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P:\23027_FM lokalita Berlin2\_Expedice\DPS_Frýdek-Místek_Berlín_\G_Soupis prací (elektronicky na CD)\Soupis_I.etapa\"/>
    </mc:Choice>
  </mc:AlternateContent>
  <bookViews>
    <workbookView xWindow="0" yWindow="0" windowWidth="0" windowHeight="0"/>
  </bookViews>
  <sheets>
    <sheet name="Rekapitulace stavby" sheetId="1" r:id="rId1"/>
    <sheet name="000 - Ostatní a vedlejší ..." sheetId="2" r:id="rId2"/>
    <sheet name="A - Kácení na parc.č. 527..." sheetId="3" r:id="rId3"/>
    <sheet name="B - Kácení na parc.č. 512..." sheetId="4" r:id="rId4"/>
    <sheet name="C - Kácení na parc.č. 528..." sheetId="5" r:id="rId5"/>
    <sheet name="D - Kácení na parc.č. 528..." sheetId="6" r:id="rId6"/>
    <sheet name="E - Kácení na parcelách m..." sheetId="7" r:id="rId7"/>
    <sheet name="001.2 - Příprava území - ..." sheetId="8" r:id="rId8"/>
    <sheet name="001.3 - Příprava území - ..." sheetId="9" r:id="rId9"/>
    <sheet name="001.4 - Příprava území - ..." sheetId="10" r:id="rId10"/>
    <sheet name="001.5 - Příprava území - ..." sheetId="11" r:id="rId11"/>
    <sheet name="001.6 - Příprava území - ..." sheetId="12" r:id="rId12"/>
    <sheet name="101 - Silnice II.třídy" sheetId="13" r:id="rId13"/>
    <sheet name="102.1 - Místní komunikace..." sheetId="14" r:id="rId14"/>
    <sheet name="102.2 - Místní komunikace..." sheetId="15" r:id="rId15"/>
    <sheet name="102.3 - Místní komunikace..." sheetId="16" r:id="rId16"/>
    <sheet name="103.1 - Chodníky podél si..." sheetId="17" r:id="rId17"/>
    <sheet name="103.2 - Chodníky podél mí..." sheetId="18" r:id="rId18"/>
    <sheet name="103.3 - Oplocení na parc...." sheetId="19" r:id="rId19"/>
    <sheet name="104 - Účelová kmunikace k..." sheetId="20" r:id="rId20"/>
    <sheet name="105 - Příjezdová komunika..." sheetId="21" r:id="rId21"/>
    <sheet name="301.a - DEŠŤOVÁ KANALIZAC..." sheetId="22" r:id="rId22"/>
    <sheet name="301.b - DEŠŤOVÁ KANALIZAC..." sheetId="23" r:id="rId23"/>
    <sheet name="302.1 - DEŠŤOVÁ KANALIZAC..." sheetId="24" r:id="rId24"/>
    <sheet name="303 - SPLAŠKOVÁ KANALIZACE" sheetId="25" r:id="rId25"/>
    <sheet name="304 - NAPOJENÍ SPLAŠKOVÉ ..." sheetId="26" r:id="rId26"/>
    <sheet name="351 - VODOVOD" sheetId="27" r:id="rId27"/>
    <sheet name="451.1 - VRN" sheetId="28" r:id="rId28"/>
    <sheet name="451.2 - VO" sheetId="29" r:id="rId29"/>
    <sheet name="461 - Sítě elektronických..." sheetId="30" r:id="rId30"/>
    <sheet name="701.1 - Demontáž a montáž..." sheetId="31" r:id="rId31"/>
    <sheet name="701.2 - Obnova oplocení p..." sheetId="32" r:id="rId32"/>
    <sheet name="702 - Oplocení na parc.č...." sheetId="33" r:id="rId33"/>
    <sheet name="1-SO 801 - Sadové úpravy-..." sheetId="34" r:id="rId34"/>
    <sheet name="2-SO 801 - Sadové úpravy-..." sheetId="35" r:id="rId35"/>
    <sheet name="3-SO 801 - Sadové úpravy-..." sheetId="36" r:id="rId36"/>
    <sheet name="4-SO 801 - Sadové úpravy-..." sheetId="37" r:id="rId37"/>
    <sheet name="5-SO 801 - Sadové úpravy-..." sheetId="38" r:id="rId38"/>
    <sheet name="801_02.1 - SO 801 Sadové ..." sheetId="39" r:id="rId39"/>
    <sheet name="801_02.2 - SO 801 Sadové ..." sheetId="40" r:id="rId40"/>
    <sheet name="801_02.3 - SO 801 Sadové ..." sheetId="41" r:id="rId41"/>
    <sheet name="Seznam figur" sheetId="42" r:id="rId42"/>
  </sheets>
  <definedNames>
    <definedName name="_xlnm.Print_Area" localSheetId="0">'Rekapitulace stavby'!$D$4:$AO$76,'Rekapitulace stavby'!$C$82:$AQ$141</definedName>
    <definedName name="_xlnm.Print_Titles" localSheetId="0">'Rekapitulace stavby'!$92:$92</definedName>
    <definedName name="_xlnm._FilterDatabase" localSheetId="1" hidden="1">'000 - Ostatní a vedlejší ...'!$C$121:$K$205</definedName>
    <definedName name="_xlnm.Print_Area" localSheetId="1">'000 - Ostatní a vedlejší ...'!$C$4:$J$76,'000 - Ostatní a vedlejší ...'!$C$82:$J$103,'000 - Ostatní a vedlejší ...'!$C$109:$J$205</definedName>
    <definedName name="_xlnm.Print_Titles" localSheetId="1">'000 - Ostatní a vedlejší ...'!$121:$121</definedName>
    <definedName name="_xlnm._FilterDatabase" localSheetId="2" hidden="1">'A - Kácení na parc.č. 527...'!$C$121:$K$173</definedName>
    <definedName name="_xlnm.Print_Area" localSheetId="2">'A - Kácení na parc.č. 527...'!$C$4:$J$76,'A - Kácení na parc.č. 527...'!$C$82:$J$101,'A - Kácení na parc.č. 527...'!$C$107:$J$173</definedName>
    <definedName name="_xlnm.Print_Titles" localSheetId="2">'A - Kácení na parc.č. 527...'!$121:$121</definedName>
    <definedName name="_xlnm._FilterDatabase" localSheetId="3" hidden="1">'B - Kácení na parc.č. 512...'!$C$121:$K$139</definedName>
    <definedName name="_xlnm.Print_Area" localSheetId="3">'B - Kácení na parc.č. 512...'!$C$4:$J$76,'B - Kácení na parc.č. 512...'!$C$82:$J$101,'B - Kácení na parc.č. 512...'!$C$107:$J$139</definedName>
    <definedName name="_xlnm.Print_Titles" localSheetId="3">'B - Kácení na parc.č. 512...'!$121:$121</definedName>
    <definedName name="_xlnm._FilterDatabase" localSheetId="4" hidden="1">'C - Kácení na parc.č. 528...'!$C$121:$K$181</definedName>
    <definedName name="_xlnm.Print_Area" localSheetId="4">'C - Kácení na parc.č. 528...'!$C$4:$J$76,'C - Kácení na parc.č. 528...'!$C$82:$J$101,'C - Kácení na parc.č. 528...'!$C$107:$J$181</definedName>
    <definedName name="_xlnm.Print_Titles" localSheetId="4">'C - Kácení na parc.č. 528...'!$121:$121</definedName>
    <definedName name="_xlnm._FilterDatabase" localSheetId="5" hidden="1">'D - Kácení na parc.č. 528...'!$C$121:$K$197</definedName>
    <definedName name="_xlnm.Print_Area" localSheetId="5">'D - Kácení na parc.č. 528...'!$C$4:$J$76,'D - Kácení na parc.č. 528...'!$C$82:$J$101,'D - Kácení na parc.č. 528...'!$C$107:$J$197</definedName>
    <definedName name="_xlnm.Print_Titles" localSheetId="5">'D - Kácení na parc.č. 528...'!$121:$121</definedName>
    <definedName name="_xlnm._FilterDatabase" localSheetId="6" hidden="1">'E - Kácení na parcelách m...'!$C$121:$K$188</definedName>
    <definedName name="_xlnm.Print_Area" localSheetId="6">'E - Kácení na parcelách m...'!$C$4:$J$76,'E - Kácení na parcelách m...'!$C$82:$J$101,'E - Kácení na parcelách m...'!$C$107:$J$188</definedName>
    <definedName name="_xlnm.Print_Titles" localSheetId="6">'E - Kácení na parcelách m...'!$121:$121</definedName>
    <definedName name="_xlnm._FilterDatabase" localSheetId="7" hidden="1">'001.2 - Příprava území - ...'!$C$117:$K$166</definedName>
    <definedName name="_xlnm.Print_Area" localSheetId="7">'001.2 - Příprava území - ...'!$C$4:$J$76,'001.2 - Příprava území - ...'!$C$82:$J$99,'001.2 - Příprava území - ...'!$C$105:$J$166</definedName>
    <definedName name="_xlnm.Print_Titles" localSheetId="7">'001.2 - Příprava území - ...'!$117:$117</definedName>
    <definedName name="_xlnm._FilterDatabase" localSheetId="8" hidden="1">'001.3 - Příprava území - ...'!$C$117:$K$165</definedName>
    <definedName name="_xlnm.Print_Area" localSheetId="8">'001.3 - Příprava území - ...'!$C$4:$J$76,'001.3 - Příprava území - ...'!$C$82:$J$99,'001.3 - Příprava území - ...'!$C$105:$J$165</definedName>
    <definedName name="_xlnm.Print_Titles" localSheetId="8">'001.3 - Příprava území - ...'!$117:$117</definedName>
    <definedName name="_xlnm._FilterDatabase" localSheetId="9" hidden="1">'001.4 - Příprava území - ...'!$C$117:$K$147</definedName>
    <definedName name="_xlnm.Print_Area" localSheetId="9">'001.4 - Příprava území - ...'!$C$4:$J$76,'001.4 - Příprava území - ...'!$C$82:$J$99,'001.4 - Příprava území - ...'!$C$105:$J$147</definedName>
    <definedName name="_xlnm.Print_Titles" localSheetId="9">'001.4 - Příprava území - ...'!$117:$117</definedName>
    <definedName name="_xlnm._FilterDatabase" localSheetId="10" hidden="1">'001.5 - Příprava území - ...'!$C$123:$K$397</definedName>
    <definedName name="_xlnm.Print_Area" localSheetId="10">'001.5 - Příprava území - ...'!$C$4:$J$76,'001.5 - Příprava území - ...'!$C$82:$J$105,'001.5 - Příprava území - ...'!$C$111:$J$397</definedName>
    <definedName name="_xlnm.Print_Titles" localSheetId="10">'001.5 - Příprava území - ...'!$123:$123</definedName>
    <definedName name="_xlnm._FilterDatabase" localSheetId="11" hidden="1">'001.6 - Příprava území - ...'!$C$117:$K$188</definedName>
    <definedName name="_xlnm.Print_Area" localSheetId="11">'001.6 - Příprava území - ...'!$C$4:$J$76,'001.6 - Příprava území - ...'!$C$82:$J$99,'001.6 - Příprava území - ...'!$C$105:$J$188</definedName>
    <definedName name="_xlnm.Print_Titles" localSheetId="11">'001.6 - Příprava území - ...'!$117:$117</definedName>
    <definedName name="_xlnm._FilterDatabase" localSheetId="12" hidden="1">'101 - Silnice II.třídy'!$C$127:$K$857</definedName>
    <definedName name="_xlnm.Print_Area" localSheetId="12">'101 - Silnice II.třídy'!$C$4:$J$76,'101 - Silnice II.třídy'!$C$82:$J$109,'101 - Silnice II.třídy'!$C$115:$J$857</definedName>
    <definedName name="_xlnm.Print_Titles" localSheetId="12">'101 - Silnice II.třídy'!$127:$127</definedName>
    <definedName name="_xlnm._FilterDatabase" localSheetId="13" hidden="1">'102.1 - Místní komunikace...'!$C$131:$K$660</definedName>
    <definedName name="_xlnm.Print_Area" localSheetId="13">'102.1 - Místní komunikace...'!$C$4:$J$76,'102.1 - Místní komunikace...'!$C$82:$J$111,'102.1 - Místní komunikace...'!$C$117:$J$660</definedName>
    <definedName name="_xlnm.Print_Titles" localSheetId="13">'102.1 - Místní komunikace...'!$131:$131</definedName>
    <definedName name="_xlnm._FilterDatabase" localSheetId="14" hidden="1">'102.2 - Místní komunikace...'!$C$131:$K$600</definedName>
    <definedName name="_xlnm.Print_Area" localSheetId="14">'102.2 - Místní komunikace...'!$C$4:$J$76,'102.2 - Místní komunikace...'!$C$82:$J$111,'102.2 - Místní komunikace...'!$C$117:$J$600</definedName>
    <definedName name="_xlnm.Print_Titles" localSheetId="14">'102.2 - Místní komunikace...'!$131:$131</definedName>
    <definedName name="_xlnm._FilterDatabase" localSheetId="15" hidden="1">'102.3 - Místní komunikace...'!$C$131:$K$595</definedName>
    <definedName name="_xlnm.Print_Area" localSheetId="15">'102.3 - Místní komunikace...'!$C$4:$J$76,'102.3 - Místní komunikace...'!$C$82:$J$111,'102.3 - Místní komunikace...'!$C$117:$J$595</definedName>
    <definedName name="_xlnm.Print_Titles" localSheetId="15">'102.3 - Místní komunikace...'!$131:$131</definedName>
    <definedName name="_xlnm._FilterDatabase" localSheetId="16" hidden="1">'103.1 - Chodníky podél si...'!$C$127:$K$563</definedName>
    <definedName name="_xlnm.Print_Area" localSheetId="16">'103.1 - Chodníky podél si...'!$C$4:$J$76,'103.1 - Chodníky podél si...'!$C$82:$J$107,'103.1 - Chodníky podél si...'!$C$113:$J$563</definedName>
    <definedName name="_xlnm.Print_Titles" localSheetId="16">'103.1 - Chodníky podél si...'!$127:$127</definedName>
    <definedName name="_xlnm._FilterDatabase" localSheetId="17" hidden="1">'103.2 - Chodníky podél mí...'!$C$125:$K$287</definedName>
    <definedName name="_xlnm.Print_Area" localSheetId="17">'103.2 - Chodníky podél mí...'!$C$4:$J$76,'103.2 - Chodníky podél mí...'!$C$82:$J$105,'103.2 - Chodníky podél mí...'!$C$111:$J$287</definedName>
    <definedName name="_xlnm.Print_Titles" localSheetId="17">'103.2 - Chodníky podél mí...'!$125:$125</definedName>
    <definedName name="_xlnm._FilterDatabase" localSheetId="18" hidden="1">'103.3 - Oplocení na parc....'!$C$125:$K$206</definedName>
    <definedName name="_xlnm.Print_Area" localSheetId="18">'103.3 - Oplocení na parc....'!$C$4:$J$76,'103.3 - Oplocení na parc....'!$C$82:$J$105,'103.3 - Oplocení na parc....'!$C$111:$J$206</definedName>
    <definedName name="_xlnm.Print_Titles" localSheetId="18">'103.3 - Oplocení na parc....'!$125:$125</definedName>
    <definedName name="_xlnm._FilterDatabase" localSheetId="19" hidden="1">'104 - Účelová kmunikace k...'!$C$126:$K$618</definedName>
    <definedName name="_xlnm.Print_Area" localSheetId="19">'104 - Účelová kmunikace k...'!$C$4:$J$76,'104 - Účelová kmunikace k...'!$C$82:$J$108,'104 - Účelová kmunikace k...'!$C$114:$J$618</definedName>
    <definedName name="_xlnm.Print_Titles" localSheetId="19">'104 - Účelová kmunikace k...'!$126:$126</definedName>
    <definedName name="_xlnm._FilterDatabase" localSheetId="20" hidden="1">'105 - Příjezdová komunika...'!$C$125:$K$539</definedName>
    <definedName name="_xlnm.Print_Area" localSheetId="20">'105 - Příjezdová komunika...'!$C$4:$J$76,'105 - Příjezdová komunika...'!$C$82:$J$107,'105 - Příjezdová komunika...'!$C$113:$J$539</definedName>
    <definedName name="_xlnm.Print_Titles" localSheetId="20">'105 - Příjezdová komunika...'!$125:$125</definedName>
    <definedName name="_xlnm._FilterDatabase" localSheetId="21" hidden="1">'301.a - DEŠŤOVÁ KANALIZAC...'!$C$122:$K$611</definedName>
    <definedName name="_xlnm.Print_Area" localSheetId="21">'301.a - DEŠŤOVÁ KANALIZAC...'!$C$4:$J$76,'301.a - DEŠŤOVÁ KANALIZAC...'!$C$82:$J$104,'301.a - DEŠŤOVÁ KANALIZAC...'!$C$110:$J$611</definedName>
    <definedName name="_xlnm.Print_Titles" localSheetId="21">'301.a - DEŠŤOVÁ KANALIZAC...'!$122:$122</definedName>
    <definedName name="_xlnm._FilterDatabase" localSheetId="22" hidden="1">'301.b - DEŠŤOVÁ KANALIZAC...'!$C$124:$K$333</definedName>
    <definedName name="_xlnm.Print_Area" localSheetId="22">'301.b - DEŠŤOVÁ KANALIZAC...'!$C$4:$J$76,'301.b - DEŠŤOVÁ KANALIZAC...'!$C$82:$J$106,'301.b - DEŠŤOVÁ KANALIZAC...'!$C$112:$J$333</definedName>
    <definedName name="_xlnm.Print_Titles" localSheetId="22">'301.b - DEŠŤOVÁ KANALIZAC...'!$124:$124</definedName>
    <definedName name="_xlnm._FilterDatabase" localSheetId="23" hidden="1">'302.1 - DEŠŤOVÁ KANALIZAC...'!$C$123:$K$384</definedName>
    <definedName name="_xlnm.Print_Area" localSheetId="23">'302.1 - DEŠŤOVÁ KANALIZAC...'!$C$4:$J$76,'302.1 - DEŠŤOVÁ KANALIZAC...'!$C$82:$J$105,'302.1 - DEŠŤOVÁ KANALIZAC...'!$C$111:$J$384</definedName>
    <definedName name="_xlnm.Print_Titles" localSheetId="23">'302.1 - DEŠŤOVÁ KANALIZAC...'!$123:$123</definedName>
    <definedName name="_xlnm._FilterDatabase" localSheetId="24" hidden="1">'303 - SPLAŠKOVÁ KANALIZACE'!$C$120:$K$352</definedName>
    <definedName name="_xlnm.Print_Area" localSheetId="24">'303 - SPLAŠKOVÁ KANALIZACE'!$C$4:$J$76,'303 - SPLAŠKOVÁ KANALIZACE'!$C$82:$J$102,'303 - SPLAŠKOVÁ KANALIZACE'!$C$108:$J$352</definedName>
    <definedName name="_xlnm.Print_Titles" localSheetId="24">'303 - SPLAŠKOVÁ KANALIZACE'!$120:$120</definedName>
    <definedName name="_xlnm._FilterDatabase" localSheetId="25" hidden="1">'304 - NAPOJENÍ SPLAŠKOVÉ ...'!$C$123:$K$384</definedName>
    <definedName name="_xlnm.Print_Area" localSheetId="25">'304 - NAPOJENÍ SPLAŠKOVÉ ...'!$C$4:$J$76,'304 - NAPOJENÍ SPLAŠKOVÉ ...'!$C$82:$J$105,'304 - NAPOJENÍ SPLAŠKOVÉ ...'!$C$111:$J$384</definedName>
    <definedName name="_xlnm.Print_Titles" localSheetId="25">'304 - NAPOJENÍ SPLAŠKOVÉ ...'!$123:$123</definedName>
    <definedName name="_xlnm._FilterDatabase" localSheetId="26" hidden="1">'351 - VODOVOD'!$C$126:$K$563</definedName>
    <definedName name="_xlnm.Print_Area" localSheetId="26">'351 - VODOVOD'!$C$4:$J$76,'351 - VODOVOD'!$C$82:$J$108,'351 - VODOVOD'!$C$114:$J$563</definedName>
    <definedName name="_xlnm.Print_Titles" localSheetId="26">'351 - VODOVOD'!$126:$126</definedName>
    <definedName name="_xlnm._FilterDatabase" localSheetId="27" hidden="1">'451.1 - VRN'!$C$123:$K$149</definedName>
    <definedName name="_xlnm.Print_Area" localSheetId="27">'451.1 - VRN'!$C$4:$J$76,'451.1 - VRN'!$C$82:$J$103,'451.1 - VRN'!$C$109:$J$149</definedName>
    <definedName name="_xlnm.Print_Titles" localSheetId="27">'451.1 - VRN'!$123:$123</definedName>
    <definedName name="_xlnm._FilterDatabase" localSheetId="28" hidden="1">'451.2 - VO'!$C$123:$K$652</definedName>
    <definedName name="_xlnm.Print_Area" localSheetId="28">'451.2 - VO'!$C$4:$J$76,'451.2 - VO'!$C$82:$J$103,'451.2 - VO'!$C$109:$J$652</definedName>
    <definedName name="_xlnm.Print_Titles" localSheetId="28">'451.2 - VO'!$123:$123</definedName>
    <definedName name="_xlnm._FilterDatabase" localSheetId="29" hidden="1">'461 - Sítě elektronických...'!$C$123:$K$407</definedName>
    <definedName name="_xlnm.Print_Area" localSheetId="29">'461 - Sítě elektronických...'!$C$4:$J$76,'461 - Sítě elektronických...'!$C$82:$J$105,'461 - Sítě elektronických...'!$C$111:$J$407</definedName>
    <definedName name="_xlnm.Print_Titles" localSheetId="29">'461 - Sítě elektronických...'!$123:$123</definedName>
    <definedName name="_xlnm._FilterDatabase" localSheetId="30" hidden="1">'701.1 - Demontáž a montáž...'!$C$125:$K$223</definedName>
    <definedName name="_xlnm.Print_Area" localSheetId="30">'701.1 - Demontáž a montáž...'!$C$4:$J$76,'701.1 - Demontáž a montáž...'!$C$82:$J$105,'701.1 - Demontáž a montáž...'!$C$111:$J$223</definedName>
    <definedName name="_xlnm.Print_Titles" localSheetId="30">'701.1 - Demontáž a montáž...'!$125:$125</definedName>
    <definedName name="_xlnm._FilterDatabase" localSheetId="31" hidden="1">'701.2 - Obnova oplocení p...'!$C$125:$K$223</definedName>
    <definedName name="_xlnm.Print_Area" localSheetId="31">'701.2 - Obnova oplocení p...'!$C$4:$J$76,'701.2 - Obnova oplocení p...'!$C$82:$J$105,'701.2 - Obnova oplocení p...'!$C$111:$J$223</definedName>
    <definedName name="_xlnm.Print_Titles" localSheetId="31">'701.2 - Obnova oplocení p...'!$125:$125</definedName>
    <definedName name="_xlnm._FilterDatabase" localSheetId="32" hidden="1">'702 - Oplocení na parc.č....'!$C$121:$K$219</definedName>
    <definedName name="_xlnm.Print_Area" localSheetId="32">'702 - Oplocení na parc.č....'!$C$4:$J$76,'702 - Oplocení na parc.č....'!$C$82:$J$103,'702 - Oplocení na parc.č....'!$C$109:$J$219</definedName>
    <definedName name="_xlnm.Print_Titles" localSheetId="32">'702 - Oplocení na parc.č....'!$121:$121</definedName>
    <definedName name="_xlnm._FilterDatabase" localSheetId="33" hidden="1">'1-SO 801 - Sadové úpravy-...'!$C$122:$K$215</definedName>
    <definedName name="_xlnm.Print_Area" localSheetId="33">'1-SO 801 - Sadové úpravy-...'!$C$4:$J$76,'1-SO 801 - Sadové úpravy-...'!$C$82:$J$102,'1-SO 801 - Sadové úpravy-...'!$C$108:$J$215</definedName>
    <definedName name="_xlnm.Print_Titles" localSheetId="33">'1-SO 801 - Sadové úpravy-...'!$122:$122</definedName>
    <definedName name="_xlnm._FilterDatabase" localSheetId="34" hidden="1">'2-SO 801 - Sadové úpravy-...'!$C$122:$K$224</definedName>
    <definedName name="_xlnm.Print_Area" localSheetId="34">'2-SO 801 - Sadové úpravy-...'!$C$4:$J$76,'2-SO 801 - Sadové úpravy-...'!$C$82:$J$102,'2-SO 801 - Sadové úpravy-...'!$C$108:$J$224</definedName>
    <definedName name="_xlnm.Print_Titles" localSheetId="34">'2-SO 801 - Sadové úpravy-...'!$122:$122</definedName>
    <definedName name="_xlnm._FilterDatabase" localSheetId="35" hidden="1">'3-SO 801 - Sadové úpravy-...'!$C$122:$K$215</definedName>
    <definedName name="_xlnm.Print_Area" localSheetId="35">'3-SO 801 - Sadové úpravy-...'!$C$4:$J$76,'3-SO 801 - Sadové úpravy-...'!$C$82:$J$102,'3-SO 801 - Sadové úpravy-...'!$C$108:$J$215</definedName>
    <definedName name="_xlnm.Print_Titles" localSheetId="35">'3-SO 801 - Sadové úpravy-...'!$122:$122</definedName>
    <definedName name="_xlnm._FilterDatabase" localSheetId="36" hidden="1">'4-SO 801 - Sadové úpravy-...'!$C$122:$K$176</definedName>
    <definedName name="_xlnm.Print_Area" localSheetId="36">'4-SO 801 - Sadové úpravy-...'!$C$4:$J$76,'4-SO 801 - Sadové úpravy-...'!$C$82:$J$102,'4-SO 801 - Sadové úpravy-...'!$C$108:$J$176</definedName>
    <definedName name="_xlnm.Print_Titles" localSheetId="36">'4-SO 801 - Sadové úpravy-...'!$122:$122</definedName>
    <definedName name="_xlnm._FilterDatabase" localSheetId="37" hidden="1">'5-SO 801 - Sadové úpravy-...'!$C$122:$K$168</definedName>
    <definedName name="_xlnm.Print_Area" localSheetId="37">'5-SO 801 - Sadové úpravy-...'!$C$4:$J$76,'5-SO 801 - Sadové úpravy-...'!$C$82:$J$102,'5-SO 801 - Sadové úpravy-...'!$C$108:$J$168</definedName>
    <definedName name="_xlnm.Print_Titles" localSheetId="37">'5-SO 801 - Sadové úpravy-...'!$122:$122</definedName>
    <definedName name="_xlnm._FilterDatabase" localSheetId="38" hidden="1">'801_02.1 - SO 801 Sadové ...'!$C$123:$K$247</definedName>
    <definedName name="_xlnm.Print_Area" localSheetId="38">'801_02.1 - SO 801 Sadové ...'!$C$4:$J$76,'801_02.1 - SO 801 Sadové ...'!$C$82:$J$103,'801_02.1 - SO 801 Sadové ...'!$C$109:$J$247</definedName>
    <definedName name="_xlnm.Print_Titles" localSheetId="38">'801_02.1 - SO 801 Sadové ...'!$123:$123</definedName>
    <definedName name="_xlnm._FilterDatabase" localSheetId="39" hidden="1">'801_02.2 - SO 801 Sadové ...'!$C$123:$K$220</definedName>
    <definedName name="_xlnm.Print_Area" localSheetId="39">'801_02.2 - SO 801 Sadové ...'!$C$4:$J$76,'801_02.2 - SO 801 Sadové ...'!$C$82:$J$103,'801_02.2 - SO 801 Sadové ...'!$C$109:$J$220</definedName>
    <definedName name="_xlnm.Print_Titles" localSheetId="39">'801_02.2 - SO 801 Sadové ...'!$123:$123</definedName>
    <definedName name="_xlnm._FilterDatabase" localSheetId="40" hidden="1">'801_02.3 - SO 801 Sadové ...'!$C$124:$K$273</definedName>
    <definedName name="_xlnm.Print_Area" localSheetId="40">'801_02.3 - SO 801 Sadové ...'!$C$4:$J$76,'801_02.3 - SO 801 Sadové ...'!$C$82:$J$104,'801_02.3 - SO 801 Sadové ...'!$C$110:$J$273</definedName>
    <definedName name="_xlnm.Print_Titles" localSheetId="40">'801_02.3 - SO 801 Sadové ...'!$124:$124</definedName>
    <definedName name="_xlnm.Print_Area" localSheetId="41">'Seznam figur'!$C$4:$G$2515</definedName>
    <definedName name="_xlnm.Print_Titles" localSheetId="41">'Seznam figur'!$9:$9</definedName>
  </definedNames>
  <calcPr/>
</workbook>
</file>

<file path=xl/calcChain.xml><?xml version="1.0" encoding="utf-8"?>
<calcChain xmlns="http://schemas.openxmlformats.org/spreadsheetml/2006/main">
  <c i="42" l="1" r="D7"/>
  <c i="41" r="J39"/>
  <c r="J38"/>
  <c i="1" r="AY140"/>
  <c i="41" r="J37"/>
  <c i="1" r="AX140"/>
  <c i="41" r="BI270"/>
  <c r="BH270"/>
  <c r="BG270"/>
  <c r="BF270"/>
  <c r="T270"/>
  <c r="R270"/>
  <c r="P270"/>
  <c r="BI266"/>
  <c r="BH266"/>
  <c r="BG266"/>
  <c r="BF266"/>
  <c r="T266"/>
  <c r="R266"/>
  <c r="P266"/>
  <c r="BI262"/>
  <c r="BH262"/>
  <c r="BG262"/>
  <c r="BF262"/>
  <c r="T262"/>
  <c r="R262"/>
  <c r="P262"/>
  <c r="BI260"/>
  <c r="BH260"/>
  <c r="BG260"/>
  <c r="BF260"/>
  <c r="T260"/>
  <c r="R260"/>
  <c r="P260"/>
  <c r="BI257"/>
  <c r="BH257"/>
  <c r="BG257"/>
  <c r="BF257"/>
  <c r="T257"/>
  <c r="R257"/>
  <c r="P257"/>
  <c r="BI253"/>
  <c r="BH253"/>
  <c r="BG253"/>
  <c r="BF253"/>
  <c r="T253"/>
  <c r="R253"/>
  <c r="P253"/>
  <c r="BI251"/>
  <c r="BH251"/>
  <c r="BG251"/>
  <c r="BF251"/>
  <c r="T251"/>
  <c r="R251"/>
  <c r="P251"/>
  <c r="BI248"/>
  <c r="BH248"/>
  <c r="BG248"/>
  <c r="BF248"/>
  <c r="T248"/>
  <c r="R248"/>
  <c r="P248"/>
  <c r="BI245"/>
  <c r="BH245"/>
  <c r="BG245"/>
  <c r="BF245"/>
  <c r="T245"/>
  <c r="R245"/>
  <c r="P245"/>
  <c r="BI242"/>
  <c r="BH242"/>
  <c r="BG242"/>
  <c r="BF242"/>
  <c r="T242"/>
  <c r="R242"/>
  <c r="P242"/>
  <c r="BI238"/>
  <c r="BH238"/>
  <c r="BG238"/>
  <c r="BF238"/>
  <c r="T238"/>
  <c r="R238"/>
  <c r="P238"/>
  <c r="BI234"/>
  <c r="BH234"/>
  <c r="BG234"/>
  <c r="BF234"/>
  <c r="T234"/>
  <c r="R234"/>
  <c r="P234"/>
  <c r="BI231"/>
  <c r="BH231"/>
  <c r="BG231"/>
  <c r="BF231"/>
  <c r="T231"/>
  <c r="R231"/>
  <c r="P231"/>
  <c r="BI228"/>
  <c r="BH228"/>
  <c r="BG228"/>
  <c r="BF228"/>
  <c r="T228"/>
  <c r="R228"/>
  <c r="P228"/>
  <c r="BI225"/>
  <c r="BH225"/>
  <c r="BG225"/>
  <c r="BF225"/>
  <c r="T225"/>
  <c r="R225"/>
  <c r="P225"/>
  <c r="BI223"/>
  <c r="BH223"/>
  <c r="BG223"/>
  <c r="BF223"/>
  <c r="T223"/>
  <c r="R223"/>
  <c r="P223"/>
  <c r="BI221"/>
  <c r="BH221"/>
  <c r="BG221"/>
  <c r="BF221"/>
  <c r="T221"/>
  <c r="R221"/>
  <c r="P221"/>
  <c r="BI217"/>
  <c r="BH217"/>
  <c r="BG217"/>
  <c r="BF217"/>
  <c r="T217"/>
  <c r="R217"/>
  <c r="P217"/>
  <c r="BI213"/>
  <c r="BH213"/>
  <c r="BG213"/>
  <c r="BF213"/>
  <c r="T213"/>
  <c r="R213"/>
  <c r="P213"/>
  <c r="BI210"/>
  <c r="BH210"/>
  <c r="BG210"/>
  <c r="BF210"/>
  <c r="T210"/>
  <c r="R210"/>
  <c r="P210"/>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2"/>
  <c r="BH192"/>
  <c r="BG192"/>
  <c r="BF192"/>
  <c r="T192"/>
  <c r="R192"/>
  <c r="P192"/>
  <c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1"/>
  <c r="BH171"/>
  <c r="BG171"/>
  <c r="BF171"/>
  <c r="T171"/>
  <c r="R171"/>
  <c r="P171"/>
  <c r="BI167"/>
  <c r="BH167"/>
  <c r="BG167"/>
  <c r="BF167"/>
  <c r="T167"/>
  <c r="R167"/>
  <c r="P167"/>
  <c r="BI164"/>
  <c r="BH164"/>
  <c r="BG164"/>
  <c r="BF164"/>
  <c r="T164"/>
  <c r="R164"/>
  <c r="P164"/>
  <c r="BI161"/>
  <c r="BH161"/>
  <c r="BG161"/>
  <c r="BF161"/>
  <c r="T161"/>
  <c r="R161"/>
  <c r="P161"/>
  <c r="BI158"/>
  <c r="BH158"/>
  <c r="BG158"/>
  <c r="BF158"/>
  <c r="T158"/>
  <c r="R158"/>
  <c r="P158"/>
  <c r="BI154"/>
  <c r="BH154"/>
  <c r="BG154"/>
  <c r="BF154"/>
  <c r="T154"/>
  <c r="R154"/>
  <c r="P154"/>
  <c r="BI150"/>
  <c r="BH150"/>
  <c r="BG150"/>
  <c r="BF150"/>
  <c r="T150"/>
  <c r="R150"/>
  <c r="P150"/>
  <c r="BI147"/>
  <c r="BH147"/>
  <c r="BG147"/>
  <c r="BF147"/>
  <c r="T147"/>
  <c r="R147"/>
  <c r="P147"/>
  <c r="BI143"/>
  <c r="BH143"/>
  <c r="BG143"/>
  <c r="BF143"/>
  <c r="T143"/>
  <c r="R143"/>
  <c r="P143"/>
  <c r="BI139"/>
  <c r="BH139"/>
  <c r="BG139"/>
  <c r="BF139"/>
  <c r="T139"/>
  <c r="R139"/>
  <c r="P139"/>
  <c r="BI135"/>
  <c r="BH135"/>
  <c r="BG135"/>
  <c r="BF135"/>
  <c r="T135"/>
  <c r="R135"/>
  <c r="P135"/>
  <c r="BI133"/>
  <c r="BH133"/>
  <c r="BG133"/>
  <c r="BF133"/>
  <c r="T133"/>
  <c r="R133"/>
  <c r="P133"/>
  <c r="BI129"/>
  <c r="BH129"/>
  <c r="BG129"/>
  <c r="BF129"/>
  <c r="T129"/>
  <c r="R129"/>
  <c r="P129"/>
  <c r="J122"/>
  <c r="J121"/>
  <c r="F121"/>
  <c r="F119"/>
  <c r="E117"/>
  <c r="J94"/>
  <c r="J93"/>
  <c r="F93"/>
  <c r="F91"/>
  <c r="E89"/>
  <c r="J20"/>
  <c r="E20"/>
  <c r="F122"/>
  <c r="J19"/>
  <c r="J14"/>
  <c r="J119"/>
  <c r="E7"/>
  <c r="E113"/>
  <c i="40" r="J39"/>
  <c r="J38"/>
  <c i="1" r="AY139"/>
  <c i="40" r="J37"/>
  <c i="1" r="AX139"/>
  <c i="40" r="BI217"/>
  <c r="BH217"/>
  <c r="BG217"/>
  <c r="BF217"/>
  <c r="T217"/>
  <c r="R217"/>
  <c r="P217"/>
  <c r="BI213"/>
  <c r="BH213"/>
  <c r="BG213"/>
  <c r="BF213"/>
  <c r="T213"/>
  <c r="R213"/>
  <c r="P213"/>
  <c r="BI210"/>
  <c r="BH210"/>
  <c r="BG210"/>
  <c r="BF210"/>
  <c r="T210"/>
  <c r="R210"/>
  <c r="P210"/>
  <c r="BI208"/>
  <c r="BH208"/>
  <c r="BG208"/>
  <c r="BF208"/>
  <c r="T208"/>
  <c r="R208"/>
  <c r="P208"/>
  <c r="BI205"/>
  <c r="BH205"/>
  <c r="BG205"/>
  <c r="BF205"/>
  <c r="T205"/>
  <c r="R205"/>
  <c r="P205"/>
  <c r="BI202"/>
  <c r="BH202"/>
  <c r="BG202"/>
  <c r="BF202"/>
  <c r="T202"/>
  <c r="R202"/>
  <c r="P202"/>
  <c r="BI199"/>
  <c r="BH199"/>
  <c r="BG199"/>
  <c r="BF199"/>
  <c r="T199"/>
  <c r="R199"/>
  <c r="P199"/>
  <c r="BI196"/>
  <c r="BH196"/>
  <c r="BG196"/>
  <c r="BF196"/>
  <c r="T196"/>
  <c r="R196"/>
  <c r="P196"/>
  <c r="BI193"/>
  <c r="BH193"/>
  <c r="BG193"/>
  <c r="BF193"/>
  <c r="T193"/>
  <c r="R193"/>
  <c r="P193"/>
  <c r="BI190"/>
  <c r="BH190"/>
  <c r="BG190"/>
  <c r="BF190"/>
  <c r="T190"/>
  <c r="R190"/>
  <c r="P190"/>
  <c r="BI188"/>
  <c r="BH188"/>
  <c r="BG188"/>
  <c r="BF188"/>
  <c r="T188"/>
  <c r="R188"/>
  <c r="P188"/>
  <c r="BI186"/>
  <c r="BH186"/>
  <c r="BG186"/>
  <c r="BF186"/>
  <c r="T186"/>
  <c r="R186"/>
  <c r="P186"/>
  <c r="BI182"/>
  <c r="BH182"/>
  <c r="BG182"/>
  <c r="BF182"/>
  <c r="T182"/>
  <c r="R182"/>
  <c r="P182"/>
  <c r="BI178"/>
  <c r="BH178"/>
  <c r="BG178"/>
  <c r="BF178"/>
  <c r="T178"/>
  <c r="R178"/>
  <c r="P178"/>
  <c r="BI175"/>
  <c r="BH175"/>
  <c r="BG175"/>
  <c r="BF175"/>
  <c r="T175"/>
  <c r="R175"/>
  <c r="P175"/>
  <c r="BI172"/>
  <c r="BH172"/>
  <c r="BG172"/>
  <c r="BF172"/>
  <c r="T172"/>
  <c r="R172"/>
  <c r="P172"/>
  <c r="BI169"/>
  <c r="BH169"/>
  <c r="BG169"/>
  <c r="BF169"/>
  <c r="T169"/>
  <c r="R169"/>
  <c r="P169"/>
  <c r="BI166"/>
  <c r="BH166"/>
  <c r="BG166"/>
  <c r="BF166"/>
  <c r="T166"/>
  <c r="R166"/>
  <c r="P166"/>
  <c r="BI163"/>
  <c r="BH163"/>
  <c r="BG163"/>
  <c r="BF163"/>
  <c r="T163"/>
  <c r="R163"/>
  <c r="P163"/>
  <c r="BI160"/>
  <c r="BH160"/>
  <c r="BG160"/>
  <c r="BF160"/>
  <c r="T160"/>
  <c r="R160"/>
  <c r="P160"/>
  <c r="BI157"/>
  <c r="BH157"/>
  <c r="BG157"/>
  <c r="BF157"/>
  <c r="T157"/>
  <c r="R157"/>
  <c r="P157"/>
  <c r="BI154"/>
  <c r="BH154"/>
  <c r="BG154"/>
  <c r="BF154"/>
  <c r="T154"/>
  <c r="R154"/>
  <c r="P154"/>
  <c r="BI151"/>
  <c r="BH151"/>
  <c r="BG151"/>
  <c r="BF151"/>
  <c r="T151"/>
  <c r="R151"/>
  <c r="P151"/>
  <c r="BI148"/>
  <c r="BH148"/>
  <c r="BG148"/>
  <c r="BF148"/>
  <c r="T148"/>
  <c r="R148"/>
  <c r="P148"/>
  <c r="BI145"/>
  <c r="BH145"/>
  <c r="BG145"/>
  <c r="BF145"/>
  <c r="T145"/>
  <c r="R145"/>
  <c r="P145"/>
  <c r="BI142"/>
  <c r="BH142"/>
  <c r="BG142"/>
  <c r="BF142"/>
  <c r="T142"/>
  <c r="R142"/>
  <c r="P142"/>
  <c r="BI139"/>
  <c r="BH139"/>
  <c r="BG139"/>
  <c r="BF139"/>
  <c r="T139"/>
  <c r="R139"/>
  <c r="P139"/>
  <c r="BI136"/>
  <c r="BH136"/>
  <c r="BG136"/>
  <c r="BF136"/>
  <c r="T136"/>
  <c r="R136"/>
  <c r="P136"/>
  <c r="BI133"/>
  <c r="BH133"/>
  <c r="BG133"/>
  <c r="BF133"/>
  <c r="T133"/>
  <c r="R133"/>
  <c r="P133"/>
  <c r="BI131"/>
  <c r="BH131"/>
  <c r="BG131"/>
  <c r="BF131"/>
  <c r="T131"/>
  <c r="R131"/>
  <c r="P131"/>
  <c r="BI128"/>
  <c r="BH128"/>
  <c r="BG128"/>
  <c r="BF128"/>
  <c r="T128"/>
  <c r="R128"/>
  <c r="P128"/>
  <c r="J121"/>
  <c r="J120"/>
  <c r="F120"/>
  <c r="F118"/>
  <c r="E116"/>
  <c r="J94"/>
  <c r="J93"/>
  <c r="F93"/>
  <c r="F91"/>
  <c r="E89"/>
  <c r="J20"/>
  <c r="E20"/>
  <c r="F121"/>
  <c r="J19"/>
  <c r="J14"/>
  <c r="J118"/>
  <c r="E7"/>
  <c r="E85"/>
  <c i="39" r="J39"/>
  <c r="J38"/>
  <c i="1" r="AY138"/>
  <c i="39" r="J37"/>
  <c i="1" r="AX138"/>
  <c i="39" r="BI244"/>
  <c r="BH244"/>
  <c r="BG244"/>
  <c r="BF244"/>
  <c r="T244"/>
  <c r="R244"/>
  <c r="P244"/>
  <c r="BI240"/>
  <c r="BH240"/>
  <c r="BG240"/>
  <c r="BF240"/>
  <c r="T240"/>
  <c r="R240"/>
  <c r="P240"/>
  <c r="BI237"/>
  <c r="BH237"/>
  <c r="BG237"/>
  <c r="BF237"/>
  <c r="T237"/>
  <c r="R237"/>
  <c r="P237"/>
  <c r="BI235"/>
  <c r="BH235"/>
  <c r="BG235"/>
  <c r="BF235"/>
  <c r="T235"/>
  <c r="R235"/>
  <c r="P235"/>
  <c r="BI232"/>
  <c r="BH232"/>
  <c r="BG232"/>
  <c r="BF232"/>
  <c r="T232"/>
  <c r="R232"/>
  <c r="P232"/>
  <c r="BI229"/>
  <c r="BH229"/>
  <c r="BG229"/>
  <c r="BF229"/>
  <c r="T229"/>
  <c r="R229"/>
  <c r="P229"/>
  <c r="BI226"/>
  <c r="BH226"/>
  <c r="BG226"/>
  <c r="BF226"/>
  <c r="T226"/>
  <c r="R226"/>
  <c r="P226"/>
  <c r="BI223"/>
  <c r="BH223"/>
  <c r="BG223"/>
  <c r="BF223"/>
  <c r="T223"/>
  <c r="R223"/>
  <c r="P223"/>
  <c r="BI220"/>
  <c r="BH220"/>
  <c r="BG220"/>
  <c r="BF220"/>
  <c r="T220"/>
  <c r="R220"/>
  <c r="P220"/>
  <c r="BI217"/>
  <c r="BH217"/>
  <c r="BG217"/>
  <c r="BF217"/>
  <c r="T217"/>
  <c r="R217"/>
  <c r="P217"/>
  <c r="BI215"/>
  <c r="BH215"/>
  <c r="BG215"/>
  <c r="BF215"/>
  <c r="T215"/>
  <c r="R215"/>
  <c r="P215"/>
  <c r="BI213"/>
  <c r="BH213"/>
  <c r="BG213"/>
  <c r="BF213"/>
  <c r="T213"/>
  <c r="R213"/>
  <c r="P213"/>
  <c r="BI210"/>
  <c r="BH210"/>
  <c r="BG210"/>
  <c r="BF210"/>
  <c r="T210"/>
  <c r="R210"/>
  <c r="P210"/>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2"/>
  <c r="BH192"/>
  <c r="BG192"/>
  <c r="BF192"/>
  <c r="T192"/>
  <c r="R192"/>
  <c r="P192"/>
  <c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49"/>
  <c r="BH149"/>
  <c r="BG149"/>
  <c r="BF149"/>
  <c r="T149"/>
  <c r="R149"/>
  <c r="P149"/>
  <c r="BI146"/>
  <c r="BH146"/>
  <c r="BG146"/>
  <c r="BF146"/>
  <c r="T146"/>
  <c r="R146"/>
  <c r="P146"/>
  <c r="BI142"/>
  <c r="BH142"/>
  <c r="BG142"/>
  <c r="BF142"/>
  <c r="T142"/>
  <c r="R142"/>
  <c r="P142"/>
  <c r="BI138"/>
  <c r="BH138"/>
  <c r="BG138"/>
  <c r="BF138"/>
  <c r="T138"/>
  <c r="R138"/>
  <c r="P138"/>
  <c r="BI134"/>
  <c r="BH134"/>
  <c r="BG134"/>
  <c r="BF134"/>
  <c r="T134"/>
  <c r="R134"/>
  <c r="P134"/>
  <c r="BI132"/>
  <c r="BH132"/>
  <c r="BG132"/>
  <c r="BF132"/>
  <c r="T132"/>
  <c r="R132"/>
  <c r="P132"/>
  <c r="BI128"/>
  <c r="BH128"/>
  <c r="BG128"/>
  <c r="BF128"/>
  <c r="T128"/>
  <c r="R128"/>
  <c r="P128"/>
  <c r="J121"/>
  <c r="J120"/>
  <c r="F120"/>
  <c r="F118"/>
  <c r="E116"/>
  <c r="J94"/>
  <c r="J93"/>
  <c r="F93"/>
  <c r="F91"/>
  <c r="E89"/>
  <c r="J20"/>
  <c r="E20"/>
  <c r="F121"/>
  <c r="J19"/>
  <c r="J14"/>
  <c r="J91"/>
  <c r="E7"/>
  <c r="E112"/>
  <c i="38" r="J39"/>
  <c r="J38"/>
  <c i="1" r="AY137"/>
  <c i="38" r="J37"/>
  <c i="1" r="AX137"/>
  <c i="38" r="BI165"/>
  <c r="BH165"/>
  <c r="BG165"/>
  <c r="BF165"/>
  <c r="T165"/>
  <c r="T164"/>
  <c r="R165"/>
  <c r="R164"/>
  <c r="P165"/>
  <c r="P164"/>
  <c r="BI162"/>
  <c r="BH162"/>
  <c r="BG162"/>
  <c r="BF162"/>
  <c r="T162"/>
  <c r="R162"/>
  <c r="P162"/>
  <c r="BI159"/>
  <c r="BH159"/>
  <c r="BG159"/>
  <c r="BF159"/>
  <c r="T159"/>
  <c r="R159"/>
  <c r="P159"/>
  <c r="BI155"/>
  <c r="BH155"/>
  <c r="BG155"/>
  <c r="BF155"/>
  <c r="T155"/>
  <c r="R155"/>
  <c r="P155"/>
  <c r="BI152"/>
  <c r="BH152"/>
  <c r="BG152"/>
  <c r="BF152"/>
  <c r="T152"/>
  <c r="R152"/>
  <c r="P152"/>
  <c r="BI148"/>
  <c r="BH148"/>
  <c r="BG148"/>
  <c r="BF148"/>
  <c r="T148"/>
  <c r="R148"/>
  <c r="P148"/>
  <c r="BI143"/>
  <c r="BH143"/>
  <c r="BG143"/>
  <c r="BF143"/>
  <c r="T143"/>
  <c r="R143"/>
  <c r="P143"/>
  <c r="BI138"/>
  <c r="BH138"/>
  <c r="BG138"/>
  <c r="BF138"/>
  <c r="T138"/>
  <c r="R138"/>
  <c r="P138"/>
  <c r="BI134"/>
  <c r="BH134"/>
  <c r="BG134"/>
  <c r="BF134"/>
  <c r="T134"/>
  <c r="R134"/>
  <c r="P134"/>
  <c r="BI129"/>
  <c r="BH129"/>
  <c r="BG129"/>
  <c r="BF129"/>
  <c r="T129"/>
  <c r="R129"/>
  <c r="P129"/>
  <c r="BI126"/>
  <c r="BH126"/>
  <c r="BG126"/>
  <c r="BF126"/>
  <c r="T126"/>
  <c r="R126"/>
  <c r="P126"/>
  <c r="J120"/>
  <c r="J119"/>
  <c r="F119"/>
  <c r="F117"/>
  <c r="E115"/>
  <c r="J94"/>
  <c r="J93"/>
  <c r="F93"/>
  <c r="F91"/>
  <c r="E89"/>
  <c r="J20"/>
  <c r="E20"/>
  <c r="F120"/>
  <c r="J19"/>
  <c r="J14"/>
  <c r="J91"/>
  <c r="E7"/>
  <c r="E85"/>
  <c i="37" r="J39"/>
  <c r="J38"/>
  <c i="1" r="AY136"/>
  <c i="37" r="J37"/>
  <c i="1" r="AX136"/>
  <c i="37" r="BI173"/>
  <c r="BH173"/>
  <c r="BG173"/>
  <c r="BF173"/>
  <c r="T173"/>
  <c r="T172"/>
  <c r="R173"/>
  <c r="R172"/>
  <c r="P173"/>
  <c r="P172"/>
  <c r="BI170"/>
  <c r="BH170"/>
  <c r="BG170"/>
  <c r="BF170"/>
  <c r="T170"/>
  <c r="R170"/>
  <c r="P170"/>
  <c r="BI167"/>
  <c r="BH167"/>
  <c r="BG167"/>
  <c r="BF167"/>
  <c r="T167"/>
  <c r="R167"/>
  <c r="P167"/>
  <c r="BI163"/>
  <c r="BH163"/>
  <c r="BG163"/>
  <c r="BF163"/>
  <c r="T163"/>
  <c r="R163"/>
  <c r="P163"/>
  <c r="BI159"/>
  <c r="BH159"/>
  <c r="BG159"/>
  <c r="BF159"/>
  <c r="T159"/>
  <c r="R159"/>
  <c r="P159"/>
  <c r="BI155"/>
  <c r="BH155"/>
  <c r="BG155"/>
  <c r="BF155"/>
  <c r="T155"/>
  <c r="R155"/>
  <c r="P155"/>
  <c r="BI152"/>
  <c r="BH152"/>
  <c r="BG152"/>
  <c r="BF152"/>
  <c r="T152"/>
  <c r="R152"/>
  <c r="P152"/>
  <c r="BI148"/>
  <c r="BH148"/>
  <c r="BG148"/>
  <c r="BF148"/>
  <c r="T148"/>
  <c r="R148"/>
  <c r="P148"/>
  <c r="BI143"/>
  <c r="BH143"/>
  <c r="BG143"/>
  <c r="BF143"/>
  <c r="T143"/>
  <c r="R143"/>
  <c r="P143"/>
  <c r="BI138"/>
  <c r="BH138"/>
  <c r="BG138"/>
  <c r="BF138"/>
  <c r="T138"/>
  <c r="R138"/>
  <c r="P138"/>
  <c r="BI134"/>
  <c r="BH134"/>
  <c r="BG134"/>
  <c r="BF134"/>
  <c r="T134"/>
  <c r="R134"/>
  <c r="P134"/>
  <c r="BI129"/>
  <c r="BH129"/>
  <c r="BG129"/>
  <c r="BF129"/>
  <c r="T129"/>
  <c r="R129"/>
  <c r="P129"/>
  <c r="BI126"/>
  <c r="BH126"/>
  <c r="BG126"/>
  <c r="BF126"/>
  <c r="T126"/>
  <c r="R126"/>
  <c r="P126"/>
  <c r="J120"/>
  <c r="J119"/>
  <c r="F119"/>
  <c r="F117"/>
  <c r="E115"/>
  <c r="J94"/>
  <c r="J93"/>
  <c r="F93"/>
  <c r="F91"/>
  <c r="E89"/>
  <c r="J20"/>
  <c r="E20"/>
  <c r="F120"/>
  <c r="J19"/>
  <c r="J14"/>
  <c r="J117"/>
  <c r="E7"/>
  <c r="E85"/>
  <c i="36" r="J39"/>
  <c r="J38"/>
  <c i="1" r="AY135"/>
  <c i="36" r="J37"/>
  <c i="1" r="AX135"/>
  <c i="36" r="BI212"/>
  <c r="BH212"/>
  <c r="BG212"/>
  <c r="BF212"/>
  <c r="T212"/>
  <c r="T211"/>
  <c r="R212"/>
  <c r="R211"/>
  <c r="P212"/>
  <c r="P211"/>
  <c r="BI209"/>
  <c r="BH209"/>
  <c r="BG209"/>
  <c r="BF209"/>
  <c r="T209"/>
  <c r="R209"/>
  <c r="P209"/>
  <c r="BI206"/>
  <c r="BH206"/>
  <c r="BG206"/>
  <c r="BF206"/>
  <c r="T206"/>
  <c r="R206"/>
  <c r="P206"/>
  <c r="BI201"/>
  <c r="BH201"/>
  <c r="BG201"/>
  <c r="BF201"/>
  <c r="T201"/>
  <c r="R201"/>
  <c r="P201"/>
  <c r="BI197"/>
  <c r="BH197"/>
  <c r="BG197"/>
  <c r="BF197"/>
  <c r="T197"/>
  <c r="R197"/>
  <c r="P197"/>
  <c r="BI194"/>
  <c r="BH194"/>
  <c r="BG194"/>
  <c r="BF194"/>
  <c r="T194"/>
  <c r="R194"/>
  <c r="P194"/>
  <c r="BI190"/>
  <c r="BH190"/>
  <c r="BG190"/>
  <c r="BF190"/>
  <c r="T190"/>
  <c r="R190"/>
  <c r="P190"/>
  <c r="BI185"/>
  <c r="BH185"/>
  <c r="BG185"/>
  <c r="BF185"/>
  <c r="T185"/>
  <c r="R185"/>
  <c r="P185"/>
  <c r="BI181"/>
  <c r="BH181"/>
  <c r="BG181"/>
  <c r="BF181"/>
  <c r="T181"/>
  <c r="R181"/>
  <c r="P181"/>
  <c r="BI178"/>
  <c r="BH178"/>
  <c r="BG178"/>
  <c r="BF178"/>
  <c r="T178"/>
  <c r="R178"/>
  <c r="P178"/>
  <c r="BI174"/>
  <c r="BH174"/>
  <c r="BG174"/>
  <c r="BF174"/>
  <c r="T174"/>
  <c r="R174"/>
  <c r="P174"/>
  <c r="BI169"/>
  <c r="BH169"/>
  <c r="BG169"/>
  <c r="BF169"/>
  <c r="T169"/>
  <c r="R169"/>
  <c r="P169"/>
  <c r="BI164"/>
  <c r="BH164"/>
  <c r="BG164"/>
  <c r="BF164"/>
  <c r="T164"/>
  <c r="R164"/>
  <c r="P164"/>
  <c r="BI159"/>
  <c r="BH159"/>
  <c r="BG159"/>
  <c r="BF159"/>
  <c r="T159"/>
  <c r="R159"/>
  <c r="P159"/>
  <c r="BI157"/>
  <c r="BH157"/>
  <c r="BG157"/>
  <c r="BF157"/>
  <c r="T157"/>
  <c r="R157"/>
  <c r="P157"/>
  <c r="BI154"/>
  <c r="BH154"/>
  <c r="BG154"/>
  <c r="BF154"/>
  <c r="T154"/>
  <c r="R154"/>
  <c r="P154"/>
  <c r="BI150"/>
  <c r="BH150"/>
  <c r="BG150"/>
  <c r="BF150"/>
  <c r="T150"/>
  <c r="R150"/>
  <c r="P150"/>
  <c r="BI146"/>
  <c r="BH146"/>
  <c r="BG146"/>
  <c r="BF146"/>
  <c r="T146"/>
  <c r="R146"/>
  <c r="P146"/>
  <c r="BI142"/>
  <c r="BH142"/>
  <c r="BG142"/>
  <c r="BF142"/>
  <c r="T142"/>
  <c r="R142"/>
  <c r="P142"/>
  <c r="BI138"/>
  <c r="BH138"/>
  <c r="BG138"/>
  <c r="BF138"/>
  <c r="T138"/>
  <c r="R138"/>
  <c r="P138"/>
  <c r="BI134"/>
  <c r="BH134"/>
  <c r="BG134"/>
  <c r="BF134"/>
  <c r="T134"/>
  <c r="R134"/>
  <c r="P134"/>
  <c r="BI130"/>
  <c r="BH130"/>
  <c r="BG130"/>
  <c r="BF130"/>
  <c r="T130"/>
  <c r="R130"/>
  <c r="P130"/>
  <c r="BI126"/>
  <c r="BH126"/>
  <c r="BG126"/>
  <c r="BF126"/>
  <c r="T126"/>
  <c r="R126"/>
  <c r="P126"/>
  <c r="J120"/>
  <c r="J119"/>
  <c r="F119"/>
  <c r="F117"/>
  <c r="E115"/>
  <c r="J94"/>
  <c r="J93"/>
  <c r="F93"/>
  <c r="F91"/>
  <c r="E89"/>
  <c r="J20"/>
  <c r="E20"/>
  <c r="F120"/>
  <c r="J19"/>
  <c r="J14"/>
  <c r="J117"/>
  <c r="E7"/>
  <c r="E85"/>
  <c i="35" r="J39"/>
  <c r="J38"/>
  <c i="1" r="AY134"/>
  <c i="35" r="J37"/>
  <c i="1" r="AX134"/>
  <c i="35" r="BI221"/>
  <c r="BH221"/>
  <c r="BG221"/>
  <c r="BF221"/>
  <c r="T221"/>
  <c r="T220"/>
  <c r="R221"/>
  <c r="R220"/>
  <c r="P221"/>
  <c r="P220"/>
  <c r="BI218"/>
  <c r="BH218"/>
  <c r="BG218"/>
  <c r="BF218"/>
  <c r="T218"/>
  <c r="R218"/>
  <c r="P218"/>
  <c r="BI215"/>
  <c r="BH215"/>
  <c r="BG215"/>
  <c r="BF215"/>
  <c r="T215"/>
  <c r="R215"/>
  <c r="P215"/>
  <c r="BI211"/>
  <c r="BH211"/>
  <c r="BG211"/>
  <c r="BF211"/>
  <c r="T211"/>
  <c r="R211"/>
  <c r="P211"/>
  <c r="BI206"/>
  <c r="BH206"/>
  <c r="BG206"/>
  <c r="BF206"/>
  <c r="T206"/>
  <c r="R206"/>
  <c r="P206"/>
  <c r="BI201"/>
  <c r="BH201"/>
  <c r="BG201"/>
  <c r="BF201"/>
  <c r="T201"/>
  <c r="R201"/>
  <c r="P201"/>
  <c r="BI197"/>
  <c r="BH197"/>
  <c r="BG197"/>
  <c r="BF197"/>
  <c r="T197"/>
  <c r="R197"/>
  <c r="P197"/>
  <c r="BI194"/>
  <c r="BH194"/>
  <c r="BG194"/>
  <c r="BF194"/>
  <c r="T194"/>
  <c r="R194"/>
  <c r="P194"/>
  <c r="BI190"/>
  <c r="BH190"/>
  <c r="BG190"/>
  <c r="BF190"/>
  <c r="T190"/>
  <c r="R190"/>
  <c r="P190"/>
  <c r="BI185"/>
  <c r="BH185"/>
  <c r="BG185"/>
  <c r="BF185"/>
  <c r="T185"/>
  <c r="R185"/>
  <c r="P185"/>
  <c r="BI181"/>
  <c r="BH181"/>
  <c r="BG181"/>
  <c r="BF181"/>
  <c r="T181"/>
  <c r="R181"/>
  <c r="P181"/>
  <c r="BI178"/>
  <c r="BH178"/>
  <c r="BG178"/>
  <c r="BF178"/>
  <c r="T178"/>
  <c r="R178"/>
  <c r="P178"/>
  <c r="BI174"/>
  <c r="BH174"/>
  <c r="BG174"/>
  <c r="BF174"/>
  <c r="T174"/>
  <c r="R174"/>
  <c r="P174"/>
  <c r="BI169"/>
  <c r="BH169"/>
  <c r="BG169"/>
  <c r="BF169"/>
  <c r="T169"/>
  <c r="R169"/>
  <c r="P169"/>
  <c r="BI164"/>
  <c r="BH164"/>
  <c r="BG164"/>
  <c r="BF164"/>
  <c r="T164"/>
  <c r="R164"/>
  <c r="P164"/>
  <c r="BI159"/>
  <c r="BH159"/>
  <c r="BG159"/>
  <c r="BF159"/>
  <c r="T159"/>
  <c r="R159"/>
  <c r="P159"/>
  <c r="BI157"/>
  <c r="BH157"/>
  <c r="BG157"/>
  <c r="BF157"/>
  <c r="T157"/>
  <c r="R157"/>
  <c r="P157"/>
  <c r="BI154"/>
  <c r="BH154"/>
  <c r="BG154"/>
  <c r="BF154"/>
  <c r="T154"/>
  <c r="R154"/>
  <c r="P154"/>
  <c r="BI150"/>
  <c r="BH150"/>
  <c r="BG150"/>
  <c r="BF150"/>
  <c r="T150"/>
  <c r="R150"/>
  <c r="P150"/>
  <c r="BI146"/>
  <c r="BH146"/>
  <c r="BG146"/>
  <c r="BF146"/>
  <c r="T146"/>
  <c r="R146"/>
  <c r="P146"/>
  <c r="BI142"/>
  <c r="BH142"/>
  <c r="BG142"/>
  <c r="BF142"/>
  <c r="T142"/>
  <c r="R142"/>
  <c r="P142"/>
  <c r="BI138"/>
  <c r="BH138"/>
  <c r="BG138"/>
  <c r="BF138"/>
  <c r="T138"/>
  <c r="R138"/>
  <c r="P138"/>
  <c r="BI134"/>
  <c r="BH134"/>
  <c r="BG134"/>
  <c r="BF134"/>
  <c r="T134"/>
  <c r="R134"/>
  <c r="P134"/>
  <c r="BI130"/>
  <c r="BH130"/>
  <c r="BG130"/>
  <c r="BF130"/>
  <c r="T130"/>
  <c r="R130"/>
  <c r="P130"/>
  <c r="BI126"/>
  <c r="BH126"/>
  <c r="BG126"/>
  <c r="BF126"/>
  <c r="T126"/>
  <c r="R126"/>
  <c r="P126"/>
  <c r="J120"/>
  <c r="J119"/>
  <c r="F119"/>
  <c r="F117"/>
  <c r="E115"/>
  <c r="J94"/>
  <c r="J93"/>
  <c r="F93"/>
  <c r="F91"/>
  <c r="E89"/>
  <c r="J20"/>
  <c r="E20"/>
  <c r="F120"/>
  <c r="J19"/>
  <c r="J14"/>
  <c r="J117"/>
  <c r="E7"/>
  <c r="E85"/>
  <c i="34" r="J39"/>
  <c r="J38"/>
  <c i="1" r="AY133"/>
  <c i="34" r="J37"/>
  <c i="1" r="AX133"/>
  <c i="34" r="BI212"/>
  <c r="BH212"/>
  <c r="BG212"/>
  <c r="BF212"/>
  <c r="T212"/>
  <c r="T211"/>
  <c r="R212"/>
  <c r="R211"/>
  <c r="P212"/>
  <c r="P211"/>
  <c r="BI209"/>
  <c r="BH209"/>
  <c r="BG209"/>
  <c r="BF209"/>
  <c r="T209"/>
  <c r="R209"/>
  <c r="P209"/>
  <c r="BI206"/>
  <c r="BH206"/>
  <c r="BG206"/>
  <c r="BF206"/>
  <c r="T206"/>
  <c r="R206"/>
  <c r="P206"/>
  <c r="BI201"/>
  <c r="BH201"/>
  <c r="BG201"/>
  <c r="BF201"/>
  <c r="T201"/>
  <c r="R201"/>
  <c r="P201"/>
  <c r="BI197"/>
  <c r="BH197"/>
  <c r="BG197"/>
  <c r="BF197"/>
  <c r="T197"/>
  <c r="R197"/>
  <c r="P197"/>
  <c r="BI194"/>
  <c r="BH194"/>
  <c r="BG194"/>
  <c r="BF194"/>
  <c r="T194"/>
  <c r="R194"/>
  <c r="P194"/>
  <c r="BI190"/>
  <c r="BH190"/>
  <c r="BG190"/>
  <c r="BF190"/>
  <c r="T190"/>
  <c r="R190"/>
  <c r="P190"/>
  <c r="BI185"/>
  <c r="BH185"/>
  <c r="BG185"/>
  <c r="BF185"/>
  <c r="T185"/>
  <c r="R185"/>
  <c r="P185"/>
  <c r="BI181"/>
  <c r="BH181"/>
  <c r="BG181"/>
  <c r="BF181"/>
  <c r="T181"/>
  <c r="R181"/>
  <c r="P181"/>
  <c r="BI178"/>
  <c r="BH178"/>
  <c r="BG178"/>
  <c r="BF178"/>
  <c r="T178"/>
  <c r="R178"/>
  <c r="P178"/>
  <c r="BI174"/>
  <c r="BH174"/>
  <c r="BG174"/>
  <c r="BF174"/>
  <c r="T174"/>
  <c r="R174"/>
  <c r="P174"/>
  <c r="BI169"/>
  <c r="BH169"/>
  <c r="BG169"/>
  <c r="BF169"/>
  <c r="T169"/>
  <c r="R169"/>
  <c r="P169"/>
  <c r="BI164"/>
  <c r="BH164"/>
  <c r="BG164"/>
  <c r="BF164"/>
  <c r="T164"/>
  <c r="R164"/>
  <c r="P164"/>
  <c r="BI159"/>
  <c r="BH159"/>
  <c r="BG159"/>
  <c r="BF159"/>
  <c r="T159"/>
  <c r="R159"/>
  <c r="P159"/>
  <c r="BI157"/>
  <c r="BH157"/>
  <c r="BG157"/>
  <c r="BF157"/>
  <c r="T157"/>
  <c r="R157"/>
  <c r="P157"/>
  <c r="BI154"/>
  <c r="BH154"/>
  <c r="BG154"/>
  <c r="BF154"/>
  <c r="T154"/>
  <c r="R154"/>
  <c r="P154"/>
  <c r="BI150"/>
  <c r="BH150"/>
  <c r="BG150"/>
  <c r="BF150"/>
  <c r="T150"/>
  <c r="R150"/>
  <c r="P150"/>
  <c r="BI146"/>
  <c r="BH146"/>
  <c r="BG146"/>
  <c r="BF146"/>
  <c r="T146"/>
  <c r="R146"/>
  <c r="P146"/>
  <c r="BI142"/>
  <c r="BH142"/>
  <c r="BG142"/>
  <c r="BF142"/>
  <c r="T142"/>
  <c r="R142"/>
  <c r="P142"/>
  <c r="BI138"/>
  <c r="BH138"/>
  <c r="BG138"/>
  <c r="BF138"/>
  <c r="T138"/>
  <c r="R138"/>
  <c r="P138"/>
  <c r="BI134"/>
  <c r="BH134"/>
  <c r="BG134"/>
  <c r="BF134"/>
  <c r="T134"/>
  <c r="R134"/>
  <c r="P134"/>
  <c r="BI130"/>
  <c r="BH130"/>
  <c r="BG130"/>
  <c r="BF130"/>
  <c r="T130"/>
  <c r="R130"/>
  <c r="P130"/>
  <c r="BI126"/>
  <c r="BH126"/>
  <c r="BG126"/>
  <c r="BF126"/>
  <c r="T126"/>
  <c r="R126"/>
  <c r="P126"/>
  <c r="J120"/>
  <c r="J119"/>
  <c r="F119"/>
  <c r="F117"/>
  <c r="E115"/>
  <c r="J94"/>
  <c r="J93"/>
  <c r="F93"/>
  <c r="F91"/>
  <c r="E89"/>
  <c r="J20"/>
  <c r="E20"/>
  <c r="F94"/>
  <c r="J19"/>
  <c r="J14"/>
  <c r="J91"/>
  <c r="E7"/>
  <c r="E111"/>
  <c i="33" r="J37"/>
  <c r="J36"/>
  <c i="1" r="AY131"/>
  <c i="33" r="J35"/>
  <c i="1" r="AX131"/>
  <c i="33" r="BI216"/>
  <c r="BH216"/>
  <c r="BG216"/>
  <c r="BF216"/>
  <c r="T216"/>
  <c r="R216"/>
  <c r="P216"/>
  <c r="BI211"/>
  <c r="BH211"/>
  <c r="BG211"/>
  <c r="BF211"/>
  <c r="T211"/>
  <c r="R211"/>
  <c r="P211"/>
  <c r="BI207"/>
  <c r="BH207"/>
  <c r="BG207"/>
  <c r="BF207"/>
  <c r="T207"/>
  <c r="R207"/>
  <c r="P207"/>
  <c r="BI201"/>
  <c r="BH201"/>
  <c r="BG201"/>
  <c r="BF201"/>
  <c r="T201"/>
  <c r="R201"/>
  <c r="P201"/>
  <c r="BI196"/>
  <c r="BH196"/>
  <c r="BG196"/>
  <c r="BF196"/>
  <c r="T196"/>
  <c r="R196"/>
  <c r="P196"/>
  <c r="BI192"/>
  <c r="BH192"/>
  <c r="BG192"/>
  <c r="BF192"/>
  <c r="T192"/>
  <c r="R192"/>
  <c r="P192"/>
  <c r="BI188"/>
  <c r="BH188"/>
  <c r="BG188"/>
  <c r="BF188"/>
  <c r="T188"/>
  <c r="R188"/>
  <c r="P188"/>
  <c r="BI182"/>
  <c r="BH182"/>
  <c r="BG182"/>
  <c r="BF182"/>
  <c r="T182"/>
  <c r="R182"/>
  <c r="P182"/>
  <c r="BI177"/>
  <c r="BH177"/>
  <c r="BG177"/>
  <c r="BF177"/>
  <c r="T177"/>
  <c r="R177"/>
  <c r="P177"/>
  <c r="BI173"/>
  <c r="BH173"/>
  <c r="BG173"/>
  <c r="BF173"/>
  <c r="T173"/>
  <c r="R173"/>
  <c r="P173"/>
  <c r="BI170"/>
  <c r="BH170"/>
  <c r="BG170"/>
  <c r="BF170"/>
  <c r="T170"/>
  <c r="R170"/>
  <c r="P170"/>
  <c r="BI166"/>
  <c r="BH166"/>
  <c r="BG166"/>
  <c r="BF166"/>
  <c r="T166"/>
  <c r="R166"/>
  <c r="P166"/>
  <c r="BI163"/>
  <c r="BH163"/>
  <c r="BG163"/>
  <c r="BF163"/>
  <c r="T163"/>
  <c r="R163"/>
  <c r="P163"/>
  <c r="BI159"/>
  <c r="BH159"/>
  <c r="BG159"/>
  <c r="BF159"/>
  <c r="T159"/>
  <c r="R159"/>
  <c r="P159"/>
  <c r="BI157"/>
  <c r="BH157"/>
  <c r="BG157"/>
  <c r="BF157"/>
  <c r="T157"/>
  <c r="R157"/>
  <c r="P157"/>
  <c r="BI153"/>
  <c r="BH153"/>
  <c r="BG153"/>
  <c r="BF153"/>
  <c r="T153"/>
  <c r="R153"/>
  <c r="P153"/>
  <c r="BI149"/>
  <c r="BH149"/>
  <c r="BG149"/>
  <c r="BF149"/>
  <c r="T149"/>
  <c r="R149"/>
  <c r="P149"/>
  <c r="BI145"/>
  <c r="BH145"/>
  <c r="BG145"/>
  <c r="BF145"/>
  <c r="T145"/>
  <c r="R145"/>
  <c r="P145"/>
  <c r="BI141"/>
  <c r="BH141"/>
  <c r="BG141"/>
  <c r="BF141"/>
  <c r="T141"/>
  <c r="R141"/>
  <c r="P141"/>
  <c r="BI136"/>
  <c r="BH136"/>
  <c r="BG136"/>
  <c r="BF136"/>
  <c r="T136"/>
  <c r="R136"/>
  <c r="P136"/>
  <c r="BI134"/>
  <c r="BH134"/>
  <c r="BG134"/>
  <c r="BF134"/>
  <c r="T134"/>
  <c r="R134"/>
  <c r="P134"/>
  <c r="BI130"/>
  <c r="BH130"/>
  <c r="BG130"/>
  <c r="BF130"/>
  <c r="T130"/>
  <c r="R130"/>
  <c r="P130"/>
  <c r="BI125"/>
  <c r="BH125"/>
  <c r="BG125"/>
  <c r="BF125"/>
  <c r="T125"/>
  <c r="T124"/>
  <c r="R125"/>
  <c r="R124"/>
  <c r="P125"/>
  <c r="P124"/>
  <c r="J118"/>
  <c r="F118"/>
  <c r="F116"/>
  <c r="E114"/>
  <c r="J91"/>
  <c r="F91"/>
  <c r="F89"/>
  <c r="E87"/>
  <c r="J24"/>
  <c r="E24"/>
  <c r="J119"/>
  <c r="J23"/>
  <c r="J18"/>
  <c r="E18"/>
  <c r="F119"/>
  <c r="J17"/>
  <c r="J12"/>
  <c r="J116"/>
  <c r="E7"/>
  <c r="E112"/>
  <c i="32" r="J39"/>
  <c r="J38"/>
  <c i="1" r="AY130"/>
  <c i="32" r="J37"/>
  <c i="1" r="AX130"/>
  <c i="32" r="BI220"/>
  <c r="BH220"/>
  <c r="BG220"/>
  <c r="BF220"/>
  <c r="T220"/>
  <c r="R220"/>
  <c r="P220"/>
  <c r="BI215"/>
  <c r="BH215"/>
  <c r="BG215"/>
  <c r="BF215"/>
  <c r="T215"/>
  <c r="R215"/>
  <c r="P215"/>
  <c r="BI211"/>
  <c r="BH211"/>
  <c r="BG211"/>
  <c r="BF211"/>
  <c r="T211"/>
  <c r="R211"/>
  <c r="P211"/>
  <c r="BI205"/>
  <c r="BH205"/>
  <c r="BG205"/>
  <c r="BF205"/>
  <c r="T205"/>
  <c r="R205"/>
  <c r="P205"/>
  <c r="BI200"/>
  <c r="BH200"/>
  <c r="BG200"/>
  <c r="BF200"/>
  <c r="T200"/>
  <c r="R200"/>
  <c r="P200"/>
  <c r="BI196"/>
  <c r="BH196"/>
  <c r="BG196"/>
  <c r="BF196"/>
  <c r="T196"/>
  <c r="R196"/>
  <c r="P196"/>
  <c r="BI192"/>
  <c r="BH192"/>
  <c r="BG192"/>
  <c r="BF192"/>
  <c r="T192"/>
  <c r="R192"/>
  <c r="P192"/>
  <c r="BI186"/>
  <c r="BH186"/>
  <c r="BG186"/>
  <c r="BF186"/>
  <c r="T186"/>
  <c r="R186"/>
  <c r="P186"/>
  <c r="BI181"/>
  <c r="BH181"/>
  <c r="BG181"/>
  <c r="BF181"/>
  <c r="T181"/>
  <c r="R181"/>
  <c r="P181"/>
  <c r="BI177"/>
  <c r="BH177"/>
  <c r="BG177"/>
  <c r="BF177"/>
  <c r="T177"/>
  <c r="R177"/>
  <c r="P177"/>
  <c r="BI174"/>
  <c r="BH174"/>
  <c r="BG174"/>
  <c r="BF174"/>
  <c r="T174"/>
  <c r="R174"/>
  <c r="P174"/>
  <c r="BI170"/>
  <c r="BH170"/>
  <c r="BG170"/>
  <c r="BF170"/>
  <c r="T170"/>
  <c r="R170"/>
  <c r="P170"/>
  <c r="BI167"/>
  <c r="BH167"/>
  <c r="BG167"/>
  <c r="BF167"/>
  <c r="T167"/>
  <c r="R167"/>
  <c r="P167"/>
  <c r="BI163"/>
  <c r="BH163"/>
  <c r="BG163"/>
  <c r="BF163"/>
  <c r="T163"/>
  <c r="R163"/>
  <c r="P163"/>
  <c r="BI161"/>
  <c r="BH161"/>
  <c r="BG161"/>
  <c r="BF161"/>
  <c r="T161"/>
  <c r="R161"/>
  <c r="P161"/>
  <c r="BI157"/>
  <c r="BH157"/>
  <c r="BG157"/>
  <c r="BF157"/>
  <c r="T157"/>
  <c r="R157"/>
  <c r="P157"/>
  <c r="BI153"/>
  <c r="BH153"/>
  <c r="BG153"/>
  <c r="BF153"/>
  <c r="T153"/>
  <c r="R153"/>
  <c r="P153"/>
  <c r="BI149"/>
  <c r="BH149"/>
  <c r="BG149"/>
  <c r="BF149"/>
  <c r="T149"/>
  <c r="R149"/>
  <c r="P149"/>
  <c r="BI145"/>
  <c r="BH145"/>
  <c r="BG145"/>
  <c r="BF145"/>
  <c r="T145"/>
  <c r="R145"/>
  <c r="P145"/>
  <c r="BI140"/>
  <c r="BH140"/>
  <c r="BG140"/>
  <c r="BF140"/>
  <c r="T140"/>
  <c r="R140"/>
  <c r="P140"/>
  <c r="BI138"/>
  <c r="BH138"/>
  <c r="BG138"/>
  <c r="BF138"/>
  <c r="T138"/>
  <c r="R138"/>
  <c r="P138"/>
  <c r="BI134"/>
  <c r="BH134"/>
  <c r="BG134"/>
  <c r="BF134"/>
  <c r="T134"/>
  <c r="R134"/>
  <c r="P134"/>
  <c r="BI129"/>
  <c r="BH129"/>
  <c r="BG129"/>
  <c r="BF129"/>
  <c r="T129"/>
  <c r="T128"/>
  <c r="R129"/>
  <c r="R128"/>
  <c r="P129"/>
  <c r="P128"/>
  <c r="J122"/>
  <c r="F122"/>
  <c r="F120"/>
  <c r="E118"/>
  <c r="J93"/>
  <c r="F93"/>
  <c r="F91"/>
  <c r="E89"/>
  <c r="J26"/>
  <c r="E26"/>
  <c r="J123"/>
  <c r="J25"/>
  <c r="J20"/>
  <c r="E20"/>
  <c r="F94"/>
  <c r="J19"/>
  <c r="J14"/>
  <c r="J91"/>
  <c r="E7"/>
  <c r="E114"/>
  <c i="31" r="J39"/>
  <c r="J38"/>
  <c i="1" r="AY129"/>
  <c i="31" r="J37"/>
  <c i="1" r="AX129"/>
  <c i="31" r="BI220"/>
  <c r="BH220"/>
  <c r="BG220"/>
  <c r="BF220"/>
  <c r="T220"/>
  <c r="R220"/>
  <c r="P220"/>
  <c r="BI215"/>
  <c r="BH215"/>
  <c r="BG215"/>
  <c r="BF215"/>
  <c r="T215"/>
  <c r="R215"/>
  <c r="P215"/>
  <c r="BI211"/>
  <c r="BH211"/>
  <c r="BG211"/>
  <c r="BF211"/>
  <c r="T211"/>
  <c r="R211"/>
  <c r="P211"/>
  <c r="BI205"/>
  <c r="BH205"/>
  <c r="BG205"/>
  <c r="BF205"/>
  <c r="T205"/>
  <c r="R205"/>
  <c r="P205"/>
  <c r="BI200"/>
  <c r="BH200"/>
  <c r="BG200"/>
  <c r="BF200"/>
  <c r="T200"/>
  <c r="R200"/>
  <c r="P200"/>
  <c r="BI196"/>
  <c r="BH196"/>
  <c r="BG196"/>
  <c r="BF196"/>
  <c r="T196"/>
  <c r="R196"/>
  <c r="P196"/>
  <c r="BI192"/>
  <c r="BH192"/>
  <c r="BG192"/>
  <c r="BF192"/>
  <c r="T192"/>
  <c r="R192"/>
  <c r="P192"/>
  <c r="BI186"/>
  <c r="BH186"/>
  <c r="BG186"/>
  <c r="BF186"/>
  <c r="T186"/>
  <c r="R186"/>
  <c r="P186"/>
  <c r="BI181"/>
  <c r="BH181"/>
  <c r="BG181"/>
  <c r="BF181"/>
  <c r="T181"/>
  <c r="R181"/>
  <c r="P181"/>
  <c r="BI177"/>
  <c r="BH177"/>
  <c r="BG177"/>
  <c r="BF177"/>
  <c r="T177"/>
  <c r="R177"/>
  <c r="P177"/>
  <c r="BI174"/>
  <c r="BH174"/>
  <c r="BG174"/>
  <c r="BF174"/>
  <c r="T174"/>
  <c r="R174"/>
  <c r="P174"/>
  <c r="BI170"/>
  <c r="BH170"/>
  <c r="BG170"/>
  <c r="BF170"/>
  <c r="T170"/>
  <c r="R170"/>
  <c r="P170"/>
  <c r="BI167"/>
  <c r="BH167"/>
  <c r="BG167"/>
  <c r="BF167"/>
  <c r="T167"/>
  <c r="R167"/>
  <c r="P167"/>
  <c r="BI163"/>
  <c r="BH163"/>
  <c r="BG163"/>
  <c r="BF163"/>
  <c r="T163"/>
  <c r="R163"/>
  <c r="P163"/>
  <c r="BI161"/>
  <c r="BH161"/>
  <c r="BG161"/>
  <c r="BF161"/>
  <c r="T161"/>
  <c r="R161"/>
  <c r="P161"/>
  <c r="BI157"/>
  <c r="BH157"/>
  <c r="BG157"/>
  <c r="BF157"/>
  <c r="T157"/>
  <c r="R157"/>
  <c r="P157"/>
  <c r="BI153"/>
  <c r="BH153"/>
  <c r="BG153"/>
  <c r="BF153"/>
  <c r="T153"/>
  <c r="R153"/>
  <c r="P153"/>
  <c r="BI149"/>
  <c r="BH149"/>
  <c r="BG149"/>
  <c r="BF149"/>
  <c r="T149"/>
  <c r="R149"/>
  <c r="P149"/>
  <c r="BI145"/>
  <c r="BH145"/>
  <c r="BG145"/>
  <c r="BF145"/>
  <c r="T145"/>
  <c r="R145"/>
  <c r="P145"/>
  <c r="BI140"/>
  <c r="BH140"/>
  <c r="BG140"/>
  <c r="BF140"/>
  <c r="T140"/>
  <c r="R140"/>
  <c r="P140"/>
  <c r="BI138"/>
  <c r="BH138"/>
  <c r="BG138"/>
  <c r="BF138"/>
  <c r="T138"/>
  <c r="R138"/>
  <c r="P138"/>
  <c r="BI134"/>
  <c r="BH134"/>
  <c r="BG134"/>
  <c r="BF134"/>
  <c r="T134"/>
  <c r="R134"/>
  <c r="P134"/>
  <c r="BI129"/>
  <c r="BH129"/>
  <c r="BG129"/>
  <c r="BF129"/>
  <c r="T129"/>
  <c r="T128"/>
  <c r="R129"/>
  <c r="R128"/>
  <c r="P129"/>
  <c r="P128"/>
  <c r="J122"/>
  <c r="F122"/>
  <c r="F120"/>
  <c r="E118"/>
  <c r="J93"/>
  <c r="F93"/>
  <c r="F91"/>
  <c r="E89"/>
  <c r="J26"/>
  <c r="E26"/>
  <c r="J123"/>
  <c r="J25"/>
  <c r="J20"/>
  <c r="E20"/>
  <c r="F123"/>
  <c r="J19"/>
  <c r="J14"/>
  <c r="J120"/>
  <c r="E7"/>
  <c r="E114"/>
  <c i="30" r="J37"/>
  <c r="J36"/>
  <c i="1" r="AY127"/>
  <c i="30" r="J35"/>
  <c i="1" r="AX127"/>
  <c i="30" r="BI405"/>
  <c r="BH405"/>
  <c r="BG405"/>
  <c r="BF405"/>
  <c r="T405"/>
  <c r="R405"/>
  <c r="P405"/>
  <c r="BI400"/>
  <c r="BH400"/>
  <c r="BG400"/>
  <c r="BF400"/>
  <c r="T400"/>
  <c r="R400"/>
  <c r="P400"/>
  <c r="BI396"/>
  <c r="BH396"/>
  <c r="BG396"/>
  <c r="BF396"/>
  <c r="T396"/>
  <c r="R396"/>
  <c r="P396"/>
  <c r="BI393"/>
  <c r="BH393"/>
  <c r="BG393"/>
  <c r="BF393"/>
  <c r="T393"/>
  <c r="R393"/>
  <c r="P393"/>
  <c r="BI389"/>
  <c r="BH389"/>
  <c r="BG389"/>
  <c r="BF389"/>
  <c r="T389"/>
  <c r="R389"/>
  <c r="P389"/>
  <c r="BI386"/>
  <c r="BH386"/>
  <c r="BG386"/>
  <c r="BF386"/>
  <c r="T386"/>
  <c r="R386"/>
  <c r="P386"/>
  <c r="BI381"/>
  <c r="BH381"/>
  <c r="BG381"/>
  <c r="BF381"/>
  <c r="T381"/>
  <c r="R381"/>
  <c r="P381"/>
  <c r="BI378"/>
  <c r="BH378"/>
  <c r="BG378"/>
  <c r="BF378"/>
  <c r="T378"/>
  <c r="R378"/>
  <c r="P378"/>
  <c r="BI373"/>
  <c r="BH373"/>
  <c r="BG373"/>
  <c r="BF373"/>
  <c r="T373"/>
  <c r="R373"/>
  <c r="P373"/>
  <c r="BI360"/>
  <c r="BH360"/>
  <c r="BG360"/>
  <c r="BF360"/>
  <c r="T360"/>
  <c r="R360"/>
  <c r="P360"/>
  <c r="BI356"/>
  <c r="BH356"/>
  <c r="BG356"/>
  <c r="BF356"/>
  <c r="T356"/>
  <c r="R356"/>
  <c r="P356"/>
  <c r="BI351"/>
  <c r="BH351"/>
  <c r="BG351"/>
  <c r="BF351"/>
  <c r="T351"/>
  <c r="R351"/>
  <c r="P351"/>
  <c r="BI342"/>
  <c r="BH342"/>
  <c r="BG342"/>
  <c r="BF342"/>
  <c r="T342"/>
  <c r="R342"/>
  <c r="P342"/>
  <c r="BI337"/>
  <c r="BH337"/>
  <c r="BG337"/>
  <c r="BF337"/>
  <c r="T337"/>
  <c r="R337"/>
  <c r="P337"/>
  <c r="BI327"/>
  <c r="BH327"/>
  <c r="BG327"/>
  <c r="BF327"/>
  <c r="T327"/>
  <c r="R327"/>
  <c r="P327"/>
  <c r="BI322"/>
  <c r="BH322"/>
  <c r="BG322"/>
  <c r="BF322"/>
  <c r="T322"/>
  <c r="R322"/>
  <c r="P322"/>
  <c r="BI317"/>
  <c r="BH317"/>
  <c r="BG317"/>
  <c r="BF317"/>
  <c r="T317"/>
  <c r="R317"/>
  <c r="P317"/>
  <c r="BI310"/>
  <c r="BH310"/>
  <c r="BG310"/>
  <c r="BF310"/>
  <c r="T310"/>
  <c r="R310"/>
  <c r="P310"/>
  <c r="BI307"/>
  <c r="BH307"/>
  <c r="BG307"/>
  <c r="BF307"/>
  <c r="T307"/>
  <c r="R307"/>
  <c r="P307"/>
  <c r="BI302"/>
  <c r="BH302"/>
  <c r="BG302"/>
  <c r="BF302"/>
  <c r="T302"/>
  <c r="R302"/>
  <c r="P302"/>
  <c r="BI298"/>
  <c r="BH298"/>
  <c r="BG298"/>
  <c r="BF298"/>
  <c r="T298"/>
  <c r="R298"/>
  <c r="P298"/>
  <c r="BI294"/>
  <c r="BH294"/>
  <c r="BG294"/>
  <c r="BF294"/>
  <c r="T294"/>
  <c r="R294"/>
  <c r="P294"/>
  <c r="BI289"/>
  <c r="BH289"/>
  <c r="BG289"/>
  <c r="BF289"/>
  <c r="T289"/>
  <c r="R289"/>
  <c r="P289"/>
  <c r="BI275"/>
  <c r="BH275"/>
  <c r="BG275"/>
  <c r="BF275"/>
  <c r="T275"/>
  <c r="R275"/>
  <c r="P275"/>
  <c r="BI271"/>
  <c r="BH271"/>
  <c r="BG271"/>
  <c r="BF271"/>
  <c r="T271"/>
  <c r="R271"/>
  <c r="P271"/>
  <c r="BI263"/>
  <c r="BH263"/>
  <c r="BG263"/>
  <c r="BF263"/>
  <c r="T263"/>
  <c r="R263"/>
  <c r="P263"/>
  <c r="BI259"/>
  <c r="BH259"/>
  <c r="BG259"/>
  <c r="BF259"/>
  <c r="T259"/>
  <c r="R259"/>
  <c r="P259"/>
  <c r="BI252"/>
  <c r="BH252"/>
  <c r="BG252"/>
  <c r="BF252"/>
  <c r="T252"/>
  <c r="R252"/>
  <c r="P252"/>
  <c r="BI247"/>
  <c r="BH247"/>
  <c r="BG247"/>
  <c r="BF247"/>
  <c r="T247"/>
  <c r="R247"/>
  <c r="P247"/>
  <c r="BI240"/>
  <c r="BH240"/>
  <c r="BG240"/>
  <c r="BF240"/>
  <c r="T240"/>
  <c r="R240"/>
  <c r="P240"/>
  <c r="BI235"/>
  <c r="BH235"/>
  <c r="BG235"/>
  <c r="BF235"/>
  <c r="T235"/>
  <c r="R235"/>
  <c r="P235"/>
  <c r="BI231"/>
  <c r="BH231"/>
  <c r="BG231"/>
  <c r="BF231"/>
  <c r="T231"/>
  <c r="R231"/>
  <c r="P231"/>
  <c r="BI227"/>
  <c r="BH227"/>
  <c r="BG227"/>
  <c r="BF227"/>
  <c r="T227"/>
  <c r="R227"/>
  <c r="P227"/>
  <c r="BI223"/>
  <c r="BH223"/>
  <c r="BG223"/>
  <c r="BF223"/>
  <c r="T223"/>
  <c r="R223"/>
  <c r="P223"/>
  <c r="BI219"/>
  <c r="BH219"/>
  <c r="BG219"/>
  <c r="BF219"/>
  <c r="T219"/>
  <c r="R219"/>
  <c r="P219"/>
  <c r="BI215"/>
  <c r="BH215"/>
  <c r="BG215"/>
  <c r="BF215"/>
  <c r="T215"/>
  <c r="R215"/>
  <c r="P215"/>
  <c r="BI209"/>
  <c r="BH209"/>
  <c r="BG209"/>
  <c r="BF209"/>
  <c r="T209"/>
  <c r="R209"/>
  <c r="P209"/>
  <c r="BI205"/>
  <c r="BH205"/>
  <c r="BG205"/>
  <c r="BF205"/>
  <c r="T205"/>
  <c r="R205"/>
  <c r="P205"/>
  <c r="BI202"/>
  <c r="BH202"/>
  <c r="BG202"/>
  <c r="BF202"/>
  <c r="T202"/>
  <c r="R202"/>
  <c r="P202"/>
  <c r="BI198"/>
  <c r="BH198"/>
  <c r="BG198"/>
  <c r="BF198"/>
  <c r="T198"/>
  <c r="R198"/>
  <c r="P198"/>
  <c r="BI193"/>
  <c r="BH193"/>
  <c r="BG193"/>
  <c r="BF193"/>
  <c r="T193"/>
  <c r="R193"/>
  <c r="P193"/>
  <c r="BI189"/>
  <c r="BH189"/>
  <c r="BG189"/>
  <c r="BF189"/>
  <c r="T189"/>
  <c r="R189"/>
  <c r="P189"/>
  <c r="BI185"/>
  <c r="BH185"/>
  <c r="BG185"/>
  <c r="BF185"/>
  <c r="T185"/>
  <c r="R185"/>
  <c r="P185"/>
  <c r="BI182"/>
  <c r="BH182"/>
  <c r="BG182"/>
  <c r="BF182"/>
  <c r="T182"/>
  <c r="R182"/>
  <c r="P182"/>
  <c r="BI170"/>
  <c r="BH170"/>
  <c r="BG170"/>
  <c r="BF170"/>
  <c r="T170"/>
  <c r="R170"/>
  <c r="P170"/>
  <c r="BI167"/>
  <c r="BH167"/>
  <c r="BG167"/>
  <c r="BF167"/>
  <c r="T167"/>
  <c r="R167"/>
  <c r="P167"/>
  <c r="BI162"/>
  <c r="BH162"/>
  <c r="BG162"/>
  <c r="BF162"/>
  <c r="T162"/>
  <c r="R162"/>
  <c r="P162"/>
  <c r="BI157"/>
  <c r="BH157"/>
  <c r="BG157"/>
  <c r="BF157"/>
  <c r="T157"/>
  <c r="R157"/>
  <c r="P157"/>
  <c r="BI145"/>
  <c r="BH145"/>
  <c r="BG145"/>
  <c r="BF145"/>
  <c r="T145"/>
  <c r="R145"/>
  <c r="P145"/>
  <c r="BI140"/>
  <c r="BH140"/>
  <c r="BG140"/>
  <c r="BF140"/>
  <c r="T140"/>
  <c r="T139"/>
  <c r="R140"/>
  <c r="R139"/>
  <c r="P140"/>
  <c r="P139"/>
  <c r="BI133"/>
  <c r="BH133"/>
  <c r="BG133"/>
  <c r="BF133"/>
  <c r="T133"/>
  <c r="T132"/>
  <c r="R133"/>
  <c r="R132"/>
  <c r="P133"/>
  <c r="P132"/>
  <c r="BI127"/>
  <c r="BH127"/>
  <c r="BG127"/>
  <c r="BF127"/>
  <c r="T127"/>
  <c r="T126"/>
  <c r="T125"/>
  <c r="R127"/>
  <c r="R126"/>
  <c r="R125"/>
  <c r="P127"/>
  <c r="P126"/>
  <c r="P125"/>
  <c r="J120"/>
  <c r="F120"/>
  <c r="F118"/>
  <c r="E116"/>
  <c r="J91"/>
  <c r="F91"/>
  <c r="F89"/>
  <c r="E87"/>
  <c r="J24"/>
  <c r="E24"/>
  <c r="J121"/>
  <c r="J23"/>
  <c r="J18"/>
  <c r="E18"/>
  <c r="F121"/>
  <c r="J17"/>
  <c r="J12"/>
  <c r="J118"/>
  <c r="E7"/>
  <c r="E114"/>
  <c i="29" r="J39"/>
  <c r="J38"/>
  <c i="1" r="AY126"/>
  <c i="29" r="J37"/>
  <c i="1" r="AX126"/>
  <c i="29" r="BI648"/>
  <c r="BH648"/>
  <c r="BG648"/>
  <c r="BF648"/>
  <c r="T648"/>
  <c r="R648"/>
  <c r="P648"/>
  <c r="BI644"/>
  <c r="BH644"/>
  <c r="BG644"/>
  <c r="BF644"/>
  <c r="T644"/>
  <c r="R644"/>
  <c r="P644"/>
  <c r="BI637"/>
  <c r="BH637"/>
  <c r="BG637"/>
  <c r="BF637"/>
  <c r="T637"/>
  <c r="R637"/>
  <c r="P637"/>
  <c r="BI633"/>
  <c r="BH633"/>
  <c r="BG633"/>
  <c r="BF633"/>
  <c r="T633"/>
  <c r="R633"/>
  <c r="P633"/>
  <c r="BI628"/>
  <c r="BH628"/>
  <c r="BG628"/>
  <c r="BF628"/>
  <c r="T628"/>
  <c r="R628"/>
  <c r="P628"/>
  <c r="BI624"/>
  <c r="BH624"/>
  <c r="BG624"/>
  <c r="BF624"/>
  <c r="T624"/>
  <c r="R624"/>
  <c r="P624"/>
  <c r="BI620"/>
  <c r="BH620"/>
  <c r="BG620"/>
  <c r="BF620"/>
  <c r="T620"/>
  <c r="R620"/>
  <c r="P620"/>
  <c r="BI616"/>
  <c r="BH616"/>
  <c r="BG616"/>
  <c r="BF616"/>
  <c r="T616"/>
  <c r="R616"/>
  <c r="P616"/>
  <c r="BI612"/>
  <c r="BH612"/>
  <c r="BG612"/>
  <c r="BF612"/>
  <c r="T612"/>
  <c r="R612"/>
  <c r="P612"/>
  <c r="BI609"/>
  <c r="BH609"/>
  <c r="BG609"/>
  <c r="BF609"/>
  <c r="T609"/>
  <c r="R609"/>
  <c r="P609"/>
  <c r="BI604"/>
  <c r="BH604"/>
  <c r="BG604"/>
  <c r="BF604"/>
  <c r="T604"/>
  <c r="R604"/>
  <c r="P604"/>
  <c r="BI601"/>
  <c r="BH601"/>
  <c r="BG601"/>
  <c r="BF601"/>
  <c r="T601"/>
  <c r="R601"/>
  <c r="P601"/>
  <c r="BI596"/>
  <c r="BH596"/>
  <c r="BG596"/>
  <c r="BF596"/>
  <c r="T596"/>
  <c r="R596"/>
  <c r="P596"/>
  <c r="BI592"/>
  <c r="BH592"/>
  <c r="BG592"/>
  <c r="BF592"/>
  <c r="T592"/>
  <c r="R592"/>
  <c r="P592"/>
  <c r="BI589"/>
  <c r="BH589"/>
  <c r="BG589"/>
  <c r="BF589"/>
  <c r="T589"/>
  <c r="R589"/>
  <c r="P589"/>
  <c r="BI586"/>
  <c r="BH586"/>
  <c r="BG586"/>
  <c r="BF586"/>
  <c r="T586"/>
  <c r="R586"/>
  <c r="P586"/>
  <c r="BI581"/>
  <c r="BH581"/>
  <c r="BG581"/>
  <c r="BF581"/>
  <c r="T581"/>
  <c r="R581"/>
  <c r="P581"/>
  <c r="BI577"/>
  <c r="BH577"/>
  <c r="BG577"/>
  <c r="BF577"/>
  <c r="T577"/>
  <c r="R577"/>
  <c r="P577"/>
  <c r="BI574"/>
  <c r="BH574"/>
  <c r="BG574"/>
  <c r="BF574"/>
  <c r="T574"/>
  <c r="R574"/>
  <c r="P574"/>
  <c r="BI570"/>
  <c r="BH570"/>
  <c r="BG570"/>
  <c r="BF570"/>
  <c r="T570"/>
  <c r="R570"/>
  <c r="P570"/>
  <c r="BI567"/>
  <c r="BH567"/>
  <c r="BG567"/>
  <c r="BF567"/>
  <c r="T567"/>
  <c r="R567"/>
  <c r="P567"/>
  <c r="BI563"/>
  <c r="BH563"/>
  <c r="BG563"/>
  <c r="BF563"/>
  <c r="T563"/>
  <c r="R563"/>
  <c r="P563"/>
  <c r="BI560"/>
  <c r="BH560"/>
  <c r="BG560"/>
  <c r="BF560"/>
  <c r="T560"/>
  <c r="R560"/>
  <c r="P560"/>
  <c r="BI554"/>
  <c r="BH554"/>
  <c r="BG554"/>
  <c r="BF554"/>
  <c r="T554"/>
  <c r="R554"/>
  <c r="P554"/>
  <c r="BI549"/>
  <c r="BH549"/>
  <c r="BG549"/>
  <c r="BF549"/>
  <c r="T549"/>
  <c r="R549"/>
  <c r="P549"/>
  <c r="BI544"/>
  <c r="BH544"/>
  <c r="BG544"/>
  <c r="BF544"/>
  <c r="T544"/>
  <c r="R544"/>
  <c r="P544"/>
  <c r="BI539"/>
  <c r="BH539"/>
  <c r="BG539"/>
  <c r="BF539"/>
  <c r="T539"/>
  <c r="R539"/>
  <c r="P539"/>
  <c r="BI534"/>
  <c r="BH534"/>
  <c r="BG534"/>
  <c r="BF534"/>
  <c r="T534"/>
  <c r="R534"/>
  <c r="P534"/>
  <c r="BI529"/>
  <c r="BH529"/>
  <c r="BG529"/>
  <c r="BF529"/>
  <c r="T529"/>
  <c r="R529"/>
  <c r="P529"/>
  <c r="BI524"/>
  <c r="BH524"/>
  <c r="BG524"/>
  <c r="BF524"/>
  <c r="T524"/>
  <c r="R524"/>
  <c r="P524"/>
  <c r="BI519"/>
  <c r="BH519"/>
  <c r="BG519"/>
  <c r="BF519"/>
  <c r="T519"/>
  <c r="R519"/>
  <c r="P519"/>
  <c r="BI514"/>
  <c r="BH514"/>
  <c r="BG514"/>
  <c r="BF514"/>
  <c r="T514"/>
  <c r="R514"/>
  <c r="P514"/>
  <c r="BI509"/>
  <c r="BH509"/>
  <c r="BG509"/>
  <c r="BF509"/>
  <c r="T509"/>
  <c r="R509"/>
  <c r="P509"/>
  <c r="BI502"/>
  <c r="BH502"/>
  <c r="BG502"/>
  <c r="BF502"/>
  <c r="T502"/>
  <c r="R502"/>
  <c r="P502"/>
  <c r="BI494"/>
  <c r="BH494"/>
  <c r="BG494"/>
  <c r="BF494"/>
  <c r="T494"/>
  <c r="R494"/>
  <c r="P494"/>
  <c r="BI489"/>
  <c r="BH489"/>
  <c r="BG489"/>
  <c r="BF489"/>
  <c r="T489"/>
  <c r="R489"/>
  <c r="P489"/>
  <c r="BI484"/>
  <c r="BH484"/>
  <c r="BG484"/>
  <c r="BF484"/>
  <c r="T484"/>
  <c r="R484"/>
  <c r="P484"/>
  <c r="BI479"/>
  <c r="BH479"/>
  <c r="BG479"/>
  <c r="BF479"/>
  <c r="T479"/>
  <c r="R479"/>
  <c r="P479"/>
  <c r="BI475"/>
  <c r="BH475"/>
  <c r="BG475"/>
  <c r="BF475"/>
  <c r="T475"/>
  <c r="R475"/>
  <c r="P475"/>
  <c r="BI470"/>
  <c r="BH470"/>
  <c r="BG470"/>
  <c r="BF470"/>
  <c r="T470"/>
  <c r="R470"/>
  <c r="P470"/>
  <c r="BI465"/>
  <c r="BH465"/>
  <c r="BG465"/>
  <c r="BF465"/>
  <c r="T465"/>
  <c r="R465"/>
  <c r="P465"/>
  <c r="BI460"/>
  <c r="BH460"/>
  <c r="BG460"/>
  <c r="BF460"/>
  <c r="T460"/>
  <c r="R460"/>
  <c r="P460"/>
  <c r="BI455"/>
  <c r="BH455"/>
  <c r="BG455"/>
  <c r="BF455"/>
  <c r="T455"/>
  <c r="R455"/>
  <c r="P455"/>
  <c r="BI450"/>
  <c r="BH450"/>
  <c r="BG450"/>
  <c r="BF450"/>
  <c r="T450"/>
  <c r="R450"/>
  <c r="P450"/>
  <c r="BI445"/>
  <c r="BH445"/>
  <c r="BG445"/>
  <c r="BF445"/>
  <c r="T445"/>
  <c r="R445"/>
  <c r="P445"/>
  <c r="BI440"/>
  <c r="BH440"/>
  <c r="BG440"/>
  <c r="BF440"/>
  <c r="T440"/>
  <c r="R440"/>
  <c r="P440"/>
  <c r="BI433"/>
  <c r="BH433"/>
  <c r="BG433"/>
  <c r="BF433"/>
  <c r="T433"/>
  <c r="R433"/>
  <c r="P433"/>
  <c r="BI425"/>
  <c r="BH425"/>
  <c r="BG425"/>
  <c r="BF425"/>
  <c r="T425"/>
  <c r="R425"/>
  <c r="P425"/>
  <c r="BI416"/>
  <c r="BH416"/>
  <c r="BG416"/>
  <c r="BF416"/>
  <c r="T416"/>
  <c r="R416"/>
  <c r="P416"/>
  <c r="BI407"/>
  <c r="BH407"/>
  <c r="BG407"/>
  <c r="BF407"/>
  <c r="T407"/>
  <c r="R407"/>
  <c r="P407"/>
  <c r="BI402"/>
  <c r="BH402"/>
  <c r="BG402"/>
  <c r="BF402"/>
  <c r="T402"/>
  <c r="R402"/>
  <c r="P402"/>
  <c r="BI397"/>
  <c r="BH397"/>
  <c r="BG397"/>
  <c r="BF397"/>
  <c r="T397"/>
  <c r="R397"/>
  <c r="P397"/>
  <c r="BI392"/>
  <c r="BH392"/>
  <c r="BG392"/>
  <c r="BF392"/>
  <c r="T392"/>
  <c r="R392"/>
  <c r="P392"/>
  <c r="BI388"/>
  <c r="BH388"/>
  <c r="BG388"/>
  <c r="BF388"/>
  <c r="T388"/>
  <c r="R388"/>
  <c r="P388"/>
  <c r="BI384"/>
  <c r="BH384"/>
  <c r="BG384"/>
  <c r="BF384"/>
  <c r="T384"/>
  <c r="R384"/>
  <c r="P384"/>
  <c r="BI380"/>
  <c r="BH380"/>
  <c r="BG380"/>
  <c r="BF380"/>
  <c r="T380"/>
  <c r="R380"/>
  <c r="P380"/>
  <c r="BI376"/>
  <c r="BH376"/>
  <c r="BG376"/>
  <c r="BF376"/>
  <c r="T376"/>
  <c r="R376"/>
  <c r="P376"/>
  <c r="BI372"/>
  <c r="BH372"/>
  <c r="BG372"/>
  <c r="BF372"/>
  <c r="T372"/>
  <c r="R372"/>
  <c r="P372"/>
  <c r="BI368"/>
  <c r="BH368"/>
  <c r="BG368"/>
  <c r="BF368"/>
  <c r="T368"/>
  <c r="R368"/>
  <c r="P368"/>
  <c r="BI365"/>
  <c r="BH365"/>
  <c r="BG365"/>
  <c r="BF365"/>
  <c r="T365"/>
  <c r="R365"/>
  <c r="P365"/>
  <c r="BI360"/>
  <c r="BH360"/>
  <c r="BG360"/>
  <c r="BF360"/>
  <c r="T360"/>
  <c r="R360"/>
  <c r="P360"/>
  <c r="BI357"/>
  <c r="BH357"/>
  <c r="BG357"/>
  <c r="BF357"/>
  <c r="T357"/>
  <c r="R357"/>
  <c r="P357"/>
  <c r="BI354"/>
  <c r="BH354"/>
  <c r="BG354"/>
  <c r="BF354"/>
  <c r="T354"/>
  <c r="R354"/>
  <c r="P354"/>
  <c r="BI349"/>
  <c r="BH349"/>
  <c r="BG349"/>
  <c r="BF349"/>
  <c r="T349"/>
  <c r="R349"/>
  <c r="P349"/>
  <c r="BI346"/>
  <c r="BH346"/>
  <c r="BG346"/>
  <c r="BF346"/>
  <c r="T346"/>
  <c r="R346"/>
  <c r="P346"/>
  <c r="BI341"/>
  <c r="BH341"/>
  <c r="BG341"/>
  <c r="BF341"/>
  <c r="T341"/>
  <c r="R341"/>
  <c r="P341"/>
  <c r="BI336"/>
  <c r="BH336"/>
  <c r="BG336"/>
  <c r="BF336"/>
  <c r="T336"/>
  <c r="R336"/>
  <c r="P336"/>
  <c r="BI331"/>
  <c r="BH331"/>
  <c r="BG331"/>
  <c r="BF331"/>
  <c r="T331"/>
  <c r="R331"/>
  <c r="P331"/>
  <c r="BI326"/>
  <c r="BH326"/>
  <c r="BG326"/>
  <c r="BF326"/>
  <c r="T326"/>
  <c r="R326"/>
  <c r="P326"/>
  <c r="BI323"/>
  <c r="BH323"/>
  <c r="BG323"/>
  <c r="BF323"/>
  <c r="T323"/>
  <c r="R323"/>
  <c r="P323"/>
  <c r="BI318"/>
  <c r="BH318"/>
  <c r="BG318"/>
  <c r="BF318"/>
  <c r="T318"/>
  <c r="R318"/>
  <c r="P318"/>
  <c r="BI315"/>
  <c r="BH315"/>
  <c r="BG315"/>
  <c r="BF315"/>
  <c r="T315"/>
  <c r="R315"/>
  <c r="P315"/>
  <c r="BI310"/>
  <c r="BH310"/>
  <c r="BG310"/>
  <c r="BF310"/>
  <c r="T310"/>
  <c r="R310"/>
  <c r="P310"/>
  <c r="BI305"/>
  <c r="BH305"/>
  <c r="BG305"/>
  <c r="BF305"/>
  <c r="T305"/>
  <c r="R305"/>
  <c r="P305"/>
  <c r="BI300"/>
  <c r="BH300"/>
  <c r="BG300"/>
  <c r="BF300"/>
  <c r="T300"/>
  <c r="R300"/>
  <c r="P300"/>
  <c r="BI297"/>
  <c r="BH297"/>
  <c r="BG297"/>
  <c r="BF297"/>
  <c r="T297"/>
  <c r="R297"/>
  <c r="P297"/>
  <c r="BI292"/>
  <c r="BH292"/>
  <c r="BG292"/>
  <c r="BF292"/>
  <c r="T292"/>
  <c r="R292"/>
  <c r="P292"/>
  <c r="BI288"/>
  <c r="BH288"/>
  <c r="BG288"/>
  <c r="BF288"/>
  <c r="T288"/>
  <c r="R288"/>
  <c r="P288"/>
  <c r="BI285"/>
  <c r="BH285"/>
  <c r="BG285"/>
  <c r="BF285"/>
  <c r="T285"/>
  <c r="R285"/>
  <c r="P285"/>
  <c r="BI280"/>
  <c r="BH280"/>
  <c r="BG280"/>
  <c r="BF280"/>
  <c r="T280"/>
  <c r="R280"/>
  <c r="P280"/>
  <c r="BI277"/>
  <c r="BH277"/>
  <c r="BG277"/>
  <c r="BF277"/>
  <c r="T277"/>
  <c r="R277"/>
  <c r="P277"/>
  <c r="BI272"/>
  <c r="BH272"/>
  <c r="BG272"/>
  <c r="BF272"/>
  <c r="T272"/>
  <c r="R272"/>
  <c r="P272"/>
  <c r="BI269"/>
  <c r="BH269"/>
  <c r="BG269"/>
  <c r="BF269"/>
  <c r="T269"/>
  <c r="R269"/>
  <c r="P269"/>
  <c r="BI263"/>
  <c r="BH263"/>
  <c r="BG263"/>
  <c r="BF263"/>
  <c r="T263"/>
  <c r="R263"/>
  <c r="P263"/>
  <c r="BI258"/>
  <c r="BH258"/>
  <c r="BG258"/>
  <c r="BF258"/>
  <c r="T258"/>
  <c r="R258"/>
  <c r="P258"/>
  <c r="BI253"/>
  <c r="BH253"/>
  <c r="BG253"/>
  <c r="BF253"/>
  <c r="T253"/>
  <c r="R253"/>
  <c r="P253"/>
  <c r="BI248"/>
  <c r="BH248"/>
  <c r="BG248"/>
  <c r="BF248"/>
  <c r="T248"/>
  <c r="R248"/>
  <c r="P248"/>
  <c r="BI243"/>
  <c r="BH243"/>
  <c r="BG243"/>
  <c r="BF243"/>
  <c r="T243"/>
  <c r="R243"/>
  <c r="P243"/>
  <c r="BI238"/>
  <c r="BH238"/>
  <c r="BG238"/>
  <c r="BF238"/>
  <c r="T238"/>
  <c r="R238"/>
  <c r="P238"/>
  <c r="BI233"/>
  <c r="BH233"/>
  <c r="BG233"/>
  <c r="BF233"/>
  <c r="T233"/>
  <c r="R233"/>
  <c r="P233"/>
  <c r="BI228"/>
  <c r="BH228"/>
  <c r="BG228"/>
  <c r="BF228"/>
  <c r="T228"/>
  <c r="R228"/>
  <c r="P228"/>
  <c r="BI223"/>
  <c r="BH223"/>
  <c r="BG223"/>
  <c r="BF223"/>
  <c r="T223"/>
  <c r="R223"/>
  <c r="P223"/>
  <c r="BI218"/>
  <c r="BH218"/>
  <c r="BG218"/>
  <c r="BF218"/>
  <c r="T218"/>
  <c r="R218"/>
  <c r="P218"/>
  <c r="BI213"/>
  <c r="BH213"/>
  <c r="BG213"/>
  <c r="BF213"/>
  <c r="T213"/>
  <c r="R213"/>
  <c r="P213"/>
  <c r="BI208"/>
  <c r="BH208"/>
  <c r="BG208"/>
  <c r="BF208"/>
  <c r="T208"/>
  <c r="R208"/>
  <c r="P208"/>
  <c r="BI203"/>
  <c r="BH203"/>
  <c r="BG203"/>
  <c r="BF203"/>
  <c r="T203"/>
  <c r="R203"/>
  <c r="P203"/>
  <c r="BI198"/>
  <c r="BH198"/>
  <c r="BG198"/>
  <c r="BF198"/>
  <c r="T198"/>
  <c r="R198"/>
  <c r="P198"/>
  <c r="BI193"/>
  <c r="BH193"/>
  <c r="BG193"/>
  <c r="BF193"/>
  <c r="T193"/>
  <c r="R193"/>
  <c r="P193"/>
  <c r="BI188"/>
  <c r="BH188"/>
  <c r="BG188"/>
  <c r="BF188"/>
  <c r="T188"/>
  <c r="R188"/>
  <c r="P188"/>
  <c r="BI183"/>
  <c r="BH183"/>
  <c r="BG183"/>
  <c r="BF183"/>
  <c r="T183"/>
  <c r="R183"/>
  <c r="P183"/>
  <c r="BI178"/>
  <c r="BH178"/>
  <c r="BG178"/>
  <c r="BF178"/>
  <c r="T178"/>
  <c r="R178"/>
  <c r="P178"/>
  <c r="BI173"/>
  <c r="BH173"/>
  <c r="BG173"/>
  <c r="BF173"/>
  <c r="T173"/>
  <c r="R173"/>
  <c r="P173"/>
  <c r="BI168"/>
  <c r="BH168"/>
  <c r="BG168"/>
  <c r="BF168"/>
  <c r="T168"/>
  <c r="R168"/>
  <c r="P168"/>
  <c r="BI163"/>
  <c r="BH163"/>
  <c r="BG163"/>
  <c r="BF163"/>
  <c r="T163"/>
  <c r="R163"/>
  <c r="P163"/>
  <c r="BI160"/>
  <c r="BH160"/>
  <c r="BG160"/>
  <c r="BF160"/>
  <c r="T160"/>
  <c r="R160"/>
  <c r="P160"/>
  <c r="BI155"/>
  <c r="BH155"/>
  <c r="BG155"/>
  <c r="BF155"/>
  <c r="T155"/>
  <c r="R155"/>
  <c r="P155"/>
  <c r="BI150"/>
  <c r="BH150"/>
  <c r="BG150"/>
  <c r="BF150"/>
  <c r="T150"/>
  <c r="R150"/>
  <c r="P150"/>
  <c r="BI147"/>
  <c r="BH147"/>
  <c r="BG147"/>
  <c r="BF147"/>
  <c r="T147"/>
  <c r="R147"/>
  <c r="P147"/>
  <c r="BI142"/>
  <c r="BH142"/>
  <c r="BG142"/>
  <c r="BF142"/>
  <c r="T142"/>
  <c r="R142"/>
  <c r="P142"/>
  <c r="BI137"/>
  <c r="BH137"/>
  <c r="BG137"/>
  <c r="BF137"/>
  <c r="T137"/>
  <c r="R137"/>
  <c r="P137"/>
  <c r="BI132"/>
  <c r="BH132"/>
  <c r="BG132"/>
  <c r="BF132"/>
  <c r="T132"/>
  <c r="R132"/>
  <c r="P132"/>
  <c r="BI127"/>
  <c r="BH127"/>
  <c r="BG127"/>
  <c r="BF127"/>
  <c r="T127"/>
  <c r="R127"/>
  <c r="P127"/>
  <c r="J121"/>
  <c r="J120"/>
  <c r="F120"/>
  <c r="F118"/>
  <c r="E116"/>
  <c r="J94"/>
  <c r="J93"/>
  <c r="F93"/>
  <c r="F91"/>
  <c r="E89"/>
  <c r="J20"/>
  <c r="E20"/>
  <c r="F94"/>
  <c r="J19"/>
  <c r="J14"/>
  <c r="J118"/>
  <c r="E7"/>
  <c r="E112"/>
  <c i="28" r="J39"/>
  <c r="J38"/>
  <c i="1" r="AY125"/>
  <c i="28" r="J37"/>
  <c i="1" r="AX125"/>
  <c i="28" r="BI147"/>
  <c r="BH147"/>
  <c r="BG147"/>
  <c r="BF147"/>
  <c r="T147"/>
  <c r="T146"/>
  <c r="R147"/>
  <c r="R146"/>
  <c r="P147"/>
  <c r="P146"/>
  <c r="BI143"/>
  <c r="BH143"/>
  <c r="BG143"/>
  <c r="BF143"/>
  <c r="T143"/>
  <c r="R143"/>
  <c r="P143"/>
  <c r="BI140"/>
  <c r="BH140"/>
  <c r="BG140"/>
  <c r="BF140"/>
  <c r="T140"/>
  <c r="R140"/>
  <c r="P140"/>
  <c r="BI136"/>
  <c r="BH136"/>
  <c r="BG136"/>
  <c r="BF136"/>
  <c r="T136"/>
  <c r="R136"/>
  <c r="P136"/>
  <c r="BI133"/>
  <c r="BH133"/>
  <c r="BG133"/>
  <c r="BF133"/>
  <c r="T133"/>
  <c r="R133"/>
  <c r="P133"/>
  <c r="BI130"/>
  <c r="BH130"/>
  <c r="BG130"/>
  <c r="BF130"/>
  <c r="T130"/>
  <c r="R130"/>
  <c r="P130"/>
  <c r="BI127"/>
  <c r="BH127"/>
  <c r="BG127"/>
  <c r="BF127"/>
  <c r="T127"/>
  <c r="R127"/>
  <c r="P127"/>
  <c r="J121"/>
  <c r="J120"/>
  <c r="F120"/>
  <c r="F118"/>
  <c r="E116"/>
  <c r="J94"/>
  <c r="J93"/>
  <c r="F93"/>
  <c r="F91"/>
  <c r="E89"/>
  <c r="J20"/>
  <c r="E20"/>
  <c r="F121"/>
  <c r="J19"/>
  <c r="J14"/>
  <c r="J118"/>
  <c r="E7"/>
  <c r="E112"/>
  <c i="27" r="J37"/>
  <c r="J36"/>
  <c i="1" r="AY123"/>
  <c i="27" r="J35"/>
  <c i="1" r="AX123"/>
  <c i="27" r="BI559"/>
  <c r="BH559"/>
  <c r="BG559"/>
  <c r="BF559"/>
  <c r="T559"/>
  <c r="T558"/>
  <c r="R559"/>
  <c r="R558"/>
  <c r="P559"/>
  <c r="P558"/>
  <c r="BI555"/>
  <c r="BH555"/>
  <c r="BG555"/>
  <c r="BF555"/>
  <c r="T555"/>
  <c r="R555"/>
  <c r="P555"/>
  <c r="BI550"/>
  <c r="BH550"/>
  <c r="BG550"/>
  <c r="BF550"/>
  <c r="T550"/>
  <c r="R550"/>
  <c r="P550"/>
  <c r="BI545"/>
  <c r="BH545"/>
  <c r="BG545"/>
  <c r="BF545"/>
  <c r="T545"/>
  <c r="R545"/>
  <c r="P545"/>
  <c r="BI540"/>
  <c r="BH540"/>
  <c r="BG540"/>
  <c r="BF540"/>
  <c r="T540"/>
  <c r="R540"/>
  <c r="P540"/>
  <c r="BI537"/>
  <c r="BH537"/>
  <c r="BG537"/>
  <c r="BF537"/>
  <c r="T537"/>
  <c r="R537"/>
  <c r="P537"/>
  <c r="BI528"/>
  <c r="BH528"/>
  <c r="BG528"/>
  <c r="BF528"/>
  <c r="T528"/>
  <c r="R528"/>
  <c r="P528"/>
  <c r="BI523"/>
  <c r="BH523"/>
  <c r="BG523"/>
  <c r="BF523"/>
  <c r="T523"/>
  <c r="R523"/>
  <c r="P523"/>
  <c r="BI520"/>
  <c r="BH520"/>
  <c r="BG520"/>
  <c r="BF520"/>
  <c r="T520"/>
  <c r="R520"/>
  <c r="P520"/>
  <c r="BI516"/>
  <c r="BH516"/>
  <c r="BG516"/>
  <c r="BF516"/>
  <c r="T516"/>
  <c r="R516"/>
  <c r="P516"/>
  <c r="BI513"/>
  <c r="BH513"/>
  <c r="BG513"/>
  <c r="BF513"/>
  <c r="T513"/>
  <c r="R513"/>
  <c r="P513"/>
  <c r="BI509"/>
  <c r="BH509"/>
  <c r="BG509"/>
  <c r="BF509"/>
  <c r="T509"/>
  <c r="R509"/>
  <c r="P509"/>
  <c r="BI504"/>
  <c r="BH504"/>
  <c r="BG504"/>
  <c r="BF504"/>
  <c r="T504"/>
  <c r="R504"/>
  <c r="P504"/>
  <c r="BI499"/>
  <c r="BH499"/>
  <c r="BG499"/>
  <c r="BF499"/>
  <c r="T499"/>
  <c r="R499"/>
  <c r="P499"/>
  <c r="BI494"/>
  <c r="BH494"/>
  <c r="BG494"/>
  <c r="BF494"/>
  <c r="T494"/>
  <c r="R494"/>
  <c r="P494"/>
  <c r="BI491"/>
  <c r="BH491"/>
  <c r="BG491"/>
  <c r="BF491"/>
  <c r="T491"/>
  <c r="R491"/>
  <c r="P491"/>
  <c r="BI483"/>
  <c r="BH483"/>
  <c r="BG483"/>
  <c r="BF483"/>
  <c r="T483"/>
  <c r="R483"/>
  <c r="P483"/>
  <c r="BI480"/>
  <c r="BH480"/>
  <c r="BG480"/>
  <c r="BF480"/>
  <c r="T480"/>
  <c r="R480"/>
  <c r="P480"/>
  <c r="BI476"/>
  <c r="BH476"/>
  <c r="BG476"/>
  <c r="BF476"/>
  <c r="T476"/>
  <c r="R476"/>
  <c r="P476"/>
  <c r="BI473"/>
  <c r="BH473"/>
  <c r="BG473"/>
  <c r="BF473"/>
  <c r="T473"/>
  <c r="R473"/>
  <c r="P473"/>
  <c r="BI468"/>
  <c r="BH468"/>
  <c r="BG468"/>
  <c r="BF468"/>
  <c r="T468"/>
  <c r="R468"/>
  <c r="P468"/>
  <c r="BI465"/>
  <c r="BH465"/>
  <c r="BG465"/>
  <c r="BF465"/>
  <c r="T465"/>
  <c r="R465"/>
  <c r="P465"/>
  <c r="BI461"/>
  <c r="BH461"/>
  <c r="BG461"/>
  <c r="BF461"/>
  <c r="T461"/>
  <c r="R461"/>
  <c r="P461"/>
  <c r="BI458"/>
  <c r="BH458"/>
  <c r="BG458"/>
  <c r="BF458"/>
  <c r="T458"/>
  <c r="R458"/>
  <c r="P458"/>
  <c r="BI454"/>
  <c r="BH454"/>
  <c r="BG454"/>
  <c r="BF454"/>
  <c r="T454"/>
  <c r="R454"/>
  <c r="P454"/>
  <c r="BI451"/>
  <c r="BH451"/>
  <c r="BG451"/>
  <c r="BF451"/>
  <c r="T451"/>
  <c r="R451"/>
  <c r="P451"/>
  <c r="BI447"/>
  <c r="BH447"/>
  <c r="BG447"/>
  <c r="BF447"/>
  <c r="T447"/>
  <c r="R447"/>
  <c r="P447"/>
  <c r="BI443"/>
  <c r="BH443"/>
  <c r="BG443"/>
  <c r="BF443"/>
  <c r="T443"/>
  <c r="R443"/>
  <c r="P443"/>
  <c r="BI439"/>
  <c r="BH439"/>
  <c r="BG439"/>
  <c r="BF439"/>
  <c r="T439"/>
  <c r="R439"/>
  <c r="P439"/>
  <c r="BI435"/>
  <c r="BH435"/>
  <c r="BG435"/>
  <c r="BF435"/>
  <c r="T435"/>
  <c r="R435"/>
  <c r="P435"/>
  <c r="BI430"/>
  <c r="BH430"/>
  <c r="BG430"/>
  <c r="BF430"/>
  <c r="T430"/>
  <c r="R430"/>
  <c r="P430"/>
  <c r="BI427"/>
  <c r="BH427"/>
  <c r="BG427"/>
  <c r="BF427"/>
  <c r="T427"/>
  <c r="R427"/>
  <c r="P427"/>
  <c r="BI422"/>
  <c r="BH422"/>
  <c r="BG422"/>
  <c r="BF422"/>
  <c r="T422"/>
  <c r="R422"/>
  <c r="P422"/>
  <c r="BI418"/>
  <c r="BH418"/>
  <c r="BG418"/>
  <c r="BF418"/>
  <c r="T418"/>
  <c r="R418"/>
  <c r="P418"/>
  <c r="BI412"/>
  <c r="BH412"/>
  <c r="BG412"/>
  <c r="BF412"/>
  <c r="T412"/>
  <c r="R412"/>
  <c r="P412"/>
  <c r="BI408"/>
  <c r="BH408"/>
  <c r="BG408"/>
  <c r="BF408"/>
  <c r="T408"/>
  <c r="R408"/>
  <c r="P408"/>
  <c r="BI403"/>
  <c r="BH403"/>
  <c r="BG403"/>
  <c r="BF403"/>
  <c r="T403"/>
  <c r="R403"/>
  <c r="P403"/>
  <c r="BI399"/>
  <c r="BH399"/>
  <c r="BG399"/>
  <c r="BF399"/>
  <c r="T399"/>
  <c r="R399"/>
  <c r="P399"/>
  <c r="BI395"/>
  <c r="BH395"/>
  <c r="BG395"/>
  <c r="BF395"/>
  <c r="T395"/>
  <c r="R395"/>
  <c r="P395"/>
  <c r="BI391"/>
  <c r="BH391"/>
  <c r="BG391"/>
  <c r="BF391"/>
  <c r="T391"/>
  <c r="R391"/>
  <c r="P391"/>
  <c r="BI387"/>
  <c r="BH387"/>
  <c r="BG387"/>
  <c r="BF387"/>
  <c r="T387"/>
  <c r="R387"/>
  <c r="P387"/>
  <c r="BI383"/>
  <c r="BH383"/>
  <c r="BG383"/>
  <c r="BF383"/>
  <c r="T383"/>
  <c r="R383"/>
  <c r="P383"/>
  <c r="BI379"/>
  <c r="BH379"/>
  <c r="BG379"/>
  <c r="BF379"/>
  <c r="T379"/>
  <c r="R379"/>
  <c r="P379"/>
  <c r="BI375"/>
  <c r="BH375"/>
  <c r="BG375"/>
  <c r="BF375"/>
  <c r="T375"/>
  <c r="R375"/>
  <c r="P375"/>
  <c r="BI371"/>
  <c r="BH371"/>
  <c r="BG371"/>
  <c r="BF371"/>
  <c r="T371"/>
  <c r="R371"/>
  <c r="P371"/>
  <c r="BI364"/>
  <c r="BH364"/>
  <c r="BG364"/>
  <c r="BF364"/>
  <c r="T364"/>
  <c r="R364"/>
  <c r="P364"/>
  <c r="BI360"/>
  <c r="BH360"/>
  <c r="BG360"/>
  <c r="BF360"/>
  <c r="T360"/>
  <c r="R360"/>
  <c r="P360"/>
  <c r="BI356"/>
  <c r="BH356"/>
  <c r="BG356"/>
  <c r="BF356"/>
  <c r="T356"/>
  <c r="R356"/>
  <c r="P356"/>
  <c r="BI352"/>
  <c r="BH352"/>
  <c r="BG352"/>
  <c r="BF352"/>
  <c r="T352"/>
  <c r="R352"/>
  <c r="P352"/>
  <c r="BI347"/>
  <c r="BH347"/>
  <c r="BG347"/>
  <c r="BF347"/>
  <c r="T347"/>
  <c r="R347"/>
  <c r="P347"/>
  <c r="BI342"/>
  <c r="BH342"/>
  <c r="BG342"/>
  <c r="BF342"/>
  <c r="T342"/>
  <c r="R342"/>
  <c r="P342"/>
  <c r="BI338"/>
  <c r="BH338"/>
  <c r="BG338"/>
  <c r="BF338"/>
  <c r="T338"/>
  <c r="R338"/>
  <c r="P338"/>
  <c r="BI333"/>
  <c r="BH333"/>
  <c r="BG333"/>
  <c r="BF333"/>
  <c r="T333"/>
  <c r="R333"/>
  <c r="P333"/>
  <c r="BI329"/>
  <c r="BH329"/>
  <c r="BG329"/>
  <c r="BF329"/>
  <c r="T329"/>
  <c r="R329"/>
  <c r="P329"/>
  <c r="BI324"/>
  <c r="BH324"/>
  <c r="BG324"/>
  <c r="BF324"/>
  <c r="T324"/>
  <c r="R324"/>
  <c r="P324"/>
  <c r="BI319"/>
  <c r="BH319"/>
  <c r="BG319"/>
  <c r="BF319"/>
  <c r="T319"/>
  <c r="T310"/>
  <c r="R319"/>
  <c r="R310"/>
  <c r="P319"/>
  <c r="P310"/>
  <c r="BI311"/>
  <c r="BH311"/>
  <c r="BG311"/>
  <c r="BF311"/>
  <c r="T311"/>
  <c r="R311"/>
  <c r="P311"/>
  <c r="BI306"/>
  <c r="BH306"/>
  <c r="BG306"/>
  <c r="BF306"/>
  <c r="T306"/>
  <c r="R306"/>
  <c r="P306"/>
  <c r="BI301"/>
  <c r="BH301"/>
  <c r="BG301"/>
  <c r="BF301"/>
  <c r="T301"/>
  <c r="R301"/>
  <c r="P301"/>
  <c r="BI291"/>
  <c r="BH291"/>
  <c r="BG291"/>
  <c r="BF291"/>
  <c r="T291"/>
  <c r="T290"/>
  <c r="R291"/>
  <c r="R290"/>
  <c r="P291"/>
  <c r="P290"/>
  <c r="BI284"/>
  <c r="BH284"/>
  <c r="BG284"/>
  <c r="BF284"/>
  <c r="T284"/>
  <c r="T278"/>
  <c r="R284"/>
  <c r="R278"/>
  <c r="P284"/>
  <c r="P278"/>
  <c r="BI279"/>
  <c r="BH279"/>
  <c r="BG279"/>
  <c r="BF279"/>
  <c r="T279"/>
  <c r="R279"/>
  <c r="P279"/>
  <c r="BI275"/>
  <c r="BH275"/>
  <c r="BG275"/>
  <c r="BF275"/>
  <c r="T275"/>
  <c r="R275"/>
  <c r="P275"/>
  <c r="BI271"/>
  <c r="BH271"/>
  <c r="BG271"/>
  <c r="BF271"/>
  <c r="T271"/>
  <c r="R271"/>
  <c r="P271"/>
  <c r="BI267"/>
  <c r="BH267"/>
  <c r="BG267"/>
  <c r="BF267"/>
  <c r="T267"/>
  <c r="R267"/>
  <c r="P267"/>
  <c r="BI262"/>
  <c r="BH262"/>
  <c r="BG262"/>
  <c r="BF262"/>
  <c r="T262"/>
  <c r="R262"/>
  <c r="P262"/>
  <c r="BI258"/>
  <c r="BH258"/>
  <c r="BG258"/>
  <c r="BF258"/>
  <c r="T258"/>
  <c r="R258"/>
  <c r="P258"/>
  <c r="BI253"/>
  <c r="BH253"/>
  <c r="BG253"/>
  <c r="BF253"/>
  <c r="T253"/>
  <c r="R253"/>
  <c r="P253"/>
  <c r="BI248"/>
  <c r="BH248"/>
  <c r="BG248"/>
  <c r="BF248"/>
  <c r="T248"/>
  <c r="R248"/>
  <c r="P248"/>
  <c r="BI243"/>
  <c r="BH243"/>
  <c r="BG243"/>
  <c r="BF243"/>
  <c r="T243"/>
  <c r="R243"/>
  <c r="P243"/>
  <c r="BI237"/>
  <c r="BH237"/>
  <c r="BG237"/>
  <c r="BF237"/>
  <c r="T237"/>
  <c r="R237"/>
  <c r="P237"/>
  <c r="BI234"/>
  <c r="BH234"/>
  <c r="BG234"/>
  <c r="BF234"/>
  <c r="T234"/>
  <c r="R234"/>
  <c r="P234"/>
  <c r="BI228"/>
  <c r="BH228"/>
  <c r="BG228"/>
  <c r="BF228"/>
  <c r="T228"/>
  <c r="R228"/>
  <c r="P228"/>
  <c r="BI219"/>
  <c r="BH219"/>
  <c r="BG219"/>
  <c r="BF219"/>
  <c r="T219"/>
  <c r="R219"/>
  <c r="P219"/>
  <c r="BI215"/>
  <c r="BH215"/>
  <c r="BG215"/>
  <c r="BF215"/>
  <c r="T215"/>
  <c r="R215"/>
  <c r="P215"/>
  <c r="BI202"/>
  <c r="BH202"/>
  <c r="BG202"/>
  <c r="BF202"/>
  <c r="T202"/>
  <c r="R202"/>
  <c r="P202"/>
  <c r="BI197"/>
  <c r="BH197"/>
  <c r="BG197"/>
  <c r="BF197"/>
  <c r="T197"/>
  <c r="R197"/>
  <c r="P197"/>
  <c r="BI192"/>
  <c r="BH192"/>
  <c r="BG192"/>
  <c r="BF192"/>
  <c r="T192"/>
  <c r="R192"/>
  <c r="P192"/>
  <c r="BI187"/>
  <c r="BH187"/>
  <c r="BG187"/>
  <c r="BF187"/>
  <c r="T187"/>
  <c r="R187"/>
  <c r="P187"/>
  <c r="BI182"/>
  <c r="BH182"/>
  <c r="BG182"/>
  <c r="BF182"/>
  <c r="T182"/>
  <c r="R182"/>
  <c r="P182"/>
  <c r="BI177"/>
  <c r="BH177"/>
  <c r="BG177"/>
  <c r="BF177"/>
  <c r="T177"/>
  <c r="R177"/>
  <c r="P177"/>
  <c r="BI172"/>
  <c r="BH172"/>
  <c r="BG172"/>
  <c r="BF172"/>
  <c r="T172"/>
  <c r="R172"/>
  <c r="P172"/>
  <c r="BI167"/>
  <c r="BH167"/>
  <c r="BG167"/>
  <c r="BF167"/>
  <c r="T167"/>
  <c r="R167"/>
  <c r="P167"/>
  <c r="BI162"/>
  <c r="BH162"/>
  <c r="BG162"/>
  <c r="BF162"/>
  <c r="T162"/>
  <c r="R162"/>
  <c r="P162"/>
  <c r="BI153"/>
  <c r="BH153"/>
  <c r="BG153"/>
  <c r="BF153"/>
  <c r="T153"/>
  <c r="R153"/>
  <c r="P153"/>
  <c r="BI145"/>
  <c r="BH145"/>
  <c r="BG145"/>
  <c r="BF145"/>
  <c r="T145"/>
  <c r="R145"/>
  <c r="P145"/>
  <c r="BI140"/>
  <c r="BH140"/>
  <c r="BG140"/>
  <c r="BF140"/>
  <c r="T140"/>
  <c r="R140"/>
  <c r="P140"/>
  <c r="BI135"/>
  <c r="BH135"/>
  <c r="BG135"/>
  <c r="BF135"/>
  <c r="T135"/>
  <c r="R135"/>
  <c r="P135"/>
  <c r="BI129"/>
  <c r="BH129"/>
  <c r="BG129"/>
  <c r="BF129"/>
  <c r="T129"/>
  <c r="R129"/>
  <c r="P129"/>
  <c r="J124"/>
  <c r="J123"/>
  <c r="F123"/>
  <c r="F121"/>
  <c r="E119"/>
  <c r="J92"/>
  <c r="J91"/>
  <c r="F91"/>
  <c r="F89"/>
  <c r="E87"/>
  <c r="J18"/>
  <c r="E18"/>
  <c r="F124"/>
  <c r="J17"/>
  <c r="J12"/>
  <c r="J121"/>
  <c r="E7"/>
  <c r="E117"/>
  <c i="26" r="J37"/>
  <c r="J36"/>
  <c i="1" r="AY122"/>
  <c i="26" r="J35"/>
  <c i="1" r="AX122"/>
  <c i="26" r="BI379"/>
  <c r="BH379"/>
  <c r="BG379"/>
  <c r="BF379"/>
  <c r="T379"/>
  <c r="R379"/>
  <c r="P379"/>
  <c r="BI374"/>
  <c r="BH374"/>
  <c r="BG374"/>
  <c r="BF374"/>
  <c r="T374"/>
  <c r="R374"/>
  <c r="P374"/>
  <c r="BI369"/>
  <c r="BH369"/>
  <c r="BG369"/>
  <c r="BF369"/>
  <c r="T369"/>
  <c r="R369"/>
  <c r="P369"/>
  <c r="BI363"/>
  <c r="BH363"/>
  <c r="BG363"/>
  <c r="BF363"/>
  <c r="T363"/>
  <c r="R363"/>
  <c r="P363"/>
  <c r="BI358"/>
  <c r="BH358"/>
  <c r="BG358"/>
  <c r="BF358"/>
  <c r="T358"/>
  <c r="R358"/>
  <c r="P358"/>
  <c r="BI354"/>
  <c r="BH354"/>
  <c r="BG354"/>
  <c r="BF354"/>
  <c r="T354"/>
  <c r="R354"/>
  <c r="P354"/>
  <c r="BI349"/>
  <c r="BH349"/>
  <c r="BG349"/>
  <c r="BF349"/>
  <c r="T349"/>
  <c r="R349"/>
  <c r="P349"/>
  <c r="BI346"/>
  <c r="BH346"/>
  <c r="BG346"/>
  <c r="BF346"/>
  <c r="T346"/>
  <c r="R346"/>
  <c r="P346"/>
  <c r="BI342"/>
  <c r="BH342"/>
  <c r="BG342"/>
  <c r="BF342"/>
  <c r="T342"/>
  <c r="R342"/>
  <c r="P342"/>
  <c r="BI339"/>
  <c r="BH339"/>
  <c r="BG339"/>
  <c r="BF339"/>
  <c r="T339"/>
  <c r="R339"/>
  <c r="P339"/>
  <c r="BI335"/>
  <c r="BH335"/>
  <c r="BG335"/>
  <c r="BF335"/>
  <c r="T335"/>
  <c r="R335"/>
  <c r="P335"/>
  <c r="BI332"/>
  <c r="BH332"/>
  <c r="BG332"/>
  <c r="BF332"/>
  <c r="T332"/>
  <c r="R332"/>
  <c r="P332"/>
  <c r="BI328"/>
  <c r="BH328"/>
  <c r="BG328"/>
  <c r="BF328"/>
  <c r="T328"/>
  <c r="R328"/>
  <c r="P328"/>
  <c r="BI324"/>
  <c r="BH324"/>
  <c r="BG324"/>
  <c r="BF324"/>
  <c r="T324"/>
  <c r="R324"/>
  <c r="P324"/>
  <c r="BI319"/>
  <c r="BH319"/>
  <c r="BG319"/>
  <c r="BF319"/>
  <c r="T319"/>
  <c r="R319"/>
  <c r="P319"/>
  <c r="BI315"/>
  <c r="BH315"/>
  <c r="BG315"/>
  <c r="BF315"/>
  <c r="T315"/>
  <c r="R315"/>
  <c r="P315"/>
  <c r="BI311"/>
  <c r="BH311"/>
  <c r="BG311"/>
  <c r="BF311"/>
  <c r="T311"/>
  <c r="R311"/>
  <c r="P311"/>
  <c r="BI307"/>
  <c r="BH307"/>
  <c r="BG307"/>
  <c r="BF307"/>
  <c r="T307"/>
  <c r="R307"/>
  <c r="P307"/>
  <c r="BI303"/>
  <c r="BH303"/>
  <c r="BG303"/>
  <c r="BF303"/>
  <c r="T303"/>
  <c r="R303"/>
  <c r="P303"/>
  <c r="BI297"/>
  <c r="BH297"/>
  <c r="BG297"/>
  <c r="BF297"/>
  <c r="T297"/>
  <c r="R297"/>
  <c r="P297"/>
  <c r="BI292"/>
  <c r="BH292"/>
  <c r="BG292"/>
  <c r="BF292"/>
  <c r="T292"/>
  <c r="R292"/>
  <c r="P292"/>
  <c r="BI286"/>
  <c r="BH286"/>
  <c r="BG286"/>
  <c r="BF286"/>
  <c r="T286"/>
  <c r="R286"/>
  <c r="P286"/>
  <c r="BI281"/>
  <c r="BH281"/>
  <c r="BG281"/>
  <c r="BF281"/>
  <c r="T281"/>
  <c r="R281"/>
  <c r="P281"/>
  <c r="BI276"/>
  <c r="BH276"/>
  <c r="BG276"/>
  <c r="BF276"/>
  <c r="T276"/>
  <c r="R276"/>
  <c r="P276"/>
  <c r="BI271"/>
  <c r="BH271"/>
  <c r="BG271"/>
  <c r="BF271"/>
  <c r="T271"/>
  <c r="R271"/>
  <c r="P271"/>
  <c r="BI262"/>
  <c r="BH262"/>
  <c r="BG262"/>
  <c r="BF262"/>
  <c r="T262"/>
  <c r="R262"/>
  <c r="P262"/>
  <c r="BI257"/>
  <c r="BH257"/>
  <c r="BG257"/>
  <c r="BF257"/>
  <c r="T257"/>
  <c r="R257"/>
  <c r="P257"/>
  <c r="BI251"/>
  <c r="BH251"/>
  <c r="BG251"/>
  <c r="BF251"/>
  <c r="T251"/>
  <c r="T250"/>
  <c r="R251"/>
  <c r="R250"/>
  <c r="P251"/>
  <c r="P250"/>
  <c r="BI246"/>
  <c r="BH246"/>
  <c r="BG246"/>
  <c r="BF246"/>
  <c r="T246"/>
  <c r="T245"/>
  <c r="R246"/>
  <c r="R245"/>
  <c r="P246"/>
  <c r="P245"/>
  <c r="BI240"/>
  <c r="BH240"/>
  <c r="BG240"/>
  <c r="BF240"/>
  <c r="T240"/>
  <c r="R240"/>
  <c r="P240"/>
  <c r="BI236"/>
  <c r="BH236"/>
  <c r="BG236"/>
  <c r="BF236"/>
  <c r="T236"/>
  <c r="R236"/>
  <c r="P236"/>
  <c r="BI232"/>
  <c r="BH232"/>
  <c r="BG232"/>
  <c r="BF232"/>
  <c r="T232"/>
  <c r="R232"/>
  <c r="P232"/>
  <c r="BI219"/>
  <c r="BH219"/>
  <c r="BG219"/>
  <c r="BF219"/>
  <c r="T219"/>
  <c r="R219"/>
  <c r="P219"/>
  <c r="BI214"/>
  <c r="BH214"/>
  <c r="BG214"/>
  <c r="BF214"/>
  <c r="T214"/>
  <c r="R214"/>
  <c r="P214"/>
  <c r="BI209"/>
  <c r="BH209"/>
  <c r="BG209"/>
  <c r="BF209"/>
  <c r="T209"/>
  <c r="R209"/>
  <c r="P209"/>
  <c r="BI204"/>
  <c r="BH204"/>
  <c r="BG204"/>
  <c r="BF204"/>
  <c r="T204"/>
  <c r="R204"/>
  <c r="P204"/>
  <c r="BI199"/>
  <c r="BH199"/>
  <c r="BG199"/>
  <c r="BF199"/>
  <c r="T199"/>
  <c r="R199"/>
  <c r="P199"/>
  <c r="BI194"/>
  <c r="BH194"/>
  <c r="BG194"/>
  <c r="BF194"/>
  <c r="T194"/>
  <c r="R194"/>
  <c r="P194"/>
  <c r="BI189"/>
  <c r="BH189"/>
  <c r="BG189"/>
  <c r="BF189"/>
  <c r="T189"/>
  <c r="R189"/>
  <c r="P189"/>
  <c r="BI183"/>
  <c r="BH183"/>
  <c r="BG183"/>
  <c r="BF183"/>
  <c r="T183"/>
  <c r="R183"/>
  <c r="P183"/>
  <c r="BI178"/>
  <c r="BH178"/>
  <c r="BG178"/>
  <c r="BF178"/>
  <c r="T178"/>
  <c r="R178"/>
  <c r="P178"/>
  <c r="BI168"/>
  <c r="BH168"/>
  <c r="BG168"/>
  <c r="BF168"/>
  <c r="T168"/>
  <c r="R168"/>
  <c r="P168"/>
  <c r="BI161"/>
  <c r="BH161"/>
  <c r="BG161"/>
  <c r="BF161"/>
  <c r="T161"/>
  <c r="R161"/>
  <c r="P161"/>
  <c r="BI151"/>
  <c r="BH151"/>
  <c r="BG151"/>
  <c r="BF151"/>
  <c r="T151"/>
  <c r="R151"/>
  <c r="P151"/>
  <c r="BI146"/>
  <c r="BH146"/>
  <c r="BG146"/>
  <c r="BF146"/>
  <c r="T146"/>
  <c r="R146"/>
  <c r="P146"/>
  <c r="BI141"/>
  <c r="BH141"/>
  <c r="BG141"/>
  <c r="BF141"/>
  <c r="T141"/>
  <c r="R141"/>
  <c r="P141"/>
  <c r="BI136"/>
  <c r="BH136"/>
  <c r="BG136"/>
  <c r="BF136"/>
  <c r="T136"/>
  <c r="R136"/>
  <c r="P136"/>
  <c r="BI131"/>
  <c r="BH131"/>
  <c r="BG131"/>
  <c r="BF131"/>
  <c r="T131"/>
  <c r="R131"/>
  <c r="P131"/>
  <c r="BI126"/>
  <c r="BH126"/>
  <c r="BG126"/>
  <c r="BF126"/>
  <c r="T126"/>
  <c r="R126"/>
  <c r="P126"/>
  <c r="J121"/>
  <c r="J120"/>
  <c r="F120"/>
  <c r="F118"/>
  <c r="E116"/>
  <c r="J92"/>
  <c r="J91"/>
  <c r="F91"/>
  <c r="F89"/>
  <c r="E87"/>
  <c r="J18"/>
  <c r="E18"/>
  <c r="F92"/>
  <c r="J17"/>
  <c r="J12"/>
  <c r="J89"/>
  <c r="E7"/>
  <c r="E114"/>
  <c i="25" r="J37"/>
  <c r="J36"/>
  <c i="1" r="AY121"/>
  <c i="25" r="J35"/>
  <c i="1" r="AX121"/>
  <c i="25" r="BI350"/>
  <c r="BH350"/>
  <c r="BG350"/>
  <c r="BF350"/>
  <c r="T350"/>
  <c r="R350"/>
  <c r="P350"/>
  <c r="BI347"/>
  <c r="BH347"/>
  <c r="BG347"/>
  <c r="BF347"/>
  <c r="T347"/>
  <c r="R347"/>
  <c r="P347"/>
  <c r="BI343"/>
  <c r="BH343"/>
  <c r="BG343"/>
  <c r="BF343"/>
  <c r="T343"/>
  <c r="R343"/>
  <c r="P343"/>
  <c r="BI340"/>
  <c r="BH340"/>
  <c r="BG340"/>
  <c r="BF340"/>
  <c r="T340"/>
  <c r="R340"/>
  <c r="P340"/>
  <c r="BI336"/>
  <c r="BH336"/>
  <c r="BG336"/>
  <c r="BF336"/>
  <c r="T336"/>
  <c r="R336"/>
  <c r="P336"/>
  <c r="BI333"/>
  <c r="BH333"/>
  <c r="BG333"/>
  <c r="BF333"/>
  <c r="T333"/>
  <c r="R333"/>
  <c r="P333"/>
  <c r="BI329"/>
  <c r="BH329"/>
  <c r="BG329"/>
  <c r="BF329"/>
  <c r="T329"/>
  <c r="R329"/>
  <c r="P329"/>
  <c r="BI326"/>
  <c r="BH326"/>
  <c r="BG326"/>
  <c r="BF326"/>
  <c r="T326"/>
  <c r="R326"/>
  <c r="P326"/>
  <c r="BI322"/>
  <c r="BH322"/>
  <c r="BG322"/>
  <c r="BF322"/>
  <c r="T322"/>
  <c r="R322"/>
  <c r="P322"/>
  <c r="BI318"/>
  <c r="BH318"/>
  <c r="BG318"/>
  <c r="BF318"/>
  <c r="T318"/>
  <c r="R318"/>
  <c r="P318"/>
  <c r="BI313"/>
  <c r="BH313"/>
  <c r="BG313"/>
  <c r="BF313"/>
  <c r="T313"/>
  <c r="R313"/>
  <c r="P313"/>
  <c r="BI309"/>
  <c r="BH309"/>
  <c r="BG309"/>
  <c r="BF309"/>
  <c r="T309"/>
  <c r="R309"/>
  <c r="P309"/>
  <c r="BI305"/>
  <c r="BH305"/>
  <c r="BG305"/>
  <c r="BF305"/>
  <c r="T305"/>
  <c r="R305"/>
  <c r="P305"/>
  <c r="BI301"/>
  <c r="BH301"/>
  <c r="BG301"/>
  <c r="BF301"/>
  <c r="T301"/>
  <c r="R301"/>
  <c r="P301"/>
  <c r="BI297"/>
  <c r="BH297"/>
  <c r="BG297"/>
  <c r="BF297"/>
  <c r="T297"/>
  <c r="R297"/>
  <c r="P297"/>
  <c r="BI294"/>
  <c r="BH294"/>
  <c r="BG294"/>
  <c r="BF294"/>
  <c r="T294"/>
  <c r="R294"/>
  <c r="P294"/>
  <c r="BI290"/>
  <c r="BH290"/>
  <c r="BG290"/>
  <c r="BF290"/>
  <c r="T290"/>
  <c r="R290"/>
  <c r="P290"/>
  <c r="BI269"/>
  <c r="BH269"/>
  <c r="BG269"/>
  <c r="BF269"/>
  <c r="T269"/>
  <c r="R269"/>
  <c r="P269"/>
  <c r="BI265"/>
  <c r="BH265"/>
  <c r="BG265"/>
  <c r="BF265"/>
  <c r="T265"/>
  <c r="R265"/>
  <c r="P265"/>
  <c r="BI260"/>
  <c r="BH260"/>
  <c r="BG260"/>
  <c r="BF260"/>
  <c r="T260"/>
  <c r="R260"/>
  <c r="P260"/>
  <c r="BI254"/>
  <c r="BH254"/>
  <c r="BG254"/>
  <c r="BF254"/>
  <c r="T254"/>
  <c r="T253"/>
  <c r="R254"/>
  <c r="R253"/>
  <c r="P254"/>
  <c r="P253"/>
  <c r="BI249"/>
  <c r="BH249"/>
  <c r="BG249"/>
  <c r="BF249"/>
  <c r="T249"/>
  <c r="T248"/>
  <c r="R249"/>
  <c r="R248"/>
  <c r="P249"/>
  <c r="P248"/>
  <c r="BI243"/>
  <c r="BH243"/>
  <c r="BG243"/>
  <c r="BF243"/>
  <c r="T243"/>
  <c r="R243"/>
  <c r="P243"/>
  <c r="BI225"/>
  <c r="BH225"/>
  <c r="BG225"/>
  <c r="BF225"/>
  <c r="T225"/>
  <c r="R225"/>
  <c r="P225"/>
  <c r="BI221"/>
  <c r="BH221"/>
  <c r="BG221"/>
  <c r="BF221"/>
  <c r="T221"/>
  <c r="R221"/>
  <c r="P221"/>
  <c r="BI207"/>
  <c r="BH207"/>
  <c r="BG207"/>
  <c r="BF207"/>
  <c r="T207"/>
  <c r="R207"/>
  <c r="P207"/>
  <c r="BI202"/>
  <c r="BH202"/>
  <c r="BG202"/>
  <c r="BF202"/>
  <c r="T202"/>
  <c r="R202"/>
  <c r="P202"/>
  <c r="BI197"/>
  <c r="BH197"/>
  <c r="BG197"/>
  <c r="BF197"/>
  <c r="T197"/>
  <c r="R197"/>
  <c r="P197"/>
  <c r="BI192"/>
  <c r="BH192"/>
  <c r="BG192"/>
  <c r="BF192"/>
  <c r="T192"/>
  <c r="R192"/>
  <c r="P192"/>
  <c r="BI187"/>
  <c r="BH187"/>
  <c r="BG187"/>
  <c r="BF187"/>
  <c r="T187"/>
  <c r="R187"/>
  <c r="P187"/>
  <c r="BI182"/>
  <c r="BH182"/>
  <c r="BG182"/>
  <c r="BF182"/>
  <c r="T182"/>
  <c r="R182"/>
  <c r="P182"/>
  <c r="BI177"/>
  <c r="BH177"/>
  <c r="BG177"/>
  <c r="BF177"/>
  <c r="T177"/>
  <c r="R177"/>
  <c r="P177"/>
  <c r="BI171"/>
  <c r="BH171"/>
  <c r="BG171"/>
  <c r="BF171"/>
  <c r="T171"/>
  <c r="R171"/>
  <c r="P171"/>
  <c r="BI166"/>
  <c r="BH166"/>
  <c r="BG166"/>
  <c r="BF166"/>
  <c r="T166"/>
  <c r="R166"/>
  <c r="P166"/>
  <c r="BI146"/>
  <c r="BH146"/>
  <c r="BG146"/>
  <c r="BF146"/>
  <c r="T146"/>
  <c r="R146"/>
  <c r="P146"/>
  <c r="BI128"/>
  <c r="BH128"/>
  <c r="BG128"/>
  <c r="BF128"/>
  <c r="T128"/>
  <c r="R128"/>
  <c r="P128"/>
  <c r="BI123"/>
  <c r="BH123"/>
  <c r="BG123"/>
  <c r="BF123"/>
  <c r="T123"/>
  <c r="R123"/>
  <c r="P123"/>
  <c r="J118"/>
  <c r="J117"/>
  <c r="F117"/>
  <c r="F115"/>
  <c r="E113"/>
  <c r="J92"/>
  <c r="J91"/>
  <c r="F91"/>
  <c r="F89"/>
  <c r="E87"/>
  <c r="J18"/>
  <c r="E18"/>
  <c r="F118"/>
  <c r="J17"/>
  <c r="J12"/>
  <c r="J115"/>
  <c r="E7"/>
  <c r="E111"/>
  <c i="24" r="J37"/>
  <c r="J36"/>
  <c i="1" r="AY120"/>
  <c i="24" r="J35"/>
  <c i="1" r="AX120"/>
  <c i="24" r="BI379"/>
  <c r="BH379"/>
  <c r="BG379"/>
  <c r="BF379"/>
  <c r="T379"/>
  <c r="T369"/>
  <c r="R379"/>
  <c r="R369"/>
  <c r="P379"/>
  <c r="P369"/>
  <c r="BI374"/>
  <c r="BH374"/>
  <c r="BG374"/>
  <c r="BF374"/>
  <c r="T374"/>
  <c r="R374"/>
  <c r="P374"/>
  <c r="BI370"/>
  <c r="BH370"/>
  <c r="BG370"/>
  <c r="BF370"/>
  <c r="T370"/>
  <c r="R370"/>
  <c r="P370"/>
  <c r="BI364"/>
  <c r="BH364"/>
  <c r="BG364"/>
  <c r="BF364"/>
  <c r="T364"/>
  <c r="T358"/>
  <c r="R364"/>
  <c r="R358"/>
  <c r="P364"/>
  <c r="P358"/>
  <c r="BI359"/>
  <c r="BH359"/>
  <c r="BG359"/>
  <c r="BF359"/>
  <c r="T359"/>
  <c r="R359"/>
  <c r="P359"/>
  <c r="BI355"/>
  <c r="BH355"/>
  <c r="BG355"/>
  <c r="BF355"/>
  <c r="T355"/>
  <c r="R355"/>
  <c r="P355"/>
  <c r="BI352"/>
  <c r="BH352"/>
  <c r="BG352"/>
  <c r="BF352"/>
  <c r="T352"/>
  <c r="R352"/>
  <c r="P352"/>
  <c r="BI348"/>
  <c r="BH348"/>
  <c r="BG348"/>
  <c r="BF348"/>
  <c r="T348"/>
  <c r="R348"/>
  <c r="P348"/>
  <c r="BI345"/>
  <c r="BH345"/>
  <c r="BG345"/>
  <c r="BF345"/>
  <c r="T345"/>
  <c r="R345"/>
  <c r="P345"/>
  <c r="BI341"/>
  <c r="BH341"/>
  <c r="BG341"/>
  <c r="BF341"/>
  <c r="T341"/>
  <c r="R341"/>
  <c r="P341"/>
  <c r="BI338"/>
  <c r="BH338"/>
  <c r="BG338"/>
  <c r="BF338"/>
  <c r="T338"/>
  <c r="R338"/>
  <c r="P338"/>
  <c r="BI334"/>
  <c r="BH334"/>
  <c r="BG334"/>
  <c r="BF334"/>
  <c r="T334"/>
  <c r="R334"/>
  <c r="P334"/>
  <c r="BI331"/>
  <c r="BH331"/>
  <c r="BG331"/>
  <c r="BF331"/>
  <c r="T331"/>
  <c r="R331"/>
  <c r="P331"/>
  <c r="BI327"/>
  <c r="BH327"/>
  <c r="BG327"/>
  <c r="BF327"/>
  <c r="T327"/>
  <c r="R327"/>
  <c r="P327"/>
  <c r="BI323"/>
  <c r="BH323"/>
  <c r="BG323"/>
  <c r="BF323"/>
  <c r="T323"/>
  <c r="R323"/>
  <c r="P323"/>
  <c r="BI318"/>
  <c r="BH318"/>
  <c r="BG318"/>
  <c r="BF318"/>
  <c r="T318"/>
  <c r="R318"/>
  <c r="P318"/>
  <c r="BI314"/>
  <c r="BH314"/>
  <c r="BG314"/>
  <c r="BF314"/>
  <c r="T314"/>
  <c r="R314"/>
  <c r="P314"/>
  <c r="BI310"/>
  <c r="BH310"/>
  <c r="BG310"/>
  <c r="BF310"/>
  <c r="T310"/>
  <c r="R310"/>
  <c r="P310"/>
  <c r="BI306"/>
  <c r="BH306"/>
  <c r="BG306"/>
  <c r="BF306"/>
  <c r="T306"/>
  <c r="R306"/>
  <c r="P306"/>
  <c r="BI302"/>
  <c r="BH302"/>
  <c r="BG302"/>
  <c r="BF302"/>
  <c r="T302"/>
  <c r="R302"/>
  <c r="P302"/>
  <c r="BI298"/>
  <c r="BH298"/>
  <c r="BG298"/>
  <c r="BF298"/>
  <c r="T298"/>
  <c r="R298"/>
  <c r="P298"/>
  <c r="BI292"/>
  <c r="BH292"/>
  <c r="BG292"/>
  <c r="BF292"/>
  <c r="T292"/>
  <c r="R292"/>
  <c r="P292"/>
  <c r="BI287"/>
  <c r="BH287"/>
  <c r="BG287"/>
  <c r="BF287"/>
  <c r="T287"/>
  <c r="R287"/>
  <c r="P287"/>
  <c r="BI281"/>
  <c r="BH281"/>
  <c r="BG281"/>
  <c r="BF281"/>
  <c r="T281"/>
  <c r="R281"/>
  <c r="P281"/>
  <c r="BI276"/>
  <c r="BH276"/>
  <c r="BG276"/>
  <c r="BF276"/>
  <c r="T276"/>
  <c r="R276"/>
  <c r="P276"/>
  <c r="BI271"/>
  <c r="BH271"/>
  <c r="BG271"/>
  <c r="BF271"/>
  <c r="T271"/>
  <c r="R271"/>
  <c r="P271"/>
  <c r="BI266"/>
  <c r="BH266"/>
  <c r="BG266"/>
  <c r="BF266"/>
  <c r="T266"/>
  <c r="R266"/>
  <c r="P266"/>
  <c r="BI257"/>
  <c r="BH257"/>
  <c r="BG257"/>
  <c r="BF257"/>
  <c r="T257"/>
  <c r="R257"/>
  <c r="P257"/>
  <c r="BI253"/>
  <c r="BH253"/>
  <c r="BG253"/>
  <c r="BF253"/>
  <c r="T253"/>
  <c r="R253"/>
  <c r="P253"/>
  <c r="BI248"/>
  <c r="BH248"/>
  <c r="BG248"/>
  <c r="BF248"/>
  <c r="T248"/>
  <c r="R248"/>
  <c r="P248"/>
  <c r="BI242"/>
  <c r="BH242"/>
  <c r="BG242"/>
  <c r="BF242"/>
  <c r="T242"/>
  <c r="T241"/>
  <c r="R242"/>
  <c r="R241"/>
  <c r="P242"/>
  <c r="P241"/>
  <c r="BI237"/>
  <c r="BH237"/>
  <c r="BG237"/>
  <c r="BF237"/>
  <c r="T237"/>
  <c r="T236"/>
  <c r="R237"/>
  <c r="R236"/>
  <c r="P237"/>
  <c r="P236"/>
  <c r="BI231"/>
  <c r="BH231"/>
  <c r="BG231"/>
  <c r="BF231"/>
  <c r="T231"/>
  <c r="R231"/>
  <c r="P231"/>
  <c r="BI227"/>
  <c r="BH227"/>
  <c r="BG227"/>
  <c r="BF227"/>
  <c r="T227"/>
  <c r="R227"/>
  <c r="P227"/>
  <c r="BI223"/>
  <c r="BH223"/>
  <c r="BG223"/>
  <c r="BF223"/>
  <c r="T223"/>
  <c r="R223"/>
  <c r="P223"/>
  <c r="BI214"/>
  <c r="BH214"/>
  <c r="BG214"/>
  <c r="BF214"/>
  <c r="T214"/>
  <c r="R214"/>
  <c r="P214"/>
  <c r="BI209"/>
  <c r="BH209"/>
  <c r="BG209"/>
  <c r="BF209"/>
  <c r="T209"/>
  <c r="R209"/>
  <c r="P209"/>
  <c r="BI204"/>
  <c r="BH204"/>
  <c r="BG204"/>
  <c r="BF204"/>
  <c r="T204"/>
  <c r="R204"/>
  <c r="P204"/>
  <c r="BI199"/>
  <c r="BH199"/>
  <c r="BG199"/>
  <c r="BF199"/>
  <c r="T199"/>
  <c r="R199"/>
  <c r="P199"/>
  <c r="BI194"/>
  <c r="BH194"/>
  <c r="BG194"/>
  <c r="BF194"/>
  <c r="T194"/>
  <c r="R194"/>
  <c r="P194"/>
  <c r="BI189"/>
  <c r="BH189"/>
  <c r="BG189"/>
  <c r="BF189"/>
  <c r="T189"/>
  <c r="R189"/>
  <c r="P189"/>
  <c r="BI184"/>
  <c r="BH184"/>
  <c r="BG184"/>
  <c r="BF184"/>
  <c r="T184"/>
  <c r="R184"/>
  <c r="P184"/>
  <c r="BI178"/>
  <c r="BH178"/>
  <c r="BG178"/>
  <c r="BF178"/>
  <c r="T178"/>
  <c r="R178"/>
  <c r="P178"/>
  <c r="BI173"/>
  <c r="BH173"/>
  <c r="BG173"/>
  <c r="BF173"/>
  <c r="T173"/>
  <c r="R173"/>
  <c r="P173"/>
  <c r="BI165"/>
  <c r="BH165"/>
  <c r="BG165"/>
  <c r="BF165"/>
  <c r="T165"/>
  <c r="R165"/>
  <c r="P165"/>
  <c r="BI161"/>
  <c r="BH161"/>
  <c r="BG161"/>
  <c r="BF161"/>
  <c r="T161"/>
  <c r="R161"/>
  <c r="P161"/>
  <c r="BI151"/>
  <c r="BH151"/>
  <c r="BG151"/>
  <c r="BF151"/>
  <c r="T151"/>
  <c r="R151"/>
  <c r="P151"/>
  <c r="BI146"/>
  <c r="BH146"/>
  <c r="BG146"/>
  <c r="BF146"/>
  <c r="T146"/>
  <c r="R146"/>
  <c r="P146"/>
  <c r="BI141"/>
  <c r="BH141"/>
  <c r="BG141"/>
  <c r="BF141"/>
  <c r="T141"/>
  <c r="R141"/>
  <c r="P141"/>
  <c r="BI136"/>
  <c r="BH136"/>
  <c r="BG136"/>
  <c r="BF136"/>
  <c r="T136"/>
  <c r="R136"/>
  <c r="P136"/>
  <c r="BI131"/>
  <c r="BH131"/>
  <c r="BG131"/>
  <c r="BF131"/>
  <c r="T131"/>
  <c r="R131"/>
  <c r="P131"/>
  <c r="BI126"/>
  <c r="BH126"/>
  <c r="BG126"/>
  <c r="BF126"/>
  <c r="T126"/>
  <c r="R126"/>
  <c r="P126"/>
  <c r="J121"/>
  <c r="J120"/>
  <c r="F120"/>
  <c r="F118"/>
  <c r="E116"/>
  <c r="J92"/>
  <c r="J91"/>
  <c r="F91"/>
  <c r="F89"/>
  <c r="E87"/>
  <c r="J18"/>
  <c r="E18"/>
  <c r="F92"/>
  <c r="J17"/>
  <c r="J12"/>
  <c r="J118"/>
  <c r="E7"/>
  <c r="E114"/>
  <c i="23" r="J37"/>
  <c r="J36"/>
  <c i="1" r="AY119"/>
  <c i="23" r="J35"/>
  <c i="1" r="AX119"/>
  <c i="23" r="BI331"/>
  <c r="BH331"/>
  <c r="BG331"/>
  <c r="BF331"/>
  <c r="T331"/>
  <c r="R331"/>
  <c r="P331"/>
  <c r="BI327"/>
  <c r="BH327"/>
  <c r="BG327"/>
  <c r="BF327"/>
  <c r="T327"/>
  <c r="R327"/>
  <c r="P327"/>
  <c r="BI319"/>
  <c r="BH319"/>
  <c r="BG319"/>
  <c r="BF319"/>
  <c r="T319"/>
  <c r="R319"/>
  <c r="P319"/>
  <c r="BI314"/>
  <c r="BH314"/>
  <c r="BG314"/>
  <c r="BF314"/>
  <c r="T314"/>
  <c r="R314"/>
  <c r="P314"/>
  <c r="BI309"/>
  <c r="BH309"/>
  <c r="BG309"/>
  <c r="BF309"/>
  <c r="T309"/>
  <c r="R309"/>
  <c r="P309"/>
  <c r="BI305"/>
  <c r="BH305"/>
  <c r="BG305"/>
  <c r="BF305"/>
  <c r="T305"/>
  <c r="R305"/>
  <c r="P305"/>
  <c r="BI300"/>
  <c r="BH300"/>
  <c r="BG300"/>
  <c r="BF300"/>
  <c r="T300"/>
  <c r="R300"/>
  <c r="P300"/>
  <c r="BI295"/>
  <c r="BH295"/>
  <c r="BG295"/>
  <c r="BF295"/>
  <c r="T295"/>
  <c r="T286"/>
  <c r="R295"/>
  <c r="R286"/>
  <c r="P295"/>
  <c r="P286"/>
  <c r="BI287"/>
  <c r="BH287"/>
  <c r="BG287"/>
  <c r="BF287"/>
  <c r="T287"/>
  <c r="R287"/>
  <c r="P287"/>
  <c r="BI278"/>
  <c r="BH278"/>
  <c r="BG278"/>
  <c r="BF278"/>
  <c r="T278"/>
  <c r="T277"/>
  <c r="R278"/>
  <c r="R277"/>
  <c r="P278"/>
  <c r="P277"/>
  <c r="BI273"/>
  <c r="BH273"/>
  <c r="BG273"/>
  <c r="BF273"/>
  <c r="T273"/>
  <c r="R273"/>
  <c r="P273"/>
  <c r="BI266"/>
  <c r="BH266"/>
  <c r="BG266"/>
  <c r="BF266"/>
  <c r="T266"/>
  <c r="R266"/>
  <c r="P266"/>
  <c r="BI257"/>
  <c r="BH257"/>
  <c r="BG257"/>
  <c r="BF257"/>
  <c r="T257"/>
  <c r="R257"/>
  <c r="P257"/>
  <c r="BI249"/>
  <c r="BH249"/>
  <c r="BG249"/>
  <c r="BF249"/>
  <c r="T249"/>
  <c r="R249"/>
  <c r="P249"/>
  <c r="BI244"/>
  <c r="BH244"/>
  <c r="BG244"/>
  <c r="BF244"/>
  <c r="T244"/>
  <c r="R244"/>
  <c r="P244"/>
  <c r="BI238"/>
  <c r="BH238"/>
  <c r="BG238"/>
  <c r="BF238"/>
  <c r="T238"/>
  <c r="R238"/>
  <c r="P238"/>
  <c r="BI233"/>
  <c r="BH233"/>
  <c r="BG233"/>
  <c r="BF233"/>
  <c r="T233"/>
  <c r="R233"/>
  <c r="P233"/>
  <c r="BI227"/>
  <c r="BH227"/>
  <c r="BG227"/>
  <c r="BF227"/>
  <c r="T227"/>
  <c r="R227"/>
  <c r="P227"/>
  <c r="BI219"/>
  <c r="BH219"/>
  <c r="BG219"/>
  <c r="BF219"/>
  <c r="T219"/>
  <c r="R219"/>
  <c r="P219"/>
  <c r="BI210"/>
  <c r="BH210"/>
  <c r="BG210"/>
  <c r="BF210"/>
  <c r="T210"/>
  <c r="R210"/>
  <c r="P210"/>
  <c r="BI204"/>
  <c r="BH204"/>
  <c r="BG204"/>
  <c r="BF204"/>
  <c r="T204"/>
  <c r="R204"/>
  <c r="P204"/>
  <c r="BI199"/>
  <c r="BH199"/>
  <c r="BG199"/>
  <c r="BF199"/>
  <c r="T199"/>
  <c r="R199"/>
  <c r="P199"/>
  <c r="BI196"/>
  <c r="BH196"/>
  <c r="BG196"/>
  <c r="BF196"/>
  <c r="T196"/>
  <c r="R196"/>
  <c r="P196"/>
  <c r="BI192"/>
  <c r="BH192"/>
  <c r="BG192"/>
  <c r="BF192"/>
  <c r="T192"/>
  <c r="R192"/>
  <c r="P192"/>
  <c r="BI187"/>
  <c r="BH187"/>
  <c r="BG187"/>
  <c r="BF187"/>
  <c r="T187"/>
  <c r="R187"/>
  <c r="P187"/>
  <c r="BI183"/>
  <c r="BH183"/>
  <c r="BG183"/>
  <c r="BF183"/>
  <c r="T183"/>
  <c r="R183"/>
  <c r="P183"/>
  <c r="BI178"/>
  <c r="BH178"/>
  <c r="BG178"/>
  <c r="BF178"/>
  <c r="T178"/>
  <c r="R178"/>
  <c r="P178"/>
  <c r="BI173"/>
  <c r="BH173"/>
  <c r="BG173"/>
  <c r="BF173"/>
  <c r="T173"/>
  <c r="R173"/>
  <c r="P173"/>
  <c r="BI168"/>
  <c r="BH168"/>
  <c r="BG168"/>
  <c r="BF168"/>
  <c r="T168"/>
  <c r="R168"/>
  <c r="P168"/>
  <c r="BI163"/>
  <c r="BH163"/>
  <c r="BG163"/>
  <c r="BF163"/>
  <c r="T163"/>
  <c r="R163"/>
  <c r="P163"/>
  <c r="BI158"/>
  <c r="BH158"/>
  <c r="BG158"/>
  <c r="BF158"/>
  <c r="T158"/>
  <c r="R158"/>
  <c r="P158"/>
  <c r="BI153"/>
  <c r="BH153"/>
  <c r="BG153"/>
  <c r="BF153"/>
  <c r="T153"/>
  <c r="R153"/>
  <c r="P153"/>
  <c r="BI148"/>
  <c r="BH148"/>
  <c r="BG148"/>
  <c r="BF148"/>
  <c r="T148"/>
  <c r="R148"/>
  <c r="P148"/>
  <c r="BI142"/>
  <c r="BH142"/>
  <c r="BG142"/>
  <c r="BF142"/>
  <c r="T142"/>
  <c r="R142"/>
  <c r="P142"/>
  <c r="BI137"/>
  <c r="BH137"/>
  <c r="BG137"/>
  <c r="BF137"/>
  <c r="T137"/>
  <c r="R137"/>
  <c r="P137"/>
  <c r="BI132"/>
  <c r="BH132"/>
  <c r="BG132"/>
  <c r="BF132"/>
  <c r="T132"/>
  <c r="R132"/>
  <c r="P132"/>
  <c r="BI127"/>
  <c r="BH127"/>
  <c r="BG127"/>
  <c r="BF127"/>
  <c r="T127"/>
  <c r="R127"/>
  <c r="P127"/>
  <c r="J122"/>
  <c r="J121"/>
  <c r="F121"/>
  <c r="F119"/>
  <c r="E117"/>
  <c r="J92"/>
  <c r="J91"/>
  <c r="F91"/>
  <c r="F89"/>
  <c r="E87"/>
  <c r="J18"/>
  <c r="E18"/>
  <c r="F122"/>
  <c r="J17"/>
  <c r="J12"/>
  <c r="J119"/>
  <c r="E7"/>
  <c r="E85"/>
  <c i="22" r="J37"/>
  <c r="J36"/>
  <c i="1" r="AY118"/>
  <c i="22" r="J35"/>
  <c i="1" r="AX118"/>
  <c i="22" r="BI609"/>
  <c r="BH609"/>
  <c r="BG609"/>
  <c r="BF609"/>
  <c r="T609"/>
  <c r="R609"/>
  <c r="P609"/>
  <c r="BI601"/>
  <c r="BH601"/>
  <c r="BG601"/>
  <c r="BF601"/>
  <c r="T601"/>
  <c r="R601"/>
  <c r="P601"/>
  <c r="BI597"/>
  <c r="BH597"/>
  <c r="BG597"/>
  <c r="BF597"/>
  <c r="T597"/>
  <c r="R597"/>
  <c r="P597"/>
  <c r="BI592"/>
  <c r="BH592"/>
  <c r="BG592"/>
  <c r="BF592"/>
  <c r="T592"/>
  <c r="R592"/>
  <c r="P592"/>
  <c r="BI589"/>
  <c r="BH589"/>
  <c r="BG589"/>
  <c r="BF589"/>
  <c r="T589"/>
  <c r="R589"/>
  <c r="P589"/>
  <c r="BI585"/>
  <c r="BH585"/>
  <c r="BG585"/>
  <c r="BF585"/>
  <c r="T585"/>
  <c r="R585"/>
  <c r="P585"/>
  <c r="BI582"/>
  <c r="BH582"/>
  <c r="BG582"/>
  <c r="BF582"/>
  <c r="T582"/>
  <c r="R582"/>
  <c r="P582"/>
  <c r="BI578"/>
  <c r="BH578"/>
  <c r="BG578"/>
  <c r="BF578"/>
  <c r="T578"/>
  <c r="R578"/>
  <c r="P578"/>
  <c r="BI573"/>
  <c r="BH573"/>
  <c r="BG573"/>
  <c r="BF573"/>
  <c r="T573"/>
  <c r="R573"/>
  <c r="P573"/>
  <c r="BI568"/>
  <c r="BH568"/>
  <c r="BG568"/>
  <c r="BF568"/>
  <c r="T568"/>
  <c r="R568"/>
  <c r="P568"/>
  <c r="BI560"/>
  <c r="BH560"/>
  <c r="BG560"/>
  <c r="BF560"/>
  <c r="T560"/>
  <c r="R560"/>
  <c r="P560"/>
  <c r="BI552"/>
  <c r="BH552"/>
  <c r="BG552"/>
  <c r="BF552"/>
  <c r="T552"/>
  <c r="R552"/>
  <c r="P552"/>
  <c r="BI547"/>
  <c r="BH547"/>
  <c r="BG547"/>
  <c r="BF547"/>
  <c r="T547"/>
  <c r="R547"/>
  <c r="P547"/>
  <c r="BI544"/>
  <c r="BH544"/>
  <c r="BG544"/>
  <c r="BF544"/>
  <c r="T544"/>
  <c r="R544"/>
  <c r="P544"/>
  <c r="BI540"/>
  <c r="BH540"/>
  <c r="BG540"/>
  <c r="BF540"/>
  <c r="T540"/>
  <c r="R540"/>
  <c r="P540"/>
  <c r="BI537"/>
  <c r="BH537"/>
  <c r="BG537"/>
  <c r="BF537"/>
  <c r="T537"/>
  <c r="R537"/>
  <c r="P537"/>
  <c r="BI533"/>
  <c r="BH533"/>
  <c r="BG533"/>
  <c r="BF533"/>
  <c r="T533"/>
  <c r="R533"/>
  <c r="P533"/>
  <c r="BI530"/>
  <c r="BH530"/>
  <c r="BG530"/>
  <c r="BF530"/>
  <c r="T530"/>
  <c r="R530"/>
  <c r="P530"/>
  <c r="BI526"/>
  <c r="BH526"/>
  <c r="BG526"/>
  <c r="BF526"/>
  <c r="T526"/>
  <c r="R526"/>
  <c r="P526"/>
  <c r="BI523"/>
  <c r="BH523"/>
  <c r="BG523"/>
  <c r="BF523"/>
  <c r="T523"/>
  <c r="R523"/>
  <c r="P523"/>
  <c r="BI519"/>
  <c r="BH519"/>
  <c r="BG519"/>
  <c r="BF519"/>
  <c r="T519"/>
  <c r="R519"/>
  <c r="P519"/>
  <c r="BI516"/>
  <c r="BH516"/>
  <c r="BG516"/>
  <c r="BF516"/>
  <c r="T516"/>
  <c r="R516"/>
  <c r="P516"/>
  <c r="BI512"/>
  <c r="BH512"/>
  <c r="BG512"/>
  <c r="BF512"/>
  <c r="T512"/>
  <c r="R512"/>
  <c r="P512"/>
  <c r="BI509"/>
  <c r="BH509"/>
  <c r="BG509"/>
  <c r="BF509"/>
  <c r="T509"/>
  <c r="R509"/>
  <c r="P509"/>
  <c r="BI505"/>
  <c r="BH505"/>
  <c r="BG505"/>
  <c r="BF505"/>
  <c r="T505"/>
  <c r="R505"/>
  <c r="P505"/>
  <c r="BI502"/>
  <c r="BH502"/>
  <c r="BG502"/>
  <c r="BF502"/>
  <c r="T502"/>
  <c r="R502"/>
  <c r="P502"/>
  <c r="BI498"/>
  <c r="BH498"/>
  <c r="BG498"/>
  <c r="BF498"/>
  <c r="T498"/>
  <c r="R498"/>
  <c r="P498"/>
  <c r="BI492"/>
  <c r="BH492"/>
  <c r="BG492"/>
  <c r="BF492"/>
  <c r="T492"/>
  <c r="R492"/>
  <c r="P492"/>
  <c r="BI488"/>
  <c r="BH488"/>
  <c r="BG488"/>
  <c r="BF488"/>
  <c r="T488"/>
  <c r="R488"/>
  <c r="P488"/>
  <c r="BI484"/>
  <c r="BH484"/>
  <c r="BG484"/>
  <c r="BF484"/>
  <c r="T484"/>
  <c r="R484"/>
  <c r="P484"/>
  <c r="BI480"/>
  <c r="BH480"/>
  <c r="BG480"/>
  <c r="BF480"/>
  <c r="T480"/>
  <c r="R480"/>
  <c r="P480"/>
  <c r="BI476"/>
  <c r="BH476"/>
  <c r="BG476"/>
  <c r="BF476"/>
  <c r="T476"/>
  <c r="R476"/>
  <c r="P476"/>
  <c r="BI472"/>
  <c r="BH472"/>
  <c r="BG472"/>
  <c r="BF472"/>
  <c r="T472"/>
  <c r="R472"/>
  <c r="P472"/>
  <c r="BI468"/>
  <c r="BH468"/>
  <c r="BG468"/>
  <c r="BF468"/>
  <c r="T468"/>
  <c r="R468"/>
  <c r="P468"/>
  <c r="BI463"/>
  <c r="BH463"/>
  <c r="BG463"/>
  <c r="BF463"/>
  <c r="T463"/>
  <c r="R463"/>
  <c r="P463"/>
  <c r="BI459"/>
  <c r="BH459"/>
  <c r="BG459"/>
  <c r="BF459"/>
  <c r="T459"/>
  <c r="R459"/>
  <c r="P459"/>
  <c r="BI454"/>
  <c r="BH454"/>
  <c r="BG454"/>
  <c r="BF454"/>
  <c r="T454"/>
  <c r="R454"/>
  <c r="P454"/>
  <c r="BI450"/>
  <c r="BH450"/>
  <c r="BG450"/>
  <c r="BF450"/>
  <c r="T450"/>
  <c r="R450"/>
  <c r="P450"/>
  <c r="BI445"/>
  <c r="BH445"/>
  <c r="BG445"/>
  <c r="BF445"/>
  <c r="T445"/>
  <c r="R445"/>
  <c r="P445"/>
  <c r="BI441"/>
  <c r="BH441"/>
  <c r="BG441"/>
  <c r="BF441"/>
  <c r="T441"/>
  <c r="R441"/>
  <c r="P441"/>
  <c r="BI430"/>
  <c r="BH430"/>
  <c r="BG430"/>
  <c r="BF430"/>
  <c r="T430"/>
  <c r="R430"/>
  <c r="P430"/>
  <c r="BI426"/>
  <c r="BH426"/>
  <c r="BG426"/>
  <c r="BF426"/>
  <c r="T426"/>
  <c r="R426"/>
  <c r="P426"/>
  <c r="BI415"/>
  <c r="BH415"/>
  <c r="BG415"/>
  <c r="BF415"/>
  <c r="T415"/>
  <c r="R415"/>
  <c r="P415"/>
  <c r="BI411"/>
  <c r="BH411"/>
  <c r="BG411"/>
  <c r="BF411"/>
  <c r="T411"/>
  <c r="R411"/>
  <c r="P411"/>
  <c r="BI406"/>
  <c r="BH406"/>
  <c r="BG406"/>
  <c r="BF406"/>
  <c r="T406"/>
  <c r="R406"/>
  <c r="P406"/>
  <c r="BI401"/>
  <c r="BH401"/>
  <c r="BG401"/>
  <c r="BF401"/>
  <c r="T401"/>
  <c r="R401"/>
  <c r="P401"/>
  <c r="BI393"/>
  <c r="BH393"/>
  <c r="BG393"/>
  <c r="BF393"/>
  <c r="T393"/>
  <c r="R393"/>
  <c r="P393"/>
  <c r="BI380"/>
  <c r="BH380"/>
  <c r="BG380"/>
  <c r="BF380"/>
  <c r="T380"/>
  <c r="R380"/>
  <c r="P380"/>
  <c r="BI375"/>
  <c r="BH375"/>
  <c r="BG375"/>
  <c r="BF375"/>
  <c r="T375"/>
  <c r="R375"/>
  <c r="P375"/>
  <c r="BI364"/>
  <c r="BH364"/>
  <c r="BG364"/>
  <c r="BF364"/>
  <c r="T364"/>
  <c r="R364"/>
  <c r="P364"/>
  <c r="BI359"/>
  <c r="BH359"/>
  <c r="BG359"/>
  <c r="BF359"/>
  <c r="T359"/>
  <c r="R359"/>
  <c r="P359"/>
  <c r="BI351"/>
  <c r="BH351"/>
  <c r="BG351"/>
  <c r="BF351"/>
  <c r="T351"/>
  <c r="R351"/>
  <c r="P351"/>
  <c r="BI346"/>
  <c r="BH346"/>
  <c r="BG346"/>
  <c r="BF346"/>
  <c r="T346"/>
  <c r="R346"/>
  <c r="P346"/>
  <c r="BI342"/>
  <c r="BH342"/>
  <c r="BG342"/>
  <c r="BF342"/>
  <c r="T342"/>
  <c r="R342"/>
  <c r="P342"/>
  <c r="BI339"/>
  <c r="BH339"/>
  <c r="BG339"/>
  <c r="BF339"/>
  <c r="T339"/>
  <c r="R339"/>
  <c r="P339"/>
  <c r="BI335"/>
  <c r="BH335"/>
  <c r="BG335"/>
  <c r="BF335"/>
  <c r="T335"/>
  <c r="R335"/>
  <c r="P335"/>
  <c r="BI330"/>
  <c r="BH330"/>
  <c r="BG330"/>
  <c r="BF330"/>
  <c r="T330"/>
  <c r="R330"/>
  <c r="P330"/>
  <c r="BI327"/>
  <c r="BH327"/>
  <c r="BG327"/>
  <c r="BF327"/>
  <c r="T327"/>
  <c r="R327"/>
  <c r="P327"/>
  <c r="BI322"/>
  <c r="BH322"/>
  <c r="BG322"/>
  <c r="BF322"/>
  <c r="T322"/>
  <c r="R322"/>
  <c r="P322"/>
  <c r="BI317"/>
  <c r="BH317"/>
  <c r="BG317"/>
  <c r="BF317"/>
  <c r="T317"/>
  <c r="R317"/>
  <c r="P317"/>
  <c r="BI312"/>
  <c r="BH312"/>
  <c r="BG312"/>
  <c r="BF312"/>
  <c r="T312"/>
  <c r="R312"/>
  <c r="P312"/>
  <c r="BI304"/>
  <c r="BH304"/>
  <c r="BG304"/>
  <c r="BF304"/>
  <c r="T304"/>
  <c r="R304"/>
  <c r="P304"/>
  <c r="BI295"/>
  <c r="BH295"/>
  <c r="BG295"/>
  <c r="BF295"/>
  <c r="T295"/>
  <c r="R295"/>
  <c r="P295"/>
  <c r="BI292"/>
  <c r="BH292"/>
  <c r="BG292"/>
  <c r="BF292"/>
  <c r="T292"/>
  <c r="R292"/>
  <c r="P292"/>
  <c r="BI288"/>
  <c r="BH288"/>
  <c r="BG288"/>
  <c r="BF288"/>
  <c r="T288"/>
  <c r="R288"/>
  <c r="P288"/>
  <c r="BI282"/>
  <c r="BH282"/>
  <c r="BG282"/>
  <c r="BF282"/>
  <c r="T282"/>
  <c r="R282"/>
  <c r="P282"/>
  <c r="BI270"/>
  <c r="BH270"/>
  <c r="BG270"/>
  <c r="BF270"/>
  <c r="T270"/>
  <c r="R270"/>
  <c r="P270"/>
  <c r="BI266"/>
  <c r="BH266"/>
  <c r="BG266"/>
  <c r="BF266"/>
  <c r="T266"/>
  <c r="R266"/>
  <c r="P266"/>
  <c r="BI240"/>
  <c r="BH240"/>
  <c r="BG240"/>
  <c r="BF240"/>
  <c r="T240"/>
  <c r="R240"/>
  <c r="P240"/>
  <c r="BI235"/>
  <c r="BH235"/>
  <c r="BG235"/>
  <c r="BF235"/>
  <c r="T235"/>
  <c r="R235"/>
  <c r="P235"/>
  <c r="BI230"/>
  <c r="BH230"/>
  <c r="BG230"/>
  <c r="BF230"/>
  <c r="T230"/>
  <c r="R230"/>
  <c r="P230"/>
  <c r="BI225"/>
  <c r="BH225"/>
  <c r="BG225"/>
  <c r="BF225"/>
  <c r="T225"/>
  <c r="R225"/>
  <c r="P225"/>
  <c r="BI220"/>
  <c r="BH220"/>
  <c r="BG220"/>
  <c r="BF220"/>
  <c r="T220"/>
  <c r="R220"/>
  <c r="P220"/>
  <c r="BI215"/>
  <c r="BH215"/>
  <c r="BG215"/>
  <c r="BF215"/>
  <c r="T215"/>
  <c r="R215"/>
  <c r="P215"/>
  <c r="BI210"/>
  <c r="BH210"/>
  <c r="BG210"/>
  <c r="BF210"/>
  <c r="T210"/>
  <c r="R210"/>
  <c r="P210"/>
  <c r="BI205"/>
  <c r="BH205"/>
  <c r="BG205"/>
  <c r="BF205"/>
  <c r="T205"/>
  <c r="R205"/>
  <c r="P205"/>
  <c r="BI200"/>
  <c r="BH200"/>
  <c r="BG200"/>
  <c r="BF200"/>
  <c r="T200"/>
  <c r="R200"/>
  <c r="P200"/>
  <c r="BI190"/>
  <c r="BH190"/>
  <c r="BG190"/>
  <c r="BF190"/>
  <c r="T190"/>
  <c r="R190"/>
  <c r="P190"/>
  <c r="BI169"/>
  <c r="BH169"/>
  <c r="BG169"/>
  <c r="BF169"/>
  <c r="T169"/>
  <c r="R169"/>
  <c r="P169"/>
  <c r="BI159"/>
  <c r="BH159"/>
  <c r="BG159"/>
  <c r="BF159"/>
  <c r="T159"/>
  <c r="R159"/>
  <c r="P159"/>
  <c r="BI155"/>
  <c r="BH155"/>
  <c r="BG155"/>
  <c r="BF155"/>
  <c r="T155"/>
  <c r="R155"/>
  <c r="P155"/>
  <c r="BI150"/>
  <c r="BH150"/>
  <c r="BG150"/>
  <c r="BF150"/>
  <c r="T150"/>
  <c r="R150"/>
  <c r="P150"/>
  <c r="BI145"/>
  <c r="BH145"/>
  <c r="BG145"/>
  <c r="BF145"/>
  <c r="T145"/>
  <c r="R145"/>
  <c r="P145"/>
  <c r="BI140"/>
  <c r="BH140"/>
  <c r="BG140"/>
  <c r="BF140"/>
  <c r="T140"/>
  <c r="R140"/>
  <c r="P140"/>
  <c r="BI135"/>
  <c r="BH135"/>
  <c r="BG135"/>
  <c r="BF135"/>
  <c r="T135"/>
  <c r="R135"/>
  <c r="P135"/>
  <c r="BI130"/>
  <c r="BH130"/>
  <c r="BG130"/>
  <c r="BF130"/>
  <c r="T130"/>
  <c r="R130"/>
  <c r="P130"/>
  <c r="BI125"/>
  <c r="BH125"/>
  <c r="BG125"/>
  <c r="BF125"/>
  <c r="T125"/>
  <c r="R125"/>
  <c r="P125"/>
  <c r="J120"/>
  <c r="J119"/>
  <c r="F119"/>
  <c r="F117"/>
  <c r="E115"/>
  <c r="J92"/>
  <c r="J91"/>
  <c r="F91"/>
  <c r="F89"/>
  <c r="E87"/>
  <c r="J18"/>
  <c r="E18"/>
  <c r="F120"/>
  <c r="J17"/>
  <c r="J12"/>
  <c r="J117"/>
  <c r="E7"/>
  <c r="E113"/>
  <c i="21" r="J37"/>
  <c r="J36"/>
  <c i="1" r="AY117"/>
  <c i="21" r="J35"/>
  <c i="1" r="AX117"/>
  <c i="21" r="BI537"/>
  <c r="BH537"/>
  <c r="BG537"/>
  <c r="BF537"/>
  <c r="T537"/>
  <c r="T536"/>
  <c r="T535"/>
  <c r="R537"/>
  <c r="R536"/>
  <c r="R535"/>
  <c r="P537"/>
  <c r="P536"/>
  <c r="P535"/>
  <c r="BI531"/>
  <c r="BH531"/>
  <c r="BG531"/>
  <c r="BF531"/>
  <c r="T531"/>
  <c r="R531"/>
  <c r="P531"/>
  <c r="BI526"/>
  <c r="BH526"/>
  <c r="BG526"/>
  <c r="BF526"/>
  <c r="T526"/>
  <c r="R526"/>
  <c r="P526"/>
  <c r="BI519"/>
  <c r="BH519"/>
  <c r="BG519"/>
  <c r="BF519"/>
  <c r="T519"/>
  <c r="R519"/>
  <c r="P519"/>
  <c r="BI512"/>
  <c r="BH512"/>
  <c r="BG512"/>
  <c r="BF512"/>
  <c r="T512"/>
  <c r="R512"/>
  <c r="P512"/>
  <c r="BI506"/>
  <c r="BH506"/>
  <c r="BG506"/>
  <c r="BF506"/>
  <c r="T506"/>
  <c r="R506"/>
  <c r="P506"/>
  <c r="BI498"/>
  <c r="BH498"/>
  <c r="BG498"/>
  <c r="BF498"/>
  <c r="T498"/>
  <c r="R498"/>
  <c r="P498"/>
  <c r="BI494"/>
  <c r="BH494"/>
  <c r="BG494"/>
  <c r="BF494"/>
  <c r="T494"/>
  <c r="R494"/>
  <c r="P494"/>
  <c r="BI490"/>
  <c r="BH490"/>
  <c r="BG490"/>
  <c r="BF490"/>
  <c r="T490"/>
  <c r="R490"/>
  <c r="P490"/>
  <c r="BI487"/>
  <c r="BH487"/>
  <c r="BG487"/>
  <c r="BF487"/>
  <c r="T487"/>
  <c r="R487"/>
  <c r="P487"/>
  <c r="BI483"/>
  <c r="BH483"/>
  <c r="BG483"/>
  <c r="BF483"/>
  <c r="T483"/>
  <c r="R483"/>
  <c r="P483"/>
  <c r="BI477"/>
  <c r="BH477"/>
  <c r="BG477"/>
  <c r="BF477"/>
  <c r="T477"/>
  <c r="R477"/>
  <c r="P477"/>
  <c r="BI471"/>
  <c r="BH471"/>
  <c r="BG471"/>
  <c r="BF471"/>
  <c r="T471"/>
  <c r="R471"/>
  <c r="P471"/>
  <c r="BI467"/>
  <c r="BH467"/>
  <c r="BG467"/>
  <c r="BF467"/>
  <c r="T467"/>
  <c r="R467"/>
  <c r="P467"/>
  <c r="BI463"/>
  <c r="BH463"/>
  <c r="BG463"/>
  <c r="BF463"/>
  <c r="T463"/>
  <c r="R463"/>
  <c r="P463"/>
  <c r="BI459"/>
  <c r="BH459"/>
  <c r="BG459"/>
  <c r="BF459"/>
  <c r="T459"/>
  <c r="R459"/>
  <c r="P459"/>
  <c r="BI454"/>
  <c r="BH454"/>
  <c r="BG454"/>
  <c r="BF454"/>
  <c r="T454"/>
  <c r="R454"/>
  <c r="P454"/>
  <c r="BI450"/>
  <c r="BH450"/>
  <c r="BG450"/>
  <c r="BF450"/>
  <c r="T450"/>
  <c r="R450"/>
  <c r="P450"/>
  <c r="BI445"/>
  <c r="BH445"/>
  <c r="BG445"/>
  <c r="BF445"/>
  <c r="T445"/>
  <c r="R445"/>
  <c r="P445"/>
  <c r="BI438"/>
  <c r="BH438"/>
  <c r="BG438"/>
  <c r="BF438"/>
  <c r="T438"/>
  <c r="R438"/>
  <c r="P438"/>
  <c r="BI435"/>
  <c r="BH435"/>
  <c r="BG435"/>
  <c r="BF435"/>
  <c r="T435"/>
  <c r="R435"/>
  <c r="P435"/>
  <c r="BI433"/>
  <c r="BH433"/>
  <c r="BG433"/>
  <c r="BF433"/>
  <c r="T433"/>
  <c r="R433"/>
  <c r="P433"/>
  <c r="BI429"/>
  <c r="BH429"/>
  <c r="BG429"/>
  <c r="BF429"/>
  <c r="T429"/>
  <c r="R429"/>
  <c r="P429"/>
  <c r="BI427"/>
  <c r="BH427"/>
  <c r="BG427"/>
  <c r="BF427"/>
  <c r="T427"/>
  <c r="R427"/>
  <c r="P427"/>
  <c r="BI423"/>
  <c r="BH423"/>
  <c r="BG423"/>
  <c r="BF423"/>
  <c r="T423"/>
  <c r="R423"/>
  <c r="P423"/>
  <c r="BI421"/>
  <c r="BH421"/>
  <c r="BG421"/>
  <c r="BF421"/>
  <c r="T421"/>
  <c r="R421"/>
  <c r="P421"/>
  <c r="BI417"/>
  <c r="BH417"/>
  <c r="BG417"/>
  <c r="BF417"/>
  <c r="T417"/>
  <c r="R417"/>
  <c r="P417"/>
  <c r="BI415"/>
  <c r="BH415"/>
  <c r="BG415"/>
  <c r="BF415"/>
  <c r="T415"/>
  <c r="R415"/>
  <c r="P415"/>
  <c r="BI411"/>
  <c r="BH411"/>
  <c r="BG411"/>
  <c r="BF411"/>
  <c r="T411"/>
  <c r="R411"/>
  <c r="P411"/>
  <c r="BI409"/>
  <c r="BH409"/>
  <c r="BG409"/>
  <c r="BF409"/>
  <c r="T409"/>
  <c r="R409"/>
  <c r="P409"/>
  <c r="BI405"/>
  <c r="BH405"/>
  <c r="BG405"/>
  <c r="BF405"/>
  <c r="T405"/>
  <c r="R405"/>
  <c r="P405"/>
  <c r="BI401"/>
  <c r="BH401"/>
  <c r="BG401"/>
  <c r="BF401"/>
  <c r="T401"/>
  <c r="R401"/>
  <c r="P401"/>
  <c r="BI399"/>
  <c r="BH399"/>
  <c r="BG399"/>
  <c r="BF399"/>
  <c r="T399"/>
  <c r="R399"/>
  <c r="P399"/>
  <c r="BI397"/>
  <c r="BH397"/>
  <c r="BG397"/>
  <c r="BF397"/>
  <c r="T397"/>
  <c r="R397"/>
  <c r="P397"/>
  <c r="BI395"/>
  <c r="BH395"/>
  <c r="BG395"/>
  <c r="BF395"/>
  <c r="T395"/>
  <c r="R395"/>
  <c r="P395"/>
  <c r="BI391"/>
  <c r="BH391"/>
  <c r="BG391"/>
  <c r="BF391"/>
  <c r="T391"/>
  <c r="R391"/>
  <c r="P391"/>
  <c r="BI388"/>
  <c r="BH388"/>
  <c r="BG388"/>
  <c r="BF388"/>
  <c r="T388"/>
  <c r="R388"/>
  <c r="P388"/>
  <c r="BI383"/>
  <c r="BH383"/>
  <c r="BG383"/>
  <c r="BF383"/>
  <c r="T383"/>
  <c r="R383"/>
  <c r="P383"/>
  <c r="BI379"/>
  <c r="BH379"/>
  <c r="BG379"/>
  <c r="BF379"/>
  <c r="T379"/>
  <c r="R379"/>
  <c r="P379"/>
  <c r="BI373"/>
  <c r="BH373"/>
  <c r="BG373"/>
  <c r="BF373"/>
  <c r="T373"/>
  <c r="R373"/>
  <c r="P373"/>
  <c r="BI369"/>
  <c r="BH369"/>
  <c r="BG369"/>
  <c r="BF369"/>
  <c r="T369"/>
  <c r="R369"/>
  <c r="P369"/>
  <c r="BI365"/>
  <c r="BH365"/>
  <c r="BG365"/>
  <c r="BF365"/>
  <c r="T365"/>
  <c r="R365"/>
  <c r="P365"/>
  <c r="BI359"/>
  <c r="BH359"/>
  <c r="BG359"/>
  <c r="BF359"/>
  <c r="T359"/>
  <c r="R359"/>
  <c r="P359"/>
  <c r="BI354"/>
  <c r="BH354"/>
  <c r="BG354"/>
  <c r="BF354"/>
  <c r="T354"/>
  <c r="R354"/>
  <c r="P354"/>
  <c r="BI349"/>
  <c r="BH349"/>
  <c r="BG349"/>
  <c r="BF349"/>
  <c r="T349"/>
  <c r="R349"/>
  <c r="P349"/>
  <c r="BI344"/>
  <c r="BH344"/>
  <c r="BG344"/>
  <c r="BF344"/>
  <c r="T344"/>
  <c r="R344"/>
  <c r="P344"/>
  <c r="BI340"/>
  <c r="BH340"/>
  <c r="BG340"/>
  <c r="BF340"/>
  <c r="T340"/>
  <c r="R340"/>
  <c r="P340"/>
  <c r="BI333"/>
  <c r="BH333"/>
  <c r="BG333"/>
  <c r="BF333"/>
  <c r="T333"/>
  <c r="R333"/>
  <c r="P333"/>
  <c r="BI326"/>
  <c r="BH326"/>
  <c r="BG326"/>
  <c r="BF326"/>
  <c r="T326"/>
  <c r="R326"/>
  <c r="P326"/>
  <c r="BI320"/>
  <c r="BH320"/>
  <c r="BG320"/>
  <c r="BF320"/>
  <c r="T320"/>
  <c r="T319"/>
  <c r="R320"/>
  <c r="R319"/>
  <c r="P320"/>
  <c r="P319"/>
  <c r="BI315"/>
  <c r="BH315"/>
  <c r="BG315"/>
  <c r="BF315"/>
  <c r="T315"/>
  <c r="R315"/>
  <c r="P315"/>
  <c r="BI310"/>
  <c r="BH310"/>
  <c r="BG310"/>
  <c r="BF310"/>
  <c r="T310"/>
  <c r="R310"/>
  <c r="P310"/>
  <c r="BI306"/>
  <c r="BH306"/>
  <c r="BG306"/>
  <c r="BF306"/>
  <c r="T306"/>
  <c r="R306"/>
  <c r="P306"/>
  <c r="BI301"/>
  <c r="BH301"/>
  <c r="BG301"/>
  <c r="BF301"/>
  <c r="T301"/>
  <c r="R301"/>
  <c r="P301"/>
  <c r="BI298"/>
  <c r="BH298"/>
  <c r="BG298"/>
  <c r="BF298"/>
  <c r="T298"/>
  <c r="R298"/>
  <c r="P298"/>
  <c r="BI294"/>
  <c r="BH294"/>
  <c r="BG294"/>
  <c r="BF294"/>
  <c r="T294"/>
  <c r="R294"/>
  <c r="P294"/>
  <c r="BI290"/>
  <c r="BH290"/>
  <c r="BG290"/>
  <c r="BF290"/>
  <c r="T290"/>
  <c r="R290"/>
  <c r="P290"/>
  <c r="BI285"/>
  <c r="BH285"/>
  <c r="BG285"/>
  <c r="BF285"/>
  <c r="T285"/>
  <c r="R285"/>
  <c r="P285"/>
  <c r="BI279"/>
  <c r="BH279"/>
  <c r="BG279"/>
  <c r="BF279"/>
  <c r="T279"/>
  <c r="R279"/>
  <c r="P279"/>
  <c r="BI276"/>
  <c r="BH276"/>
  <c r="BG276"/>
  <c r="BF276"/>
  <c r="T276"/>
  <c r="R276"/>
  <c r="P276"/>
  <c r="BI272"/>
  <c r="BH272"/>
  <c r="BG272"/>
  <c r="BF272"/>
  <c r="T272"/>
  <c r="R272"/>
  <c r="P272"/>
  <c r="BI266"/>
  <c r="BH266"/>
  <c r="BG266"/>
  <c r="BF266"/>
  <c r="T266"/>
  <c r="R266"/>
  <c r="P266"/>
  <c r="BI263"/>
  <c r="BH263"/>
  <c r="BG263"/>
  <c r="BF263"/>
  <c r="T263"/>
  <c r="R263"/>
  <c r="P263"/>
  <c r="BI259"/>
  <c r="BH259"/>
  <c r="BG259"/>
  <c r="BF259"/>
  <c r="T259"/>
  <c r="R259"/>
  <c r="P259"/>
  <c r="BI256"/>
  <c r="BH256"/>
  <c r="BG256"/>
  <c r="BF256"/>
  <c r="T256"/>
  <c r="R256"/>
  <c r="P256"/>
  <c r="BI250"/>
  <c r="BH250"/>
  <c r="BG250"/>
  <c r="BF250"/>
  <c r="T250"/>
  <c r="R250"/>
  <c r="P250"/>
  <c r="BI245"/>
  <c r="BH245"/>
  <c r="BG245"/>
  <c r="BF245"/>
  <c r="T245"/>
  <c r="R245"/>
  <c r="P245"/>
  <c r="BI241"/>
  <c r="BH241"/>
  <c r="BG241"/>
  <c r="BF241"/>
  <c r="T241"/>
  <c r="R241"/>
  <c r="P241"/>
  <c r="BI237"/>
  <c r="BH237"/>
  <c r="BG237"/>
  <c r="BF237"/>
  <c r="T237"/>
  <c r="R237"/>
  <c r="P237"/>
  <c r="BI234"/>
  <c r="BH234"/>
  <c r="BG234"/>
  <c r="BF234"/>
  <c r="T234"/>
  <c r="R234"/>
  <c r="P234"/>
  <c r="BI231"/>
  <c r="BH231"/>
  <c r="BG231"/>
  <c r="BF231"/>
  <c r="T231"/>
  <c r="R231"/>
  <c r="P231"/>
  <c r="BI223"/>
  <c r="BH223"/>
  <c r="BG223"/>
  <c r="BF223"/>
  <c r="T223"/>
  <c r="R223"/>
  <c r="P223"/>
  <c r="BI218"/>
  <c r="BH218"/>
  <c r="BG218"/>
  <c r="BF218"/>
  <c r="T218"/>
  <c r="R218"/>
  <c r="P218"/>
  <c r="BI213"/>
  <c r="BH213"/>
  <c r="BG213"/>
  <c r="BF213"/>
  <c r="T213"/>
  <c r="R213"/>
  <c r="P213"/>
  <c r="BI209"/>
  <c r="BH209"/>
  <c r="BG209"/>
  <c r="BF209"/>
  <c r="T209"/>
  <c r="R209"/>
  <c r="P209"/>
  <c r="BI204"/>
  <c r="BH204"/>
  <c r="BG204"/>
  <c r="BF204"/>
  <c r="T204"/>
  <c r="R204"/>
  <c r="P204"/>
  <c r="BI199"/>
  <c r="BH199"/>
  <c r="BG199"/>
  <c r="BF199"/>
  <c r="T199"/>
  <c r="R199"/>
  <c r="P199"/>
  <c r="BI194"/>
  <c r="BH194"/>
  <c r="BG194"/>
  <c r="BF194"/>
  <c r="T194"/>
  <c r="R194"/>
  <c r="P194"/>
  <c r="BI186"/>
  <c r="BH186"/>
  <c r="BG186"/>
  <c r="BF186"/>
  <c r="T186"/>
  <c r="R186"/>
  <c r="P186"/>
  <c r="BI182"/>
  <c r="BH182"/>
  <c r="BG182"/>
  <c r="BF182"/>
  <c r="T182"/>
  <c r="R182"/>
  <c r="P182"/>
  <c r="BI176"/>
  <c r="BH176"/>
  <c r="BG176"/>
  <c r="BF176"/>
  <c r="T176"/>
  <c r="R176"/>
  <c r="P176"/>
  <c r="BI169"/>
  <c r="BH169"/>
  <c r="BG169"/>
  <c r="BF169"/>
  <c r="T169"/>
  <c r="R169"/>
  <c r="P169"/>
  <c r="BI165"/>
  <c r="BH165"/>
  <c r="BG165"/>
  <c r="BF165"/>
  <c r="T165"/>
  <c r="R165"/>
  <c r="P165"/>
  <c r="BI161"/>
  <c r="BH161"/>
  <c r="BG161"/>
  <c r="BF161"/>
  <c r="T161"/>
  <c r="R161"/>
  <c r="P161"/>
  <c r="BI157"/>
  <c r="BH157"/>
  <c r="BG157"/>
  <c r="BF157"/>
  <c r="T157"/>
  <c r="R157"/>
  <c r="P157"/>
  <c r="BI153"/>
  <c r="BH153"/>
  <c r="BG153"/>
  <c r="BF153"/>
  <c r="T153"/>
  <c r="R153"/>
  <c r="P153"/>
  <c r="BI149"/>
  <c r="BH149"/>
  <c r="BG149"/>
  <c r="BF149"/>
  <c r="T149"/>
  <c r="R149"/>
  <c r="P149"/>
  <c r="BI143"/>
  <c r="BH143"/>
  <c r="BG143"/>
  <c r="BF143"/>
  <c r="T143"/>
  <c r="R143"/>
  <c r="P143"/>
  <c r="BI138"/>
  <c r="BH138"/>
  <c r="BG138"/>
  <c r="BF138"/>
  <c r="T138"/>
  <c r="R138"/>
  <c r="P138"/>
  <c r="BI133"/>
  <c r="BH133"/>
  <c r="BG133"/>
  <c r="BF133"/>
  <c r="T133"/>
  <c r="R133"/>
  <c r="P133"/>
  <c r="BI129"/>
  <c r="BH129"/>
  <c r="BG129"/>
  <c r="BF129"/>
  <c r="T129"/>
  <c r="R129"/>
  <c r="P129"/>
  <c r="J122"/>
  <c r="F122"/>
  <c r="F120"/>
  <c r="E118"/>
  <c r="J91"/>
  <c r="F91"/>
  <c r="F89"/>
  <c r="E87"/>
  <c r="J24"/>
  <c r="E24"/>
  <c r="J123"/>
  <c r="J23"/>
  <c r="J18"/>
  <c r="E18"/>
  <c r="F123"/>
  <c r="J17"/>
  <c r="J12"/>
  <c r="J89"/>
  <c r="E7"/>
  <c r="E116"/>
  <c i="20" r="J37"/>
  <c r="J36"/>
  <c i="1" r="AY116"/>
  <c i="20" r="J35"/>
  <c i="1" r="AX116"/>
  <c i="20" r="BI615"/>
  <c r="BH615"/>
  <c r="BG615"/>
  <c r="BF615"/>
  <c r="T615"/>
  <c r="R615"/>
  <c r="P615"/>
  <c r="BI611"/>
  <c r="BH611"/>
  <c r="BG611"/>
  <c r="BF611"/>
  <c r="T611"/>
  <c r="R611"/>
  <c r="P611"/>
  <c r="BI606"/>
  <c r="BH606"/>
  <c r="BG606"/>
  <c r="BF606"/>
  <c r="T606"/>
  <c r="R606"/>
  <c r="P606"/>
  <c r="BI602"/>
  <c r="BH602"/>
  <c r="BG602"/>
  <c r="BF602"/>
  <c r="T602"/>
  <c r="R602"/>
  <c r="P602"/>
  <c r="BI598"/>
  <c r="BH598"/>
  <c r="BG598"/>
  <c r="BF598"/>
  <c r="T598"/>
  <c r="R598"/>
  <c r="P598"/>
  <c r="BI594"/>
  <c r="BH594"/>
  <c r="BG594"/>
  <c r="BF594"/>
  <c r="T594"/>
  <c r="R594"/>
  <c r="P594"/>
  <c r="BI590"/>
  <c r="BH590"/>
  <c r="BG590"/>
  <c r="BF590"/>
  <c r="T590"/>
  <c r="R590"/>
  <c r="P590"/>
  <c r="BI584"/>
  <c r="BH584"/>
  <c r="BG584"/>
  <c r="BF584"/>
  <c r="T584"/>
  <c r="R584"/>
  <c r="P584"/>
  <c r="BI580"/>
  <c r="BH580"/>
  <c r="BG580"/>
  <c r="BF580"/>
  <c r="T580"/>
  <c r="R580"/>
  <c r="P580"/>
  <c r="BI576"/>
  <c r="BH576"/>
  <c r="BG576"/>
  <c r="BF576"/>
  <c r="T576"/>
  <c r="R576"/>
  <c r="P576"/>
  <c r="BI572"/>
  <c r="BH572"/>
  <c r="BG572"/>
  <c r="BF572"/>
  <c r="T572"/>
  <c r="R572"/>
  <c r="P572"/>
  <c r="BI568"/>
  <c r="BH568"/>
  <c r="BG568"/>
  <c r="BF568"/>
  <c r="T568"/>
  <c r="R568"/>
  <c r="P568"/>
  <c r="BI565"/>
  <c r="BH565"/>
  <c r="BG565"/>
  <c r="BF565"/>
  <c r="T565"/>
  <c r="R565"/>
  <c r="P565"/>
  <c r="BI561"/>
  <c r="BH561"/>
  <c r="BG561"/>
  <c r="BF561"/>
  <c r="T561"/>
  <c r="R561"/>
  <c r="P561"/>
  <c r="BI556"/>
  <c r="BH556"/>
  <c r="BG556"/>
  <c r="BF556"/>
  <c r="T556"/>
  <c r="R556"/>
  <c r="P556"/>
  <c r="BI553"/>
  <c r="BH553"/>
  <c r="BG553"/>
  <c r="BF553"/>
  <c r="T553"/>
  <c r="R553"/>
  <c r="P553"/>
  <c r="BI549"/>
  <c r="BH549"/>
  <c r="BG549"/>
  <c r="BF549"/>
  <c r="T549"/>
  <c r="R549"/>
  <c r="P549"/>
  <c r="BI545"/>
  <c r="BH545"/>
  <c r="BG545"/>
  <c r="BF545"/>
  <c r="T545"/>
  <c r="T544"/>
  <c r="R545"/>
  <c r="R544"/>
  <c r="P545"/>
  <c r="P544"/>
  <c r="BI537"/>
  <c r="BH537"/>
  <c r="BG537"/>
  <c r="BF537"/>
  <c r="T537"/>
  <c r="R537"/>
  <c r="P537"/>
  <c r="BI530"/>
  <c r="BH530"/>
  <c r="BG530"/>
  <c r="BF530"/>
  <c r="T530"/>
  <c r="R530"/>
  <c r="P530"/>
  <c r="BI526"/>
  <c r="BH526"/>
  <c r="BG526"/>
  <c r="BF526"/>
  <c r="T526"/>
  <c r="R526"/>
  <c r="P526"/>
  <c r="BI522"/>
  <c r="BH522"/>
  <c r="BG522"/>
  <c r="BF522"/>
  <c r="T522"/>
  <c r="R522"/>
  <c r="P522"/>
  <c r="BI518"/>
  <c r="BH518"/>
  <c r="BG518"/>
  <c r="BF518"/>
  <c r="T518"/>
  <c r="R518"/>
  <c r="P518"/>
  <c r="BI513"/>
  <c r="BH513"/>
  <c r="BG513"/>
  <c r="BF513"/>
  <c r="T513"/>
  <c r="R513"/>
  <c r="P513"/>
  <c r="BI509"/>
  <c r="BH509"/>
  <c r="BG509"/>
  <c r="BF509"/>
  <c r="T509"/>
  <c r="R509"/>
  <c r="P509"/>
  <c r="BI504"/>
  <c r="BH504"/>
  <c r="BG504"/>
  <c r="BF504"/>
  <c r="T504"/>
  <c r="R504"/>
  <c r="P504"/>
  <c r="BI501"/>
  <c r="BH501"/>
  <c r="BG501"/>
  <c r="BF501"/>
  <c r="T501"/>
  <c r="R501"/>
  <c r="P501"/>
  <c r="BI498"/>
  <c r="BH498"/>
  <c r="BG498"/>
  <c r="BF498"/>
  <c r="T498"/>
  <c r="R498"/>
  <c r="P498"/>
  <c r="BI495"/>
  <c r="BH495"/>
  <c r="BG495"/>
  <c r="BF495"/>
  <c r="T495"/>
  <c r="R495"/>
  <c r="P495"/>
  <c r="BI492"/>
  <c r="BH492"/>
  <c r="BG492"/>
  <c r="BF492"/>
  <c r="T492"/>
  <c r="R492"/>
  <c r="P492"/>
  <c r="BI489"/>
  <c r="BH489"/>
  <c r="BG489"/>
  <c r="BF489"/>
  <c r="T489"/>
  <c r="R489"/>
  <c r="P489"/>
  <c r="BI483"/>
  <c r="BH483"/>
  <c r="BG483"/>
  <c r="BF483"/>
  <c r="T483"/>
  <c r="R483"/>
  <c r="P483"/>
  <c r="BI480"/>
  <c r="BH480"/>
  <c r="BG480"/>
  <c r="BF480"/>
  <c r="T480"/>
  <c r="R480"/>
  <c r="P480"/>
  <c r="BI476"/>
  <c r="BH476"/>
  <c r="BG476"/>
  <c r="BF476"/>
  <c r="T476"/>
  <c r="R476"/>
  <c r="P476"/>
  <c r="BI468"/>
  <c r="BH468"/>
  <c r="BG468"/>
  <c r="BF468"/>
  <c r="T468"/>
  <c r="R468"/>
  <c r="P468"/>
  <c r="BI465"/>
  <c r="BH465"/>
  <c r="BG465"/>
  <c r="BF465"/>
  <c r="T465"/>
  <c r="R465"/>
  <c r="P465"/>
  <c r="BI463"/>
  <c r="BH463"/>
  <c r="BG463"/>
  <c r="BF463"/>
  <c r="T463"/>
  <c r="R463"/>
  <c r="P463"/>
  <c r="BI459"/>
  <c r="BH459"/>
  <c r="BG459"/>
  <c r="BF459"/>
  <c r="T459"/>
  <c r="R459"/>
  <c r="P459"/>
  <c r="BI457"/>
  <c r="BH457"/>
  <c r="BG457"/>
  <c r="BF457"/>
  <c r="T457"/>
  <c r="R457"/>
  <c r="P457"/>
  <c r="BI453"/>
  <c r="BH453"/>
  <c r="BG453"/>
  <c r="BF453"/>
  <c r="T453"/>
  <c r="R453"/>
  <c r="P453"/>
  <c r="BI450"/>
  <c r="BH450"/>
  <c r="BG450"/>
  <c r="BF450"/>
  <c r="T450"/>
  <c r="R450"/>
  <c r="P450"/>
  <c r="BI446"/>
  <c r="BH446"/>
  <c r="BG446"/>
  <c r="BF446"/>
  <c r="T446"/>
  <c r="R446"/>
  <c r="P446"/>
  <c r="BI444"/>
  <c r="BH444"/>
  <c r="BG444"/>
  <c r="BF444"/>
  <c r="T444"/>
  <c r="R444"/>
  <c r="P444"/>
  <c r="BI440"/>
  <c r="BH440"/>
  <c r="BG440"/>
  <c r="BF440"/>
  <c r="T440"/>
  <c r="R440"/>
  <c r="P440"/>
  <c r="BI438"/>
  <c r="BH438"/>
  <c r="BG438"/>
  <c r="BF438"/>
  <c r="T438"/>
  <c r="R438"/>
  <c r="P438"/>
  <c r="BI434"/>
  <c r="BH434"/>
  <c r="BG434"/>
  <c r="BF434"/>
  <c r="T434"/>
  <c r="R434"/>
  <c r="P434"/>
  <c r="BI432"/>
  <c r="BH432"/>
  <c r="BG432"/>
  <c r="BF432"/>
  <c r="T432"/>
  <c r="R432"/>
  <c r="P432"/>
  <c r="BI428"/>
  <c r="BH428"/>
  <c r="BG428"/>
  <c r="BF428"/>
  <c r="T428"/>
  <c r="R428"/>
  <c r="P428"/>
  <c r="BI424"/>
  <c r="BH424"/>
  <c r="BG424"/>
  <c r="BF424"/>
  <c r="T424"/>
  <c r="R424"/>
  <c r="P424"/>
  <c r="BI422"/>
  <c r="BH422"/>
  <c r="BG422"/>
  <c r="BF422"/>
  <c r="T422"/>
  <c r="R422"/>
  <c r="P422"/>
  <c r="BI420"/>
  <c r="BH420"/>
  <c r="BG420"/>
  <c r="BF420"/>
  <c r="T420"/>
  <c r="R420"/>
  <c r="P420"/>
  <c r="BI418"/>
  <c r="BH418"/>
  <c r="BG418"/>
  <c r="BF418"/>
  <c r="T418"/>
  <c r="R418"/>
  <c r="P418"/>
  <c r="BI414"/>
  <c r="BH414"/>
  <c r="BG414"/>
  <c r="BF414"/>
  <c r="T414"/>
  <c r="R414"/>
  <c r="P414"/>
  <c r="BI411"/>
  <c r="BH411"/>
  <c r="BG411"/>
  <c r="BF411"/>
  <c r="T411"/>
  <c r="R411"/>
  <c r="P411"/>
  <c r="BI406"/>
  <c r="BH406"/>
  <c r="BG406"/>
  <c r="BF406"/>
  <c r="T406"/>
  <c r="R406"/>
  <c r="P406"/>
  <c r="BI402"/>
  <c r="BH402"/>
  <c r="BG402"/>
  <c r="BF402"/>
  <c r="T402"/>
  <c r="R402"/>
  <c r="P402"/>
  <c r="BI396"/>
  <c r="BH396"/>
  <c r="BG396"/>
  <c r="BF396"/>
  <c r="T396"/>
  <c r="R396"/>
  <c r="P396"/>
  <c r="BI392"/>
  <c r="BH392"/>
  <c r="BG392"/>
  <c r="BF392"/>
  <c r="T392"/>
  <c r="R392"/>
  <c r="P392"/>
  <c r="BI387"/>
  <c r="BH387"/>
  <c r="BG387"/>
  <c r="BF387"/>
  <c r="T387"/>
  <c r="R387"/>
  <c r="P387"/>
  <c r="BI382"/>
  <c r="BH382"/>
  <c r="BG382"/>
  <c r="BF382"/>
  <c r="T382"/>
  <c r="R382"/>
  <c r="P382"/>
  <c r="BI378"/>
  <c r="BH378"/>
  <c r="BG378"/>
  <c r="BF378"/>
  <c r="T378"/>
  <c r="R378"/>
  <c r="P378"/>
  <c r="BI371"/>
  <c r="BH371"/>
  <c r="BG371"/>
  <c r="BF371"/>
  <c r="T371"/>
  <c r="R371"/>
  <c r="P371"/>
  <c r="BI366"/>
  <c r="BH366"/>
  <c r="BG366"/>
  <c r="BF366"/>
  <c r="T366"/>
  <c r="R366"/>
  <c r="P366"/>
  <c r="BI361"/>
  <c r="BH361"/>
  <c r="BG361"/>
  <c r="BF361"/>
  <c r="T361"/>
  <c r="R361"/>
  <c r="P361"/>
  <c r="BI356"/>
  <c r="BH356"/>
  <c r="BG356"/>
  <c r="BF356"/>
  <c r="T356"/>
  <c r="R356"/>
  <c r="P356"/>
  <c r="BI351"/>
  <c r="BH351"/>
  <c r="BG351"/>
  <c r="BF351"/>
  <c r="T351"/>
  <c r="R351"/>
  <c r="P351"/>
  <c r="BI346"/>
  <c r="BH346"/>
  <c r="BG346"/>
  <c r="BF346"/>
  <c r="T346"/>
  <c r="R346"/>
  <c r="P346"/>
  <c r="BI342"/>
  <c r="BH342"/>
  <c r="BG342"/>
  <c r="BF342"/>
  <c r="T342"/>
  <c r="R342"/>
  <c r="P342"/>
  <c r="BI337"/>
  <c r="BH337"/>
  <c r="BG337"/>
  <c r="BF337"/>
  <c r="T337"/>
  <c r="R337"/>
  <c r="P337"/>
  <c r="BI332"/>
  <c r="BH332"/>
  <c r="BG332"/>
  <c r="BF332"/>
  <c r="T332"/>
  <c r="R332"/>
  <c r="P332"/>
  <c r="BI326"/>
  <c r="BH326"/>
  <c r="BG326"/>
  <c r="BF326"/>
  <c r="T326"/>
  <c r="T325"/>
  <c r="R326"/>
  <c r="R325"/>
  <c r="P326"/>
  <c r="P325"/>
  <c r="BI322"/>
  <c r="BH322"/>
  <c r="BG322"/>
  <c r="BF322"/>
  <c r="T322"/>
  <c r="R322"/>
  <c r="P322"/>
  <c r="BI318"/>
  <c r="BH318"/>
  <c r="BG318"/>
  <c r="BF318"/>
  <c r="T318"/>
  <c r="R318"/>
  <c r="P318"/>
  <c r="BI312"/>
  <c r="BH312"/>
  <c r="BG312"/>
  <c r="BF312"/>
  <c r="T312"/>
  <c r="R312"/>
  <c r="P312"/>
  <c r="BI308"/>
  <c r="BH308"/>
  <c r="BG308"/>
  <c r="BF308"/>
  <c r="T308"/>
  <c r="R308"/>
  <c r="P308"/>
  <c r="BI303"/>
  <c r="BH303"/>
  <c r="BG303"/>
  <c r="BF303"/>
  <c r="T303"/>
  <c r="R303"/>
  <c r="P303"/>
  <c r="BI299"/>
  <c r="BH299"/>
  <c r="BG299"/>
  <c r="BF299"/>
  <c r="T299"/>
  <c r="R299"/>
  <c r="P299"/>
  <c r="BI294"/>
  <c r="BH294"/>
  <c r="BG294"/>
  <c r="BF294"/>
  <c r="T294"/>
  <c r="R294"/>
  <c r="P294"/>
  <c r="BI291"/>
  <c r="BH291"/>
  <c r="BG291"/>
  <c r="BF291"/>
  <c r="T291"/>
  <c r="R291"/>
  <c r="P291"/>
  <c r="BI287"/>
  <c r="BH287"/>
  <c r="BG287"/>
  <c r="BF287"/>
  <c r="T287"/>
  <c r="R287"/>
  <c r="P287"/>
  <c r="BI283"/>
  <c r="BH283"/>
  <c r="BG283"/>
  <c r="BF283"/>
  <c r="T283"/>
  <c r="R283"/>
  <c r="P283"/>
  <c r="BI278"/>
  <c r="BH278"/>
  <c r="BG278"/>
  <c r="BF278"/>
  <c r="T278"/>
  <c r="R278"/>
  <c r="P278"/>
  <c r="BI274"/>
  <c r="BH274"/>
  <c r="BG274"/>
  <c r="BF274"/>
  <c r="T274"/>
  <c r="R274"/>
  <c r="P274"/>
  <c r="BI267"/>
  <c r="BH267"/>
  <c r="BG267"/>
  <c r="BF267"/>
  <c r="T267"/>
  <c r="R267"/>
  <c r="P267"/>
  <c r="BI260"/>
  <c r="BH260"/>
  <c r="BG260"/>
  <c r="BF260"/>
  <c r="T260"/>
  <c r="R260"/>
  <c r="P260"/>
  <c r="BI257"/>
  <c r="BH257"/>
  <c r="BG257"/>
  <c r="BF257"/>
  <c r="T257"/>
  <c r="R257"/>
  <c r="P257"/>
  <c r="BI253"/>
  <c r="BH253"/>
  <c r="BG253"/>
  <c r="BF253"/>
  <c r="T253"/>
  <c r="R253"/>
  <c r="P253"/>
  <c r="BI250"/>
  <c r="BH250"/>
  <c r="BG250"/>
  <c r="BF250"/>
  <c r="T250"/>
  <c r="R250"/>
  <c r="P250"/>
  <c r="BI246"/>
  <c r="BH246"/>
  <c r="BG246"/>
  <c r="BF246"/>
  <c r="T246"/>
  <c r="R246"/>
  <c r="P246"/>
  <c r="BI240"/>
  <c r="BH240"/>
  <c r="BG240"/>
  <c r="BF240"/>
  <c r="T240"/>
  <c r="R240"/>
  <c r="P240"/>
  <c r="BI237"/>
  <c r="BH237"/>
  <c r="BG237"/>
  <c r="BF237"/>
  <c r="T237"/>
  <c r="R237"/>
  <c r="P237"/>
  <c r="BI233"/>
  <c r="BH233"/>
  <c r="BG233"/>
  <c r="BF233"/>
  <c r="T233"/>
  <c r="R233"/>
  <c r="P233"/>
  <c r="BI230"/>
  <c r="BH230"/>
  <c r="BG230"/>
  <c r="BF230"/>
  <c r="T230"/>
  <c r="R230"/>
  <c r="P230"/>
  <c r="BI224"/>
  <c r="BH224"/>
  <c r="BG224"/>
  <c r="BF224"/>
  <c r="T224"/>
  <c r="R224"/>
  <c r="P224"/>
  <c r="BI219"/>
  <c r="BH219"/>
  <c r="BG219"/>
  <c r="BF219"/>
  <c r="T219"/>
  <c r="R219"/>
  <c r="P219"/>
  <c r="BI215"/>
  <c r="BH215"/>
  <c r="BG215"/>
  <c r="BF215"/>
  <c r="T215"/>
  <c r="R215"/>
  <c r="P215"/>
  <c r="BI211"/>
  <c r="BH211"/>
  <c r="BG211"/>
  <c r="BF211"/>
  <c r="T211"/>
  <c r="R211"/>
  <c r="P211"/>
  <c r="BI208"/>
  <c r="BH208"/>
  <c r="BG208"/>
  <c r="BF208"/>
  <c r="T208"/>
  <c r="R208"/>
  <c r="P208"/>
  <c r="BI205"/>
  <c r="BH205"/>
  <c r="BG205"/>
  <c r="BF205"/>
  <c r="T205"/>
  <c r="R205"/>
  <c r="P205"/>
  <c r="BI196"/>
  <c r="BH196"/>
  <c r="BG196"/>
  <c r="BF196"/>
  <c r="T196"/>
  <c r="R196"/>
  <c r="P196"/>
  <c r="BI191"/>
  <c r="BH191"/>
  <c r="BG191"/>
  <c r="BF191"/>
  <c r="T191"/>
  <c r="R191"/>
  <c r="P191"/>
  <c r="BI186"/>
  <c r="BH186"/>
  <c r="BG186"/>
  <c r="BF186"/>
  <c r="T186"/>
  <c r="R186"/>
  <c r="P186"/>
  <c r="BI182"/>
  <c r="BH182"/>
  <c r="BG182"/>
  <c r="BF182"/>
  <c r="T182"/>
  <c r="R182"/>
  <c r="P182"/>
  <c r="BI177"/>
  <c r="BH177"/>
  <c r="BG177"/>
  <c r="BF177"/>
  <c r="T177"/>
  <c r="R177"/>
  <c r="P177"/>
  <c r="BI172"/>
  <c r="BH172"/>
  <c r="BG172"/>
  <c r="BF172"/>
  <c r="T172"/>
  <c r="R172"/>
  <c r="P172"/>
  <c r="BI167"/>
  <c r="BH167"/>
  <c r="BG167"/>
  <c r="BF167"/>
  <c r="T167"/>
  <c r="R167"/>
  <c r="P167"/>
  <c r="BI159"/>
  <c r="BH159"/>
  <c r="BG159"/>
  <c r="BF159"/>
  <c r="T159"/>
  <c r="R159"/>
  <c r="P159"/>
  <c r="BI155"/>
  <c r="BH155"/>
  <c r="BG155"/>
  <c r="BF155"/>
  <c r="T155"/>
  <c r="R155"/>
  <c r="P155"/>
  <c r="BI149"/>
  <c r="BH149"/>
  <c r="BG149"/>
  <c r="BF149"/>
  <c r="T149"/>
  <c r="R149"/>
  <c r="P149"/>
  <c r="BI136"/>
  <c r="BH136"/>
  <c r="BG136"/>
  <c r="BF136"/>
  <c r="T136"/>
  <c r="R136"/>
  <c r="P136"/>
  <c r="BI130"/>
  <c r="BH130"/>
  <c r="BG130"/>
  <c r="BF130"/>
  <c r="T130"/>
  <c r="R130"/>
  <c r="P130"/>
  <c r="J123"/>
  <c r="F123"/>
  <c r="F121"/>
  <c r="E119"/>
  <c r="J91"/>
  <c r="F91"/>
  <c r="F89"/>
  <c r="E87"/>
  <c r="J24"/>
  <c r="E24"/>
  <c r="J92"/>
  <c r="J23"/>
  <c r="J18"/>
  <c r="E18"/>
  <c r="F92"/>
  <c r="J17"/>
  <c r="J12"/>
  <c r="J89"/>
  <c r="E7"/>
  <c r="E85"/>
  <c i="19" r="J39"/>
  <c r="J38"/>
  <c i="1" r="AY115"/>
  <c i="19" r="J37"/>
  <c i="1" r="AX115"/>
  <c i="19" r="BI203"/>
  <c r="BH203"/>
  <c r="BG203"/>
  <c r="BF203"/>
  <c r="T203"/>
  <c r="R203"/>
  <c r="P203"/>
  <c r="BI198"/>
  <c r="BH198"/>
  <c r="BG198"/>
  <c r="BF198"/>
  <c r="T198"/>
  <c r="R198"/>
  <c r="P198"/>
  <c r="BI194"/>
  <c r="BH194"/>
  <c r="BG194"/>
  <c r="BF194"/>
  <c r="T194"/>
  <c r="R194"/>
  <c r="P194"/>
  <c r="BI189"/>
  <c r="BH189"/>
  <c r="BG189"/>
  <c r="BF189"/>
  <c r="T189"/>
  <c r="R189"/>
  <c r="P189"/>
  <c r="BI184"/>
  <c r="BH184"/>
  <c r="BG184"/>
  <c r="BF184"/>
  <c r="T184"/>
  <c r="R184"/>
  <c r="P184"/>
  <c r="BI180"/>
  <c r="BH180"/>
  <c r="BG180"/>
  <c r="BF180"/>
  <c r="T180"/>
  <c r="R180"/>
  <c r="P180"/>
  <c r="BI176"/>
  <c r="BH176"/>
  <c r="BG176"/>
  <c r="BF176"/>
  <c r="T176"/>
  <c r="R176"/>
  <c r="P176"/>
  <c r="BI171"/>
  <c r="BH171"/>
  <c r="BG171"/>
  <c r="BF171"/>
  <c r="T171"/>
  <c r="R171"/>
  <c r="P171"/>
  <c r="BI166"/>
  <c r="BH166"/>
  <c r="BG166"/>
  <c r="BF166"/>
  <c r="T166"/>
  <c r="R166"/>
  <c r="P166"/>
  <c r="BI162"/>
  <c r="BH162"/>
  <c r="BG162"/>
  <c r="BF162"/>
  <c r="T162"/>
  <c r="R162"/>
  <c r="P162"/>
  <c r="BI158"/>
  <c r="BH158"/>
  <c r="BG158"/>
  <c r="BF158"/>
  <c r="T158"/>
  <c r="R158"/>
  <c r="P158"/>
  <c r="BI154"/>
  <c r="BH154"/>
  <c r="BG154"/>
  <c r="BF154"/>
  <c r="T154"/>
  <c r="R154"/>
  <c r="P154"/>
  <c r="BI150"/>
  <c r="BH150"/>
  <c r="BG150"/>
  <c r="BF150"/>
  <c r="T150"/>
  <c r="R150"/>
  <c r="P150"/>
  <c r="BI147"/>
  <c r="BH147"/>
  <c r="BG147"/>
  <c r="BF147"/>
  <c r="T147"/>
  <c r="R147"/>
  <c r="P147"/>
  <c r="BI144"/>
  <c r="BH144"/>
  <c r="BG144"/>
  <c r="BF144"/>
  <c r="T144"/>
  <c r="R144"/>
  <c r="P144"/>
  <c r="BI141"/>
  <c r="BH141"/>
  <c r="BG141"/>
  <c r="BF141"/>
  <c r="T141"/>
  <c r="R141"/>
  <c r="P141"/>
  <c r="BI134"/>
  <c r="BH134"/>
  <c r="BG134"/>
  <c r="BF134"/>
  <c r="T134"/>
  <c r="R134"/>
  <c r="P134"/>
  <c r="BI129"/>
  <c r="BH129"/>
  <c r="BG129"/>
  <c r="BF129"/>
  <c r="T129"/>
  <c r="T128"/>
  <c r="R129"/>
  <c r="R128"/>
  <c r="P129"/>
  <c r="P128"/>
  <c r="J122"/>
  <c r="F122"/>
  <c r="F120"/>
  <c r="E118"/>
  <c r="J93"/>
  <c r="F93"/>
  <c r="F91"/>
  <c r="E89"/>
  <c r="J26"/>
  <c r="E26"/>
  <c r="J123"/>
  <c r="J25"/>
  <c r="J20"/>
  <c r="E20"/>
  <c r="F94"/>
  <c r="J19"/>
  <c r="J14"/>
  <c r="J120"/>
  <c r="E7"/>
  <c r="E85"/>
  <c i="18" r="J39"/>
  <c r="J38"/>
  <c i="1" r="AY114"/>
  <c i="18" r="J37"/>
  <c i="1" r="AX114"/>
  <c i="18" r="BI285"/>
  <c r="BH285"/>
  <c r="BG285"/>
  <c r="BF285"/>
  <c r="T285"/>
  <c r="T284"/>
  <c r="R285"/>
  <c r="R284"/>
  <c r="P285"/>
  <c r="P284"/>
  <c r="BI279"/>
  <c r="BH279"/>
  <c r="BG279"/>
  <c r="BF279"/>
  <c r="T279"/>
  <c r="T278"/>
  <c r="R279"/>
  <c r="R278"/>
  <c r="P279"/>
  <c r="P278"/>
  <c r="BI273"/>
  <c r="BH273"/>
  <c r="BG273"/>
  <c r="BF273"/>
  <c r="T273"/>
  <c r="R273"/>
  <c r="P273"/>
  <c r="BI268"/>
  <c r="BH268"/>
  <c r="BG268"/>
  <c r="BF268"/>
  <c r="T268"/>
  <c r="R268"/>
  <c r="P268"/>
  <c r="BI262"/>
  <c r="BH262"/>
  <c r="BG262"/>
  <c r="BF262"/>
  <c r="T262"/>
  <c r="R262"/>
  <c r="P262"/>
  <c r="BI257"/>
  <c r="BH257"/>
  <c r="BG257"/>
  <c r="BF257"/>
  <c r="T257"/>
  <c r="R257"/>
  <c r="P257"/>
  <c r="BI251"/>
  <c r="BH251"/>
  <c r="BG251"/>
  <c r="BF251"/>
  <c r="T251"/>
  <c r="R251"/>
  <c r="P251"/>
  <c r="BI242"/>
  <c r="BH242"/>
  <c r="BG242"/>
  <c r="BF242"/>
  <c r="T242"/>
  <c r="R242"/>
  <c r="P242"/>
  <c r="BI236"/>
  <c r="BH236"/>
  <c r="BG236"/>
  <c r="BF236"/>
  <c r="T236"/>
  <c r="R236"/>
  <c r="P236"/>
  <c r="BI231"/>
  <c r="BH231"/>
  <c r="BG231"/>
  <c r="BF231"/>
  <c r="T231"/>
  <c r="R231"/>
  <c r="P231"/>
  <c r="BI225"/>
  <c r="BH225"/>
  <c r="BG225"/>
  <c r="BF225"/>
  <c r="T225"/>
  <c r="R225"/>
  <c r="P225"/>
  <c r="BI220"/>
  <c r="BH220"/>
  <c r="BG220"/>
  <c r="BF220"/>
  <c r="T220"/>
  <c r="R220"/>
  <c r="P220"/>
  <c r="BI216"/>
  <c r="BH216"/>
  <c r="BG216"/>
  <c r="BF216"/>
  <c r="T216"/>
  <c r="R216"/>
  <c r="P216"/>
  <c r="BI208"/>
  <c r="BH208"/>
  <c r="BG208"/>
  <c r="BF208"/>
  <c r="T208"/>
  <c r="R208"/>
  <c r="P208"/>
  <c r="BI201"/>
  <c r="BH201"/>
  <c r="BG201"/>
  <c r="BF201"/>
  <c r="T201"/>
  <c r="R201"/>
  <c r="P201"/>
  <c r="BI198"/>
  <c r="BH198"/>
  <c r="BG198"/>
  <c r="BF198"/>
  <c r="T198"/>
  <c r="R198"/>
  <c r="P198"/>
  <c r="BI194"/>
  <c r="BH194"/>
  <c r="BG194"/>
  <c r="BF194"/>
  <c r="T194"/>
  <c r="R194"/>
  <c r="P194"/>
  <c r="BI191"/>
  <c r="BH191"/>
  <c r="BG191"/>
  <c r="BF191"/>
  <c r="T191"/>
  <c r="R191"/>
  <c r="P191"/>
  <c r="BI187"/>
  <c r="BH187"/>
  <c r="BG187"/>
  <c r="BF187"/>
  <c r="T187"/>
  <c r="R187"/>
  <c r="P187"/>
  <c r="BI181"/>
  <c r="BH181"/>
  <c r="BG181"/>
  <c r="BF181"/>
  <c r="T181"/>
  <c r="R181"/>
  <c r="P181"/>
  <c r="BI173"/>
  <c r="BH173"/>
  <c r="BG173"/>
  <c r="BF173"/>
  <c r="T173"/>
  <c r="R173"/>
  <c r="P173"/>
  <c r="BI167"/>
  <c r="BH167"/>
  <c r="BG167"/>
  <c r="BF167"/>
  <c r="T167"/>
  <c r="R167"/>
  <c r="P167"/>
  <c r="BI165"/>
  <c r="BH165"/>
  <c r="BG165"/>
  <c r="BF165"/>
  <c r="T165"/>
  <c r="R165"/>
  <c r="P165"/>
  <c r="BI158"/>
  <c r="BH158"/>
  <c r="BG158"/>
  <c r="BF158"/>
  <c r="T158"/>
  <c r="R158"/>
  <c r="P158"/>
  <c r="BI150"/>
  <c r="BH150"/>
  <c r="BG150"/>
  <c r="BF150"/>
  <c r="T150"/>
  <c r="R150"/>
  <c r="P150"/>
  <c r="BI145"/>
  <c r="BH145"/>
  <c r="BG145"/>
  <c r="BF145"/>
  <c r="T145"/>
  <c r="R145"/>
  <c r="P145"/>
  <c r="BI137"/>
  <c r="BH137"/>
  <c r="BG137"/>
  <c r="BF137"/>
  <c r="T137"/>
  <c r="R137"/>
  <c r="P137"/>
  <c r="BI129"/>
  <c r="BH129"/>
  <c r="BG129"/>
  <c r="BF129"/>
  <c r="T129"/>
  <c r="R129"/>
  <c r="P129"/>
  <c r="J123"/>
  <c r="J122"/>
  <c r="F122"/>
  <c r="F120"/>
  <c r="E118"/>
  <c r="J94"/>
  <c r="J93"/>
  <c r="F93"/>
  <c r="F91"/>
  <c r="E89"/>
  <c r="J20"/>
  <c r="E20"/>
  <c r="F123"/>
  <c r="J19"/>
  <c r="J14"/>
  <c r="J91"/>
  <c r="E7"/>
  <c r="E114"/>
  <c i="17" r="J39"/>
  <c r="J38"/>
  <c i="1" r="AY113"/>
  <c i="17" r="J37"/>
  <c i="1" r="AX113"/>
  <c i="17" r="BI561"/>
  <c r="BH561"/>
  <c r="BG561"/>
  <c r="BF561"/>
  <c r="T561"/>
  <c r="T560"/>
  <c r="R561"/>
  <c r="R560"/>
  <c r="P561"/>
  <c r="P560"/>
  <c r="BI556"/>
  <c r="BH556"/>
  <c r="BG556"/>
  <c r="BF556"/>
  <c r="T556"/>
  <c r="R556"/>
  <c r="P556"/>
  <c r="BI551"/>
  <c r="BH551"/>
  <c r="BG551"/>
  <c r="BF551"/>
  <c r="T551"/>
  <c r="R551"/>
  <c r="P551"/>
  <c r="BI544"/>
  <c r="BH544"/>
  <c r="BG544"/>
  <c r="BF544"/>
  <c r="T544"/>
  <c r="R544"/>
  <c r="P544"/>
  <c r="BI538"/>
  <c r="BH538"/>
  <c r="BG538"/>
  <c r="BF538"/>
  <c r="T538"/>
  <c r="R538"/>
  <c r="P538"/>
  <c r="BI533"/>
  <c r="BH533"/>
  <c r="BG533"/>
  <c r="BF533"/>
  <c r="T533"/>
  <c r="R533"/>
  <c r="P533"/>
  <c r="BI525"/>
  <c r="BH525"/>
  <c r="BG525"/>
  <c r="BF525"/>
  <c r="T525"/>
  <c r="R525"/>
  <c r="P525"/>
  <c r="BI521"/>
  <c r="BH521"/>
  <c r="BG521"/>
  <c r="BF521"/>
  <c r="T521"/>
  <c r="R521"/>
  <c r="P521"/>
  <c r="BI518"/>
  <c r="BH518"/>
  <c r="BG518"/>
  <c r="BF518"/>
  <c r="T518"/>
  <c r="R518"/>
  <c r="P518"/>
  <c r="BI516"/>
  <c r="BH516"/>
  <c r="BG516"/>
  <c r="BF516"/>
  <c r="T516"/>
  <c r="R516"/>
  <c r="P516"/>
  <c r="BI512"/>
  <c r="BH512"/>
  <c r="BG512"/>
  <c r="BF512"/>
  <c r="T512"/>
  <c r="R512"/>
  <c r="P512"/>
  <c r="BI507"/>
  <c r="BH507"/>
  <c r="BG507"/>
  <c r="BF507"/>
  <c r="T507"/>
  <c r="R507"/>
  <c r="P507"/>
  <c r="BI502"/>
  <c r="BH502"/>
  <c r="BG502"/>
  <c r="BF502"/>
  <c r="T502"/>
  <c r="R502"/>
  <c r="P502"/>
  <c r="BI498"/>
  <c r="BH498"/>
  <c r="BG498"/>
  <c r="BF498"/>
  <c r="T498"/>
  <c r="R498"/>
  <c r="P498"/>
  <c r="BI494"/>
  <c r="BH494"/>
  <c r="BG494"/>
  <c r="BF494"/>
  <c r="T494"/>
  <c r="R494"/>
  <c r="P494"/>
  <c r="BI486"/>
  <c r="BH486"/>
  <c r="BG486"/>
  <c r="BF486"/>
  <c r="T486"/>
  <c r="R486"/>
  <c r="P486"/>
  <c r="BI482"/>
  <c r="BH482"/>
  <c r="BG482"/>
  <c r="BF482"/>
  <c r="T482"/>
  <c r="R482"/>
  <c r="P482"/>
  <c r="BI476"/>
  <c r="BH476"/>
  <c r="BG476"/>
  <c r="BF476"/>
  <c r="T476"/>
  <c r="R476"/>
  <c r="P476"/>
  <c r="BI473"/>
  <c r="BH473"/>
  <c r="BG473"/>
  <c r="BF473"/>
  <c r="T473"/>
  <c r="R473"/>
  <c r="P473"/>
  <c r="BI470"/>
  <c r="BH470"/>
  <c r="BG470"/>
  <c r="BF470"/>
  <c r="T470"/>
  <c r="R470"/>
  <c r="P470"/>
  <c r="BI467"/>
  <c r="BH467"/>
  <c r="BG467"/>
  <c r="BF467"/>
  <c r="T467"/>
  <c r="R467"/>
  <c r="P467"/>
  <c r="BI464"/>
  <c r="BH464"/>
  <c r="BG464"/>
  <c r="BF464"/>
  <c r="T464"/>
  <c r="R464"/>
  <c r="P464"/>
  <c r="BI461"/>
  <c r="BH461"/>
  <c r="BG461"/>
  <c r="BF461"/>
  <c r="T461"/>
  <c r="R461"/>
  <c r="P461"/>
  <c r="BI458"/>
  <c r="BH458"/>
  <c r="BG458"/>
  <c r="BF458"/>
  <c r="T458"/>
  <c r="R458"/>
  <c r="P458"/>
  <c r="BI455"/>
  <c r="BH455"/>
  <c r="BG455"/>
  <c r="BF455"/>
  <c r="T455"/>
  <c r="R455"/>
  <c r="P455"/>
  <c r="BI452"/>
  <c r="BH452"/>
  <c r="BG452"/>
  <c r="BF452"/>
  <c r="T452"/>
  <c r="R452"/>
  <c r="P452"/>
  <c r="BI448"/>
  <c r="BH448"/>
  <c r="BG448"/>
  <c r="BF448"/>
  <c r="T448"/>
  <c r="R448"/>
  <c r="P448"/>
  <c r="BI443"/>
  <c r="BH443"/>
  <c r="BG443"/>
  <c r="BF443"/>
  <c r="T443"/>
  <c r="R443"/>
  <c r="P443"/>
  <c r="BI438"/>
  <c r="BH438"/>
  <c r="BG438"/>
  <c r="BF438"/>
  <c r="T438"/>
  <c r="R438"/>
  <c r="P438"/>
  <c r="BI435"/>
  <c r="BH435"/>
  <c r="BG435"/>
  <c r="BF435"/>
  <c r="T435"/>
  <c r="R435"/>
  <c r="P435"/>
  <c r="BI431"/>
  <c r="BH431"/>
  <c r="BG431"/>
  <c r="BF431"/>
  <c r="T431"/>
  <c r="R431"/>
  <c r="P431"/>
  <c r="BI423"/>
  <c r="BH423"/>
  <c r="BG423"/>
  <c r="BF423"/>
  <c r="T423"/>
  <c r="R423"/>
  <c r="P423"/>
  <c r="BI418"/>
  <c r="BH418"/>
  <c r="BG418"/>
  <c r="BF418"/>
  <c r="T418"/>
  <c r="R418"/>
  <c r="P418"/>
  <c r="BI412"/>
  <c r="BH412"/>
  <c r="BG412"/>
  <c r="BF412"/>
  <c r="T412"/>
  <c r="R412"/>
  <c r="P412"/>
  <c r="BI406"/>
  <c r="BH406"/>
  <c r="BG406"/>
  <c r="BF406"/>
  <c r="T406"/>
  <c r="R406"/>
  <c r="P406"/>
  <c r="BI395"/>
  <c r="BH395"/>
  <c r="BG395"/>
  <c r="BF395"/>
  <c r="T395"/>
  <c r="R395"/>
  <c r="P395"/>
  <c r="BI389"/>
  <c r="BH389"/>
  <c r="BG389"/>
  <c r="BF389"/>
  <c r="T389"/>
  <c r="R389"/>
  <c r="P389"/>
  <c r="BI384"/>
  <c r="BH384"/>
  <c r="BG384"/>
  <c r="BF384"/>
  <c r="T384"/>
  <c r="R384"/>
  <c r="P384"/>
  <c r="BI381"/>
  <c r="BH381"/>
  <c r="BG381"/>
  <c r="BF381"/>
  <c r="T381"/>
  <c r="R381"/>
  <c r="P381"/>
  <c r="BI375"/>
  <c r="BH375"/>
  <c r="BG375"/>
  <c r="BF375"/>
  <c r="T375"/>
  <c r="R375"/>
  <c r="P375"/>
  <c r="BI369"/>
  <c r="BH369"/>
  <c r="BG369"/>
  <c r="BF369"/>
  <c r="T369"/>
  <c r="R369"/>
  <c r="P369"/>
  <c r="BI358"/>
  <c r="BH358"/>
  <c r="BG358"/>
  <c r="BF358"/>
  <c r="T358"/>
  <c r="R358"/>
  <c r="P358"/>
  <c r="BI353"/>
  <c r="BH353"/>
  <c r="BG353"/>
  <c r="BF353"/>
  <c r="T353"/>
  <c r="R353"/>
  <c r="P353"/>
  <c r="BI349"/>
  <c r="BH349"/>
  <c r="BG349"/>
  <c r="BF349"/>
  <c r="T349"/>
  <c r="R349"/>
  <c r="P349"/>
  <c r="BI345"/>
  <c r="BH345"/>
  <c r="BG345"/>
  <c r="BF345"/>
  <c r="T345"/>
  <c r="R345"/>
  <c r="P345"/>
  <c r="BI339"/>
  <c r="BH339"/>
  <c r="BG339"/>
  <c r="BF339"/>
  <c r="T339"/>
  <c r="R339"/>
  <c r="P339"/>
  <c r="BI332"/>
  <c r="BH332"/>
  <c r="BG332"/>
  <c r="BF332"/>
  <c r="T332"/>
  <c r="R332"/>
  <c r="P332"/>
  <c r="BI326"/>
  <c r="BH326"/>
  <c r="BG326"/>
  <c r="BF326"/>
  <c r="T326"/>
  <c r="R326"/>
  <c r="P326"/>
  <c r="BI320"/>
  <c r="BH320"/>
  <c r="BG320"/>
  <c r="BF320"/>
  <c r="T320"/>
  <c r="R320"/>
  <c r="P320"/>
  <c r="BI313"/>
  <c r="BH313"/>
  <c r="BG313"/>
  <c r="BF313"/>
  <c r="T313"/>
  <c r="T312"/>
  <c r="R313"/>
  <c r="R312"/>
  <c r="P313"/>
  <c r="P312"/>
  <c r="BI306"/>
  <c r="BH306"/>
  <c r="BG306"/>
  <c r="BF306"/>
  <c r="T306"/>
  <c r="R306"/>
  <c r="P306"/>
  <c r="BI301"/>
  <c r="BH301"/>
  <c r="BG301"/>
  <c r="BF301"/>
  <c r="T301"/>
  <c r="R301"/>
  <c r="P301"/>
  <c r="BI296"/>
  <c r="BH296"/>
  <c r="BG296"/>
  <c r="BF296"/>
  <c r="T296"/>
  <c r="R296"/>
  <c r="P296"/>
  <c r="BI290"/>
  <c r="BH290"/>
  <c r="BG290"/>
  <c r="BF290"/>
  <c r="T290"/>
  <c r="R290"/>
  <c r="P290"/>
  <c r="BI282"/>
  <c r="BH282"/>
  <c r="BG282"/>
  <c r="BF282"/>
  <c r="T282"/>
  <c r="R282"/>
  <c r="P282"/>
  <c r="BI277"/>
  <c r="BH277"/>
  <c r="BG277"/>
  <c r="BF277"/>
  <c r="T277"/>
  <c r="R277"/>
  <c r="P277"/>
  <c r="BI273"/>
  <c r="BH273"/>
  <c r="BG273"/>
  <c r="BF273"/>
  <c r="T273"/>
  <c r="R273"/>
  <c r="P273"/>
  <c r="BI270"/>
  <c r="BH270"/>
  <c r="BG270"/>
  <c r="BF270"/>
  <c r="T270"/>
  <c r="R270"/>
  <c r="P270"/>
  <c r="BI266"/>
  <c r="BH266"/>
  <c r="BG266"/>
  <c r="BF266"/>
  <c r="T266"/>
  <c r="R266"/>
  <c r="P266"/>
  <c r="BI260"/>
  <c r="BH260"/>
  <c r="BG260"/>
  <c r="BF260"/>
  <c r="T260"/>
  <c r="R260"/>
  <c r="P260"/>
  <c r="BI251"/>
  <c r="BH251"/>
  <c r="BG251"/>
  <c r="BF251"/>
  <c r="T251"/>
  <c r="R251"/>
  <c r="P251"/>
  <c r="BI248"/>
  <c r="BH248"/>
  <c r="BG248"/>
  <c r="BF248"/>
  <c r="T248"/>
  <c r="R248"/>
  <c r="P248"/>
  <c r="BI244"/>
  <c r="BH244"/>
  <c r="BG244"/>
  <c r="BF244"/>
  <c r="T244"/>
  <c r="R244"/>
  <c r="P244"/>
  <c r="BI238"/>
  <c r="BH238"/>
  <c r="BG238"/>
  <c r="BF238"/>
  <c r="T238"/>
  <c r="R238"/>
  <c r="P238"/>
  <c r="BI229"/>
  <c r="BH229"/>
  <c r="BG229"/>
  <c r="BF229"/>
  <c r="T229"/>
  <c r="R229"/>
  <c r="P229"/>
  <c r="BI223"/>
  <c r="BH223"/>
  <c r="BG223"/>
  <c r="BF223"/>
  <c r="T223"/>
  <c r="R223"/>
  <c r="P223"/>
  <c r="BI219"/>
  <c r="BH219"/>
  <c r="BG219"/>
  <c r="BF219"/>
  <c r="T219"/>
  <c r="R219"/>
  <c r="P219"/>
  <c r="BI217"/>
  <c r="BH217"/>
  <c r="BG217"/>
  <c r="BF217"/>
  <c r="T217"/>
  <c r="R217"/>
  <c r="P217"/>
  <c r="BI208"/>
  <c r="BH208"/>
  <c r="BG208"/>
  <c r="BF208"/>
  <c r="T208"/>
  <c r="R208"/>
  <c r="P208"/>
  <c r="BI200"/>
  <c r="BH200"/>
  <c r="BG200"/>
  <c r="BF200"/>
  <c r="T200"/>
  <c r="R200"/>
  <c r="P200"/>
  <c r="BI195"/>
  <c r="BH195"/>
  <c r="BG195"/>
  <c r="BF195"/>
  <c r="T195"/>
  <c r="R195"/>
  <c r="P195"/>
  <c r="BI191"/>
  <c r="BH191"/>
  <c r="BG191"/>
  <c r="BF191"/>
  <c r="T191"/>
  <c r="R191"/>
  <c r="P191"/>
  <c r="BI187"/>
  <c r="BH187"/>
  <c r="BG187"/>
  <c r="BF187"/>
  <c r="T187"/>
  <c r="R187"/>
  <c r="P187"/>
  <c r="BI178"/>
  <c r="BH178"/>
  <c r="BG178"/>
  <c r="BF178"/>
  <c r="T178"/>
  <c r="R178"/>
  <c r="P178"/>
  <c r="BI173"/>
  <c r="BH173"/>
  <c r="BG173"/>
  <c r="BF173"/>
  <c r="T173"/>
  <c r="R173"/>
  <c r="P173"/>
  <c r="BI164"/>
  <c r="BH164"/>
  <c r="BG164"/>
  <c r="BF164"/>
  <c r="T164"/>
  <c r="R164"/>
  <c r="P164"/>
  <c r="BI159"/>
  <c r="BH159"/>
  <c r="BG159"/>
  <c r="BF159"/>
  <c r="T159"/>
  <c r="R159"/>
  <c r="P159"/>
  <c r="BI154"/>
  <c r="BH154"/>
  <c r="BG154"/>
  <c r="BF154"/>
  <c r="T154"/>
  <c r="R154"/>
  <c r="P154"/>
  <c r="BI149"/>
  <c r="BH149"/>
  <c r="BG149"/>
  <c r="BF149"/>
  <c r="T149"/>
  <c r="R149"/>
  <c r="P149"/>
  <c r="BI144"/>
  <c r="BH144"/>
  <c r="BG144"/>
  <c r="BF144"/>
  <c r="T144"/>
  <c r="R144"/>
  <c r="P144"/>
  <c r="BI139"/>
  <c r="BH139"/>
  <c r="BG139"/>
  <c r="BF139"/>
  <c r="T139"/>
  <c r="R139"/>
  <c r="P139"/>
  <c r="BI135"/>
  <c r="BH135"/>
  <c r="BG135"/>
  <c r="BF135"/>
  <c r="T135"/>
  <c r="R135"/>
  <c r="P135"/>
  <c r="BI131"/>
  <c r="BH131"/>
  <c r="BG131"/>
  <c r="BF131"/>
  <c r="T131"/>
  <c r="R131"/>
  <c r="P131"/>
  <c r="J125"/>
  <c r="J124"/>
  <c r="F124"/>
  <c r="F122"/>
  <c r="E120"/>
  <c r="J94"/>
  <c r="J93"/>
  <c r="F93"/>
  <c r="F91"/>
  <c r="E89"/>
  <c r="J20"/>
  <c r="E20"/>
  <c r="F125"/>
  <c r="J19"/>
  <c r="J14"/>
  <c r="J122"/>
  <c r="E7"/>
  <c r="E85"/>
  <c i="16" r="J39"/>
  <c r="J38"/>
  <c i="1" r="AY111"/>
  <c i="16" r="J37"/>
  <c i="1" r="AX111"/>
  <c i="16" r="BI589"/>
  <c r="BH589"/>
  <c r="BG589"/>
  <c r="BF589"/>
  <c r="T589"/>
  <c r="R589"/>
  <c r="P589"/>
  <c r="BI582"/>
  <c r="BH582"/>
  <c r="BG582"/>
  <c r="BF582"/>
  <c r="T582"/>
  <c r="R582"/>
  <c r="P582"/>
  <c r="BI578"/>
  <c r="BH578"/>
  <c r="BG578"/>
  <c r="BF578"/>
  <c r="T578"/>
  <c r="R578"/>
  <c r="P578"/>
  <c r="BI574"/>
  <c r="BH574"/>
  <c r="BG574"/>
  <c r="BF574"/>
  <c r="T574"/>
  <c r="R574"/>
  <c r="P574"/>
  <c r="BI569"/>
  <c r="BH569"/>
  <c r="BG569"/>
  <c r="BF569"/>
  <c r="T569"/>
  <c r="R569"/>
  <c r="P569"/>
  <c r="BI561"/>
  <c r="BH561"/>
  <c r="BG561"/>
  <c r="BF561"/>
  <c r="T561"/>
  <c r="R561"/>
  <c r="P561"/>
  <c r="BI552"/>
  <c r="BH552"/>
  <c r="BG552"/>
  <c r="BF552"/>
  <c r="T552"/>
  <c r="R552"/>
  <c r="P552"/>
  <c r="BI548"/>
  <c r="BH548"/>
  <c r="BG548"/>
  <c r="BF548"/>
  <c r="T548"/>
  <c r="R548"/>
  <c r="P548"/>
  <c r="BI544"/>
  <c r="BH544"/>
  <c r="BG544"/>
  <c r="BF544"/>
  <c r="T544"/>
  <c r="R544"/>
  <c r="P544"/>
  <c r="BI540"/>
  <c r="BH540"/>
  <c r="BG540"/>
  <c r="BF540"/>
  <c r="T540"/>
  <c r="R540"/>
  <c r="P540"/>
  <c r="BI536"/>
  <c r="BH536"/>
  <c r="BG536"/>
  <c r="BF536"/>
  <c r="T536"/>
  <c r="R536"/>
  <c r="P536"/>
  <c r="BI526"/>
  <c r="BH526"/>
  <c r="BG526"/>
  <c r="BF526"/>
  <c r="T526"/>
  <c r="R526"/>
  <c r="P526"/>
  <c r="BI522"/>
  <c r="BH522"/>
  <c r="BG522"/>
  <c r="BF522"/>
  <c r="T522"/>
  <c r="R522"/>
  <c r="P522"/>
  <c r="BI513"/>
  <c r="BH513"/>
  <c r="BG513"/>
  <c r="BF513"/>
  <c r="T513"/>
  <c r="R513"/>
  <c r="P513"/>
  <c r="BI509"/>
  <c r="BH509"/>
  <c r="BG509"/>
  <c r="BF509"/>
  <c r="T509"/>
  <c r="R509"/>
  <c r="P509"/>
  <c r="BI501"/>
  <c r="BH501"/>
  <c r="BG501"/>
  <c r="BF501"/>
  <c r="T501"/>
  <c r="R501"/>
  <c r="P501"/>
  <c r="BI496"/>
  <c r="BH496"/>
  <c r="BG496"/>
  <c r="BF496"/>
  <c r="T496"/>
  <c r="R496"/>
  <c r="P496"/>
  <c r="BI491"/>
  <c r="BH491"/>
  <c r="BG491"/>
  <c r="BF491"/>
  <c r="T491"/>
  <c r="R491"/>
  <c r="P491"/>
  <c r="BI488"/>
  <c r="BH488"/>
  <c r="BG488"/>
  <c r="BF488"/>
  <c r="T488"/>
  <c r="R488"/>
  <c r="P488"/>
  <c r="BI484"/>
  <c r="BH484"/>
  <c r="BG484"/>
  <c r="BF484"/>
  <c r="T484"/>
  <c r="R484"/>
  <c r="P484"/>
  <c r="BI481"/>
  <c r="BH481"/>
  <c r="BG481"/>
  <c r="BF481"/>
  <c r="T481"/>
  <c r="R481"/>
  <c r="P481"/>
  <c r="BI476"/>
  <c r="BH476"/>
  <c r="BG476"/>
  <c r="BF476"/>
  <c r="T476"/>
  <c r="R476"/>
  <c r="P476"/>
  <c r="BI472"/>
  <c r="BH472"/>
  <c r="BG472"/>
  <c r="BF472"/>
  <c r="T472"/>
  <c r="T471"/>
  <c r="R472"/>
  <c r="R471"/>
  <c r="P472"/>
  <c r="P471"/>
  <c r="BI462"/>
  <c r="BH462"/>
  <c r="BG462"/>
  <c r="BF462"/>
  <c r="T462"/>
  <c r="R462"/>
  <c r="P462"/>
  <c r="BI455"/>
  <c r="BH455"/>
  <c r="BG455"/>
  <c r="BF455"/>
  <c r="T455"/>
  <c r="R455"/>
  <c r="P455"/>
  <c r="BI452"/>
  <c r="BH452"/>
  <c r="BG452"/>
  <c r="BF452"/>
  <c r="T452"/>
  <c r="R452"/>
  <c r="P452"/>
  <c r="BI445"/>
  <c r="BH445"/>
  <c r="BG445"/>
  <c r="BF445"/>
  <c r="T445"/>
  <c r="R445"/>
  <c r="P445"/>
  <c r="BI442"/>
  <c r="BH442"/>
  <c r="BG442"/>
  <c r="BF442"/>
  <c r="T442"/>
  <c r="R442"/>
  <c r="P442"/>
  <c r="BI437"/>
  <c r="BH437"/>
  <c r="BG437"/>
  <c r="BF437"/>
  <c r="T437"/>
  <c r="R437"/>
  <c r="P437"/>
  <c r="BI430"/>
  <c r="BH430"/>
  <c r="BG430"/>
  <c r="BF430"/>
  <c r="T430"/>
  <c r="R430"/>
  <c r="P430"/>
  <c r="BI427"/>
  <c r="BH427"/>
  <c r="BG427"/>
  <c r="BF427"/>
  <c r="T427"/>
  <c r="R427"/>
  <c r="P427"/>
  <c r="BI425"/>
  <c r="BH425"/>
  <c r="BG425"/>
  <c r="BF425"/>
  <c r="T425"/>
  <c r="R425"/>
  <c r="P425"/>
  <c r="BI421"/>
  <c r="BH421"/>
  <c r="BG421"/>
  <c r="BF421"/>
  <c r="T421"/>
  <c r="R421"/>
  <c r="P421"/>
  <c r="BI419"/>
  <c r="BH419"/>
  <c r="BG419"/>
  <c r="BF419"/>
  <c r="T419"/>
  <c r="R419"/>
  <c r="P419"/>
  <c r="BI415"/>
  <c r="BH415"/>
  <c r="BG415"/>
  <c r="BF415"/>
  <c r="T415"/>
  <c r="R415"/>
  <c r="P415"/>
  <c r="BI413"/>
  <c r="BH413"/>
  <c r="BG413"/>
  <c r="BF413"/>
  <c r="T413"/>
  <c r="R413"/>
  <c r="P413"/>
  <c r="BI409"/>
  <c r="BH409"/>
  <c r="BG409"/>
  <c r="BF409"/>
  <c r="T409"/>
  <c r="R409"/>
  <c r="P409"/>
  <c r="BI407"/>
  <c r="BH407"/>
  <c r="BG407"/>
  <c r="BF407"/>
  <c r="T407"/>
  <c r="R407"/>
  <c r="P407"/>
  <c r="BI403"/>
  <c r="BH403"/>
  <c r="BG403"/>
  <c r="BF403"/>
  <c r="T403"/>
  <c r="R403"/>
  <c r="P403"/>
  <c r="BI401"/>
  <c r="BH401"/>
  <c r="BG401"/>
  <c r="BF401"/>
  <c r="T401"/>
  <c r="R401"/>
  <c r="P401"/>
  <c r="BI397"/>
  <c r="BH397"/>
  <c r="BG397"/>
  <c r="BF397"/>
  <c r="T397"/>
  <c r="R397"/>
  <c r="P397"/>
  <c r="BI393"/>
  <c r="BH393"/>
  <c r="BG393"/>
  <c r="BF393"/>
  <c r="T393"/>
  <c r="R393"/>
  <c r="P393"/>
  <c r="BI390"/>
  <c r="BH390"/>
  <c r="BG390"/>
  <c r="BF390"/>
  <c r="T390"/>
  <c r="R390"/>
  <c r="P390"/>
  <c r="BI387"/>
  <c r="BH387"/>
  <c r="BG387"/>
  <c r="BF387"/>
  <c r="T387"/>
  <c r="R387"/>
  <c r="P387"/>
  <c r="BI384"/>
  <c r="BH384"/>
  <c r="BG384"/>
  <c r="BF384"/>
  <c r="T384"/>
  <c r="R384"/>
  <c r="P384"/>
  <c r="BI380"/>
  <c r="BH380"/>
  <c r="BG380"/>
  <c r="BF380"/>
  <c r="T380"/>
  <c r="R380"/>
  <c r="P380"/>
  <c r="BI377"/>
  <c r="BH377"/>
  <c r="BG377"/>
  <c r="BF377"/>
  <c r="T377"/>
  <c r="R377"/>
  <c r="P377"/>
  <c r="BI372"/>
  <c r="BH372"/>
  <c r="BG372"/>
  <c r="BF372"/>
  <c r="T372"/>
  <c r="R372"/>
  <c r="P372"/>
  <c r="BI368"/>
  <c r="BH368"/>
  <c r="BG368"/>
  <c r="BF368"/>
  <c r="T368"/>
  <c r="R368"/>
  <c r="P368"/>
  <c r="BI360"/>
  <c r="BH360"/>
  <c r="BG360"/>
  <c r="BF360"/>
  <c r="T360"/>
  <c r="R360"/>
  <c r="P360"/>
  <c r="BI356"/>
  <c r="BH356"/>
  <c r="BG356"/>
  <c r="BF356"/>
  <c r="T356"/>
  <c r="R356"/>
  <c r="P356"/>
  <c r="BI352"/>
  <c r="BH352"/>
  <c r="BG352"/>
  <c r="BF352"/>
  <c r="T352"/>
  <c r="R352"/>
  <c r="P352"/>
  <c r="BI347"/>
  <c r="BH347"/>
  <c r="BG347"/>
  <c r="BF347"/>
  <c r="T347"/>
  <c r="R347"/>
  <c r="P347"/>
  <c r="BI342"/>
  <c r="BH342"/>
  <c r="BG342"/>
  <c r="BF342"/>
  <c r="T342"/>
  <c r="R342"/>
  <c r="P342"/>
  <c r="BI337"/>
  <c r="BH337"/>
  <c r="BG337"/>
  <c r="BF337"/>
  <c r="T337"/>
  <c r="R337"/>
  <c r="P337"/>
  <c r="BI332"/>
  <c r="BH332"/>
  <c r="BG332"/>
  <c r="BF332"/>
  <c r="T332"/>
  <c r="R332"/>
  <c r="P332"/>
  <c r="BI327"/>
  <c r="BH327"/>
  <c r="BG327"/>
  <c r="BF327"/>
  <c r="T327"/>
  <c r="R327"/>
  <c r="P327"/>
  <c r="BI322"/>
  <c r="BH322"/>
  <c r="BG322"/>
  <c r="BF322"/>
  <c r="T322"/>
  <c r="R322"/>
  <c r="P322"/>
  <c r="BI316"/>
  <c r="BH316"/>
  <c r="BG316"/>
  <c r="BF316"/>
  <c r="T316"/>
  <c r="T315"/>
  <c r="R316"/>
  <c r="R315"/>
  <c r="P316"/>
  <c r="P315"/>
  <c r="BI311"/>
  <c r="BH311"/>
  <c r="BG311"/>
  <c r="BF311"/>
  <c r="T311"/>
  <c r="R311"/>
  <c r="P311"/>
  <c r="BI308"/>
  <c r="BH308"/>
  <c r="BG308"/>
  <c r="BF308"/>
  <c r="T308"/>
  <c r="R308"/>
  <c r="P308"/>
  <c r="BI300"/>
  <c r="BH300"/>
  <c r="BG300"/>
  <c r="BF300"/>
  <c r="T300"/>
  <c r="R300"/>
  <c r="P300"/>
  <c r="BI296"/>
  <c r="BH296"/>
  <c r="BG296"/>
  <c r="BF296"/>
  <c r="T296"/>
  <c r="R296"/>
  <c r="P296"/>
  <c r="BI291"/>
  <c r="BH291"/>
  <c r="BG291"/>
  <c r="BF291"/>
  <c r="T291"/>
  <c r="R291"/>
  <c r="P291"/>
  <c r="BI288"/>
  <c r="BH288"/>
  <c r="BG288"/>
  <c r="BF288"/>
  <c r="T288"/>
  <c r="R288"/>
  <c r="P288"/>
  <c r="BI284"/>
  <c r="BH284"/>
  <c r="BG284"/>
  <c r="BF284"/>
  <c r="T284"/>
  <c r="R284"/>
  <c r="P284"/>
  <c r="BI280"/>
  <c r="BH280"/>
  <c r="BG280"/>
  <c r="BF280"/>
  <c r="T280"/>
  <c r="R280"/>
  <c r="P280"/>
  <c r="BI275"/>
  <c r="BH275"/>
  <c r="BG275"/>
  <c r="BF275"/>
  <c r="T275"/>
  <c r="R275"/>
  <c r="P275"/>
  <c r="BI271"/>
  <c r="BH271"/>
  <c r="BG271"/>
  <c r="BF271"/>
  <c r="T271"/>
  <c r="R271"/>
  <c r="P271"/>
  <c r="BI265"/>
  <c r="BH265"/>
  <c r="BG265"/>
  <c r="BF265"/>
  <c r="T265"/>
  <c r="R265"/>
  <c r="P265"/>
  <c r="BI260"/>
  <c r="BH260"/>
  <c r="BG260"/>
  <c r="BF260"/>
  <c r="T260"/>
  <c r="R260"/>
  <c r="P260"/>
  <c r="BI257"/>
  <c r="BH257"/>
  <c r="BG257"/>
  <c r="BF257"/>
  <c r="T257"/>
  <c r="R257"/>
  <c r="P257"/>
  <c r="BI253"/>
  <c r="BH253"/>
  <c r="BG253"/>
  <c r="BF253"/>
  <c r="T253"/>
  <c r="R253"/>
  <c r="P253"/>
  <c r="BI250"/>
  <c r="BH250"/>
  <c r="BG250"/>
  <c r="BF250"/>
  <c r="T250"/>
  <c r="R250"/>
  <c r="P250"/>
  <c r="BI246"/>
  <c r="BH246"/>
  <c r="BG246"/>
  <c r="BF246"/>
  <c r="T246"/>
  <c r="R246"/>
  <c r="P246"/>
  <c r="BI240"/>
  <c r="BH240"/>
  <c r="BG240"/>
  <c r="BF240"/>
  <c r="T240"/>
  <c r="R240"/>
  <c r="P240"/>
  <c r="BI237"/>
  <c r="BH237"/>
  <c r="BG237"/>
  <c r="BF237"/>
  <c r="T237"/>
  <c r="R237"/>
  <c r="P237"/>
  <c r="BI233"/>
  <c r="BH233"/>
  <c r="BG233"/>
  <c r="BF233"/>
  <c r="T233"/>
  <c r="R233"/>
  <c r="P233"/>
  <c r="BI230"/>
  <c r="BH230"/>
  <c r="BG230"/>
  <c r="BF230"/>
  <c r="T230"/>
  <c r="R230"/>
  <c r="P230"/>
  <c r="BI224"/>
  <c r="BH224"/>
  <c r="BG224"/>
  <c r="BF224"/>
  <c r="T224"/>
  <c r="R224"/>
  <c r="P224"/>
  <c r="BI219"/>
  <c r="BH219"/>
  <c r="BG219"/>
  <c r="BF219"/>
  <c r="T219"/>
  <c r="R219"/>
  <c r="P219"/>
  <c r="BI215"/>
  <c r="BH215"/>
  <c r="BG215"/>
  <c r="BF215"/>
  <c r="T215"/>
  <c r="R215"/>
  <c r="P215"/>
  <c r="BI211"/>
  <c r="BH211"/>
  <c r="BG211"/>
  <c r="BF211"/>
  <c r="T211"/>
  <c r="R211"/>
  <c r="P211"/>
  <c r="BI204"/>
  <c r="BH204"/>
  <c r="BG204"/>
  <c r="BF204"/>
  <c r="T204"/>
  <c r="R204"/>
  <c r="P204"/>
  <c r="BI198"/>
  <c r="BH198"/>
  <c r="BG198"/>
  <c r="BF198"/>
  <c r="T198"/>
  <c r="R198"/>
  <c r="P198"/>
  <c r="BI191"/>
  <c r="BH191"/>
  <c r="BG191"/>
  <c r="BF191"/>
  <c r="T191"/>
  <c r="R191"/>
  <c r="P191"/>
  <c r="BI186"/>
  <c r="BH186"/>
  <c r="BG186"/>
  <c r="BF186"/>
  <c r="T186"/>
  <c r="R186"/>
  <c r="P186"/>
  <c r="BI181"/>
  <c r="BH181"/>
  <c r="BG181"/>
  <c r="BF181"/>
  <c r="T181"/>
  <c r="R181"/>
  <c r="P181"/>
  <c r="BI177"/>
  <c r="BH177"/>
  <c r="BG177"/>
  <c r="BF177"/>
  <c r="T177"/>
  <c r="R177"/>
  <c r="P177"/>
  <c r="BI172"/>
  <c r="BH172"/>
  <c r="BG172"/>
  <c r="BF172"/>
  <c r="T172"/>
  <c r="R172"/>
  <c r="P172"/>
  <c r="BI167"/>
  <c r="BH167"/>
  <c r="BG167"/>
  <c r="BF167"/>
  <c r="T167"/>
  <c r="R167"/>
  <c r="P167"/>
  <c r="BI162"/>
  <c r="BH162"/>
  <c r="BG162"/>
  <c r="BF162"/>
  <c r="T162"/>
  <c r="R162"/>
  <c r="P162"/>
  <c r="BI154"/>
  <c r="BH154"/>
  <c r="BG154"/>
  <c r="BF154"/>
  <c r="T154"/>
  <c r="R154"/>
  <c r="P154"/>
  <c r="BI150"/>
  <c r="BH150"/>
  <c r="BG150"/>
  <c r="BF150"/>
  <c r="T150"/>
  <c r="R150"/>
  <c r="P150"/>
  <c r="BI144"/>
  <c r="BH144"/>
  <c r="BG144"/>
  <c r="BF144"/>
  <c r="T144"/>
  <c r="R144"/>
  <c r="P144"/>
  <c r="BI135"/>
  <c r="BH135"/>
  <c r="BG135"/>
  <c r="BF135"/>
  <c r="T135"/>
  <c r="R135"/>
  <c r="P135"/>
  <c r="J128"/>
  <c r="F128"/>
  <c r="F126"/>
  <c r="E124"/>
  <c r="J93"/>
  <c r="F93"/>
  <c r="F91"/>
  <c r="E89"/>
  <c r="J26"/>
  <c r="E26"/>
  <c r="J129"/>
  <c r="J25"/>
  <c r="J20"/>
  <c r="E20"/>
  <c r="F129"/>
  <c r="J19"/>
  <c r="J14"/>
  <c r="J126"/>
  <c r="E7"/>
  <c r="E120"/>
  <c i="15" r="J39"/>
  <c r="J38"/>
  <c i="1" r="AY110"/>
  <c i="15" r="J37"/>
  <c i="1" r="AX110"/>
  <c i="15" r="BI594"/>
  <c r="BH594"/>
  <c r="BG594"/>
  <c r="BF594"/>
  <c r="T594"/>
  <c r="R594"/>
  <c r="P594"/>
  <c r="BI587"/>
  <c r="BH587"/>
  <c r="BG587"/>
  <c r="BF587"/>
  <c r="T587"/>
  <c r="R587"/>
  <c r="P587"/>
  <c r="BI583"/>
  <c r="BH583"/>
  <c r="BG583"/>
  <c r="BF583"/>
  <c r="T583"/>
  <c r="R583"/>
  <c r="P583"/>
  <c r="BI579"/>
  <c r="BH579"/>
  <c r="BG579"/>
  <c r="BF579"/>
  <c r="T579"/>
  <c r="R579"/>
  <c r="P579"/>
  <c r="BI574"/>
  <c r="BH574"/>
  <c r="BG574"/>
  <c r="BF574"/>
  <c r="T574"/>
  <c r="R574"/>
  <c r="P574"/>
  <c r="BI566"/>
  <c r="BH566"/>
  <c r="BG566"/>
  <c r="BF566"/>
  <c r="T566"/>
  <c r="R566"/>
  <c r="P566"/>
  <c r="BI557"/>
  <c r="BH557"/>
  <c r="BG557"/>
  <c r="BF557"/>
  <c r="T557"/>
  <c r="R557"/>
  <c r="P557"/>
  <c r="BI553"/>
  <c r="BH553"/>
  <c r="BG553"/>
  <c r="BF553"/>
  <c r="T553"/>
  <c r="R553"/>
  <c r="P553"/>
  <c r="BI549"/>
  <c r="BH549"/>
  <c r="BG549"/>
  <c r="BF549"/>
  <c r="T549"/>
  <c r="R549"/>
  <c r="P549"/>
  <c r="BI545"/>
  <c r="BH545"/>
  <c r="BG545"/>
  <c r="BF545"/>
  <c r="T545"/>
  <c r="R545"/>
  <c r="P545"/>
  <c r="BI541"/>
  <c r="BH541"/>
  <c r="BG541"/>
  <c r="BF541"/>
  <c r="T541"/>
  <c r="R541"/>
  <c r="P541"/>
  <c r="BI531"/>
  <c r="BH531"/>
  <c r="BG531"/>
  <c r="BF531"/>
  <c r="T531"/>
  <c r="R531"/>
  <c r="P531"/>
  <c r="BI527"/>
  <c r="BH527"/>
  <c r="BG527"/>
  <c r="BF527"/>
  <c r="T527"/>
  <c r="R527"/>
  <c r="P527"/>
  <c r="BI518"/>
  <c r="BH518"/>
  <c r="BG518"/>
  <c r="BF518"/>
  <c r="T518"/>
  <c r="R518"/>
  <c r="P518"/>
  <c r="BI514"/>
  <c r="BH514"/>
  <c r="BG514"/>
  <c r="BF514"/>
  <c r="T514"/>
  <c r="R514"/>
  <c r="P514"/>
  <c r="BI505"/>
  <c r="BH505"/>
  <c r="BG505"/>
  <c r="BF505"/>
  <c r="T505"/>
  <c r="R505"/>
  <c r="P505"/>
  <c r="BI500"/>
  <c r="BH500"/>
  <c r="BG500"/>
  <c r="BF500"/>
  <c r="T500"/>
  <c r="R500"/>
  <c r="P500"/>
  <c r="BI495"/>
  <c r="BH495"/>
  <c r="BG495"/>
  <c r="BF495"/>
  <c r="T495"/>
  <c r="R495"/>
  <c r="P495"/>
  <c r="BI492"/>
  <c r="BH492"/>
  <c r="BG492"/>
  <c r="BF492"/>
  <c r="T492"/>
  <c r="R492"/>
  <c r="P492"/>
  <c r="BI488"/>
  <c r="BH488"/>
  <c r="BG488"/>
  <c r="BF488"/>
  <c r="T488"/>
  <c r="R488"/>
  <c r="P488"/>
  <c r="BI485"/>
  <c r="BH485"/>
  <c r="BG485"/>
  <c r="BF485"/>
  <c r="T485"/>
  <c r="R485"/>
  <c r="P485"/>
  <c r="BI480"/>
  <c r="BH480"/>
  <c r="BG480"/>
  <c r="BF480"/>
  <c r="T480"/>
  <c r="R480"/>
  <c r="P480"/>
  <c r="BI476"/>
  <c r="BH476"/>
  <c r="BG476"/>
  <c r="BF476"/>
  <c r="T476"/>
  <c r="T475"/>
  <c r="R476"/>
  <c r="R475"/>
  <c r="P476"/>
  <c r="P475"/>
  <c r="BI466"/>
  <c r="BH466"/>
  <c r="BG466"/>
  <c r="BF466"/>
  <c r="T466"/>
  <c r="R466"/>
  <c r="P466"/>
  <c r="BI459"/>
  <c r="BH459"/>
  <c r="BG459"/>
  <c r="BF459"/>
  <c r="T459"/>
  <c r="R459"/>
  <c r="P459"/>
  <c r="BI455"/>
  <c r="BH455"/>
  <c r="BG455"/>
  <c r="BF455"/>
  <c r="T455"/>
  <c r="R455"/>
  <c r="P455"/>
  <c r="BI451"/>
  <c r="BH451"/>
  <c r="BG451"/>
  <c r="BF451"/>
  <c r="T451"/>
  <c r="R451"/>
  <c r="P451"/>
  <c r="BI447"/>
  <c r="BH447"/>
  <c r="BG447"/>
  <c r="BF447"/>
  <c r="T447"/>
  <c r="R447"/>
  <c r="P447"/>
  <c r="BI442"/>
  <c r="BH442"/>
  <c r="BG442"/>
  <c r="BF442"/>
  <c r="T442"/>
  <c r="R442"/>
  <c r="P442"/>
  <c r="BI438"/>
  <c r="BH438"/>
  <c r="BG438"/>
  <c r="BF438"/>
  <c r="T438"/>
  <c r="R438"/>
  <c r="P438"/>
  <c r="BI433"/>
  <c r="BH433"/>
  <c r="BG433"/>
  <c r="BF433"/>
  <c r="T433"/>
  <c r="R433"/>
  <c r="P433"/>
  <c r="BI426"/>
  <c r="BH426"/>
  <c r="BG426"/>
  <c r="BF426"/>
  <c r="T426"/>
  <c r="R426"/>
  <c r="P426"/>
  <c r="BI423"/>
  <c r="BH423"/>
  <c r="BG423"/>
  <c r="BF423"/>
  <c r="T423"/>
  <c r="R423"/>
  <c r="P423"/>
  <c r="BI421"/>
  <c r="BH421"/>
  <c r="BG421"/>
  <c r="BF421"/>
  <c r="T421"/>
  <c r="R421"/>
  <c r="P421"/>
  <c r="BI417"/>
  <c r="BH417"/>
  <c r="BG417"/>
  <c r="BF417"/>
  <c r="T417"/>
  <c r="R417"/>
  <c r="P417"/>
  <c r="BI415"/>
  <c r="BH415"/>
  <c r="BG415"/>
  <c r="BF415"/>
  <c r="T415"/>
  <c r="R415"/>
  <c r="P415"/>
  <c r="BI411"/>
  <c r="BH411"/>
  <c r="BG411"/>
  <c r="BF411"/>
  <c r="T411"/>
  <c r="R411"/>
  <c r="P411"/>
  <c r="BI409"/>
  <c r="BH409"/>
  <c r="BG409"/>
  <c r="BF409"/>
  <c r="T409"/>
  <c r="R409"/>
  <c r="P409"/>
  <c r="BI405"/>
  <c r="BH405"/>
  <c r="BG405"/>
  <c r="BF405"/>
  <c r="T405"/>
  <c r="R405"/>
  <c r="P405"/>
  <c r="BI403"/>
  <c r="BH403"/>
  <c r="BG403"/>
  <c r="BF403"/>
  <c r="T403"/>
  <c r="R403"/>
  <c r="P403"/>
  <c r="BI399"/>
  <c r="BH399"/>
  <c r="BG399"/>
  <c r="BF399"/>
  <c r="T399"/>
  <c r="R399"/>
  <c r="P399"/>
  <c r="BI397"/>
  <c r="BH397"/>
  <c r="BG397"/>
  <c r="BF397"/>
  <c r="T397"/>
  <c r="R397"/>
  <c r="P397"/>
  <c r="BI393"/>
  <c r="BH393"/>
  <c r="BG393"/>
  <c r="BF393"/>
  <c r="T393"/>
  <c r="R393"/>
  <c r="P393"/>
  <c r="BI389"/>
  <c r="BH389"/>
  <c r="BG389"/>
  <c r="BF389"/>
  <c r="T389"/>
  <c r="R389"/>
  <c r="P389"/>
  <c r="BI387"/>
  <c r="BH387"/>
  <c r="BG387"/>
  <c r="BF387"/>
  <c r="T387"/>
  <c r="R387"/>
  <c r="P387"/>
  <c r="BI385"/>
  <c r="BH385"/>
  <c r="BG385"/>
  <c r="BF385"/>
  <c r="T385"/>
  <c r="R385"/>
  <c r="P385"/>
  <c r="BI383"/>
  <c r="BH383"/>
  <c r="BG383"/>
  <c r="BF383"/>
  <c r="T383"/>
  <c r="R383"/>
  <c r="P383"/>
  <c r="BI379"/>
  <c r="BH379"/>
  <c r="BG379"/>
  <c r="BF379"/>
  <c r="T379"/>
  <c r="R379"/>
  <c r="P379"/>
  <c r="BI376"/>
  <c r="BH376"/>
  <c r="BG376"/>
  <c r="BF376"/>
  <c r="T376"/>
  <c r="R376"/>
  <c r="P376"/>
  <c r="BI371"/>
  <c r="BH371"/>
  <c r="BG371"/>
  <c r="BF371"/>
  <c r="T371"/>
  <c r="R371"/>
  <c r="P371"/>
  <c r="BI367"/>
  <c r="BH367"/>
  <c r="BG367"/>
  <c r="BF367"/>
  <c r="T367"/>
  <c r="R367"/>
  <c r="P367"/>
  <c r="BI359"/>
  <c r="BH359"/>
  <c r="BG359"/>
  <c r="BF359"/>
  <c r="T359"/>
  <c r="R359"/>
  <c r="P359"/>
  <c r="BI355"/>
  <c r="BH355"/>
  <c r="BG355"/>
  <c r="BF355"/>
  <c r="T355"/>
  <c r="R355"/>
  <c r="P355"/>
  <c r="BI351"/>
  <c r="BH351"/>
  <c r="BG351"/>
  <c r="BF351"/>
  <c r="T351"/>
  <c r="R351"/>
  <c r="P351"/>
  <c r="BI346"/>
  <c r="BH346"/>
  <c r="BG346"/>
  <c r="BF346"/>
  <c r="T346"/>
  <c r="R346"/>
  <c r="P346"/>
  <c r="BI341"/>
  <c r="BH341"/>
  <c r="BG341"/>
  <c r="BF341"/>
  <c r="T341"/>
  <c r="R341"/>
  <c r="P341"/>
  <c r="BI336"/>
  <c r="BH336"/>
  <c r="BG336"/>
  <c r="BF336"/>
  <c r="T336"/>
  <c r="R336"/>
  <c r="P336"/>
  <c r="BI331"/>
  <c r="BH331"/>
  <c r="BG331"/>
  <c r="BF331"/>
  <c r="T331"/>
  <c r="R331"/>
  <c r="P331"/>
  <c r="BI326"/>
  <c r="BH326"/>
  <c r="BG326"/>
  <c r="BF326"/>
  <c r="T326"/>
  <c r="R326"/>
  <c r="P326"/>
  <c r="BI321"/>
  <c r="BH321"/>
  <c r="BG321"/>
  <c r="BF321"/>
  <c r="T321"/>
  <c r="R321"/>
  <c r="P321"/>
  <c r="BI315"/>
  <c r="BH315"/>
  <c r="BG315"/>
  <c r="BF315"/>
  <c r="T315"/>
  <c r="T314"/>
  <c r="R315"/>
  <c r="R314"/>
  <c r="P315"/>
  <c r="P314"/>
  <c r="BI310"/>
  <c r="BH310"/>
  <c r="BG310"/>
  <c r="BF310"/>
  <c r="T310"/>
  <c r="R310"/>
  <c r="P310"/>
  <c r="BI307"/>
  <c r="BH307"/>
  <c r="BG307"/>
  <c r="BF307"/>
  <c r="T307"/>
  <c r="R307"/>
  <c r="P307"/>
  <c r="BI299"/>
  <c r="BH299"/>
  <c r="BG299"/>
  <c r="BF299"/>
  <c r="T299"/>
  <c r="R299"/>
  <c r="P299"/>
  <c r="BI295"/>
  <c r="BH295"/>
  <c r="BG295"/>
  <c r="BF295"/>
  <c r="T295"/>
  <c r="R295"/>
  <c r="P295"/>
  <c r="BI290"/>
  <c r="BH290"/>
  <c r="BG290"/>
  <c r="BF290"/>
  <c r="T290"/>
  <c r="R290"/>
  <c r="P290"/>
  <c r="BI287"/>
  <c r="BH287"/>
  <c r="BG287"/>
  <c r="BF287"/>
  <c r="T287"/>
  <c r="R287"/>
  <c r="P287"/>
  <c r="BI283"/>
  <c r="BH283"/>
  <c r="BG283"/>
  <c r="BF283"/>
  <c r="T283"/>
  <c r="R283"/>
  <c r="P283"/>
  <c r="BI279"/>
  <c r="BH279"/>
  <c r="BG279"/>
  <c r="BF279"/>
  <c r="T279"/>
  <c r="R279"/>
  <c r="P279"/>
  <c r="BI274"/>
  <c r="BH274"/>
  <c r="BG274"/>
  <c r="BF274"/>
  <c r="T274"/>
  <c r="R274"/>
  <c r="P274"/>
  <c r="BI270"/>
  <c r="BH270"/>
  <c r="BG270"/>
  <c r="BF270"/>
  <c r="T270"/>
  <c r="R270"/>
  <c r="P270"/>
  <c r="BI264"/>
  <c r="BH264"/>
  <c r="BG264"/>
  <c r="BF264"/>
  <c r="T264"/>
  <c r="R264"/>
  <c r="P264"/>
  <c r="BI259"/>
  <c r="BH259"/>
  <c r="BG259"/>
  <c r="BF259"/>
  <c r="T259"/>
  <c r="R259"/>
  <c r="P259"/>
  <c r="BI256"/>
  <c r="BH256"/>
  <c r="BG256"/>
  <c r="BF256"/>
  <c r="T256"/>
  <c r="R256"/>
  <c r="P256"/>
  <c r="BI252"/>
  <c r="BH252"/>
  <c r="BG252"/>
  <c r="BF252"/>
  <c r="T252"/>
  <c r="R252"/>
  <c r="P252"/>
  <c r="BI249"/>
  <c r="BH249"/>
  <c r="BG249"/>
  <c r="BF249"/>
  <c r="T249"/>
  <c r="R249"/>
  <c r="P249"/>
  <c r="BI245"/>
  <c r="BH245"/>
  <c r="BG245"/>
  <c r="BF245"/>
  <c r="T245"/>
  <c r="R245"/>
  <c r="P245"/>
  <c r="BI239"/>
  <c r="BH239"/>
  <c r="BG239"/>
  <c r="BF239"/>
  <c r="T239"/>
  <c r="R239"/>
  <c r="P239"/>
  <c r="BI236"/>
  <c r="BH236"/>
  <c r="BG236"/>
  <c r="BF236"/>
  <c r="T236"/>
  <c r="R236"/>
  <c r="P236"/>
  <c r="BI232"/>
  <c r="BH232"/>
  <c r="BG232"/>
  <c r="BF232"/>
  <c r="T232"/>
  <c r="R232"/>
  <c r="P232"/>
  <c r="BI229"/>
  <c r="BH229"/>
  <c r="BG229"/>
  <c r="BF229"/>
  <c r="T229"/>
  <c r="R229"/>
  <c r="P229"/>
  <c r="BI223"/>
  <c r="BH223"/>
  <c r="BG223"/>
  <c r="BF223"/>
  <c r="T223"/>
  <c r="R223"/>
  <c r="P223"/>
  <c r="BI218"/>
  <c r="BH218"/>
  <c r="BG218"/>
  <c r="BF218"/>
  <c r="T218"/>
  <c r="R218"/>
  <c r="P218"/>
  <c r="BI214"/>
  <c r="BH214"/>
  <c r="BG214"/>
  <c r="BF214"/>
  <c r="T214"/>
  <c r="R214"/>
  <c r="P214"/>
  <c r="BI210"/>
  <c r="BH210"/>
  <c r="BG210"/>
  <c r="BF210"/>
  <c r="T210"/>
  <c r="R210"/>
  <c r="P210"/>
  <c r="BI203"/>
  <c r="BH203"/>
  <c r="BG203"/>
  <c r="BF203"/>
  <c r="T203"/>
  <c r="R203"/>
  <c r="P203"/>
  <c r="BI197"/>
  <c r="BH197"/>
  <c r="BG197"/>
  <c r="BF197"/>
  <c r="T197"/>
  <c r="R197"/>
  <c r="P197"/>
  <c r="BI190"/>
  <c r="BH190"/>
  <c r="BG190"/>
  <c r="BF190"/>
  <c r="T190"/>
  <c r="R190"/>
  <c r="P190"/>
  <c r="BI185"/>
  <c r="BH185"/>
  <c r="BG185"/>
  <c r="BF185"/>
  <c r="T185"/>
  <c r="R185"/>
  <c r="P185"/>
  <c r="BI180"/>
  <c r="BH180"/>
  <c r="BG180"/>
  <c r="BF180"/>
  <c r="T180"/>
  <c r="R180"/>
  <c r="P180"/>
  <c r="BI176"/>
  <c r="BH176"/>
  <c r="BG176"/>
  <c r="BF176"/>
  <c r="T176"/>
  <c r="R176"/>
  <c r="P176"/>
  <c r="BI171"/>
  <c r="BH171"/>
  <c r="BG171"/>
  <c r="BF171"/>
  <c r="T171"/>
  <c r="R171"/>
  <c r="P171"/>
  <c r="BI166"/>
  <c r="BH166"/>
  <c r="BG166"/>
  <c r="BF166"/>
  <c r="T166"/>
  <c r="R166"/>
  <c r="P166"/>
  <c r="BI161"/>
  <c r="BH161"/>
  <c r="BG161"/>
  <c r="BF161"/>
  <c r="T161"/>
  <c r="R161"/>
  <c r="P161"/>
  <c r="BI153"/>
  <c r="BH153"/>
  <c r="BG153"/>
  <c r="BF153"/>
  <c r="T153"/>
  <c r="R153"/>
  <c r="P153"/>
  <c r="BI149"/>
  <c r="BH149"/>
  <c r="BG149"/>
  <c r="BF149"/>
  <c r="T149"/>
  <c r="R149"/>
  <c r="P149"/>
  <c r="BI144"/>
  <c r="BH144"/>
  <c r="BG144"/>
  <c r="BF144"/>
  <c r="T144"/>
  <c r="R144"/>
  <c r="P144"/>
  <c r="BI135"/>
  <c r="BH135"/>
  <c r="BG135"/>
  <c r="BF135"/>
  <c r="T135"/>
  <c r="R135"/>
  <c r="P135"/>
  <c r="J128"/>
  <c r="F128"/>
  <c r="F126"/>
  <c r="E124"/>
  <c r="J93"/>
  <c r="F93"/>
  <c r="F91"/>
  <c r="E89"/>
  <c r="J26"/>
  <c r="E26"/>
  <c r="J94"/>
  <c r="J25"/>
  <c r="J20"/>
  <c r="E20"/>
  <c r="F129"/>
  <c r="J19"/>
  <c r="J14"/>
  <c r="J126"/>
  <c r="E7"/>
  <c r="E120"/>
  <c i="14" r="J39"/>
  <c r="J38"/>
  <c i="1" r="AY109"/>
  <c i="14" r="J37"/>
  <c i="1" r="AX109"/>
  <c i="14" r="BI658"/>
  <c r="BH658"/>
  <c r="BG658"/>
  <c r="BF658"/>
  <c r="T658"/>
  <c r="T657"/>
  <c r="R658"/>
  <c r="R657"/>
  <c r="P658"/>
  <c r="P657"/>
  <c r="BI650"/>
  <c r="BH650"/>
  <c r="BG650"/>
  <c r="BF650"/>
  <c r="T650"/>
  <c r="R650"/>
  <c r="P650"/>
  <c r="BI643"/>
  <c r="BH643"/>
  <c r="BG643"/>
  <c r="BF643"/>
  <c r="T643"/>
  <c r="R643"/>
  <c r="P643"/>
  <c r="BI639"/>
  <c r="BH639"/>
  <c r="BG639"/>
  <c r="BF639"/>
  <c r="T639"/>
  <c r="R639"/>
  <c r="P639"/>
  <c r="BI635"/>
  <c r="BH635"/>
  <c r="BG635"/>
  <c r="BF635"/>
  <c r="T635"/>
  <c r="R635"/>
  <c r="P635"/>
  <c r="BI630"/>
  <c r="BH630"/>
  <c r="BG630"/>
  <c r="BF630"/>
  <c r="T630"/>
  <c r="R630"/>
  <c r="P630"/>
  <c r="BI622"/>
  <c r="BH622"/>
  <c r="BG622"/>
  <c r="BF622"/>
  <c r="T622"/>
  <c r="R622"/>
  <c r="P622"/>
  <c r="BI613"/>
  <c r="BH613"/>
  <c r="BG613"/>
  <c r="BF613"/>
  <c r="T613"/>
  <c r="R613"/>
  <c r="P613"/>
  <c r="BI609"/>
  <c r="BH609"/>
  <c r="BG609"/>
  <c r="BF609"/>
  <c r="T609"/>
  <c r="R609"/>
  <c r="P609"/>
  <c r="BI605"/>
  <c r="BH605"/>
  <c r="BG605"/>
  <c r="BF605"/>
  <c r="T605"/>
  <c r="R605"/>
  <c r="P605"/>
  <c r="BI601"/>
  <c r="BH601"/>
  <c r="BG601"/>
  <c r="BF601"/>
  <c r="T601"/>
  <c r="R601"/>
  <c r="P601"/>
  <c r="BI597"/>
  <c r="BH597"/>
  <c r="BG597"/>
  <c r="BF597"/>
  <c r="T597"/>
  <c r="R597"/>
  <c r="P597"/>
  <c r="BI587"/>
  <c r="BH587"/>
  <c r="BG587"/>
  <c r="BF587"/>
  <c r="T587"/>
  <c r="R587"/>
  <c r="P587"/>
  <c r="BI583"/>
  <c r="BH583"/>
  <c r="BG583"/>
  <c r="BF583"/>
  <c r="T583"/>
  <c r="R583"/>
  <c r="P583"/>
  <c r="BI574"/>
  <c r="BH574"/>
  <c r="BG574"/>
  <c r="BF574"/>
  <c r="T574"/>
  <c r="R574"/>
  <c r="P574"/>
  <c r="BI570"/>
  <c r="BH570"/>
  <c r="BG570"/>
  <c r="BF570"/>
  <c r="T570"/>
  <c r="R570"/>
  <c r="P570"/>
  <c r="BI562"/>
  <c r="BH562"/>
  <c r="BG562"/>
  <c r="BF562"/>
  <c r="T562"/>
  <c r="R562"/>
  <c r="P562"/>
  <c r="BI557"/>
  <c r="BH557"/>
  <c r="BG557"/>
  <c r="BF557"/>
  <c r="T557"/>
  <c r="R557"/>
  <c r="P557"/>
  <c r="BI552"/>
  <c r="BH552"/>
  <c r="BG552"/>
  <c r="BF552"/>
  <c r="T552"/>
  <c r="R552"/>
  <c r="P552"/>
  <c r="BI549"/>
  <c r="BH549"/>
  <c r="BG549"/>
  <c r="BF549"/>
  <c r="T549"/>
  <c r="R549"/>
  <c r="P549"/>
  <c r="BI545"/>
  <c r="BH545"/>
  <c r="BG545"/>
  <c r="BF545"/>
  <c r="T545"/>
  <c r="R545"/>
  <c r="P545"/>
  <c r="BI542"/>
  <c r="BH542"/>
  <c r="BG542"/>
  <c r="BF542"/>
  <c r="T542"/>
  <c r="R542"/>
  <c r="P542"/>
  <c r="BI537"/>
  <c r="BH537"/>
  <c r="BG537"/>
  <c r="BF537"/>
  <c r="T537"/>
  <c r="R537"/>
  <c r="P537"/>
  <c r="BI527"/>
  <c r="BH527"/>
  <c r="BG527"/>
  <c r="BF527"/>
  <c r="T527"/>
  <c r="R527"/>
  <c r="P527"/>
  <c r="BI520"/>
  <c r="BH520"/>
  <c r="BG520"/>
  <c r="BF520"/>
  <c r="T520"/>
  <c r="R520"/>
  <c r="P520"/>
  <c r="BI516"/>
  <c r="BH516"/>
  <c r="BG516"/>
  <c r="BF516"/>
  <c r="T516"/>
  <c r="R516"/>
  <c r="P516"/>
  <c r="BI512"/>
  <c r="BH512"/>
  <c r="BG512"/>
  <c r="BF512"/>
  <c r="T512"/>
  <c r="R512"/>
  <c r="P512"/>
  <c r="BI508"/>
  <c r="BH508"/>
  <c r="BG508"/>
  <c r="BF508"/>
  <c r="T508"/>
  <c r="R508"/>
  <c r="P508"/>
  <c r="BI503"/>
  <c r="BH503"/>
  <c r="BG503"/>
  <c r="BF503"/>
  <c r="T503"/>
  <c r="R503"/>
  <c r="P503"/>
  <c r="BI499"/>
  <c r="BH499"/>
  <c r="BG499"/>
  <c r="BF499"/>
  <c r="T499"/>
  <c r="R499"/>
  <c r="P499"/>
  <c r="BI494"/>
  <c r="BH494"/>
  <c r="BG494"/>
  <c r="BF494"/>
  <c r="T494"/>
  <c r="R494"/>
  <c r="P494"/>
  <c r="BI489"/>
  <c r="BH489"/>
  <c r="BG489"/>
  <c r="BF489"/>
  <c r="T489"/>
  <c r="R489"/>
  <c r="P489"/>
  <c r="BI487"/>
  <c r="BH487"/>
  <c r="BG487"/>
  <c r="BF487"/>
  <c r="T487"/>
  <c r="R487"/>
  <c r="P487"/>
  <c r="BI483"/>
  <c r="BH483"/>
  <c r="BG483"/>
  <c r="BF483"/>
  <c r="T483"/>
  <c r="R483"/>
  <c r="P483"/>
  <c r="BI480"/>
  <c r="BH480"/>
  <c r="BG480"/>
  <c r="BF480"/>
  <c r="T480"/>
  <c r="R480"/>
  <c r="P480"/>
  <c r="BI477"/>
  <c r="BH477"/>
  <c r="BG477"/>
  <c r="BF477"/>
  <c r="T477"/>
  <c r="R477"/>
  <c r="P477"/>
  <c r="BI474"/>
  <c r="BH474"/>
  <c r="BG474"/>
  <c r="BF474"/>
  <c r="T474"/>
  <c r="R474"/>
  <c r="P474"/>
  <c r="BI471"/>
  <c r="BH471"/>
  <c r="BG471"/>
  <c r="BF471"/>
  <c r="T471"/>
  <c r="R471"/>
  <c r="P471"/>
  <c r="BI466"/>
  <c r="BH466"/>
  <c r="BG466"/>
  <c r="BF466"/>
  <c r="T466"/>
  <c r="R466"/>
  <c r="P466"/>
  <c r="BI459"/>
  <c r="BH459"/>
  <c r="BG459"/>
  <c r="BF459"/>
  <c r="T459"/>
  <c r="R459"/>
  <c r="P459"/>
  <c r="BI452"/>
  <c r="BH452"/>
  <c r="BG452"/>
  <c r="BF452"/>
  <c r="T452"/>
  <c r="R452"/>
  <c r="P452"/>
  <c r="BI449"/>
  <c r="BH449"/>
  <c r="BG449"/>
  <c r="BF449"/>
  <c r="T449"/>
  <c r="R449"/>
  <c r="P449"/>
  <c r="BI447"/>
  <c r="BH447"/>
  <c r="BG447"/>
  <c r="BF447"/>
  <c r="T447"/>
  <c r="R447"/>
  <c r="P447"/>
  <c r="BI443"/>
  <c r="BH443"/>
  <c r="BG443"/>
  <c r="BF443"/>
  <c r="T443"/>
  <c r="R443"/>
  <c r="P443"/>
  <c r="BI441"/>
  <c r="BH441"/>
  <c r="BG441"/>
  <c r="BF441"/>
  <c r="T441"/>
  <c r="R441"/>
  <c r="P441"/>
  <c r="BI437"/>
  <c r="BH437"/>
  <c r="BG437"/>
  <c r="BF437"/>
  <c r="T437"/>
  <c r="R437"/>
  <c r="P437"/>
  <c r="BI435"/>
  <c r="BH435"/>
  <c r="BG435"/>
  <c r="BF435"/>
  <c r="T435"/>
  <c r="R435"/>
  <c r="P435"/>
  <c r="BI431"/>
  <c r="BH431"/>
  <c r="BG431"/>
  <c r="BF431"/>
  <c r="T431"/>
  <c r="R431"/>
  <c r="P431"/>
  <c r="BI429"/>
  <c r="BH429"/>
  <c r="BG429"/>
  <c r="BF429"/>
  <c r="T429"/>
  <c r="R429"/>
  <c r="P429"/>
  <c r="BI425"/>
  <c r="BH425"/>
  <c r="BG425"/>
  <c r="BF425"/>
  <c r="T425"/>
  <c r="R425"/>
  <c r="P425"/>
  <c r="BI423"/>
  <c r="BH423"/>
  <c r="BG423"/>
  <c r="BF423"/>
  <c r="T423"/>
  <c r="R423"/>
  <c r="P423"/>
  <c r="BI419"/>
  <c r="BH419"/>
  <c r="BG419"/>
  <c r="BF419"/>
  <c r="T419"/>
  <c r="R419"/>
  <c r="P419"/>
  <c r="BI417"/>
  <c r="BH417"/>
  <c r="BG417"/>
  <c r="BF417"/>
  <c r="T417"/>
  <c r="R417"/>
  <c r="P417"/>
  <c r="BI413"/>
  <c r="BH413"/>
  <c r="BG413"/>
  <c r="BF413"/>
  <c r="T413"/>
  <c r="R413"/>
  <c r="P413"/>
  <c r="BI409"/>
  <c r="BH409"/>
  <c r="BG409"/>
  <c r="BF409"/>
  <c r="T409"/>
  <c r="R409"/>
  <c r="P409"/>
  <c r="BI406"/>
  <c r="BH406"/>
  <c r="BG406"/>
  <c r="BF406"/>
  <c r="T406"/>
  <c r="R406"/>
  <c r="P406"/>
  <c r="BI403"/>
  <c r="BH403"/>
  <c r="BG403"/>
  <c r="BF403"/>
  <c r="T403"/>
  <c r="R403"/>
  <c r="P403"/>
  <c r="BI400"/>
  <c r="BH400"/>
  <c r="BG400"/>
  <c r="BF400"/>
  <c r="T400"/>
  <c r="R400"/>
  <c r="P400"/>
  <c r="BI396"/>
  <c r="BH396"/>
  <c r="BG396"/>
  <c r="BF396"/>
  <c r="T396"/>
  <c r="R396"/>
  <c r="P396"/>
  <c r="BI393"/>
  <c r="BH393"/>
  <c r="BG393"/>
  <c r="BF393"/>
  <c r="T393"/>
  <c r="R393"/>
  <c r="P393"/>
  <c r="BI388"/>
  <c r="BH388"/>
  <c r="BG388"/>
  <c r="BF388"/>
  <c r="T388"/>
  <c r="R388"/>
  <c r="P388"/>
  <c r="BI384"/>
  <c r="BH384"/>
  <c r="BG384"/>
  <c r="BF384"/>
  <c r="T384"/>
  <c r="R384"/>
  <c r="P384"/>
  <c r="BI376"/>
  <c r="BH376"/>
  <c r="BG376"/>
  <c r="BF376"/>
  <c r="T376"/>
  <c r="R376"/>
  <c r="P376"/>
  <c r="BI372"/>
  <c r="BH372"/>
  <c r="BG372"/>
  <c r="BF372"/>
  <c r="T372"/>
  <c r="R372"/>
  <c r="P372"/>
  <c r="BI368"/>
  <c r="BH368"/>
  <c r="BG368"/>
  <c r="BF368"/>
  <c r="T368"/>
  <c r="R368"/>
  <c r="P368"/>
  <c r="BI363"/>
  <c r="BH363"/>
  <c r="BG363"/>
  <c r="BF363"/>
  <c r="T363"/>
  <c r="R363"/>
  <c r="P363"/>
  <c r="BI358"/>
  <c r="BH358"/>
  <c r="BG358"/>
  <c r="BF358"/>
  <c r="T358"/>
  <c r="R358"/>
  <c r="P358"/>
  <c r="BI353"/>
  <c r="BH353"/>
  <c r="BG353"/>
  <c r="BF353"/>
  <c r="T353"/>
  <c r="R353"/>
  <c r="P353"/>
  <c r="BI348"/>
  <c r="BH348"/>
  <c r="BG348"/>
  <c r="BF348"/>
  <c r="T348"/>
  <c r="R348"/>
  <c r="P348"/>
  <c r="BI343"/>
  <c r="BH343"/>
  <c r="BG343"/>
  <c r="BF343"/>
  <c r="T343"/>
  <c r="R343"/>
  <c r="P343"/>
  <c r="BI338"/>
  <c r="BH338"/>
  <c r="BG338"/>
  <c r="BF338"/>
  <c r="T338"/>
  <c r="R338"/>
  <c r="P338"/>
  <c r="BI332"/>
  <c r="BH332"/>
  <c r="BG332"/>
  <c r="BF332"/>
  <c r="T332"/>
  <c r="T331"/>
  <c r="R332"/>
  <c r="R331"/>
  <c r="P332"/>
  <c r="P331"/>
  <c r="BI326"/>
  <c r="BH326"/>
  <c r="BG326"/>
  <c r="BF326"/>
  <c r="T326"/>
  <c r="R326"/>
  <c r="P326"/>
  <c r="BI322"/>
  <c r="BH322"/>
  <c r="BG322"/>
  <c r="BF322"/>
  <c r="T322"/>
  <c r="R322"/>
  <c r="P322"/>
  <c r="BI317"/>
  <c r="BH317"/>
  <c r="BG317"/>
  <c r="BF317"/>
  <c r="T317"/>
  <c r="R317"/>
  <c r="P317"/>
  <c r="BI313"/>
  <c r="BH313"/>
  <c r="BG313"/>
  <c r="BF313"/>
  <c r="T313"/>
  <c r="R313"/>
  <c r="P313"/>
  <c r="BI308"/>
  <c r="BH308"/>
  <c r="BG308"/>
  <c r="BF308"/>
  <c r="T308"/>
  <c r="R308"/>
  <c r="P308"/>
  <c r="BI305"/>
  <c r="BH305"/>
  <c r="BG305"/>
  <c r="BF305"/>
  <c r="T305"/>
  <c r="R305"/>
  <c r="P305"/>
  <c r="BI301"/>
  <c r="BH301"/>
  <c r="BG301"/>
  <c r="BF301"/>
  <c r="T301"/>
  <c r="R301"/>
  <c r="P301"/>
  <c r="BI297"/>
  <c r="BH297"/>
  <c r="BG297"/>
  <c r="BF297"/>
  <c r="T297"/>
  <c r="R297"/>
  <c r="P297"/>
  <c r="BI292"/>
  <c r="BH292"/>
  <c r="BG292"/>
  <c r="BF292"/>
  <c r="T292"/>
  <c r="R292"/>
  <c r="P292"/>
  <c r="BI288"/>
  <c r="BH288"/>
  <c r="BG288"/>
  <c r="BF288"/>
  <c r="T288"/>
  <c r="R288"/>
  <c r="P288"/>
  <c r="BI281"/>
  <c r="BH281"/>
  <c r="BG281"/>
  <c r="BF281"/>
  <c r="T281"/>
  <c r="R281"/>
  <c r="P281"/>
  <c r="BI274"/>
  <c r="BH274"/>
  <c r="BG274"/>
  <c r="BF274"/>
  <c r="T274"/>
  <c r="R274"/>
  <c r="P274"/>
  <c r="BI271"/>
  <c r="BH271"/>
  <c r="BG271"/>
  <c r="BF271"/>
  <c r="T271"/>
  <c r="R271"/>
  <c r="P271"/>
  <c r="BI267"/>
  <c r="BH267"/>
  <c r="BG267"/>
  <c r="BF267"/>
  <c r="T267"/>
  <c r="R267"/>
  <c r="P267"/>
  <c r="BI264"/>
  <c r="BH264"/>
  <c r="BG264"/>
  <c r="BF264"/>
  <c r="T264"/>
  <c r="R264"/>
  <c r="P264"/>
  <c r="BI260"/>
  <c r="BH260"/>
  <c r="BG260"/>
  <c r="BF260"/>
  <c r="T260"/>
  <c r="R260"/>
  <c r="P260"/>
  <c r="BI254"/>
  <c r="BH254"/>
  <c r="BG254"/>
  <c r="BF254"/>
  <c r="T254"/>
  <c r="R254"/>
  <c r="P254"/>
  <c r="BI251"/>
  <c r="BH251"/>
  <c r="BG251"/>
  <c r="BF251"/>
  <c r="T251"/>
  <c r="R251"/>
  <c r="P251"/>
  <c r="BI247"/>
  <c r="BH247"/>
  <c r="BG247"/>
  <c r="BF247"/>
  <c r="T247"/>
  <c r="R247"/>
  <c r="P247"/>
  <c r="BI244"/>
  <c r="BH244"/>
  <c r="BG244"/>
  <c r="BF244"/>
  <c r="T244"/>
  <c r="R244"/>
  <c r="P244"/>
  <c r="BI238"/>
  <c r="BH238"/>
  <c r="BG238"/>
  <c r="BF238"/>
  <c r="T238"/>
  <c r="R238"/>
  <c r="P238"/>
  <c r="BI233"/>
  <c r="BH233"/>
  <c r="BG233"/>
  <c r="BF233"/>
  <c r="T233"/>
  <c r="R233"/>
  <c r="P233"/>
  <c r="BI229"/>
  <c r="BH229"/>
  <c r="BG229"/>
  <c r="BF229"/>
  <c r="T229"/>
  <c r="R229"/>
  <c r="P229"/>
  <c r="BI225"/>
  <c r="BH225"/>
  <c r="BG225"/>
  <c r="BF225"/>
  <c r="T225"/>
  <c r="R225"/>
  <c r="P225"/>
  <c r="BI216"/>
  <c r="BH216"/>
  <c r="BG216"/>
  <c r="BF216"/>
  <c r="T216"/>
  <c r="R216"/>
  <c r="P216"/>
  <c r="BI208"/>
  <c r="BH208"/>
  <c r="BG208"/>
  <c r="BF208"/>
  <c r="T208"/>
  <c r="R208"/>
  <c r="P208"/>
  <c r="BI199"/>
  <c r="BH199"/>
  <c r="BG199"/>
  <c r="BF199"/>
  <c r="T199"/>
  <c r="R199"/>
  <c r="P199"/>
  <c r="BI194"/>
  <c r="BH194"/>
  <c r="BG194"/>
  <c r="BF194"/>
  <c r="T194"/>
  <c r="R194"/>
  <c r="P194"/>
  <c r="BI189"/>
  <c r="BH189"/>
  <c r="BG189"/>
  <c r="BF189"/>
  <c r="T189"/>
  <c r="R189"/>
  <c r="P189"/>
  <c r="BI185"/>
  <c r="BH185"/>
  <c r="BG185"/>
  <c r="BF185"/>
  <c r="T185"/>
  <c r="R185"/>
  <c r="P185"/>
  <c r="BI180"/>
  <c r="BH180"/>
  <c r="BG180"/>
  <c r="BF180"/>
  <c r="T180"/>
  <c r="R180"/>
  <c r="P180"/>
  <c r="BI175"/>
  <c r="BH175"/>
  <c r="BG175"/>
  <c r="BF175"/>
  <c r="T175"/>
  <c r="R175"/>
  <c r="P175"/>
  <c r="BI170"/>
  <c r="BH170"/>
  <c r="BG170"/>
  <c r="BF170"/>
  <c r="T170"/>
  <c r="R170"/>
  <c r="P170"/>
  <c r="BI162"/>
  <c r="BH162"/>
  <c r="BG162"/>
  <c r="BF162"/>
  <c r="T162"/>
  <c r="R162"/>
  <c r="P162"/>
  <c r="BI159"/>
  <c r="BH159"/>
  <c r="BG159"/>
  <c r="BF159"/>
  <c r="T159"/>
  <c r="R159"/>
  <c r="P159"/>
  <c r="BI153"/>
  <c r="BH153"/>
  <c r="BG153"/>
  <c r="BF153"/>
  <c r="T153"/>
  <c r="R153"/>
  <c r="P153"/>
  <c r="BI140"/>
  <c r="BH140"/>
  <c r="BG140"/>
  <c r="BF140"/>
  <c r="T140"/>
  <c r="R140"/>
  <c r="P140"/>
  <c r="BI135"/>
  <c r="BH135"/>
  <c r="BG135"/>
  <c r="BF135"/>
  <c r="T135"/>
  <c r="R135"/>
  <c r="P135"/>
  <c r="J128"/>
  <c r="F128"/>
  <c r="F126"/>
  <c r="E124"/>
  <c r="J93"/>
  <c r="F93"/>
  <c r="F91"/>
  <c r="E89"/>
  <c r="J26"/>
  <c r="E26"/>
  <c r="J129"/>
  <c r="J25"/>
  <c r="J20"/>
  <c r="E20"/>
  <c r="F94"/>
  <c r="J19"/>
  <c r="J14"/>
  <c r="J91"/>
  <c r="E7"/>
  <c r="E120"/>
  <c i="13" r="J37"/>
  <c r="J36"/>
  <c i="1" r="AY107"/>
  <c i="13" r="J35"/>
  <c i="1" r="AX107"/>
  <c i="13" r="BI854"/>
  <c r="BH854"/>
  <c r="BG854"/>
  <c r="BF854"/>
  <c r="T854"/>
  <c r="R854"/>
  <c r="P854"/>
  <c r="BI850"/>
  <c r="BH850"/>
  <c r="BG850"/>
  <c r="BF850"/>
  <c r="T850"/>
  <c r="R850"/>
  <c r="P850"/>
  <c r="BI846"/>
  <c r="BH846"/>
  <c r="BG846"/>
  <c r="BF846"/>
  <c r="T846"/>
  <c r="R846"/>
  <c r="P846"/>
  <c r="BI842"/>
  <c r="BH842"/>
  <c r="BG842"/>
  <c r="BF842"/>
  <c r="T842"/>
  <c r="R842"/>
  <c r="P842"/>
  <c r="BI837"/>
  <c r="BH837"/>
  <c r="BG837"/>
  <c r="BF837"/>
  <c r="T837"/>
  <c r="R837"/>
  <c r="P837"/>
  <c r="BI829"/>
  <c r="BH829"/>
  <c r="BG829"/>
  <c r="BF829"/>
  <c r="T829"/>
  <c r="R829"/>
  <c r="P829"/>
  <c r="BI820"/>
  <c r="BH820"/>
  <c r="BG820"/>
  <c r="BF820"/>
  <c r="T820"/>
  <c r="R820"/>
  <c r="P820"/>
  <c r="BI816"/>
  <c r="BH816"/>
  <c r="BG816"/>
  <c r="BF816"/>
  <c r="T816"/>
  <c r="R816"/>
  <c r="P816"/>
  <c r="BI812"/>
  <c r="BH812"/>
  <c r="BG812"/>
  <c r="BF812"/>
  <c r="T812"/>
  <c r="R812"/>
  <c r="P812"/>
  <c r="BI808"/>
  <c r="BH808"/>
  <c r="BG808"/>
  <c r="BF808"/>
  <c r="T808"/>
  <c r="R808"/>
  <c r="P808"/>
  <c r="BI804"/>
  <c r="BH804"/>
  <c r="BG804"/>
  <c r="BF804"/>
  <c r="T804"/>
  <c r="R804"/>
  <c r="P804"/>
  <c r="BI798"/>
  <c r="BH798"/>
  <c r="BG798"/>
  <c r="BF798"/>
  <c r="T798"/>
  <c r="R798"/>
  <c r="P798"/>
  <c r="BI794"/>
  <c r="BH794"/>
  <c r="BG794"/>
  <c r="BF794"/>
  <c r="T794"/>
  <c r="R794"/>
  <c r="P794"/>
  <c r="BI788"/>
  <c r="BH788"/>
  <c r="BG788"/>
  <c r="BF788"/>
  <c r="T788"/>
  <c r="R788"/>
  <c r="P788"/>
  <c r="BI784"/>
  <c r="BH784"/>
  <c r="BG784"/>
  <c r="BF784"/>
  <c r="T784"/>
  <c r="R784"/>
  <c r="P784"/>
  <c r="BI779"/>
  <c r="BH779"/>
  <c r="BG779"/>
  <c r="BF779"/>
  <c r="T779"/>
  <c r="R779"/>
  <c r="P779"/>
  <c r="BI774"/>
  <c r="BH774"/>
  <c r="BG774"/>
  <c r="BF774"/>
  <c r="T774"/>
  <c r="R774"/>
  <c r="P774"/>
  <c r="BI770"/>
  <c r="BH770"/>
  <c r="BG770"/>
  <c r="BF770"/>
  <c r="T770"/>
  <c r="R770"/>
  <c r="P770"/>
  <c r="BI765"/>
  <c r="BH765"/>
  <c r="BG765"/>
  <c r="BF765"/>
  <c r="T765"/>
  <c r="R765"/>
  <c r="P765"/>
  <c r="BI760"/>
  <c r="BH760"/>
  <c r="BG760"/>
  <c r="BF760"/>
  <c r="T760"/>
  <c r="T759"/>
  <c r="R760"/>
  <c r="R759"/>
  <c r="P760"/>
  <c r="P759"/>
  <c r="BI755"/>
  <c r="BH755"/>
  <c r="BG755"/>
  <c r="BF755"/>
  <c r="T755"/>
  <c r="R755"/>
  <c r="P755"/>
  <c r="BI750"/>
  <c r="BH750"/>
  <c r="BG750"/>
  <c r="BF750"/>
  <c r="T750"/>
  <c r="R750"/>
  <c r="P750"/>
  <c r="BI743"/>
  <c r="BH743"/>
  <c r="BG743"/>
  <c r="BF743"/>
  <c r="T743"/>
  <c r="R743"/>
  <c r="P743"/>
  <c r="BI736"/>
  <c r="BH736"/>
  <c r="BG736"/>
  <c r="BF736"/>
  <c r="T736"/>
  <c r="R736"/>
  <c r="P736"/>
  <c r="BI730"/>
  <c r="BH730"/>
  <c r="BG730"/>
  <c r="BF730"/>
  <c r="T730"/>
  <c r="R730"/>
  <c r="P730"/>
  <c r="BI722"/>
  <c r="BH722"/>
  <c r="BG722"/>
  <c r="BF722"/>
  <c r="T722"/>
  <c r="R722"/>
  <c r="P722"/>
  <c r="BI715"/>
  <c r="BH715"/>
  <c r="BG715"/>
  <c r="BF715"/>
  <c r="T715"/>
  <c r="R715"/>
  <c r="P715"/>
  <c r="BI712"/>
  <c r="BH712"/>
  <c r="BG712"/>
  <c r="BF712"/>
  <c r="T712"/>
  <c r="R712"/>
  <c r="P712"/>
  <c r="BI710"/>
  <c r="BH710"/>
  <c r="BG710"/>
  <c r="BF710"/>
  <c r="T710"/>
  <c r="R710"/>
  <c r="P710"/>
  <c r="BI706"/>
  <c r="BH706"/>
  <c r="BG706"/>
  <c r="BF706"/>
  <c r="T706"/>
  <c r="R706"/>
  <c r="P706"/>
  <c r="BI704"/>
  <c r="BH704"/>
  <c r="BG704"/>
  <c r="BF704"/>
  <c r="T704"/>
  <c r="R704"/>
  <c r="P704"/>
  <c r="BI700"/>
  <c r="BH700"/>
  <c r="BG700"/>
  <c r="BF700"/>
  <c r="T700"/>
  <c r="R700"/>
  <c r="P700"/>
  <c r="BI698"/>
  <c r="BH698"/>
  <c r="BG698"/>
  <c r="BF698"/>
  <c r="T698"/>
  <c r="R698"/>
  <c r="P698"/>
  <c r="BI694"/>
  <c r="BH694"/>
  <c r="BG694"/>
  <c r="BF694"/>
  <c r="T694"/>
  <c r="R694"/>
  <c r="P694"/>
  <c r="BI692"/>
  <c r="BH692"/>
  <c r="BG692"/>
  <c r="BF692"/>
  <c r="T692"/>
  <c r="R692"/>
  <c r="P692"/>
  <c r="BI688"/>
  <c r="BH688"/>
  <c r="BG688"/>
  <c r="BF688"/>
  <c r="T688"/>
  <c r="R688"/>
  <c r="P688"/>
  <c r="BI686"/>
  <c r="BH686"/>
  <c r="BG686"/>
  <c r="BF686"/>
  <c r="T686"/>
  <c r="R686"/>
  <c r="P686"/>
  <c r="BI682"/>
  <c r="BH682"/>
  <c r="BG682"/>
  <c r="BF682"/>
  <c r="T682"/>
  <c r="R682"/>
  <c r="P682"/>
  <c r="BI680"/>
  <c r="BH680"/>
  <c r="BG680"/>
  <c r="BF680"/>
  <c r="T680"/>
  <c r="R680"/>
  <c r="P680"/>
  <c r="BI676"/>
  <c r="BH676"/>
  <c r="BG676"/>
  <c r="BF676"/>
  <c r="T676"/>
  <c r="R676"/>
  <c r="P676"/>
  <c r="BI672"/>
  <c r="BH672"/>
  <c r="BG672"/>
  <c r="BF672"/>
  <c r="T672"/>
  <c r="R672"/>
  <c r="P672"/>
  <c r="BI669"/>
  <c r="BH669"/>
  <c r="BG669"/>
  <c r="BF669"/>
  <c r="T669"/>
  <c r="R669"/>
  <c r="P669"/>
  <c r="BI666"/>
  <c r="BH666"/>
  <c r="BG666"/>
  <c r="BF666"/>
  <c r="T666"/>
  <c r="R666"/>
  <c r="P666"/>
  <c r="BI663"/>
  <c r="BH663"/>
  <c r="BG663"/>
  <c r="BF663"/>
  <c r="T663"/>
  <c r="R663"/>
  <c r="P663"/>
  <c r="BI659"/>
  <c r="BH659"/>
  <c r="BG659"/>
  <c r="BF659"/>
  <c r="T659"/>
  <c r="R659"/>
  <c r="P659"/>
  <c r="BI655"/>
  <c r="BH655"/>
  <c r="BG655"/>
  <c r="BF655"/>
  <c r="T655"/>
  <c r="R655"/>
  <c r="P655"/>
  <c r="BI650"/>
  <c r="BH650"/>
  <c r="BG650"/>
  <c r="BF650"/>
  <c r="T650"/>
  <c r="R650"/>
  <c r="P650"/>
  <c r="BI646"/>
  <c r="BH646"/>
  <c r="BG646"/>
  <c r="BF646"/>
  <c r="T646"/>
  <c r="R646"/>
  <c r="P646"/>
  <c r="BI641"/>
  <c r="BH641"/>
  <c r="BG641"/>
  <c r="BF641"/>
  <c r="T641"/>
  <c r="R641"/>
  <c r="P641"/>
  <c r="BI638"/>
  <c r="BH638"/>
  <c r="BG638"/>
  <c r="BF638"/>
  <c r="T638"/>
  <c r="R638"/>
  <c r="P638"/>
  <c r="BI635"/>
  <c r="BH635"/>
  <c r="BG635"/>
  <c r="BF635"/>
  <c r="T635"/>
  <c r="R635"/>
  <c r="P635"/>
  <c r="BI631"/>
  <c r="BH631"/>
  <c r="BG631"/>
  <c r="BF631"/>
  <c r="T631"/>
  <c r="R631"/>
  <c r="P631"/>
  <c r="BI626"/>
  <c r="BH626"/>
  <c r="BG626"/>
  <c r="BF626"/>
  <c r="T626"/>
  <c r="R626"/>
  <c r="P626"/>
  <c r="BI617"/>
  <c r="BH617"/>
  <c r="BG617"/>
  <c r="BF617"/>
  <c r="T617"/>
  <c r="R617"/>
  <c r="P617"/>
  <c r="BI610"/>
  <c r="BH610"/>
  <c r="BG610"/>
  <c r="BF610"/>
  <c r="T610"/>
  <c r="R610"/>
  <c r="P610"/>
  <c r="BI603"/>
  <c r="BH603"/>
  <c r="BG603"/>
  <c r="BF603"/>
  <c r="T603"/>
  <c r="R603"/>
  <c r="P603"/>
  <c r="BI598"/>
  <c r="BH598"/>
  <c r="BG598"/>
  <c r="BF598"/>
  <c r="T598"/>
  <c r="R598"/>
  <c r="P598"/>
  <c r="BI594"/>
  <c r="BH594"/>
  <c r="BG594"/>
  <c r="BF594"/>
  <c r="T594"/>
  <c r="R594"/>
  <c r="P594"/>
  <c r="BI588"/>
  <c r="BH588"/>
  <c r="BG588"/>
  <c r="BF588"/>
  <c r="T588"/>
  <c r="R588"/>
  <c r="P588"/>
  <c r="BI582"/>
  <c r="BH582"/>
  <c r="BG582"/>
  <c r="BF582"/>
  <c r="T582"/>
  <c r="R582"/>
  <c r="P582"/>
  <c r="BI577"/>
  <c r="BH577"/>
  <c r="BG577"/>
  <c r="BF577"/>
  <c r="T577"/>
  <c r="R577"/>
  <c r="P577"/>
  <c r="BI572"/>
  <c r="BH572"/>
  <c r="BG572"/>
  <c r="BF572"/>
  <c r="T572"/>
  <c r="R572"/>
  <c r="P572"/>
  <c r="BI564"/>
  <c r="BH564"/>
  <c r="BG564"/>
  <c r="BF564"/>
  <c r="T564"/>
  <c r="R564"/>
  <c r="P564"/>
  <c r="BI559"/>
  <c r="BH559"/>
  <c r="BG559"/>
  <c r="BF559"/>
  <c r="T559"/>
  <c r="R559"/>
  <c r="P559"/>
  <c r="BI554"/>
  <c r="BH554"/>
  <c r="BG554"/>
  <c r="BF554"/>
  <c r="T554"/>
  <c r="R554"/>
  <c r="P554"/>
  <c r="BI551"/>
  <c r="BH551"/>
  <c r="BG551"/>
  <c r="BF551"/>
  <c r="T551"/>
  <c r="R551"/>
  <c r="P551"/>
  <c r="BI545"/>
  <c r="BH545"/>
  <c r="BG545"/>
  <c r="BF545"/>
  <c r="T545"/>
  <c r="R545"/>
  <c r="P545"/>
  <c r="BI541"/>
  <c r="BH541"/>
  <c r="BG541"/>
  <c r="BF541"/>
  <c r="T541"/>
  <c r="R541"/>
  <c r="P541"/>
  <c r="BI537"/>
  <c r="BH537"/>
  <c r="BG537"/>
  <c r="BF537"/>
  <c r="T537"/>
  <c r="R537"/>
  <c r="P537"/>
  <c r="BI533"/>
  <c r="BH533"/>
  <c r="BG533"/>
  <c r="BF533"/>
  <c r="T533"/>
  <c r="R533"/>
  <c r="P533"/>
  <c r="BI529"/>
  <c r="BH529"/>
  <c r="BG529"/>
  <c r="BF529"/>
  <c r="T529"/>
  <c r="R529"/>
  <c r="P529"/>
  <c r="BI524"/>
  <c r="BH524"/>
  <c r="BG524"/>
  <c r="BF524"/>
  <c r="T524"/>
  <c r="R524"/>
  <c r="P524"/>
  <c r="BI521"/>
  <c r="BH521"/>
  <c r="BG521"/>
  <c r="BF521"/>
  <c r="T521"/>
  <c r="R521"/>
  <c r="P521"/>
  <c r="BI516"/>
  <c r="BH516"/>
  <c r="BG516"/>
  <c r="BF516"/>
  <c r="T516"/>
  <c r="R516"/>
  <c r="P516"/>
  <c r="BI513"/>
  <c r="BH513"/>
  <c r="BG513"/>
  <c r="BF513"/>
  <c r="T513"/>
  <c r="R513"/>
  <c r="P513"/>
  <c r="BI510"/>
  <c r="BH510"/>
  <c r="BG510"/>
  <c r="BF510"/>
  <c r="T510"/>
  <c r="R510"/>
  <c r="P510"/>
  <c r="BI507"/>
  <c r="BH507"/>
  <c r="BG507"/>
  <c r="BF507"/>
  <c r="T507"/>
  <c r="R507"/>
  <c r="P507"/>
  <c r="BI504"/>
  <c r="BH504"/>
  <c r="BG504"/>
  <c r="BF504"/>
  <c r="T504"/>
  <c r="R504"/>
  <c r="P504"/>
  <c r="BI501"/>
  <c r="BH501"/>
  <c r="BG501"/>
  <c r="BF501"/>
  <c r="T501"/>
  <c r="R501"/>
  <c r="P501"/>
  <c r="BI498"/>
  <c r="BH498"/>
  <c r="BG498"/>
  <c r="BF498"/>
  <c r="T498"/>
  <c r="R498"/>
  <c r="P498"/>
  <c r="BI495"/>
  <c r="BH495"/>
  <c r="BG495"/>
  <c r="BF495"/>
  <c r="T495"/>
  <c r="R495"/>
  <c r="P495"/>
  <c r="BI492"/>
  <c r="BH492"/>
  <c r="BG492"/>
  <c r="BF492"/>
  <c r="T492"/>
  <c r="R492"/>
  <c r="P492"/>
  <c r="BI489"/>
  <c r="BH489"/>
  <c r="BG489"/>
  <c r="BF489"/>
  <c r="T489"/>
  <c r="R489"/>
  <c r="P489"/>
  <c r="BI486"/>
  <c r="BH486"/>
  <c r="BG486"/>
  <c r="BF486"/>
  <c r="T486"/>
  <c r="R486"/>
  <c r="P486"/>
  <c r="BI483"/>
  <c r="BH483"/>
  <c r="BG483"/>
  <c r="BF483"/>
  <c r="T483"/>
  <c r="R483"/>
  <c r="P483"/>
  <c r="BI480"/>
  <c r="BH480"/>
  <c r="BG480"/>
  <c r="BF480"/>
  <c r="T480"/>
  <c r="R480"/>
  <c r="P480"/>
  <c r="BI477"/>
  <c r="BH477"/>
  <c r="BG477"/>
  <c r="BF477"/>
  <c r="T477"/>
  <c r="R477"/>
  <c r="P477"/>
  <c r="BI475"/>
  <c r="BH475"/>
  <c r="BG475"/>
  <c r="BF475"/>
  <c r="T475"/>
  <c r="R475"/>
  <c r="P475"/>
  <c r="BI473"/>
  <c r="BH473"/>
  <c r="BG473"/>
  <c r="BF473"/>
  <c r="T473"/>
  <c r="R473"/>
  <c r="P473"/>
  <c r="BI471"/>
  <c r="BH471"/>
  <c r="BG471"/>
  <c r="BF471"/>
  <c r="T471"/>
  <c r="R471"/>
  <c r="P471"/>
  <c r="BI469"/>
  <c r="BH469"/>
  <c r="BG469"/>
  <c r="BF469"/>
  <c r="T469"/>
  <c r="R469"/>
  <c r="P469"/>
  <c r="BI460"/>
  <c r="BH460"/>
  <c r="BG460"/>
  <c r="BF460"/>
  <c r="T460"/>
  <c r="R460"/>
  <c r="P460"/>
  <c r="BI454"/>
  <c r="BH454"/>
  <c r="BG454"/>
  <c r="BF454"/>
  <c r="T454"/>
  <c r="R454"/>
  <c r="P454"/>
  <c r="BI449"/>
  <c r="BH449"/>
  <c r="BG449"/>
  <c r="BF449"/>
  <c r="T449"/>
  <c r="R449"/>
  <c r="P449"/>
  <c r="BI443"/>
  <c r="BH443"/>
  <c r="BG443"/>
  <c r="BF443"/>
  <c r="T443"/>
  <c r="R443"/>
  <c r="P443"/>
  <c r="BI434"/>
  <c r="BH434"/>
  <c r="BG434"/>
  <c r="BF434"/>
  <c r="T434"/>
  <c r="R434"/>
  <c r="P434"/>
  <c r="BI426"/>
  <c r="BH426"/>
  <c r="BG426"/>
  <c r="BF426"/>
  <c r="T426"/>
  <c r="R426"/>
  <c r="P426"/>
  <c r="BI422"/>
  <c r="BH422"/>
  <c r="BG422"/>
  <c r="BF422"/>
  <c r="T422"/>
  <c r="R422"/>
  <c r="P422"/>
  <c r="BI418"/>
  <c r="BH418"/>
  <c r="BG418"/>
  <c r="BF418"/>
  <c r="T418"/>
  <c r="R418"/>
  <c r="P418"/>
  <c r="BI413"/>
  <c r="BH413"/>
  <c r="BG413"/>
  <c r="BF413"/>
  <c r="T413"/>
  <c r="R413"/>
  <c r="P413"/>
  <c r="BI408"/>
  <c r="BH408"/>
  <c r="BG408"/>
  <c r="BF408"/>
  <c r="T408"/>
  <c r="R408"/>
  <c r="P408"/>
  <c r="BI403"/>
  <c r="BH403"/>
  <c r="BG403"/>
  <c r="BF403"/>
  <c r="T403"/>
  <c r="R403"/>
  <c r="P403"/>
  <c r="BI398"/>
  <c r="BH398"/>
  <c r="BG398"/>
  <c r="BF398"/>
  <c r="T398"/>
  <c r="R398"/>
  <c r="P398"/>
  <c r="BI393"/>
  <c r="BH393"/>
  <c r="BG393"/>
  <c r="BF393"/>
  <c r="T393"/>
  <c r="R393"/>
  <c r="P393"/>
  <c r="BI385"/>
  <c r="BH385"/>
  <c r="BG385"/>
  <c r="BF385"/>
  <c r="T385"/>
  <c r="R385"/>
  <c r="P385"/>
  <c r="BI380"/>
  <c r="BH380"/>
  <c r="BG380"/>
  <c r="BF380"/>
  <c r="T380"/>
  <c r="R380"/>
  <c r="P380"/>
  <c r="BI376"/>
  <c r="BH376"/>
  <c r="BG376"/>
  <c r="BF376"/>
  <c r="T376"/>
  <c r="R376"/>
  <c r="P376"/>
  <c r="BI372"/>
  <c r="BH372"/>
  <c r="BG372"/>
  <c r="BF372"/>
  <c r="T372"/>
  <c r="R372"/>
  <c r="P372"/>
  <c r="BI367"/>
  <c r="BH367"/>
  <c r="BG367"/>
  <c r="BF367"/>
  <c r="T367"/>
  <c r="R367"/>
  <c r="P367"/>
  <c r="BI364"/>
  <c r="BH364"/>
  <c r="BG364"/>
  <c r="BF364"/>
  <c r="T364"/>
  <c r="R364"/>
  <c r="P364"/>
  <c r="BI353"/>
  <c r="BH353"/>
  <c r="BG353"/>
  <c r="BF353"/>
  <c r="T353"/>
  <c r="R353"/>
  <c r="P353"/>
  <c r="BI349"/>
  <c r="BH349"/>
  <c r="BG349"/>
  <c r="BF349"/>
  <c r="T349"/>
  <c r="R349"/>
  <c r="P349"/>
  <c r="BI344"/>
  <c r="BH344"/>
  <c r="BG344"/>
  <c r="BF344"/>
  <c r="T344"/>
  <c r="R344"/>
  <c r="P344"/>
  <c r="BI341"/>
  <c r="BH341"/>
  <c r="BG341"/>
  <c r="BF341"/>
  <c r="T341"/>
  <c r="R341"/>
  <c r="P341"/>
  <c r="BI337"/>
  <c r="BH337"/>
  <c r="BG337"/>
  <c r="BF337"/>
  <c r="T337"/>
  <c r="R337"/>
  <c r="P337"/>
  <c r="BI333"/>
  <c r="BH333"/>
  <c r="BG333"/>
  <c r="BF333"/>
  <c r="T333"/>
  <c r="R333"/>
  <c r="P333"/>
  <c r="BI328"/>
  <c r="BH328"/>
  <c r="BG328"/>
  <c r="BF328"/>
  <c r="T328"/>
  <c r="R328"/>
  <c r="P328"/>
  <c r="BI321"/>
  <c r="BH321"/>
  <c r="BG321"/>
  <c r="BF321"/>
  <c r="T321"/>
  <c r="R321"/>
  <c r="P321"/>
  <c r="BI318"/>
  <c r="BH318"/>
  <c r="BG318"/>
  <c r="BF318"/>
  <c r="T318"/>
  <c r="R318"/>
  <c r="P318"/>
  <c r="BI314"/>
  <c r="BH314"/>
  <c r="BG314"/>
  <c r="BF314"/>
  <c r="T314"/>
  <c r="R314"/>
  <c r="P314"/>
  <c r="BI308"/>
  <c r="BH308"/>
  <c r="BG308"/>
  <c r="BF308"/>
  <c r="T308"/>
  <c r="R308"/>
  <c r="P308"/>
  <c r="BI305"/>
  <c r="BH305"/>
  <c r="BG305"/>
  <c r="BF305"/>
  <c r="T305"/>
  <c r="R305"/>
  <c r="P305"/>
  <c r="BI296"/>
  <c r="BH296"/>
  <c r="BG296"/>
  <c r="BF296"/>
  <c r="T296"/>
  <c r="R296"/>
  <c r="P296"/>
  <c r="BI293"/>
  <c r="BH293"/>
  <c r="BG293"/>
  <c r="BF293"/>
  <c r="T293"/>
  <c r="R293"/>
  <c r="P293"/>
  <c r="BI289"/>
  <c r="BH289"/>
  <c r="BG289"/>
  <c r="BF289"/>
  <c r="T289"/>
  <c r="R289"/>
  <c r="P289"/>
  <c r="BI286"/>
  <c r="BH286"/>
  <c r="BG286"/>
  <c r="BF286"/>
  <c r="T286"/>
  <c r="R286"/>
  <c r="P286"/>
  <c r="BI280"/>
  <c r="BH280"/>
  <c r="BG280"/>
  <c r="BF280"/>
  <c r="T280"/>
  <c r="R280"/>
  <c r="P280"/>
  <c r="BI275"/>
  <c r="BH275"/>
  <c r="BG275"/>
  <c r="BF275"/>
  <c r="T275"/>
  <c r="R275"/>
  <c r="P275"/>
  <c r="BI271"/>
  <c r="BH271"/>
  <c r="BG271"/>
  <c r="BF271"/>
  <c r="T271"/>
  <c r="R271"/>
  <c r="P271"/>
  <c r="BI267"/>
  <c r="BH267"/>
  <c r="BG267"/>
  <c r="BF267"/>
  <c r="T267"/>
  <c r="R267"/>
  <c r="P267"/>
  <c r="BI262"/>
  <c r="BH262"/>
  <c r="BG262"/>
  <c r="BF262"/>
  <c r="T262"/>
  <c r="R262"/>
  <c r="P262"/>
  <c r="BI254"/>
  <c r="BH254"/>
  <c r="BG254"/>
  <c r="BF254"/>
  <c r="T254"/>
  <c r="R254"/>
  <c r="P254"/>
  <c r="BI250"/>
  <c r="BH250"/>
  <c r="BG250"/>
  <c r="BF250"/>
  <c r="T250"/>
  <c r="R250"/>
  <c r="P250"/>
  <c r="BI246"/>
  <c r="BH246"/>
  <c r="BG246"/>
  <c r="BF246"/>
  <c r="T246"/>
  <c r="R246"/>
  <c r="P246"/>
  <c r="BI239"/>
  <c r="BH239"/>
  <c r="BG239"/>
  <c r="BF239"/>
  <c r="T239"/>
  <c r="R239"/>
  <c r="P239"/>
  <c r="BI229"/>
  <c r="BH229"/>
  <c r="BG229"/>
  <c r="BF229"/>
  <c r="T229"/>
  <c r="R229"/>
  <c r="P229"/>
  <c r="BI224"/>
  <c r="BH224"/>
  <c r="BG224"/>
  <c r="BF224"/>
  <c r="T224"/>
  <c r="R224"/>
  <c r="P224"/>
  <c r="BI219"/>
  <c r="BH219"/>
  <c r="BG219"/>
  <c r="BF219"/>
  <c r="T219"/>
  <c r="R219"/>
  <c r="P219"/>
  <c r="BI215"/>
  <c r="BH215"/>
  <c r="BG215"/>
  <c r="BF215"/>
  <c r="T215"/>
  <c r="R215"/>
  <c r="P215"/>
  <c r="BI210"/>
  <c r="BH210"/>
  <c r="BG210"/>
  <c r="BF210"/>
  <c r="T210"/>
  <c r="R210"/>
  <c r="P210"/>
  <c r="BI205"/>
  <c r="BH205"/>
  <c r="BG205"/>
  <c r="BF205"/>
  <c r="T205"/>
  <c r="R205"/>
  <c r="P205"/>
  <c r="BI200"/>
  <c r="BH200"/>
  <c r="BG200"/>
  <c r="BF200"/>
  <c r="T200"/>
  <c r="R200"/>
  <c r="P200"/>
  <c r="BI192"/>
  <c r="BH192"/>
  <c r="BG192"/>
  <c r="BF192"/>
  <c r="T192"/>
  <c r="R192"/>
  <c r="P192"/>
  <c r="BI188"/>
  <c r="BH188"/>
  <c r="BG188"/>
  <c r="BF188"/>
  <c r="T188"/>
  <c r="R188"/>
  <c r="P188"/>
  <c r="BI182"/>
  <c r="BH182"/>
  <c r="BG182"/>
  <c r="BF182"/>
  <c r="T182"/>
  <c r="R182"/>
  <c r="P182"/>
  <c r="BI174"/>
  <c r="BH174"/>
  <c r="BG174"/>
  <c r="BF174"/>
  <c r="T174"/>
  <c r="R174"/>
  <c r="P174"/>
  <c r="BI169"/>
  <c r="BH169"/>
  <c r="BG169"/>
  <c r="BF169"/>
  <c r="T169"/>
  <c r="R169"/>
  <c r="P169"/>
  <c r="BI165"/>
  <c r="BH165"/>
  <c r="BG165"/>
  <c r="BF165"/>
  <c r="T165"/>
  <c r="R165"/>
  <c r="P165"/>
  <c r="BI161"/>
  <c r="BH161"/>
  <c r="BG161"/>
  <c r="BF161"/>
  <c r="T161"/>
  <c r="R161"/>
  <c r="P161"/>
  <c r="BI157"/>
  <c r="BH157"/>
  <c r="BG157"/>
  <c r="BF157"/>
  <c r="T157"/>
  <c r="R157"/>
  <c r="P157"/>
  <c r="BI153"/>
  <c r="BH153"/>
  <c r="BG153"/>
  <c r="BF153"/>
  <c r="T153"/>
  <c r="R153"/>
  <c r="P153"/>
  <c r="BI150"/>
  <c r="BH150"/>
  <c r="BG150"/>
  <c r="BF150"/>
  <c r="T150"/>
  <c r="R150"/>
  <c r="P150"/>
  <c r="BI144"/>
  <c r="BH144"/>
  <c r="BG144"/>
  <c r="BF144"/>
  <c r="T144"/>
  <c r="R144"/>
  <c r="P144"/>
  <c r="BI140"/>
  <c r="BH140"/>
  <c r="BG140"/>
  <c r="BF140"/>
  <c r="T140"/>
  <c r="R140"/>
  <c r="P140"/>
  <c r="BI136"/>
  <c r="BH136"/>
  <c r="BG136"/>
  <c r="BF136"/>
  <c r="T136"/>
  <c r="R136"/>
  <c r="P136"/>
  <c r="BI130"/>
  <c r="BH130"/>
  <c r="BG130"/>
  <c r="BF130"/>
  <c r="T130"/>
  <c r="R130"/>
  <c r="P130"/>
  <c r="J124"/>
  <c r="F124"/>
  <c r="F122"/>
  <c r="E120"/>
  <c r="J91"/>
  <c r="F91"/>
  <c r="F89"/>
  <c r="E87"/>
  <c r="J24"/>
  <c r="E24"/>
  <c r="J92"/>
  <c r="J23"/>
  <c r="J18"/>
  <c r="E18"/>
  <c r="F125"/>
  <c r="J17"/>
  <c r="J12"/>
  <c r="J89"/>
  <c r="E7"/>
  <c r="E85"/>
  <c i="12" r="J37"/>
  <c r="J36"/>
  <c i="1" r="AY106"/>
  <c i="12" r="J35"/>
  <c i="1" r="AX106"/>
  <c i="12" r="BI184"/>
  <c r="BH184"/>
  <c r="BG184"/>
  <c r="BF184"/>
  <c r="T184"/>
  <c r="R184"/>
  <c r="P184"/>
  <c r="BI179"/>
  <c r="BH179"/>
  <c r="BG179"/>
  <c r="BF179"/>
  <c r="T179"/>
  <c r="R179"/>
  <c r="P179"/>
  <c r="BI174"/>
  <c r="BH174"/>
  <c r="BG174"/>
  <c r="BF174"/>
  <c r="T174"/>
  <c r="R174"/>
  <c r="P174"/>
  <c r="BI169"/>
  <c r="BH169"/>
  <c r="BG169"/>
  <c r="BF169"/>
  <c r="T169"/>
  <c r="R169"/>
  <c r="P169"/>
  <c r="BI164"/>
  <c r="BH164"/>
  <c r="BG164"/>
  <c r="BF164"/>
  <c r="T164"/>
  <c r="R164"/>
  <c r="P164"/>
  <c r="BI158"/>
  <c r="BH158"/>
  <c r="BG158"/>
  <c r="BF158"/>
  <c r="T158"/>
  <c r="R158"/>
  <c r="P158"/>
  <c r="BI155"/>
  <c r="BH155"/>
  <c r="BG155"/>
  <c r="BF155"/>
  <c r="T155"/>
  <c r="R155"/>
  <c r="P155"/>
  <c r="BI149"/>
  <c r="BH149"/>
  <c r="BG149"/>
  <c r="BF149"/>
  <c r="T149"/>
  <c r="R149"/>
  <c r="P149"/>
  <c r="BI132"/>
  <c r="BH132"/>
  <c r="BG132"/>
  <c r="BF132"/>
  <c r="T132"/>
  <c r="R132"/>
  <c r="P132"/>
  <c r="BI126"/>
  <c r="BH126"/>
  <c r="BG126"/>
  <c r="BF126"/>
  <c r="T126"/>
  <c r="R126"/>
  <c r="P126"/>
  <c r="BI121"/>
  <c r="BH121"/>
  <c r="BG121"/>
  <c r="BF121"/>
  <c r="T121"/>
  <c r="R121"/>
  <c r="P121"/>
  <c r="J114"/>
  <c r="F114"/>
  <c r="F112"/>
  <c r="E110"/>
  <c r="J91"/>
  <c r="F91"/>
  <c r="F89"/>
  <c r="E87"/>
  <c r="J24"/>
  <c r="E24"/>
  <c r="J115"/>
  <c r="J23"/>
  <c r="J18"/>
  <c r="E18"/>
  <c r="F115"/>
  <c r="J17"/>
  <c r="J12"/>
  <c r="J112"/>
  <c r="E7"/>
  <c r="E108"/>
  <c i="11" r="J37"/>
  <c r="J36"/>
  <c i="1" r="AY105"/>
  <c i="11" r="J35"/>
  <c i="1" r="AX105"/>
  <c i="11" r="BI392"/>
  <c r="BH392"/>
  <c r="BG392"/>
  <c r="BF392"/>
  <c r="T392"/>
  <c r="T391"/>
  <c r="R392"/>
  <c r="R391"/>
  <c r="P392"/>
  <c r="P391"/>
  <c r="BI387"/>
  <c r="BH387"/>
  <c r="BG387"/>
  <c r="BF387"/>
  <c r="T387"/>
  <c r="T386"/>
  <c r="R387"/>
  <c r="R386"/>
  <c r="P387"/>
  <c r="P386"/>
  <c r="BI382"/>
  <c r="BH382"/>
  <c r="BG382"/>
  <c r="BF382"/>
  <c r="T382"/>
  <c r="T381"/>
  <c r="T380"/>
  <c r="R382"/>
  <c r="R381"/>
  <c r="R380"/>
  <c r="P382"/>
  <c r="P381"/>
  <c r="P380"/>
  <c r="BI374"/>
  <c r="BH374"/>
  <c r="BG374"/>
  <c r="BF374"/>
  <c r="T374"/>
  <c r="R374"/>
  <c r="P374"/>
  <c r="BI369"/>
  <c r="BH369"/>
  <c r="BG369"/>
  <c r="BF369"/>
  <c r="T369"/>
  <c r="R369"/>
  <c r="P369"/>
  <c r="BI365"/>
  <c r="BH365"/>
  <c r="BG365"/>
  <c r="BF365"/>
  <c r="T365"/>
  <c r="R365"/>
  <c r="P365"/>
  <c r="BI352"/>
  <c r="BH352"/>
  <c r="BG352"/>
  <c r="BF352"/>
  <c r="T352"/>
  <c r="R352"/>
  <c r="P352"/>
  <c r="BI348"/>
  <c r="BH348"/>
  <c r="BG348"/>
  <c r="BF348"/>
  <c r="T348"/>
  <c r="R348"/>
  <c r="P348"/>
  <c r="BI342"/>
  <c r="BH342"/>
  <c r="BG342"/>
  <c r="BF342"/>
  <c r="T342"/>
  <c r="R342"/>
  <c r="P342"/>
  <c r="BI335"/>
  <c r="BH335"/>
  <c r="BG335"/>
  <c r="BF335"/>
  <c r="T335"/>
  <c r="R335"/>
  <c r="P335"/>
  <c r="BI331"/>
  <c r="BH331"/>
  <c r="BG331"/>
  <c r="BF331"/>
  <c r="T331"/>
  <c r="R331"/>
  <c r="P331"/>
  <c r="BI327"/>
  <c r="BH327"/>
  <c r="BG327"/>
  <c r="BF327"/>
  <c r="T327"/>
  <c r="R327"/>
  <c r="P327"/>
  <c r="BI322"/>
  <c r="BH322"/>
  <c r="BG322"/>
  <c r="BF322"/>
  <c r="T322"/>
  <c r="R322"/>
  <c r="P322"/>
  <c r="BI310"/>
  <c r="BH310"/>
  <c r="BG310"/>
  <c r="BF310"/>
  <c r="T310"/>
  <c r="R310"/>
  <c r="P310"/>
  <c r="BI302"/>
  <c r="BH302"/>
  <c r="BG302"/>
  <c r="BF302"/>
  <c r="T302"/>
  <c r="R302"/>
  <c r="P302"/>
  <c r="BI293"/>
  <c r="BH293"/>
  <c r="BG293"/>
  <c r="BF293"/>
  <c r="T293"/>
  <c r="R293"/>
  <c r="P293"/>
  <c r="BI288"/>
  <c r="BH288"/>
  <c r="BG288"/>
  <c r="BF288"/>
  <c r="T288"/>
  <c r="R288"/>
  <c r="P288"/>
  <c r="BI281"/>
  <c r="BH281"/>
  <c r="BG281"/>
  <c r="BF281"/>
  <c r="T281"/>
  <c r="R281"/>
  <c r="P281"/>
  <c r="BI276"/>
  <c r="BH276"/>
  <c r="BG276"/>
  <c r="BF276"/>
  <c r="T276"/>
  <c r="R276"/>
  <c r="P276"/>
  <c r="BI269"/>
  <c r="BH269"/>
  <c r="BG269"/>
  <c r="BF269"/>
  <c r="T269"/>
  <c r="R269"/>
  <c r="P269"/>
  <c r="BI259"/>
  <c r="BH259"/>
  <c r="BG259"/>
  <c r="BF259"/>
  <c r="T259"/>
  <c r="R259"/>
  <c r="P259"/>
  <c r="BI251"/>
  <c r="BH251"/>
  <c r="BG251"/>
  <c r="BF251"/>
  <c r="T251"/>
  <c r="R251"/>
  <c r="P251"/>
  <c r="BI244"/>
  <c r="BH244"/>
  <c r="BG244"/>
  <c r="BF244"/>
  <c r="T244"/>
  <c r="R244"/>
  <c r="P244"/>
  <c r="BI239"/>
  <c r="BH239"/>
  <c r="BG239"/>
  <c r="BF239"/>
  <c r="T239"/>
  <c r="R239"/>
  <c r="P239"/>
  <c r="BI235"/>
  <c r="BH235"/>
  <c r="BG235"/>
  <c r="BF235"/>
  <c r="T235"/>
  <c r="R235"/>
  <c r="P235"/>
  <c r="BI230"/>
  <c r="BH230"/>
  <c r="BG230"/>
  <c r="BF230"/>
  <c r="T230"/>
  <c r="R230"/>
  <c r="P230"/>
  <c r="BI226"/>
  <c r="BH226"/>
  <c r="BG226"/>
  <c r="BF226"/>
  <c r="T226"/>
  <c r="R226"/>
  <c r="P226"/>
  <c r="BI222"/>
  <c r="BH222"/>
  <c r="BG222"/>
  <c r="BF222"/>
  <c r="T222"/>
  <c r="R222"/>
  <c r="P222"/>
  <c r="BI206"/>
  <c r="BH206"/>
  <c r="BG206"/>
  <c r="BF206"/>
  <c r="T206"/>
  <c r="R206"/>
  <c r="P206"/>
  <c r="BI199"/>
  <c r="BH199"/>
  <c r="BG199"/>
  <c r="BF199"/>
  <c r="T199"/>
  <c r="R199"/>
  <c r="P199"/>
  <c r="BI190"/>
  <c r="BH190"/>
  <c r="BG190"/>
  <c r="BF190"/>
  <c r="T190"/>
  <c r="R190"/>
  <c r="P190"/>
  <c r="BI175"/>
  <c r="BH175"/>
  <c r="BG175"/>
  <c r="BF175"/>
  <c r="T175"/>
  <c r="R175"/>
  <c r="P175"/>
  <c r="BI170"/>
  <c r="BH170"/>
  <c r="BG170"/>
  <c r="BF170"/>
  <c r="T170"/>
  <c r="R170"/>
  <c r="P170"/>
  <c r="BI163"/>
  <c r="BH163"/>
  <c r="BG163"/>
  <c r="BF163"/>
  <c r="T163"/>
  <c r="R163"/>
  <c r="P163"/>
  <c r="BI159"/>
  <c r="BH159"/>
  <c r="BG159"/>
  <c r="BF159"/>
  <c r="T159"/>
  <c r="R159"/>
  <c r="P159"/>
  <c r="BI155"/>
  <c r="BH155"/>
  <c r="BG155"/>
  <c r="BF155"/>
  <c r="T155"/>
  <c r="R155"/>
  <c r="P155"/>
  <c r="BI148"/>
  <c r="BH148"/>
  <c r="BG148"/>
  <c r="BF148"/>
  <c r="T148"/>
  <c r="R148"/>
  <c r="P148"/>
  <c r="BI144"/>
  <c r="BH144"/>
  <c r="BG144"/>
  <c r="BF144"/>
  <c r="T144"/>
  <c r="R144"/>
  <c r="P144"/>
  <c r="BI138"/>
  <c r="BH138"/>
  <c r="BG138"/>
  <c r="BF138"/>
  <c r="T138"/>
  <c r="R138"/>
  <c r="P138"/>
  <c r="BI127"/>
  <c r="BH127"/>
  <c r="BG127"/>
  <c r="BF127"/>
  <c r="T127"/>
  <c r="R127"/>
  <c r="P127"/>
  <c r="J120"/>
  <c r="F120"/>
  <c r="F118"/>
  <c r="E116"/>
  <c r="J91"/>
  <c r="F91"/>
  <c r="F89"/>
  <c r="E87"/>
  <c r="J24"/>
  <c r="E24"/>
  <c r="J121"/>
  <c r="J23"/>
  <c r="J18"/>
  <c r="E18"/>
  <c r="F121"/>
  <c r="J17"/>
  <c r="J12"/>
  <c r="J89"/>
  <c r="E7"/>
  <c r="E114"/>
  <c i="10" r="J37"/>
  <c r="J36"/>
  <c i="1" r="AY104"/>
  <c i="10" r="J35"/>
  <c i="1" r="AX104"/>
  <c i="10" r="BI143"/>
  <c r="BH143"/>
  <c r="BG143"/>
  <c r="BF143"/>
  <c r="T143"/>
  <c r="R143"/>
  <c r="P143"/>
  <c r="BI139"/>
  <c r="BH139"/>
  <c r="BG139"/>
  <c r="BF139"/>
  <c r="T139"/>
  <c r="R139"/>
  <c r="P139"/>
  <c r="BI135"/>
  <c r="BH135"/>
  <c r="BG135"/>
  <c r="BF135"/>
  <c r="T135"/>
  <c r="R135"/>
  <c r="P135"/>
  <c r="BI131"/>
  <c r="BH131"/>
  <c r="BG131"/>
  <c r="BF131"/>
  <c r="T131"/>
  <c r="R131"/>
  <c r="P131"/>
  <c r="BI127"/>
  <c r="BH127"/>
  <c r="BG127"/>
  <c r="BF127"/>
  <c r="T127"/>
  <c r="R127"/>
  <c r="P127"/>
  <c r="BI121"/>
  <c r="BH121"/>
  <c r="BG121"/>
  <c r="BF121"/>
  <c r="T121"/>
  <c r="R121"/>
  <c r="P121"/>
  <c r="J114"/>
  <c r="F114"/>
  <c r="F112"/>
  <c r="E110"/>
  <c r="J91"/>
  <c r="F91"/>
  <c r="F89"/>
  <c r="E87"/>
  <c r="J24"/>
  <c r="E24"/>
  <c r="J115"/>
  <c r="J23"/>
  <c r="J18"/>
  <c r="E18"/>
  <c r="F115"/>
  <c r="J17"/>
  <c r="J12"/>
  <c r="J89"/>
  <c r="E7"/>
  <c r="E108"/>
  <c i="9" r="J37"/>
  <c r="J36"/>
  <c i="1" r="AY103"/>
  <c i="9" r="J35"/>
  <c i="1" r="AX103"/>
  <c i="9" r="BI160"/>
  <c r="BH160"/>
  <c r="BG160"/>
  <c r="BF160"/>
  <c r="T160"/>
  <c r="R160"/>
  <c r="P160"/>
  <c r="BI155"/>
  <c r="BH155"/>
  <c r="BG155"/>
  <c r="BF155"/>
  <c r="T155"/>
  <c r="R155"/>
  <c r="P155"/>
  <c r="BI149"/>
  <c r="BH149"/>
  <c r="BG149"/>
  <c r="BF149"/>
  <c r="T149"/>
  <c r="R149"/>
  <c r="P149"/>
  <c r="BI144"/>
  <c r="BH144"/>
  <c r="BG144"/>
  <c r="BF144"/>
  <c r="T144"/>
  <c r="R144"/>
  <c r="P144"/>
  <c r="BI139"/>
  <c r="BH139"/>
  <c r="BG139"/>
  <c r="BF139"/>
  <c r="T139"/>
  <c r="R139"/>
  <c r="P139"/>
  <c r="BI135"/>
  <c r="BH135"/>
  <c r="BG135"/>
  <c r="BF135"/>
  <c r="T135"/>
  <c r="R135"/>
  <c r="P135"/>
  <c r="BI130"/>
  <c r="BH130"/>
  <c r="BG130"/>
  <c r="BF130"/>
  <c r="T130"/>
  <c r="R130"/>
  <c r="P130"/>
  <c r="BI126"/>
  <c r="BH126"/>
  <c r="BG126"/>
  <c r="BF126"/>
  <c r="T126"/>
  <c r="R126"/>
  <c r="P126"/>
  <c r="BI121"/>
  <c r="BH121"/>
  <c r="BG121"/>
  <c r="BF121"/>
  <c r="T121"/>
  <c r="R121"/>
  <c r="P121"/>
  <c r="J114"/>
  <c r="F114"/>
  <c r="F112"/>
  <c r="E110"/>
  <c r="J91"/>
  <c r="F91"/>
  <c r="F89"/>
  <c r="E87"/>
  <c r="J24"/>
  <c r="E24"/>
  <c r="J115"/>
  <c r="J23"/>
  <c r="J18"/>
  <c r="E18"/>
  <c r="F115"/>
  <c r="J17"/>
  <c r="J12"/>
  <c r="J112"/>
  <c r="E7"/>
  <c r="E85"/>
  <c i="8" r="J37"/>
  <c r="J36"/>
  <c i="1" r="AY102"/>
  <c i="8" r="J35"/>
  <c i="1" r="AX102"/>
  <c i="8" r="BI163"/>
  <c r="BH163"/>
  <c r="BG163"/>
  <c r="BF163"/>
  <c r="T163"/>
  <c r="R163"/>
  <c r="P163"/>
  <c r="BI159"/>
  <c r="BH159"/>
  <c r="BG159"/>
  <c r="BF159"/>
  <c r="T159"/>
  <c r="R159"/>
  <c r="P159"/>
  <c r="BI153"/>
  <c r="BH153"/>
  <c r="BG153"/>
  <c r="BF153"/>
  <c r="T153"/>
  <c r="R153"/>
  <c r="P153"/>
  <c r="BI143"/>
  <c r="BH143"/>
  <c r="BG143"/>
  <c r="BF143"/>
  <c r="T143"/>
  <c r="R143"/>
  <c r="P143"/>
  <c r="BI137"/>
  <c r="BH137"/>
  <c r="BG137"/>
  <c r="BF137"/>
  <c r="T137"/>
  <c r="R137"/>
  <c r="P137"/>
  <c r="BI131"/>
  <c r="BH131"/>
  <c r="BG131"/>
  <c r="BF131"/>
  <c r="T131"/>
  <c r="R131"/>
  <c r="P131"/>
  <c r="BI127"/>
  <c r="BH127"/>
  <c r="BG127"/>
  <c r="BF127"/>
  <c r="T127"/>
  <c r="R127"/>
  <c r="P127"/>
  <c r="BI121"/>
  <c r="BH121"/>
  <c r="BG121"/>
  <c r="BF121"/>
  <c r="T121"/>
  <c r="R121"/>
  <c r="P121"/>
  <c r="J114"/>
  <c r="F114"/>
  <c r="F112"/>
  <c r="E110"/>
  <c r="J91"/>
  <c r="F91"/>
  <c r="F89"/>
  <c r="E87"/>
  <c r="J24"/>
  <c r="E24"/>
  <c r="J92"/>
  <c r="J23"/>
  <c r="J18"/>
  <c r="E18"/>
  <c r="F115"/>
  <c r="J17"/>
  <c r="J12"/>
  <c r="J112"/>
  <c r="E7"/>
  <c r="E85"/>
  <c i="7" r="J39"/>
  <c r="J38"/>
  <c i="1" r="AY101"/>
  <c i="7" r="J37"/>
  <c i="1" r="AX101"/>
  <c i="7" r="BI184"/>
  <c r="BH184"/>
  <c r="BG184"/>
  <c r="BF184"/>
  <c r="T184"/>
  <c r="R184"/>
  <c r="P184"/>
  <c r="BI179"/>
  <c r="BH179"/>
  <c r="BG179"/>
  <c r="BF179"/>
  <c r="T179"/>
  <c r="R179"/>
  <c r="P179"/>
  <c r="BI174"/>
  <c r="BH174"/>
  <c r="BG174"/>
  <c r="BF174"/>
  <c r="T174"/>
  <c r="R174"/>
  <c r="P174"/>
  <c r="BI167"/>
  <c r="BH167"/>
  <c r="BG167"/>
  <c r="BF167"/>
  <c r="T167"/>
  <c r="R167"/>
  <c r="P167"/>
  <c r="BI163"/>
  <c r="BH163"/>
  <c r="BG163"/>
  <c r="BF163"/>
  <c r="T163"/>
  <c r="R163"/>
  <c r="P163"/>
  <c r="BI158"/>
  <c r="BH158"/>
  <c r="BG158"/>
  <c r="BF158"/>
  <c r="T158"/>
  <c r="R158"/>
  <c r="P158"/>
  <c r="BI153"/>
  <c r="BH153"/>
  <c r="BG153"/>
  <c r="BF153"/>
  <c r="T153"/>
  <c r="R153"/>
  <c r="P153"/>
  <c r="BI146"/>
  <c r="BH146"/>
  <c r="BG146"/>
  <c r="BF146"/>
  <c r="T146"/>
  <c r="R146"/>
  <c r="P146"/>
  <c r="BI141"/>
  <c r="BH141"/>
  <c r="BG141"/>
  <c r="BF141"/>
  <c r="T141"/>
  <c r="R141"/>
  <c r="P141"/>
  <c r="BI136"/>
  <c r="BH136"/>
  <c r="BG136"/>
  <c r="BF136"/>
  <c r="T136"/>
  <c r="R136"/>
  <c r="P136"/>
  <c r="BI129"/>
  <c r="BH129"/>
  <c r="BG129"/>
  <c r="BF129"/>
  <c r="T129"/>
  <c r="R129"/>
  <c r="P129"/>
  <c r="BI125"/>
  <c r="BH125"/>
  <c r="BG125"/>
  <c r="BF125"/>
  <c r="T125"/>
  <c r="R125"/>
  <c r="P125"/>
  <c r="J118"/>
  <c r="F118"/>
  <c r="F116"/>
  <c r="E114"/>
  <c r="J93"/>
  <c r="F93"/>
  <c r="F91"/>
  <c r="E89"/>
  <c r="J26"/>
  <c r="E26"/>
  <c r="J94"/>
  <c r="J25"/>
  <c r="J20"/>
  <c r="E20"/>
  <c r="F119"/>
  <c r="J19"/>
  <c r="J14"/>
  <c r="J91"/>
  <c r="E7"/>
  <c r="E85"/>
  <c i="6" r="J39"/>
  <c r="J38"/>
  <c i="1" r="AY100"/>
  <c i="6" r="J37"/>
  <c i="1" r="AX100"/>
  <c i="6" r="BI193"/>
  <c r="BH193"/>
  <c r="BG193"/>
  <c r="BF193"/>
  <c r="T193"/>
  <c r="R193"/>
  <c r="P193"/>
  <c r="BI188"/>
  <c r="BH188"/>
  <c r="BG188"/>
  <c r="BF188"/>
  <c r="T188"/>
  <c r="R188"/>
  <c r="P188"/>
  <c r="BI183"/>
  <c r="BH183"/>
  <c r="BG183"/>
  <c r="BF183"/>
  <c r="T183"/>
  <c r="R183"/>
  <c r="P183"/>
  <c r="BI176"/>
  <c r="BH176"/>
  <c r="BG176"/>
  <c r="BF176"/>
  <c r="T176"/>
  <c r="R176"/>
  <c r="P176"/>
  <c r="BI172"/>
  <c r="BH172"/>
  <c r="BG172"/>
  <c r="BF172"/>
  <c r="T172"/>
  <c r="R172"/>
  <c r="P172"/>
  <c r="BI168"/>
  <c r="BH168"/>
  <c r="BG168"/>
  <c r="BF168"/>
  <c r="T168"/>
  <c r="R168"/>
  <c r="P168"/>
  <c r="BI163"/>
  <c r="BH163"/>
  <c r="BG163"/>
  <c r="BF163"/>
  <c r="T163"/>
  <c r="R163"/>
  <c r="P163"/>
  <c r="BI156"/>
  <c r="BH156"/>
  <c r="BG156"/>
  <c r="BF156"/>
  <c r="T156"/>
  <c r="R156"/>
  <c r="P156"/>
  <c r="BI152"/>
  <c r="BH152"/>
  <c r="BG152"/>
  <c r="BF152"/>
  <c r="T152"/>
  <c r="R152"/>
  <c r="P152"/>
  <c r="BI147"/>
  <c r="BH147"/>
  <c r="BG147"/>
  <c r="BF147"/>
  <c r="T147"/>
  <c r="R147"/>
  <c r="P147"/>
  <c r="BI141"/>
  <c r="BH141"/>
  <c r="BG141"/>
  <c r="BF141"/>
  <c r="T141"/>
  <c r="R141"/>
  <c r="P141"/>
  <c r="BI137"/>
  <c r="BH137"/>
  <c r="BG137"/>
  <c r="BF137"/>
  <c r="T137"/>
  <c r="R137"/>
  <c r="P137"/>
  <c r="BI133"/>
  <c r="BH133"/>
  <c r="BG133"/>
  <c r="BF133"/>
  <c r="T133"/>
  <c r="R133"/>
  <c r="P133"/>
  <c r="BI129"/>
  <c r="BH129"/>
  <c r="BG129"/>
  <c r="BF129"/>
  <c r="T129"/>
  <c r="R129"/>
  <c r="P129"/>
  <c r="BI125"/>
  <c r="BH125"/>
  <c r="BG125"/>
  <c r="BF125"/>
  <c r="T125"/>
  <c r="R125"/>
  <c r="P125"/>
  <c r="J118"/>
  <c r="F118"/>
  <c r="F116"/>
  <c r="E114"/>
  <c r="J93"/>
  <c r="F93"/>
  <c r="F91"/>
  <c r="E89"/>
  <c r="J26"/>
  <c r="E26"/>
  <c r="J119"/>
  <c r="J25"/>
  <c r="J20"/>
  <c r="E20"/>
  <c r="F94"/>
  <c r="J19"/>
  <c r="J14"/>
  <c r="J116"/>
  <c r="E7"/>
  <c r="E85"/>
  <c i="5" r="J39"/>
  <c r="J38"/>
  <c i="1" r="AY99"/>
  <c i="5" r="J37"/>
  <c i="1" r="AX99"/>
  <c i="5" r="BI177"/>
  <c r="BH177"/>
  <c r="BG177"/>
  <c r="BF177"/>
  <c r="T177"/>
  <c r="R177"/>
  <c r="P177"/>
  <c r="BI172"/>
  <c r="BH172"/>
  <c r="BG172"/>
  <c r="BF172"/>
  <c r="T172"/>
  <c r="R172"/>
  <c r="P172"/>
  <c r="BI165"/>
  <c r="BH165"/>
  <c r="BG165"/>
  <c r="BF165"/>
  <c r="T165"/>
  <c r="R165"/>
  <c r="P165"/>
  <c r="BI161"/>
  <c r="BH161"/>
  <c r="BG161"/>
  <c r="BF161"/>
  <c r="T161"/>
  <c r="R161"/>
  <c r="P161"/>
  <c r="BI156"/>
  <c r="BH156"/>
  <c r="BG156"/>
  <c r="BF156"/>
  <c r="T156"/>
  <c r="R156"/>
  <c r="P156"/>
  <c r="BI149"/>
  <c r="BH149"/>
  <c r="BG149"/>
  <c r="BF149"/>
  <c r="T149"/>
  <c r="R149"/>
  <c r="P149"/>
  <c r="BI144"/>
  <c r="BH144"/>
  <c r="BG144"/>
  <c r="BF144"/>
  <c r="T144"/>
  <c r="R144"/>
  <c r="P144"/>
  <c r="BI137"/>
  <c r="BH137"/>
  <c r="BG137"/>
  <c r="BF137"/>
  <c r="T137"/>
  <c r="R137"/>
  <c r="P137"/>
  <c r="BI133"/>
  <c r="BH133"/>
  <c r="BG133"/>
  <c r="BF133"/>
  <c r="T133"/>
  <c r="R133"/>
  <c r="P133"/>
  <c r="BI129"/>
  <c r="BH129"/>
  <c r="BG129"/>
  <c r="BF129"/>
  <c r="T129"/>
  <c r="R129"/>
  <c r="P129"/>
  <c r="BI125"/>
  <c r="BH125"/>
  <c r="BG125"/>
  <c r="BF125"/>
  <c r="T125"/>
  <c r="R125"/>
  <c r="P125"/>
  <c r="J118"/>
  <c r="F118"/>
  <c r="F116"/>
  <c r="E114"/>
  <c r="J93"/>
  <c r="F93"/>
  <c r="F91"/>
  <c r="E89"/>
  <c r="J26"/>
  <c r="E26"/>
  <c r="J119"/>
  <c r="J25"/>
  <c r="J20"/>
  <c r="E20"/>
  <c r="F119"/>
  <c r="J19"/>
  <c r="J14"/>
  <c r="J116"/>
  <c r="E7"/>
  <c r="E110"/>
  <c i="4" r="J39"/>
  <c r="J38"/>
  <c i="1" r="AY98"/>
  <c i="4" r="J37"/>
  <c i="1" r="AX98"/>
  <c i="4" r="BI135"/>
  <c r="BH135"/>
  <c r="BG135"/>
  <c r="BF135"/>
  <c r="T135"/>
  <c r="R135"/>
  <c r="P135"/>
  <c r="BI130"/>
  <c r="BH130"/>
  <c r="BG130"/>
  <c r="BF130"/>
  <c r="T130"/>
  <c r="R130"/>
  <c r="P130"/>
  <c r="BI125"/>
  <c r="BH125"/>
  <c r="BG125"/>
  <c r="BF125"/>
  <c r="T125"/>
  <c r="R125"/>
  <c r="P125"/>
  <c r="J118"/>
  <c r="F118"/>
  <c r="F116"/>
  <c r="E114"/>
  <c r="J93"/>
  <c r="F93"/>
  <c r="F91"/>
  <c r="E89"/>
  <c r="J26"/>
  <c r="E26"/>
  <c r="J119"/>
  <c r="J25"/>
  <c r="J20"/>
  <c r="E20"/>
  <c r="F94"/>
  <c r="J19"/>
  <c r="J14"/>
  <c r="J116"/>
  <c r="E7"/>
  <c r="E85"/>
  <c i="3" r="J39"/>
  <c r="J38"/>
  <c i="1" r="AY97"/>
  <c i="3" r="J37"/>
  <c i="1" r="AX97"/>
  <c i="3" r="BI169"/>
  <c r="BH169"/>
  <c r="BG169"/>
  <c r="BF169"/>
  <c r="T169"/>
  <c r="R169"/>
  <c r="P169"/>
  <c r="BI164"/>
  <c r="BH164"/>
  <c r="BG164"/>
  <c r="BF164"/>
  <c r="T164"/>
  <c r="R164"/>
  <c r="P164"/>
  <c r="BI157"/>
  <c r="BH157"/>
  <c r="BG157"/>
  <c r="BF157"/>
  <c r="T157"/>
  <c r="R157"/>
  <c r="P157"/>
  <c r="BI153"/>
  <c r="BH153"/>
  <c r="BG153"/>
  <c r="BF153"/>
  <c r="T153"/>
  <c r="R153"/>
  <c r="P153"/>
  <c r="BI148"/>
  <c r="BH148"/>
  <c r="BG148"/>
  <c r="BF148"/>
  <c r="T148"/>
  <c r="R148"/>
  <c r="P148"/>
  <c r="BI141"/>
  <c r="BH141"/>
  <c r="BG141"/>
  <c r="BF141"/>
  <c r="T141"/>
  <c r="R141"/>
  <c r="P141"/>
  <c r="BI136"/>
  <c r="BH136"/>
  <c r="BG136"/>
  <c r="BF136"/>
  <c r="T136"/>
  <c r="R136"/>
  <c r="P136"/>
  <c r="BI129"/>
  <c r="BH129"/>
  <c r="BG129"/>
  <c r="BF129"/>
  <c r="T129"/>
  <c r="R129"/>
  <c r="P129"/>
  <c r="BI125"/>
  <c r="BH125"/>
  <c r="BG125"/>
  <c r="BF125"/>
  <c r="T125"/>
  <c r="R125"/>
  <c r="P125"/>
  <c r="J118"/>
  <c r="F118"/>
  <c r="F116"/>
  <c r="E114"/>
  <c r="J93"/>
  <c r="F93"/>
  <c r="F91"/>
  <c r="E89"/>
  <c r="J26"/>
  <c r="E26"/>
  <c r="J119"/>
  <c r="J25"/>
  <c r="J20"/>
  <c r="E20"/>
  <c r="F94"/>
  <c r="J19"/>
  <c r="J14"/>
  <c r="J116"/>
  <c r="E7"/>
  <c r="E110"/>
  <c i="2" r="J123"/>
  <c r="J37"/>
  <c r="J36"/>
  <c i="1" r="AY95"/>
  <c i="2" r="J35"/>
  <c i="1" r="AX95"/>
  <c i="2" r="BI204"/>
  <c r="BH204"/>
  <c r="BG204"/>
  <c r="BF204"/>
  <c r="T204"/>
  <c r="R204"/>
  <c r="P204"/>
  <c r="BI202"/>
  <c r="BH202"/>
  <c r="BG202"/>
  <c r="BF202"/>
  <c r="T202"/>
  <c r="R202"/>
  <c r="P202"/>
  <c r="BI200"/>
  <c r="BH200"/>
  <c r="BG200"/>
  <c r="BF200"/>
  <c r="T200"/>
  <c r="R200"/>
  <c r="P200"/>
  <c r="BI198"/>
  <c r="BH198"/>
  <c r="BG198"/>
  <c r="BF198"/>
  <c r="T198"/>
  <c r="R198"/>
  <c r="P198"/>
  <c r="BI195"/>
  <c r="BH195"/>
  <c r="BG195"/>
  <c r="BF195"/>
  <c r="T195"/>
  <c r="R195"/>
  <c r="P195"/>
  <c r="BI190"/>
  <c r="BH190"/>
  <c r="BG190"/>
  <c r="BF190"/>
  <c r="T190"/>
  <c r="R190"/>
  <c r="P190"/>
  <c r="BI184"/>
  <c r="BH184"/>
  <c r="BG184"/>
  <c r="BF184"/>
  <c r="T184"/>
  <c r="R184"/>
  <c r="P184"/>
  <c r="BI179"/>
  <c r="BH179"/>
  <c r="BG179"/>
  <c r="BF179"/>
  <c r="T179"/>
  <c r="R179"/>
  <c r="P179"/>
  <c r="BI175"/>
  <c r="BH175"/>
  <c r="BG175"/>
  <c r="BF175"/>
  <c r="T175"/>
  <c r="R175"/>
  <c r="P175"/>
  <c r="BI170"/>
  <c r="BH170"/>
  <c r="BG170"/>
  <c r="BF170"/>
  <c r="T170"/>
  <c r="R170"/>
  <c r="P170"/>
  <c r="BI167"/>
  <c r="BH167"/>
  <c r="BG167"/>
  <c r="BF167"/>
  <c r="T167"/>
  <c r="R167"/>
  <c r="P167"/>
  <c r="BI164"/>
  <c r="BH164"/>
  <c r="BG164"/>
  <c r="BF164"/>
  <c r="T164"/>
  <c r="R164"/>
  <c r="P164"/>
  <c r="BI161"/>
  <c r="BH161"/>
  <c r="BG161"/>
  <c r="BF161"/>
  <c r="T161"/>
  <c r="R161"/>
  <c r="P161"/>
  <c r="BI157"/>
  <c r="BH157"/>
  <c r="BG157"/>
  <c r="BF157"/>
  <c r="T157"/>
  <c r="R157"/>
  <c r="P157"/>
  <c r="BI152"/>
  <c r="BH152"/>
  <c r="BG152"/>
  <c r="BF152"/>
  <c r="T152"/>
  <c r="R152"/>
  <c r="P152"/>
  <c r="BI150"/>
  <c r="BH150"/>
  <c r="BG150"/>
  <c r="BF150"/>
  <c r="T150"/>
  <c r="R150"/>
  <c r="P150"/>
  <c r="BI147"/>
  <c r="BH147"/>
  <c r="BG147"/>
  <c r="BF147"/>
  <c r="T147"/>
  <c r="R147"/>
  <c r="P147"/>
  <c r="BI144"/>
  <c r="BH144"/>
  <c r="BG144"/>
  <c r="BF144"/>
  <c r="T144"/>
  <c r="R144"/>
  <c r="P144"/>
  <c r="BI140"/>
  <c r="BH140"/>
  <c r="BG140"/>
  <c r="BF140"/>
  <c r="T140"/>
  <c r="R140"/>
  <c r="P140"/>
  <c r="BI137"/>
  <c r="BH137"/>
  <c r="BG137"/>
  <c r="BF137"/>
  <c r="T137"/>
  <c r="R137"/>
  <c r="P137"/>
  <c r="BI134"/>
  <c r="BH134"/>
  <c r="BG134"/>
  <c r="BF134"/>
  <c r="T134"/>
  <c r="R134"/>
  <c r="P134"/>
  <c r="BI130"/>
  <c r="BH130"/>
  <c r="BG130"/>
  <c r="BF130"/>
  <c r="T130"/>
  <c r="R130"/>
  <c r="P130"/>
  <c r="BI128"/>
  <c r="BH128"/>
  <c r="BG128"/>
  <c r="BF128"/>
  <c r="T128"/>
  <c r="R128"/>
  <c r="P128"/>
  <c r="BI125"/>
  <c r="BH125"/>
  <c r="BG125"/>
  <c r="BF125"/>
  <c r="T125"/>
  <c r="R125"/>
  <c r="P125"/>
  <c r="J97"/>
  <c r="J118"/>
  <c r="F118"/>
  <c r="F116"/>
  <c r="E114"/>
  <c r="J91"/>
  <c r="F91"/>
  <c r="F89"/>
  <c r="E87"/>
  <c r="J24"/>
  <c r="E24"/>
  <c r="J119"/>
  <c r="J23"/>
  <c r="J18"/>
  <c r="E18"/>
  <c r="F92"/>
  <c r="J17"/>
  <c r="J12"/>
  <c r="J89"/>
  <c r="E7"/>
  <c r="E112"/>
  <c i="1" r="L90"/>
  <c r="AM90"/>
  <c r="AM89"/>
  <c r="L89"/>
  <c r="AM87"/>
  <c r="L87"/>
  <c r="L85"/>
  <c r="L84"/>
  <c i="2" r="BK190"/>
  <c r="BK175"/>
  <c r="J144"/>
  <c r="BK134"/>
  <c i="1" r="AS124"/>
  <c i="2" r="J179"/>
  <c r="J134"/>
  <c r="BK202"/>
  <c r="J167"/>
  <c r="J140"/>
  <c i="1" r="AS112"/>
  <c i="2" r="J157"/>
  <c r="BK125"/>
  <c i="3" r="J157"/>
  <c r="J129"/>
  <c r="BK153"/>
  <c r="BK129"/>
  <c i="4" r="J125"/>
  <c r="BK130"/>
  <c r="BK125"/>
  <c i="5" r="J172"/>
  <c r="J137"/>
  <c r="J156"/>
  <c r="BK156"/>
  <c r="BK137"/>
  <c r="J125"/>
  <c r="BK133"/>
  <c i="6" r="J172"/>
  <c r="BK125"/>
  <c r="J152"/>
  <c r="BK137"/>
  <c r="BK183"/>
  <c r="J141"/>
  <c r="BK152"/>
  <c i="7" r="BK167"/>
  <c r="BK136"/>
  <c r="J153"/>
  <c r="BK129"/>
  <c r="J179"/>
  <c r="J146"/>
  <c i="8" r="J153"/>
  <c r="J127"/>
  <c r="BK127"/>
  <c r="J131"/>
  <c r="BK137"/>
  <c i="9" r="J139"/>
  <c r="BK160"/>
  <c r="J130"/>
  <c r="BK144"/>
  <c r="BK130"/>
  <c i="10" r="J139"/>
  <c r="J131"/>
  <c i="11" r="BK269"/>
  <c r="BK222"/>
  <c r="J163"/>
  <c r="BK382"/>
  <c r="BK322"/>
  <c r="J239"/>
  <c r="BK148"/>
  <c r="J387"/>
  <c r="J335"/>
  <c r="J276"/>
  <c r="BK235"/>
  <c r="J159"/>
  <c r="J392"/>
  <c r="J327"/>
  <c r="BK276"/>
  <c r="J235"/>
  <c r="BK159"/>
  <c i="12" r="BK184"/>
  <c r="J126"/>
  <c r="J164"/>
  <c r="BK164"/>
  <c r="BK179"/>
  <c r="BK132"/>
  <c i="13" r="BK804"/>
  <c r="J755"/>
  <c r="J698"/>
  <c r="BK682"/>
  <c r="J650"/>
  <c r="J626"/>
  <c r="J554"/>
  <c r="J521"/>
  <c r="BK483"/>
  <c r="BK460"/>
  <c r="J426"/>
  <c r="BK408"/>
  <c r="J393"/>
  <c r="J344"/>
  <c r="BK296"/>
  <c r="BK246"/>
  <c r="J205"/>
  <c r="BK165"/>
  <c r="J136"/>
  <c r="BK788"/>
  <c r="J722"/>
  <c r="BK692"/>
  <c r="J659"/>
  <c r="BK603"/>
  <c r="J559"/>
  <c r="J537"/>
  <c r="J501"/>
  <c r="J486"/>
  <c r="BK473"/>
  <c r="J422"/>
  <c r="BK385"/>
  <c r="J271"/>
  <c r="BK200"/>
  <c r="J165"/>
  <c r="J150"/>
  <c r="J854"/>
  <c r="BK846"/>
  <c r="BK837"/>
  <c r="J816"/>
  <c r="J794"/>
  <c r="BK755"/>
  <c r="J730"/>
  <c r="J686"/>
  <c r="J666"/>
  <c r="BK635"/>
  <c r="J603"/>
  <c r="BK559"/>
  <c r="J516"/>
  <c r="J498"/>
  <c r="BK434"/>
  <c r="J372"/>
  <c r="J341"/>
  <c r="BK308"/>
  <c r="BK271"/>
  <c r="J246"/>
  <c r="BK215"/>
  <c r="BK192"/>
  <c r="BK144"/>
  <c r="BK784"/>
  <c r="BK736"/>
  <c r="J712"/>
  <c r="BK698"/>
  <c r="BK655"/>
  <c r="BK626"/>
  <c r="J594"/>
  <c r="J545"/>
  <c r="BK521"/>
  <c r="J507"/>
  <c r="J477"/>
  <c r="J418"/>
  <c r="J353"/>
  <c r="BK318"/>
  <c r="J305"/>
  <c r="J289"/>
  <c r="J215"/>
  <c r="BK153"/>
  <c i="14" r="BK635"/>
  <c r="J609"/>
  <c r="J583"/>
  <c r="J545"/>
  <c r="J508"/>
  <c r="J480"/>
  <c r="J443"/>
  <c r="BK406"/>
  <c r="BK348"/>
  <c r="J305"/>
  <c r="J251"/>
  <c r="BK185"/>
  <c r="J153"/>
  <c r="BK630"/>
  <c r="BK583"/>
  <c r="J552"/>
  <c r="BK499"/>
  <c r="J474"/>
  <c r="J441"/>
  <c r="J429"/>
  <c r="BK413"/>
  <c r="J368"/>
  <c r="BK322"/>
  <c r="BK281"/>
  <c r="BK254"/>
  <c r="BK229"/>
  <c r="BK658"/>
  <c r="J650"/>
  <c r="BK622"/>
  <c r="J537"/>
  <c r="BK512"/>
  <c r="BK466"/>
  <c r="J423"/>
  <c r="J393"/>
  <c r="BK343"/>
  <c r="J301"/>
  <c r="BK264"/>
  <c r="J244"/>
  <c r="BK216"/>
  <c r="J194"/>
  <c r="J601"/>
  <c r="J557"/>
  <c r="J489"/>
  <c r="BK474"/>
  <c r="J459"/>
  <c r="J431"/>
  <c r="BK409"/>
  <c r="J353"/>
  <c r="BK326"/>
  <c r="J281"/>
  <c r="BK247"/>
  <c r="BK194"/>
  <c r="J162"/>
  <c i="15" r="BK594"/>
  <c r="J566"/>
  <c r="J518"/>
  <c r="J495"/>
  <c r="J459"/>
  <c r="J421"/>
  <c r="J385"/>
  <c r="J367"/>
  <c r="J341"/>
  <c r="BK315"/>
  <c r="BK264"/>
  <c r="BK232"/>
  <c r="J203"/>
  <c r="J166"/>
  <c r="J492"/>
  <c r="BK455"/>
  <c r="BK438"/>
  <c r="J415"/>
  <c r="BK397"/>
  <c r="J376"/>
  <c r="BK346"/>
  <c r="J279"/>
  <c r="BK245"/>
  <c r="BK197"/>
  <c r="J176"/>
  <c r="BK579"/>
  <c r="J553"/>
  <c r="BK531"/>
  <c r="J514"/>
  <c r="BK492"/>
  <c r="J438"/>
  <c r="BK417"/>
  <c r="BK383"/>
  <c r="J310"/>
  <c r="BK287"/>
  <c r="BK252"/>
  <c r="J218"/>
  <c r="BK180"/>
  <c r="BK149"/>
  <c r="J583"/>
  <c r="J397"/>
  <c r="J355"/>
  <c r="BK336"/>
  <c r="J321"/>
  <c r="J290"/>
  <c r="BK256"/>
  <c r="BK229"/>
  <c r="BK176"/>
  <c r="J149"/>
  <c i="16" r="J574"/>
  <c r="BK526"/>
  <c r="J462"/>
  <c r="J403"/>
  <c r="BK356"/>
  <c r="J316"/>
  <c r="BK300"/>
  <c r="J271"/>
  <c r="J233"/>
  <c r="BK172"/>
  <c r="J144"/>
  <c r="BK536"/>
  <c r="BK488"/>
  <c r="J437"/>
  <c r="BK409"/>
  <c r="J377"/>
  <c r="J337"/>
  <c r="BK291"/>
  <c r="J275"/>
  <c r="BK257"/>
  <c r="J219"/>
  <c r="BK144"/>
  <c r="J578"/>
  <c r="BK552"/>
  <c r="J509"/>
  <c r="J481"/>
  <c r="BK425"/>
  <c r="BK403"/>
  <c r="BK384"/>
  <c r="BK316"/>
  <c r="J253"/>
  <c r="J230"/>
  <c r="BK198"/>
  <c r="J172"/>
  <c r="J552"/>
  <c r="J501"/>
  <c r="BK476"/>
  <c r="J442"/>
  <c r="J409"/>
  <c r="J384"/>
  <c r="J360"/>
  <c r="J342"/>
  <c r="J280"/>
  <c r="BK204"/>
  <c r="BK181"/>
  <c i="17" r="J538"/>
  <c r="BK516"/>
  <c r="BK464"/>
  <c r="BK435"/>
  <c r="BK395"/>
  <c r="J358"/>
  <c r="BK296"/>
  <c r="J223"/>
  <c r="J178"/>
  <c r="J144"/>
  <c r="J544"/>
  <c r="BK502"/>
  <c r="BK482"/>
  <c r="BK461"/>
  <c r="J443"/>
  <c r="BK418"/>
  <c r="J349"/>
  <c r="BK282"/>
  <c r="BK251"/>
  <c r="J219"/>
  <c r="BK187"/>
  <c r="BK159"/>
  <c r="J139"/>
  <c r="BK556"/>
  <c r="J551"/>
  <c r="J507"/>
  <c r="J482"/>
  <c r="J452"/>
  <c r="J406"/>
  <c r="BK345"/>
  <c r="J320"/>
  <c r="J260"/>
  <c r="J195"/>
  <c r="BK525"/>
  <c r="BK470"/>
  <c r="BK448"/>
  <c r="J381"/>
  <c r="BK358"/>
  <c r="BK332"/>
  <c r="J296"/>
  <c r="J270"/>
  <c r="J238"/>
  <c r="J191"/>
  <c i="18" r="BK285"/>
  <c r="J231"/>
  <c r="BK208"/>
  <c r="BK191"/>
  <c r="BK129"/>
  <c r="BK225"/>
  <c r="BK198"/>
  <c r="BK165"/>
  <c r="BK137"/>
  <c r="BK231"/>
  <c r="BK158"/>
  <c r="J129"/>
  <c r="J251"/>
  <c r="BK216"/>
  <c r="BK173"/>
  <c i="19" r="J194"/>
  <c r="J171"/>
  <c r="BK144"/>
  <c r="BK194"/>
  <c r="J176"/>
  <c r="BK134"/>
  <c r="BK189"/>
  <c r="BK154"/>
  <c r="BK129"/>
  <c i="20" r="BK602"/>
  <c r="J580"/>
  <c r="BK561"/>
  <c r="BK498"/>
  <c r="J483"/>
  <c r="BK453"/>
  <c r="BK428"/>
  <c r="BK411"/>
  <c r="BK392"/>
  <c r="J378"/>
  <c r="J332"/>
  <c r="J278"/>
  <c r="BK257"/>
  <c r="BK208"/>
  <c r="J186"/>
  <c r="BK149"/>
  <c r="BK576"/>
  <c r="J556"/>
  <c r="J526"/>
  <c r="J501"/>
  <c r="J476"/>
  <c r="J450"/>
  <c r="J418"/>
  <c r="J387"/>
  <c r="J356"/>
  <c r="BK294"/>
  <c r="J257"/>
  <c r="BK219"/>
  <c r="J182"/>
  <c r="BK615"/>
  <c r="J606"/>
  <c r="BK584"/>
  <c r="J565"/>
  <c r="BK522"/>
  <c r="BK501"/>
  <c r="BK450"/>
  <c r="J422"/>
  <c r="J411"/>
  <c r="BK326"/>
  <c r="BK299"/>
  <c r="J283"/>
  <c r="BK246"/>
  <c r="J224"/>
  <c r="J177"/>
  <c r="BK526"/>
  <c r="BK463"/>
  <c r="BK440"/>
  <c r="BK424"/>
  <c r="J371"/>
  <c r="J342"/>
  <c r="J318"/>
  <c r="BK283"/>
  <c r="BK233"/>
  <c r="BK205"/>
  <c r="BK182"/>
  <c i="21" r="J519"/>
  <c r="J494"/>
  <c r="J467"/>
  <c r="J450"/>
  <c r="BK399"/>
  <c r="J391"/>
  <c r="BK306"/>
  <c r="BK279"/>
  <c r="J223"/>
  <c r="J161"/>
  <c r="BK138"/>
  <c r="BK471"/>
  <c r="J411"/>
  <c r="J383"/>
  <c r="J349"/>
  <c r="J320"/>
  <c r="J259"/>
  <c r="BK237"/>
  <c r="J218"/>
  <c r="BK129"/>
  <c r="J531"/>
  <c r="J512"/>
  <c r="J463"/>
  <c r="BK433"/>
  <c r="J423"/>
  <c r="J401"/>
  <c r="J379"/>
  <c r="BK349"/>
  <c r="J306"/>
  <c r="J285"/>
  <c r="BK259"/>
  <c r="J209"/>
  <c r="J169"/>
  <c r="J153"/>
  <c r="J133"/>
  <c r="BK487"/>
  <c r="J438"/>
  <c r="BK411"/>
  <c r="J373"/>
  <c r="J344"/>
  <c r="BK320"/>
  <c r="J290"/>
  <c r="J234"/>
  <c r="BK194"/>
  <c r="BK161"/>
  <c r="J138"/>
  <c i="22" r="BK597"/>
  <c r="BK560"/>
  <c r="BK530"/>
  <c r="BK502"/>
  <c r="BK468"/>
  <c r="J415"/>
  <c r="J375"/>
  <c r="J330"/>
  <c r="J292"/>
  <c r="BK205"/>
  <c r="J592"/>
  <c r="J573"/>
  <c r="J552"/>
  <c r="BK533"/>
  <c r="J505"/>
  <c r="J380"/>
  <c r="BK312"/>
  <c r="J282"/>
  <c r="BK215"/>
  <c r="BK190"/>
  <c r="J140"/>
  <c r="BK585"/>
  <c r="BK523"/>
  <c r="J502"/>
  <c r="J459"/>
  <c r="J430"/>
  <c r="BK359"/>
  <c r="J322"/>
  <c r="BK282"/>
  <c r="BK240"/>
  <c r="J145"/>
  <c r="BK592"/>
  <c r="BK509"/>
  <c r="J468"/>
  <c r="J445"/>
  <c r="BK406"/>
  <c r="J364"/>
  <c r="J327"/>
  <c r="BK235"/>
  <c r="BK155"/>
  <c r="BK130"/>
  <c i="23" r="J327"/>
  <c r="J305"/>
  <c r="BK238"/>
  <c r="J187"/>
  <c r="J137"/>
  <c r="BK278"/>
  <c r="J199"/>
  <c r="J178"/>
  <c r="BK148"/>
  <c r="J319"/>
  <c r="J278"/>
  <c r="J233"/>
  <c r="J204"/>
  <c r="BK178"/>
  <c r="BK153"/>
  <c r="BK305"/>
  <c r="J210"/>
  <c r="BK163"/>
  <c i="24" r="BK370"/>
  <c r="J345"/>
  <c r="J327"/>
  <c r="J306"/>
  <c r="BK276"/>
  <c r="J253"/>
  <c r="J204"/>
  <c r="J178"/>
  <c r="BK146"/>
  <c r="J359"/>
  <c r="J338"/>
  <c r="BK314"/>
  <c r="J292"/>
  <c r="J248"/>
  <c r="J223"/>
  <c r="J199"/>
  <c r="BK178"/>
  <c r="J379"/>
  <c r="BK359"/>
  <c r="J331"/>
  <c r="J310"/>
  <c r="BK257"/>
  <c r="BK242"/>
  <c r="BK209"/>
  <c r="J165"/>
  <c r="J126"/>
  <c i="25" r="J343"/>
  <c r="J329"/>
  <c r="J305"/>
  <c r="BK207"/>
  <c r="J146"/>
  <c r="J166"/>
  <c r="BK336"/>
  <c r="BK290"/>
  <c r="BK225"/>
  <c r="BK202"/>
  <c r="J182"/>
  <c r="BK123"/>
  <c r="BK294"/>
  <c r="BK254"/>
  <c r="BK128"/>
  <c i="26" r="BK335"/>
  <c r="J307"/>
  <c r="BK204"/>
  <c r="J183"/>
  <c r="BK369"/>
  <c r="BK339"/>
  <c r="BK303"/>
  <c r="J251"/>
  <c r="J209"/>
  <c r="J151"/>
  <c r="BK131"/>
  <c r="J369"/>
  <c r="BK354"/>
  <c r="J335"/>
  <c r="BK307"/>
  <c r="BK276"/>
  <c r="BK214"/>
  <c r="BK183"/>
  <c r="J346"/>
  <c r="J303"/>
  <c r="BK257"/>
  <c r="J236"/>
  <c r="J199"/>
  <c r="BK146"/>
  <c i="27" r="BK537"/>
  <c r="BK509"/>
  <c r="J480"/>
  <c r="J439"/>
  <c r="BK403"/>
  <c r="BK379"/>
  <c r="J338"/>
  <c r="J267"/>
  <c r="BK248"/>
  <c r="BK215"/>
  <c r="BK129"/>
  <c r="J555"/>
  <c r="J537"/>
  <c r="J520"/>
  <c r="BK494"/>
  <c r="BK476"/>
  <c r="BK430"/>
  <c r="J319"/>
  <c r="BK284"/>
  <c r="BK172"/>
  <c r="J135"/>
  <c r="BK528"/>
  <c r="J491"/>
  <c r="J461"/>
  <c r="BK412"/>
  <c r="J399"/>
  <c r="BK387"/>
  <c r="BK360"/>
  <c r="J324"/>
  <c r="J262"/>
  <c r="BK234"/>
  <c r="BK192"/>
  <c r="J167"/>
  <c r="BK499"/>
  <c r="J473"/>
  <c r="J447"/>
  <c r="J422"/>
  <c r="BK391"/>
  <c r="J360"/>
  <c r="J347"/>
  <c r="BK311"/>
  <c r="BK271"/>
  <c r="BK237"/>
  <c r="J215"/>
  <c r="BK187"/>
  <c r="BK145"/>
  <c i="28" r="BK147"/>
  <c r="J136"/>
  <c r="J147"/>
  <c r="J133"/>
  <c i="29" r="BK633"/>
  <c r="J616"/>
  <c r="BK592"/>
  <c r="BK570"/>
  <c r="J529"/>
  <c r="J509"/>
  <c r="BK455"/>
  <c r="BK407"/>
  <c r="BK616"/>
  <c r="J604"/>
  <c r="J586"/>
  <c r="BK567"/>
  <c r="J539"/>
  <c r="BK489"/>
  <c r="J460"/>
  <c r="J407"/>
  <c r="J388"/>
  <c r="J160"/>
  <c r="J137"/>
  <c r="BK644"/>
  <c r="BK624"/>
  <c r="J592"/>
  <c r="BK563"/>
  <c r="BK534"/>
  <c r="BK502"/>
  <c r="J484"/>
  <c r="BK392"/>
  <c r="BK380"/>
  <c r="J365"/>
  <c r="BK346"/>
  <c r="J331"/>
  <c r="BK315"/>
  <c r="BK297"/>
  <c r="J285"/>
  <c r="BK269"/>
  <c r="BK248"/>
  <c r="J228"/>
  <c r="J213"/>
  <c r="J193"/>
  <c r="J178"/>
  <c r="J150"/>
  <c r="J127"/>
  <c r="BK433"/>
  <c r="J397"/>
  <c r="BK360"/>
  <c r="J346"/>
  <c r="J326"/>
  <c r="J315"/>
  <c r="J297"/>
  <c r="J277"/>
  <c r="J258"/>
  <c r="J238"/>
  <c r="BK218"/>
  <c r="BK198"/>
  <c r="BK178"/>
  <c r="J142"/>
  <c i="30" r="BK393"/>
  <c r="J356"/>
  <c r="BK322"/>
  <c r="BK302"/>
  <c r="J263"/>
  <c r="BK235"/>
  <c r="BK219"/>
  <c r="J202"/>
  <c r="J157"/>
  <c r="BK405"/>
  <c r="J381"/>
  <c r="BK327"/>
  <c r="J298"/>
  <c r="BK263"/>
  <c r="BK240"/>
  <c r="J227"/>
  <c r="BK198"/>
  <c r="BK170"/>
  <c r="J133"/>
  <c r="BK373"/>
  <c r="BK337"/>
  <c r="BK259"/>
  <c r="J170"/>
  <c r="BK205"/>
  <c r="J140"/>
  <c i="31" r="J211"/>
  <c r="J196"/>
  <c r="BK145"/>
  <c r="BK196"/>
  <c r="BK167"/>
  <c r="J157"/>
  <c r="BK140"/>
  <c r="J129"/>
  <c r="J200"/>
  <c r="J177"/>
  <c r="BK157"/>
  <c r="J205"/>
  <c r="J167"/>
  <c i="32" r="BK220"/>
  <c r="J186"/>
  <c r="J163"/>
  <c r="J140"/>
  <c r="J205"/>
  <c r="BK174"/>
  <c r="BK145"/>
  <c r="J220"/>
  <c r="J200"/>
  <c r="J177"/>
  <c r="J161"/>
  <c r="BK149"/>
  <c i="33" r="J216"/>
  <c r="J182"/>
  <c r="BK157"/>
  <c r="BK134"/>
  <c r="J192"/>
  <c r="J170"/>
  <c r="BK125"/>
  <c r="J211"/>
  <c r="BK196"/>
  <c r="BK170"/>
  <c r="J145"/>
  <c r="J130"/>
  <c i="34" r="J190"/>
  <c r="J157"/>
  <c r="J212"/>
  <c r="J201"/>
  <c r="BK157"/>
  <c r="J134"/>
  <c r="BK169"/>
  <c r="BK150"/>
  <c r="BK206"/>
  <c r="J174"/>
  <c r="J138"/>
  <c i="35" r="J218"/>
  <c r="J201"/>
  <c r="J181"/>
  <c r="J164"/>
  <c r="J126"/>
  <c r="J211"/>
  <c r="J194"/>
  <c r="J174"/>
  <c r="J142"/>
  <c r="BK159"/>
  <c r="BK142"/>
  <c r="J159"/>
  <c i="36" r="BK190"/>
  <c r="BK174"/>
  <c r="J212"/>
  <c r="BK197"/>
  <c r="BK164"/>
  <c r="J142"/>
  <c r="BK212"/>
  <c r="J197"/>
  <c r="BK178"/>
  <c r="BK159"/>
  <c r="J138"/>
  <c i="37" r="J173"/>
  <c r="J159"/>
  <c r="BK138"/>
  <c r="BK173"/>
  <c r="BK159"/>
  <c r="BK148"/>
  <c r="J129"/>
  <c i="38" r="BK143"/>
  <c r="J162"/>
  <c r="BK165"/>
  <c r="BK129"/>
  <c r="J148"/>
  <c i="39" r="BK215"/>
  <c r="J204"/>
  <c r="J177"/>
  <c r="J138"/>
  <c r="J235"/>
  <c r="BK204"/>
  <c r="J174"/>
  <c r="BK128"/>
  <c r="J226"/>
  <c r="BK210"/>
  <c r="J180"/>
  <c r="J162"/>
  <c r="J146"/>
  <c r="BK244"/>
  <c r="J223"/>
  <c r="BK201"/>
  <c r="J192"/>
  <c r="J165"/>
  <c r="BK149"/>
  <c r="BK132"/>
  <c i="40" r="BK193"/>
  <c r="BK169"/>
  <c r="J148"/>
  <c r="J139"/>
  <c r="J210"/>
  <c r="J178"/>
  <c r="BK142"/>
  <c r="BK210"/>
  <c r="J190"/>
  <c r="J151"/>
  <c r="BK217"/>
  <c r="BK190"/>
  <c r="BK172"/>
  <c r="BK157"/>
  <c r="J136"/>
  <c i="41" r="BK242"/>
  <c r="J207"/>
  <c r="BK180"/>
  <c r="BK158"/>
  <c r="BK234"/>
  <c r="BK223"/>
  <c r="BK204"/>
  <c r="BK192"/>
  <c r="J154"/>
  <c r="BK129"/>
  <c r="J260"/>
  <c r="J238"/>
  <c r="J210"/>
  <c r="BK195"/>
  <c r="J171"/>
  <c r="J147"/>
  <c r="BK135"/>
  <c i="2" r="BK200"/>
  <c r="BK170"/>
  <c r="BK164"/>
  <c r="BK130"/>
  <c r="J202"/>
  <c r="BK198"/>
  <c r="BK161"/>
  <c r="BK144"/>
  <c r="J204"/>
  <c r="BK184"/>
  <c r="BK157"/>
  <c i="1" r="AS128"/>
  <c i="2" r="J161"/>
  <c r="J128"/>
  <c i="3" r="BK164"/>
  <c r="J136"/>
  <c r="BK157"/>
  <c r="BK136"/>
  <c r="BK125"/>
  <c i="4" r="BK135"/>
  <c r="J135"/>
  <c r="J130"/>
  <c i="5" r="J177"/>
  <c r="J161"/>
  <c r="J165"/>
  <c r="BK144"/>
  <c r="J149"/>
  <c r="BK129"/>
  <c r="BK149"/>
  <c i="6" r="J193"/>
  <c r="J168"/>
  <c r="J137"/>
  <c r="BK163"/>
  <c r="BK133"/>
  <c r="BK176"/>
  <c r="BK129"/>
  <c i="7" r="J184"/>
  <c r="J158"/>
  <c r="J129"/>
  <c r="BK179"/>
  <c r="J163"/>
  <c r="J174"/>
  <c i="8" r="J137"/>
  <c r="J159"/>
  <c i="9" r="J155"/>
  <c r="BK149"/>
  <c r="BK121"/>
  <c r="BK139"/>
  <c r="J126"/>
  <c i="10" r="BK131"/>
  <c r="BK143"/>
  <c r="J121"/>
  <c i="11" r="J230"/>
  <c r="BK199"/>
  <c r="BK170"/>
  <c r="BK365"/>
  <c r="BK342"/>
  <c r="J302"/>
  <c r="BK163"/>
  <c r="J138"/>
  <c r="J369"/>
  <c r="J293"/>
  <c r="J251"/>
  <c r="J170"/>
  <c r="BK127"/>
  <c r="BK335"/>
  <c r="BK293"/>
  <c r="J269"/>
  <c r="J222"/>
  <c r="BK190"/>
  <c r="J148"/>
  <c i="12" r="BK155"/>
  <c r="BK121"/>
  <c r="J179"/>
  <c r="J158"/>
  <c r="BK158"/>
  <c r="BK126"/>
  <c i="13" r="BK794"/>
  <c r="BK706"/>
  <c r="BK694"/>
  <c r="BK686"/>
  <c r="J669"/>
  <c r="J638"/>
  <c r="BK588"/>
  <c r="J529"/>
  <c r="J495"/>
  <c r="BK477"/>
  <c r="BK471"/>
  <c r="BK449"/>
  <c r="BK418"/>
  <c r="J385"/>
  <c r="BK367"/>
  <c r="J328"/>
  <c r="J275"/>
  <c r="BK250"/>
  <c r="J219"/>
  <c r="J169"/>
  <c r="BK136"/>
  <c r="J798"/>
  <c r="J770"/>
  <c r="BK700"/>
  <c r="BK672"/>
  <c r="BK641"/>
  <c r="BK594"/>
  <c r="BK551"/>
  <c r="BK504"/>
  <c r="J489"/>
  <c r="BK480"/>
  <c r="J471"/>
  <c r="BK403"/>
  <c r="BK372"/>
  <c r="J337"/>
  <c r="J250"/>
  <c r="J192"/>
  <c r="J161"/>
  <c r="J130"/>
  <c r="BK850"/>
  <c r="J842"/>
  <c r="BK820"/>
  <c r="J774"/>
  <c r="BK760"/>
  <c r="BK743"/>
  <c r="J710"/>
  <c r="J672"/>
  <c r="BK646"/>
  <c r="BK577"/>
  <c r="BK545"/>
  <c r="BK510"/>
  <c r="BK492"/>
  <c r="J454"/>
  <c r="BK413"/>
  <c r="J364"/>
  <c r="BK333"/>
  <c r="BK305"/>
  <c r="BK267"/>
  <c r="J229"/>
  <c r="J210"/>
  <c r="J174"/>
  <c r="BK130"/>
  <c r="J788"/>
  <c r="J765"/>
  <c r="BK722"/>
  <c r="BK704"/>
  <c r="J663"/>
  <c r="J646"/>
  <c r="J610"/>
  <c r="J582"/>
  <c r="J564"/>
  <c r="J524"/>
  <c r="J510"/>
  <c r="BK469"/>
  <c r="BK393"/>
  <c r="J349"/>
  <c r="J314"/>
  <c r="J293"/>
  <c r="BK254"/>
  <c r="BK169"/>
  <c i="14" r="J639"/>
  <c r="J613"/>
  <c r="J587"/>
  <c r="BK557"/>
  <c r="BK516"/>
  <c r="J503"/>
  <c r="J452"/>
  <c r="BK419"/>
  <c r="J396"/>
  <c r="BK353"/>
  <c r="BK317"/>
  <c r="BK267"/>
  <c r="BK189"/>
  <c r="J170"/>
  <c r="J135"/>
  <c r="BK609"/>
  <c r="BK574"/>
  <c r="BK545"/>
  <c r="J512"/>
  <c r="J471"/>
  <c r="J437"/>
  <c r="J419"/>
  <c r="J403"/>
  <c r="BK363"/>
  <c r="J317"/>
  <c r="BK301"/>
  <c r="BK271"/>
  <c r="BK238"/>
  <c r="BK199"/>
  <c r="BK643"/>
  <c r="BK613"/>
  <c r="BK520"/>
  <c r="J494"/>
  <c r="BK443"/>
  <c r="BK435"/>
  <c r="BK417"/>
  <c r="J388"/>
  <c r="J358"/>
  <c r="J313"/>
  <c r="BK288"/>
  <c r="BK233"/>
  <c r="J185"/>
  <c r="BK159"/>
  <c r="J574"/>
  <c r="BK542"/>
  <c r="BK483"/>
  <c r="BK471"/>
  <c r="BK449"/>
  <c r="BK429"/>
  <c r="BK384"/>
  <c r="J363"/>
  <c r="BK338"/>
  <c r="J308"/>
  <c r="J271"/>
  <c r="BK244"/>
  <c r="J189"/>
  <c r="J159"/>
  <c r="BK135"/>
  <c i="15" r="BK574"/>
  <c r="J527"/>
  <c r="BK500"/>
  <c r="J466"/>
  <c r="J417"/>
  <c r="J399"/>
  <c r="BK379"/>
  <c r="J359"/>
  <c r="J336"/>
  <c r="J307"/>
  <c r="BK249"/>
  <c r="J214"/>
  <c r="BK171"/>
  <c r="BK545"/>
  <c r="BK488"/>
  <c r="BK459"/>
  <c r="BK442"/>
  <c r="BK421"/>
  <c r="BK399"/>
  <c r="BK389"/>
  <c r="BK367"/>
  <c r="BK295"/>
  <c r="J270"/>
  <c r="BK236"/>
  <c r="BK190"/>
  <c r="J171"/>
  <c r="BK557"/>
  <c r="J545"/>
  <c r="BK527"/>
  <c r="J500"/>
  <c r="J485"/>
  <c r="J455"/>
  <c r="J433"/>
  <c r="BK415"/>
  <c r="J379"/>
  <c r="BK326"/>
  <c r="BK290"/>
  <c r="J256"/>
  <c r="J236"/>
  <c r="J185"/>
  <c r="J153"/>
  <c r="BK135"/>
  <c r="BK566"/>
  <c r="BK385"/>
  <c r="J326"/>
  <c r="J295"/>
  <c r="BK270"/>
  <c r="J232"/>
  <c r="J210"/>
  <c r="J161"/>
  <c i="16" r="J582"/>
  <c r="J569"/>
  <c r="BK484"/>
  <c r="BK442"/>
  <c r="BK401"/>
  <c r="J390"/>
  <c r="BK322"/>
  <c r="J288"/>
  <c r="BK250"/>
  <c r="BK230"/>
  <c r="J177"/>
  <c r="BK150"/>
  <c r="J513"/>
  <c r="BK472"/>
  <c r="BK452"/>
  <c r="J421"/>
  <c r="BK390"/>
  <c r="BK372"/>
  <c r="BK342"/>
  <c r="J322"/>
  <c r="BK288"/>
  <c r="BK271"/>
  <c r="BK253"/>
  <c r="BK215"/>
  <c r="BK135"/>
  <c r="BK574"/>
  <c r="J540"/>
  <c r="J522"/>
  <c r="J484"/>
  <c r="J430"/>
  <c r="BK421"/>
  <c r="BK387"/>
  <c r="J347"/>
  <c r="BK246"/>
  <c r="J224"/>
  <c r="J191"/>
  <c r="BK177"/>
  <c r="J561"/>
  <c r="BK513"/>
  <c r="J488"/>
  <c r="BK445"/>
  <c r="BK413"/>
  <c r="J393"/>
  <c r="BK368"/>
  <c r="BK352"/>
  <c r="J311"/>
  <c r="J265"/>
  <c r="BK211"/>
  <c r="BK186"/>
  <c r="J150"/>
  <c i="17" r="BK521"/>
  <c r="BK507"/>
  <c r="BK452"/>
  <c r="BK412"/>
  <c r="J384"/>
  <c r="BK313"/>
  <c r="J266"/>
  <c r="BK195"/>
  <c r="BK154"/>
  <c r="J131"/>
  <c r="BK518"/>
  <c r="BK494"/>
  <c r="J470"/>
  <c r="BK455"/>
  <c r="BK423"/>
  <c r="BK381"/>
  <c r="J326"/>
  <c r="J273"/>
  <c r="J248"/>
  <c r="BK223"/>
  <c r="BK191"/>
  <c r="J154"/>
  <c r="BK512"/>
  <c r="J494"/>
  <c r="J448"/>
  <c r="J418"/>
  <c r="BK369"/>
  <c r="J332"/>
  <c r="BK266"/>
  <c r="J217"/>
  <c r="BK178"/>
  <c r="J516"/>
  <c r="J467"/>
  <c r="BK431"/>
  <c r="J369"/>
  <c r="BK349"/>
  <c r="J290"/>
  <c r="BK273"/>
  <c r="BK244"/>
  <c r="BK217"/>
  <c r="J135"/>
  <c i="18" r="J273"/>
  <c r="BK257"/>
  <c r="J201"/>
  <c r="BK167"/>
  <c r="BK279"/>
  <c r="BK236"/>
  <c r="BK181"/>
  <c r="J158"/>
  <c r="BK273"/>
  <c r="BK187"/>
  <c r="J145"/>
  <c r="J268"/>
  <c r="J242"/>
  <c r="J194"/>
  <c i="19" r="J189"/>
  <c r="J162"/>
  <c r="J203"/>
  <c r="BK184"/>
  <c r="BK158"/>
  <c r="J129"/>
  <c r="BK171"/>
  <c r="BK147"/>
  <c r="BK180"/>
  <c i="20" r="J598"/>
  <c r="BK568"/>
  <c r="J530"/>
  <c r="BK492"/>
  <c r="J463"/>
  <c r="BK444"/>
  <c r="J424"/>
  <c r="BK406"/>
  <c r="BK387"/>
  <c r="BK346"/>
  <c r="J326"/>
  <c r="BK303"/>
  <c r="J260"/>
  <c r="BK224"/>
  <c r="BK191"/>
  <c r="J159"/>
  <c r="BK530"/>
  <c r="BK518"/>
  <c r="BK483"/>
  <c r="BK459"/>
  <c r="J446"/>
  <c r="J414"/>
  <c r="BK371"/>
  <c r="BK337"/>
  <c r="BK267"/>
  <c r="J233"/>
  <c r="BK215"/>
  <c r="BK172"/>
  <c r="J615"/>
  <c r="BK606"/>
  <c r="J576"/>
  <c r="BK556"/>
  <c r="J537"/>
  <c r="BK509"/>
  <c r="J468"/>
  <c r="BK432"/>
  <c r="BK420"/>
  <c r="J396"/>
  <c r="BK318"/>
  <c r="J291"/>
  <c r="J253"/>
  <c r="J155"/>
  <c r="J136"/>
  <c r="BK130"/>
  <c r="BK594"/>
  <c r="J590"/>
  <c r="BK580"/>
  <c r="J561"/>
  <c r="BK553"/>
  <c r="BK549"/>
  <c r="J509"/>
  <c r="BK489"/>
  <c r="BK465"/>
  <c r="BK434"/>
  <c r="BK378"/>
  <c r="J351"/>
  <c r="BK287"/>
  <c r="J250"/>
  <c r="J215"/>
  <c r="J196"/>
  <c r="J167"/>
  <c i="21" r="J506"/>
  <c r="J454"/>
  <c r="BK405"/>
  <c r="BK395"/>
  <c r="BK369"/>
  <c r="J301"/>
  <c r="J272"/>
  <c r="BK218"/>
  <c r="J186"/>
  <c r="BK498"/>
  <c r="BK467"/>
  <c r="J433"/>
  <c r="J395"/>
  <c r="J369"/>
  <c r="BK340"/>
  <c r="J279"/>
  <c r="BK266"/>
  <c r="J241"/>
  <c r="BK223"/>
  <c r="J204"/>
  <c r="BK537"/>
  <c r="J526"/>
  <c r="J487"/>
  <c r="J459"/>
  <c r="J429"/>
  <c r="BK417"/>
  <c r="J397"/>
  <c r="BK373"/>
  <c r="BK326"/>
  <c r="BK298"/>
  <c r="J266"/>
  <c r="J256"/>
  <c r="BK241"/>
  <c r="J176"/>
  <c r="J157"/>
  <c r="BK512"/>
  <c r="BK483"/>
  <c r="J435"/>
  <c r="BK415"/>
  <c r="J399"/>
  <c r="J340"/>
  <c r="BK301"/>
  <c r="J263"/>
  <c r="BK245"/>
  <c r="BK199"/>
  <c r="J165"/>
  <c r="BK133"/>
  <c i="22" r="J582"/>
  <c r="BK568"/>
  <c r="J533"/>
  <c r="J509"/>
  <c r="BK484"/>
  <c r="J463"/>
  <c r="J401"/>
  <c r="BK342"/>
  <c r="BK322"/>
  <c r="J240"/>
  <c r="BK169"/>
  <c r="BK125"/>
  <c r="BK578"/>
  <c r="J560"/>
  <c r="BK544"/>
  <c r="J530"/>
  <c r="BK519"/>
  <c r="J476"/>
  <c r="BK346"/>
  <c r="J304"/>
  <c r="J230"/>
  <c r="J210"/>
  <c r="J155"/>
  <c r="J601"/>
  <c r="J526"/>
  <c r="BK505"/>
  <c r="J472"/>
  <c r="J441"/>
  <c r="BK380"/>
  <c r="J339"/>
  <c r="BK304"/>
  <c r="BK266"/>
  <c r="J220"/>
  <c r="BK135"/>
  <c r="BK589"/>
  <c r="J498"/>
  <c r="BK463"/>
  <c r="J450"/>
  <c r="J411"/>
  <c r="BK375"/>
  <c r="BK330"/>
  <c r="J288"/>
  <c r="BK150"/>
  <c i="23" r="J331"/>
  <c r="BK309"/>
  <c r="J257"/>
  <c r="BK204"/>
  <c r="J153"/>
  <c r="BK300"/>
  <c r="J266"/>
  <c r="J244"/>
  <c r="BK187"/>
  <c r="J168"/>
  <c r="BK137"/>
  <c r="BK287"/>
  <c r="BK266"/>
  <c r="J227"/>
  <c r="BK199"/>
  <c r="BK168"/>
  <c r="J132"/>
  <c r="J295"/>
  <c r="BK233"/>
  <c r="J148"/>
  <c i="24" r="J374"/>
  <c r="BK348"/>
  <c r="BK331"/>
  <c r="BK310"/>
  <c r="J271"/>
  <c r="BK231"/>
  <c r="J184"/>
  <c r="J151"/>
  <c r="J131"/>
  <c r="BK345"/>
  <c r="BK323"/>
  <c r="BK302"/>
  <c r="J276"/>
  <c r="J242"/>
  <c r="J214"/>
  <c r="J194"/>
  <c r="J136"/>
  <c r="J364"/>
  <c r="J352"/>
  <c r="J323"/>
  <c r="J287"/>
  <c r="BK248"/>
  <c r="BK223"/>
  <c r="BK151"/>
  <c r="BK136"/>
  <c i="25" r="J350"/>
  <c r="J336"/>
  <c r="J309"/>
  <c r="BK243"/>
  <c r="BK192"/>
  <c r="BK347"/>
  <c r="J202"/>
  <c r="BK343"/>
  <c r="BK326"/>
  <c r="BK313"/>
  <c r="J243"/>
  <c r="J197"/>
  <c r="BK177"/>
  <c r="J313"/>
  <c r="BK269"/>
  <c r="BK187"/>
  <c r="J123"/>
  <c i="26" r="J332"/>
  <c r="J292"/>
  <c r="BK194"/>
  <c r="J131"/>
  <c r="BK346"/>
  <c r="BK315"/>
  <c r="BK271"/>
  <c r="BK232"/>
  <c r="J194"/>
  <c r="J146"/>
  <c r="BK379"/>
  <c r="BK363"/>
  <c r="J349"/>
  <c r="J328"/>
  <c r="BK292"/>
  <c r="J262"/>
  <c r="BK209"/>
  <c r="BK161"/>
  <c r="BK328"/>
  <c r="J297"/>
  <c r="J257"/>
  <c r="J240"/>
  <c r="J214"/>
  <c r="BK151"/>
  <c i="27" r="J545"/>
  <c r="J513"/>
  <c r="BK461"/>
  <c r="BK451"/>
  <c r="BK408"/>
  <c r="J387"/>
  <c r="J342"/>
  <c r="J306"/>
  <c r="BK258"/>
  <c r="J219"/>
  <c r="J153"/>
  <c r="J559"/>
  <c r="J550"/>
  <c r="J528"/>
  <c r="J504"/>
  <c r="BK473"/>
  <c r="BK333"/>
  <c r="J301"/>
  <c r="J187"/>
  <c r="J145"/>
  <c r="J516"/>
  <c r="J476"/>
  <c r="J458"/>
  <c r="BK418"/>
  <c r="BK395"/>
  <c r="BK383"/>
  <c r="BK356"/>
  <c r="J291"/>
  <c r="J271"/>
  <c r="BK243"/>
  <c r="J197"/>
  <c r="J172"/>
  <c r="BK504"/>
  <c r="BK465"/>
  <c r="BK439"/>
  <c r="J418"/>
  <c r="J379"/>
  <c r="J364"/>
  <c r="BK338"/>
  <c r="BK301"/>
  <c r="BK267"/>
  <c r="J234"/>
  <c r="J192"/>
  <c r="J140"/>
  <c i="28" r="BK143"/>
  <c r="BK133"/>
  <c r="J143"/>
  <c i="29" r="BK648"/>
  <c r="J628"/>
  <c r="BK612"/>
  <c r="BK589"/>
  <c r="J567"/>
  <c r="J534"/>
  <c r="BK519"/>
  <c r="BK484"/>
  <c r="BK445"/>
  <c r="J392"/>
  <c r="BK601"/>
  <c r="J581"/>
  <c r="J563"/>
  <c r="J502"/>
  <c r="J470"/>
  <c r="BK440"/>
  <c r="BK384"/>
  <c r="BK168"/>
  <c r="BK132"/>
  <c r="BK637"/>
  <c r="BK609"/>
  <c r="J577"/>
  <c r="J544"/>
  <c r="J519"/>
  <c r="J494"/>
  <c r="BK460"/>
  <c r="BK388"/>
  <c r="J372"/>
  <c r="J357"/>
  <c r="BK341"/>
  <c r="J318"/>
  <c r="BK300"/>
  <c r="J288"/>
  <c r="BK272"/>
  <c r="J253"/>
  <c r="BK233"/>
  <c r="J208"/>
  <c r="BK188"/>
  <c r="J163"/>
  <c r="BK142"/>
  <c r="BK475"/>
  <c r="J402"/>
  <c r="BK365"/>
  <c r="J349"/>
  <c r="BK331"/>
  <c r="BK318"/>
  <c r="J305"/>
  <c r="BK285"/>
  <c r="J269"/>
  <c r="J248"/>
  <c r="BK223"/>
  <c r="J203"/>
  <c r="J188"/>
  <c r="J168"/>
  <c r="J132"/>
  <c i="30" r="BK396"/>
  <c r="J360"/>
  <c r="J327"/>
  <c r="J307"/>
  <c r="BK289"/>
  <c r="BK252"/>
  <c r="J231"/>
  <c r="BK215"/>
  <c r="J193"/>
  <c r="BK162"/>
  <c r="BK127"/>
  <c r="BK389"/>
  <c r="BK360"/>
  <c r="BK307"/>
  <c r="J294"/>
  <c r="J259"/>
  <c r="J235"/>
  <c r="J219"/>
  <c r="BK185"/>
  <c r="BK145"/>
  <c r="BK381"/>
  <c r="J351"/>
  <c r="BK317"/>
  <c r="BK202"/>
  <c r="J162"/>
  <c r="J198"/>
  <c r="J127"/>
  <c i="31" r="BK200"/>
  <c r="J153"/>
  <c r="BK129"/>
  <c r="BK174"/>
  <c r="J161"/>
  <c r="J149"/>
  <c r="J134"/>
  <c r="BK211"/>
  <c r="J181"/>
  <c r="BK161"/>
  <c r="J220"/>
  <c r="BK181"/>
  <c r="BK149"/>
  <c i="32" r="J211"/>
  <c r="BK181"/>
  <c r="BK157"/>
  <c r="BK138"/>
  <c r="BK200"/>
  <c r="J170"/>
  <c r="J138"/>
  <c r="J215"/>
  <c r="BK196"/>
  <c r="BK170"/>
  <c r="J153"/>
  <c r="J134"/>
  <c i="33" r="J207"/>
  <c r="BK163"/>
  <c r="BK141"/>
  <c r="J125"/>
  <c r="BK182"/>
  <c r="J166"/>
  <c r="J141"/>
  <c r="BK207"/>
  <c r="BK192"/>
  <c r="BK166"/>
  <c r="J157"/>
  <c r="J134"/>
  <c i="34" r="J194"/>
  <c r="J159"/>
  <c r="BK126"/>
  <c r="BK174"/>
  <c r="BK146"/>
  <c r="BK201"/>
  <c r="BK164"/>
  <c r="J146"/>
  <c r="BK194"/>
  <c r="J181"/>
  <c r="J150"/>
  <c i="35" r="J221"/>
  <c r="J206"/>
  <c r="BK194"/>
  <c r="J178"/>
  <c r="BK150"/>
  <c r="BK221"/>
  <c r="BK206"/>
  <c r="BK178"/>
  <c r="BK157"/>
  <c r="BK146"/>
  <c r="BK169"/>
  <c r="J146"/>
  <c r="BK126"/>
  <c i="36" r="BK194"/>
  <c r="J181"/>
  <c r="BK142"/>
  <c r="J209"/>
  <c r="J178"/>
  <c r="BK154"/>
  <c r="BK134"/>
  <c r="J201"/>
  <c r="BK185"/>
  <c r="J169"/>
  <c r="J154"/>
  <c r="J134"/>
  <c i="37" r="BK170"/>
  <c r="BK152"/>
  <c r="J134"/>
  <c r="J170"/>
  <c r="BK155"/>
  <c r="BK143"/>
  <c r="J126"/>
  <c i="38" r="J134"/>
  <c r="J155"/>
  <c r="BK162"/>
  <c r="BK126"/>
  <c r="BK138"/>
  <c i="39" r="J240"/>
  <c r="BK217"/>
  <c r="J201"/>
  <c r="BK156"/>
  <c r="J128"/>
  <c r="BK226"/>
  <c r="BK198"/>
  <c r="J168"/>
  <c r="BK240"/>
  <c r="BK223"/>
  <c r="BK195"/>
  <c r="BK165"/>
  <c r="J156"/>
  <c r="BK142"/>
  <c r="BK237"/>
  <c r="J215"/>
  <c r="J195"/>
  <c r="J183"/>
  <c r="J171"/>
  <c r="BK162"/>
  <c r="J142"/>
  <c i="40" r="BK205"/>
  <c r="BK182"/>
  <c r="J157"/>
  <c r="J142"/>
  <c r="J217"/>
  <c r="J202"/>
  <c r="J175"/>
  <c r="BK133"/>
  <c r="BK208"/>
  <c r="BK175"/>
  <c r="BK163"/>
  <c r="BK128"/>
  <c r="BK196"/>
  <c r="BK178"/>
  <c r="BK160"/>
  <c r="J145"/>
  <c i="41" r="BK260"/>
  <c r="J223"/>
  <c r="J192"/>
  <c r="BK171"/>
  <c r="BK147"/>
  <c r="BK225"/>
  <c r="BK213"/>
  <c r="J195"/>
  <c r="J167"/>
  <c r="J135"/>
  <c r="BK262"/>
  <c r="J242"/>
  <c r="J228"/>
  <c r="J189"/>
  <c r="BK177"/>
  <c r="J161"/>
  <c r="J270"/>
  <c r="J257"/>
  <c r="BK245"/>
  <c r="J221"/>
  <c r="BK198"/>
  <c r="BK174"/>
  <c r="BK154"/>
  <c r="J139"/>
  <c i="2" r="J198"/>
  <c r="J184"/>
  <c r="BK167"/>
  <c r="BK140"/>
  <c r="BK128"/>
  <c r="J200"/>
  <c r="J195"/>
  <c r="J152"/>
  <c r="BK137"/>
  <c r="BK195"/>
  <c r="J170"/>
  <c r="BK147"/>
  <c i="1" r="AS132"/>
  <c i="2" r="J150"/>
  <c i="3" r="J169"/>
  <c r="J141"/>
  <c r="J164"/>
  <c r="J153"/>
  <c r="F37"/>
  <c i="5" r="BK165"/>
  <c r="J144"/>
  <c r="BK177"/>
  <c r="J129"/>
  <c i="6" r="J183"/>
  <c r="J156"/>
  <c r="J176"/>
  <c r="BK147"/>
  <c r="J129"/>
  <c r="BK172"/>
  <c r="J133"/>
  <c r="J147"/>
  <c i="7" r="BK174"/>
  <c r="J141"/>
  <c r="BK184"/>
  <c r="BK146"/>
  <c r="BK153"/>
  <c r="J136"/>
  <c i="8" r="J143"/>
  <c r="BK153"/>
  <c r="BK159"/>
  <c r="BK131"/>
  <c i="9" r="BK126"/>
  <c r="J144"/>
  <c r="J149"/>
  <c r="BK155"/>
  <c i="10" r="BK135"/>
  <c r="BK139"/>
  <c r="J135"/>
  <c r="J127"/>
  <c i="11" r="J382"/>
  <c r="J374"/>
  <c r="BK369"/>
  <c r="J365"/>
  <c r="BK352"/>
  <c r="BK348"/>
  <c r="J310"/>
  <c r="BK288"/>
  <c r="J226"/>
  <c r="J190"/>
  <c r="J155"/>
  <c r="J352"/>
  <c r="BK331"/>
  <c r="BK251"/>
  <c r="J175"/>
  <c r="BK144"/>
  <c r="BK374"/>
  <c r="BK327"/>
  <c r="BK259"/>
  <c r="BK226"/>
  <c r="BK138"/>
  <c r="BK387"/>
  <c r="J322"/>
  <c r="J288"/>
  <c r="J244"/>
  <c r="J206"/>
  <c i="12" r="J174"/>
  <c r="J149"/>
  <c r="J184"/>
  <c r="J121"/>
  <c r="BK149"/>
  <c r="J155"/>
  <c i="13" r="J820"/>
  <c r="BK779"/>
  <c r="J704"/>
  <c r="J688"/>
  <c r="J676"/>
  <c r="BK631"/>
  <c r="BK582"/>
  <c r="BK524"/>
  <c r="BK489"/>
  <c r="J475"/>
  <c r="BK454"/>
  <c r="BK422"/>
  <c r="J403"/>
  <c r="J380"/>
  <c r="BK364"/>
  <c r="BK321"/>
  <c r="J280"/>
  <c r="J254"/>
  <c r="J224"/>
  <c r="BK174"/>
  <c r="BK157"/>
  <c r="BK808"/>
  <c r="J784"/>
  <c r="BK715"/>
  <c r="BK688"/>
  <c r="BK666"/>
  <c r="BK617"/>
  <c r="BK564"/>
  <c r="J541"/>
  <c r="BK498"/>
  <c r="J483"/>
  <c r="J460"/>
  <c r="BK353"/>
  <c r="J333"/>
  <c r="J262"/>
  <c r="BK188"/>
  <c r="J153"/>
  <c r="BK854"/>
  <c r="J846"/>
  <c r="J837"/>
  <c r="J804"/>
  <c r="BK765"/>
  <c r="J736"/>
  <c r="J694"/>
  <c r="BK669"/>
  <c r="J655"/>
  <c r="BK610"/>
  <c r="J551"/>
  <c r="BK507"/>
  <c r="BK486"/>
  <c r="J449"/>
  <c r="J398"/>
  <c r="BK344"/>
  <c r="BK314"/>
  <c r="BK286"/>
  <c r="J239"/>
  <c r="BK219"/>
  <c r="J200"/>
  <c r="BK150"/>
  <c r="J812"/>
  <c r="BK774"/>
  <c r="J743"/>
  <c r="J715"/>
  <c r="J700"/>
  <c r="BK659"/>
  <c r="J635"/>
  <c r="J598"/>
  <c r="J572"/>
  <c r="BK537"/>
  <c r="BK516"/>
  <c r="BK501"/>
  <c r="J473"/>
  <c r="J408"/>
  <c r="J367"/>
  <c r="J321"/>
  <c r="J308"/>
  <c r="J286"/>
  <c r="BK229"/>
  <c r="BK161"/>
  <c i="14" r="J630"/>
  <c r="BK605"/>
  <c r="J570"/>
  <c r="J527"/>
  <c r="J499"/>
  <c r="J466"/>
  <c r="J435"/>
  <c r="BK400"/>
  <c r="J384"/>
  <c r="J326"/>
  <c r="J264"/>
  <c r="J225"/>
  <c r="BK175"/>
  <c r="J635"/>
  <c r="BK601"/>
  <c r="BK562"/>
  <c r="BK508"/>
  <c r="J483"/>
  <c r="J449"/>
  <c r="BK423"/>
  <c r="J406"/>
  <c r="J372"/>
  <c r="BK313"/>
  <c r="BK297"/>
  <c r="J260"/>
  <c r="J233"/>
  <c r="BK650"/>
  <c r="J643"/>
  <c r="J542"/>
  <c r="J516"/>
  <c r="BK477"/>
  <c r="BK437"/>
  <c r="J413"/>
  <c r="BK376"/>
  <c r="J338"/>
  <c r="BK308"/>
  <c r="J274"/>
  <c r="J247"/>
  <c r="BK208"/>
  <c r="BK162"/>
  <c r="BK587"/>
  <c r="BK552"/>
  <c r="BK487"/>
  <c r="J477"/>
  <c r="BK447"/>
  <c r="BK403"/>
  <c r="J376"/>
  <c r="BK358"/>
  <c r="BK332"/>
  <c r="J297"/>
  <c r="J267"/>
  <c r="BK225"/>
  <c r="BK180"/>
  <c r="BK153"/>
  <c i="15" r="J587"/>
  <c r="BK553"/>
  <c r="BK514"/>
  <c r="J480"/>
  <c r="J442"/>
  <c r="BK411"/>
  <c r="J389"/>
  <c r="BK376"/>
  <c r="BK355"/>
  <c r="BK310"/>
  <c r="BK259"/>
  <c r="BK223"/>
  <c r="J197"/>
  <c r="J135"/>
  <c r="BK485"/>
  <c r="J451"/>
  <c r="J426"/>
  <c r="BK409"/>
  <c r="BK393"/>
  <c r="BK371"/>
  <c r="BK321"/>
  <c r="J264"/>
  <c r="J223"/>
  <c r="J180"/>
  <c r="BK587"/>
  <c r="J557"/>
  <c r="J541"/>
  <c r="BK518"/>
  <c r="BK495"/>
  <c r="J476"/>
  <c r="BK447"/>
  <c r="BK423"/>
  <c r="J409"/>
  <c r="J403"/>
  <c r="J371"/>
  <c r="BK307"/>
  <c r="BK274"/>
  <c r="J245"/>
  <c r="J190"/>
  <c r="BK161"/>
  <c r="J579"/>
  <c r="BK387"/>
  <c r="J346"/>
  <c r="J331"/>
  <c r="BK299"/>
  <c r="J274"/>
  <c r="BK239"/>
  <c r="BK218"/>
  <c r="BK166"/>
  <c i="16" r="BK589"/>
  <c r="BK548"/>
  <c r="J476"/>
  <c r="BK427"/>
  <c r="BK393"/>
  <c r="BK332"/>
  <c r="BK308"/>
  <c r="J284"/>
  <c r="BK240"/>
  <c r="J215"/>
  <c r="BK154"/>
  <c r="BK540"/>
  <c r="BK491"/>
  <c r="BK455"/>
  <c r="J425"/>
  <c r="J413"/>
  <c r="BK380"/>
  <c r="BK360"/>
  <c r="J327"/>
  <c r="J296"/>
  <c r="BK280"/>
  <c r="BK260"/>
  <c r="J237"/>
  <c r="BK162"/>
  <c r="BK582"/>
  <c r="BK569"/>
  <c r="J536"/>
  <c r="BK501"/>
  <c r="J455"/>
  <c r="J427"/>
  <c r="BK407"/>
  <c r="J372"/>
  <c r="BK275"/>
  <c r="J240"/>
  <c r="BK219"/>
  <c r="J186"/>
  <c r="J167"/>
  <c r="J548"/>
  <c r="BK481"/>
  <c r="J452"/>
  <c r="BK415"/>
  <c r="BK397"/>
  <c r="BK377"/>
  <c r="BK347"/>
  <c r="J291"/>
  <c r="BK237"/>
  <c r="BK191"/>
  <c r="J154"/>
  <c i="17" r="J518"/>
  <c r="BK486"/>
  <c r="J438"/>
  <c r="BK406"/>
  <c r="J375"/>
  <c r="J301"/>
  <c r="BK238"/>
  <c r="J187"/>
  <c r="BK149"/>
  <c r="J521"/>
  <c r="J486"/>
  <c r="BK467"/>
  <c r="BK438"/>
  <c r="J412"/>
  <c r="J345"/>
  <c r="BK277"/>
  <c r="J244"/>
  <c r="BK208"/>
  <c r="BK164"/>
  <c r="BK144"/>
  <c r="J561"/>
  <c r="BK551"/>
  <c r="J525"/>
  <c r="J502"/>
  <c r="J476"/>
  <c r="BK443"/>
  <c r="J389"/>
  <c r="BK326"/>
  <c r="BK306"/>
  <c r="BK248"/>
  <c r="J173"/>
  <c r="BK476"/>
  <c r="J464"/>
  <c r="BK375"/>
  <c r="BK339"/>
  <c r="BK320"/>
  <c r="J282"/>
  <c r="BK260"/>
  <c r="BK219"/>
  <c r="BK139"/>
  <c i="18" r="J285"/>
  <c r="BK262"/>
  <c r="J216"/>
  <c r="BK194"/>
  <c r="J165"/>
  <c r="BK242"/>
  <c r="BK201"/>
  <c r="J173"/>
  <c r="J150"/>
  <c r="J279"/>
  <c r="J225"/>
  <c r="J137"/>
  <c r="J236"/>
  <c r="J191"/>
  <c i="19" r="J198"/>
  <c r="BK166"/>
  <c r="J134"/>
  <c r="J180"/>
  <c r="BK150"/>
  <c r="BK176"/>
  <c r="J158"/>
  <c r="J141"/>
  <c r="J147"/>
  <c i="20" r="J584"/>
  <c r="J553"/>
  <c r="J513"/>
  <c r="J489"/>
  <c r="J459"/>
  <c r="J432"/>
  <c r="J420"/>
  <c r="BK396"/>
  <c r="BK356"/>
  <c r="J337"/>
  <c r="J308"/>
  <c r="J274"/>
  <c r="BK240"/>
  <c r="BK196"/>
  <c r="J172"/>
  <c r="J130"/>
  <c r="BK572"/>
  <c r="BK545"/>
  <c r="J522"/>
  <c r="J498"/>
  <c r="J465"/>
  <c r="J440"/>
  <c r="J406"/>
  <c r="BK366"/>
  <c r="BK308"/>
  <c r="BK250"/>
  <c r="J230"/>
  <c r="J191"/>
  <c r="BK155"/>
  <c r="J611"/>
  <c r="J594"/>
  <c r="J572"/>
  <c r="J545"/>
  <c r="BK504"/>
  <c r="BK476"/>
  <c r="J428"/>
  <c r="BK418"/>
  <c r="J346"/>
  <c r="J303"/>
  <c r="J287"/>
  <c r="BK274"/>
  <c r="BK237"/>
  <c r="J205"/>
  <c r="J492"/>
  <c r="J444"/>
  <c r="BK438"/>
  <c r="J382"/>
  <c r="J361"/>
  <c r="J322"/>
  <c r="BK291"/>
  <c r="J237"/>
  <c r="BK211"/>
  <c r="BK186"/>
  <c r="J149"/>
  <c i="21" r="J498"/>
  <c r="J483"/>
  <c r="BK459"/>
  <c r="BK427"/>
  <c r="J365"/>
  <c r="J231"/>
  <c r="J199"/>
  <c r="BK153"/>
  <c r="BK494"/>
  <c r="J445"/>
  <c r="J421"/>
  <c r="BK401"/>
  <c r="BK379"/>
  <c r="BK344"/>
  <c r="J310"/>
  <c r="BK276"/>
  <c r="BK250"/>
  <c r="BK213"/>
  <c r="J149"/>
  <c r="BK531"/>
  <c r="BK519"/>
  <c r="J477"/>
  <c r="BK454"/>
  <c r="BK421"/>
  <c r="BK409"/>
  <c r="J388"/>
  <c r="BK359"/>
  <c r="BK310"/>
  <c r="BK272"/>
  <c r="J245"/>
  <c r="J194"/>
  <c r="BK169"/>
  <c r="BK149"/>
  <c r="BK506"/>
  <c r="BK463"/>
  <c r="BK423"/>
  <c r="J405"/>
  <c r="J354"/>
  <c r="J326"/>
  <c r="BK294"/>
  <c r="J276"/>
  <c r="BK231"/>
  <c r="J182"/>
  <c r="J143"/>
  <c i="22" r="BK609"/>
  <c r="BK573"/>
  <c r="J537"/>
  <c r="J512"/>
  <c r="J488"/>
  <c r="BK476"/>
  <c r="J426"/>
  <c r="J406"/>
  <c r="J359"/>
  <c r="J317"/>
  <c r="BK210"/>
  <c r="J150"/>
  <c r="BK601"/>
  <c r="BK582"/>
  <c r="J568"/>
  <c r="J547"/>
  <c r="BK537"/>
  <c r="J523"/>
  <c r="J480"/>
  <c r="BK415"/>
  <c r="J335"/>
  <c r="J295"/>
  <c r="J235"/>
  <c r="J205"/>
  <c r="J169"/>
  <c r="J130"/>
  <c r="BK540"/>
  <c r="J519"/>
  <c r="BK498"/>
  <c r="BK445"/>
  <c r="BK364"/>
  <c r="J342"/>
  <c r="BK317"/>
  <c r="BK288"/>
  <c r="J225"/>
  <c r="J190"/>
  <c r="J597"/>
  <c r="J585"/>
  <c r="J484"/>
  <c r="BK459"/>
  <c r="BK426"/>
  <c r="J393"/>
  <c r="BK335"/>
  <c r="J270"/>
  <c r="J159"/>
  <c r="BK140"/>
  <c i="23" r="BK331"/>
  <c r="J300"/>
  <c r="BK227"/>
  <c r="J173"/>
  <c r="BK132"/>
  <c r="J287"/>
  <c r="BK249"/>
  <c r="BK192"/>
  <c r="BK173"/>
  <c r="BK327"/>
  <c r="J309"/>
  <c r="BK244"/>
  <c r="BK210"/>
  <c r="J192"/>
  <c r="J158"/>
  <c r="J314"/>
  <c r="J249"/>
  <c r="J183"/>
  <c i="24" r="BK379"/>
  <c r="BK364"/>
  <c r="J341"/>
  <c r="J314"/>
  <c r="BK287"/>
  <c r="BK266"/>
  <c r="J227"/>
  <c r="BK199"/>
  <c r="J173"/>
  <c r="J141"/>
  <c r="BK352"/>
  <c r="J334"/>
  <c r="BK306"/>
  <c r="J281"/>
  <c r="BK253"/>
  <c r="BK237"/>
  <c r="BK204"/>
  <c r="BK184"/>
  <c r="BK131"/>
  <c r="BK374"/>
  <c r="BK355"/>
  <c r="BK334"/>
  <c r="J302"/>
  <c r="BK281"/>
  <c r="J237"/>
  <c r="BK194"/>
  <c r="BK161"/>
  <c r="BK141"/>
  <c i="25" r="J347"/>
  <c r="J333"/>
  <c r="J297"/>
  <c r="J225"/>
  <c r="BK182"/>
  <c r="BK333"/>
  <c r="J177"/>
  <c r="BK340"/>
  <c r="BK318"/>
  <c r="J269"/>
  <c r="BK221"/>
  <c r="J187"/>
  <c r="BK166"/>
  <c r="BK297"/>
  <c r="BK265"/>
  <c r="BK146"/>
  <c i="26" r="J374"/>
  <c r="BK324"/>
  <c r="BK297"/>
  <c r="BK199"/>
  <c r="J136"/>
  <c r="BK358"/>
  <c r="J319"/>
  <c r="J281"/>
  <c r="BK262"/>
  <c r="J219"/>
  <c r="J168"/>
  <c r="J141"/>
  <c r="J379"/>
  <c r="J358"/>
  <c r="BK342"/>
  <c r="BK332"/>
  <c r="BK311"/>
  <c r="J271"/>
  <c r="J204"/>
  <c r="J178"/>
  <c r="BK349"/>
  <c r="J311"/>
  <c r="BK281"/>
  <c r="BK246"/>
  <c r="J232"/>
  <c r="J161"/>
  <c r="J126"/>
  <c i="27" r="BK520"/>
  <c r="J499"/>
  <c r="BK458"/>
  <c r="J427"/>
  <c r="BK347"/>
  <c r="BK319"/>
  <c r="BK262"/>
  <c r="J237"/>
  <c r="BK167"/>
  <c r="BK559"/>
  <c r="BK550"/>
  <c r="J509"/>
  <c r="BK480"/>
  <c r="BK443"/>
  <c r="J329"/>
  <c r="BK291"/>
  <c r="BK177"/>
  <c r="BK140"/>
  <c r="BK540"/>
  <c r="BK513"/>
  <c r="BK468"/>
  <c r="BK447"/>
  <c r="J408"/>
  <c r="J391"/>
  <c r="BK364"/>
  <c r="BK329"/>
  <c r="J284"/>
  <c r="J248"/>
  <c r="BK219"/>
  <c r="J177"/>
  <c r="J129"/>
  <c r="J494"/>
  <c r="J468"/>
  <c r="J451"/>
  <c r="BK435"/>
  <c r="J383"/>
  <c r="J371"/>
  <c r="BK352"/>
  <c r="BK306"/>
  <c r="J258"/>
  <c r="J202"/>
  <c r="J162"/>
  <c i="28" r="BK127"/>
  <c r="BK130"/>
  <c r="J130"/>
  <c r="BK136"/>
  <c i="29" r="J637"/>
  <c r="J624"/>
  <c r="BK604"/>
  <c r="BK581"/>
  <c r="J554"/>
  <c r="BK539"/>
  <c r="BK514"/>
  <c r="BK465"/>
  <c r="BK425"/>
  <c r="J620"/>
  <c r="J612"/>
  <c r="BK596"/>
  <c r="BK577"/>
  <c r="BK549"/>
  <c r="BK479"/>
  <c r="J455"/>
  <c r="BK397"/>
  <c r="BK372"/>
  <c r="J147"/>
  <c r="J648"/>
  <c r="BK628"/>
  <c r="J601"/>
  <c r="BK574"/>
  <c r="BK554"/>
  <c r="BK529"/>
  <c r="J514"/>
  <c r="J465"/>
  <c r="J450"/>
  <c r="J384"/>
  <c r="J368"/>
  <c r="BK354"/>
  <c r="J336"/>
  <c r="BK305"/>
  <c r="J292"/>
  <c r="BK277"/>
  <c r="BK258"/>
  <c r="BK238"/>
  <c r="J218"/>
  <c r="J198"/>
  <c r="BK173"/>
  <c r="J155"/>
  <c r="BK137"/>
  <c r="J440"/>
  <c r="J416"/>
  <c r="BK368"/>
  <c r="J354"/>
  <c r="BK336"/>
  <c r="J323"/>
  <c r="BK310"/>
  <c r="BK292"/>
  <c r="BK280"/>
  <c r="BK263"/>
  <c r="J243"/>
  <c r="BK228"/>
  <c r="BK208"/>
  <c r="BK193"/>
  <c r="J173"/>
  <c r="BK150"/>
  <c i="30" r="BK400"/>
  <c r="BK386"/>
  <c r="J337"/>
  <c r="J310"/>
  <c r="BK298"/>
  <c r="BK271"/>
  <c r="J240"/>
  <c r="BK227"/>
  <c r="BK209"/>
  <c r="BK189"/>
  <c r="BK133"/>
  <c r="J393"/>
  <c r="J373"/>
  <c r="BK310"/>
  <c r="J289"/>
  <c r="BK247"/>
  <c r="J223"/>
  <c r="J189"/>
  <c r="J167"/>
  <c r="J386"/>
  <c r="BK356"/>
  <c r="J322"/>
  <c r="J215"/>
  <c r="J145"/>
  <c r="J185"/>
  <c i="31" r="BK220"/>
  <c r="J186"/>
  <c r="BK170"/>
  <c r="BK215"/>
  <c r="BK177"/>
  <c r="J145"/>
  <c i="32" r="J192"/>
  <c r="BK167"/>
  <c r="BK153"/>
  <c r="BK215"/>
  <c r="J181"/>
  <c r="BK163"/>
  <c r="BK134"/>
  <c r="BK211"/>
  <c r="BK192"/>
  <c r="J167"/>
  <c r="BK140"/>
  <c i="33" r="BK211"/>
  <c r="J173"/>
  <c r="J153"/>
  <c r="BK130"/>
  <c r="J188"/>
  <c r="BK173"/>
  <c r="J149"/>
  <c r="BK177"/>
  <c r="J159"/>
  <c r="BK136"/>
  <c i="34" r="BK197"/>
  <c r="J178"/>
  <c r="BK134"/>
  <c r="J209"/>
  <c r="BK178"/>
  <c r="J142"/>
  <c r="J197"/>
  <c r="BK154"/>
  <c r="BK209"/>
  <c r="J185"/>
  <c r="J164"/>
  <c r="BK130"/>
  <c i="35" r="BK211"/>
  <c r="BK190"/>
  <c r="BK174"/>
  <c r="BK138"/>
  <c r="BK218"/>
  <c r="BK201"/>
  <c r="BK185"/>
  <c r="J154"/>
  <c r="J130"/>
  <c r="J157"/>
  <c r="BK134"/>
  <c i="36" r="BK201"/>
  <c r="J185"/>
  <c r="BK130"/>
  <c r="BK206"/>
  <c r="BK169"/>
  <c r="BK157"/>
  <c r="BK138"/>
  <c r="J206"/>
  <c r="BK181"/>
  <c r="J164"/>
  <c r="J150"/>
  <c r="J126"/>
  <c i="37" r="BK163"/>
  <c r="J148"/>
  <c r="BK126"/>
  <c r="J163"/>
  <c r="J152"/>
  <c r="BK134"/>
  <c i="38" r="BK148"/>
  <c r="J165"/>
  <c r="J138"/>
  <c r="BK155"/>
  <c r="BK152"/>
  <c r="J129"/>
  <c i="39" r="J220"/>
  <c r="J210"/>
  <c r="BK189"/>
  <c r="BK171"/>
  <c r="J237"/>
  <c r="J207"/>
  <c r="BK183"/>
  <c r="BK138"/>
  <c r="BK235"/>
  <c r="BK220"/>
  <c r="BK186"/>
  <c r="BK153"/>
  <c r="J134"/>
  <c r="J232"/>
  <c r="BK207"/>
  <c r="J189"/>
  <c r="BK174"/>
  <c r="J153"/>
  <c i="40" r="J188"/>
  <c r="J163"/>
  <c r="BK145"/>
  <c r="BK131"/>
  <c r="J205"/>
  <c r="BK188"/>
  <c r="BK154"/>
  <c r="J213"/>
  <c r="J193"/>
  <c r="J172"/>
  <c r="BK136"/>
  <c r="BK202"/>
  <c r="J182"/>
  <c r="BK166"/>
  <c r="BK148"/>
  <c i="41" r="BK251"/>
  <c r="BK210"/>
  <c r="J177"/>
  <c r="BK150"/>
  <c r="J231"/>
  <c r="BK221"/>
  <c r="J201"/>
  <c r="BK186"/>
  <c r="BK139"/>
  <c r="J129"/>
  <c r="BK257"/>
  <c r="BK248"/>
  <c r="J234"/>
  <c r="J204"/>
  <c r="J180"/>
  <c r="BK167"/>
  <c r="BK270"/>
  <c r="J262"/>
  <c r="J251"/>
  <c r="BK231"/>
  <c r="J213"/>
  <c r="J186"/>
  <c r="J164"/>
  <c r="J150"/>
  <c r="BK133"/>
  <c i="2" r="BK204"/>
  <c r="BK179"/>
  <c r="J147"/>
  <c r="J137"/>
  <c i="1" r="AS108"/>
  <c i="2" r="J175"/>
  <c r="BK150"/>
  <c r="J130"/>
  <c r="J190"/>
  <c r="J164"/>
  <c r="J125"/>
  <c i="1" r="AS96"/>
  <c i="2" r="BK152"/>
  <c i="3" r="BK169"/>
  <c r="BK148"/>
  <c r="J125"/>
  <c r="J148"/>
  <c r="BK141"/>
  <c i="4" r="F38"/>
  <c i="5" r="BK125"/>
  <c r="BK161"/>
  <c r="J133"/>
  <c r="BK172"/>
  <c i="6" r="BK188"/>
  <c r="J163"/>
  <c r="J188"/>
  <c r="BK141"/>
  <c r="BK193"/>
  <c r="BK156"/>
  <c r="BK168"/>
  <c r="J125"/>
  <c i="7" r="BK163"/>
  <c r="BK125"/>
  <c r="J167"/>
  <c r="BK141"/>
  <c r="J125"/>
  <c r="BK158"/>
  <c i="8" r="J163"/>
  <c r="BK163"/>
  <c r="J121"/>
  <c r="BK143"/>
  <c r="BK121"/>
  <c i="9" r="J121"/>
  <c r="BK135"/>
  <c r="J160"/>
  <c r="J135"/>
  <c i="10" r="J143"/>
  <c r="BK121"/>
  <c r="BK127"/>
  <c i="11" r="J259"/>
  <c r="BK206"/>
  <c r="BK175"/>
  <c r="J144"/>
  <c r="J348"/>
  <c r="BK310"/>
  <c r="BK230"/>
  <c r="J127"/>
  <c r="J342"/>
  <c r="BK281"/>
  <c r="BK244"/>
  <c r="BK392"/>
  <c r="J331"/>
  <c r="BK302"/>
  <c r="J281"/>
  <c r="BK239"/>
  <c r="J199"/>
  <c r="BK155"/>
  <c i="12" r="J169"/>
  <c r="BK174"/>
  <c r="BK169"/>
  <c r="J132"/>
  <c i="13" r="J829"/>
  <c r="BK816"/>
  <c r="J750"/>
  <c r="J692"/>
  <c r="J680"/>
  <c r="J641"/>
  <c r="BK598"/>
  <c r="BK541"/>
  <c r="BK513"/>
  <c r="J480"/>
  <c r="J434"/>
  <c r="J413"/>
  <c r="BK398"/>
  <c r="J376"/>
  <c r="BK341"/>
  <c r="BK293"/>
  <c r="J267"/>
  <c r="BK239"/>
  <c r="J182"/>
  <c r="J140"/>
  <c r="BK812"/>
  <c r="J779"/>
  <c r="J706"/>
  <c r="BK676"/>
  <c r="BK638"/>
  <c r="J577"/>
  <c r="BK554"/>
  <c r="J533"/>
  <c r="BK495"/>
  <c r="BK475"/>
  <c r="BK443"/>
  <c r="BK349"/>
  <c r="BK289"/>
  <c r="BK210"/>
  <c r="BK182"/>
  <c r="BK140"/>
  <c r="J850"/>
  <c r="BK842"/>
  <c r="BK829"/>
  <c r="J808"/>
  <c r="BK770"/>
  <c r="BK750"/>
  <c r="BK712"/>
  <c r="BK680"/>
  <c r="BK663"/>
  <c r="J631"/>
  <c r="BK572"/>
  <c r="BK529"/>
  <c r="J504"/>
  <c r="J469"/>
  <c r="BK426"/>
  <c r="BK376"/>
  <c r="BK337"/>
  <c r="J318"/>
  <c r="BK275"/>
  <c r="BK262"/>
  <c r="BK224"/>
  <c r="BK205"/>
  <c r="J157"/>
  <c r="BK798"/>
  <c r="J760"/>
  <c r="BK730"/>
  <c r="BK710"/>
  <c r="J682"/>
  <c r="BK650"/>
  <c r="J617"/>
  <c r="J588"/>
  <c r="BK533"/>
  <c r="J513"/>
  <c r="J492"/>
  <c r="J443"/>
  <c r="BK380"/>
  <c r="BK328"/>
  <c r="J296"/>
  <c r="BK280"/>
  <c r="J188"/>
  <c r="J144"/>
  <c i="14" r="J622"/>
  <c r="J597"/>
  <c r="BK549"/>
  <c r="J520"/>
  <c r="BK489"/>
  <c r="J447"/>
  <c r="J409"/>
  <c r="BK393"/>
  <c r="J332"/>
  <c r="J288"/>
  <c r="J238"/>
  <c r="J180"/>
  <c r="BK140"/>
  <c r="J605"/>
  <c r="BK570"/>
  <c r="BK537"/>
  <c r="J487"/>
  <c r="BK452"/>
  <c r="BK431"/>
  <c r="J417"/>
  <c r="BK388"/>
  <c r="J343"/>
  <c r="BK305"/>
  <c r="BK274"/>
  <c r="BK251"/>
  <c r="J208"/>
  <c r="J658"/>
  <c r="BK639"/>
  <c r="J549"/>
  <c r="BK527"/>
  <c r="BK503"/>
  <c r="BK459"/>
  <c r="BK425"/>
  <c r="BK396"/>
  <c r="BK372"/>
  <c r="J322"/>
  <c r="BK292"/>
  <c r="J254"/>
  <c r="J229"/>
  <c r="J199"/>
  <c r="BK170"/>
  <c r="BK597"/>
  <c r="J562"/>
  <c r="BK494"/>
  <c r="BK480"/>
  <c r="BK441"/>
  <c r="J425"/>
  <c r="J400"/>
  <c r="BK368"/>
  <c r="J348"/>
  <c r="J292"/>
  <c r="BK260"/>
  <c r="J216"/>
  <c r="J175"/>
  <c r="J140"/>
  <c i="15" r="BK583"/>
  <c r="J549"/>
  <c r="J505"/>
  <c r="BK476"/>
  <c r="BK433"/>
  <c r="BK403"/>
  <c r="J383"/>
  <c r="BK351"/>
  <c r="BK331"/>
  <c r="J287"/>
  <c r="J239"/>
  <c r="BK210"/>
  <c r="BK144"/>
  <c r="BK541"/>
  <c r="BK466"/>
  <c r="J447"/>
  <c r="J423"/>
  <c r="J405"/>
  <c r="J387"/>
  <c r="J351"/>
  <c r="J283"/>
  <c r="J259"/>
  <c r="J229"/>
  <c r="BK185"/>
  <c r="J594"/>
  <c r="J574"/>
  <c r="BK549"/>
  <c r="J531"/>
  <c r="BK505"/>
  <c r="J488"/>
  <c r="BK480"/>
  <c r="BK451"/>
  <c r="BK426"/>
  <c r="J411"/>
  <c r="BK405"/>
  <c r="BK359"/>
  <c r="J299"/>
  <c r="BK283"/>
  <c r="J249"/>
  <c r="BK214"/>
  <c r="J144"/>
  <c r="J393"/>
  <c r="BK341"/>
  <c r="J315"/>
  <c r="BK279"/>
  <c r="J252"/>
  <c r="BK203"/>
  <c r="BK153"/>
  <c i="16" r="BK578"/>
  <c r="BK544"/>
  <c r="BK496"/>
  <c r="J445"/>
  <c r="J397"/>
  <c r="BK327"/>
  <c r="BK311"/>
  <c r="BK296"/>
  <c r="J260"/>
  <c r="BK224"/>
  <c r="BK167"/>
  <c r="J544"/>
  <c r="BK509"/>
  <c r="BK462"/>
  <c r="BK430"/>
  <c r="J415"/>
  <c r="J387"/>
  <c r="J368"/>
  <c r="J332"/>
  <c r="J300"/>
  <c r="BK284"/>
  <c r="BK265"/>
  <c r="J246"/>
  <c r="J204"/>
  <c r="J589"/>
  <c r="BK561"/>
  <c r="J526"/>
  <c r="J491"/>
  <c r="BK437"/>
  <c r="J419"/>
  <c r="J401"/>
  <c r="J352"/>
  <c r="J257"/>
  <c r="BK233"/>
  <c r="J211"/>
  <c r="J181"/>
  <c r="J135"/>
  <c r="BK522"/>
  <c r="J496"/>
  <c r="J472"/>
  <c r="BK419"/>
  <c r="J407"/>
  <c r="J380"/>
  <c r="J356"/>
  <c r="BK337"/>
  <c r="J308"/>
  <c r="J250"/>
  <c r="J198"/>
  <c r="J162"/>
  <c i="17" r="J533"/>
  <c r="J512"/>
  <c r="J461"/>
  <c r="J431"/>
  <c r="BK389"/>
  <c r="BK290"/>
  <c r="J200"/>
  <c r="J164"/>
  <c r="BK135"/>
  <c r="BK533"/>
  <c r="BK498"/>
  <c r="BK473"/>
  <c r="BK458"/>
  <c r="J435"/>
  <c r="J353"/>
  <c r="J306"/>
  <c r="BK270"/>
  <c r="J229"/>
  <c r="BK200"/>
  <c r="BK173"/>
  <c r="J149"/>
  <c r="BK561"/>
  <c r="J556"/>
  <c r="BK544"/>
  <c r="J498"/>
  <c r="J455"/>
  <c r="J423"/>
  <c r="BK384"/>
  <c r="J339"/>
  <c r="J313"/>
  <c r="J208"/>
  <c r="BK538"/>
  <c r="J473"/>
  <c r="J458"/>
  <c r="J395"/>
  <c r="BK353"/>
  <c r="BK301"/>
  <c r="J277"/>
  <c r="J251"/>
  <c r="BK229"/>
  <c r="J159"/>
  <c r="BK131"/>
  <c i="18" r="BK268"/>
  <c r="BK220"/>
  <c r="J198"/>
  <c r="J181"/>
  <c r="BK251"/>
  <c r="J208"/>
  <c r="J167"/>
  <c r="BK145"/>
  <c r="J262"/>
  <c r="BK150"/>
  <c r="J257"/>
  <c r="J220"/>
  <c r="J187"/>
  <c i="19" r="BK203"/>
  <c r="J184"/>
  <c r="J154"/>
  <c r="BK198"/>
  <c r="J166"/>
  <c r="BK141"/>
  <c r="BK162"/>
  <c r="J150"/>
  <c r="J144"/>
  <c i="20" r="BK590"/>
  <c r="BK565"/>
  <c r="J518"/>
  <c r="BK495"/>
  <c r="BK468"/>
  <c r="BK457"/>
  <c r="J438"/>
  <c r="BK422"/>
  <c r="BK402"/>
  <c r="BK382"/>
  <c r="BK342"/>
  <c r="BK322"/>
  <c r="J267"/>
  <c r="BK230"/>
  <c r="BK177"/>
  <c r="BK136"/>
  <c r="BK598"/>
  <c r="J568"/>
  <c r="BK537"/>
  <c r="J504"/>
  <c r="BK480"/>
  <c r="J453"/>
  <c r="J434"/>
  <c r="J392"/>
  <c r="BK361"/>
  <c r="BK312"/>
  <c r="BK260"/>
  <c r="J246"/>
  <c r="J208"/>
  <c r="BK167"/>
  <c r="BK611"/>
  <c r="J602"/>
  <c r="J549"/>
  <c r="BK513"/>
  <c r="J480"/>
  <c r="BK446"/>
  <c r="BK414"/>
  <c r="BK351"/>
  <c r="J312"/>
  <c r="J294"/>
  <c r="BK278"/>
  <c r="J240"/>
  <c r="J211"/>
  <c r="BK159"/>
  <c r="J495"/>
  <c r="J457"/>
  <c r="J402"/>
  <c r="J366"/>
  <c r="BK332"/>
  <c r="J299"/>
  <c r="BK253"/>
  <c r="J219"/>
  <c i="21" r="J471"/>
  <c r="BK445"/>
  <c r="BK397"/>
  <c r="BK383"/>
  <c r="J298"/>
  <c r="BK263"/>
  <c r="BK204"/>
  <c r="BK182"/>
  <c r="BK143"/>
  <c r="BK477"/>
  <c r="BK438"/>
  <c r="J417"/>
  <c r="BK388"/>
  <c r="BK354"/>
  <c r="BK333"/>
  <c r="BK290"/>
  <c r="BK234"/>
  <c r="BK209"/>
  <c r="J537"/>
  <c r="BK526"/>
  <c r="BK490"/>
  <c r="BK435"/>
  <c r="J427"/>
  <c r="J415"/>
  <c r="BK391"/>
  <c r="BK365"/>
  <c r="BK315"/>
  <c r="J294"/>
  <c r="J250"/>
  <c r="J237"/>
  <c r="BK176"/>
  <c r="BK165"/>
  <c r="J490"/>
  <c r="BK450"/>
  <c r="BK429"/>
  <c r="J409"/>
  <c r="J359"/>
  <c r="J333"/>
  <c r="J315"/>
  <c r="BK285"/>
  <c r="BK256"/>
  <c r="J213"/>
  <c r="BK186"/>
  <c r="BK157"/>
  <c r="J129"/>
  <c i="22" r="J578"/>
  <c r="BK547"/>
  <c r="BK516"/>
  <c r="BK492"/>
  <c r="BK480"/>
  <c r="BK441"/>
  <c r="BK411"/>
  <c r="J346"/>
  <c r="BK327"/>
  <c r="J266"/>
  <c r="J200"/>
  <c r="J135"/>
  <c r="J589"/>
  <c r="BK552"/>
  <c r="J540"/>
  <c r="BK526"/>
  <c r="BK488"/>
  <c r="BK454"/>
  <c r="J351"/>
  <c r="BK292"/>
  <c r="BK225"/>
  <c r="BK200"/>
  <c r="BK159"/>
  <c r="J125"/>
  <c r="J544"/>
  <c r="BK512"/>
  <c r="J492"/>
  <c r="BK450"/>
  <c r="BK393"/>
  <c r="BK351"/>
  <c r="J312"/>
  <c r="BK270"/>
  <c r="BK230"/>
  <c r="J215"/>
  <c r="J609"/>
  <c r="J516"/>
  <c r="BK472"/>
  <c r="J454"/>
  <c r="BK430"/>
  <c r="BK401"/>
  <c r="BK339"/>
  <c r="BK295"/>
  <c r="BK220"/>
  <c r="BK145"/>
  <c i="23" r="BK319"/>
  <c r="BK295"/>
  <c r="J219"/>
  <c r="BK158"/>
  <c r="J127"/>
  <c r="BK257"/>
  <c r="J238"/>
  <c r="BK183"/>
  <c r="BK142"/>
  <c r="BK314"/>
  <c r="BK273"/>
  <c r="BK219"/>
  <c r="J196"/>
  <c r="J163"/>
  <c r="BK127"/>
  <c r="J273"/>
  <c r="BK196"/>
  <c r="J142"/>
  <c i="24" r="J355"/>
  <c r="BK338"/>
  <c r="BK318"/>
  <c r="BK292"/>
  <c r="J257"/>
  <c r="BK214"/>
  <c r="BK189"/>
  <c r="J161"/>
  <c r="BK126"/>
  <c r="BK341"/>
  <c r="J318"/>
  <c r="BK298"/>
  <c r="J266"/>
  <c r="BK227"/>
  <c r="J209"/>
  <c r="J189"/>
  <c r="BK165"/>
  <c r="J370"/>
  <c r="J348"/>
  <c r="BK327"/>
  <c r="J298"/>
  <c r="BK271"/>
  <c r="J231"/>
  <c r="BK173"/>
  <c r="J146"/>
  <c i="25" r="BK350"/>
  <c r="J340"/>
  <c r="BK322"/>
  <c r="BK249"/>
  <c r="BK329"/>
  <c r="J326"/>
  <c r="J318"/>
  <c r="BK309"/>
  <c r="BK301"/>
  <c r="J294"/>
  <c r="J265"/>
  <c r="BK260"/>
  <c r="J254"/>
  <c r="J249"/>
  <c r="J221"/>
  <c r="J171"/>
  <c r="J128"/>
  <c r="J322"/>
  <c r="BK305"/>
  <c r="J260"/>
  <c r="J207"/>
  <c r="J192"/>
  <c r="BK171"/>
  <c r="J301"/>
  <c r="J290"/>
  <c r="BK197"/>
  <c i="26" r="J354"/>
  <c r="BK319"/>
  <c r="BK219"/>
  <c r="BK189"/>
  <c r="BK126"/>
  <c r="J342"/>
  <c r="J276"/>
  <c r="BK240"/>
  <c r="BK178"/>
  <c r="BK136"/>
  <c r="BK374"/>
  <c r="J339"/>
  <c r="J315"/>
  <c r="J286"/>
  <c r="BK236"/>
  <c r="J189"/>
  <c r="J363"/>
  <c r="J324"/>
  <c r="BK286"/>
  <c r="BK251"/>
  <c r="J246"/>
  <c r="BK168"/>
  <c r="BK141"/>
  <c i="27" r="BK516"/>
  <c r="J483"/>
  <c r="J454"/>
  <c r="BK422"/>
  <c r="BK399"/>
  <c r="BK371"/>
  <c r="J333"/>
  <c r="BK275"/>
  <c r="J243"/>
  <c r="BK202"/>
  <c r="BK135"/>
  <c r="BK555"/>
  <c r="J540"/>
  <c r="J523"/>
  <c r="BK483"/>
  <c r="J435"/>
  <c r="BK342"/>
  <c r="J311"/>
  <c r="BK279"/>
  <c r="BK153"/>
  <c r="BK545"/>
  <c r="BK523"/>
  <c r="J465"/>
  <c r="J430"/>
  <c r="J412"/>
  <c r="J395"/>
  <c r="BK375"/>
  <c r="J352"/>
  <c r="J279"/>
  <c r="J253"/>
  <c r="BK228"/>
  <c r="BK182"/>
  <c r="BK162"/>
  <c r="BK491"/>
  <c r="BK454"/>
  <c r="J443"/>
  <c r="BK427"/>
  <c r="J403"/>
  <c r="J375"/>
  <c r="J356"/>
  <c r="BK324"/>
  <c r="J275"/>
  <c r="BK253"/>
  <c r="J228"/>
  <c r="BK197"/>
  <c r="J182"/>
  <c i="28" r="BK140"/>
  <c r="J127"/>
  <c r="J140"/>
  <c i="29" r="J644"/>
  <c r="BK620"/>
  <c r="BK586"/>
  <c r="BK560"/>
  <c r="BK544"/>
  <c r="BK524"/>
  <c r="J489"/>
  <c r="BK450"/>
  <c r="BK416"/>
  <c r="J609"/>
  <c r="J589"/>
  <c r="J574"/>
  <c r="J560"/>
  <c r="BK509"/>
  <c r="J475"/>
  <c r="J445"/>
  <c r="BK402"/>
  <c r="J376"/>
  <c r="BK155"/>
  <c r="BK127"/>
  <c r="J633"/>
  <c r="J596"/>
  <c r="J570"/>
  <c r="J549"/>
  <c r="J524"/>
  <c r="BK494"/>
  <c r="BK470"/>
  <c r="J433"/>
  <c r="BK376"/>
  <c r="J360"/>
  <c r="BK349"/>
  <c r="BK326"/>
  <c r="J310"/>
  <c r="J280"/>
  <c r="J263"/>
  <c r="BK243"/>
  <c r="J223"/>
  <c r="BK203"/>
  <c r="BK183"/>
  <c r="BK160"/>
  <c r="BK147"/>
  <c r="J479"/>
  <c r="J425"/>
  <c r="J380"/>
  <c r="BK357"/>
  <c r="J341"/>
  <c r="BK323"/>
  <c r="J300"/>
  <c r="BK288"/>
  <c r="J272"/>
  <c r="BK253"/>
  <c r="J233"/>
  <c r="BK213"/>
  <c r="J183"/>
  <c r="BK163"/>
  <c i="30" r="J405"/>
  <c r="J389"/>
  <c r="BK351"/>
  <c r="J317"/>
  <c r="BK294"/>
  <c r="BK275"/>
  <c r="J247"/>
  <c r="BK223"/>
  <c r="J205"/>
  <c r="BK167"/>
  <c r="J400"/>
  <c r="J378"/>
  <c r="J342"/>
  <c r="J302"/>
  <c r="J275"/>
  <c r="J252"/>
  <c r="BK231"/>
  <c r="J209"/>
  <c r="J182"/>
  <c r="BK157"/>
  <c r="J396"/>
  <c r="BK378"/>
  <c r="BK342"/>
  <c r="J271"/>
  <c r="BK193"/>
  <c r="BK140"/>
  <c r="BK182"/>
  <c i="31" r="BK205"/>
  <c r="BK163"/>
  <c r="J140"/>
  <c r="J192"/>
  <c r="J163"/>
  <c r="BK153"/>
  <c r="J138"/>
  <c r="J215"/>
  <c r="BK192"/>
  <c r="J174"/>
  <c r="BK134"/>
  <c r="BK186"/>
  <c r="J170"/>
  <c r="BK138"/>
  <c i="32" r="J196"/>
  <c r="J174"/>
  <c r="J149"/>
  <c r="BK177"/>
  <c r="BK161"/>
  <c r="BK129"/>
  <c r="BK205"/>
  <c r="BK186"/>
  <c r="J157"/>
  <c r="J145"/>
  <c r="J129"/>
  <c i="33" r="J201"/>
  <c r="BK159"/>
  <c r="J136"/>
  <c r="J196"/>
  <c r="J177"/>
  <c r="BK153"/>
  <c r="BK145"/>
  <c r="BK216"/>
  <c r="BK201"/>
  <c r="BK188"/>
  <c r="J163"/>
  <c r="BK149"/>
  <c i="34" r="BK212"/>
  <c r="BK181"/>
  <c r="BK142"/>
  <c r="J206"/>
  <c r="J169"/>
  <c r="BK138"/>
  <c r="BK185"/>
  <c r="BK159"/>
  <c r="J130"/>
  <c r="BK190"/>
  <c r="J154"/>
  <c r="J126"/>
  <c i="35" r="BK215"/>
  <c r="J197"/>
  <c r="J185"/>
  <c r="J169"/>
  <c r="J134"/>
  <c r="J215"/>
  <c r="BK197"/>
  <c r="BK181"/>
  <c r="BK164"/>
  <c r="J150"/>
  <c r="J190"/>
  <c r="BK154"/>
  <c r="BK130"/>
  <c r="J138"/>
  <c i="36" r="BK150"/>
  <c r="BK126"/>
  <c r="J194"/>
  <c r="J159"/>
  <c r="J146"/>
  <c r="BK209"/>
  <c r="J190"/>
  <c r="J174"/>
  <c r="J157"/>
  <c r="BK146"/>
  <c r="J130"/>
  <c i="37" r="J167"/>
  <c r="J143"/>
  <c r="BK129"/>
  <c r="BK167"/>
  <c r="J155"/>
  <c r="J138"/>
  <c i="38" r="J152"/>
  <c r="J126"/>
  <c r="J143"/>
  <c r="J159"/>
  <c r="BK159"/>
  <c r="BK134"/>
  <c i="39" r="BK232"/>
  <c r="J213"/>
  <c r="BK180"/>
  <c r="J149"/>
  <c r="J244"/>
  <c r="BK213"/>
  <c r="BK192"/>
  <c r="BK146"/>
  <c r="J229"/>
  <c r="J217"/>
  <c r="BK177"/>
  <c r="BK159"/>
  <c r="J132"/>
  <c r="BK229"/>
  <c r="J198"/>
  <c r="J186"/>
  <c r="BK168"/>
  <c r="J159"/>
  <c r="BK134"/>
  <c i="40" r="J199"/>
  <c r="J186"/>
  <c r="BK151"/>
  <c r="J133"/>
  <c r="BK213"/>
  <c r="BK199"/>
  <c r="J160"/>
  <c r="J131"/>
  <c r="J196"/>
  <c r="J166"/>
  <c r="BK139"/>
  <c r="J208"/>
  <c r="BK186"/>
  <c r="J169"/>
  <c r="J154"/>
  <c r="J128"/>
  <c i="41" r="J253"/>
  <c r="J217"/>
  <c r="J183"/>
  <c r="BK161"/>
  <c r="J245"/>
  <c r="BK228"/>
  <c r="BK217"/>
  <c r="J198"/>
  <c r="BK164"/>
  <c r="J133"/>
  <c r="J266"/>
  <c r="BK253"/>
  <c r="BK238"/>
  <c r="BK207"/>
  <c r="BK183"/>
  <c r="J174"/>
  <c r="BK143"/>
  <c r="BK266"/>
  <c r="J248"/>
  <c r="J225"/>
  <c r="BK201"/>
  <c r="BK189"/>
  <c r="J158"/>
  <c r="J143"/>
  <c i="2" l="1" r="R124"/>
  <c r="P143"/>
  <c r="T149"/>
  <c r="P163"/>
  <c r="BK174"/>
  <c r="J174"/>
  <c r="J102"/>
  <c i="3" r="P124"/>
  <c r="P123"/>
  <c r="P122"/>
  <c i="1" r="AU97"/>
  <c i="4" r="T124"/>
  <c r="T123"/>
  <c r="T122"/>
  <c i="5" r="R124"/>
  <c r="R123"/>
  <c r="R122"/>
  <c i="6" r="R124"/>
  <c r="R123"/>
  <c r="R122"/>
  <c i="7" r="P124"/>
  <c r="P123"/>
  <c r="P122"/>
  <c i="1" r="AU101"/>
  <c i="8" r="P120"/>
  <c r="P119"/>
  <c r="P118"/>
  <c i="1" r="AU102"/>
  <c i="9" r="R120"/>
  <c r="R119"/>
  <c r="R118"/>
  <c i="10" r="BK120"/>
  <c r="J120"/>
  <c r="J98"/>
  <c r="P120"/>
  <c r="P119"/>
  <c r="P118"/>
  <c i="1" r="AU104"/>
  <c i="11" r="T126"/>
  <c r="P169"/>
  <c r="R309"/>
  <c i="12" r="P120"/>
  <c r="P119"/>
  <c r="P118"/>
  <c i="1" r="AU106"/>
  <c i="13" r="R129"/>
  <c r="P332"/>
  <c r="BK379"/>
  <c r="J379"/>
  <c r="J99"/>
  <c r="T379"/>
  <c r="T468"/>
  <c r="P645"/>
  <c r="P644"/>
  <c r="BK721"/>
  <c r="J721"/>
  <c r="J103"/>
  <c r="P721"/>
  <c r="P764"/>
  <c r="T764"/>
  <c r="P773"/>
  <c r="T773"/>
  <c r="P783"/>
  <c i="14" r="BK134"/>
  <c r="P134"/>
  <c r="BK296"/>
  <c r="J296"/>
  <c r="J101"/>
  <c r="R296"/>
  <c r="R337"/>
  <c r="P383"/>
  <c r="BK458"/>
  <c r="J458"/>
  <c r="J105"/>
  <c r="T458"/>
  <c r="BK536"/>
  <c r="J536"/>
  <c r="J107"/>
  <c r="BK561"/>
  <c r="J561"/>
  <c r="J109"/>
  <c r="T561"/>
  <c i="15" r="T134"/>
  <c r="T278"/>
  <c r="BK320"/>
  <c r="J320"/>
  <c r="J103"/>
  <c r="R366"/>
  <c r="P432"/>
  <c r="T479"/>
  <c r="T474"/>
  <c r="T487"/>
  <c r="R504"/>
  <c i="16" r="R134"/>
  <c r="P279"/>
  <c r="P321"/>
  <c r="T321"/>
  <c r="R367"/>
  <c r="T436"/>
  <c r="BK475"/>
  <c r="J475"/>
  <c r="J108"/>
  <c r="BK500"/>
  <c r="J500"/>
  <c r="J110"/>
  <c r="P500"/>
  <c i="17" r="R130"/>
  <c r="BK281"/>
  <c r="J281"/>
  <c r="J101"/>
  <c r="R281"/>
  <c r="P319"/>
  <c r="BK430"/>
  <c r="J430"/>
  <c r="J104"/>
  <c r="T430"/>
  <c r="P524"/>
  <c i="18" r="P128"/>
  <c r="BK224"/>
  <c r="J224"/>
  <c r="J101"/>
  <c r="T224"/>
  <c r="R235"/>
  <c i="19" r="BK133"/>
  <c r="J133"/>
  <c r="J101"/>
  <c r="T133"/>
  <c r="T127"/>
  <c r="T126"/>
  <c r="R161"/>
  <c r="T161"/>
  <c r="T170"/>
  <c r="T188"/>
  <c i="20" r="P129"/>
  <c r="T282"/>
  <c r="T331"/>
  <c r="P401"/>
  <c r="P475"/>
  <c r="P548"/>
  <c r="P543"/>
  <c r="T571"/>
  <c i="21" r="P128"/>
  <c r="T289"/>
  <c r="P325"/>
  <c r="BK378"/>
  <c r="J378"/>
  <c r="J102"/>
  <c r="P444"/>
  <c r="T497"/>
  <c i="22" r="BK124"/>
  <c r="J124"/>
  <c r="J97"/>
  <c r="BK287"/>
  <c r="J287"/>
  <c r="J98"/>
  <c r="BK303"/>
  <c r="J303"/>
  <c r="J99"/>
  <c r="BK350"/>
  <c r="J350"/>
  <c r="J100"/>
  <c r="P392"/>
  <c r="P405"/>
  <c r="P600"/>
  <c i="23" r="P126"/>
  <c r="P191"/>
  <c r="BK209"/>
  <c r="J209"/>
  <c r="J99"/>
  <c r="R232"/>
  <c r="R265"/>
  <c r="BK299"/>
  <c r="J299"/>
  <c r="J104"/>
  <c r="BK318"/>
  <c r="J318"/>
  <c r="J105"/>
  <c i="24" r="R125"/>
  <c r="BK247"/>
  <c r="J247"/>
  <c r="J100"/>
  <c r="BK265"/>
  <c r="J265"/>
  <c r="J101"/>
  <c r="R265"/>
  <c r="P297"/>
  <c i="25" r="T122"/>
  <c r="T121"/>
  <c r="T259"/>
  <c r="T289"/>
  <c i="26" r="P125"/>
  <c r="P256"/>
  <c r="T270"/>
  <c r="T302"/>
  <c r="T357"/>
  <c r="P368"/>
  <c i="27" r="P128"/>
  <c r="R233"/>
  <c r="BK242"/>
  <c r="J242"/>
  <c r="J99"/>
  <c r="BK300"/>
  <c r="J300"/>
  <c r="J102"/>
  <c r="BK323"/>
  <c r="J323"/>
  <c r="J104"/>
  <c r="BK332"/>
  <c r="J332"/>
  <c r="J105"/>
  <c r="T332"/>
  <c r="T341"/>
  <c i="28" r="T126"/>
  <c r="T125"/>
  <c r="T124"/>
  <c r="T139"/>
  <c i="29" r="T126"/>
  <c r="R371"/>
  <c r="T636"/>
  <c i="30" r="T144"/>
  <c r="R161"/>
  <c r="P214"/>
  <c i="31" r="P133"/>
  <c r="P127"/>
  <c r="P126"/>
  <c i="1" r="AU129"/>
  <c i="31" r="P176"/>
  <c r="BK185"/>
  <c r="J185"/>
  <c r="J103"/>
  <c r="T204"/>
  <c i="32" r="P133"/>
  <c r="P127"/>
  <c r="P126"/>
  <c i="1" r="AU130"/>
  <c i="32" r="R176"/>
  <c r="BK185"/>
  <c r="J185"/>
  <c r="J103"/>
  <c r="BK204"/>
  <c r="J204"/>
  <c r="J104"/>
  <c i="33" r="R129"/>
  <c r="R123"/>
  <c r="R122"/>
  <c r="P172"/>
  <c r="P181"/>
  <c r="P200"/>
  <c i="34" r="BK125"/>
  <c r="J125"/>
  <c r="J100"/>
  <c i="35" r="P125"/>
  <c r="P124"/>
  <c r="P123"/>
  <c i="1" r="AU134"/>
  <c i="36" r="P125"/>
  <c r="P124"/>
  <c r="P123"/>
  <c i="1" r="AU135"/>
  <c i="37" r="P125"/>
  <c r="P124"/>
  <c r="P123"/>
  <c i="1" r="AU136"/>
  <c i="38" r="P125"/>
  <c r="P124"/>
  <c r="P123"/>
  <c i="1" r="AU137"/>
  <c i="39" r="R127"/>
  <c r="R126"/>
  <c r="R125"/>
  <c r="R124"/>
  <c r="R239"/>
  <c i="40" r="P127"/>
  <c r="P126"/>
  <c r="BK212"/>
  <c r="J212"/>
  <c r="J102"/>
  <c i="41" r="R128"/>
  <c r="R127"/>
  <c i="2" r="T124"/>
  <c r="R143"/>
  <c r="R149"/>
  <c r="R163"/>
  <c r="R174"/>
  <c i="3" r="T124"/>
  <c r="T123"/>
  <c r="T122"/>
  <c i="4" r="P124"/>
  <c r="P123"/>
  <c r="P122"/>
  <c i="1" r="AU98"/>
  <c i="5" r="P124"/>
  <c r="P123"/>
  <c r="P122"/>
  <c i="1" r="AU99"/>
  <c i="6" r="T124"/>
  <c r="T123"/>
  <c r="T122"/>
  <c i="7" r="T124"/>
  <c r="T123"/>
  <c r="T122"/>
  <c i="8" r="BK120"/>
  <c r="J120"/>
  <c r="J98"/>
  <c i="9" r="BK120"/>
  <c r="J120"/>
  <c r="J98"/>
  <c i="11" r="R126"/>
  <c r="BK169"/>
  <c r="J169"/>
  <c r="J99"/>
  <c r="T309"/>
  <c i="12" r="T120"/>
  <c r="T119"/>
  <c r="T118"/>
  <c i="15" r="BK134"/>
  <c r="J134"/>
  <c r="J100"/>
  <c r="P278"/>
  <c r="P320"/>
  <c r="BK366"/>
  <c r="J366"/>
  <c r="J104"/>
  <c r="T432"/>
  <c r="BK479"/>
  <c r="J479"/>
  <c r="J108"/>
  <c r="BK487"/>
  <c r="J487"/>
  <c r="J109"/>
  <c r="BK504"/>
  <c r="J504"/>
  <c r="J110"/>
  <c i="20" r="BK129"/>
  <c r="J129"/>
  <c r="J98"/>
  <c r="P282"/>
  <c r="R331"/>
  <c r="T401"/>
  <c r="BK475"/>
  <c r="J475"/>
  <c r="J103"/>
  <c r="R548"/>
  <c r="R543"/>
  <c r="P571"/>
  <c i="21" r="T128"/>
  <c r="R289"/>
  <c r="BK325"/>
  <c r="J325"/>
  <c r="J101"/>
  <c r="R378"/>
  <c r="R444"/>
  <c r="BK497"/>
  <c r="J497"/>
  <c r="J104"/>
  <c i="22" r="P124"/>
  <c r="P123"/>
  <c i="1" r="AU118"/>
  <c i="22" r="P287"/>
  <c r="P303"/>
  <c r="P350"/>
  <c r="BK392"/>
  <c r="J392"/>
  <c r="J101"/>
  <c r="T405"/>
  <c r="T600"/>
  <c i="23" r="R126"/>
  <c r="R191"/>
  <c r="T209"/>
  <c r="P232"/>
  <c r="T265"/>
  <c r="R299"/>
  <c r="R318"/>
  <c i="24" r="BK125"/>
  <c r="J125"/>
  <c r="J97"/>
  <c r="R247"/>
  <c r="BK297"/>
  <c r="J297"/>
  <c r="J102"/>
  <c r="R297"/>
  <c i="25" r="P122"/>
  <c r="BK259"/>
  <c r="J259"/>
  <c r="J100"/>
  <c r="P289"/>
  <c i="26" r="R125"/>
  <c r="R256"/>
  <c r="P270"/>
  <c r="P302"/>
  <c r="R357"/>
  <c r="R368"/>
  <c i="27" r="R128"/>
  <c r="T233"/>
  <c r="T242"/>
  <c r="P300"/>
  <c r="R323"/>
  <c r="P341"/>
  <c i="28" r="P126"/>
  <c r="R139"/>
  <c i="29" r="P126"/>
  <c r="BK371"/>
  <c r="J371"/>
  <c r="J101"/>
  <c r="BK636"/>
  <c r="J636"/>
  <c r="J102"/>
  <c i="30" r="P144"/>
  <c r="P124"/>
  <c i="1" r="AU127"/>
  <c i="30" r="T161"/>
  <c r="R214"/>
  <c i="31" r="BK133"/>
  <c r="J133"/>
  <c r="J101"/>
  <c r="BK176"/>
  <c r="J176"/>
  <c r="J102"/>
  <c r="T185"/>
  <c r="R204"/>
  <c i="32" r="BK133"/>
  <c r="J133"/>
  <c r="J101"/>
  <c r="P176"/>
  <c r="R185"/>
  <c r="R204"/>
  <c i="33" r="P129"/>
  <c r="P123"/>
  <c r="P122"/>
  <c i="1" r="AU131"/>
  <c i="33" r="BK181"/>
  <c r="J181"/>
  <c r="J101"/>
  <c r="BK200"/>
  <c r="J200"/>
  <c r="J102"/>
  <c i="34" r="P125"/>
  <c r="P124"/>
  <c r="P123"/>
  <c i="1" r="AU133"/>
  <c i="35" r="BK125"/>
  <c i="36" r="T125"/>
  <c r="T124"/>
  <c r="T123"/>
  <c i="39" r="T127"/>
  <c r="T126"/>
  <c r="T125"/>
  <c r="T124"/>
  <c r="T239"/>
  <c i="40" r="BK127"/>
  <c r="J127"/>
  <c r="J101"/>
  <c r="P212"/>
  <c i="41" r="T128"/>
  <c r="T127"/>
  <c i="2" r="P124"/>
  <c r="BK143"/>
  <c r="J143"/>
  <c r="J99"/>
  <c r="BK149"/>
  <c r="J149"/>
  <c r="J100"/>
  <c r="T163"/>
  <c r="P174"/>
  <c i="3" r="R124"/>
  <c r="R123"/>
  <c r="R122"/>
  <c i="4" r="R124"/>
  <c r="R123"/>
  <c r="R122"/>
  <c i="5" r="T124"/>
  <c r="T123"/>
  <c r="T122"/>
  <c i="6" r="P124"/>
  <c r="P123"/>
  <c r="P122"/>
  <c i="1" r="AU100"/>
  <c i="7" r="R124"/>
  <c r="R123"/>
  <c r="R122"/>
  <c i="8" r="T120"/>
  <c r="T119"/>
  <c r="T118"/>
  <c i="9" r="T120"/>
  <c r="T119"/>
  <c r="T118"/>
  <c i="10" r="R120"/>
  <c r="R119"/>
  <c r="R118"/>
  <c i="11" r="BK126"/>
  <c r="J126"/>
  <c r="J98"/>
  <c r="T169"/>
  <c r="P309"/>
  <c i="12" r="R120"/>
  <c r="R119"/>
  <c r="R118"/>
  <c i="13" r="T129"/>
  <c r="R332"/>
  <c r="P379"/>
  <c r="R379"/>
  <c r="P468"/>
  <c r="BK645"/>
  <c r="J645"/>
  <c r="J102"/>
  <c r="T645"/>
  <c r="T644"/>
  <c r="R721"/>
  <c r="BK764"/>
  <c r="J764"/>
  <c r="J106"/>
  <c r="R764"/>
  <c r="BK773"/>
  <c r="J773"/>
  <c r="J107"/>
  <c r="R773"/>
  <c r="R783"/>
  <c i="14" r="T134"/>
  <c r="P296"/>
  <c r="BK337"/>
  <c r="J337"/>
  <c r="J103"/>
  <c r="BK383"/>
  <c r="J383"/>
  <c r="J104"/>
  <c r="T383"/>
  <c r="P458"/>
  <c r="P536"/>
  <c r="T536"/>
  <c r="P544"/>
  <c r="R544"/>
  <c r="P561"/>
  <c i="15" r="R134"/>
  <c r="BK278"/>
  <c r="J278"/>
  <c r="J101"/>
  <c r="R320"/>
  <c r="T366"/>
  <c r="BK432"/>
  <c r="J432"/>
  <c r="J105"/>
  <c r="P479"/>
  <c r="P474"/>
  <c r="R487"/>
  <c r="P504"/>
  <c i="16" r="BK134"/>
  <c r="J134"/>
  <c r="J100"/>
  <c r="T134"/>
  <c r="T133"/>
  <c r="T279"/>
  <c r="BK367"/>
  <c r="J367"/>
  <c r="J104"/>
  <c r="T367"/>
  <c r="R436"/>
  <c r="P475"/>
  <c r="P470"/>
  <c r="BK483"/>
  <c r="J483"/>
  <c r="J109"/>
  <c r="R483"/>
  <c r="T500"/>
  <c i="17" r="BK130"/>
  <c r="J130"/>
  <c r="J100"/>
  <c r="T130"/>
  <c r="P281"/>
  <c r="T281"/>
  <c r="T319"/>
  <c r="R430"/>
  <c r="R524"/>
  <c i="18" r="T128"/>
  <c r="T127"/>
  <c r="T126"/>
  <c r="BK235"/>
  <c r="J235"/>
  <c r="J102"/>
  <c r="T235"/>
  <c i="19" r="R133"/>
  <c r="R127"/>
  <c r="R126"/>
  <c r="P161"/>
  <c r="P170"/>
  <c r="BK188"/>
  <c r="J188"/>
  <c r="J104"/>
  <c r="R188"/>
  <c i="20" r="T129"/>
  <c r="T128"/>
  <c r="R282"/>
  <c r="P331"/>
  <c r="R401"/>
  <c r="T475"/>
  <c r="T548"/>
  <c r="T543"/>
  <c r="R571"/>
  <c i="21" r="BK128"/>
  <c r="J128"/>
  <c r="J98"/>
  <c r="P289"/>
  <c r="R325"/>
  <c r="T378"/>
  <c r="BK444"/>
  <c r="J444"/>
  <c r="J103"/>
  <c r="P497"/>
  <c i="22" r="T124"/>
  <c r="T123"/>
  <c r="T287"/>
  <c r="T303"/>
  <c r="T350"/>
  <c r="T392"/>
  <c r="BK405"/>
  <c r="J405"/>
  <c r="J102"/>
  <c r="BK600"/>
  <c r="J600"/>
  <c r="J103"/>
  <c i="23" r="T126"/>
  <c r="T191"/>
  <c r="P209"/>
  <c r="BK232"/>
  <c r="J232"/>
  <c r="J100"/>
  <c r="BK265"/>
  <c r="J265"/>
  <c r="J101"/>
  <c r="T299"/>
  <c r="T318"/>
  <c i="24" r="T125"/>
  <c r="P265"/>
  <c i="25" r="BK122"/>
  <c r="J122"/>
  <c r="J97"/>
  <c r="R259"/>
  <c r="BK289"/>
  <c r="J289"/>
  <c r="J101"/>
  <c i="26" r="T125"/>
  <c r="BK256"/>
  <c r="J256"/>
  <c r="J100"/>
  <c r="BK270"/>
  <c r="J270"/>
  <c r="J101"/>
  <c r="R302"/>
  <c r="BK357"/>
  <c r="J357"/>
  <c r="J103"/>
  <c r="BK368"/>
  <c r="J368"/>
  <c r="J104"/>
  <c i="27" r="T128"/>
  <c r="T127"/>
  <c r="P233"/>
  <c r="R242"/>
  <c r="T300"/>
  <c r="T323"/>
  <c r="R332"/>
  <c r="R341"/>
  <c i="28" r="BK126"/>
  <c r="J126"/>
  <c r="J100"/>
  <c r="BK139"/>
  <c r="J139"/>
  <c r="J101"/>
  <c i="29" r="R126"/>
  <c r="R125"/>
  <c r="R124"/>
  <c r="P371"/>
  <c r="R636"/>
  <c i="30" r="R144"/>
  <c r="P161"/>
  <c r="P160"/>
  <c r="BK214"/>
  <c r="J214"/>
  <c r="J104"/>
  <c i="31" r="T133"/>
  <c r="T127"/>
  <c r="T126"/>
  <c r="T176"/>
  <c r="P185"/>
  <c r="BK204"/>
  <c r="J204"/>
  <c r="J104"/>
  <c i="32" r="T133"/>
  <c r="T127"/>
  <c r="T126"/>
  <c r="T176"/>
  <c r="T185"/>
  <c r="P204"/>
  <c i="33" r="BK129"/>
  <c r="J129"/>
  <c r="J99"/>
  <c r="BK172"/>
  <c r="J172"/>
  <c r="J100"/>
  <c r="T172"/>
  <c r="R181"/>
  <c r="R200"/>
  <c i="34" r="R125"/>
  <c r="R124"/>
  <c r="R123"/>
  <c i="35" r="R125"/>
  <c r="R124"/>
  <c r="R123"/>
  <c i="36" r="BK125"/>
  <c i="37" r="T125"/>
  <c r="T124"/>
  <c r="T123"/>
  <c i="38" r="T125"/>
  <c r="T124"/>
  <c r="T123"/>
  <c i="39" r="P127"/>
  <c r="P126"/>
  <c r="P125"/>
  <c r="P124"/>
  <c i="1" r="AU138"/>
  <c i="39" r="P239"/>
  <c i="40" r="R127"/>
  <c r="R126"/>
  <c r="T212"/>
  <c i="41" r="BK128"/>
  <c r="BK127"/>
  <c r="J127"/>
  <c r="J100"/>
  <c r="BK247"/>
  <c r="J247"/>
  <c r="J102"/>
  <c r="R247"/>
  <c r="R265"/>
  <c i="2" r="BK124"/>
  <c r="J124"/>
  <c r="J98"/>
  <c r="T143"/>
  <c r="P149"/>
  <c r="BK163"/>
  <c r="J163"/>
  <c r="J101"/>
  <c r="T174"/>
  <c i="3" r="BK124"/>
  <c r="J124"/>
  <c r="J100"/>
  <c i="4" r="BK124"/>
  <c r="J124"/>
  <c r="J100"/>
  <c i="5" r="BK124"/>
  <c r="J124"/>
  <c r="J100"/>
  <c i="6" r="BK124"/>
  <c r="J124"/>
  <c r="J100"/>
  <c i="7" r="BK124"/>
  <c r="J124"/>
  <c r="J100"/>
  <c i="8" r="R120"/>
  <c r="R119"/>
  <c r="R118"/>
  <c i="9" r="P120"/>
  <c r="P119"/>
  <c r="P118"/>
  <c i="1" r="AU103"/>
  <c i="10" r="T120"/>
  <c r="T119"/>
  <c r="T118"/>
  <c i="11" r="P126"/>
  <c r="P125"/>
  <c r="P124"/>
  <c i="1" r="AU105"/>
  <c i="11" r="R169"/>
  <c r="BK309"/>
  <c r="J309"/>
  <c r="J100"/>
  <c i="12" r="BK120"/>
  <c r="J120"/>
  <c r="J98"/>
  <c i="13" r="BK129"/>
  <c r="J129"/>
  <c r="J97"/>
  <c r="P129"/>
  <c r="BK332"/>
  <c r="J332"/>
  <c r="J98"/>
  <c r="T332"/>
  <c r="BK468"/>
  <c r="J468"/>
  <c r="J100"/>
  <c r="R468"/>
  <c r="R645"/>
  <c r="R644"/>
  <c r="T721"/>
  <c r="BK783"/>
  <c r="J783"/>
  <c r="J108"/>
  <c r="T783"/>
  <c i="14" r="R134"/>
  <c r="T296"/>
  <c r="P337"/>
  <c r="T337"/>
  <c r="R383"/>
  <c r="R458"/>
  <c r="R536"/>
  <c r="BK544"/>
  <c r="J544"/>
  <c r="J108"/>
  <c r="T544"/>
  <c r="R561"/>
  <c i="15" r="P134"/>
  <c r="P133"/>
  <c r="R278"/>
  <c r="T320"/>
  <c r="P366"/>
  <c r="R432"/>
  <c r="R479"/>
  <c r="R474"/>
  <c r="P487"/>
  <c r="T504"/>
  <c i="16" r="P134"/>
  <c r="BK279"/>
  <c r="J279"/>
  <c r="J101"/>
  <c r="R279"/>
  <c r="BK321"/>
  <c r="J321"/>
  <c r="J103"/>
  <c r="R321"/>
  <c r="P367"/>
  <c r="BK436"/>
  <c r="J436"/>
  <c r="J105"/>
  <c r="P436"/>
  <c r="R475"/>
  <c r="R470"/>
  <c r="T475"/>
  <c r="T470"/>
  <c r="P483"/>
  <c r="T483"/>
  <c r="R500"/>
  <c i="17" r="P130"/>
  <c r="BK319"/>
  <c r="J319"/>
  <c r="J103"/>
  <c r="R319"/>
  <c r="P430"/>
  <c r="BK524"/>
  <c r="J524"/>
  <c r="J105"/>
  <c r="T524"/>
  <c i="18" r="BK128"/>
  <c r="J128"/>
  <c r="J100"/>
  <c r="R128"/>
  <c r="R127"/>
  <c r="R126"/>
  <c r="P224"/>
  <c r="R224"/>
  <c r="P235"/>
  <c i="19" r="P133"/>
  <c r="P127"/>
  <c r="P126"/>
  <c i="1" r="AU115"/>
  <c i="19" r="BK161"/>
  <c r="J161"/>
  <c r="J102"/>
  <c r="BK170"/>
  <c r="J170"/>
  <c r="J103"/>
  <c r="R170"/>
  <c r="P188"/>
  <c i="20" r="R129"/>
  <c r="R128"/>
  <c r="BK282"/>
  <c r="J282"/>
  <c r="J99"/>
  <c r="BK331"/>
  <c r="J331"/>
  <c r="J101"/>
  <c r="BK401"/>
  <c r="J401"/>
  <c r="J102"/>
  <c r="R475"/>
  <c r="BK548"/>
  <c r="J548"/>
  <c r="J106"/>
  <c r="BK571"/>
  <c r="J571"/>
  <c r="J107"/>
  <c i="21" r="R128"/>
  <c r="R127"/>
  <c r="R126"/>
  <c r="BK289"/>
  <c r="J289"/>
  <c r="J99"/>
  <c r="T325"/>
  <c r="P378"/>
  <c r="T444"/>
  <c r="R497"/>
  <c i="22" r="R124"/>
  <c r="R287"/>
  <c r="R303"/>
  <c r="R350"/>
  <c r="R392"/>
  <c r="R405"/>
  <c r="R600"/>
  <c i="23" r="BK126"/>
  <c r="J126"/>
  <c r="J97"/>
  <c r="BK191"/>
  <c r="J191"/>
  <c r="J98"/>
  <c r="R209"/>
  <c r="T232"/>
  <c r="P265"/>
  <c r="P299"/>
  <c r="P318"/>
  <c i="24" r="P125"/>
  <c r="P124"/>
  <c i="1" r="AU120"/>
  <c i="24" r="P247"/>
  <c r="T247"/>
  <c r="T265"/>
  <c r="T297"/>
  <c i="25" r="R122"/>
  <c r="R121"/>
  <c r="P259"/>
  <c r="R289"/>
  <c i="26" r="BK125"/>
  <c r="J125"/>
  <c r="J97"/>
  <c r="T256"/>
  <c r="R270"/>
  <c r="BK302"/>
  <c r="J302"/>
  <c r="J102"/>
  <c r="P357"/>
  <c r="T368"/>
  <c i="27" r="BK128"/>
  <c r="J128"/>
  <c r="J97"/>
  <c r="BK233"/>
  <c r="J233"/>
  <c r="J98"/>
  <c r="P242"/>
  <c r="R300"/>
  <c r="P323"/>
  <c r="P332"/>
  <c r="BK341"/>
  <c r="J341"/>
  <c r="J106"/>
  <c i="28" r="R126"/>
  <c r="R125"/>
  <c r="R124"/>
  <c r="P139"/>
  <c i="29" r="BK126"/>
  <c r="J126"/>
  <c r="J100"/>
  <c r="T371"/>
  <c r="P636"/>
  <c i="30" r="BK144"/>
  <c r="J144"/>
  <c r="J101"/>
  <c r="BK161"/>
  <c r="J161"/>
  <c r="J103"/>
  <c r="T214"/>
  <c i="31" r="R133"/>
  <c r="R127"/>
  <c r="R126"/>
  <c r="R176"/>
  <c r="R185"/>
  <c r="P204"/>
  <c i="32" r="R133"/>
  <c r="R127"/>
  <c r="R126"/>
  <c r="BK176"/>
  <c r="J176"/>
  <c r="J102"/>
  <c r="P185"/>
  <c r="T204"/>
  <c i="33" r="T129"/>
  <c r="T123"/>
  <c r="T122"/>
  <c r="R172"/>
  <c r="T181"/>
  <c r="T200"/>
  <c i="34" r="T125"/>
  <c r="T124"/>
  <c r="T123"/>
  <c i="35" r="T125"/>
  <c r="T124"/>
  <c r="T123"/>
  <c i="36" r="R125"/>
  <c r="R124"/>
  <c r="R123"/>
  <c i="37" r="BK125"/>
  <c r="J125"/>
  <c r="J100"/>
  <c r="R125"/>
  <c r="R124"/>
  <c r="R123"/>
  <c i="38" r="BK125"/>
  <c r="J125"/>
  <c r="J100"/>
  <c r="R125"/>
  <c r="R124"/>
  <c r="R123"/>
  <c i="39" r="BK127"/>
  <c r="J127"/>
  <c r="J101"/>
  <c r="BK239"/>
  <c r="J239"/>
  <c r="J102"/>
  <c i="40" r="T127"/>
  <c r="T126"/>
  <c r="T125"/>
  <c r="T124"/>
  <c r="R212"/>
  <c i="41" r="P128"/>
  <c r="P127"/>
  <c r="P126"/>
  <c r="P125"/>
  <c i="1" r="AU140"/>
  <c i="41" r="P247"/>
  <c r="T247"/>
  <c r="BK265"/>
  <c r="J265"/>
  <c r="J103"/>
  <c r="P265"/>
  <c r="T265"/>
  <c i="13" r="BK759"/>
  <c r="J759"/>
  <c r="J104"/>
  <c i="14" r="BK331"/>
  <c r="J331"/>
  <c r="J102"/>
  <c i="16" r="BK315"/>
  <c r="J315"/>
  <c r="J102"/>
  <c i="17" r="BK560"/>
  <c r="J560"/>
  <c r="J106"/>
  <c i="18" r="BK284"/>
  <c r="J284"/>
  <c r="J104"/>
  <c i="21" r="BK536"/>
  <c r="J536"/>
  <c r="J106"/>
  <c i="24" r="BK358"/>
  <c r="J358"/>
  <c r="J103"/>
  <c r="BK369"/>
  <c r="J369"/>
  <c r="J104"/>
  <c i="25" r="BK253"/>
  <c r="J253"/>
  <c r="J99"/>
  <c i="27" r="BK278"/>
  <c r="J278"/>
  <c r="J100"/>
  <c r="BK290"/>
  <c r="J290"/>
  <c r="J101"/>
  <c r="BK310"/>
  <c r="J310"/>
  <c r="J103"/>
  <c i="34" r="BK211"/>
  <c r="J211"/>
  <c r="J101"/>
  <c i="37" r="BK172"/>
  <c r="J172"/>
  <c r="J101"/>
  <c i="38" r="BK164"/>
  <c r="J164"/>
  <c r="J101"/>
  <c i="15" r="BK314"/>
  <c r="J314"/>
  <c r="J102"/>
  <c r="BK475"/>
  <c r="J475"/>
  <c r="J107"/>
  <c i="20" r="BK544"/>
  <c r="J544"/>
  <c r="J105"/>
  <c i="24" r="BK236"/>
  <c r="J236"/>
  <c r="J98"/>
  <c r="BK241"/>
  <c r="J241"/>
  <c r="J99"/>
  <c i="30" r="BK132"/>
  <c r="J132"/>
  <c r="J99"/>
  <c r="BK139"/>
  <c r="J139"/>
  <c r="J100"/>
  <c i="32" r="BK128"/>
  <c r="J128"/>
  <c r="J100"/>
  <c i="33" r="BK124"/>
  <c r="J124"/>
  <c r="J98"/>
  <c i="35" r="BK220"/>
  <c r="J220"/>
  <c r="J101"/>
  <c i="11" r="BK381"/>
  <c r="J381"/>
  <c r="J102"/>
  <c r="BK386"/>
  <c r="J386"/>
  <c r="J103"/>
  <c r="BK391"/>
  <c r="J391"/>
  <c r="J104"/>
  <c i="16" r="BK471"/>
  <c r="J471"/>
  <c r="J107"/>
  <c i="17" r="BK312"/>
  <c r="J312"/>
  <c r="J102"/>
  <c i="19" r="BK128"/>
  <c r="J128"/>
  <c r="J100"/>
  <c i="23" r="BK277"/>
  <c r="J277"/>
  <c r="J102"/>
  <c r="BK286"/>
  <c r="J286"/>
  <c r="J103"/>
  <c i="25" r="BK248"/>
  <c r="J248"/>
  <c r="J98"/>
  <c i="26" r="BK250"/>
  <c r="J250"/>
  <c r="J99"/>
  <c i="28" r="BK146"/>
  <c r="J146"/>
  <c r="J102"/>
  <c i="30" r="BK126"/>
  <c r="J126"/>
  <c r="J98"/>
  <c i="36" r="BK211"/>
  <c r="J211"/>
  <c r="J101"/>
  <c i="14" r="BK657"/>
  <c r="J657"/>
  <c r="J110"/>
  <c i="18" r="BK278"/>
  <c r="J278"/>
  <c r="J103"/>
  <c i="20" r="BK325"/>
  <c r="J325"/>
  <c r="J100"/>
  <c i="21" r="BK319"/>
  <c r="J319"/>
  <c r="J100"/>
  <c i="26" r="BK245"/>
  <c r="J245"/>
  <c r="J98"/>
  <c i="27" r="BK558"/>
  <c r="J558"/>
  <c r="J107"/>
  <c i="31" r="BK128"/>
  <c r="J128"/>
  <c r="J100"/>
  <c i="41" r="E85"/>
  <c r="BE158"/>
  <c r="BE177"/>
  <c r="BE180"/>
  <c r="BE183"/>
  <c r="BE204"/>
  <c r="BE210"/>
  <c r="BE213"/>
  <c r="BE221"/>
  <c r="BE223"/>
  <c r="BE225"/>
  <c r="BE248"/>
  <c r="BE251"/>
  <c r="BE262"/>
  <c r="BE266"/>
  <c r="BE270"/>
  <c r="J91"/>
  <c r="F94"/>
  <c r="BE143"/>
  <c r="BE150"/>
  <c r="BE192"/>
  <c r="BE198"/>
  <c r="BE217"/>
  <c r="BE231"/>
  <c r="BE147"/>
  <c r="BE167"/>
  <c r="BE171"/>
  <c r="BE174"/>
  <c r="BE186"/>
  <c r="BE207"/>
  <c r="BE234"/>
  <c r="BE238"/>
  <c r="BE242"/>
  <c r="BE253"/>
  <c r="BE257"/>
  <c r="BE260"/>
  <c r="BE129"/>
  <c r="BE133"/>
  <c r="BE135"/>
  <c r="BE139"/>
  <c r="BE154"/>
  <c r="BE161"/>
  <c r="BE164"/>
  <c r="BE189"/>
  <c r="BE195"/>
  <c r="BE201"/>
  <c r="BE228"/>
  <c r="BE245"/>
  <c i="40" r="F94"/>
  <c r="BE128"/>
  <c r="BE136"/>
  <c r="BE139"/>
  <c r="BE186"/>
  <c r="BE196"/>
  <c r="BE210"/>
  <c r="BE213"/>
  <c r="E112"/>
  <c r="BE131"/>
  <c r="BE142"/>
  <c r="BE145"/>
  <c r="BE154"/>
  <c r="BE160"/>
  <c r="BE166"/>
  <c r="BE199"/>
  <c r="BE202"/>
  <c r="J91"/>
  <c r="BE148"/>
  <c r="BE163"/>
  <c r="BE169"/>
  <c r="BE175"/>
  <c r="BE178"/>
  <c r="BE182"/>
  <c r="BE188"/>
  <c r="BE190"/>
  <c r="BE205"/>
  <c r="BE217"/>
  <c r="BE133"/>
  <c r="BE151"/>
  <c r="BE157"/>
  <c r="BE172"/>
  <c r="BE193"/>
  <c r="BE208"/>
  <c i="39" r="F94"/>
  <c r="BE142"/>
  <c r="BE171"/>
  <c r="BE177"/>
  <c r="BE213"/>
  <c r="BE223"/>
  <c r="BE232"/>
  <c r="BE235"/>
  <c r="BE237"/>
  <c r="BE240"/>
  <c r="BE244"/>
  <c r="E85"/>
  <c r="BE132"/>
  <c r="BE134"/>
  <c r="BE146"/>
  <c r="BE168"/>
  <c r="BE180"/>
  <c r="BE189"/>
  <c r="BE195"/>
  <c r="BE201"/>
  <c r="BE204"/>
  <c r="BE210"/>
  <c r="BE226"/>
  <c r="J118"/>
  <c r="BE153"/>
  <c r="BE156"/>
  <c r="BE165"/>
  <c r="BE186"/>
  <c r="BE207"/>
  <c r="BE215"/>
  <c r="BE217"/>
  <c r="BE220"/>
  <c r="BE229"/>
  <c r="BE128"/>
  <c r="BE138"/>
  <c r="BE149"/>
  <c r="BE159"/>
  <c r="BE162"/>
  <c r="BE174"/>
  <c r="BE183"/>
  <c r="BE192"/>
  <c r="BE198"/>
  <c i="38" r="E111"/>
  <c r="J117"/>
  <c r="BE152"/>
  <c r="BE155"/>
  <c r="BE159"/>
  <c r="BE165"/>
  <c r="F94"/>
  <c r="BE134"/>
  <c r="BE138"/>
  <c r="BE143"/>
  <c r="BE148"/>
  <c r="BE129"/>
  <c r="BE126"/>
  <c r="BE162"/>
  <c i="36" r="J125"/>
  <c r="J100"/>
  <c i="37" r="F94"/>
  <c r="E111"/>
  <c r="BE129"/>
  <c r="BE143"/>
  <c r="BE159"/>
  <c r="BE163"/>
  <c r="BE167"/>
  <c r="J91"/>
  <c r="BE126"/>
  <c r="BE134"/>
  <c r="BE138"/>
  <c r="BE148"/>
  <c r="BE152"/>
  <c r="BE155"/>
  <c r="BE170"/>
  <c r="BE173"/>
  <c i="36" r="J91"/>
  <c r="BE130"/>
  <c r="BE138"/>
  <c r="BE142"/>
  <c r="BE169"/>
  <c r="BE174"/>
  <c r="BE181"/>
  <c r="BE206"/>
  <c r="BE209"/>
  <c r="BE212"/>
  <c i="35" r="J125"/>
  <c r="J100"/>
  <c i="36" r="F94"/>
  <c r="E111"/>
  <c r="BE134"/>
  <c r="BE150"/>
  <c r="BE154"/>
  <c r="BE157"/>
  <c r="BE159"/>
  <c r="BE164"/>
  <c r="BE194"/>
  <c r="BE201"/>
  <c r="BE126"/>
  <c r="BE146"/>
  <c r="BE178"/>
  <c r="BE185"/>
  <c r="BE190"/>
  <c r="BE197"/>
  <c i="35" r="BE150"/>
  <c r="E111"/>
  <c r="F94"/>
  <c r="BE134"/>
  <c r="BE164"/>
  <c r="BE169"/>
  <c r="BE181"/>
  <c r="BE185"/>
  <c r="BE197"/>
  <c r="BE201"/>
  <c r="BE206"/>
  <c r="J91"/>
  <c r="BE126"/>
  <c r="BE130"/>
  <c r="BE138"/>
  <c r="BE142"/>
  <c r="BE146"/>
  <c r="BE154"/>
  <c r="BE157"/>
  <c r="BE159"/>
  <c r="BE174"/>
  <c r="BE178"/>
  <c r="BE190"/>
  <c r="BE194"/>
  <c r="BE211"/>
  <c r="BE215"/>
  <c r="BE218"/>
  <c r="BE221"/>
  <c i="34" r="F120"/>
  <c r="BE138"/>
  <c r="BE142"/>
  <c r="BE154"/>
  <c r="BE157"/>
  <c r="BE164"/>
  <c r="BE174"/>
  <c r="BE185"/>
  <c r="BE197"/>
  <c r="BE201"/>
  <c r="BE130"/>
  <c r="BE134"/>
  <c r="BE178"/>
  <c r="BE194"/>
  <c r="BE209"/>
  <c r="E85"/>
  <c r="J117"/>
  <c r="BE126"/>
  <c r="BE150"/>
  <c r="BE181"/>
  <c r="BE146"/>
  <c r="BE159"/>
  <c r="BE169"/>
  <c r="BE190"/>
  <c r="BE206"/>
  <c r="BE212"/>
  <c i="32" r="BK127"/>
  <c r="J127"/>
  <c r="J99"/>
  <c i="33" r="E85"/>
  <c r="J92"/>
  <c r="BE134"/>
  <c r="BE136"/>
  <c r="BE145"/>
  <c r="BE157"/>
  <c r="BE159"/>
  <c r="BE166"/>
  <c r="BE170"/>
  <c r="BE173"/>
  <c r="BE182"/>
  <c r="BE201"/>
  <c r="BE207"/>
  <c r="BE216"/>
  <c r="BE125"/>
  <c r="BE141"/>
  <c r="BE149"/>
  <c r="BE163"/>
  <c r="BE188"/>
  <c r="BE192"/>
  <c r="BE211"/>
  <c r="J89"/>
  <c r="F92"/>
  <c r="BE130"/>
  <c r="BE153"/>
  <c r="BE177"/>
  <c r="BE196"/>
  <c i="32" r="J94"/>
  <c r="J120"/>
  <c r="F123"/>
  <c r="BE138"/>
  <c r="BE140"/>
  <c r="BE145"/>
  <c r="BE149"/>
  <c r="BE157"/>
  <c r="BE174"/>
  <c r="BE186"/>
  <c r="BE192"/>
  <c r="BE205"/>
  <c r="BE215"/>
  <c r="E85"/>
  <c r="BE161"/>
  <c r="BE167"/>
  <c r="BE170"/>
  <c r="BE181"/>
  <c r="BE196"/>
  <c r="BE211"/>
  <c r="BE129"/>
  <c r="BE134"/>
  <c r="BE153"/>
  <c r="BE163"/>
  <c r="BE177"/>
  <c r="BE200"/>
  <c r="BE220"/>
  <c i="31" r="E85"/>
  <c r="BE129"/>
  <c r="BE134"/>
  <c r="BE153"/>
  <c r="BE157"/>
  <c r="BE186"/>
  <c r="BE196"/>
  <c r="BE205"/>
  <c r="BE211"/>
  <c r="J91"/>
  <c r="F94"/>
  <c r="BE138"/>
  <c r="BE140"/>
  <c r="BE149"/>
  <c r="BE163"/>
  <c r="J94"/>
  <c r="BE145"/>
  <c r="BE161"/>
  <c r="BE167"/>
  <c r="BE177"/>
  <c r="BE192"/>
  <c r="BE200"/>
  <c r="BE220"/>
  <c r="BE170"/>
  <c r="BE174"/>
  <c r="BE181"/>
  <c r="BE215"/>
  <c i="30" r="J89"/>
  <c r="F92"/>
  <c r="BE127"/>
  <c r="BE145"/>
  <c r="BE162"/>
  <c r="BE167"/>
  <c r="BE189"/>
  <c r="BE202"/>
  <c r="J92"/>
  <c r="BE133"/>
  <c r="BE170"/>
  <c r="BE205"/>
  <c r="BE215"/>
  <c r="BE227"/>
  <c r="BE231"/>
  <c r="BE247"/>
  <c r="BE275"/>
  <c r="BE393"/>
  <c r="BE157"/>
  <c r="BE193"/>
  <c r="BE198"/>
  <c r="BE209"/>
  <c r="BE223"/>
  <c r="BE235"/>
  <c r="BE240"/>
  <c r="BE252"/>
  <c r="BE259"/>
  <c r="BE271"/>
  <c r="BE289"/>
  <c r="BE294"/>
  <c r="BE302"/>
  <c r="BE310"/>
  <c r="BE337"/>
  <c r="BE351"/>
  <c r="BE356"/>
  <c r="BE373"/>
  <c r="BE378"/>
  <c r="BE381"/>
  <c r="BE386"/>
  <c r="BE396"/>
  <c r="E85"/>
  <c r="BE140"/>
  <c r="BE182"/>
  <c r="BE185"/>
  <c r="BE219"/>
  <c r="BE263"/>
  <c r="BE298"/>
  <c r="BE307"/>
  <c r="BE317"/>
  <c r="BE322"/>
  <c r="BE327"/>
  <c r="BE342"/>
  <c r="BE360"/>
  <c r="BE389"/>
  <c r="BE400"/>
  <c r="BE405"/>
  <c i="29" r="E85"/>
  <c r="J91"/>
  <c r="F121"/>
  <c r="BE127"/>
  <c r="BE132"/>
  <c r="BE160"/>
  <c r="BE163"/>
  <c r="BE193"/>
  <c r="BE208"/>
  <c r="BE213"/>
  <c r="BE218"/>
  <c r="BE223"/>
  <c r="BE233"/>
  <c r="BE248"/>
  <c r="BE253"/>
  <c r="BE277"/>
  <c r="BE285"/>
  <c r="BE288"/>
  <c r="BE292"/>
  <c r="BE305"/>
  <c r="BE315"/>
  <c r="BE326"/>
  <c r="BE331"/>
  <c r="BE354"/>
  <c r="BE357"/>
  <c r="BE360"/>
  <c r="BE365"/>
  <c r="BE372"/>
  <c r="BE376"/>
  <c r="BE380"/>
  <c r="BE388"/>
  <c r="BE407"/>
  <c r="BE445"/>
  <c r="BE455"/>
  <c r="BE465"/>
  <c r="BE137"/>
  <c r="BE142"/>
  <c r="BE147"/>
  <c r="BE155"/>
  <c r="BE168"/>
  <c r="BE173"/>
  <c r="BE183"/>
  <c r="BE188"/>
  <c r="BE198"/>
  <c r="BE203"/>
  <c r="BE228"/>
  <c r="BE238"/>
  <c r="BE243"/>
  <c r="BE258"/>
  <c r="BE263"/>
  <c r="BE269"/>
  <c r="BE272"/>
  <c r="BE280"/>
  <c r="BE297"/>
  <c r="BE300"/>
  <c r="BE310"/>
  <c r="BE318"/>
  <c r="BE323"/>
  <c r="BE336"/>
  <c r="BE341"/>
  <c r="BE346"/>
  <c r="BE349"/>
  <c r="BE368"/>
  <c r="BE397"/>
  <c r="BE402"/>
  <c r="BE416"/>
  <c r="BE440"/>
  <c r="BE475"/>
  <c r="BE484"/>
  <c r="BE524"/>
  <c r="BE529"/>
  <c r="BE539"/>
  <c r="BE549"/>
  <c r="BE560"/>
  <c r="BE570"/>
  <c r="BE596"/>
  <c r="BE604"/>
  <c r="BE612"/>
  <c r="BE616"/>
  <c r="BE624"/>
  <c r="BE637"/>
  <c r="BE150"/>
  <c r="BE178"/>
  <c r="BE425"/>
  <c r="BE450"/>
  <c r="BE460"/>
  <c r="BE489"/>
  <c r="BE494"/>
  <c r="BE502"/>
  <c r="BE534"/>
  <c r="BE563"/>
  <c r="BE574"/>
  <c r="BE581"/>
  <c r="BE589"/>
  <c r="BE592"/>
  <c r="BE384"/>
  <c r="BE392"/>
  <c r="BE433"/>
  <c r="BE470"/>
  <c r="BE479"/>
  <c r="BE509"/>
  <c r="BE514"/>
  <c r="BE519"/>
  <c r="BE544"/>
  <c r="BE554"/>
  <c r="BE567"/>
  <c r="BE577"/>
  <c r="BE586"/>
  <c r="BE601"/>
  <c r="BE609"/>
  <c r="BE620"/>
  <c r="BE628"/>
  <c r="BE633"/>
  <c r="BE644"/>
  <c r="BE648"/>
  <c i="28" r="E85"/>
  <c r="F94"/>
  <c r="BE127"/>
  <c r="BE130"/>
  <c r="BE140"/>
  <c r="BE143"/>
  <c r="J91"/>
  <c r="BE133"/>
  <c r="BE136"/>
  <c r="BE147"/>
  <c i="27" r="E85"/>
  <c r="BE129"/>
  <c r="BE172"/>
  <c r="BE243"/>
  <c r="BE258"/>
  <c r="BE267"/>
  <c r="BE271"/>
  <c r="BE279"/>
  <c r="BE291"/>
  <c r="BE301"/>
  <c r="BE319"/>
  <c r="BE329"/>
  <c r="BE333"/>
  <c r="BE347"/>
  <c r="BE356"/>
  <c r="BE443"/>
  <c r="BE458"/>
  <c r="BE480"/>
  <c r="BE504"/>
  <c r="BE513"/>
  <c r="BE523"/>
  <c r="BE537"/>
  <c r="J89"/>
  <c r="F92"/>
  <c r="BE135"/>
  <c r="BE140"/>
  <c r="BE167"/>
  <c r="BE192"/>
  <c r="BE202"/>
  <c r="BE215"/>
  <c r="BE253"/>
  <c r="BE311"/>
  <c r="BE324"/>
  <c r="BE342"/>
  <c r="BE352"/>
  <c r="BE371"/>
  <c r="BE379"/>
  <c r="BE383"/>
  <c r="BE387"/>
  <c r="BE391"/>
  <c r="BE395"/>
  <c r="BE403"/>
  <c r="BE408"/>
  <c r="BE422"/>
  <c r="BE430"/>
  <c r="BE439"/>
  <c r="BE454"/>
  <c r="BE476"/>
  <c r="BE491"/>
  <c r="BE509"/>
  <c r="BE516"/>
  <c r="BE520"/>
  <c r="BE145"/>
  <c r="BE162"/>
  <c r="BE197"/>
  <c r="BE228"/>
  <c r="BE234"/>
  <c r="BE237"/>
  <c r="BE248"/>
  <c r="BE262"/>
  <c r="BE275"/>
  <c r="BE427"/>
  <c r="BE447"/>
  <c r="BE451"/>
  <c r="BE461"/>
  <c r="BE465"/>
  <c r="BE545"/>
  <c r="BE550"/>
  <c r="BE555"/>
  <c r="BE559"/>
  <c r="BE153"/>
  <c r="BE177"/>
  <c r="BE182"/>
  <c r="BE187"/>
  <c r="BE219"/>
  <c r="BE284"/>
  <c r="BE306"/>
  <c r="BE338"/>
  <c r="BE360"/>
  <c r="BE364"/>
  <c r="BE375"/>
  <c r="BE399"/>
  <c r="BE412"/>
  <c r="BE418"/>
  <c r="BE435"/>
  <c r="BE468"/>
  <c r="BE473"/>
  <c r="BE483"/>
  <c r="BE494"/>
  <c r="BE499"/>
  <c r="BE528"/>
  <c r="BE540"/>
  <c i="26" r="E85"/>
  <c r="J118"/>
  <c r="F121"/>
  <c r="BE168"/>
  <c r="BE183"/>
  <c r="BE204"/>
  <c r="BE251"/>
  <c r="BE257"/>
  <c r="BE262"/>
  <c r="BE271"/>
  <c r="BE307"/>
  <c r="BE311"/>
  <c r="BE315"/>
  <c r="BE335"/>
  <c r="BE339"/>
  <c r="BE354"/>
  <c r="BE141"/>
  <c r="BE151"/>
  <c r="BE189"/>
  <c r="BE194"/>
  <c r="BE240"/>
  <c r="BE281"/>
  <c r="BE297"/>
  <c r="BE303"/>
  <c r="BE342"/>
  <c r="BE358"/>
  <c r="BE369"/>
  <c r="BE374"/>
  <c r="BE379"/>
  <c r="BE126"/>
  <c r="BE136"/>
  <c r="BE178"/>
  <c r="BE199"/>
  <c r="BE219"/>
  <c r="BE236"/>
  <c r="BE246"/>
  <c r="BE286"/>
  <c r="BE292"/>
  <c r="BE319"/>
  <c r="BE324"/>
  <c r="BE328"/>
  <c r="BE332"/>
  <c r="BE349"/>
  <c r="BE363"/>
  <c r="BE131"/>
  <c r="BE146"/>
  <c r="BE161"/>
  <c r="BE209"/>
  <c r="BE214"/>
  <c r="BE232"/>
  <c r="BE276"/>
  <c r="BE346"/>
  <c i="25" r="F92"/>
  <c r="BE225"/>
  <c r="BE322"/>
  <c r="BE333"/>
  <c r="BE340"/>
  <c r="E85"/>
  <c r="BE123"/>
  <c r="BE128"/>
  <c r="BE187"/>
  <c r="BE192"/>
  <c r="BE294"/>
  <c r="BE297"/>
  <c r="BE309"/>
  <c r="J89"/>
  <c r="BE146"/>
  <c r="BE166"/>
  <c r="BE177"/>
  <c r="BE182"/>
  <c r="BE202"/>
  <c r="BE207"/>
  <c r="BE249"/>
  <c r="BE265"/>
  <c r="BE290"/>
  <c r="BE305"/>
  <c r="BE318"/>
  <c r="BE329"/>
  <c r="BE336"/>
  <c r="BE171"/>
  <c r="BE197"/>
  <c r="BE221"/>
  <c r="BE243"/>
  <c r="BE254"/>
  <c r="BE260"/>
  <c r="BE269"/>
  <c r="BE301"/>
  <c r="BE313"/>
  <c r="BE326"/>
  <c r="BE343"/>
  <c r="BE347"/>
  <c r="BE350"/>
  <c i="24" r="E85"/>
  <c r="F121"/>
  <c r="BE131"/>
  <c r="BE146"/>
  <c r="BE161"/>
  <c r="BE165"/>
  <c r="BE189"/>
  <c r="BE204"/>
  <c r="BE214"/>
  <c r="BE242"/>
  <c r="BE253"/>
  <c r="BE306"/>
  <c r="BE323"/>
  <c r="BE352"/>
  <c r="BE370"/>
  <c i="23" r="BK125"/>
  <c r="J125"/>
  <c r="J96"/>
  <c i="24" r="J89"/>
  <c r="BE126"/>
  <c r="BE173"/>
  <c r="BE178"/>
  <c r="BE199"/>
  <c r="BE223"/>
  <c r="BE231"/>
  <c r="BE237"/>
  <c r="BE248"/>
  <c r="BE276"/>
  <c r="BE287"/>
  <c r="BE292"/>
  <c r="BE298"/>
  <c r="BE310"/>
  <c r="BE318"/>
  <c r="BE338"/>
  <c r="BE341"/>
  <c r="BE355"/>
  <c r="BE364"/>
  <c r="BE136"/>
  <c r="BE141"/>
  <c r="BE151"/>
  <c r="BE184"/>
  <c r="BE194"/>
  <c r="BE209"/>
  <c r="BE227"/>
  <c r="BE257"/>
  <c r="BE266"/>
  <c r="BE271"/>
  <c r="BE281"/>
  <c r="BE302"/>
  <c r="BE314"/>
  <c r="BE327"/>
  <c r="BE331"/>
  <c r="BE334"/>
  <c r="BE345"/>
  <c r="BE348"/>
  <c r="BE359"/>
  <c r="BE374"/>
  <c r="BE379"/>
  <c i="23" r="E115"/>
  <c r="BE127"/>
  <c r="BE142"/>
  <c r="BE192"/>
  <c r="BE199"/>
  <c r="BE257"/>
  <c r="BE300"/>
  <c r="BE309"/>
  <c r="BE132"/>
  <c r="BE219"/>
  <c r="BE238"/>
  <c r="BE249"/>
  <c r="BE273"/>
  <c r="BE278"/>
  <c r="BE295"/>
  <c r="J89"/>
  <c r="F92"/>
  <c r="BE148"/>
  <c r="BE153"/>
  <c r="BE158"/>
  <c r="BE204"/>
  <c r="BE287"/>
  <c r="BE305"/>
  <c r="BE137"/>
  <c r="BE163"/>
  <c r="BE168"/>
  <c r="BE173"/>
  <c r="BE178"/>
  <c r="BE183"/>
  <c r="BE187"/>
  <c r="BE196"/>
  <c r="BE210"/>
  <c r="BE227"/>
  <c r="BE233"/>
  <c r="BE244"/>
  <c r="BE266"/>
  <c r="BE314"/>
  <c r="BE319"/>
  <c r="BE327"/>
  <c r="BE331"/>
  <c i="22" r="J89"/>
  <c r="BE130"/>
  <c r="BE159"/>
  <c r="BE169"/>
  <c r="BE205"/>
  <c r="BE210"/>
  <c r="BE225"/>
  <c r="BE235"/>
  <c r="BE240"/>
  <c r="BE282"/>
  <c r="BE288"/>
  <c r="BE304"/>
  <c r="BE488"/>
  <c r="BE502"/>
  <c r="BE597"/>
  <c r="BE609"/>
  <c r="E85"/>
  <c r="F92"/>
  <c r="BE125"/>
  <c r="BE155"/>
  <c r="BE190"/>
  <c r="BE200"/>
  <c r="BE295"/>
  <c r="BE322"/>
  <c r="BE327"/>
  <c r="BE330"/>
  <c r="BE342"/>
  <c r="BE380"/>
  <c r="BE406"/>
  <c r="BE411"/>
  <c r="BE463"/>
  <c r="BE472"/>
  <c r="BE480"/>
  <c r="BE484"/>
  <c r="BE509"/>
  <c r="BE519"/>
  <c r="BE526"/>
  <c r="BE530"/>
  <c r="BE533"/>
  <c r="BE573"/>
  <c r="BE578"/>
  <c r="BE582"/>
  <c r="BE589"/>
  <c r="BE592"/>
  <c r="BE220"/>
  <c r="BE266"/>
  <c r="BE317"/>
  <c r="BE346"/>
  <c r="BE351"/>
  <c r="BE364"/>
  <c r="BE375"/>
  <c r="BE393"/>
  <c r="BE426"/>
  <c r="BE430"/>
  <c r="BE441"/>
  <c r="BE445"/>
  <c r="BE459"/>
  <c r="BE468"/>
  <c r="BE476"/>
  <c r="BE498"/>
  <c r="BE512"/>
  <c r="BE516"/>
  <c r="BE537"/>
  <c r="BE547"/>
  <c r="BE552"/>
  <c r="BE135"/>
  <c r="BE140"/>
  <c r="BE145"/>
  <c r="BE150"/>
  <c r="BE215"/>
  <c r="BE230"/>
  <c r="BE270"/>
  <c r="BE292"/>
  <c r="BE312"/>
  <c r="BE335"/>
  <c r="BE339"/>
  <c r="BE359"/>
  <c r="BE401"/>
  <c r="BE415"/>
  <c r="BE450"/>
  <c r="BE454"/>
  <c r="BE492"/>
  <c r="BE505"/>
  <c r="BE523"/>
  <c r="BE540"/>
  <c r="BE544"/>
  <c r="BE560"/>
  <c r="BE568"/>
  <c r="BE585"/>
  <c r="BE601"/>
  <c i="21" r="E85"/>
  <c r="F92"/>
  <c r="BE149"/>
  <c r="BE153"/>
  <c r="BE204"/>
  <c r="BE218"/>
  <c r="BE234"/>
  <c r="BE266"/>
  <c r="BE276"/>
  <c r="BE306"/>
  <c r="BE359"/>
  <c r="BE388"/>
  <c r="BE399"/>
  <c r="BE433"/>
  <c r="BE454"/>
  <c r="BE467"/>
  <c r="BE494"/>
  <c r="BE138"/>
  <c r="BE157"/>
  <c r="BE169"/>
  <c r="BE176"/>
  <c r="BE182"/>
  <c r="BE199"/>
  <c r="BE213"/>
  <c r="BE223"/>
  <c r="BE231"/>
  <c r="BE263"/>
  <c r="BE340"/>
  <c r="BE344"/>
  <c r="BE369"/>
  <c r="BE379"/>
  <c r="BE411"/>
  <c r="BE423"/>
  <c r="BE438"/>
  <c r="BE471"/>
  <c r="BE477"/>
  <c r="BE490"/>
  <c r="BE498"/>
  <c r="BE506"/>
  <c r="BE519"/>
  <c r="BE526"/>
  <c r="BE531"/>
  <c r="BE537"/>
  <c i="20" r="BK128"/>
  <c i="21" r="J120"/>
  <c r="BE133"/>
  <c r="BE143"/>
  <c r="BE186"/>
  <c r="BE194"/>
  <c r="BE259"/>
  <c r="BE279"/>
  <c r="BE294"/>
  <c r="BE298"/>
  <c r="BE301"/>
  <c r="BE326"/>
  <c r="BE365"/>
  <c r="BE373"/>
  <c r="BE391"/>
  <c r="BE395"/>
  <c r="BE397"/>
  <c r="BE409"/>
  <c r="BE421"/>
  <c r="BE427"/>
  <c r="BE445"/>
  <c r="BE450"/>
  <c r="BE459"/>
  <c r="BE463"/>
  <c r="BE483"/>
  <c r="BE512"/>
  <c r="J92"/>
  <c r="BE129"/>
  <c r="BE161"/>
  <c r="BE165"/>
  <c r="BE209"/>
  <c r="BE237"/>
  <c r="BE241"/>
  <c r="BE245"/>
  <c r="BE250"/>
  <c r="BE256"/>
  <c r="BE272"/>
  <c r="BE285"/>
  <c r="BE290"/>
  <c r="BE310"/>
  <c r="BE315"/>
  <c r="BE320"/>
  <c r="BE333"/>
  <c r="BE349"/>
  <c r="BE354"/>
  <c r="BE383"/>
  <c r="BE401"/>
  <c r="BE405"/>
  <c r="BE415"/>
  <c r="BE417"/>
  <c r="BE429"/>
  <c r="BE435"/>
  <c r="BE487"/>
  <c i="20" r="E117"/>
  <c r="J121"/>
  <c r="J124"/>
  <c r="BE130"/>
  <c r="BE155"/>
  <c r="BE172"/>
  <c r="BE191"/>
  <c r="BE230"/>
  <c r="BE240"/>
  <c r="BE267"/>
  <c r="BE294"/>
  <c r="BE308"/>
  <c r="BE312"/>
  <c r="BE318"/>
  <c r="BE326"/>
  <c r="BE342"/>
  <c r="BE351"/>
  <c r="BE392"/>
  <c r="BE396"/>
  <c r="BE450"/>
  <c r="BE468"/>
  <c r="BE476"/>
  <c r="BE480"/>
  <c r="BE495"/>
  <c r="BE498"/>
  <c r="BE513"/>
  <c r="BE518"/>
  <c r="BE530"/>
  <c r="BE537"/>
  <c r="BE565"/>
  <c r="BE572"/>
  <c r="BE149"/>
  <c r="BE167"/>
  <c r="BE177"/>
  <c r="BE182"/>
  <c r="BE219"/>
  <c r="BE253"/>
  <c r="BE257"/>
  <c r="BE260"/>
  <c r="BE283"/>
  <c r="BE337"/>
  <c r="BE356"/>
  <c r="BE366"/>
  <c r="BE382"/>
  <c r="BE387"/>
  <c r="BE402"/>
  <c r="BE406"/>
  <c r="BE438"/>
  <c r="BE440"/>
  <c r="BE444"/>
  <c r="BE453"/>
  <c r="BE457"/>
  <c r="BE459"/>
  <c r="BE483"/>
  <c r="BE526"/>
  <c r="BE553"/>
  <c r="BE568"/>
  <c r="BE576"/>
  <c r="BE584"/>
  <c r="BE602"/>
  <c r="BE606"/>
  <c r="BE611"/>
  <c r="BE615"/>
  <c r="F124"/>
  <c r="BE136"/>
  <c r="BE186"/>
  <c r="BE196"/>
  <c r="BE205"/>
  <c r="BE208"/>
  <c r="BE224"/>
  <c r="BE237"/>
  <c r="BE274"/>
  <c r="BE278"/>
  <c r="BE287"/>
  <c r="BE299"/>
  <c r="BE303"/>
  <c r="BE322"/>
  <c r="BE332"/>
  <c r="BE346"/>
  <c r="BE378"/>
  <c r="BE411"/>
  <c r="BE418"/>
  <c r="BE420"/>
  <c r="BE422"/>
  <c r="BE424"/>
  <c r="BE428"/>
  <c r="BE434"/>
  <c r="BE463"/>
  <c r="BE465"/>
  <c r="BE489"/>
  <c r="BE492"/>
  <c r="BE509"/>
  <c r="BE549"/>
  <c r="BE556"/>
  <c r="BE561"/>
  <c r="BE580"/>
  <c r="BE594"/>
  <c r="BE159"/>
  <c r="BE211"/>
  <c r="BE215"/>
  <c r="BE233"/>
  <c r="BE246"/>
  <c r="BE250"/>
  <c r="BE291"/>
  <c r="BE361"/>
  <c r="BE371"/>
  <c r="BE414"/>
  <c r="BE432"/>
  <c r="BE446"/>
  <c r="BE501"/>
  <c r="BE504"/>
  <c r="BE522"/>
  <c r="BE545"/>
  <c r="BE590"/>
  <c r="BE598"/>
  <c i="19" r="J91"/>
  <c r="BE129"/>
  <c r="BE150"/>
  <c r="BE158"/>
  <c r="BE176"/>
  <c r="BE184"/>
  <c r="J94"/>
  <c r="E114"/>
  <c r="BE141"/>
  <c r="BE180"/>
  <c r="BE198"/>
  <c r="F123"/>
  <c r="BE154"/>
  <c r="BE162"/>
  <c r="BE166"/>
  <c r="BE171"/>
  <c r="BE203"/>
  <c r="BE134"/>
  <c r="BE144"/>
  <c r="BE147"/>
  <c r="BE189"/>
  <c r="BE194"/>
  <c i="18" r="F94"/>
  <c r="BE129"/>
  <c r="BE158"/>
  <c r="BE165"/>
  <c r="BE181"/>
  <c r="BE194"/>
  <c r="BE198"/>
  <c r="BE201"/>
  <c r="BE268"/>
  <c r="BE273"/>
  <c r="E85"/>
  <c r="BE167"/>
  <c r="BE187"/>
  <c r="BE191"/>
  <c r="BE216"/>
  <c r="BE242"/>
  <c r="BE257"/>
  <c r="BE279"/>
  <c r="J120"/>
  <c r="BE208"/>
  <c r="BE225"/>
  <c r="BE231"/>
  <c r="BE251"/>
  <c r="BE262"/>
  <c r="BE137"/>
  <c r="BE145"/>
  <c r="BE150"/>
  <c r="BE173"/>
  <c r="BE220"/>
  <c r="BE236"/>
  <c r="BE285"/>
  <c i="17" r="F94"/>
  <c r="BE131"/>
  <c r="BE135"/>
  <c r="BE159"/>
  <c r="BE173"/>
  <c r="BE178"/>
  <c r="BE191"/>
  <c r="BE195"/>
  <c r="BE223"/>
  <c r="BE229"/>
  <c r="BE248"/>
  <c r="BE306"/>
  <c r="BE313"/>
  <c r="BE369"/>
  <c r="BE381"/>
  <c r="BE395"/>
  <c r="BE406"/>
  <c r="BE412"/>
  <c r="BE486"/>
  <c r="BE494"/>
  <c r="BE507"/>
  <c r="BE512"/>
  <c r="BE518"/>
  <c r="BE533"/>
  <c r="BE544"/>
  <c r="BE217"/>
  <c r="BE219"/>
  <c r="BE238"/>
  <c r="BE270"/>
  <c r="BE277"/>
  <c r="BE282"/>
  <c r="BE290"/>
  <c r="BE296"/>
  <c r="BE301"/>
  <c r="BE326"/>
  <c r="BE389"/>
  <c r="BE423"/>
  <c r="BE435"/>
  <c r="BE448"/>
  <c r="BE452"/>
  <c r="BE458"/>
  <c r="BE461"/>
  <c r="BE464"/>
  <c r="BE476"/>
  <c r="BE482"/>
  <c r="BE498"/>
  <c r="BE516"/>
  <c r="BE525"/>
  <c r="BE551"/>
  <c r="BE556"/>
  <c r="BE561"/>
  <c r="E116"/>
  <c r="BE139"/>
  <c r="BE260"/>
  <c r="BE320"/>
  <c r="BE349"/>
  <c r="BE353"/>
  <c r="BE384"/>
  <c r="BE431"/>
  <c r="BE443"/>
  <c r="BE502"/>
  <c r="BE521"/>
  <c r="BE538"/>
  <c r="J91"/>
  <c r="BE144"/>
  <c r="BE149"/>
  <c r="BE154"/>
  <c r="BE164"/>
  <c r="BE187"/>
  <c r="BE200"/>
  <c r="BE208"/>
  <c r="BE244"/>
  <c r="BE251"/>
  <c r="BE266"/>
  <c r="BE273"/>
  <c r="BE332"/>
  <c r="BE339"/>
  <c r="BE345"/>
  <c r="BE358"/>
  <c r="BE375"/>
  <c r="BE418"/>
  <c r="BE438"/>
  <c r="BE455"/>
  <c r="BE467"/>
  <c r="BE470"/>
  <c r="BE473"/>
  <c i="16" r="J91"/>
  <c r="J94"/>
  <c r="BE135"/>
  <c r="BE167"/>
  <c r="BE172"/>
  <c r="BE215"/>
  <c r="BE219"/>
  <c r="BE240"/>
  <c r="BE250"/>
  <c r="BE284"/>
  <c r="BE291"/>
  <c r="BE316"/>
  <c r="BE327"/>
  <c r="BE332"/>
  <c r="BE372"/>
  <c r="BE384"/>
  <c r="BE387"/>
  <c r="BE401"/>
  <c r="BE421"/>
  <c r="BE430"/>
  <c r="BE455"/>
  <c r="BE484"/>
  <c r="BE526"/>
  <c r="BE574"/>
  <c r="F94"/>
  <c r="BE144"/>
  <c r="BE154"/>
  <c r="BE211"/>
  <c r="BE224"/>
  <c r="BE260"/>
  <c r="BE265"/>
  <c r="BE271"/>
  <c r="BE280"/>
  <c r="BE300"/>
  <c r="BE337"/>
  <c r="BE352"/>
  <c r="BE390"/>
  <c r="BE445"/>
  <c r="BE488"/>
  <c r="BE509"/>
  <c r="BE536"/>
  <c r="BE544"/>
  <c r="BE150"/>
  <c r="BE162"/>
  <c r="BE177"/>
  <c r="BE191"/>
  <c r="BE204"/>
  <c r="BE230"/>
  <c r="BE233"/>
  <c r="BE237"/>
  <c r="BE246"/>
  <c r="BE275"/>
  <c r="BE296"/>
  <c r="BE308"/>
  <c r="BE311"/>
  <c r="BE322"/>
  <c r="BE347"/>
  <c r="BE356"/>
  <c r="BE393"/>
  <c r="BE397"/>
  <c r="BE403"/>
  <c r="BE425"/>
  <c r="BE437"/>
  <c r="BE442"/>
  <c r="BE462"/>
  <c r="BE481"/>
  <c r="BE491"/>
  <c r="BE496"/>
  <c r="BE522"/>
  <c r="BE548"/>
  <c r="BE552"/>
  <c r="BE561"/>
  <c r="BE569"/>
  <c r="E85"/>
  <c r="BE181"/>
  <c r="BE186"/>
  <c r="BE198"/>
  <c r="BE253"/>
  <c r="BE257"/>
  <c r="BE288"/>
  <c r="BE342"/>
  <c r="BE360"/>
  <c r="BE368"/>
  <c r="BE377"/>
  <c r="BE380"/>
  <c r="BE407"/>
  <c r="BE409"/>
  <c r="BE413"/>
  <c r="BE415"/>
  <c r="BE419"/>
  <c r="BE427"/>
  <c r="BE452"/>
  <c r="BE472"/>
  <c r="BE476"/>
  <c r="BE501"/>
  <c r="BE513"/>
  <c r="BE540"/>
  <c r="BE578"/>
  <c r="BE582"/>
  <c r="BE589"/>
  <c i="15" r="J91"/>
  <c r="F94"/>
  <c r="BE135"/>
  <c r="BE176"/>
  <c r="BE218"/>
  <c r="BE245"/>
  <c r="BE259"/>
  <c r="BE283"/>
  <c r="BE290"/>
  <c r="BE299"/>
  <c r="BE326"/>
  <c r="BE355"/>
  <c r="BE359"/>
  <c r="BE376"/>
  <c r="BE379"/>
  <c r="BE574"/>
  <c i="14" r="J134"/>
  <c r="J100"/>
  <c i="15" r="E85"/>
  <c r="J129"/>
  <c r="BE153"/>
  <c r="BE166"/>
  <c r="BE171"/>
  <c r="BE185"/>
  <c r="BE190"/>
  <c r="BE197"/>
  <c r="BE223"/>
  <c r="BE229"/>
  <c r="BE232"/>
  <c r="BE236"/>
  <c r="BE264"/>
  <c r="BE270"/>
  <c r="BE307"/>
  <c r="BE310"/>
  <c r="BE315"/>
  <c r="BE331"/>
  <c r="BE341"/>
  <c r="BE346"/>
  <c r="BE351"/>
  <c r="BE367"/>
  <c r="BE371"/>
  <c r="BE387"/>
  <c r="BE389"/>
  <c r="BE393"/>
  <c r="BE397"/>
  <c r="BE403"/>
  <c r="BE415"/>
  <c r="BE421"/>
  <c r="BE423"/>
  <c r="BE433"/>
  <c r="BE438"/>
  <c r="BE442"/>
  <c r="BE447"/>
  <c r="BE451"/>
  <c r="BE459"/>
  <c r="BE466"/>
  <c r="BE480"/>
  <c r="BE488"/>
  <c r="BE492"/>
  <c r="BE495"/>
  <c r="BE514"/>
  <c r="BE518"/>
  <c r="BE527"/>
  <c r="BE531"/>
  <c r="BE541"/>
  <c r="BE545"/>
  <c r="BE553"/>
  <c r="BE566"/>
  <c r="BE583"/>
  <c r="BE144"/>
  <c r="BE149"/>
  <c r="BE203"/>
  <c r="BE210"/>
  <c r="BE249"/>
  <c r="BE256"/>
  <c r="BE287"/>
  <c r="BE336"/>
  <c r="BE383"/>
  <c r="BE399"/>
  <c r="BE405"/>
  <c r="BE411"/>
  <c r="BE417"/>
  <c r="BE426"/>
  <c r="BE476"/>
  <c r="BE505"/>
  <c r="BE161"/>
  <c r="BE180"/>
  <c r="BE214"/>
  <c r="BE239"/>
  <c r="BE252"/>
  <c r="BE274"/>
  <c r="BE279"/>
  <c r="BE295"/>
  <c r="BE321"/>
  <c r="BE385"/>
  <c r="BE409"/>
  <c r="BE455"/>
  <c r="BE485"/>
  <c r="BE500"/>
  <c r="BE549"/>
  <c r="BE557"/>
  <c r="BE579"/>
  <c r="BE587"/>
  <c r="BE594"/>
  <c i="13" r="BK644"/>
  <c r="J644"/>
  <c r="J101"/>
  <c i="14" r="J94"/>
  <c r="F129"/>
  <c r="BE140"/>
  <c r="BE170"/>
  <c r="BE199"/>
  <c r="BE233"/>
  <c r="BE264"/>
  <c r="BE313"/>
  <c r="BE343"/>
  <c r="BE388"/>
  <c r="BE409"/>
  <c r="BE417"/>
  <c r="BE419"/>
  <c r="BE435"/>
  <c r="BE443"/>
  <c r="BE459"/>
  <c r="BE499"/>
  <c r="BE503"/>
  <c r="BE512"/>
  <c r="BE516"/>
  <c r="BE520"/>
  <c r="BE545"/>
  <c r="BE583"/>
  <c r="BE601"/>
  <c r="BE613"/>
  <c r="BE153"/>
  <c r="BE180"/>
  <c r="BE251"/>
  <c r="BE267"/>
  <c r="BE271"/>
  <c r="BE274"/>
  <c r="BE317"/>
  <c r="BE322"/>
  <c r="BE358"/>
  <c r="BE403"/>
  <c r="BE406"/>
  <c r="BE429"/>
  <c r="BE452"/>
  <c r="BE471"/>
  <c r="BE483"/>
  <c r="BE487"/>
  <c r="BE494"/>
  <c r="BE549"/>
  <c r="BE562"/>
  <c r="BE570"/>
  <c r="BE574"/>
  <c r="BE587"/>
  <c r="BE597"/>
  <c r="BE605"/>
  <c r="BE622"/>
  <c r="BE635"/>
  <c r="BE639"/>
  <c r="BE643"/>
  <c r="BE650"/>
  <c r="BE658"/>
  <c r="E85"/>
  <c r="J126"/>
  <c r="BE189"/>
  <c r="BE194"/>
  <c r="BE244"/>
  <c r="BE260"/>
  <c r="BE288"/>
  <c r="BE326"/>
  <c r="BE332"/>
  <c r="BE353"/>
  <c r="BE376"/>
  <c r="BE393"/>
  <c r="BE396"/>
  <c r="BE400"/>
  <c r="BE423"/>
  <c r="BE441"/>
  <c r="BE449"/>
  <c r="BE489"/>
  <c r="BE527"/>
  <c r="BE542"/>
  <c r="BE557"/>
  <c r="BE609"/>
  <c r="BE135"/>
  <c r="BE159"/>
  <c r="BE162"/>
  <c r="BE175"/>
  <c r="BE185"/>
  <c r="BE208"/>
  <c r="BE216"/>
  <c r="BE225"/>
  <c r="BE229"/>
  <c r="BE238"/>
  <c r="BE247"/>
  <c r="BE254"/>
  <c r="BE281"/>
  <c r="BE292"/>
  <c r="BE297"/>
  <c r="BE301"/>
  <c r="BE305"/>
  <c r="BE308"/>
  <c r="BE338"/>
  <c r="BE348"/>
  <c r="BE363"/>
  <c r="BE368"/>
  <c r="BE372"/>
  <c r="BE384"/>
  <c r="BE413"/>
  <c r="BE425"/>
  <c r="BE431"/>
  <c r="BE437"/>
  <c r="BE447"/>
  <c r="BE466"/>
  <c r="BE474"/>
  <c r="BE477"/>
  <c r="BE480"/>
  <c r="BE508"/>
  <c r="BE537"/>
  <c r="BE552"/>
  <c r="BE630"/>
  <c i="13" r="F92"/>
  <c r="J125"/>
  <c r="BE130"/>
  <c r="BE136"/>
  <c r="BE150"/>
  <c r="BE174"/>
  <c r="BE192"/>
  <c r="BE200"/>
  <c r="BE219"/>
  <c r="BE246"/>
  <c r="BE262"/>
  <c r="BE337"/>
  <c r="BE341"/>
  <c r="BE344"/>
  <c r="BE372"/>
  <c r="BE376"/>
  <c r="BE398"/>
  <c r="BE403"/>
  <c r="BE413"/>
  <c r="BE422"/>
  <c r="BE434"/>
  <c r="BE449"/>
  <c r="BE454"/>
  <c r="BE473"/>
  <c r="BE475"/>
  <c r="BE492"/>
  <c r="BE495"/>
  <c r="BE498"/>
  <c r="BE524"/>
  <c r="BE541"/>
  <c r="BE545"/>
  <c r="BE551"/>
  <c r="BE554"/>
  <c r="BE582"/>
  <c r="BE638"/>
  <c r="BE641"/>
  <c r="BE663"/>
  <c r="BE666"/>
  <c r="BE672"/>
  <c r="BE676"/>
  <c r="BE692"/>
  <c r="BE706"/>
  <c r="BE779"/>
  <c r="BE788"/>
  <c r="BE794"/>
  <c r="BE804"/>
  <c r="E118"/>
  <c r="BE157"/>
  <c r="BE165"/>
  <c r="BE182"/>
  <c r="BE188"/>
  <c r="BE250"/>
  <c r="BE254"/>
  <c r="BE293"/>
  <c r="BE328"/>
  <c r="BE349"/>
  <c r="BE353"/>
  <c r="BE367"/>
  <c r="BE380"/>
  <c r="BE385"/>
  <c r="BE418"/>
  <c r="BE460"/>
  <c r="BE469"/>
  <c r="BE471"/>
  <c r="BE477"/>
  <c r="BE483"/>
  <c r="BE513"/>
  <c r="BE516"/>
  <c r="BE533"/>
  <c r="BE537"/>
  <c r="BE564"/>
  <c r="BE594"/>
  <c r="BE598"/>
  <c r="BE617"/>
  <c r="BE650"/>
  <c r="BE655"/>
  <c r="BE669"/>
  <c r="BE688"/>
  <c r="BE694"/>
  <c r="BE700"/>
  <c r="BE704"/>
  <c r="BE715"/>
  <c r="BE774"/>
  <c r="BE798"/>
  <c r="BE812"/>
  <c r="BE820"/>
  <c r="BE829"/>
  <c r="BE837"/>
  <c r="BE842"/>
  <c r="BE846"/>
  <c r="BE850"/>
  <c r="BE854"/>
  <c r="J122"/>
  <c r="BE140"/>
  <c r="BE153"/>
  <c r="BE161"/>
  <c r="BE169"/>
  <c r="BE224"/>
  <c r="BE229"/>
  <c r="BE239"/>
  <c r="BE267"/>
  <c r="BE271"/>
  <c r="BE275"/>
  <c r="BE280"/>
  <c r="BE286"/>
  <c r="BE296"/>
  <c r="BE314"/>
  <c r="BE321"/>
  <c r="BE364"/>
  <c r="BE393"/>
  <c r="BE408"/>
  <c r="BE426"/>
  <c r="BE443"/>
  <c r="BE489"/>
  <c r="BE510"/>
  <c r="BE521"/>
  <c r="BE529"/>
  <c r="BE572"/>
  <c r="BE577"/>
  <c r="BE588"/>
  <c r="BE626"/>
  <c r="BE631"/>
  <c r="BE659"/>
  <c r="BE680"/>
  <c r="BE682"/>
  <c r="BE722"/>
  <c r="BE736"/>
  <c r="BE743"/>
  <c r="BE750"/>
  <c r="BE755"/>
  <c r="BE770"/>
  <c r="BE808"/>
  <c r="BE816"/>
  <c r="BE144"/>
  <c r="BE205"/>
  <c r="BE210"/>
  <c r="BE215"/>
  <c r="BE289"/>
  <c r="BE305"/>
  <c r="BE308"/>
  <c r="BE318"/>
  <c r="BE333"/>
  <c r="BE480"/>
  <c r="BE486"/>
  <c r="BE501"/>
  <c r="BE504"/>
  <c r="BE507"/>
  <c r="BE559"/>
  <c r="BE603"/>
  <c r="BE610"/>
  <c r="BE635"/>
  <c r="BE646"/>
  <c r="BE686"/>
  <c r="BE698"/>
  <c r="BE710"/>
  <c r="BE712"/>
  <c r="BE730"/>
  <c r="BE760"/>
  <c r="BE765"/>
  <c r="BE784"/>
  <c i="12" r="J89"/>
  <c r="J92"/>
  <c r="BE149"/>
  <c r="BE158"/>
  <c r="BE169"/>
  <c r="BE126"/>
  <c r="BE174"/>
  <c r="E85"/>
  <c r="BE121"/>
  <c r="BE155"/>
  <c r="BE164"/>
  <c r="F92"/>
  <c r="BE132"/>
  <c r="BE179"/>
  <c r="BE184"/>
  <c i="11" r="E85"/>
  <c r="J92"/>
  <c r="BE127"/>
  <c r="BE138"/>
  <c r="BE163"/>
  <c r="BE222"/>
  <c r="BE226"/>
  <c r="BE230"/>
  <c r="BE244"/>
  <c r="BE251"/>
  <c r="BE281"/>
  <c r="BE327"/>
  <c r="BE348"/>
  <c r="BE374"/>
  <c r="BE382"/>
  <c r="BE387"/>
  <c r="BE392"/>
  <c r="F92"/>
  <c r="J118"/>
  <c r="BE144"/>
  <c r="BE159"/>
  <c r="BE170"/>
  <c r="BE175"/>
  <c r="BE199"/>
  <c r="BE206"/>
  <c r="BE310"/>
  <c r="BE342"/>
  <c r="BE352"/>
  <c r="BE365"/>
  <c i="10" r="BK119"/>
  <c r="BK118"/>
  <c r="J118"/>
  <c i="11" r="BE190"/>
  <c r="BE239"/>
  <c r="BE259"/>
  <c r="BE269"/>
  <c r="BE288"/>
  <c r="BE369"/>
  <c r="BE148"/>
  <c r="BE155"/>
  <c r="BE235"/>
  <c r="BE276"/>
  <c r="BE293"/>
  <c r="BE302"/>
  <c r="BE322"/>
  <c r="BE331"/>
  <c r="BE335"/>
  <c i="10" r="J92"/>
  <c r="J112"/>
  <c r="BE121"/>
  <c r="BE139"/>
  <c r="BE143"/>
  <c r="E85"/>
  <c r="BE131"/>
  <c r="BE135"/>
  <c i="9" r="BK119"/>
  <c r="BK118"/>
  <c r="J118"/>
  <c r="J96"/>
  <c i="10" r="F92"/>
  <c r="BE127"/>
  <c i="9" r="E108"/>
  <c r="BE121"/>
  <c r="J92"/>
  <c r="BE126"/>
  <c r="BE130"/>
  <c r="BE135"/>
  <c r="BE155"/>
  <c r="BE160"/>
  <c r="J89"/>
  <c r="F92"/>
  <c r="BE149"/>
  <c r="BE139"/>
  <c r="BE144"/>
  <c i="8" r="E108"/>
  <c r="J115"/>
  <c r="BE143"/>
  <c r="BE163"/>
  <c r="BE121"/>
  <c r="BE137"/>
  <c r="BE153"/>
  <c r="J89"/>
  <c r="F92"/>
  <c r="BE127"/>
  <c r="BE131"/>
  <c r="BE159"/>
  <c i="7" r="E110"/>
  <c r="J119"/>
  <c r="BE129"/>
  <c r="BE136"/>
  <c r="BE146"/>
  <c r="BE179"/>
  <c r="F94"/>
  <c r="J116"/>
  <c r="BE125"/>
  <c r="BE141"/>
  <c r="BE153"/>
  <c r="BE158"/>
  <c r="BE163"/>
  <c r="BE174"/>
  <c r="BE167"/>
  <c r="BE184"/>
  <c i="6" r="E110"/>
  <c r="BE125"/>
  <c r="BE129"/>
  <c r="BE156"/>
  <c r="BE172"/>
  <c r="BE176"/>
  <c r="BE133"/>
  <c r="BE163"/>
  <c r="J91"/>
  <c r="J94"/>
  <c r="F119"/>
  <c r="BE141"/>
  <c r="BE168"/>
  <c r="BE183"/>
  <c r="BE188"/>
  <c r="BE137"/>
  <c r="BE147"/>
  <c r="BE152"/>
  <c r="BE193"/>
  <c i="5" r="F94"/>
  <c r="BE156"/>
  <c r="E85"/>
  <c r="BE144"/>
  <c r="BE177"/>
  <c i="4" r="BK123"/>
  <c r="BK122"/>
  <c r="J122"/>
  <c i="5" r="BE125"/>
  <c r="BE133"/>
  <c r="BE172"/>
  <c r="J91"/>
  <c r="J94"/>
  <c r="BE129"/>
  <c r="BE137"/>
  <c r="BE149"/>
  <c r="BE161"/>
  <c r="BE165"/>
  <c i="3" r="BK123"/>
  <c r="J123"/>
  <c r="J99"/>
  <c i="4" r="J91"/>
  <c r="E110"/>
  <c r="F119"/>
  <c r="BE130"/>
  <c r="BE135"/>
  <c r="J94"/>
  <c r="BE125"/>
  <c i="1" r="BC98"/>
  <c i="3" r="BE129"/>
  <c r="BE136"/>
  <c r="E85"/>
  <c r="J94"/>
  <c r="F119"/>
  <c r="BE125"/>
  <c r="BE141"/>
  <c r="BE148"/>
  <c r="BE153"/>
  <c r="BE157"/>
  <c i="1" r="BB97"/>
  <c i="3" r="J91"/>
  <c r="BE164"/>
  <c r="BE169"/>
  <c i="2" r="E85"/>
  <c r="BE137"/>
  <c r="BE140"/>
  <c r="BE147"/>
  <c r="J116"/>
  <c r="F119"/>
  <c r="BE125"/>
  <c r="BE128"/>
  <c r="BE130"/>
  <c r="BE134"/>
  <c r="BE144"/>
  <c r="BE175"/>
  <c r="BE179"/>
  <c r="BE190"/>
  <c r="BE200"/>
  <c r="BE157"/>
  <c r="BE164"/>
  <c r="BE184"/>
  <c r="BE195"/>
  <c r="J92"/>
  <c r="BE150"/>
  <c r="BE152"/>
  <c r="BE161"/>
  <c r="BE167"/>
  <c r="BE170"/>
  <c r="BE198"/>
  <c r="BE202"/>
  <c r="BE204"/>
  <c r="F35"/>
  <c i="1" r="BB95"/>
  <c r="AS94"/>
  <c i="3" r="F38"/>
  <c i="1" r="BC97"/>
  <c i="5" r="J36"/>
  <c i="1" r="AW99"/>
  <c i="6" r="J36"/>
  <c i="1" r="AW100"/>
  <c i="6" r="F38"/>
  <c i="1" r="BC100"/>
  <c i="7" r="F38"/>
  <c i="1" r="BC101"/>
  <c i="8" r="F35"/>
  <c i="1" r="BB102"/>
  <c i="9" r="F36"/>
  <c i="1" r="BC103"/>
  <c i="10" r="F34"/>
  <c i="1" r="BA104"/>
  <c i="11" r="J34"/>
  <c i="1" r="AW105"/>
  <c i="12" r="F35"/>
  <c i="1" r="BB106"/>
  <c i="13" r="J34"/>
  <c i="1" r="AW107"/>
  <c i="14" r="F37"/>
  <c i="1" r="BB109"/>
  <c i="14" r="F39"/>
  <c i="1" r="BD109"/>
  <c i="15" r="F39"/>
  <c i="1" r="BD110"/>
  <c i="16" r="F37"/>
  <c i="1" r="BB111"/>
  <c i="17" r="F38"/>
  <c i="1" r="BC113"/>
  <c i="18" r="J36"/>
  <c i="1" r="AW114"/>
  <c i="19" r="J36"/>
  <c i="1" r="AW115"/>
  <c i="19" r="F38"/>
  <c i="1" r="BC115"/>
  <c i="20" r="F34"/>
  <c i="1" r="BA116"/>
  <c i="21" r="F34"/>
  <c i="1" r="BA117"/>
  <c i="22" r="F35"/>
  <c i="1" r="BB118"/>
  <c i="23" r="F34"/>
  <c i="1" r="BA119"/>
  <c i="24" r="F36"/>
  <c i="1" r="BC120"/>
  <c i="25" r="F34"/>
  <c i="1" r="BA121"/>
  <c i="25" r="F36"/>
  <c i="1" r="BC121"/>
  <c i="26" r="F37"/>
  <c i="1" r="BD122"/>
  <c i="27" r="F36"/>
  <c i="1" r="BC123"/>
  <c i="28" r="F37"/>
  <c i="1" r="BB125"/>
  <c i="28" r="F36"/>
  <c i="1" r="BA125"/>
  <c i="29" r="F37"/>
  <c i="1" r="BB126"/>
  <c i="30" r="F35"/>
  <c i="1" r="BB127"/>
  <c i="30" r="F36"/>
  <c i="1" r="BC127"/>
  <c i="32" r="F38"/>
  <c i="1" r="BC130"/>
  <c i="32" r="F37"/>
  <c i="1" r="BB130"/>
  <c i="33" r="F35"/>
  <c i="1" r="BB131"/>
  <c i="34" r="F36"/>
  <c i="1" r="BA133"/>
  <c i="35" r="F36"/>
  <c i="1" r="BA134"/>
  <c i="36" r="J36"/>
  <c i="1" r="AW135"/>
  <c i="37" r="F37"/>
  <c i="1" r="BB136"/>
  <c i="38" r="F38"/>
  <c i="1" r="BC137"/>
  <c i="39" r="F37"/>
  <c i="1" r="BB138"/>
  <c i="40" r="F36"/>
  <c i="1" r="BA139"/>
  <c i="41" r="F39"/>
  <c i="1" r="BD140"/>
  <c i="2" r="F34"/>
  <c i="1" r="BA95"/>
  <c i="3" r="J36"/>
  <c i="1" r="AW97"/>
  <c i="4" r="F36"/>
  <c i="1" r="BA98"/>
  <c i="4" r="J32"/>
  <c i="5" r="F39"/>
  <c i="1" r="BD99"/>
  <c i="6" r="F37"/>
  <c i="1" r="BB100"/>
  <c i="7" r="F37"/>
  <c i="1" r="BB101"/>
  <c i="8" r="J34"/>
  <c i="1" r="AW102"/>
  <c i="9" r="F35"/>
  <c i="1" r="BB103"/>
  <c i="9" r="F34"/>
  <c i="1" r="BA103"/>
  <c i="10" r="F35"/>
  <c i="1" r="BB104"/>
  <c i="11" r="F34"/>
  <c i="1" r="BA105"/>
  <c i="12" r="F34"/>
  <c i="1" r="BA106"/>
  <c i="12" r="J34"/>
  <c i="1" r="AW106"/>
  <c i="13" r="F36"/>
  <c i="1" r="BC107"/>
  <c i="14" r="F38"/>
  <c i="1" r="BC109"/>
  <c i="15" r="F38"/>
  <c i="1" r="BC110"/>
  <c i="15" r="F36"/>
  <c i="1" r="BA110"/>
  <c i="16" r="F39"/>
  <c i="1" r="BD111"/>
  <c i="17" r="F36"/>
  <c i="1" r="BA113"/>
  <c i="18" r="F36"/>
  <c i="1" r="BA114"/>
  <c i="18" r="F39"/>
  <c i="1" r="BD114"/>
  <c i="19" r="F37"/>
  <c i="1" r="BB115"/>
  <c i="20" r="F36"/>
  <c i="1" r="BC116"/>
  <c i="20" r="F37"/>
  <c i="1" r="BD116"/>
  <c i="21" r="F35"/>
  <c i="1" r="BB117"/>
  <c i="22" r="F36"/>
  <c i="1" r="BC118"/>
  <c i="22" r="F34"/>
  <c i="1" r="BA118"/>
  <c i="23" r="J34"/>
  <c i="1" r="AW119"/>
  <c i="24" r="J34"/>
  <c i="1" r="AW120"/>
  <c i="25" r="J34"/>
  <c i="1" r="AW121"/>
  <c i="26" r="F35"/>
  <c i="1" r="BB122"/>
  <c i="26" r="F34"/>
  <c i="1" r="BA122"/>
  <c i="27" r="F35"/>
  <c i="1" r="BB123"/>
  <c i="27" r="F37"/>
  <c i="1" r="BD123"/>
  <c i="29" r="F36"/>
  <c i="1" r="BA126"/>
  <c i="29" r="J36"/>
  <c i="1" r="AW126"/>
  <c i="30" r="F34"/>
  <c i="1" r="BA127"/>
  <c i="31" r="F36"/>
  <c i="1" r="BA129"/>
  <c i="31" r="F39"/>
  <c i="1" r="BD129"/>
  <c i="32" r="F39"/>
  <c i="1" r="BD130"/>
  <c i="33" r="F34"/>
  <c i="1" r="BA131"/>
  <c i="34" r="J36"/>
  <c i="1" r="AW133"/>
  <c i="35" r="J36"/>
  <c i="1" r="AW134"/>
  <c i="36" r="F38"/>
  <c i="1" r="BC135"/>
  <c i="37" r="F36"/>
  <c i="1" r="BA136"/>
  <c i="38" r="J36"/>
  <c i="1" r="AW137"/>
  <c i="38" r="F39"/>
  <c i="1" r="BD137"/>
  <c i="39" r="F39"/>
  <c i="1" r="BD138"/>
  <c i="39" r="F38"/>
  <c i="1" r="BC138"/>
  <c i="40" r="J36"/>
  <c i="1" r="AW139"/>
  <c i="41" r="F36"/>
  <c i="1" r="BA140"/>
  <c i="2" r="J34"/>
  <c i="1" r="AW95"/>
  <c i="2" r="F37"/>
  <c i="1" r="BD95"/>
  <c i="4" r="J36"/>
  <c i="1" r="AW98"/>
  <c i="4" r="F39"/>
  <c i="1" r="BD98"/>
  <c i="5" r="F37"/>
  <c i="1" r="BB99"/>
  <c i="6" r="F36"/>
  <c i="1" r="BA100"/>
  <c i="7" r="F36"/>
  <c i="1" r="BA101"/>
  <c i="7" r="J36"/>
  <c i="1" r="AW101"/>
  <c i="8" r="F36"/>
  <c i="1" r="BC102"/>
  <c i="9" r="J34"/>
  <c i="1" r="AW103"/>
  <c i="10" r="J34"/>
  <c i="1" r="AW104"/>
  <c i="11" r="F37"/>
  <c i="1" r="BD105"/>
  <c i="10" r="J30"/>
  <c i="12" r="F36"/>
  <c i="1" r="BC106"/>
  <c i="12" r="F37"/>
  <c i="1" r="BD106"/>
  <c i="13" r="F35"/>
  <c i="1" r="BB107"/>
  <c i="13" r="F37"/>
  <c i="1" r="BD107"/>
  <c i="14" r="F36"/>
  <c i="1" r="BA109"/>
  <c i="15" r="J36"/>
  <c i="1" r="AW110"/>
  <c i="16" r="F38"/>
  <c i="1" r="BC111"/>
  <c i="16" r="J36"/>
  <c i="1" r="AW111"/>
  <c i="17" r="F39"/>
  <c i="1" r="BD113"/>
  <c i="18" r="F38"/>
  <c i="1" r="BC114"/>
  <c i="19" r="F39"/>
  <c i="1" r="BD115"/>
  <c i="20" r="F35"/>
  <c i="1" r="BB116"/>
  <c i="21" r="J34"/>
  <c i="1" r="AW117"/>
  <c i="22" r="J34"/>
  <c i="1" r="AW118"/>
  <c i="23" r="F35"/>
  <c i="1" r="BB119"/>
  <c i="23" r="F36"/>
  <c i="1" r="BC119"/>
  <c i="24" r="F34"/>
  <c i="1" r="BA120"/>
  <c i="24" r="F37"/>
  <c i="1" r="BD120"/>
  <c i="25" r="F37"/>
  <c i="1" r="BD121"/>
  <c i="26" r="F36"/>
  <c i="1" r="BC122"/>
  <c i="27" r="J34"/>
  <c i="1" r="AW123"/>
  <c i="28" r="F38"/>
  <c i="1" r="BC125"/>
  <c i="29" r="F38"/>
  <c i="1" r="BC126"/>
  <c i="30" r="F37"/>
  <c i="1" r="BD127"/>
  <c i="31" r="F38"/>
  <c i="1" r="BC129"/>
  <c i="31" r="F37"/>
  <c i="1" r="BB129"/>
  <c i="32" r="J36"/>
  <c i="1" r="AW130"/>
  <c i="33" r="F37"/>
  <c i="1" r="BD131"/>
  <c i="34" r="F37"/>
  <c i="1" r="BB133"/>
  <c i="34" r="F39"/>
  <c i="1" r="BD133"/>
  <c i="35" r="F38"/>
  <c i="1" r="BC134"/>
  <c i="36" r="F37"/>
  <c i="1" r="BB135"/>
  <c i="37" r="F38"/>
  <c i="1" r="BC136"/>
  <c i="37" r="J36"/>
  <c i="1" r="AW136"/>
  <c i="38" r="F36"/>
  <c i="1" r="BA137"/>
  <c i="39" r="J36"/>
  <c i="1" r="AW138"/>
  <c i="40" r="F38"/>
  <c i="1" r="BC139"/>
  <c i="40" r="F37"/>
  <c i="1" r="BB139"/>
  <c i="41" r="F37"/>
  <c i="1" r="BB140"/>
  <c i="41" r="F38"/>
  <c i="1" r="BC140"/>
  <c i="2" r="F36"/>
  <c i="1" r="BC95"/>
  <c i="3" r="F36"/>
  <c i="1" r="BA97"/>
  <c i="3" r="F39"/>
  <c i="1" r="BD97"/>
  <c i="4" r="F37"/>
  <c i="1" r="BB98"/>
  <c i="5" r="F36"/>
  <c i="1" r="BA99"/>
  <c i="5" r="F38"/>
  <c i="1" r="BC99"/>
  <c i="6" r="F39"/>
  <c i="1" r="BD100"/>
  <c i="7" r="F39"/>
  <c i="1" r="BD101"/>
  <c i="8" r="F34"/>
  <c i="1" r="BA102"/>
  <c i="8" r="F37"/>
  <c i="1" r="BD102"/>
  <c i="9" r="F37"/>
  <c i="1" r="BD103"/>
  <c i="10" r="F37"/>
  <c i="1" r="BD104"/>
  <c i="10" r="F36"/>
  <c i="1" r="BC104"/>
  <c i="11" r="F35"/>
  <c i="1" r="BB105"/>
  <c i="11" r="F36"/>
  <c i="1" r="BC105"/>
  <c i="13" r="F34"/>
  <c i="1" r="BA107"/>
  <c i="14" r="J36"/>
  <c i="1" r="AW109"/>
  <c i="15" r="F37"/>
  <c i="1" r="BB110"/>
  <c i="16" r="F36"/>
  <c i="1" r="BA111"/>
  <c i="17" r="J36"/>
  <c i="1" r="AW113"/>
  <c i="17" r="F37"/>
  <c i="1" r="BB113"/>
  <c i="18" r="F37"/>
  <c i="1" r="BB114"/>
  <c i="19" r="F36"/>
  <c i="1" r="BA115"/>
  <c i="20" r="J34"/>
  <c i="1" r="AW116"/>
  <c i="21" r="F37"/>
  <c i="1" r="BD117"/>
  <c i="21" r="F36"/>
  <c i="1" r="BC117"/>
  <c i="22" r="F37"/>
  <c i="1" r="BD118"/>
  <c i="23" r="F37"/>
  <c i="1" r="BD119"/>
  <c i="24" r="F35"/>
  <c i="1" r="BB120"/>
  <c i="25" r="F35"/>
  <c i="1" r="BB121"/>
  <c i="26" r="J34"/>
  <c i="1" r="AW122"/>
  <c i="27" r="F34"/>
  <c i="1" r="BA123"/>
  <c i="28" r="J36"/>
  <c i="1" r="AW125"/>
  <c i="28" r="F39"/>
  <c i="1" r="BD125"/>
  <c i="29" r="F39"/>
  <c i="1" r="BD126"/>
  <c i="30" r="J34"/>
  <c i="1" r="AW127"/>
  <c i="31" r="J36"/>
  <c i="1" r="AW129"/>
  <c i="32" r="F36"/>
  <c i="1" r="BA130"/>
  <c i="33" r="F36"/>
  <c i="1" r="BC131"/>
  <c i="33" r="J34"/>
  <c i="1" r="AW131"/>
  <c i="34" r="F38"/>
  <c i="1" r="BC133"/>
  <c i="35" r="F37"/>
  <c i="1" r="BB134"/>
  <c i="35" r="F39"/>
  <c i="1" r="BD134"/>
  <c i="36" r="F36"/>
  <c i="1" r="BA135"/>
  <c i="36" r="F39"/>
  <c i="1" r="BD135"/>
  <c i="37" r="F39"/>
  <c i="1" r="BD136"/>
  <c i="38" r="F37"/>
  <c i="1" r="BB137"/>
  <c i="39" r="F36"/>
  <c i="1" r="BA138"/>
  <c i="40" r="F39"/>
  <c i="1" r="BD139"/>
  <c i="41" r="J36"/>
  <c i="1" r="AW140"/>
  <c i="15" l="1" r="P132"/>
  <c i="1" r="AU110"/>
  <c i="17" r="T129"/>
  <c r="T128"/>
  <c i="41" r="T126"/>
  <c r="T125"/>
  <c i="35" r="BK124"/>
  <c r="BK123"/>
  <c r="J123"/>
  <c r="J98"/>
  <c i="25" r="P121"/>
  <c i="1" r="AU121"/>
  <c i="40" r="P125"/>
  <c r="P124"/>
  <c i="1" r="AU139"/>
  <c i="30" r="R160"/>
  <c r="R124"/>
  <c i="23" r="P125"/>
  <c i="1" r="AU119"/>
  <c i="18" r="P127"/>
  <c r="P126"/>
  <c i="1" r="AU114"/>
  <c i="14" r="P133"/>
  <c i="13" r="P763"/>
  <c i="20" r="R127"/>
  <c i="14" r="R133"/>
  <c i="20" r="T127"/>
  <c i="28" r="P125"/>
  <c r="P124"/>
  <c i="1" r="AU125"/>
  <c i="26" r="R124"/>
  <c i="21" r="T127"/>
  <c r="T126"/>
  <c i="2" r="T122"/>
  <c i="27" r="P127"/>
  <c i="1" r="AU123"/>
  <c i="16" r="R133"/>
  <c r="R132"/>
  <c i="15" r="T133"/>
  <c r="T132"/>
  <c i="17" r="P129"/>
  <c r="P128"/>
  <c i="1" r="AU113"/>
  <c i="16" r="P133"/>
  <c r="P132"/>
  <c i="1" r="AU111"/>
  <c i="14" r="R535"/>
  <c i="24" r="T124"/>
  <c i="16" r="T132"/>
  <c i="14" r="P535"/>
  <c i="29" r="P125"/>
  <c r="P124"/>
  <c i="1" r="AU126"/>
  <c i="41" r="R126"/>
  <c r="R125"/>
  <c i="29" r="T125"/>
  <c r="T124"/>
  <c i="26" r="P124"/>
  <c i="1" r="AU122"/>
  <c i="24" r="R124"/>
  <c i="20" r="P128"/>
  <c r="P127"/>
  <c i="1" r="AU116"/>
  <c i="22" r="R123"/>
  <c i="13" r="P128"/>
  <c i="1" r="AU107"/>
  <c i="40" r="R125"/>
  <c r="R124"/>
  <c i="36" r="BK124"/>
  <c r="J124"/>
  <c r="J99"/>
  <c i="26" r="T124"/>
  <c i="23" r="T125"/>
  <c i="15" r="R133"/>
  <c r="R132"/>
  <c i="14" r="T535"/>
  <c r="T133"/>
  <c r="T132"/>
  <c i="13" r="R763"/>
  <c r="R128"/>
  <c i="2" r="P122"/>
  <c i="1" r="AU95"/>
  <c i="30" r="T160"/>
  <c r="T124"/>
  <c i="27" r="R127"/>
  <c i="23" r="R125"/>
  <c i="11" r="R125"/>
  <c r="R124"/>
  <c i="21" r="P127"/>
  <c r="P126"/>
  <c i="1" r="AU117"/>
  <c i="17" r="R129"/>
  <c r="R128"/>
  <c i="14" r="BK133"/>
  <c r="J133"/>
  <c r="J99"/>
  <c i="13" r="T763"/>
  <c r="T128"/>
  <c i="11" r="T125"/>
  <c r="T124"/>
  <c i="2" r="R122"/>
  <c i="5" r="BK123"/>
  <c r="J123"/>
  <c r="J99"/>
  <c i="6" r="BK123"/>
  <c r="BK122"/>
  <c r="J122"/>
  <c i="15" r="BK474"/>
  <c r="J474"/>
  <c r="J106"/>
  <c i="16" r="BK133"/>
  <c r="J133"/>
  <c r="J99"/>
  <c i="17" r="BK129"/>
  <c r="BK128"/>
  <c r="J128"/>
  <c i="18" r="BK127"/>
  <c r="J127"/>
  <c r="J99"/>
  <c i="26" r="BK124"/>
  <c r="J124"/>
  <c i="30" r="BK125"/>
  <c r="J125"/>
  <c r="J97"/>
  <c i="37" r="BK124"/>
  <c r="J124"/>
  <c r="J99"/>
  <c i="8" r="BK119"/>
  <c r="J119"/>
  <c r="J97"/>
  <c i="20" r="BK543"/>
  <c r="J543"/>
  <c r="J104"/>
  <c i="21" r="BK127"/>
  <c r="J127"/>
  <c r="J97"/>
  <c i="24" r="BK124"/>
  <c r="J124"/>
  <c r="J96"/>
  <c i="27" r="BK127"/>
  <c r="J127"/>
  <c r="J96"/>
  <c i="29" r="BK125"/>
  <c r="J125"/>
  <c r="J99"/>
  <c i="31" r="BK127"/>
  <c r="J127"/>
  <c r="J99"/>
  <c i="40" r="BK126"/>
  <c r="J126"/>
  <c r="J100"/>
  <c i="41" r="BK126"/>
  <c r="J126"/>
  <c r="J99"/>
  <c i="2" r="BK122"/>
  <c r="J122"/>
  <c i="7" r="BK123"/>
  <c r="J123"/>
  <c r="J99"/>
  <c i="11" r="BK125"/>
  <c r="J125"/>
  <c r="J97"/>
  <c i="13" r="BK763"/>
  <c r="J763"/>
  <c r="J105"/>
  <c i="15" r="BK133"/>
  <c r="J133"/>
  <c r="J99"/>
  <c i="21" r="BK535"/>
  <c r="J535"/>
  <c r="J105"/>
  <c i="25" r="BK121"/>
  <c r="J121"/>
  <c r="J96"/>
  <c i="33" r="BK123"/>
  <c r="J123"/>
  <c r="J97"/>
  <c i="38" r="BK124"/>
  <c r="J124"/>
  <c r="J99"/>
  <c i="41" r="J128"/>
  <c r="J101"/>
  <c i="11" r="BK380"/>
  <c r="J380"/>
  <c r="J101"/>
  <c i="12" r="BK119"/>
  <c r="J119"/>
  <c r="J97"/>
  <c i="14" r="BK535"/>
  <c r="J535"/>
  <c r="J106"/>
  <c i="16" r="BK470"/>
  <c r="J470"/>
  <c r="J106"/>
  <c i="19" r="BK127"/>
  <c r="J127"/>
  <c r="J99"/>
  <c i="22" r="BK123"/>
  <c r="J123"/>
  <c r="J96"/>
  <c i="28" r="BK125"/>
  <c r="J125"/>
  <c r="J99"/>
  <c i="30" r="BK160"/>
  <c r="J160"/>
  <c r="J102"/>
  <c i="34" r="BK124"/>
  <c r="J124"/>
  <c r="J99"/>
  <c i="39" r="BK126"/>
  <c r="J126"/>
  <c r="J100"/>
  <c i="32" r="BK126"/>
  <c r="J126"/>
  <c r="J98"/>
  <c i="20" r="J128"/>
  <c r="J97"/>
  <c i="1" r="AG104"/>
  <c i="10" r="J96"/>
  <c r="J119"/>
  <c r="J97"/>
  <c i="9" r="J119"/>
  <c r="J97"/>
  <c i="1" r="AG98"/>
  <c i="4" r="J98"/>
  <c r="J123"/>
  <c r="J99"/>
  <c i="3" r="BK122"/>
  <c r="J122"/>
  <c r="J98"/>
  <c i="1" r="AU132"/>
  <c i="17" r="J32"/>
  <c i="1" r="AG113"/>
  <c i="3" r="F35"/>
  <c i="1" r="AZ97"/>
  <c i="4" r="J35"/>
  <c i="1" r="AV98"/>
  <c r="AT98"/>
  <c r="AN98"/>
  <c i="6" r="F35"/>
  <c i="1" r="AZ100"/>
  <c i="7" r="F35"/>
  <c i="1" r="AZ101"/>
  <c i="9" r="J33"/>
  <c i="1" r="AV103"/>
  <c r="AT103"/>
  <c i="10" r="F33"/>
  <c i="1" r="AZ104"/>
  <c i="11" r="J33"/>
  <c i="1" r="AV105"/>
  <c r="AT105"/>
  <c i="13" r="F33"/>
  <c i="1" r="AZ107"/>
  <c r="BB108"/>
  <c r="AX108"/>
  <c i="17" r="J35"/>
  <c i="1" r="AV113"/>
  <c r="AT113"/>
  <c r="AN113"/>
  <c i="19" r="J35"/>
  <c i="1" r="AV115"/>
  <c r="AT115"/>
  <c i="20" r="J33"/>
  <c i="1" r="AV116"/>
  <c r="AT116"/>
  <c i="23" r="F33"/>
  <c i="1" r="AZ119"/>
  <c i="24" r="F33"/>
  <c i="1" r="AZ120"/>
  <c i="26" r="F33"/>
  <c i="1" r="AZ122"/>
  <c i="28" r="J35"/>
  <c i="1" r="AV125"/>
  <c r="AT125"/>
  <c i="29" r="F35"/>
  <c i="1" r="AZ126"/>
  <c r="BD128"/>
  <c r="BA128"/>
  <c r="AW128"/>
  <c i="32" r="F35"/>
  <c i="1" r="AZ130"/>
  <c i="33" r="J33"/>
  <c i="1" r="AV131"/>
  <c r="AT131"/>
  <c i="35" r="F35"/>
  <c i="1" r="AZ134"/>
  <c i="37" r="F35"/>
  <c i="1" r="AZ136"/>
  <c i="38" r="F35"/>
  <c i="1" r="AZ137"/>
  <c i="40" r="J35"/>
  <c i="1" r="AV139"/>
  <c r="AT139"/>
  <c i="40" r="F35"/>
  <c i="1" r="AZ139"/>
  <c i="41" r="J35"/>
  <c i="1" r="AV140"/>
  <c r="AT140"/>
  <c i="6" r="J32"/>
  <c i="1" r="AG100"/>
  <c i="26" r="J30"/>
  <c i="1" r="AG122"/>
  <c r="AU128"/>
  <c i="3" r="J35"/>
  <c i="1" r="AV97"/>
  <c r="AT97"/>
  <c i="4" r="F35"/>
  <c i="1" r="AZ98"/>
  <c i="6" r="J35"/>
  <c i="1" r="AV100"/>
  <c r="AT100"/>
  <c r="AN100"/>
  <c r="BB96"/>
  <c r="BC96"/>
  <c r="AY96"/>
  <c i="8" r="J33"/>
  <c i="1" r="AV102"/>
  <c r="AT102"/>
  <c i="9" r="J30"/>
  <c i="1" r="AG103"/>
  <c i="10" r="J33"/>
  <c i="1" r="AV104"/>
  <c r="AT104"/>
  <c r="AN104"/>
  <c i="12" r="F33"/>
  <c i="1" r="AZ106"/>
  <c i="13" r="J33"/>
  <c i="1" r="AV107"/>
  <c r="AT107"/>
  <c r="BD108"/>
  <c r="BC108"/>
  <c r="AY108"/>
  <c r="BA108"/>
  <c r="AW108"/>
  <c i="17" r="F35"/>
  <c i="1" r="AZ113"/>
  <c r="BC112"/>
  <c r="AY112"/>
  <c r="BB112"/>
  <c r="AX112"/>
  <c r="BA112"/>
  <c r="AW112"/>
  <c i="19" r="F35"/>
  <c i="1" r="AZ115"/>
  <c r="BD112"/>
  <c i="20" r="F33"/>
  <c i="1" r="AZ116"/>
  <c i="23" r="J33"/>
  <c i="1" r="AV119"/>
  <c r="AT119"/>
  <c i="23" r="J30"/>
  <c i="1" r="AG119"/>
  <c i="24" r="J33"/>
  <c i="1" r="AV120"/>
  <c r="AT120"/>
  <c i="26" r="J33"/>
  <c i="1" r="AV122"/>
  <c r="AT122"/>
  <c r="AN122"/>
  <c i="28" r="F35"/>
  <c i="1" r="AZ125"/>
  <c r="BA124"/>
  <c r="AW124"/>
  <c r="BB124"/>
  <c r="AX124"/>
  <c r="BD124"/>
  <c r="BC124"/>
  <c r="AY124"/>
  <c i="29" r="J35"/>
  <c i="1" r="AV126"/>
  <c r="AT126"/>
  <c i="31" r="F35"/>
  <c i="1" r="AZ129"/>
  <c r="BB128"/>
  <c r="AX128"/>
  <c r="BC128"/>
  <c r="AY128"/>
  <c i="33" r="F33"/>
  <c i="1" r="AZ131"/>
  <c i="34" r="J35"/>
  <c i="1" r="AV133"/>
  <c r="AT133"/>
  <c i="36" r="J35"/>
  <c i="1" r="AV135"/>
  <c r="AT135"/>
  <c i="36" r="F35"/>
  <c i="1" r="AZ135"/>
  <c i="38" r="J35"/>
  <c i="1" r="AV137"/>
  <c r="AT137"/>
  <c i="39" r="J35"/>
  <c i="1" r="AV138"/>
  <c r="AT138"/>
  <c r="BA132"/>
  <c r="AW132"/>
  <c r="BC132"/>
  <c r="AY132"/>
  <c r="BB132"/>
  <c r="AX132"/>
  <c r="AU96"/>
  <c i="2" r="J33"/>
  <c i="1" r="AV95"/>
  <c r="AT95"/>
  <c i="5" r="J35"/>
  <c i="1" r="AV99"/>
  <c r="AT99"/>
  <c r="BA96"/>
  <c r="AW96"/>
  <c r="BD96"/>
  <c i="8" r="F33"/>
  <c i="1" r="AZ102"/>
  <c i="14" r="J35"/>
  <c i="1" r="AV109"/>
  <c r="AT109"/>
  <c i="15" r="F35"/>
  <c i="1" r="AZ110"/>
  <c i="16" r="J35"/>
  <c i="1" r="AV111"/>
  <c r="AT111"/>
  <c i="18" r="F35"/>
  <c i="1" r="AZ114"/>
  <c i="21" r="J33"/>
  <c i="1" r="AV117"/>
  <c r="AT117"/>
  <c i="22" r="J33"/>
  <c i="1" r="AV118"/>
  <c r="AT118"/>
  <c i="25" r="F33"/>
  <c i="1" r="AZ121"/>
  <c i="27" r="J33"/>
  <c i="1" r="AV123"/>
  <c r="AT123"/>
  <c i="2" r="J30"/>
  <c i="1" r="AG95"/>
  <c i="2" r="F33"/>
  <c i="1" r="AZ95"/>
  <c i="5" r="F35"/>
  <c i="1" r="AZ99"/>
  <c i="7" r="J35"/>
  <c i="1" r="AV101"/>
  <c r="AT101"/>
  <c i="9" r="F33"/>
  <c i="1" r="AZ103"/>
  <c i="11" r="F33"/>
  <c i="1" r="AZ105"/>
  <c i="12" r="J33"/>
  <c i="1" r="AV106"/>
  <c r="AT106"/>
  <c i="14" r="F35"/>
  <c i="1" r="AZ109"/>
  <c i="15" r="J35"/>
  <c i="1" r="AV110"/>
  <c r="AT110"/>
  <c i="16" r="F35"/>
  <c i="1" r="AZ111"/>
  <c i="18" r="J35"/>
  <c i="1" r="AV114"/>
  <c r="AT114"/>
  <c i="21" r="F33"/>
  <c i="1" r="AZ117"/>
  <c i="22" r="F33"/>
  <c i="1" r="AZ118"/>
  <c i="25" r="J33"/>
  <c i="1" r="AV121"/>
  <c r="AT121"/>
  <c i="27" r="F33"/>
  <c i="1" r="AZ123"/>
  <c i="30" r="F33"/>
  <c i="1" r="AZ127"/>
  <c i="30" r="J33"/>
  <c i="1" r="AV127"/>
  <c r="AT127"/>
  <c i="31" r="J35"/>
  <c i="1" r="AV129"/>
  <c r="AT129"/>
  <c i="32" r="J35"/>
  <c i="1" r="AV130"/>
  <c r="AT130"/>
  <c i="34" r="F35"/>
  <c i="1" r="AZ133"/>
  <c i="35" r="J35"/>
  <c i="1" r="AV134"/>
  <c r="AT134"/>
  <c i="37" r="J35"/>
  <c i="1" r="AV136"/>
  <c r="AT136"/>
  <c i="39" r="F35"/>
  <c i="1" r="AZ138"/>
  <c r="BD132"/>
  <c i="41" r="F35"/>
  <c i="1" r="AZ140"/>
  <c i="14" l="1" r="P132"/>
  <c i="1" r="AU109"/>
  <c i="14" r="R132"/>
  <c i="13" r="BK128"/>
  <c r="J128"/>
  <c i="20" r="BK127"/>
  <c r="J127"/>
  <c r="J96"/>
  <c i="18" r="BK126"/>
  <c r="J126"/>
  <c r="J98"/>
  <c i="37" r="BK123"/>
  <c r="J123"/>
  <c i="7" r="BK122"/>
  <c r="J122"/>
  <c r="J98"/>
  <c i="8" r="BK118"/>
  <c r="J118"/>
  <c i="35" r="J124"/>
  <c r="J99"/>
  <c i="29" r="BK124"/>
  <c r="J124"/>
  <c r="J98"/>
  <c i="30" r="BK124"/>
  <c r="J124"/>
  <c r="J96"/>
  <c i="6" r="J123"/>
  <c r="J99"/>
  <c i="11" r="BK124"/>
  <c r="J124"/>
  <c r="J96"/>
  <c i="2" r="J96"/>
  <c i="6" r="J98"/>
  <c i="19" r="BK126"/>
  <c r="J126"/>
  <c i="26" r="J96"/>
  <c i="17" r="J129"/>
  <c r="J99"/>
  <c i="36" r="BK123"/>
  <c r="J123"/>
  <c i="33" r="BK122"/>
  <c r="J122"/>
  <c r="J96"/>
  <c i="34" r="BK123"/>
  <c r="J123"/>
  <c r="J98"/>
  <c i="38" r="BK123"/>
  <c r="J123"/>
  <c i="39" r="BK125"/>
  <c r="J125"/>
  <c r="J99"/>
  <c i="41" r="BK125"/>
  <c r="J125"/>
  <c r="J98"/>
  <c i="16" r="BK132"/>
  <c r="J132"/>
  <c i="5" r="BK122"/>
  <c r="J122"/>
  <c r="J98"/>
  <c i="17" r="J98"/>
  <c i="12" r="BK118"/>
  <c r="J118"/>
  <c r="J96"/>
  <c i="15" r="BK132"/>
  <c r="J132"/>
  <c r="J98"/>
  <c i="14" r="BK132"/>
  <c r="J132"/>
  <c r="J98"/>
  <c i="21" r="BK126"/>
  <c r="J126"/>
  <c i="28" r="BK124"/>
  <c r="J124"/>
  <c r="J98"/>
  <c i="31" r="BK126"/>
  <c r="J126"/>
  <c r="J98"/>
  <c i="40" r="BK125"/>
  <c r="J125"/>
  <c r="J99"/>
  <c i="26" r="J39"/>
  <c i="1" r="AN119"/>
  <c i="23" r="J39"/>
  <c i="17" r="J41"/>
  <c i="1" r="AN103"/>
  <c i="10" r="J39"/>
  <c i="9" r="J39"/>
  <c i="6" r="J41"/>
  <c i="4" r="J41"/>
  <c i="2" r="J39"/>
  <c i="1" r="AN95"/>
  <c r="AU108"/>
  <c i="37" r="J32"/>
  <c i="1" r="AG136"/>
  <c i="25" r="J30"/>
  <c i="1" r="AG121"/>
  <c i="24" r="J30"/>
  <c i="1" r="AG120"/>
  <c i="38" r="J32"/>
  <c i="1" r="AG137"/>
  <c i="27" r="J30"/>
  <c i="1" r="AG123"/>
  <c i="21" r="J30"/>
  <c i="1" r="AG117"/>
  <c r="AZ128"/>
  <c r="AV128"/>
  <c r="AT128"/>
  <c r="BA94"/>
  <c r="W30"/>
  <c r="AU124"/>
  <c i="13" r="J30"/>
  <c i="1" r="AG107"/>
  <c i="19" r="J32"/>
  <c i="1" r="AG115"/>
  <c r="AZ96"/>
  <c r="AV96"/>
  <c r="AT96"/>
  <c r="AZ124"/>
  <c r="AV124"/>
  <c r="AT124"/>
  <c r="BC94"/>
  <c r="W32"/>
  <c r="AU112"/>
  <c i="35" r="J32"/>
  <c i="1" r="AG134"/>
  <c i="8" r="J30"/>
  <c i="1" r="AG102"/>
  <c i="22" r="J30"/>
  <c i="1" r="AG118"/>
  <c i="36" r="J32"/>
  <c i="1" r="AG135"/>
  <c i="16" r="J32"/>
  <c i="1" r="AG111"/>
  <c r="AX96"/>
  <c r="AZ108"/>
  <c r="AV108"/>
  <c r="AT108"/>
  <c i="32" r="J32"/>
  <c i="1" r="AG130"/>
  <c r="AZ132"/>
  <c r="AV132"/>
  <c r="AT132"/>
  <c r="BB94"/>
  <c r="W31"/>
  <c i="3" r="J32"/>
  <c i="1" r="AG97"/>
  <c r="AZ112"/>
  <c r="AV112"/>
  <c r="AT112"/>
  <c r="BD94"/>
  <c r="W33"/>
  <c i="27" l="1" r="J39"/>
  <c i="19" r="J41"/>
  <c i="37" r="J41"/>
  <c i="25" r="J39"/>
  <c i="13" r="J39"/>
  <c i="38" r="J41"/>
  <c i="8" r="J39"/>
  <c i="16" r="J41"/>
  <c i="35" r="J41"/>
  <c i="24" r="J39"/>
  <c i="36" r="J41"/>
  <c i="21" r="J39"/>
  <c i="22" r="J39"/>
  <c i="21" r="J96"/>
  <c i="39" r="BK124"/>
  <c r="J124"/>
  <c r="J98"/>
  <c i="38" r="J98"/>
  <c i="40" r="BK124"/>
  <c r="J124"/>
  <c r="J98"/>
  <c i="36" r="J98"/>
  <c i="8" r="J96"/>
  <c i="13" r="J96"/>
  <c i="19" r="J98"/>
  <c i="16" r="J98"/>
  <c i="37" r="J98"/>
  <c i="32" r="J41"/>
  <c i="1" r="AN130"/>
  <c i="3" r="J41"/>
  <c i="1" r="AN97"/>
  <c r="AN115"/>
  <c r="AN102"/>
  <c r="AN107"/>
  <c r="AN120"/>
  <c r="AN135"/>
  <c r="AN137"/>
  <c r="AN111"/>
  <c r="AN117"/>
  <c r="AN118"/>
  <c r="AN123"/>
  <c r="AN121"/>
  <c r="AN134"/>
  <c r="AN136"/>
  <c r="AU94"/>
  <c i="15" r="J32"/>
  <c i="1" r="AG110"/>
  <c i="20" r="J30"/>
  <c i="1" r="AG116"/>
  <c r="AN116"/>
  <c i="7" r="J32"/>
  <c i="1" r="AG101"/>
  <c i="12" r="J30"/>
  <c i="1" r="AG106"/>
  <c i="5" r="J32"/>
  <c i="1" r="AG99"/>
  <c i="28" r="J32"/>
  <c i="1" r="AG125"/>
  <c i="41" r="J32"/>
  <c i="1" r="AG140"/>
  <c i="11" r="J30"/>
  <c i="1" r="AG105"/>
  <c i="29" r="J32"/>
  <c i="1" r="AG126"/>
  <c r="AW94"/>
  <c r="AK30"/>
  <c i="14" r="J32"/>
  <c i="1" r="AG109"/>
  <c r="AN109"/>
  <c i="30" r="J30"/>
  <c i="1" r="AG127"/>
  <c i="18" r="J32"/>
  <c i="1" r="AG114"/>
  <c r="AG112"/>
  <c r="AY94"/>
  <c r="AX94"/>
  <c i="34" r="J32"/>
  <c i="1" r="AG133"/>
  <c i="33" r="J30"/>
  <c i="1" r="AG131"/>
  <c i="31" r="J32"/>
  <c i="1" r="AG129"/>
  <c r="AZ94"/>
  <c r="W29"/>
  <c i="15" l="1" r="J41"/>
  <c i="5" r="J41"/>
  <c i="14" r="J41"/>
  <c i="20" r="J39"/>
  <c i="34" r="J41"/>
  <c i="28" r="J41"/>
  <c i="11" r="J39"/>
  <c i="41" r="J41"/>
  <c i="18" r="J41"/>
  <c i="31" r="J41"/>
  <c i="33" r="J39"/>
  <c i="12" r="J39"/>
  <c i="29" r="J41"/>
  <c i="7" r="J41"/>
  <c i="30" r="J39"/>
  <c i="1" r="AN105"/>
  <c r="AN125"/>
  <c r="AN131"/>
  <c r="AN140"/>
  <c r="AN126"/>
  <c r="AN133"/>
  <c r="AN99"/>
  <c r="AN101"/>
  <c r="AN106"/>
  <c r="AN110"/>
  <c r="AN114"/>
  <c r="AN127"/>
  <c r="AN129"/>
  <c r="AG128"/>
  <c r="AN112"/>
  <c r="AG108"/>
  <c r="AG124"/>
  <c i="39" r="J32"/>
  <c i="1" r="AG138"/>
  <c i="40" r="J32"/>
  <c i="1" r="AG139"/>
  <c r="AV94"/>
  <c r="AK29"/>
  <c r="AG96"/>
  <c i="40" l="1" r="J41"/>
  <c i="1" r="AN96"/>
  <c i="39" r="J41"/>
  <c i="1" r="AN128"/>
  <c r="AN139"/>
  <c r="AN138"/>
  <c r="AN124"/>
  <c r="AN108"/>
  <c r="AG132"/>
  <c r="AT94"/>
  <c l="1" r="AN132"/>
  <c r="AG94"/>
  <c r="AK26"/>
  <c l="1" r="AN94"/>
  <c r="AK35"/>
</calcChain>
</file>

<file path=xl/sharedStrings.xml><?xml version="1.0" encoding="utf-8"?>
<sst xmlns="http://schemas.openxmlformats.org/spreadsheetml/2006/main">
  <si>
    <t>Export Komplet</t>
  </si>
  <si>
    <t/>
  </si>
  <si>
    <t>2.0</t>
  </si>
  <si>
    <t>ZAMOK</t>
  </si>
  <si>
    <t>False</t>
  </si>
  <si>
    <t>{24f357cb-f057-40c7-8a32-fcd15035d6fc}</t>
  </si>
  <si>
    <t>0,01</t>
  </si>
  <si>
    <t>21</t>
  </si>
  <si>
    <t>12</t>
  </si>
  <si>
    <t>REKAPITULACE STAVBY</t>
  </si>
  <si>
    <t xml:space="preserve">v ---  níže se nacházejí doplnkové a pomocné údaje k sestavám  --- v</t>
  </si>
  <si>
    <t>Návod na vyplnění</t>
  </si>
  <si>
    <t>0,001</t>
  </si>
  <si>
    <t>Kód:</t>
  </si>
  <si>
    <t>23027_Ietapa</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</si>
  <si>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</si>
  <si>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</si>
  <si>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Vybudování komunikací a inženýrských sítí v lokalitě Berlín 2, Frýdek-Místek</t>
  </si>
  <si>
    <t>KSO:</t>
  </si>
  <si>
    <t>CC-CZ:</t>
  </si>
  <si>
    <t>Místo:</t>
  </si>
  <si>
    <t>Frýdek-Místek</t>
  </si>
  <si>
    <t>Datum:</t>
  </si>
  <si>
    <t>12. 5. 2025</t>
  </si>
  <si>
    <t>Zadavatel:</t>
  </si>
  <si>
    <t>IČ:</t>
  </si>
  <si>
    <t>Statutární město Frýdek-Místek</t>
  </si>
  <si>
    <t>DIČ:</t>
  </si>
  <si>
    <t>Uchazeč:</t>
  </si>
  <si>
    <t>Vyplň údaj</t>
  </si>
  <si>
    <t>Projektant:</t>
  </si>
  <si>
    <t>DOPRAPLAN s.r.o.</t>
  </si>
  <si>
    <t>True</t>
  </si>
  <si>
    <t>Zpracovatel:</t>
  </si>
  <si>
    <t xml:space="preserve"> </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</si>
  <si>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</si>
  <si>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</si>
  <si>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</si>
  <si>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</si>
  <si>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</si>
  <si>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</si>
  <si>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</si>
  <si>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</si>
  <si>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</si>
  <si>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</si>
  <si>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</si>
  <si>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</si>
  <si>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</si>
  <si>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</si>
  <si>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</si>
  <si>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</si>
  <si>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</si>
  <si>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</si>
  <si>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</si>
  <si>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</si>
  <si>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</si>
  <si>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</si>
  <si>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</si>
  <si>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</si>
  <si>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</si>
  <si>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</si>
  <si>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</si>
  <si>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</si>
  <si>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</si>
  <si>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</si>
  <si>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</si>
  <si>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</si>
  <si>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</si>
  <si>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</si>
  <si>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</si>
  <si>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</si>
  <si>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</si>
  <si>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</si>
  <si>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</si>
  <si>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</si>
  <si>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</si>
  <si>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</si>
  <si>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</si>
  <si>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</si>
  <si>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</si>
  <si>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t>
  </si>
  <si>
    <t>000</t>
  </si>
  <si>
    <t xml:space="preserve">Ostatní a vedlejší náklady </t>
  </si>
  <si>
    <t>STA</t>
  </si>
  <si>
    <t>1</t>
  </si>
  <si>
    <t>{6b4943d6-3c49-452f-9b9e-22a48230544f}</t>
  </si>
  <si>
    <t>2</t>
  </si>
  <si>
    <t>001.1</t>
  </si>
  <si>
    <t>Příprava území - KÁCENÍ ZELENĚ</t>
  </si>
  <si>
    <t>{2eb5199f-42ac-40d7-abd1-fcb2379fcf31}</t>
  </si>
  <si>
    <t>A</t>
  </si>
  <si>
    <t>Kácení na parc.č. 5274/44 (Sehnal)</t>
  </si>
  <si>
    <t>Soupis</t>
  </si>
  <si>
    <t>{5c418786-286d-46d8-893b-f9368b4c8927}</t>
  </si>
  <si>
    <t>B</t>
  </si>
  <si>
    <t>Kácení na parc.č. 5123/3 (Orávka)</t>
  </si>
  <si>
    <t>{807648dd-beba-448b-ad30-dad87295400e}</t>
  </si>
  <si>
    <t>C</t>
  </si>
  <si>
    <t>Kácení na parc.č. 5281/4, 5274/43 (Vlček,Adamec)</t>
  </si>
  <si>
    <t>{e6bcf3d8-6a0f-4409-9cf2-49849bfdabca}</t>
  </si>
  <si>
    <t>Kácení na parc.č. 5282/3 (Lesy ČR)</t>
  </si>
  <si>
    <t>{8e64a0f8-f596-42b9-b634-e07fae12c527}</t>
  </si>
  <si>
    <t>E</t>
  </si>
  <si>
    <t>Kácení na parcelách města Frýdek-Místek</t>
  </si>
  <si>
    <t>{e384f2a8-2278-4391-b3c7-b841a20a2fdc}</t>
  </si>
  <si>
    <t>001.2</t>
  </si>
  <si>
    <t xml:space="preserve">Příprava území - SEJMUTÍ ORNICE </t>
  </si>
  <si>
    <t>{640c4fac-28e9-4162-929d-e100243d1794}</t>
  </si>
  <si>
    <t>001.3</t>
  </si>
  <si>
    <t>Příprava území - SEJMUTÍ DRNU, LESNÍ HRABANKY</t>
  </si>
  <si>
    <t>{d3bb5ca5-d040-427d-8e66-5fcf1173a65a}</t>
  </si>
  <si>
    <t>001.4</t>
  </si>
  <si>
    <t>Příprava území - OCHRANA ZELENĚ</t>
  </si>
  <si>
    <t>{5b9f7132-255f-40e3-b721-550cc131c7b8}</t>
  </si>
  <si>
    <t>001.5</t>
  </si>
  <si>
    <t>Příprava území - BOURÁNÍ A ČIŠTĚNÍ PLOCHY PŘEDZAHRÁDEK</t>
  </si>
  <si>
    <t>{55f45a6a-67fa-4f32-b90b-99e8f673dfbf}</t>
  </si>
  <si>
    <t>001.6</t>
  </si>
  <si>
    <t xml:space="preserve">Příprava území - REKULTIVACE </t>
  </si>
  <si>
    <t>{f9386ce5-ce45-47c2-bba9-6af268fa2762}</t>
  </si>
  <si>
    <t>101</t>
  </si>
  <si>
    <t>Silnice II.třídy</t>
  </si>
  <si>
    <t>{fead40e0-6cd1-4745-964b-ca0ead14097b}</t>
  </si>
  <si>
    <t>102</t>
  </si>
  <si>
    <t>Místní komunikace II. a III.třídy</t>
  </si>
  <si>
    <t>{945de2a1-bd39-4159-9325-b02e434559c5}</t>
  </si>
  <si>
    <t>102.1</t>
  </si>
  <si>
    <t>Místní komunikace III.třídy - 1</t>
  </si>
  <si>
    <t>{90386d40-765b-4c96-a1b4-6e9d50c33ede}</t>
  </si>
  <si>
    <t>102.2</t>
  </si>
  <si>
    <t>Místní komunikace II.třídy</t>
  </si>
  <si>
    <t>{328f8bd0-60d2-4888-9225-2578b1c24d39}</t>
  </si>
  <si>
    <t>102.3</t>
  </si>
  <si>
    <t>Místní komunikace III.třídy - 2</t>
  </si>
  <si>
    <t>{5f0b6a24-7118-4f27-b9d3-bc86a2ff33d0}</t>
  </si>
  <si>
    <t>103</t>
  </si>
  <si>
    <t>Chodníky a stezky pro cyklisty</t>
  </si>
  <si>
    <t>{b3d30914-4122-458d-858c-8c817ce8bf6b}</t>
  </si>
  <si>
    <t>103.1</t>
  </si>
  <si>
    <t>Chodníky podél silnice II. třídy</t>
  </si>
  <si>
    <t>{b7ff6d67-8c0f-4c3d-9a05-e9b634d162f0}</t>
  </si>
  <si>
    <t>103.2</t>
  </si>
  <si>
    <t>Chodníky podél místních a účelových komunikací</t>
  </si>
  <si>
    <t>{95580c4e-5c3b-45ff-a396-efbfab31ed26}</t>
  </si>
  <si>
    <t>103.3</t>
  </si>
  <si>
    <t>Oplocení na parc.č. 5123/4</t>
  </si>
  <si>
    <t>{731bd1d4-1650-4bb9-ad2f-38223ef1d972}</t>
  </si>
  <si>
    <t>104</t>
  </si>
  <si>
    <t>Účelová kmunikace k retenční nádrži</t>
  </si>
  <si>
    <t>{0c80b49e-0f0a-4f82-a4f1-19f4cb0e9deb}</t>
  </si>
  <si>
    <t>105</t>
  </si>
  <si>
    <t>Příjezdová komunikace ke garážím</t>
  </si>
  <si>
    <t>{fb9776c2-92a1-41a2-bd55-5eb2030ecf7c}</t>
  </si>
  <si>
    <t>301.a</t>
  </si>
  <si>
    <t>DEŠŤOVÁ KANALIZACE-KANALIZACE</t>
  </si>
  <si>
    <t>{8007ba9b-4163-4fae-8c94-561ebfa6a920}</t>
  </si>
  <si>
    <t>301.b</t>
  </si>
  <si>
    <t>DEŠŤOVÁ KANALIZACE-OTEVŘENÁ RETENČNÍ NÁDRŽ</t>
  </si>
  <si>
    <t>{a835d6c0-6b93-4d76-a432-134daeecde8b}</t>
  </si>
  <si>
    <t>302.1</t>
  </si>
  <si>
    <t xml:space="preserve">DEŠŤOVÁ KANALIZACE NA UL. DLOUHÁ </t>
  </si>
  <si>
    <t>{070b00b0-5129-44d0-a532-3b6459057d42}</t>
  </si>
  <si>
    <t>303</t>
  </si>
  <si>
    <t>SPLAŠKOVÁ KANALIZACE</t>
  </si>
  <si>
    <t>{ed223c63-984d-4c11-af83-553874040e0e}</t>
  </si>
  <si>
    <t>304</t>
  </si>
  <si>
    <t>NAPOJENÍ SPLAŠKOVÉ KANALIZACE</t>
  </si>
  <si>
    <t>{b242eb71-6342-4dd8-9405-2c966aae5d52}</t>
  </si>
  <si>
    <t>351</t>
  </si>
  <si>
    <t>VODOVOD</t>
  </si>
  <si>
    <t>{7b122a19-ef96-4186-92af-bc7bb11c9f3d}</t>
  </si>
  <si>
    <t>451</t>
  </si>
  <si>
    <t>Veřejné osvětlení</t>
  </si>
  <si>
    <t>{7dba711a-ecd0-49cd-adc1-0c7201dd2e1b}</t>
  </si>
  <si>
    <t>451.1</t>
  </si>
  <si>
    <t>VRN</t>
  </si>
  <si>
    <t>{3597bcfb-8c20-4617-a5c6-a44e3444f38b}</t>
  </si>
  <si>
    <t>451.2</t>
  </si>
  <si>
    <t>VO</t>
  </si>
  <si>
    <t>{2451609b-f430-4d9b-b3e0-c7578f54ea73}</t>
  </si>
  <si>
    <t>461</t>
  </si>
  <si>
    <t>Sítě elektronických komunikací</t>
  </si>
  <si>
    <t>{a83076ec-f27b-410c-ae0e-60935c232cc3}</t>
  </si>
  <si>
    <t>701</t>
  </si>
  <si>
    <t>Oplocení na parc.č. 5274/44</t>
  </si>
  <si>
    <t>{d69cce52-5d37-4ab0-b210-913ce68d9e7c}</t>
  </si>
  <si>
    <t>701.1</t>
  </si>
  <si>
    <t>Demontáž a montáž oplocení</t>
  </si>
  <si>
    <t>{3e0f4ac8-96ca-40f5-bcb4-33cefa591db7}</t>
  </si>
  <si>
    <t>701.2</t>
  </si>
  <si>
    <t>Obnova oplocení při poškození</t>
  </si>
  <si>
    <t>{bc130fbd-49d5-4307-b0e7-df53870d3498}</t>
  </si>
  <si>
    <t>702</t>
  </si>
  <si>
    <t>Oplocení na parc.č. 5274/43</t>
  </si>
  <si>
    <t>{7b004281-e49c-44d6-8571-3eb1aebde0ad}</t>
  </si>
  <si>
    <t>801</t>
  </si>
  <si>
    <t>Sadové úpravy</t>
  </si>
  <si>
    <t>{033e8975-d5af-4b3d-84fe-1c4380d1f052}</t>
  </si>
  <si>
    <t>1-SO 801</t>
  </si>
  <si>
    <t>Sadové úpravy-Následná péče 1 rok</t>
  </si>
  <si>
    <t>{c36f2240-19fd-417f-9fea-f3a1232f9fe6}</t>
  </si>
  <si>
    <t>2-SO 801</t>
  </si>
  <si>
    <t>Sadové úpravy-Následná péče 2 rok</t>
  </si>
  <si>
    <t>{9c4473f5-eb3f-4e58-9576-98b263a6b179}</t>
  </si>
  <si>
    <t>3-SO 801</t>
  </si>
  <si>
    <t>Sadové úpravy-Následná péče 3 rok</t>
  </si>
  <si>
    <t>{a6710bf3-aee6-429b-95a0-6cec55335cfc}</t>
  </si>
  <si>
    <t>4-SO 801</t>
  </si>
  <si>
    <t>Sadové úpravy-Následná péče 4 rok</t>
  </si>
  <si>
    <t>{a516a5ce-d6e3-4967-8eeb-766948140fdc}</t>
  </si>
  <si>
    <t>5-SO 801</t>
  </si>
  <si>
    <t>Sadové úpravy-Následná péče 5 rok</t>
  </si>
  <si>
    <t>{f6fdbd02-fa74-4c27-9bca-e79ad735b435}</t>
  </si>
  <si>
    <t>801_02.1</t>
  </si>
  <si>
    <t xml:space="preserve">SO 801 Sadové úpravy- Lokalita 02.1 </t>
  </si>
  <si>
    <t>{99ff9a02-8aed-493a-a2a4-4ba9a945e415}</t>
  </si>
  <si>
    <t>801_02.2</t>
  </si>
  <si>
    <t xml:space="preserve">SO 801 Sadové úpravy- Lokalita 02.2 </t>
  </si>
  <si>
    <t>{dfdb33bb-4918-42c3-b293-8621661d2003}</t>
  </si>
  <si>
    <t>801_02.3</t>
  </si>
  <si>
    <t xml:space="preserve">SO 801 Sadové úpravy- Lokalita 02.3 </t>
  </si>
  <si>
    <t>{fd5f6cc0-b473-4acc-8d78-250af638ab8d}</t>
  </si>
  <si>
    <t>KRYCÍ LIST SOUPISU PRACÍ</t>
  </si>
  <si>
    <t>Objekt:</t>
  </si>
  <si>
    <t xml:space="preserve">000 - Ostatní a vedlejší náklady </t>
  </si>
  <si>
    <t>REKAPITULACE ČLENĚNÍ SOUPISU PRACÍ</t>
  </si>
  <si>
    <t>Kód dílu - Popis</t>
  </si>
  <si>
    <t>Cena celkem [CZK]</t>
  </si>
  <si>
    <t>Náklady ze soupisu prací</t>
  </si>
  <si>
    <t>-1</t>
  </si>
  <si>
    <t>HSV - Práce a dodávky HSV</t>
  </si>
  <si>
    <t>OST - Ostatní</t>
  </si>
  <si>
    <t>VRN - Vedlejší rozpočtové náklady</t>
  </si>
  <si>
    <t>VRN3 - Zařízení staveniště</t>
  </si>
  <si>
    <t>VRN4 - Inženýrská činnost</t>
  </si>
  <si>
    <t>VRN1 - Průzkumné, geodetické a projektové práce</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</si>
  <si>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</si>
  <si>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</si>
  <si>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</si>
  <si>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</si>
  <si>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</si>
  <si>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</si>
  <si>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</si>
  <si>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</si>
  <si>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</si>
  <si>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</si>
  <si>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</si>
  <si>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</si>
  <si>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</si>
  <si>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</si>
  <si>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</si>
  <si>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</si>
  <si>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OST</t>
  </si>
  <si>
    <t>Ostatní</t>
  </si>
  <si>
    <t>4</t>
  </si>
  <si>
    <t>K</t>
  </si>
  <si>
    <t>000992R</t>
  </si>
  <si>
    <t>Provizorní dopravní značení</t>
  </si>
  <si>
    <t>KPL</t>
  </si>
  <si>
    <t>-966920667</t>
  </si>
  <si>
    <t>PP</t>
  </si>
  <si>
    <t>Provizorní dopravní značení během realizace stavby</t>
  </si>
  <si>
    <t>P</t>
  </si>
  <si>
    <t xml:space="preserve">Poznámka k položce:_x000d_
Veškerá dopravně inženýrská opatření, včetně nájmu a údržby značek po celou dobu stavby dle harmonohramu a požadavku zhotovitele._x000d_
Poznámka k položce:
včetně příplatku za každý den použití, (vč.semaforů a regulovčíka, vyřízení uzavírky a značení objízdných tras), realizace prací po polovinách, včetně ropracování ZOV pro vydání Stanovení DDZ  a povolení uzavírky si zajistí dodavatel stavby._x000d_
</t>
  </si>
  <si>
    <t>000993R</t>
  </si>
  <si>
    <t>Regulace dopravy</t>
  </si>
  <si>
    <t>soubor</t>
  </si>
  <si>
    <t>1813151721</t>
  </si>
  <si>
    <t xml:space="preserve">Poznámka k položce:_x000d_
projednání dočasné úpravy dopravního značení po dobu výstavby se silničním správním úřadem ve Frýdku-Místku a s DI Policie ČR;  údržba po celou dobu realizace stavby, odstranění provizorního dopravního značení</t>
  </si>
  <si>
    <t>3</t>
  </si>
  <si>
    <t>020001000</t>
  </si>
  <si>
    <t>Příprava staveniště</t>
  </si>
  <si>
    <t>1024</t>
  </si>
  <si>
    <t>1805847093</t>
  </si>
  <si>
    <t>Online PSC</t>
  </si>
  <si>
    <t>https://podminky.urs.cz/item/CS_URS_2024_02/020001000</t>
  </si>
  <si>
    <t>VV</t>
  </si>
  <si>
    <t>049103000</t>
  </si>
  <si>
    <t>Náklady vzniklé v souvislosti s přípravou stavby</t>
  </si>
  <si>
    <t>2109735024</t>
  </si>
  <si>
    <t>Inženýrská činnost inženýrská činnost ostatní náklady vzniklé v souvislosti s realizací stavby</t>
  </si>
  <si>
    <t xml:space="preserve">Poznámka k položce:_x000d_
Zajištění povolení a úhrada poplatků vzniklých na základě HMG zhotovitele v souladu s organizací výstavby (zvláštní užívání silnice, poplatky za užívání veřejného prostranství, škody na plodinách apod.), včetně regulace dopravy (náklady spojené se zajištěním uzavírek a stanovení místní úpravy na PK vč, související inženýrské činnosti dle PD a požadavků objednatele).  Dokumentace přechodného dopravního značení včetně odsouhlasení a zajištění stanovení dočasného dopravního značení.  Vypracovat technologických postupů prací, a tyto potvrzené autorizovanou osobou zhotovitele a odsouhlasené autorským dozorem stavby a objednatelem předložit objednateli.  Vypracovat kontrolního a zkušebního plánu,  a tento potvrzený autorizovanou osobou zhotovitele a odsouhlasený autorským dozorem stavby a objednatelem předložit objednateli.</t>
  </si>
  <si>
    <t>5</t>
  </si>
  <si>
    <t>049103000.1</t>
  </si>
  <si>
    <t>Náklady vzniklé v souvislosti s realizací stavby - fotodokumentace</t>
  </si>
  <si>
    <t>1046980126</t>
  </si>
  <si>
    <t xml:space="preserve">Poznámka k položce:_x000d_
Dodavatel zajistí zpracování fotodokumentace průběhu prací na stavbě, kterou následně předá investorovi. Fotodokumentace bude dokladovat postup prací, nasazení  stavebních mechanismů i provádění zkoušek. Snímky budou předány na CD ve složkách pojmenovaných dle jednotlivých dnů.</t>
  </si>
  <si>
    <t>6</t>
  </si>
  <si>
    <t>049103000.2</t>
  </si>
  <si>
    <t>Náklady vzniklé v souvislosti s realizací stavby - ochrana inž.sítí</t>
  </si>
  <si>
    <t>-1702966800</t>
  </si>
  <si>
    <t>Zajištění inženýrských sítí během realizace stavby dle požadavků správců. Nutné
vytyčení všech podzemních sítí s protokolárním zápisem příslušných správců.
Přesnou polohu podzemních vedení ověřit ručně kopanými sondami. Podzemní
plynovod, sdělovací kabely, elektrické vedení včetně vrchního vedení, vodovod, v
trase příčné přechody. Přechody nutno ochránit. Zajištění stavby proti škodám na
okolních pozemcích a objektech.</t>
  </si>
  <si>
    <t>Poznámka k položce:_x000d_
Ochrana inženýrských sítí v prostoru stavby</t>
  </si>
  <si>
    <t>Vedlejší rozpočtové náklady</t>
  </si>
  <si>
    <t>7</t>
  </si>
  <si>
    <t>000000001R</t>
  </si>
  <si>
    <t xml:space="preserve">Požadavky objednatele - označení stavby </t>
  </si>
  <si>
    <t>-508994490</t>
  </si>
  <si>
    <t xml:space="preserve">Poznámka k položce:_x000d_
dodávka a osazení  informačních tabulí s uvedením názvu stavby, investora stavby a zhotovitele stavby, s uvedením termínu realizace stavby a s uvedením kontaktu na odpovědného stavbyvedoucího_x000d_
jedná se o dodávku 2ks tabulí o velikosti min. 1.5x2,5m - zřízení před realizací a odstranění po realizaci</t>
  </si>
  <si>
    <t>8</t>
  </si>
  <si>
    <t>000000006R</t>
  </si>
  <si>
    <t>Náklady zhotovitele na práce</t>
  </si>
  <si>
    <t>-2137777752</t>
  </si>
  <si>
    <t>Poznámka k položce:_x000d_
Náklady zhotovitele na práce zajišťující:_x000d_
- čištění veřejných komunikací znečištěných zhotovitelem stavby při její realizaci;_x000d_
- čištění vozidel při výjezdu ze staveniště;_x000d_
- ochranu chodců u výkopů zábranami a přechodovými lávkami se zábradlím;_x000d_
- vjezd na staveniště pro obslužný provoz, tj. pro vozidla zásobování, vozidla odvozu komunálního odpadu, policejní vozidla, vozidla požární ochrany a záchranné služby;_x000d_
- potřebné skládky a meziskládky stavebních materiálů, vybourané sutě a vybouraných hmot;_x000d_
- zpětné předání staveništních ploch po ukončení stavby jejich majitelům a správcům;</t>
  </si>
  <si>
    <t>VRN3</t>
  </si>
  <si>
    <t>Zařízení staveniště</t>
  </si>
  <si>
    <t>9</t>
  </si>
  <si>
    <t>020001000_R1</t>
  </si>
  <si>
    <t>Vybudování zařízení staveniště</t>
  </si>
  <si>
    <t>1751051933</t>
  </si>
  <si>
    <t>náklady spojené se zřízením přípojek energií k objektům zařízení staveniště, případná příprava území pro objekty, zařízení staveniště a vlastní</t>
  </si>
  <si>
    <t>10</t>
  </si>
  <si>
    <t>034103000</t>
  </si>
  <si>
    <t>Oplocení staveniště</t>
  </si>
  <si>
    <t>soubor…</t>
  </si>
  <si>
    <t>-1976624333</t>
  </si>
  <si>
    <t>Oplocení staveniště provizorní - zřízení, odstranění a údržba po dobu realizace stavby</t>
  </si>
  <si>
    <t>https://podminky.urs.cz/item/CS_URS_2022_01/034103000</t>
  </si>
  <si>
    <t>"provizorní oplocení v místech stávajících oplocení dotčených stavbou - délky 50m"</t>
  </si>
  <si>
    <t>11</t>
  </si>
  <si>
    <t>034203000</t>
  </si>
  <si>
    <t>Opatření na ochranu pozemků sousedních se staveništěm</t>
  </si>
  <si>
    <t>-2073082680</t>
  </si>
  <si>
    <t>https://podminky.urs.cz/item/CS_URS_2022_01/034203000</t>
  </si>
  <si>
    <t>"ochranné fólie na provizorní oplocení" 1</t>
  </si>
  <si>
    <t>039002000_R2</t>
  </si>
  <si>
    <t>Zrušení zařízení staveniště</t>
  </si>
  <si>
    <t>271093511</t>
  </si>
  <si>
    <t>Zrušení zařízení staveniště, odstranění objektů zařízení staveniště a jejich odvoz, položka zahrnuje i náklady na úpravu povrchů po odstranění zařízení staveniště a úklid ploch s uvedením do původního stavu</t>
  </si>
  <si>
    <t>VRN4</t>
  </si>
  <si>
    <t>Inženýrská činnost</t>
  </si>
  <si>
    <t>13</t>
  </si>
  <si>
    <t>042002000_R2</t>
  </si>
  <si>
    <t>Havarijní a povodňový plán</t>
  </si>
  <si>
    <t>-1713578189</t>
  </si>
  <si>
    <t>Havarijní a povodňový plán včetně projednání a schválení</t>
  </si>
  <si>
    <t>14</t>
  </si>
  <si>
    <t>042002000_R1</t>
  </si>
  <si>
    <t>Manipulační a provozní řád</t>
  </si>
  <si>
    <t>KPL…</t>
  </si>
  <si>
    <t>-1373238780</t>
  </si>
  <si>
    <t>Vypracování manipulačního a provozního řádu pro retenční nádrž</t>
  </si>
  <si>
    <t>15</t>
  </si>
  <si>
    <t>043103000</t>
  </si>
  <si>
    <t>Zkoušky bez rozlišení</t>
  </si>
  <si>
    <t>2007478874</t>
  </si>
  <si>
    <t>Zkoušení materiálů zkušebnou zhotovitele - požadované zkoušky kameniva, betonových, živičných směsí, zkoušky zeminy v aktivní zóně, zkoušky únosnosti pláně, parapláně, ochranné a podkladní vozovkové vrstvy kce po celou dobu realizace stavby</t>
  </si>
  <si>
    <t xml:space="preserve">"předpoklad - 15 ks měření statické zatěžovací zkoušky na pláni, parapláni" </t>
  </si>
  <si>
    <t>VRN1</t>
  </si>
  <si>
    <t>Průzkumné, geodetické a projektové práce</t>
  </si>
  <si>
    <t>16</t>
  </si>
  <si>
    <t>012002000</t>
  </si>
  <si>
    <t>Geometrický plán - oddělovací</t>
  </si>
  <si>
    <t>-517383812</t>
  </si>
  <si>
    <t>Geometrický plán podle skutečného provedení stavby</t>
  </si>
  <si>
    <t xml:space="preserve">"Vyhotovení oddělovacího geometrického plánu v požadovaném množství na základě skutečného provedení stavby ověřeného úředně oprávněným zeměměřičským" </t>
  </si>
  <si>
    <t>"geodetem vč. projednání s investorem" 1</t>
  </si>
  <si>
    <t>17</t>
  </si>
  <si>
    <t>012364000</t>
  </si>
  <si>
    <t>Určení bodů lokálních vytyčovacích sítí a mikrosítí</t>
  </si>
  <si>
    <t>668253927</t>
  </si>
  <si>
    <t>https://podminky.urs.cz/item/CS_URS_2024_02/012364000</t>
  </si>
  <si>
    <t>"osazení 4 ks geodetických měřících bodů pro potřeby realizace stavby"</t>
  </si>
  <si>
    <t>18</t>
  </si>
  <si>
    <t>012403000</t>
  </si>
  <si>
    <t>Geometrický plán - vymezení rozsahu služebnosti (VB)</t>
  </si>
  <si>
    <t>1623963396</t>
  </si>
  <si>
    <t>Geometrický plán pro vymezení rozsahu věcného břemene</t>
  </si>
  <si>
    <t xml:space="preserve">"Zpracované na základě skutečného provedení stavby v požadovaném množství, vč. ověření na katastrálním úřadu." </t>
  </si>
  <si>
    <t xml:space="preserve">"Vymezení rozsahu služebnosti (VB) ověřeného úředně oprávněným zeměměřičským geodetem, který bude před potvrzením" </t>
  </si>
  <si>
    <t>"katastrálním úřadem písemně odsouhlasený"</t>
  </si>
  <si>
    <t>19</t>
  </si>
  <si>
    <t>013244000</t>
  </si>
  <si>
    <t>Dokumentace pro provádění stavby</t>
  </si>
  <si>
    <t>…</t>
  </si>
  <si>
    <t>-363485206</t>
  </si>
  <si>
    <t>https://podminky.urs.cz/item/CS_URS_2024_02/013244000</t>
  </si>
  <si>
    <t>"Zahrnuje vypracování souřadnicového a výškového pokrytí komunikací, vrstevnicové plány, podorobné vytyčení konstrukčních vrstev po 5m"</t>
  </si>
  <si>
    <t>20</t>
  </si>
  <si>
    <t>R0002</t>
  </si>
  <si>
    <t>Projednání dopr. značení trvalého a zajištění vydání stanovení DZ</t>
  </si>
  <si>
    <t>-1851840682</t>
  </si>
  <si>
    <t>návrh, projednání a zajištění vydání stanovení definitivního trvalého DZ a zajištění vyjádření k vydání Stanovení místní úpravy provozu</t>
  </si>
  <si>
    <t>012103000</t>
  </si>
  <si>
    <t>Geodetické práce před výstavbou</t>
  </si>
  <si>
    <t>1154192087</t>
  </si>
  <si>
    <t>Geodetické práce před výstavbou - vytyčení inženýrských sítí jejich správci, s případným provedením průzkumných sond a určení hloubek, geodetické práce před realizací stavby, zřízení a odstranění geodetických bodů pro potřeby stavby</t>
  </si>
  <si>
    <t>22</t>
  </si>
  <si>
    <t>012203000</t>
  </si>
  <si>
    <t>Geodetické práce při provádění stavby</t>
  </si>
  <si>
    <t>-1838315703</t>
  </si>
  <si>
    <t>Geodetické práce při provádění stavby - geodetické práce pro realizaci, technická pomoc a vytyčení stavebních objektů
Vyhotovení protokolu o vytyčení stavby se seznamem souřadnic vytyčených bodů a jejich polohopisnými (S-JTSK) a výškopisnými (Bpv) hodnotami.
vytyčení stavby a inž.sítí
zaměření a vytyčení stáv.inž.sítí
vytyčení stavby, osy komunikací, polohy obrubníků
vytyčení obvodu staveniště</t>
  </si>
  <si>
    <t>23</t>
  </si>
  <si>
    <t>012303000</t>
  </si>
  <si>
    <t>Geodetické práce po výstavbě</t>
  </si>
  <si>
    <t>-1030677028</t>
  </si>
  <si>
    <t>Geodetické práce po výstavbě - zaměření skutečného provedení pro zhotovení GP a pro zhotovení dokumentace DSPS</t>
  </si>
  <si>
    <t>24</t>
  </si>
  <si>
    <t>013254000</t>
  </si>
  <si>
    <t>Dokumentace skutečného provedení stavby</t>
  </si>
  <si>
    <t>461177704</t>
  </si>
  <si>
    <t>Dokumentace skutečného provedení stavby na všechny stavební objekty investora
Tisky 3x + elektronicky</t>
  </si>
  <si>
    <t>001.1 - Příprava území - KÁCENÍ ZELENĚ</t>
  </si>
  <si>
    <t>Soupis:</t>
  </si>
  <si>
    <t>A - Kácení na parc.č. 5274/44 (Sehnal)</t>
  </si>
  <si>
    <t xml:space="preserve">    1 - Zemní práce</t>
  </si>
  <si>
    <t>Zemní práce</t>
  </si>
  <si>
    <t>111111311</t>
  </si>
  <si>
    <t>Odstranění ruderálního porostu do 100 m2 naložení a odvoz do 20 km v rovině nebo svahu do 1:5</t>
  </si>
  <si>
    <t>m2</t>
  </si>
  <si>
    <t>-883765105</t>
  </si>
  <si>
    <t>Odstranění ruderálního porostu z plochy do 100 m2 v rovině nebo na svahu do 1:5</t>
  </si>
  <si>
    <t>https://podminky.urs.cz/item/CS_URS_2024_02/111111311</t>
  </si>
  <si>
    <t>10,0</t>
  </si>
  <si>
    <t>112251101</t>
  </si>
  <si>
    <t>Odstranění pařezů průměru přes 100 do 300 mm</t>
  </si>
  <si>
    <t>kus</t>
  </si>
  <si>
    <t>20347756</t>
  </si>
  <si>
    <t>Odstranění pařezů strojně s jejich vykopáním nebo vytrháním průměru přes 100 do 300 mm</t>
  </si>
  <si>
    <t>https://podminky.urs.cz/item/CS_URS_2024_02/112251101</t>
  </si>
  <si>
    <t>"odvoz na skládku"</t>
  </si>
  <si>
    <t>"průměr do 100" 1</t>
  </si>
  <si>
    <t>"průměr 100-300" 8</t>
  </si>
  <si>
    <t>Součet</t>
  </si>
  <si>
    <t>112251102</t>
  </si>
  <si>
    <t>Odstranění pařezů průměru přes 300 do 500 mm</t>
  </si>
  <si>
    <t>-920076999</t>
  </si>
  <si>
    <t>Odstranění pařezů strojně s jejich vykopáním nebo vytrháním průměru přes 300 do 500 mm</t>
  </si>
  <si>
    <t>https://podminky.urs.cz/item/CS_URS_2024_02/112251102</t>
  </si>
  <si>
    <t>"průměr 300-500" 1,0</t>
  </si>
  <si>
    <t>162201421</t>
  </si>
  <si>
    <t>Vodorovné přemístění pařezů do 1 km D přes 100 do 300 mm</t>
  </si>
  <si>
    <t>-460456686</t>
  </si>
  <si>
    <t>Vodorovné přemístění větví, kmenů nebo pařezů s naložením, složením a dopravou do 1000 m pařezů kmenů, průměru přes 100 do 300 mm</t>
  </si>
  <si>
    <t>https://podminky.urs.cz/item/CS_URS_2024_02/162201421</t>
  </si>
  <si>
    <t>162201422</t>
  </si>
  <si>
    <t>Vodorovné přemístění pařezů do 1 km D přes 300 do 500 mm</t>
  </si>
  <si>
    <t>-823676119</t>
  </si>
  <si>
    <t>Vodorovné přemístění větví, kmenů nebo pařezů s naložením, složením a dopravou do 1000 m pařezů kmenů, průměru přes 300 do 500 mm</t>
  </si>
  <si>
    <t>https://podminky.urs.cz/item/CS_URS_2024_02/162201422</t>
  </si>
  <si>
    <t>162301501</t>
  </si>
  <si>
    <t>Vodorovné přemístění křovin do 5 km D kmene do 100 mm</t>
  </si>
  <si>
    <t>1629836580</t>
  </si>
  <si>
    <t>Vodorovné přemístění smýcených křovin do průměru kmene 100 mm na vzdálenost do 5 000 m</t>
  </si>
  <si>
    <t>https://podminky.urs.cz/item/CS_URS_2024_02/162301501</t>
  </si>
  <si>
    <t>"odvoz na skládku" 10,0</t>
  </si>
  <si>
    <t>162301971</t>
  </si>
  <si>
    <t>Příplatek k vodorovnému přemístění pařezů D přes 100 do 300 mm ZKD 1 km</t>
  </si>
  <si>
    <t>2027175316</t>
  </si>
  <si>
    <t>Vodorovné přemístění větví, kmenů nebo pařezů s naložením, složením a dopravou Příplatek k cenám za každých dalších i započatých 1000 m přes 1000 m pařezů kmenů, průměru přes 100 do 300 mm</t>
  </si>
  <si>
    <t>https://podminky.urs.cz/item/CS_URS_2024_02/162301971</t>
  </si>
  <si>
    <t>"odvoz na skládku, 20 km"</t>
  </si>
  <si>
    <t>"průměr do 100" 1*19</t>
  </si>
  <si>
    <t>"průměr 100-300" 8*19</t>
  </si>
  <si>
    <t>162301972</t>
  </si>
  <si>
    <t>Příplatek k vodorovnému přemístění pařezů D přes 300 do 500 mm ZKD 1 km</t>
  </si>
  <si>
    <t>1349134857</t>
  </si>
  <si>
    <t>Vodorovné přemístění větví, kmenů nebo pařezů s naložením, složením a dopravou Příplatek k cenám za každých dalších i započatých 1000 m přes 1000 m pařezů kmenů, průměru přes 300 do 500 mm</t>
  </si>
  <si>
    <t>https://podminky.urs.cz/item/CS_URS_2024_02/162301972</t>
  </si>
  <si>
    <t>"průměr 300-500" 1,0*19</t>
  </si>
  <si>
    <t>162301981</t>
  </si>
  <si>
    <t>Příplatek k vodorovnému přemístění křovin D kmene do 100 mm ZKD 1 km</t>
  </si>
  <si>
    <t>-7636253</t>
  </si>
  <si>
    <t>Vodorovné přemístění smýcených křovin Příplatek k ceně za každých dalších i započatých 1 000 m</t>
  </si>
  <si>
    <t>https://podminky.urs.cz/item/CS_URS_2024_02/162301981</t>
  </si>
  <si>
    <t>"do 20 km" 10,0*15</t>
  </si>
  <si>
    <t>B - Kácení na parc.č. 5123/3 (Orávka)</t>
  </si>
  <si>
    <t>1206008062</t>
  </si>
  <si>
    <t>1095303738</t>
  </si>
  <si>
    <t>-1968448379</t>
  </si>
  <si>
    <t>C - Kácení na parc.č. 5281/4, 5274/43 (Vlček,Adamec)</t>
  </si>
  <si>
    <t>499523377</t>
  </si>
  <si>
    <t>150,0</t>
  </si>
  <si>
    <t>111211101</t>
  </si>
  <si>
    <t>Odstranění křovin a stromů průměru kmene do 100 mm i s kořeny sklonu terénu do 1:5 ručně</t>
  </si>
  <si>
    <t>1431968457</t>
  </si>
  <si>
    <t>Odstranění křovin a stromů s odstraněním kořenů ručně průměru kmene do 100 mm jakékoliv plochy v rovině nebo ve svahu o sklonu do 1:5</t>
  </si>
  <si>
    <t>https://podminky.urs.cz/item/CS_URS_2024_02/111211101</t>
  </si>
  <si>
    <t>25,0</t>
  </si>
  <si>
    <t>111250111</t>
  </si>
  <si>
    <t>Prostřihávky jehličnatých porostů křovinořezem sklon do 1:5 do 30 kusů</t>
  </si>
  <si>
    <t>ar</t>
  </si>
  <si>
    <t>1102244793</t>
  </si>
  <si>
    <t>Prostřihávky porostů křovinořezem jehličnatých sklon do 1:5 do 30 kusů</t>
  </si>
  <si>
    <t>https://podminky.urs.cz/item/CS_URS_2024_02/111250111</t>
  </si>
  <si>
    <t>539430152</t>
  </si>
  <si>
    <t>"průměr do 100" 5+3</t>
  </si>
  <si>
    <t>"průměr 100-300" 7+12</t>
  </si>
  <si>
    <t>-1370647891</t>
  </si>
  <si>
    <t>"průměr 300-500" 2</t>
  </si>
  <si>
    <t>-385067699</t>
  </si>
  <si>
    <t>1114313673</t>
  </si>
  <si>
    <t>866154509</t>
  </si>
  <si>
    <t>"odvoz na skládku" 150,0+25,0</t>
  </si>
  <si>
    <t>1922595576</t>
  </si>
  <si>
    <t>"průměr do 100" (5+3)*19</t>
  </si>
  <si>
    <t>"průměr 100-300" (7+12)*19</t>
  </si>
  <si>
    <t>1044915514</t>
  </si>
  <si>
    <t>"průměr 300-500" 2,0*19</t>
  </si>
  <si>
    <t>282574938</t>
  </si>
  <si>
    <t>"do 20 km" (150,0+25,0)*15</t>
  </si>
  <si>
    <t>D - Kácení na parc.č. 5282/3 (Lesy ČR)</t>
  </si>
  <si>
    <t>111111104</t>
  </si>
  <si>
    <t>Odstranění rákosu ručně</t>
  </si>
  <si>
    <t>1806111102</t>
  </si>
  <si>
    <t>Odstranění travin a rákosu ručně rákosu pro jakoukoliv plochu</t>
  </si>
  <si>
    <t>https://podminky.urs.cz/item/CS_URS_2024_02/111111104</t>
  </si>
  <si>
    <t>"kolem rybníku, čištění plochy" 20,0</t>
  </si>
  <si>
    <t>111111312</t>
  </si>
  <si>
    <t>Odstranění ruderálního porostu do 100 m2 naložení a odvoz do 20 km ve svahu přes 1:5 do 1:2</t>
  </si>
  <si>
    <t>833699602</t>
  </si>
  <si>
    <t>Odstranění ruderálního porostu z plochy do 100 m2 na svahu přes 1:5 do 1:2</t>
  </si>
  <si>
    <t>https://podminky.urs.cz/item/CS_URS_2024_02/111111312</t>
  </si>
  <si>
    <t>350,0</t>
  </si>
  <si>
    <t>1022596183</t>
  </si>
  <si>
    <t>155,0</t>
  </si>
  <si>
    <t>111251212</t>
  </si>
  <si>
    <t>Prořezávky listnaté výšky do 2,5 m do 50 kusů</t>
  </si>
  <si>
    <t>1221632348</t>
  </si>
  <si>
    <t>Prořezávka listnatých porostů výběrem dřevin výšky do 2,5 m, s ponecháním nehroubí na místě, při hustotě porostu do 50 kusů</t>
  </si>
  <si>
    <t>https://podminky.urs.cz/item/CS_URS_2024_02/111251212</t>
  </si>
  <si>
    <t>1668156187</t>
  </si>
  <si>
    <t>"průměr 100-300" 13</t>
  </si>
  <si>
    <t>-425968552</t>
  </si>
  <si>
    <t>112251103</t>
  </si>
  <si>
    <t>Odstranění pařezů průměru přes 500 do 700 mm</t>
  </si>
  <si>
    <t>-2139429852</t>
  </si>
  <si>
    <t>Odstranění pařezů strojně s jejich vykopáním nebo vytrháním průměru přes 500 do 700 mm</t>
  </si>
  <si>
    <t>https://podminky.urs.cz/item/CS_URS_2024_02/112251103</t>
  </si>
  <si>
    <t>"pokácení spadlého stromu u rybníku, postupným řezáním" 1</t>
  </si>
  <si>
    <t>-61909395</t>
  </si>
  <si>
    <t>"průměr do 100" 5</t>
  </si>
  <si>
    <t>-1576604403</t>
  </si>
  <si>
    <t>162201423</t>
  </si>
  <si>
    <t>Vodorovné přemístění pařezů do 1 km D přes 500 do 700 mm</t>
  </si>
  <si>
    <t>1008752095</t>
  </si>
  <si>
    <t>Vodorovné přemístění větví, kmenů nebo pařezů s naložením, složením a dopravou do 1000 m pařezů kmenů, průměru přes 500 do 700 mm</t>
  </si>
  <si>
    <t>https://podminky.urs.cz/item/CS_URS_2024_02/162201423</t>
  </si>
  <si>
    <t>1611248421</t>
  </si>
  <si>
    <t>"odvoz na skládku" 155,0</t>
  </si>
  <si>
    <t>-133206074</t>
  </si>
  <si>
    <t>"průměr do 100" 5*19</t>
  </si>
  <si>
    <t>"průměr 100-300" 13*19</t>
  </si>
  <si>
    <t>669732741</t>
  </si>
  <si>
    <t>162301973</t>
  </si>
  <si>
    <t>Příplatek k vodorovnému přemístění pařezů D přes 500 do 700 mm ZKD 1 km</t>
  </si>
  <si>
    <t>2012660012</t>
  </si>
  <si>
    <t>Vodorovné přemístění větví, kmenů nebo pařezů s naložením, složením a dopravou Příplatek k cenám za každých dalších i započatých 1000 m přes 1000 m pařezů kmenů, průměru přes 500 do 700 mm</t>
  </si>
  <si>
    <t>https://podminky.urs.cz/item/CS_URS_2024_02/162301973</t>
  </si>
  <si>
    <t>"pokácení spadlého stromu u rybníku, postupným řezáním" 1*19</t>
  </si>
  <si>
    <t>823535598</t>
  </si>
  <si>
    <t>"odvoz na skládku, 20km"</t>
  </si>
  <si>
    <t>"do 20 km" 155,0*15</t>
  </si>
  <si>
    <t>E - Kácení na parcelách města Frýdek-Místek</t>
  </si>
  <si>
    <t>1772103824</t>
  </si>
  <si>
    <t>200,0</t>
  </si>
  <si>
    <t>-1625469137</t>
  </si>
  <si>
    <t>"průměr 100" 23</t>
  </si>
  <si>
    <t>"průměr 100-300" 60</t>
  </si>
  <si>
    <t>1429633373</t>
  </si>
  <si>
    <t>"průměr 300-500" 12+1</t>
  </si>
  <si>
    <t>1154004363</t>
  </si>
  <si>
    <t>"průměr 500-700" 2</t>
  </si>
  <si>
    <t>-2103248086</t>
  </si>
  <si>
    <t>"průměr do 100" 23</t>
  </si>
  <si>
    <t>2130368307</t>
  </si>
  <si>
    <t>1826607801</t>
  </si>
  <si>
    <t>-956561291</t>
  </si>
  <si>
    <t>"odvoz na skládku" 1348,0</t>
  </si>
  <si>
    <t>288281017</t>
  </si>
  <si>
    <t>"průměr do 100" 23*19</t>
  </si>
  <si>
    <t>"průměr 100-300" 60*19</t>
  </si>
  <si>
    <t>1671208663</t>
  </si>
  <si>
    <t>"průměr 300-500" (12+1)*19</t>
  </si>
  <si>
    <t>-1840204290</t>
  </si>
  <si>
    <t>"průměr 500-700" 2*19</t>
  </si>
  <si>
    <t>841044040</t>
  </si>
  <si>
    <t>"do 20 km" 200,0*15</t>
  </si>
  <si>
    <t xml:space="preserve">001.2 - Příprava území - SEJMUTÍ ORNICE </t>
  </si>
  <si>
    <t>121151123</t>
  </si>
  <si>
    <t>Sejmutí ornice plochy přes 500 m2 tl vrstvy do 200 mm strojně</t>
  </si>
  <si>
    <t>1769548910</t>
  </si>
  <si>
    <t>Sejmutí ornice strojně při souvislé ploše přes 500 m2, tl. vrstvy do 200 mm</t>
  </si>
  <si>
    <t>https://podminky.urs.cz/item/CS_URS_2024_02/121151123</t>
  </si>
  <si>
    <t>"sejmutí ornice v tl. 0,20m na ploše ZPF - trvalý zábor, 2873m3" 14365,0</t>
  </si>
  <si>
    <t xml:space="preserve">"sejmutí ornice v tl. 0,20m na ploše ZPF - dočasný zábor, 695,2m3"  3476,0</t>
  </si>
  <si>
    <t>121151123.R1</t>
  </si>
  <si>
    <t>996923127</t>
  </si>
  <si>
    <t>"sejmutí ornice v místě rýh pro provedení inž.sítí a přeložek zasahujících do II.etapy, bez odvozu, ukládka vedle rýhy pro zpětné zahrnutí"</t>
  </si>
  <si>
    <t>1210,0</t>
  </si>
  <si>
    <t>162351103R1</t>
  </si>
  <si>
    <t>Vodorovné přemístění přes 50 do 500 m výkopku/sypaniny z horniny třídy těžitelnosti I skupiny 1 až 3</t>
  </si>
  <si>
    <t>m3</t>
  </si>
  <si>
    <t>381428683</t>
  </si>
  <si>
    <t>Vodorovné přemístění výkopku nebo sypaniny po suchu na obvyklém dopravním prostředku, bez naložení výkopku, avšak se složením bez rozhrnutí z horniny třídy těžitelnosti I skupiny 1 až 3 na vzdálenost přes 50 do 500 m</t>
  </si>
  <si>
    <t xml:space="preserve">"odvoz ornice na dočasnou deponii - viz. situace SO 001" </t>
  </si>
  <si>
    <t>"sejmutí ornice v tl. 0,20m na ploše ZPF - trvalý zábor" 14365,0*0,20</t>
  </si>
  <si>
    <t>"sejmutí ornice v tl. 0,20m na ploše ZPF - dočasný zábor" 3476,0*0,20</t>
  </si>
  <si>
    <t>162351103R2</t>
  </si>
  <si>
    <t>-227494051</t>
  </si>
  <si>
    <t xml:space="preserve">"dovoz natěžené ornice z deponie na zpětné ohumusování - viz. situace SO 001" </t>
  </si>
  <si>
    <t>"zpětné použití na stavbě - viz. příloha bilance zemních prací" 1154,0</t>
  </si>
  <si>
    <t>"přebytečná ornice pro rozprostření na parc.č. 5281/14 v tl. 0,25m" 3568,0-1154,0</t>
  </si>
  <si>
    <t>167103101</t>
  </si>
  <si>
    <t>Nakládání výkopku ze zemin schopných zúrodnění</t>
  </si>
  <si>
    <t>-570440187</t>
  </si>
  <si>
    <t>Nakládání neulehlého výkopku z hromad zeminy schopné zúrodnění</t>
  </si>
  <si>
    <t>https://podminky.urs.cz/item/CS_URS_2024_02/167103101</t>
  </si>
  <si>
    <t>"NAKLÁDÁNÍ SE SEJMUTOU ORNICÍ"</t>
  </si>
  <si>
    <t>"NAKLÁDÁNÍ S ORNICI PRO ROZPROSTŘENÍ"</t>
  </si>
  <si>
    <t>171251201</t>
  </si>
  <si>
    <t>Uložení sypaniny na skládky nebo meziskládky</t>
  </si>
  <si>
    <t>1171697207</t>
  </si>
  <si>
    <t>Uložení sypaniny na skládky nebo meziskládky bez hutnění s upravením uložené sypaniny do předepsaného tvaru</t>
  </si>
  <si>
    <t>https://podminky.urs.cz/item/CS_URS_2024_02/171251201</t>
  </si>
  <si>
    <t xml:space="preserve">"sejmutí ornice v tl. 0,20m na ploše ZPF - dočasný zábor"  3476,0*0,20</t>
  </si>
  <si>
    <t>181311103.R1</t>
  </si>
  <si>
    <t>Rozprostření ornice tl vrstvy do 200 mm v rovině nebo ve svahu do 1:5 ručně</t>
  </si>
  <si>
    <t>-1078358947</t>
  </si>
  <si>
    <t>Rozprostření a urovnání ornice v rovině nebo ve svahu sklonu do 1:5 ručně při souvislé ploše, tl. vrstvy do 200 mm</t>
  </si>
  <si>
    <t>"zpětné rozprostření ornice v místě rýh pro provedení inž.sítí a přeložek zasahujících do II.etapy"</t>
  </si>
  <si>
    <t>184813511</t>
  </si>
  <si>
    <t>Chemické odplevelení před založením kultury postřikem na široko v rovině a svahu do 1:5 ručně</t>
  </si>
  <si>
    <t>-501448878</t>
  </si>
  <si>
    <t>Chemické odplevelení půdy před založením kultury, trávníku nebo zpevněných ploch ručně o jakékoli výměře postřikem na široko v rovině nebo na svahu do 1:5</t>
  </si>
  <si>
    <t>https://podminky.urs.cz/item/CS_URS_2024_02/184813511</t>
  </si>
  <si>
    <t>"viz. situace SO 001, odplevelení sejmuté ornice na deponii, 2x za rok" 1569,0</t>
  </si>
  <si>
    <t>drn</t>
  </si>
  <si>
    <t>17841</t>
  </si>
  <si>
    <t>hrabanka</t>
  </si>
  <si>
    <t>300</t>
  </si>
  <si>
    <t>001.3 - Příprava území - SEJMUTÍ DRNU, LESNÍ HRABANKY</t>
  </si>
  <si>
    <t>111301111R</t>
  </si>
  <si>
    <t>Sejmutí drnu tl do 150 mm s přemístěním do 50 m nebo naložením na dopravní prostředek</t>
  </si>
  <si>
    <t>930675626</t>
  </si>
  <si>
    <t>Sejmutí drnu tl. do 150 mm, v jakékoliv ploše</t>
  </si>
  <si>
    <t>"odstranění drnu, planimetrováno ze situace"</t>
  </si>
  <si>
    <t>17841,0</t>
  </si>
  <si>
    <t>121151214</t>
  </si>
  <si>
    <t>Sejmutí lesní půdy plochy přes 100 do 500 m2 tl vrstvy přes 200 do 250 mm strojně</t>
  </si>
  <si>
    <t>-460077053</t>
  </si>
  <si>
    <t>Sejmutí lesní půdy strojně při souvislé ploše přes 100 do 500 m2, tl. vrstvy přes 200 do 250 mm</t>
  </si>
  <si>
    <t>https://podminky.urs.cz/item/CS_URS_2024_02/121151214</t>
  </si>
  <si>
    <t>205,0+95,0</t>
  </si>
  <si>
    <t>162301302</t>
  </si>
  <si>
    <t>Vodorovné přemístění lesní hrabanky přes 500 do 1 000 m</t>
  </si>
  <si>
    <t>1252599371</t>
  </si>
  <si>
    <t>Vodorovné přemístění lesní hrabanky bez naložení, avšak se složením, na vzdálenost přes 500 do 1 000 m</t>
  </si>
  <si>
    <t>https://podminky.urs.cz/item/CS_URS_2024_02/162301302</t>
  </si>
  <si>
    <t>300,0</t>
  </si>
  <si>
    <t>162702111</t>
  </si>
  <si>
    <t>Vodorovné přemístění drnu bez naložení se složením přes 5000 do 6000 m</t>
  </si>
  <si>
    <t>274892606</t>
  </si>
  <si>
    <t>Vodorovné přemístění drnu na suchu na vzdálenost přes 5000 do 6000 m</t>
  </si>
  <si>
    <t>https://podminky.urs.cz/item/CS_URS_2024_02/162702111</t>
  </si>
  <si>
    <t>162401309</t>
  </si>
  <si>
    <t>Příplatek k vodorovnému přemístění lesní hrabanky ZKD 1000 m přes 2000 m</t>
  </si>
  <si>
    <t>1187735344</t>
  </si>
  <si>
    <t>Vodorovné přemístění lesní hrabanky Příplatek k ceně za každých dalších i započatých 1 000 m</t>
  </si>
  <si>
    <t>https://podminky.urs.cz/item/CS_URS_2024_02/162401309</t>
  </si>
  <si>
    <t>"odvoz do 10 km"</t>
  </si>
  <si>
    <t>hrabanka*9</t>
  </si>
  <si>
    <t>162702119</t>
  </si>
  <si>
    <t>Příplatek k vodorovnému přemístění drnu do 6000 m ZKD 1000 m</t>
  </si>
  <si>
    <t>-388739115</t>
  </si>
  <si>
    <t>Vodorovné přemístění drnu na suchu Příplatek k ceně za každých dalších i započatých 1000 m</t>
  </si>
  <si>
    <t>https://podminky.urs.cz/item/CS_URS_2024_02/162702119</t>
  </si>
  <si>
    <t>"odvoz do 10km"</t>
  </si>
  <si>
    <t>drn*4</t>
  </si>
  <si>
    <t>167102111</t>
  </si>
  <si>
    <t>Nakládání drnu ze skládky</t>
  </si>
  <si>
    <t>2012178750</t>
  </si>
  <si>
    <t>https://podminky.urs.cz/item/CS_URS_2024_02/167102111</t>
  </si>
  <si>
    <t>171201201A</t>
  </si>
  <si>
    <t>Uložení sypaniny na skládky</t>
  </si>
  <si>
    <t>-877692009</t>
  </si>
  <si>
    <t xml:space="preserve">Uložení sypaniny  na skládky</t>
  </si>
  <si>
    <t>"odvoz drnu" drn*0,1</t>
  </si>
  <si>
    <t>hrabanka*0,2</t>
  </si>
  <si>
    <t>171201231</t>
  </si>
  <si>
    <t>Poplatek za uložení zeminy a kamení na recyklační skládce (skládkovné) kód odpadu 17 05 04</t>
  </si>
  <si>
    <t>t</t>
  </si>
  <si>
    <t>-776011451</t>
  </si>
  <si>
    <t>Poplatek za uložení stavebního odpadu na recyklační skládce (skládkovné) zeminy a kamení zatříděného do Katalogu odpadů pod kódem 17 05 04</t>
  </si>
  <si>
    <t>https://podminky.urs.cz/item/CS_URS_2024_02/171201231</t>
  </si>
  <si>
    <t>drn*0,1*1,8</t>
  </si>
  <si>
    <t>hrabanka*0,2*1,8</t>
  </si>
  <si>
    <t>001.4 - Příprava území - OCHRANA ZELENĚ</t>
  </si>
  <si>
    <t>184818231</t>
  </si>
  <si>
    <t>Ochrana kmene průměru do 300 mm bedněním výšky do 2 m</t>
  </si>
  <si>
    <t>-1403828777</t>
  </si>
  <si>
    <t>Ochrana kmene bedněním před poškozením stavebním provozem zřízení včetně odstranění výšky bednění do 2 m průměru kmene do 300 mm</t>
  </si>
  <si>
    <t>https://podminky.urs.cz/item/CS_URS_2024_02/184818231</t>
  </si>
  <si>
    <t>"do 100 mm" 8</t>
  </si>
  <si>
    <t>"100-300mm" 13</t>
  </si>
  <si>
    <t>184818232</t>
  </si>
  <si>
    <t>Ochrana kmene průměru přes 300 do 500 mm bedněním výšky do 2 m</t>
  </si>
  <si>
    <t>-961902239</t>
  </si>
  <si>
    <t>Ochrana kmene bedněním před poškozením stavebním provozem zřízení včetně odstranění výšky bednění do 2 m průměru kmene přes 300 do 500 mm</t>
  </si>
  <si>
    <t>https://podminky.urs.cz/item/CS_URS_2024_02/184818232</t>
  </si>
  <si>
    <t>4,0</t>
  </si>
  <si>
    <t>184818233</t>
  </si>
  <si>
    <t>Ochrana kmene průměru přes 500 do 700 mm bedněním výšky do 2 m</t>
  </si>
  <si>
    <t>-515602711</t>
  </si>
  <si>
    <t>Ochrana kmene bedněním před poškozením stavebním provozem zřízení včetně odstranění výšky bednění do 2 m průměru kmene přes 500 do 700 mm</t>
  </si>
  <si>
    <t>https://podminky.urs.cz/item/CS_URS_2024_02/184818233</t>
  </si>
  <si>
    <t>184818234</t>
  </si>
  <si>
    <t>Ochrana kmene průměru přes 700 do 900 mm bedněním výšky do 2 m</t>
  </si>
  <si>
    <t>1233411040</t>
  </si>
  <si>
    <t>Ochrana kmene bedněním před poškozením stavebním provozem zřízení včetně odstranění výšky bednění do 2 m průměru kmene přes 700 do 900 mm</t>
  </si>
  <si>
    <t>https://podminky.urs.cz/item/CS_URS_2024_02/184818234</t>
  </si>
  <si>
    <t>2,0</t>
  </si>
  <si>
    <t>184818235</t>
  </si>
  <si>
    <t>Ochrana kmene průměru přes 900 do 1100 mm bedněním výšky do 2 m</t>
  </si>
  <si>
    <t>-138417385</t>
  </si>
  <si>
    <t>Ochrana kmene bedněním před poškozením stavebním provozem zřízení včetně odstranění výšky bednění do 2 m průměru kmene přes 900 do 1100 mm</t>
  </si>
  <si>
    <t>https://podminky.urs.cz/item/CS_URS_2024_02/184818235</t>
  </si>
  <si>
    <t>184818239R</t>
  </si>
  <si>
    <t xml:space="preserve">ochrana pilířku NN na p.č. 5274/2 dřevěným bedněním -  při výšce bednění do 2 m</t>
  </si>
  <si>
    <t>-1204930715</t>
  </si>
  <si>
    <t>ochrana pilířku NN na p.č. 5274/2 dřevěným bedněním výška 1,50m</t>
  </si>
  <si>
    <t>"ochrana pilířku NN na p.č. 5274/2 dřevěným bedněním"</t>
  </si>
  <si>
    <t>"rozměry 0,50+0,50+1,5+1,5, výšky 1,50m"</t>
  </si>
  <si>
    <t>asfalt_pas</t>
  </si>
  <si>
    <t>beton_desky</t>
  </si>
  <si>
    <t>beton_dilce</t>
  </si>
  <si>
    <t>0,648</t>
  </si>
  <si>
    <t>beton_palisady</t>
  </si>
  <si>
    <t>0,9</t>
  </si>
  <si>
    <t>beton_rucne</t>
  </si>
  <si>
    <t>beton_strojne</t>
  </si>
  <si>
    <t>1,5</t>
  </si>
  <si>
    <t>cihly</t>
  </si>
  <si>
    <t>1,658</t>
  </si>
  <si>
    <t>001.5 - Příprava území - BOURÁNÍ A ČIŠTĚNÍ PLOCHY PŘEDZAHRÁDEK</t>
  </si>
  <si>
    <t>dlazba_beton</t>
  </si>
  <si>
    <t>59,69</t>
  </si>
  <si>
    <t>dlazba_kamen</t>
  </si>
  <si>
    <t>drev_late</t>
  </si>
  <si>
    <t>1,4</t>
  </si>
  <si>
    <t>drevo</t>
  </si>
  <si>
    <t>11,802</t>
  </si>
  <si>
    <t>drevo_vypln</t>
  </si>
  <si>
    <t>kamenivo</t>
  </si>
  <si>
    <t>50</t>
  </si>
  <si>
    <t>obruba_siln</t>
  </si>
  <si>
    <t>obruba_zahon</t>
  </si>
  <si>
    <t>31</t>
  </si>
  <si>
    <t>plast</t>
  </si>
  <si>
    <t>polykarbonat</t>
  </si>
  <si>
    <t>sklo</t>
  </si>
  <si>
    <t>0,788</t>
  </si>
  <si>
    <t>vybourana_sut</t>
  </si>
  <si>
    <t>129,441</t>
  </si>
  <si>
    <t>zaklady_beton</t>
  </si>
  <si>
    <t>16,818</t>
  </si>
  <si>
    <t xml:space="preserve">    9 - Ostatní konstrukce a práce, bourání</t>
  </si>
  <si>
    <t xml:space="preserve">    997 - Přesun sutě</t>
  </si>
  <si>
    <t>PSV - Práce a dodávky PSV</t>
  </si>
  <si>
    <t xml:space="preserve">    712 - Povlakové krytiny</t>
  </si>
  <si>
    <t xml:space="preserve">    765 - Krytina skládaná</t>
  </si>
  <si>
    <t xml:space="preserve">    767 - Konstrukce zámečnické</t>
  </si>
  <si>
    <t>113106021</t>
  </si>
  <si>
    <t>Rozebrání dlažeb při překopech komunikací pro pěší z betonových dlaždic ručně</t>
  </si>
  <si>
    <t>2083588403</t>
  </si>
  <si>
    <t>Rozebrání dlažeb a dílců při překopech inženýrských sítí s přemístěním hmot na skládku na vzdálenost do 3 m nebo s naložením na dopravní prostředek ručně komunikací pro pěší s ložem z kameniva nebo živice a s výplní spár z betonových nebo kameninových dlaždic, desek nebo tvarovek</t>
  </si>
  <si>
    <t>https://podminky.urs.cz/item/CS_URS_2024_02/113106021</t>
  </si>
  <si>
    <t>"bet. dlažba 0,4x0,04x7,5 m" 0,4*7,5</t>
  </si>
  <si>
    <t>"bet. dlažba 0,4x0,04x19 m" 0,4*19</t>
  </si>
  <si>
    <t>"bet. dlažba 0,4x0,04x14 m" 0,4*14</t>
  </si>
  <si>
    <t>"Betonová dlažba – 0,4x0,4x0,04x50ks" 0,4*0,4*50</t>
  </si>
  <si>
    <t>"Betonové kostky – 0,15x0,15x0,15x20ks" (0,15*0,15)*20</t>
  </si>
  <si>
    <t>"Betonová dlažba přístřešek – 0,4x0,4x0,04x100ks" (0,4*0,4)*100</t>
  </si>
  <si>
    <t>"Betonová dlažba – 4,0x4,0x0,04 m + 0,4x0,4x19ks" (4,0*4,0)+(0,4*0,4*19)</t>
  </si>
  <si>
    <t>113106022</t>
  </si>
  <si>
    <t>Rozebrání dlažeb při překopech komunikací pro pěší z kamenných dlaždic ručně</t>
  </si>
  <si>
    <t>295299047</t>
  </si>
  <si>
    <t>Rozebrání dlažeb a dílců při překopech inženýrských sítí s přemístěním hmot na skládku na vzdálenost do 3 m nebo s naložením na dopravní prostředek ručně komunikací pro pěší s ložem z kameniva nebo živice a s výplní spár z kamenných dlaždic nebo desek</t>
  </si>
  <si>
    <t>https://podminky.urs.cz/item/CS_URS_2024_02/113106022</t>
  </si>
  <si>
    <t>"vyčištění volně ležích kamenů" 10,0</t>
  </si>
  <si>
    <t>"poházený kámen kolem plotu– 0,2x0,25x0,02x50ks" 0,25*12</t>
  </si>
  <si>
    <t>113107130</t>
  </si>
  <si>
    <t>Odstranění podkladu z betonu prostého tl do 100 mm ručně</t>
  </si>
  <si>
    <t>144438111</t>
  </si>
  <si>
    <t>Odstranění podkladů nebo krytů ručně s přemístěním hmot na skládku na vzdálenost do 3 m nebo s naložením na dopravní prostředek z betonu prostého, o tl. vrstvy do 100 mm</t>
  </si>
  <si>
    <t>https://podminky.urs.cz/item/CS_URS_2024_02/113107130</t>
  </si>
  <si>
    <t>113107323</t>
  </si>
  <si>
    <t>Odstranění podkladu z kameniva drceného tl přes 200 do 300 mm strojně pl do 50 m2</t>
  </si>
  <si>
    <t>937020193</t>
  </si>
  <si>
    <t>Odstranění podkladů nebo krytů strojně plochy jednotlivě do 50 m2 s přemístěním hmot na skládku na vzdálenost do 3 m nebo s naložením na dopravní prostředek z kameniva hrubého drceného, o tl. vrstvy přes 200 do 300 mm</t>
  </si>
  <si>
    <t>https://podminky.urs.cz/item/CS_URS_2024_02/113107323</t>
  </si>
  <si>
    <t>"Štěrkové lože – 4,0x4,0x0,30m" 4,0*4,0</t>
  </si>
  <si>
    <t>"Štěrkový podsyp 6,0x3,0x0,30m" 6,0*3,0</t>
  </si>
  <si>
    <t>"Štěrkové lože přístřešek – 4,0x4,0x0,30m" 4,0*4,0</t>
  </si>
  <si>
    <t>113107330</t>
  </si>
  <si>
    <t>Odstranění podkladu z betonu prostého tl do 100 mm strojně pl do 50 m2</t>
  </si>
  <si>
    <t>-1304269100</t>
  </si>
  <si>
    <t>Odstranění podkladů nebo krytů strojně plochy jednotlivě do 50 m2 s přemístěním hmot na skládku na vzdálenost do 3 m nebo s naložením na dopravní prostředek z betonu prostého, o tl. vrstvy do 100 mm</t>
  </si>
  <si>
    <t>https://podminky.urs.cz/item/CS_URS_2024_02/113107330</t>
  </si>
  <si>
    <t>"Betonová suť – 1,5x1,0x0,10m" 1,5*1,0</t>
  </si>
  <si>
    <t>113201112</t>
  </si>
  <si>
    <t>Vytrhání obrub silničních ležatých</t>
  </si>
  <si>
    <t>m</t>
  </si>
  <si>
    <t>1488685956</t>
  </si>
  <si>
    <t>Vytrhání obrub s vybouráním lože, s přemístěním hmot na skládku na vzdálenost do 3 m nebo s naložením na dopravní prostředek silničních ležatých</t>
  </si>
  <si>
    <t>https://podminky.urs.cz/item/CS_URS_2024_02/113201112</t>
  </si>
  <si>
    <t>"Betonové obrubníky – 0,08x0,25x16m" 16,0</t>
  </si>
  <si>
    <t>113204111</t>
  </si>
  <si>
    <t>Vytrhání obrub záhonových</t>
  </si>
  <si>
    <t>-536510639</t>
  </si>
  <si>
    <t>Vytrhání obrub s vybouráním lože, s přemístěním hmot na skládku na vzdálenost do 3 m nebo s naložením na dopravní prostředek záhonových</t>
  </si>
  <si>
    <t>https://podminky.urs.cz/item/CS_URS_2024_02/113204111</t>
  </si>
  <si>
    <t>"Betonové obrubníky – 0,08x0,25x16m" 16</t>
  </si>
  <si>
    <t>"Betonové obrubníky – 0,08x1,0x15ks" 15</t>
  </si>
  <si>
    <t>Ostatní konstrukce a práce, bourání</t>
  </si>
  <si>
    <t>952902491</t>
  </si>
  <si>
    <t>Čištění budov vyhrabání nezpevněných ploch</t>
  </si>
  <si>
    <t>-1151550534</t>
  </si>
  <si>
    <t>Čištění budov při provádění oprav a udržovacích prací nezpevněných venkovních ploch vyhrabáním</t>
  </si>
  <si>
    <t>https://podminky.urs.cz/item/CS_URS_2024_02/952902491</t>
  </si>
  <si>
    <t>75*15</t>
  </si>
  <si>
    <t>"odvoz na skládku - předpoklad 10% stavební suti, kamenů, cihelného odpadu"</t>
  </si>
  <si>
    <t>961044111</t>
  </si>
  <si>
    <t>Bourání základů z betonu prostého</t>
  </si>
  <si>
    <t>-1263069067</t>
  </si>
  <si>
    <t>https://podminky.urs.cz/item/CS_URS_2024_02/961044111</t>
  </si>
  <si>
    <t>"Betonový základ – 8ks rozměry 0,40x0x40x0,80 m" 8*(0,40*0,40*0,80)</t>
  </si>
  <si>
    <t>"Betonový základ pod ohništěm – 2,0x1,0x0,4m" 2,0*1,0*0,40</t>
  </si>
  <si>
    <t>"Betonový sokl 11x0,10x0,3m" 11*0,10*0,30</t>
  </si>
  <si>
    <t>"Betonový základ 2,0x1,5x0,6 m + 0,4x0,4x0,6x4ks + 4,0x4,0x0,4m"</t>
  </si>
  <si>
    <t>(2,0*1,5*0,6)+(0,4*0,4*0,6*4)+(4,0*4,0*0,4)</t>
  </si>
  <si>
    <t>"Betonový základ – 6ks rozměry 0,40x0x40x0,80 m" 6*(0,4*0,4*0,8)</t>
  </si>
  <si>
    <t>"Betonový základ – 18ks rozměry 0,40x0x40x0,80 m" 18*(0,4*0,4*0,8)</t>
  </si>
  <si>
    <t>"Betonové základy přístřešek – 0,4x0,4x0,6mx10ks" 10*(0,4*0,4*0,6)</t>
  </si>
  <si>
    <t>"Betonový základ plech.bouda – 4ks rozměry 0,40x0x40x0,80 m" 4*(0,4*0,4*0,80)</t>
  </si>
  <si>
    <t>"Betonový základ plotu – 4ks rozměry 0,40x0x40x0,80 m" 4*(0,4*0,4*0,80)</t>
  </si>
  <si>
    <t>962021112</t>
  </si>
  <si>
    <t>Bourání mostních zdí a pilířů z kamene nebo cihel</t>
  </si>
  <si>
    <t>-382687133</t>
  </si>
  <si>
    <t>Bourání mostních konstrukcí zdiva a pilířů z kamene nebo cihel</t>
  </si>
  <si>
    <t>https://podminky.urs.cz/item/CS_URS_2024_02/962021112</t>
  </si>
  <si>
    <t>"Cihly – 25ks" (0,15*0,07*0,30)*25</t>
  </si>
  <si>
    <t>"Ohniště z cihel – půdorysné rozměry 2,0x0,15 + 2x1,0x0,15 m a výšky 2,5 m"</t>
  </si>
  <si>
    <t>(2*1,0*0,15)*2,5</t>
  </si>
  <si>
    <t>(2,0*0,15)*2,5</t>
  </si>
  <si>
    <t>"Cihly – 0,15x0,07x0,30x25ks" 25*(0,15*0,30*0,07)</t>
  </si>
  <si>
    <t>962041211</t>
  </si>
  <si>
    <t>Bourání mostních zdí a pilířů z betonu prostého</t>
  </si>
  <si>
    <t>1321812892</t>
  </si>
  <si>
    <t>Bourání mostních konstrukcí zdiva a pilířů z prostého betonu</t>
  </si>
  <si>
    <t>https://podminky.urs.cz/item/CS_URS_2024_02/962041211</t>
  </si>
  <si>
    <t xml:space="preserve">"Betonové dílce kompostu– 2x (0,3x1,5x0,04x) x 8ks" </t>
  </si>
  <si>
    <t>2*(0,3*1,5*0,04)*8</t>
  </si>
  <si>
    <t>"Betonové svahové tvárnice 20ksx0,3x0,3x0,2m" 20*(0,3*0,3*0,2)</t>
  </si>
  <si>
    <t>962065315</t>
  </si>
  <si>
    <t>Bourání mostních zdí a pilířů ze dřeva tvrdého</t>
  </si>
  <si>
    <t>-1144938315</t>
  </si>
  <si>
    <t>Bourání mostních konstrukcí zdiva a pilířů ze dřeva tvrdého</t>
  </si>
  <si>
    <t>https://podminky.urs.cz/item/CS_URS_2024_02/962065315</t>
  </si>
  <si>
    <t>"Dřevěné části - 0,5m3" 0,50</t>
  </si>
  <si>
    <t xml:space="preserve">"Dřevěný přístřešek z plechové střechy – sloupky" (0,10*0,10*2,5)*4  </t>
  </si>
  <si>
    <t xml:space="preserve">"dřevěná konstrukce přístřešku" </t>
  </si>
  <si>
    <t>(5,0*4,0*0,2)+8*(0,75*0,1*0,10)</t>
  </si>
  <si>
    <t>2*(0,10*0,10*4,5)+6*(0,10*0,10*6,5)</t>
  </si>
  <si>
    <t xml:space="preserve">"Dřevěná pergola z plechové střechy – sloupky" (0,10*0,10*2,5)*6 </t>
  </si>
  <si>
    <t>(2,6*0,02)+12*(0,75*0,1*0,10)+12*(0,10*0,10*1,5)</t>
  </si>
  <si>
    <t>"Dřevěný přístřešek z polykarbonátové střechy – sloupky" (0,10*0,10*2,0)*4</t>
  </si>
  <si>
    <t xml:space="preserve">"dřevěná konstrukce" </t>
  </si>
  <si>
    <t>(2,0*2,0*0,02)+8*(0,75*0,10*0,10)</t>
  </si>
  <si>
    <t>"Přístřešek z dřevěné konstrukce – půdorys 7,0x3,5, výška 3,0m" 7,5*3,5*0,20</t>
  </si>
  <si>
    <t>6*(3,0*0,2*0,20)</t>
  </si>
  <si>
    <t>966003814</t>
  </si>
  <si>
    <t>Rozebrání oplocení s příčníky a betonovými sloupky z prken a latí</t>
  </si>
  <si>
    <t>1254751140</t>
  </si>
  <si>
    <t>Rozebrání dřevěného oplocení se sloupky osové vzdálenosti do 4,00 m, výšky do 2,50 m, osazených do hloubky 1,00 m s příčníky a betonovými sloupky z prken a latí</t>
  </si>
  <si>
    <t>https://podminky.urs.cz/item/CS_URS_2024_02/966003814</t>
  </si>
  <si>
    <t xml:space="preserve">"Brána –  dřevěná výplň 1,4x0,08x0,01x17ks" 1,4</t>
  </si>
  <si>
    <t>966003820</t>
  </si>
  <si>
    <t>Rozebrání oplocení bez příčníků s dřevěnými sloupky z prken</t>
  </si>
  <si>
    <t>324924231</t>
  </si>
  <si>
    <t>Rozebrání dřevěného oplocení se sloupky osové vzdálenosti do 4,00 m, výšky do 2,50 m, osazených do hloubky 1,00 m bez příčníků, s dřevěnými sloupky z prken</t>
  </si>
  <si>
    <t>https://podminky.urs.cz/item/CS_URS_2024_02/966003820</t>
  </si>
  <si>
    <t>"Dřevěné latě (branka+plot) - 1,4x0,08x0,01x22ks" 1,4</t>
  </si>
  <si>
    <t>966006811R</t>
  </si>
  <si>
    <t xml:space="preserve">Odstranění  plastových prvků</t>
  </si>
  <si>
    <t>-695257421</t>
  </si>
  <si>
    <t>Odstranění mobilního obrubníku s odklizením materiálu na vzdálenost do 20 m nebo s naložením na dopravní prostředek plastového</t>
  </si>
  <si>
    <t>"plastové části 0,50m3" 10,0</t>
  </si>
  <si>
    <t>"plastové nádoby 2ks" 2,0</t>
  </si>
  <si>
    <t>966049831</t>
  </si>
  <si>
    <t>Rozebrání prefabrikovaných plotových desek betonových</t>
  </si>
  <si>
    <t>-1411064657</t>
  </si>
  <si>
    <t>https://podminky.urs.cz/item/CS_URS_2024_02/966049831</t>
  </si>
  <si>
    <t>"Podhrabové desky 1,5x0,05x0,3x10ks" 10</t>
  </si>
  <si>
    <t>966051111</t>
  </si>
  <si>
    <t>Bourání betonových palisád osazovaných v řadě</t>
  </si>
  <si>
    <t>-30435264</t>
  </si>
  <si>
    <t>Bourání palisád betonových osazených v řadě</t>
  </si>
  <si>
    <t>https://podminky.urs.cz/item/CS_URS_2024_02/966051111</t>
  </si>
  <si>
    <t>"Betonové palisády – 0,30x průměr 0,06 x 50 ks"</t>
  </si>
  <si>
    <t>(0,30*0,06*1)*50</t>
  </si>
  <si>
    <t>966052121</t>
  </si>
  <si>
    <t>Bourání sloupků a vzpěr ŽB plotových s betonovou patkou</t>
  </si>
  <si>
    <t>1654329355</t>
  </si>
  <si>
    <t>Bourání plotových sloupků a vzpěr železobetonových výšky do 2,5 m s betonovou patkou</t>
  </si>
  <si>
    <t>https://podminky.urs.cz/item/CS_URS_2024_02/966052121</t>
  </si>
  <si>
    <t>"odkupuje zhotovitel - nakladani, odvoz v režii zhotovitele"</t>
  </si>
  <si>
    <t>"Betonové sloupky 2 ks - 0,15x0,15x1,50 m" 2</t>
  </si>
  <si>
    <t>"Betonové sloupky 18ks - 0,15x0,15x1,50 m" 18</t>
  </si>
  <si>
    <t>966071113</t>
  </si>
  <si>
    <t>Demontáž ocelových kcí hmotnosti přes 10 do 50 t z profilů hmotnosti do 13 kg/m</t>
  </si>
  <si>
    <t>-1247438894</t>
  </si>
  <si>
    <t>Demontáž ocelových konstrukcí profilů hmotnosti do 13 kg/m, hmotnosti konstrukce přes 10 do 50 t</t>
  </si>
  <si>
    <t>https://podminky.urs.cz/item/CS_URS_2024_02/966071113</t>
  </si>
  <si>
    <t>"Přístřešek z ocelových částí – půdorys 4,0x6,5 m, výška 2,5 m"</t>
  </si>
  <si>
    <t>((4,0*2,5*2)+(6,5*2,5*2))*0,25</t>
  </si>
  <si>
    <t>"ostatní drobné ocel.části" 1,0</t>
  </si>
  <si>
    <t>966071711</t>
  </si>
  <si>
    <t>Bourání sloupků a vzpěr plotových ocelových do 2,5 m zabetonovaných</t>
  </si>
  <si>
    <t>-445302235</t>
  </si>
  <si>
    <t>Bourání plotových sloupků a vzpěr ocelových trubkových nebo profilovaných výšky do 2,50 m zabetonovaných</t>
  </si>
  <si>
    <t>https://podminky.urs.cz/item/CS_URS_2024_02/966071711</t>
  </si>
  <si>
    <t xml:space="preserve">"Ocelové sloupky – 8ks výšky 1,8 m, průměr sloupku 50 mm"  8,0</t>
  </si>
  <si>
    <t xml:space="preserve">"Ocelové sloupky – 4ks výšky 2,0 m, průměr sloupku 50 mm"  4,0</t>
  </si>
  <si>
    <t xml:space="preserve">"Ocelové sloupky – 8ks výšky 1,6 m, průměr sloupku 50 mm"  8,0</t>
  </si>
  <si>
    <t>"Ocelové sloupky kompostu– 2x (4ks výšky 1,0 m, průměr sloupku 50 mm)" 8,0</t>
  </si>
  <si>
    <t xml:space="preserve">"Ocelové sloupky – 6ks výšky 1,6 m, průměr sloupku 50 mm"  6,0</t>
  </si>
  <si>
    <t>966071821</t>
  </si>
  <si>
    <t>Rozebrání oplocení z drátěného pletiva se čtvercovými oky v do 1,6 m</t>
  </si>
  <si>
    <t>1676699950</t>
  </si>
  <si>
    <t>Rozebrání oplocení z pletiva drátěného se čtvercovými oky, výšky do 1,6 m</t>
  </si>
  <si>
    <t>https://podminky.urs.cz/item/CS_URS_2024_02/966071821</t>
  </si>
  <si>
    <t xml:space="preserve">"Oplocení z drátěného ple??va + kovový rám – dl. 11 m výšky 1,6 m"  11,0</t>
  </si>
  <si>
    <t>"Oplocení z drátěného ple??va + kovový rám – dl. 19 m" 19,0</t>
  </si>
  <si>
    <t>966071822</t>
  </si>
  <si>
    <t>Rozebrání oplocení z drátěného pletiva se čtvercovými oky v přes 1,6 do 2,0 m</t>
  </si>
  <si>
    <t>2028352901</t>
  </si>
  <si>
    <t>Rozebrání oplocení z pletiva drátěného se čtvercovými oky, výšky přes 1,6 do 2,0 m</t>
  </si>
  <si>
    <t>https://podminky.urs.cz/item/CS_URS_2024_02/966071822</t>
  </si>
  <si>
    <t>"Oplocení z drátěného ple??va + kovový rám – dl. 1,5 m, výška 1,8 m" 1,5*1,8</t>
  </si>
  <si>
    <t>966072811</t>
  </si>
  <si>
    <t>Rozebrání rámového oplocení na ocelové sloupky v přes 1 do 2 m</t>
  </si>
  <si>
    <t>1791015637</t>
  </si>
  <si>
    <t>Rozebrání oplocení z dílců rámových na ocelové sloupky, výšky přes 1 do 2 m</t>
  </si>
  <si>
    <t>https://podminky.urs.cz/item/CS_URS_2024_02/966072811</t>
  </si>
  <si>
    <t xml:space="preserve">"Oplocení z drátěného ple??va + kovový rám – dl. 14 m výšky 1,6 m"  14,0</t>
  </si>
  <si>
    <t>966072820</t>
  </si>
  <si>
    <t>Rozebrání oplocení z vlnitého nebo profilového plechu hmotnosti do 30 kg</t>
  </si>
  <si>
    <t>-411853081</t>
  </si>
  <si>
    <t>Rozebrání oplocení z dílců plechových vlnitých nebo profilovaných, hmotnosti 1 m oplocení do 30 kg</t>
  </si>
  <si>
    <t>https://podminky.urs.cz/item/CS_URS_2024_02/966072820</t>
  </si>
  <si>
    <t>"Oplocení s plechových dílců – dl. 7,5 m, výška 2,0 m" 7,5</t>
  </si>
  <si>
    <t>25</t>
  </si>
  <si>
    <t>966073121</t>
  </si>
  <si>
    <t>Demontáž krytiny ocelových střech z tvarovaných ocelových plechů šroubovaných budov v do 6 m</t>
  </si>
  <si>
    <t>106510529</t>
  </si>
  <si>
    <t>Demontáž krytiny střech ocelových konstrukcí z tvarovaných ocelových plechů, výšky budovy do 6 m</t>
  </si>
  <si>
    <t>https://podminky.urs.cz/item/CS_URS_2024_02/966073121</t>
  </si>
  <si>
    <t>"Dřevěný přístřešek z plechové střechy – (střecha 5,0x4,0 m)" 5*4</t>
  </si>
  <si>
    <t>"Dřevěná pergola z plechové střechy – (střecha 2,60m2)" 2,60</t>
  </si>
  <si>
    <t>"Přístřešek, střecha z vlnitého plechu – půdorys 4,0x6,5m" 4,0*6,5</t>
  </si>
  <si>
    <t>"Přístřešek dřevěný - střecha z vlnitého plechu 7,0x3,5m" 7,0*3,5</t>
  </si>
  <si>
    <t>26</t>
  </si>
  <si>
    <t>966073811</t>
  </si>
  <si>
    <t>Rozebrání vrat a vrátek k oplocení pl přes 2 do 6 m2</t>
  </si>
  <si>
    <t>-1669046975</t>
  </si>
  <si>
    <t>Rozebrání vrat a vrátek k oplocení plochy jednotlivě přes 2 do 6 m2</t>
  </si>
  <si>
    <t>https://podminky.urs.cz/item/CS_URS_2024_02/966073811</t>
  </si>
  <si>
    <t xml:space="preserve">"Brána – ocelová konstrukce 3,0x1,8"   1,0</t>
  </si>
  <si>
    <t>"Plechové vrata – 2,0x3,0m" 1,0</t>
  </si>
  <si>
    <t>997</t>
  </si>
  <si>
    <t>Přesun sutě</t>
  </si>
  <si>
    <t>27</t>
  </si>
  <si>
    <t>997002511</t>
  </si>
  <si>
    <t>Vodorovné přemístění suti a vybouraných hmot bez naložení ale se složením a urovnáním do 1 km</t>
  </si>
  <si>
    <t>643415615</t>
  </si>
  <si>
    <t>Vodorovné přemístění suti a vybouraných hmot bez naložení, se složením a hrubým urovnáním na vzdálenost do 1 km</t>
  </si>
  <si>
    <t>https://podminky.urs.cz/item/CS_URS_2024_02/997002511</t>
  </si>
  <si>
    <t>0,039</t>
  </si>
  <si>
    <t>13,03</t>
  </si>
  <si>
    <t>0,098</t>
  </si>
  <si>
    <t>0,096</t>
  </si>
  <si>
    <t>54,497</t>
  </si>
  <si>
    <t>2,902</t>
  </si>
  <si>
    <t>30,375</t>
  </si>
  <si>
    <t>28,404</t>
  </si>
  <si>
    <t>28</t>
  </si>
  <si>
    <t>997002519</t>
  </si>
  <si>
    <t>Příplatek ZKD 1 km přemístění suti a vybouraných hmot</t>
  </si>
  <si>
    <t>-458994169</t>
  </si>
  <si>
    <t>Vodorovné přemístění suti a vybouraných hmot bez naložení, se složením a hrubým urovnáním Příplatek k ceně za každý další započatý 1 km přes 1 km</t>
  </si>
  <si>
    <t>https://podminky.urs.cz/item/CS_URS_2024_02/997002519</t>
  </si>
  <si>
    <t>"odvoz do 20km"</t>
  </si>
  <si>
    <t>vybourana_sut*19</t>
  </si>
  <si>
    <t>29</t>
  </si>
  <si>
    <t>997002611</t>
  </si>
  <si>
    <t>Nakládání suti a vybouraných hmot</t>
  </si>
  <si>
    <t>687621760</t>
  </si>
  <si>
    <t>Nakládání suti a vybouraných hmot na dopravní prostředek pro vodorovné přemístění</t>
  </si>
  <si>
    <t>https://podminky.urs.cz/item/CS_URS_2024_02/997002611</t>
  </si>
  <si>
    <t>30</t>
  </si>
  <si>
    <t>997013804</t>
  </si>
  <si>
    <t>Poplatek za uložení na skládce (skládkovné) stavebního odpadu ze skla kód odpadu 17 02 02</t>
  </si>
  <si>
    <t>808877962</t>
  </si>
  <si>
    <t>Poplatek za uložení stavebního odpadu na skládce (skládkovné) ze skla zatříděného do Katalogu odpadů pod kódem 17 02 02</t>
  </si>
  <si>
    <t>https://podminky.urs.cz/item/CS_URS_2024_02/997013804</t>
  </si>
  <si>
    <t>sklo*50/1000</t>
  </si>
  <si>
    <t>997013811</t>
  </si>
  <si>
    <t>Poplatek za uložení na skládce (skládkovné) stavebního odpadu dřevěného kód odpadu 17 02 01</t>
  </si>
  <si>
    <t>-1599550312</t>
  </si>
  <si>
    <t>Poplatek za uložení stavebního odpadu na skládce (skládkovné) dřevěného zatříděného do Katalogu odpadů pod kódem 17 02 01</t>
  </si>
  <si>
    <t>https://podminky.urs.cz/item/CS_URS_2024_02/997013811</t>
  </si>
  <si>
    <t>drev_late*0,08*0,01*22*1,1</t>
  </si>
  <si>
    <t>drevo*1,1</t>
  </si>
  <si>
    <t>drevo_vypln*0,08*0,01*17*1,1</t>
  </si>
  <si>
    <t>32</t>
  </si>
  <si>
    <t>997013813</t>
  </si>
  <si>
    <t>Poplatek za uložení na skládce (skládkovné) stavebního odpadu z plastických hmot kód odpadu 17 02 03</t>
  </si>
  <si>
    <t>1418330064</t>
  </si>
  <si>
    <t>Poplatek za uložení stavebního odpadu na skládce (skládkovné) z plastických hmot zatříděného do Katalogu odpadů pod kódem 17 02 03</t>
  </si>
  <si>
    <t>https://podminky.urs.cz/item/CS_URS_2024_02/997013813</t>
  </si>
  <si>
    <t>polykarbonat*9,6/1000</t>
  </si>
  <si>
    <t>plast*5,0/1000</t>
  </si>
  <si>
    <t>33</t>
  </si>
  <si>
    <t>997013814</t>
  </si>
  <si>
    <t>Poplatek za uložení na skládce (skládkovné) stavebního odpadu izolací kód odpadu 17 06 04</t>
  </si>
  <si>
    <t>1119311389</t>
  </si>
  <si>
    <t>Poplatek za uložení stavebního odpadu na skládce (skládkovné) z izolačních materiálů zatříděného do Katalogu odpadů pod kódem 17 06 04</t>
  </si>
  <si>
    <t>https://podminky.urs.cz/item/CS_URS_2024_02/997013814</t>
  </si>
  <si>
    <t>asfalt_pas*6,0/1000</t>
  </si>
  <si>
    <t>34</t>
  </si>
  <si>
    <t>997013861</t>
  </si>
  <si>
    <t>Poplatek za uložení stavebního odpadu na recyklační skládce (skládkovné) z prostého betonu kód odpadu 17 01 01</t>
  </si>
  <si>
    <t>1068896207</t>
  </si>
  <si>
    <t>Poplatek za uložení stavebního odpadu na recyklační skládce (skládkovné) z prostého betonu zatříděného do Katalogu odpadů pod kódem 17 01 01</t>
  </si>
  <si>
    <t>https://podminky.urs.cz/item/CS_URS_2024_02/997013861</t>
  </si>
  <si>
    <t>beton_desky*(1,5*0,05*0,30)*2,5</t>
  </si>
  <si>
    <t>beton_dilce* (0,15*0,15*1,50)*2,5</t>
  </si>
  <si>
    <t>zaklady_beton*2,5</t>
  </si>
  <si>
    <t>beton_palisady*2,5</t>
  </si>
  <si>
    <t>beton_rucne*0,10*2,5</t>
  </si>
  <si>
    <t>beton_strojne*0,10*2,5</t>
  </si>
  <si>
    <t>dlazba_beton*0,04*2,5</t>
  </si>
  <si>
    <t>obruba_siln*0,15*0,25*2,5</t>
  </si>
  <si>
    <t>obruba_zahon*0,08*0,20*2,5</t>
  </si>
  <si>
    <t>35</t>
  </si>
  <si>
    <t>997013863</t>
  </si>
  <si>
    <t>Poplatek za uložení stavebního odpadu na recyklační skládce (skládkovné) cihelného kód odpadu 17 01 02</t>
  </si>
  <si>
    <t>1225474369</t>
  </si>
  <si>
    <t>Poplatek za uložení stavebního odpadu na recyklační skládce (skládkovné) cihelného zatříděného do Katalogu odpadů pod kódem 17 01 02</t>
  </si>
  <si>
    <t>https://podminky.urs.cz/item/CS_URS_2024_02/997013863</t>
  </si>
  <si>
    <t>cihly*1750/1000</t>
  </si>
  <si>
    <t>36</t>
  </si>
  <si>
    <t>997013871</t>
  </si>
  <si>
    <t>Poplatek za uložení stavebního odpadu na recyklační skládce (skládkovné) směsného stavebního a demoličního kód odpadu 17 09 04</t>
  </si>
  <si>
    <t>249912799</t>
  </si>
  <si>
    <t>Poplatek za uložení stavebního odpadu na recyklační skládce (skládkovné) směsného stavebního a demoličního zatříděného do Katalogu odpadů pod kódem 17 09 04</t>
  </si>
  <si>
    <t>https://podminky.urs.cz/item/CS_URS_2024_02/997013871</t>
  </si>
  <si>
    <t>0,10*(75*15)*0,15*1,8</t>
  </si>
  <si>
    <t>37</t>
  </si>
  <si>
    <t>997013873</t>
  </si>
  <si>
    <t>744663958</t>
  </si>
  <si>
    <t>https://podminky.urs.cz/item/CS_URS_2024_02/997013873</t>
  </si>
  <si>
    <t>dlazba_kamen*0,06*1,8</t>
  </si>
  <si>
    <t>kamenivo*0,30*1,8</t>
  </si>
  <si>
    <t>PSV</t>
  </si>
  <si>
    <t>Práce a dodávky PSV</t>
  </si>
  <si>
    <t>712</t>
  </si>
  <si>
    <t>Povlakové krytiny</t>
  </si>
  <si>
    <t>38</t>
  </si>
  <si>
    <t>712461804</t>
  </si>
  <si>
    <t>Odstranění povlakové krytiny střech přes 10° do 30° z fólií natavených do asfaltového podkladu</t>
  </si>
  <si>
    <t>-61373146</t>
  </si>
  <si>
    <t>Odstranění povlakové krytiny střech šikmých přes 10° do 30° z fólií natavenou do asfaltového podkladu</t>
  </si>
  <si>
    <t>https://podminky.urs.cz/item/CS_URS_2024_02/712461804</t>
  </si>
  <si>
    <t>"Asfaltový pás ze střechy 4,0x4,0m" 4,0*4,0</t>
  </si>
  <si>
    <t>765</t>
  </si>
  <si>
    <t>Krytina skládaná</t>
  </si>
  <si>
    <t>39</t>
  </si>
  <si>
    <t>765142801</t>
  </si>
  <si>
    <t>Demontáž krytiny z polykarbonátových rovných desek</t>
  </si>
  <si>
    <t>-1029268930</t>
  </si>
  <si>
    <t>Demontáž krytiny z polykarbonátových desek rovných z kovové nebo dřevěné konstrukce</t>
  </si>
  <si>
    <t>https://podminky.urs.cz/item/CS_URS_2024_02/765142801</t>
  </si>
  <si>
    <t>"Dřevěný přístřešek z polykarbonátové střechy – (střecha 2,0x2,0 m)" 2*2</t>
  </si>
  <si>
    <t>767</t>
  </si>
  <si>
    <t>Konstrukce zámečnické</t>
  </si>
  <si>
    <t>40</t>
  </si>
  <si>
    <t>767311830</t>
  </si>
  <si>
    <t>Demontáž světlíků bodových se skleněnou výplní</t>
  </si>
  <si>
    <t>158982663</t>
  </si>
  <si>
    <t>Demontáž světlíků se skleněnou výplní bodových</t>
  </si>
  <si>
    <t>https://podminky.urs.cz/item/CS_URS_2024_02/767311830</t>
  </si>
  <si>
    <t>"Skleněné Luxfery 12ksx0,2x0,2x0,08" 12*(0,2*0,2*0,08)</t>
  </si>
  <si>
    <t>"Okno - 1,0x0,75 m" 1,0*0,75</t>
  </si>
  <si>
    <t xml:space="preserve">001.6 - Příprava území - REKULTIVACE </t>
  </si>
  <si>
    <t>181151331</t>
  </si>
  <si>
    <t>Plošná úprava terénu přes 500 m2 zemina skupiny 1 až 4 nerovnosti přes 150 do 200 mm v rovinně a svahu do 1:5</t>
  </si>
  <si>
    <t>1691892554</t>
  </si>
  <si>
    <t>Plošná úprava terénu v zemině skupiny 1 až 4 s urovnáním povrchu bez doplnění ornice souvislé plochy přes 500 m2 při nerovnostech terénu přes 150 do 200 mm v rovině nebo na svahu do 1:5</t>
  </si>
  <si>
    <t>https://podminky.urs.cz/item/CS_URS_2024_02/181151331</t>
  </si>
  <si>
    <t>10755,0</t>
  </si>
  <si>
    <t>181305111</t>
  </si>
  <si>
    <t>Převrstvení ornice na skládce</t>
  </si>
  <si>
    <t>452649511</t>
  </si>
  <si>
    <t>https://podminky.urs.cz/item/CS_URS_2024_02/181305111</t>
  </si>
  <si>
    <t>"PŘEVRSTVENÍ ORNICE A OŠETŘENÍ ORNICE NA SKLÁDCE"</t>
  </si>
  <si>
    <t>"pravidelné zavlažování, odplevelování a provzdušňování na skládce"</t>
  </si>
  <si>
    <t>"celková sejmutá ornice, uložena na dočasnou deponii" 3568,2</t>
  </si>
  <si>
    <t>181351113</t>
  </si>
  <si>
    <t>Rozprostření ornice tl vrstvy do 200 mm pl přes 500 m2 v rovině nebo ve svahu do 1:5 strojně</t>
  </si>
  <si>
    <t>1809084224</t>
  </si>
  <si>
    <t>Rozprostření a urovnání ornice v rovině nebo ve svahu sklonu do 1:5 strojně při souvislé ploše přes 500 m2, tl. vrstvy do 200 mm</t>
  </si>
  <si>
    <t>https://podminky.urs.cz/item/CS_URS_2024_02/181351113</t>
  </si>
  <si>
    <t>"Rozprostření ornice na ploše v původní tl. 0,20 m"</t>
  </si>
  <si>
    <t xml:space="preserve">"Plocha dočasného záboru pro deponii"  2317,0</t>
  </si>
  <si>
    <t>"plochy pro přípojky v dočasném záboru" 16,0</t>
  </si>
  <si>
    <t>"plocha na parc. 5274/43" 246,0</t>
  </si>
  <si>
    <t>"plocha na parc.č. 5274/2" 27,0</t>
  </si>
  <si>
    <t>"plocha na parc.č. 5274/44" 243,0</t>
  </si>
  <si>
    <t>"plocha v dočasným záboru na parc. 5281/14" 289,0</t>
  </si>
  <si>
    <t>"plocha na parc. 5123/4" 19,0</t>
  </si>
  <si>
    <t>"plocha na parc. 5030/5" 16,0</t>
  </si>
  <si>
    <t>"plocha na parc.č. 5276/1" 11,0+292,0</t>
  </si>
  <si>
    <t>"plocha kolem retenční nádrže" 2295,0</t>
  </si>
  <si>
    <t>"plocha pro přebytek ornice, ornice bude rozprostřena na parc.č. 5281/14 v tl. 0,25m" 8632,0</t>
  </si>
  <si>
    <t>"II.etapa plocha" -3648,0</t>
  </si>
  <si>
    <t>181451131</t>
  </si>
  <si>
    <t>Založení parkového trávníku výsevem pl přes 1000 m2 v rovině a ve svahu do 1:5</t>
  </si>
  <si>
    <t>1008400574</t>
  </si>
  <si>
    <t>Založení trávníku na půdě předem připravené plochy přes 1000 m2 výsevem včetně utažení parkového v rovině nebo na svahu do 1:5</t>
  </si>
  <si>
    <t>https://podminky.urs.cz/item/CS_URS_2024_02/181451131</t>
  </si>
  <si>
    <t xml:space="preserve">"Ploch pro rekultivaci" </t>
  </si>
  <si>
    <t>M</t>
  </si>
  <si>
    <t>00572474</t>
  </si>
  <si>
    <t>osivo směs travní krajinná-svahová</t>
  </si>
  <si>
    <t>kg</t>
  </si>
  <si>
    <t>848980334</t>
  </si>
  <si>
    <t>10755*0,02 'Přepočtené koeficientem množství</t>
  </si>
  <si>
    <t>183403114</t>
  </si>
  <si>
    <t>Obdělání půdy kultivátorováním v rovině a svahu do 1:5</t>
  </si>
  <si>
    <t>290995250</t>
  </si>
  <si>
    <t>Obdělání půdy kultivátorováním v rovině nebo na svahu do 1:5</t>
  </si>
  <si>
    <t>https://podminky.urs.cz/item/CS_URS_2024_02/183403114</t>
  </si>
  <si>
    <t>183403141</t>
  </si>
  <si>
    <t>Obdělání půdy rytím starého trávníku v rovině a svahu do 1:5</t>
  </si>
  <si>
    <t>-1416830909</t>
  </si>
  <si>
    <t>Obdělání půdy rytím starého trávníku v rovině nebo na svahu do 1:5</t>
  </si>
  <si>
    <t>https://podminky.urs.cz/item/CS_URS_2024_02/183403141</t>
  </si>
  <si>
    <t>183403153</t>
  </si>
  <si>
    <t>Obdělání půdy hrabáním v rovině a svahu do 1:5</t>
  </si>
  <si>
    <t>1730215423</t>
  </si>
  <si>
    <t>Obdělání půdy hrabáním v rovině nebo na svahu do 1:5</t>
  </si>
  <si>
    <t>https://podminky.urs.cz/item/CS_URS_2024_02/183403153</t>
  </si>
  <si>
    <t>183403161</t>
  </si>
  <si>
    <t>Obdělání půdy válením v rovině a svahu do 1:5</t>
  </si>
  <si>
    <t>-1091559252</t>
  </si>
  <si>
    <t>Obdělání půdy válením v rovině nebo na svahu do 1:5</t>
  </si>
  <si>
    <t>https://podminky.urs.cz/item/CS_URS_2024_02/183403161</t>
  </si>
  <si>
    <t>183403371</t>
  </si>
  <si>
    <t>Obdělání půdy dusáním ve svahu přes 1:2 do 1:1</t>
  </si>
  <si>
    <t>1851427791</t>
  </si>
  <si>
    <t>Obdělání půdy dusáním na svahu přes 1:2 do 1:1</t>
  </si>
  <si>
    <t>https://podminky.urs.cz/item/CS_URS_2024_02/183403371</t>
  </si>
  <si>
    <t>1259958031</t>
  </si>
  <si>
    <t>freza50</t>
  </si>
  <si>
    <t>405</t>
  </si>
  <si>
    <t>odstr_asf100</t>
  </si>
  <si>
    <t>175</t>
  </si>
  <si>
    <t>odstr_asf60</t>
  </si>
  <si>
    <t>odstr_asfalt</t>
  </si>
  <si>
    <t>142,715</t>
  </si>
  <si>
    <t>odstr_beton</t>
  </si>
  <si>
    <t>19,266</t>
  </si>
  <si>
    <t>odstr_dlažba</t>
  </si>
  <si>
    <t>65</t>
  </si>
  <si>
    <t>odstr_kameniva</t>
  </si>
  <si>
    <t>110,25</t>
  </si>
  <si>
    <t>101 - Silnice II.třídy</t>
  </si>
  <si>
    <t>odstr_podklad250</t>
  </si>
  <si>
    <t>odstr_podklad350</t>
  </si>
  <si>
    <t>ornice_rovina</t>
  </si>
  <si>
    <t>119</t>
  </si>
  <si>
    <t>272,231</t>
  </si>
  <si>
    <t>1 - Zemní práce</t>
  </si>
  <si>
    <t>2 - Zakládání</t>
  </si>
  <si>
    <t>5 - Komunikace</t>
  </si>
  <si>
    <t>9 - Ostatní konstrukce a práce, bourání</t>
  </si>
  <si>
    <t xml:space="preserve">    8 - Trubní vedení</t>
  </si>
  <si>
    <t>997 - Přesun sutě</t>
  </si>
  <si>
    <t>998 - Přesun hmot</t>
  </si>
  <si>
    <t>M - Práce a dodávky M</t>
  </si>
  <si>
    <t xml:space="preserve">    22-M - Montáže technologických zařízení pro dopravní stavby</t>
  </si>
  <si>
    <t xml:space="preserve">    23-M - Montáže potrubí</t>
  </si>
  <si>
    <t xml:space="preserve">    46-M - Zemní práce při extr.mont.pracích</t>
  </si>
  <si>
    <t>113106023</t>
  </si>
  <si>
    <t>Rozebrání dlažeb při překopech komunikací pro pěší ze zámkové dlažby ručně</t>
  </si>
  <si>
    <t>1903163785</t>
  </si>
  <si>
    <t>Rozebrání dlažeb a dílců při překopech inženýrských sítí s přemístěním hmot na skládku na vzdálenost do 3 m nebo s naložením na dopravní prostředek ručně komunikací pro pěší s ložem z kameniva nebo živice a s výplní spár ze zámkové dlažby</t>
  </si>
  <si>
    <t>https://podminky.urs.cz/item/CS_URS_2024_02/113106023</t>
  </si>
  <si>
    <t>"odstranění zámk.dlažby" 10+29</t>
  </si>
  <si>
    <t>"odstranění zatravňovací slažby" 13+7+6</t>
  </si>
  <si>
    <t>113107223</t>
  </si>
  <si>
    <t>Odstranění podkladů nebo krytů strojně plochy jednotlivě přes 200 m2 s přemístěním hmot na skládku na vzdálenost do 20 m nebo s naložením na dopravní prostředek z kameniva hrubého drceného, o tl. vrstvy přes 300 do 400 mm</t>
  </si>
  <si>
    <t>-1499333386</t>
  </si>
  <si>
    <t>"Odstranění stávající vozovky ze štěrkodrti v tl. 350mm"</t>
  </si>
  <si>
    <t>"odstranění povrchu z asf.vozovky" 405,0</t>
  </si>
  <si>
    <t>113107242</t>
  </si>
  <si>
    <t>Odstranění podkladu živičného tl přes 50 do 100 mm strojně pl přes 200 m2</t>
  </si>
  <si>
    <t>324013388</t>
  </si>
  <si>
    <t>Odstranění podkladů nebo krytů strojně plochy jednotlivě přes 200 m2 s přemístěním hmot na skládku na vzdálenost do 20 m nebo s naložením na dopravní prostředek živičných, o tl. vrstvy přes 50 do 100 mm</t>
  </si>
  <si>
    <t>"tl. 60mm"</t>
  </si>
  <si>
    <t xml:space="preserve">"odstranění  z asf.vozovky" 405,0</t>
  </si>
  <si>
    <t>689192750</t>
  </si>
  <si>
    <t>"odstranění plochy pod zámk.dlažbou, tl. 250mm" 10+29</t>
  </si>
  <si>
    <t>"odstranění zatravňovací dlažby" 13+7+6</t>
  </si>
  <si>
    <t>113107242R</t>
  </si>
  <si>
    <t>1848366637</t>
  </si>
  <si>
    <t>Odstranění podkladů nebo krytů strojně plochy jednotlivě přes 200 m2 s přemístěním hmot na skládku na vzdálenost do 3 m nebo s naložením na dopravní prostředek živičných, o tl. vrstvy přes 50 do 100 mm</t>
  </si>
  <si>
    <t>odstr_recyklat</t>
  </si>
  <si>
    <t>"odstranění podklad asfaltu, tl. 100mm" 405,0</t>
  </si>
  <si>
    <t>113154513</t>
  </si>
  <si>
    <t>Frézování živičného krytu tl 50 mm pruh š do 0,5 m pl do 500 m2</t>
  </si>
  <si>
    <t>-1170393498</t>
  </si>
  <si>
    <t>Frézování živičného podkladu nebo krytu s naložením hmot na dopravní prostředek plochy do 500 m2 pruhu šířky do 0,5 m, tloušťky vrstvy 50 mm</t>
  </si>
  <si>
    <t>https://podminky.urs.cz/item/CS_URS_2024_02/113154513</t>
  </si>
  <si>
    <t>113201111</t>
  </si>
  <si>
    <t>Vytrhání obrub chodníkových ležatých</t>
  </si>
  <si>
    <t>-547814083</t>
  </si>
  <si>
    <t>Vytrhání obrub s vybouráním lože, s přemístěním hmot na skládku na vzdálenost do 3 m nebo s naložením na dopravní prostředek chodníkových ležatých</t>
  </si>
  <si>
    <t>https://podminky.urs.cz/item/CS_URS_2024_02/113201111</t>
  </si>
  <si>
    <t>8,5+8,5</t>
  </si>
  <si>
    <t>113202111</t>
  </si>
  <si>
    <t>Vytrhání obrub krajníků obrubníků stojatých</t>
  </si>
  <si>
    <t>522079204</t>
  </si>
  <si>
    <t>Vytrhání obrub s vybouráním lože, s přemístěním hmot na skládku na vzdálenost do 3 m nebo s naložením na dopravní prostředek z krajníků nebo obrubníků stojatých</t>
  </si>
  <si>
    <t>https://podminky.urs.cz/item/CS_URS_2023_01/113202111</t>
  </si>
  <si>
    <t>"odstranění silničních obrub" 91+10</t>
  </si>
  <si>
    <t>113203111</t>
  </si>
  <si>
    <t>Vytrhání obrub z dlažebních kostek</t>
  </si>
  <si>
    <t>-664786770</t>
  </si>
  <si>
    <t>Vytrhání obrub s vybouráním lože, s přemístěním hmot na skládku na vzdálenost do 3 m nebo s naložením na dopravní prostředek z dlažebních kostek</t>
  </si>
  <si>
    <t>https://podminky.urs.cz/item/CS_URS_2024_02/113203111</t>
  </si>
  <si>
    <t>"odstranění žul.jednořádku" 24</t>
  </si>
  <si>
    <t>122211401</t>
  </si>
  <si>
    <t>Vykopávky v zemníku na suchu v hornině třídy těžitelnosti I skupiny 3 ručně</t>
  </si>
  <si>
    <t>-38464745</t>
  </si>
  <si>
    <t>Vykopávky v zemnících na suchu ručně zapažených i nezapažených v hornině třídy těžitelnosti I skupiny 3</t>
  </si>
  <si>
    <t>https://podminky.urs.cz/item/CS_URS_2024_02/122211401</t>
  </si>
  <si>
    <t>"beton. patka pro DZ" 7* (0,5*0,5*0,8)</t>
  </si>
  <si>
    <t>122251106</t>
  </si>
  <si>
    <t>Odkopávky a prokopávky nezapažené v hornině třídy těžitelnosti I skupiny 3 objem do 5000 m3 strojně</t>
  </si>
  <si>
    <t>-487482006</t>
  </si>
  <si>
    <t>Odkopávky a prokopávky nezapažené strojně v hornině třídy těžitelnosti I skupiny 3 přes 1 000 do 5 000 m3</t>
  </si>
  <si>
    <t>https://podminky.urs.cz/item/CS_URS_2024_02/122251106</t>
  </si>
  <si>
    <t>"provedení aktivní zóny bude čerpáno po odsouhlaseni geotechnikem stavby, TDI a po provedení měření únosnosti na pláni"</t>
  </si>
  <si>
    <t>"ODKOP PRO KONSTRUKCI VOZOVKY, planimetrováno z př.řezů"</t>
  </si>
  <si>
    <t>"odkop - dle kubaturového listu" 2028,08</t>
  </si>
  <si>
    <t>"odkop - křižovatka km 0,000-0,020" 440,0*1,4*1,15</t>
  </si>
  <si>
    <t>132251104</t>
  </si>
  <si>
    <t>Hloubení rýh nezapažených š do 800 mm v hornině třídy těžitelnosti I skupiny 3 objem přes 100 m3 strojně</t>
  </si>
  <si>
    <t>280337011</t>
  </si>
  <si>
    <t>Hloubení nezapažených rýh šířky do 800 mm strojně s urovnáním dna do předepsaného profilu a spádu v hornině třídy těžitelnosti I skupiny 3 přes 100 m3</t>
  </si>
  <si>
    <t>https://podminky.urs.cz/item/CS_URS_2024_02/132251104</t>
  </si>
  <si>
    <t>"rýha pro vsakovací drenáž" 0,8*0,6*425</t>
  </si>
  <si>
    <t>"rýha pro přípojky z vpustí" 1,0*0,6*44,0</t>
  </si>
  <si>
    <t>133212811</t>
  </si>
  <si>
    <t>Hloubení nezapažených šachet v hornině třídy těžitelnosti I skupiny 3 plocha výkopu do 4 m2 ručně</t>
  </si>
  <si>
    <t>2136000342</t>
  </si>
  <si>
    <t>Hloubení nezapažených šachet ručně v horninách třídy těžitelnosti I skupiny 3, půdorysná plocha výkopu do 4 m2</t>
  </si>
  <si>
    <t>https://podminky.urs.cz/item/CS_URS_2024_01/133212811</t>
  </si>
  <si>
    <t>"pro ul.vpusti"14*(1,5*1,5*1,0)</t>
  </si>
  <si>
    <t>162751117</t>
  </si>
  <si>
    <t>Vodorovné přemístění přes 9 000 do 10000 m výkopku/sypaniny z horniny třídy těžitelnosti I skupiny 1 až 3</t>
  </si>
  <si>
    <t>-218274840</t>
  </si>
  <si>
    <t>Vodorovné přemístění výkopku nebo sypaniny po suchu na obvyklém dopravním prostředku, bez naložení výkopku, avšak se složením bez rozhrnutí z horniny třídy těžitelnosti I skupiny 1 až 3 na vzdálenost přes 9 000 do 10 000 m</t>
  </si>
  <si>
    <t>https://podminky.urs.cz/item/CS_URS_2022_01/162751117</t>
  </si>
  <si>
    <t>"viz pol.č. 122251106" 2736,48</t>
  </si>
  <si>
    <t>"viz pol.č. 132251104" 230,4</t>
  </si>
  <si>
    <t>"viz pol.č. 133212811" 31,5</t>
  </si>
  <si>
    <t>"zpětné použití na stavbě viz pol.č. 171152112" -48,8</t>
  </si>
  <si>
    <t>162751119</t>
  </si>
  <si>
    <t>Příplatek k vodorovnému přemístění výkopku/sypaniny z horniny třídy těžitelnosti I skupiny 1 až 3 ZKD 1000 m přes 10000 m</t>
  </si>
  <si>
    <t>157802184</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</si>
  <si>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</si>
  <si>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https://podminky.urs.cz/item/CS_URS_2024_02/162751119</t>
  </si>
  <si>
    <t>"odvoz do 20 km"</t>
  </si>
  <si>
    <t>2949,58*10</t>
  </si>
  <si>
    <t>162751137</t>
  </si>
  <si>
    <t>Vodorovné přemístění přes 9 000 do 10000 m výkopku/sypaniny z horniny třídy těžitelnosti II skupiny 4 a 5</t>
  </si>
  <si>
    <t>39289142</t>
  </si>
  <si>
    <t>Vodorovné přemístění výkopku nebo sypaniny po suchu na obvyklém dopravním prostředku, bez naložení výkopku, avšak se složením bez rozhrnutí z horniny třídy těžitelnosti II skupiny 4 a 5 na vzdálenost přes 9 000 do 10 000 m</t>
  </si>
  <si>
    <t>https://podminky.urs.cz/item/CS_URS_2024_02/162751137</t>
  </si>
  <si>
    <t>"dovoz materiálu do aktivní zóny"</t>
  </si>
  <si>
    <t>1846,04</t>
  </si>
  <si>
    <t>162751139</t>
  </si>
  <si>
    <t>Příplatek k vodorovnému přemístění výkopku/sypaniny z horniny třídy těžitelnosti II skupiny 4 a 5 ZKD 1000 m přes 10000 m</t>
  </si>
  <si>
    <t>-309544577</t>
  </si>
  <si>
    <t>Vodorovné přemístění výkopku nebo sypaniny po suchu na obvyklém dopravním prostředku, bez naložení výkopku, avšak se složením bez rozhrnutí z horniny třídy těžitelnosti II skupiny 4 a 5 na vzdálenost Příplatek k ceně za každých dalších i započatých 1 000 m</t>
  </si>
  <si>
    <t>https://podminky.urs.cz/item/CS_URS_2024_02/162751139</t>
  </si>
  <si>
    <t>"dovoz materiálu do aktivní zóny, 20km"</t>
  </si>
  <si>
    <t>1846,04*10</t>
  </si>
  <si>
    <t>167151111</t>
  </si>
  <si>
    <t>Nakládání výkopku z hornin třídy těžitelnosti I skupiny 1 až 3 přes 100 m3</t>
  </si>
  <si>
    <t>1165897417</t>
  </si>
  <si>
    <t>Nakládání, skládání a překládání neulehlého výkopku nebo sypaniny strojně nakládání, množství přes 100 m3, z hornin třídy těžitelnosti I, skupiny 1 až 3</t>
  </si>
  <si>
    <t>https://podminky.urs.cz/item/CS_URS_2024_02/167151111</t>
  </si>
  <si>
    <t>"nakládání výkopu" 2949,58</t>
  </si>
  <si>
    <t>167151112</t>
  </si>
  <si>
    <t>Nakládání výkopku z hornin třídy těžitelnosti II skupiny 4 a 5 přes 100 m3</t>
  </si>
  <si>
    <t>-1890787169</t>
  </si>
  <si>
    <t>Nakládání, skládání a překládání neulehlého výkopku nebo sypaniny strojně nakládání, množství přes 100 m3, z hornin třídy těžitelnosti II, skupiny 4 a 5</t>
  </si>
  <si>
    <t>https://podminky.urs.cz/item/CS_URS_2024_02/167151112</t>
  </si>
  <si>
    <t>"materiál do aktivní zóny"</t>
  </si>
  <si>
    <t>171152101</t>
  </si>
  <si>
    <t>Uložení sypaniny z hornin soudržných do násypů zhutněných silnic a dálnic</t>
  </si>
  <si>
    <t>101709343</t>
  </si>
  <si>
    <t>Uložení sypaniny do zhutněných násypů pro silnice, dálnice a letiště s rozprostřením sypaniny ve vrstvách, s hrubým urovnáním a uzavřením povrchu násypu z hornin soudržných</t>
  </si>
  <si>
    <t>https://podminky.urs.cz/item/CS_URS_2024_02/171152101</t>
  </si>
  <si>
    <t>"Podmíněně vhodný materiál dle ČSN 73 6133"</t>
  </si>
  <si>
    <t>(40)*0,5+(82+100+222)*0,2</t>
  </si>
  <si>
    <t>171152111</t>
  </si>
  <si>
    <t>Uložení sypaniny z hornin nesoudržných a sypkých do násypů zhutněných v aktivní zóně silnic a dálnic</t>
  </si>
  <si>
    <t>-1159567223</t>
  </si>
  <si>
    <t>Uložení sypaniny do zhutněných násypů pro silnice, dálnice a letiště s rozprostřením sypaniny ve vrstvách, s hrubým urovnáním a uzavřením povrchu násypu z hornin nesoudržných sypkých v aktivní zóně</t>
  </si>
  <si>
    <t>https://podminky.urs.cz/item/CS_URS_2024_01/171152111</t>
  </si>
  <si>
    <t xml:space="preserve">"AZ v místech kce pojížděné vozovky v tl. 0,70m pro aktivní zónu" </t>
  </si>
  <si>
    <t>"AZ dle kubaturového listu" 1481,13</t>
  </si>
  <si>
    <t>"AZ křižovatka km 0,000-0,020" 440,0*1,15*0,7</t>
  </si>
  <si>
    <t>"AZ ostrůvek" 18,0*1,4*0,3</t>
  </si>
  <si>
    <t>"sanace nad plynem" 7*1,5*0,3</t>
  </si>
  <si>
    <t>58344229</t>
  </si>
  <si>
    <t>štěrkodrť frakce 0/125</t>
  </si>
  <si>
    <t>2127405382</t>
  </si>
  <si>
    <t xml:space="preserve">"horní vrstva aktivní zóny kamenivo fr. 0/125 v tl. 0,35m" </t>
  </si>
  <si>
    <t>"AZ dle kubaturového listu" 1481,13/2</t>
  </si>
  <si>
    <t>"AZ křižovatka km 0,000-0,020" 440,0*1,15*0,35</t>
  </si>
  <si>
    <t>917,665*1,7 'Přepočtené koeficientem množství</t>
  </si>
  <si>
    <t>58344197</t>
  </si>
  <si>
    <t>štěrkodrť frakce 0/63</t>
  </si>
  <si>
    <t>134186201</t>
  </si>
  <si>
    <t>"Aktivní zóna (FR. 0/63) ostrůvek"</t>
  </si>
  <si>
    <t>(9+9)*0,30*2,0</t>
  </si>
  <si>
    <t>58344171</t>
  </si>
  <si>
    <t>štěrkodrť frakce 0/32</t>
  </si>
  <si>
    <t>2117186734</t>
  </si>
  <si>
    <t>"Aktivní zóna (FR. 0/32) v místě křížení s plynem pokud bude uložen mělce"</t>
  </si>
  <si>
    <t>7*1,5*0,30*2,0</t>
  </si>
  <si>
    <t>58380652</t>
  </si>
  <si>
    <t>kámen lomový neupravený tříděný frakce 0/250</t>
  </si>
  <si>
    <t>-1704332522</t>
  </si>
  <si>
    <t>"materiál bude před provedením sanací odsouhlasen a schválen geotechnikem stavby"</t>
  </si>
  <si>
    <t xml:space="preserve">"spodní vrstva aktivní zóny kamenivo fr. 0/250 v tl. 0,35m" </t>
  </si>
  <si>
    <t>917,665*1,8 'Přepočtené koeficientem množství</t>
  </si>
  <si>
    <t>171152112</t>
  </si>
  <si>
    <t>Uložení sypaniny z hornin nesoudržných a sypkých do násypů zhutněných mimo aktivní zónu silnic a dálnic</t>
  </si>
  <si>
    <t>-389835086</t>
  </si>
  <si>
    <t>Uložení sypaniny do zhutněných násypů pro silnice, dálnice a letiště s rozprostřením sypaniny ve vrstvách, s hrubým urovnáním a uzavřením povrchu násypu z hornin nesoudržných sypkých mimo aktivní zónu</t>
  </si>
  <si>
    <t>https://podminky.urs.cz/item/CS_URS_2024_02/171152112</t>
  </si>
  <si>
    <t>"provedení násypu z vykopaného materiálu, hrubá nivelace terénu za obrubou"</t>
  </si>
  <si>
    <t>(62*0,7)+(3+3+3+3)*0,45</t>
  </si>
  <si>
    <t>-1068357812</t>
  </si>
  <si>
    <t>"poplatek za výkop" 2949,58*1,6</t>
  </si>
  <si>
    <t>536793189</t>
  </si>
  <si>
    <t>"odkop" 2949,58</t>
  </si>
  <si>
    <t>174151101</t>
  </si>
  <si>
    <t>Zásyp jam, šachet rýh nebo kolem objektů sypaninou se zhutněním</t>
  </si>
  <si>
    <t>2038694820</t>
  </si>
  <si>
    <t>Zásyp sypaninou z jakékoliv horniny strojně s uložením výkopku ve vrstvách se zhutněním jam, šachet, rýh nebo kolem objektů v těchto vykopávkách</t>
  </si>
  <si>
    <t>https://podminky.urs.cz/item/CS_URS_2023_01/174151101</t>
  </si>
  <si>
    <t>"pro ul.vpustě" 14*(1,5*1,0*0,25*4)</t>
  </si>
  <si>
    <t>175111101</t>
  </si>
  <si>
    <t>Obsypání potrubí ručně sypaninou bez prohození, uloženou do 3 m</t>
  </si>
  <si>
    <t>-1141234578</t>
  </si>
  <si>
    <t>Obsypání potrubí ručně sypaninou z vhodných hornin třídy těžitelnosti I a II, skupiny 1 až 4 nebo materiálem připraveným podél výkopu ve vzdálenosti do 3 m od jeho kraje pro jakoukoliv hloubku výkopu a míru zhutnění bez prohození sypaniny</t>
  </si>
  <si>
    <t>https://podminky.urs.cz/item/CS_URS_2024_01/175111101</t>
  </si>
  <si>
    <t>"v místech přípojek z UV" 44*1,2*0,30</t>
  </si>
  <si>
    <t>58337308</t>
  </si>
  <si>
    <t>štěrkopísek frakce 0/2</t>
  </si>
  <si>
    <t>142273012</t>
  </si>
  <si>
    <t>36,84*1,8 'Přepočtené koeficientem množství</t>
  </si>
  <si>
    <t>175111201</t>
  </si>
  <si>
    <t>Obsypání objektu nad přilehlým původním terénem sypaninou bez prohození, uloženou do 3 m ručně</t>
  </si>
  <si>
    <t>-1194696691</t>
  </si>
  <si>
    <t>Obsypání objektů nad přilehlým původním terénem ručně sypaninou z vhodných hornin třídy těžitelnosti I a II, skupiny 1 až 4 nebo materiálem uloženým ve vzdálenosti do 3 m od vnějšího kraje objektu pro jakoukoliv míru zhutnění bez prohození sypaniny</t>
  </si>
  <si>
    <t>https://podminky.urs.cz/item/CS_URS_2024_01/175111201</t>
  </si>
  <si>
    <t>"v místech přípojek z UV" 44*1,2*0,40</t>
  </si>
  <si>
    <t>58331200</t>
  </si>
  <si>
    <t>štěrkopísek netříděný</t>
  </si>
  <si>
    <t>1614450203</t>
  </si>
  <si>
    <t>21,12*2 'Přepočtené koeficientem množství</t>
  </si>
  <si>
    <t>175151101</t>
  </si>
  <si>
    <t>Obsypání potrubí strojně sypaninou bez prohození, uloženou do 3 m</t>
  </si>
  <si>
    <t>-141287949</t>
  </si>
  <si>
    <t>Obsypání potrubí strojně sypaninou z vhodných hornin třídy těžitelnosti I a II, skupiny 1 až 4 nebo materiálem připraveným podél výkopu ve vzdálenosti do 3 m od jeho kraje, pro jakoukoliv hloubku výkopu a míru zhutnění bez prohození sypaniny</t>
  </si>
  <si>
    <t>https://podminky.urs.cz/item/CS_URS_2024_02/175151101</t>
  </si>
  <si>
    <t xml:space="preserve">"nad plynárenským zařízením vedeným v silnic provedení obsypu pískem frakce 0/8 v souladu s TPG 702 04"  </t>
  </si>
  <si>
    <t>"křížení se sil. v km 0,072"</t>
  </si>
  <si>
    <t>"pokud bude plynárenské zařízení v hloubce větší než 1500 mm, bude provedena standardní sanace aktivní zóny "</t>
  </si>
  <si>
    <t>"Veškeré práce a použitý materiál musí být odsouhlasen TDI"</t>
  </si>
  <si>
    <t>"planimetrováno programem autocad ze situace a příčných řezů"</t>
  </si>
  <si>
    <t>7*1,5*0,2</t>
  </si>
  <si>
    <t>58337303</t>
  </si>
  <si>
    <t>štěrkopísek frakce 0/8</t>
  </si>
  <si>
    <t>-718953181</t>
  </si>
  <si>
    <t>2,1*2 'Přepočtené koeficientem množství</t>
  </si>
  <si>
    <t>181311103</t>
  </si>
  <si>
    <t>-614848676</t>
  </si>
  <si>
    <t>https://podminky.urs.cz/item/CS_URS_2024_02/181311103</t>
  </si>
  <si>
    <t>"planimetrováno ze situace - ohumusování v rovině tl. 15cm, bude použita sejmuta ornice ze stavby z meziskládky"</t>
  </si>
  <si>
    <t>(3+3+3+3+107)</t>
  </si>
  <si>
    <t>181411131</t>
  </si>
  <si>
    <t>Založení parkového trávníku výsevem pl do 1000 m2 v rovině a ve svahu do 1:5</t>
  </si>
  <si>
    <t>1063717341</t>
  </si>
  <si>
    <t>Založení trávníku na půdě předem připravené plochy do 1000 m2 výsevem včetně utažení parkového v rovině nebo na svahu do 1:5</t>
  </si>
  <si>
    <t>https://podminky.urs.cz/item/CS_URS_2024_02/181411131</t>
  </si>
  <si>
    <t>00572472</t>
  </si>
  <si>
    <t>osivo směs travní krajinná-rovinná</t>
  </si>
  <si>
    <t>767553347</t>
  </si>
  <si>
    <t>119*0,02 'Přepočtené koeficientem množství</t>
  </si>
  <si>
    <t>181951112</t>
  </si>
  <si>
    <t>Úprava pláně v hornině třídy těžitelnosti I skupiny 1 až 3 se zhutněním strojně</t>
  </si>
  <si>
    <t>266201424</t>
  </si>
  <si>
    <t>Úprava pláně vyrovnáním výškových rozdílů strojně v hornině třídy těžitelnosti I, skupiny 1 až 3 se zhutněním</t>
  </si>
  <si>
    <t>https://podminky.urs.cz/item/CS_URS_2024_02/181951112</t>
  </si>
  <si>
    <t>"dle kubaturového listu" 2073,29</t>
  </si>
  <si>
    <t>"křižovatka km 0,000-0,020" 440*1,15</t>
  </si>
  <si>
    <t>"ostrůvek" 9+9</t>
  </si>
  <si>
    <t>plocha_plane</t>
  </si>
  <si>
    <t>184813521</t>
  </si>
  <si>
    <t>Chemické odplevelení po založení kultury postřikem na široko v rovině a svahu do 1:5 ručně</t>
  </si>
  <si>
    <t>-943787490</t>
  </si>
  <si>
    <t>Chemické odplevelení po založení kultury ručně postřikem na široko v rovině nebo na svahu do 1:5</t>
  </si>
  <si>
    <t>https://podminky.urs.cz/item/CS_URS_2024_02/184813521</t>
  </si>
  <si>
    <t>Zakládání</t>
  </si>
  <si>
    <t>41</t>
  </si>
  <si>
    <t>211531111</t>
  </si>
  <si>
    <t>Výplň odvodňovacích žeber nebo trativodů kamenivem hrubým drceným frakce 16 až 63 mm</t>
  </si>
  <si>
    <t>405067022</t>
  </si>
  <si>
    <t>Výplň kamenivem do rýh odvodňovacích žeber nebo trativodů bez zhutnění, s úpravou povrchu výplně kamenivem hrubým drceným frakce 16 až 63 mm</t>
  </si>
  <si>
    <t>https://podminky.urs.cz/item/CS_URS_2024_02/211531111</t>
  </si>
  <si>
    <t>"drenážní žebro, výplň kamenivem fr. 16/32" 0,80*0,6*(110+90+135+90)</t>
  </si>
  <si>
    <t>42</t>
  </si>
  <si>
    <t>211971121</t>
  </si>
  <si>
    <t>Zřízení opláštění žeber nebo trativodů geotextilií v rýze nebo zářezu sklonu přes 1:2 š do 2,5 m</t>
  </si>
  <si>
    <t>-724049226</t>
  </si>
  <si>
    <t>Zřízení opláštění výplně z geotextilie odvodňovacích žeber nebo trativodů v rýze nebo zářezu se stěnami svislými nebo šikmými o sklonu přes 1:2 při rozvinuté šířce opláštění do 2,5 m</t>
  </si>
  <si>
    <t>https://podminky.urs.cz/item/CS_URS_2024_02/211971121</t>
  </si>
  <si>
    <t>"drenážní žebro - opláštění" (1,10+1,10+0,6)*425</t>
  </si>
  <si>
    <t>43</t>
  </si>
  <si>
    <t>69311080</t>
  </si>
  <si>
    <t>geotextilie netkaná separační, ochranná, filtrační, drenážní PES 200g/m2</t>
  </si>
  <si>
    <t>-1145553286</t>
  </si>
  <si>
    <t>geotextilie netkaná separační, ochranná, filtrační, drenážní PES 200g/m2
netkaná separační geotextilie s filtrační funkcí dle TP 97 (typ S1)</t>
  </si>
  <si>
    <t>1190*1,02 'Přepočtené koeficientem množství</t>
  </si>
  <si>
    <t>44</t>
  </si>
  <si>
    <t>212572121</t>
  </si>
  <si>
    <t>Lože pro trativody z kameniva drobného těženého</t>
  </si>
  <si>
    <t>1398228829</t>
  </si>
  <si>
    <t>https://podminky.urs.cz/item/CS_URS_2024_01/212572121</t>
  </si>
  <si>
    <t>"lože z kameniva fr.0/8 tl. 100 mm"</t>
  </si>
  <si>
    <t>"pro drenáž" 0,10*0,6*425,0</t>
  </si>
  <si>
    <t>45</t>
  </si>
  <si>
    <t>212752413</t>
  </si>
  <si>
    <t>Trativod z drenážních trubek korugovaných PE-HD SN 8 perforace 220° včetně lože otevřený výkop DN 200 pro liniové stavby</t>
  </si>
  <si>
    <t>28399370</t>
  </si>
  <si>
    <t>Trativody z drenážních trubek pro liniové stavby a komunikace se zřízením štěrkového lože pod trubky a s jejich obsypem v otevřeném výkopu trubka korugovaná sendvičová PE-HD SN 8 perforace 220° DN 200</t>
  </si>
  <si>
    <t>https://podminky.urs.cz/item/CS_URS_2024_02/212752413</t>
  </si>
  <si>
    <t>110+90+135+90</t>
  </si>
  <si>
    <t>46</t>
  </si>
  <si>
    <t>213111121</t>
  </si>
  <si>
    <t>Stabilizace základové spáry zřízením vrstvy z geomříže tuhé</t>
  </si>
  <si>
    <t>-1189593450</t>
  </si>
  <si>
    <t>https://podminky.urs.cz/item/CS_URS_2024_02/213111121</t>
  </si>
  <si>
    <t xml:space="preserve">"nad plynárenským zařízením vedeným v silnici pod aktivní zónu (parapláň vozovky)" </t>
  </si>
  <si>
    <t xml:space="preserve">"rozprostření dvouosé výztužné geomříže z  plastických hmot s pevností v tahu min. 40/40kN/m" </t>
  </si>
  <si>
    <t xml:space="preserve">"s přesahem min. 0,75m od osy plynárenského zařízení" </t>
  </si>
  <si>
    <t xml:space="preserve">"pokud bude plynárenské zařízení v hloubce větší než 1500 mm, bude provedena standardní sanace aktivní zóny" </t>
  </si>
  <si>
    <t>7*1,5</t>
  </si>
  <si>
    <t>47</t>
  </si>
  <si>
    <t>69321014</t>
  </si>
  <si>
    <t>geomříž dvouosá tuhá PP s tahovou pevností 40kN/m</t>
  </si>
  <si>
    <t>232026926</t>
  </si>
  <si>
    <t>10,5*1,1845 'Přepočtené koeficientem množství</t>
  </si>
  <si>
    <t>48</t>
  </si>
  <si>
    <t>213141112</t>
  </si>
  <si>
    <t>Zřízení vrstvy z geotextilie v rovině nebo ve sklonu do 1:5 š přes 3 do 6 m</t>
  </si>
  <si>
    <t>540193174</t>
  </si>
  <si>
    <t>Zřízení vrstvy z geotextilie filtrační, separační, odvodňovací, ochranné, výztužné nebo protierozní v rovině nebo ve sklonu do 1:5, šířky přes 3 do 6 m</t>
  </si>
  <si>
    <t>https://podminky.urs.cz/item/CS_URS_2024_02/213141112</t>
  </si>
  <si>
    <t>"separační geotextilie pod aktivní zónu, o instalaci geotextilie pod aktivní zónu bude rozhodnuto geotechnikem stavby in situ"</t>
  </si>
  <si>
    <t>2073,29+506+18</t>
  </si>
  <si>
    <t>49</t>
  </si>
  <si>
    <t>69311081</t>
  </si>
  <si>
    <t>geotextilie netkaná separační, ochranná, filtrační, drenážní PES 300g/m2</t>
  </si>
  <si>
    <t>-496366642</t>
  </si>
  <si>
    <t>"2% na překrytí"</t>
  </si>
  <si>
    <t>2597,29*1,02</t>
  </si>
  <si>
    <t>275313811</t>
  </si>
  <si>
    <t>Základové patky z betonu tř. C 25/30</t>
  </si>
  <si>
    <t>1340889131</t>
  </si>
  <si>
    <t>Komunikace</t>
  </si>
  <si>
    <t>51</t>
  </si>
  <si>
    <t>564851111</t>
  </si>
  <si>
    <t>Podklad ze štěrkodrtě ŠD plochy přes 100 m2 tl 150 mm</t>
  </si>
  <si>
    <t>-1304421438</t>
  </si>
  <si>
    <t>Podklad ze štěrkodrti ŠD s rozprostřením a zhutněním plochy přes 100 m2, po zhutnění tl. 150 mm</t>
  </si>
  <si>
    <t>https://podminky.urs.cz/item/CS_URS_2024_02/564851111</t>
  </si>
  <si>
    <t>"štěrkodrť ŠDA 0/63 GE tl. 150 mm, planimetrováno ze situace"</t>
  </si>
  <si>
    <t>"komunikace" 1980*1,25</t>
  </si>
  <si>
    <t>52</t>
  </si>
  <si>
    <t>564861111</t>
  </si>
  <si>
    <t>Podklad ze štěrkodrtě ŠD plochy přes 100 m2 tl 200 mm</t>
  </si>
  <si>
    <t>336429458</t>
  </si>
  <si>
    <t>Podklad ze štěrkodrti ŠD s rozprostřením a zhutněním plochy přes 100 m2, po zhutnění tl. 200 mm</t>
  </si>
  <si>
    <t>https://podminky.urs.cz/item/CS_URS_2024_01/564861111</t>
  </si>
  <si>
    <t>"štěrkodrť ŠDA 0/32 GE tl. 200 mm, planimetrováno ze situace"</t>
  </si>
  <si>
    <t>"komunikace" 1980,0</t>
  </si>
  <si>
    <t>"ostrůvek - chodník" 9+9</t>
  </si>
  <si>
    <t>"autobusový záliv vlevo"116*1,35</t>
  </si>
  <si>
    <t>53</t>
  </si>
  <si>
    <t>565176111</t>
  </si>
  <si>
    <t>Asfaltový beton vrstva podkladní ACP 22 (obalované kamenivo OKH) tl 100 mm š do 3 m</t>
  </si>
  <si>
    <t>130911032</t>
  </si>
  <si>
    <t>Asfaltový beton vrstva podkladní ACP 22 (obalované kamenivo hrubozrnné - OKH) s rozprostřením a zhutněním v pruhu šířky přes 1,5 do 3 m, po zhutnění tl. 100 mm</t>
  </si>
  <si>
    <t>https://podminky.urs.cz/item/CS_URS_2024_02/565176111</t>
  </si>
  <si>
    <t xml:space="preserve">"ACP 22+  50/70 tl. 100 mm"</t>
  </si>
  <si>
    <t>54</t>
  </si>
  <si>
    <t>567122114</t>
  </si>
  <si>
    <t>Podklad ze směsi stmelené cementem SC C 8/10 (KSC I) tl 150 mm</t>
  </si>
  <si>
    <t>-155548198</t>
  </si>
  <si>
    <t>Podklad ze směsi stmelené cementem SC bez dilatačních spár, s rozprostřením a zhutněním SC C 8/10 (KSC I), po zhutnění tl. 150 mm</t>
  </si>
  <si>
    <t>https://podminky.urs.cz/item/CS_URS_2024_02/567122114</t>
  </si>
  <si>
    <t>"autobusový záliv - vlevo" 116</t>
  </si>
  <si>
    <t>55</t>
  </si>
  <si>
    <t>569851111</t>
  </si>
  <si>
    <t>Zpevnění krajnic štěrkodrtí tl 150 mm</t>
  </si>
  <si>
    <t>635888942</t>
  </si>
  <si>
    <t>Zpevnění krajnic nebo komunikací pro pěší s rozprostřením a zhutněním, po zhutnění štěrkodrtí tl. 150 mm</t>
  </si>
  <si>
    <t>https://podminky.urs.cz/item/CS_URS_2024_02/569851111</t>
  </si>
  <si>
    <t>"Nezpevněná krajnice šířky 0,50m z ŠD tl. 150mm"</t>
  </si>
  <si>
    <t>40*0,75</t>
  </si>
  <si>
    <t>56</t>
  </si>
  <si>
    <t>573111112</t>
  </si>
  <si>
    <t>Postřik živičný infiltrační s posypem z asfaltu množství 1 kg/m2</t>
  </si>
  <si>
    <t>322725038</t>
  </si>
  <si>
    <t>Postřik infiltrační PI z asfaltu silničního s posypem kamenivem, v množství 1,00 kg/m2</t>
  </si>
  <si>
    <t>https://podminky.urs.cz/item/CS_URS_2024_02/573111112</t>
  </si>
  <si>
    <t>"PI, C(C65 B5) 0,8kg/m2"</t>
  </si>
  <si>
    <t>57</t>
  </si>
  <si>
    <t>573231107</t>
  </si>
  <si>
    <t>Postřik živičný spojovací ze silniční emulze v množství 0,40 kg/m2</t>
  </si>
  <si>
    <t>142309208</t>
  </si>
  <si>
    <t>Postřik spojovací PS bez posypu kamenivem ze silniční emulze, v množství 0,40 kg/m2</t>
  </si>
  <si>
    <t>https://podminky.urs.cz/item/CS_URS_2023_02/573231107</t>
  </si>
  <si>
    <t>"PS, C(C65 B5) množství 0,40kg/m2"</t>
  </si>
  <si>
    <t>"komunikace" 1980,0*2</t>
  </si>
  <si>
    <t>58</t>
  </si>
  <si>
    <t>577134111</t>
  </si>
  <si>
    <t>Asfaltový beton vrstva obrusná ACO 11+ (ABS) tř. I tl 40 mm š do 3 m z nemodifikovaného asfaltu</t>
  </si>
  <si>
    <t>-87061813</t>
  </si>
  <si>
    <t>Asfaltový beton vrstva obrusná ACO 11 (ABS) s rozprostřením a se zhutněním z nemodifikovaného asfaltu v pruhu šířky do 3 m tř. I (ACO 11+), po zhutnění tl. 40 mm</t>
  </si>
  <si>
    <t>https://podminky.urs.cz/item/CS_URS_2024_01/577134111</t>
  </si>
  <si>
    <t xml:space="preserve">"ACO 11+  50/70 tl. 40 mm" "komunikace" 1980,0</t>
  </si>
  <si>
    <t>59</t>
  </si>
  <si>
    <t>577165112</t>
  </si>
  <si>
    <t>Asfaltový beton vrstva ložní ACL 16 (ABH) tl 70 mm š do 3 m z nemodifikovaného asfaltu</t>
  </si>
  <si>
    <t>1758523491</t>
  </si>
  <si>
    <t>Asfaltový beton vrstva ložní ACL 16 (ABH) s rozprostřením a zhutněním z nemodifikovaného asfaltu v pruhu šířky do 3 m, po zhutnění tl. 70 mm</t>
  </si>
  <si>
    <t>https://podminky.urs.cz/item/CS_URS_2024_02/577165112</t>
  </si>
  <si>
    <t xml:space="preserve">"ACL 16+  50/70 tl. 70 mm" 1980,0 "komunikace"</t>
  </si>
  <si>
    <t>60</t>
  </si>
  <si>
    <t>581141113</t>
  </si>
  <si>
    <t>Kryt cementobetonový vozovek skupiny CB I tl 240 mm</t>
  </si>
  <si>
    <t>515117059</t>
  </si>
  <si>
    <t>Kryt cementobetonový silničních komunikací skupiny CB I tl. 240 mm</t>
  </si>
  <si>
    <t>https://podminky.urs.cz/item/CS_URS_2023_01/581141113</t>
  </si>
  <si>
    <t xml:space="preserve">"cementobetonová deska jednovrstvá CB I dle ČSN 73 6123-1 v tl. 240 mm s odolností vůči působení mrazu a chemickým rozmrazovacím látkám v zimě" </t>
  </si>
  <si>
    <t xml:space="preserve">"vč.provedení tenké vyrovnávací vrstvy z betonu" </t>
  </si>
  <si>
    <t>"Protismyková úprava beton. krytu např. vlečenými kartáči"</t>
  </si>
  <si>
    <t>61</t>
  </si>
  <si>
    <t>596211110</t>
  </si>
  <si>
    <t>Kladení zámkové dlažby komunikací pro pěší ručně tl 60 mm skupiny A pl do 50 m2</t>
  </si>
  <si>
    <t>1253361702</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</si>
  <si>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do 50 m2</t>
  </si>
  <si>
    <t>https://podminky.urs.cz/item/CS_URS_2024_02/596211110</t>
  </si>
  <si>
    <t>"samostatné chodníky dlažba v tl. 60 mm"</t>
  </si>
  <si>
    <t xml:space="preserve">"šedá zámková dlažba 200x100 tl. 60 mm včetně lože"  1,8+1,8</t>
  </si>
  <si>
    <t xml:space="preserve">"chodník  - reliéfní dlažba"2+2+2+2</t>
  </si>
  <si>
    <t xml:space="preserve">"Olemování - betonová šedá zámková dlažba 200x200mm bez fazety tl. 60 mm včetně lože" </t>
  </si>
  <si>
    <t>(4+4+4+4)*0,40</t>
  </si>
  <si>
    <t>62</t>
  </si>
  <si>
    <t>59245015.1</t>
  </si>
  <si>
    <t xml:space="preserve">dlažba zámková betonová  200x100mm tl 60mm přírodní</t>
  </si>
  <si>
    <t>504267154</t>
  </si>
  <si>
    <t>dlažba zámková betonová 200x100mm tl 60mm přírodní</t>
  </si>
  <si>
    <t>Poznámka k položce:_x000d_
Spotřeba: 36 kus/m2</t>
  </si>
  <si>
    <t>3,6*1,03 'Přepočtené koeficientem množství</t>
  </si>
  <si>
    <t>63</t>
  </si>
  <si>
    <t>59245006.1</t>
  </si>
  <si>
    <t>dlažba skladebná betonová pro nevidomé 200x100x60mm barevná</t>
  </si>
  <si>
    <t>-947625826</t>
  </si>
  <si>
    <t>dlažba skladebná betonová pro nevidomé 200x100x60mm barevná reliéfní</t>
  </si>
  <si>
    <t xml:space="preserve">"dlažba tl.60mm reliéfní červená" </t>
  </si>
  <si>
    <t>8*1,03 'Přepočtené koeficientem množství</t>
  </si>
  <si>
    <t>64</t>
  </si>
  <si>
    <t>59246055.1</t>
  </si>
  <si>
    <t>dlažba skladebná betonová 200x200mm tl 60mm povrch přírodní, bezfazedová</t>
  </si>
  <si>
    <t>-1756222740</t>
  </si>
  <si>
    <t>6,4*1,03 'Přepočtené koeficientem množství</t>
  </si>
  <si>
    <t>599141111</t>
  </si>
  <si>
    <t>Vyplnění spár mezi silničními dílci živičnou zálivkou</t>
  </si>
  <si>
    <t>912871723</t>
  </si>
  <si>
    <t>Vyplnění spár mezi silničními dílci jakékoliv tloušťky živičnou zálivkou</t>
  </si>
  <si>
    <t>"zalití asf.zálivkou za horka (N2) v souladu s ČSN EN 14 188-1, bude fakturováno dle skutečnosti a zvolené technologie zhotovitelem"</t>
  </si>
  <si>
    <t>"autobusový záliv vlevo" 1,25+2+2,76+3,05+3,05+2,99+2,6+1,89+1,2</t>
  </si>
  <si>
    <t>"mezi přídlažbou a vozovkou komunikace" 220*2</t>
  </si>
  <si>
    <t>"středová čára" 220,0</t>
  </si>
  <si>
    <t>"proříznutí kolem UV" 14*(4*0,5)</t>
  </si>
  <si>
    <t>66</t>
  </si>
  <si>
    <t>914111111</t>
  </si>
  <si>
    <t>Montáž svislé dopravní značky do velikosti 1 m2 objímkami na sloupek nebo konzolu</t>
  </si>
  <si>
    <t>KUS</t>
  </si>
  <si>
    <t>-1594042549</t>
  </si>
  <si>
    <t>67</t>
  </si>
  <si>
    <t>40445615</t>
  </si>
  <si>
    <t>značky upravující přednost P6 700mm</t>
  </si>
  <si>
    <t>-1432683324</t>
  </si>
  <si>
    <t>68</t>
  </si>
  <si>
    <t>40445611</t>
  </si>
  <si>
    <t>značky upravující přednost P2, P3, P8 500mm</t>
  </si>
  <si>
    <t>698570424</t>
  </si>
  <si>
    <t>69</t>
  </si>
  <si>
    <t>40445619</t>
  </si>
  <si>
    <t>zákazové, příkazové dopravní značky B1-B34, C1-15 500mm</t>
  </si>
  <si>
    <t>-2045006031</t>
  </si>
  <si>
    <t>70</t>
  </si>
  <si>
    <t>914511111</t>
  </si>
  <si>
    <t>Montáž sloupku dopravních značek délky do 3,5 m s betonovým základem</t>
  </si>
  <si>
    <t>97396470</t>
  </si>
  <si>
    <t>71</t>
  </si>
  <si>
    <t>404452560</t>
  </si>
  <si>
    <t>upínací svorka na sloupek US 60</t>
  </si>
  <si>
    <t>1780455132</t>
  </si>
  <si>
    <t>72</t>
  </si>
  <si>
    <t>40445240</t>
  </si>
  <si>
    <t>patka pro sloupek Al D 60mm</t>
  </si>
  <si>
    <t>-1503378960</t>
  </si>
  <si>
    <t>73</t>
  </si>
  <si>
    <t>40445225</t>
  </si>
  <si>
    <t>sloupek pro dopravní značku Zn D 60mm v 3,5m</t>
  </si>
  <si>
    <t>-1769405421</t>
  </si>
  <si>
    <t>74</t>
  </si>
  <si>
    <t>404452530</t>
  </si>
  <si>
    <t>víčko plastové na sloupek 60</t>
  </si>
  <si>
    <t>-853141003</t>
  </si>
  <si>
    <t>75</t>
  </si>
  <si>
    <t>915111112</t>
  </si>
  <si>
    <t>Vodorovné dopravní značení dělící čáry souvislé š 125 mm retroreflexní bílá barva</t>
  </si>
  <si>
    <t>142975374</t>
  </si>
  <si>
    <t>100</t>
  </si>
  <si>
    <t>76</t>
  </si>
  <si>
    <t>915111122</t>
  </si>
  <si>
    <t>Vodorovné dopravní značení dělící čáry přerušované š 125 mm retroreflexní bílá barva</t>
  </si>
  <si>
    <t>198253132</t>
  </si>
  <si>
    <t>56,0</t>
  </si>
  <si>
    <t>77</t>
  </si>
  <si>
    <t>915121112</t>
  </si>
  <si>
    <t>Vodorovné dopravní značení vodící čáry souvislé š 250 mm retroreflexní bílá barva</t>
  </si>
  <si>
    <t>961811895</t>
  </si>
  <si>
    <t>360</t>
  </si>
  <si>
    <t>78</t>
  </si>
  <si>
    <t>915121122</t>
  </si>
  <si>
    <t>Vodorovné dopravní značení vodící čáry přerušované š 250 mm retroreflexní bílá barva</t>
  </si>
  <si>
    <t>-422393918</t>
  </si>
  <si>
    <t>79</t>
  </si>
  <si>
    <t>915131112</t>
  </si>
  <si>
    <t>Vodorovné dopravní značení přechody pro chodce, šipky, symboly retroreflexní bílá barva</t>
  </si>
  <si>
    <t>-585564472</t>
  </si>
  <si>
    <t>58,25</t>
  </si>
  <si>
    <t>80</t>
  </si>
  <si>
    <t>915321115</t>
  </si>
  <si>
    <t>Předformátované vodorovné dopravní značení vodící pás pro slabozraké</t>
  </si>
  <si>
    <t>-1962616662</t>
  </si>
  <si>
    <t>16,55</t>
  </si>
  <si>
    <t>81</t>
  </si>
  <si>
    <t>915611111</t>
  </si>
  <si>
    <t>Předznačení vodorovného liniového značení</t>
  </si>
  <si>
    <t>-1089781225</t>
  </si>
  <si>
    <t>635</t>
  </si>
  <si>
    <t>82</t>
  </si>
  <si>
    <t>915621111</t>
  </si>
  <si>
    <t>Předznačení vodorovného plošného značení</t>
  </si>
  <si>
    <t>-1043594</t>
  </si>
  <si>
    <t>83</t>
  </si>
  <si>
    <t>916111113</t>
  </si>
  <si>
    <t>Osazení obruby z velkých kostek s boční opěrou do lože z betonu prostého</t>
  </si>
  <si>
    <t>-790937608</t>
  </si>
  <si>
    <t>Osazení silniční obruby z dlažebních kostek v jedné řadě s ložem tl. přes 50 do 100 mm, s vyplněním a zatřením spár cementovou maltou z velkých kostek s boční opěrou z betonu prostého, do lože z betonu prostého téže značky</t>
  </si>
  <si>
    <t>https://podminky.urs.cz/item/CS_URS_2024_02/916111113</t>
  </si>
  <si>
    <t>"žulový dvouřádek z kostek 8/10 do betonového lože s opěrou"</t>
  </si>
  <si>
    <t>2*(58,5+10+378,5-19-21)</t>
  </si>
  <si>
    <t>84</t>
  </si>
  <si>
    <t>58381007</t>
  </si>
  <si>
    <t>kostka štípaná dlažební žula drobná 8/10</t>
  </si>
  <si>
    <t>12786722</t>
  </si>
  <si>
    <t>81,4*1,01 'Přepočtené koeficientem množství</t>
  </si>
  <si>
    <t>85</t>
  </si>
  <si>
    <t>916131213</t>
  </si>
  <si>
    <t>Osazení silničního obrubníku betonového stojatého s boční opěrou do lože z betonu prostého</t>
  </si>
  <si>
    <t>-1757721925</t>
  </si>
  <si>
    <t>Osazení silničního obrubníku betonového se zřízením lože, s vyplněním a zatřením spár cementovou maltou stojatého s boční opěrou z betonu prostého, do lože z betonu prostého</t>
  </si>
  <si>
    <t>https://podminky.urs.cz/item/CS_URS_2024_01/916131213</t>
  </si>
  <si>
    <t>"osazení do betonové lože s boční opěrou, bet. C20/25n XF3"</t>
  </si>
  <si>
    <t>59+10+379+10+12</t>
  </si>
  <si>
    <t>86</t>
  </si>
  <si>
    <t>59217031</t>
  </si>
  <si>
    <t>obrubník silniční betonový 1000x150x250mm</t>
  </si>
  <si>
    <t>-7974696</t>
  </si>
  <si>
    <t>"silniční obrubník 150/250/1000" 1+5,5+60+90+3+5+5+5+5+15+113+19+21+3+28+12</t>
  </si>
  <si>
    <t>390,5*1,02 'Přepočtené koeficientem množství</t>
  </si>
  <si>
    <t>87</t>
  </si>
  <si>
    <t>59217029</t>
  </si>
  <si>
    <t>obrubník silniční betonový nájezdový 1000x150x150mm</t>
  </si>
  <si>
    <t>1931219016</t>
  </si>
  <si>
    <t>"nájezdový obrubník 150/150/1000" 58,5</t>
  </si>
  <si>
    <t>58,5*1,01 'Přepočtené koeficientem množství</t>
  </si>
  <si>
    <t>88</t>
  </si>
  <si>
    <t>59217030</t>
  </si>
  <si>
    <t>obrubník silniční betonový přechodový 1000x150x150-250mm</t>
  </si>
  <si>
    <t>2035402969</t>
  </si>
  <si>
    <t>"přechodový 150-250/250/1000" 2+2+2+2+2</t>
  </si>
  <si>
    <t>10*1,01 'Přepočtené koeficientem množství</t>
  </si>
  <si>
    <t>89</t>
  </si>
  <si>
    <t>59217073</t>
  </si>
  <si>
    <t>obrubník chodníkový betonový 1000x100x200mm</t>
  </si>
  <si>
    <t>1233041950</t>
  </si>
  <si>
    <t>2,5+2,5+2,5+2,5</t>
  </si>
  <si>
    <t>10*1,03 'Přepočtené koeficientem množství</t>
  </si>
  <si>
    <t>90</t>
  </si>
  <si>
    <t>916431112</t>
  </si>
  <si>
    <t>Osazení bezbariérového betonového obrubníku do betonového lože tl 150 mm s boční opěrou</t>
  </si>
  <si>
    <t>-1711009809</t>
  </si>
  <si>
    <t>Osazení betonového bezbariérového obrubníku s ložem betonovým tl. 150 mm úložná šířka do 400 mm s boční opěrou</t>
  </si>
  <si>
    <t>https://podminky.urs.cz/item/CS_URS_2022_02/916431112</t>
  </si>
  <si>
    <t>"vč. spárování bezbariérových obrubníků polyuretanovým tmelem - spáry v celé délce bezbar. obrubníku"</t>
  </si>
  <si>
    <t>"Spárování bezbariérových obrubníků polyuretanovým tmelem - spáry v celé délce bezbar. obrubníku"</t>
  </si>
  <si>
    <t>91</t>
  </si>
  <si>
    <t>59217041</t>
  </si>
  <si>
    <t>obrubník betonový bezbariérový přímý</t>
  </si>
  <si>
    <t>34929490</t>
  </si>
  <si>
    <t>"výšky 160mm" 13</t>
  </si>
  <si>
    <t>92</t>
  </si>
  <si>
    <t>59217040</t>
  </si>
  <si>
    <t>obrubník betonový bezbariérový náběhový</t>
  </si>
  <si>
    <t>-1987980294</t>
  </si>
  <si>
    <t>"náběhový levý" 1</t>
  </si>
  <si>
    <t>"náběhový pravý" 1</t>
  </si>
  <si>
    <t>93</t>
  </si>
  <si>
    <t>59217042</t>
  </si>
  <si>
    <t>obrubník betonový bezbariérový přechodový</t>
  </si>
  <si>
    <t>1010151164</t>
  </si>
  <si>
    <t>"přechodový levý" 1</t>
  </si>
  <si>
    <t>"přechodový pravý" 1</t>
  </si>
  <si>
    <t>94</t>
  </si>
  <si>
    <t>916991121</t>
  </si>
  <si>
    <t>Lože pod obrubníky, krajníky nebo obruby z dlažebních kostek z betonu prostého</t>
  </si>
  <si>
    <t>1932019423</t>
  </si>
  <si>
    <t>https://podminky.urs.cz/item/CS_URS_2024_01/916991121</t>
  </si>
  <si>
    <t>"pod žul.dvouřádek" 814,0*0,1</t>
  </si>
  <si>
    <t>"pod obrubníky" 470,0*0,15</t>
  </si>
  <si>
    <t>"pod bezb.obrubu u AZ" 17,0*0,65</t>
  </si>
  <si>
    <t>95</t>
  </si>
  <si>
    <t>919111111</t>
  </si>
  <si>
    <t>Řezání dilatačních spár š 4 mm hl do 60 mm příčných nebo podélných v čerstvém CB krytu</t>
  </si>
  <si>
    <t>-1892178528</t>
  </si>
  <si>
    <t>Řezání dilatačních spár v čerstvém cementobetonovém krytu příčných nebo podélných, šířky 4 mm, hloubky do 60 mm</t>
  </si>
  <si>
    <t>https://podminky.urs.cz/item/CS_URS_2023_01/919111111</t>
  </si>
  <si>
    <t>96</t>
  </si>
  <si>
    <t>919111213</t>
  </si>
  <si>
    <t>Řezání spár pro vytvoření komůrky š 10 mm hl 25 mm pro těsnící zálivku v CB krytu</t>
  </si>
  <si>
    <t>1880688841</t>
  </si>
  <si>
    <t>Řezání dilatačních spár v čerstvém cementobetonovém krytu vytvoření komůrky pro těsnící zálivku šířky 10 mm, hloubky 25 mm</t>
  </si>
  <si>
    <t>https://podminky.urs.cz/item/CS_URS_2024_02/919111213</t>
  </si>
  <si>
    <t>97</t>
  </si>
  <si>
    <t>919121111</t>
  </si>
  <si>
    <t>Těsnění spár zálivkou za studena pro komůrky š 10 mm hl 20 mm s těsnicím profilem</t>
  </si>
  <si>
    <t>-780068812</t>
  </si>
  <si>
    <t>Utěsnění dilatačních spár zálivkou za studena v cementobetonovém nebo živičném krytu včetně adhezního nátěru s těsnicím profilem pod zálivkou, pro komůrky šířky 10 mm, hloubky 20 mm</t>
  </si>
  <si>
    <t>https://podminky.urs.cz/item/CS_URS_2024_02/919121111</t>
  </si>
  <si>
    <t>"provazec mikroporezní prže 13mm"</t>
  </si>
  <si>
    <t>98</t>
  </si>
  <si>
    <t>919124121</t>
  </si>
  <si>
    <t>Dilatační spáry vkládané v cementobetonovém krytu s vyplněním spár asfaltovou zálivkou</t>
  </si>
  <si>
    <t>-2141546192</t>
  </si>
  <si>
    <t>Dilatační spáry vkládané v cementobetonovém krytu s odstraněním vložek, s vyčištěním a vyplněním spár asfaltovou zálivkou</t>
  </si>
  <si>
    <t>https://podminky.urs.cz/item/CS_URS_2023_01/919124121</t>
  </si>
  <si>
    <t>"Těsnění zálivkou za horka typ N2"</t>
  </si>
  <si>
    <t>99</t>
  </si>
  <si>
    <t>919125111</t>
  </si>
  <si>
    <t>Těsnění svislé spáry mezi živičným krytem a ostatními prvky samolepicí asfaltovou páskou š 35 mm</t>
  </si>
  <si>
    <t>-1387919208</t>
  </si>
  <si>
    <t>Těsnění svislé spáry mezi živičným krytem a ostatními prvky asfaltovou páskou samolepicí šířky 35 mm tl. 8 mm</t>
  </si>
  <si>
    <t>https://podminky.urs.cz/item/CS_URS_2023_01/919125111</t>
  </si>
  <si>
    <t>919131111</t>
  </si>
  <si>
    <t>Vyztužení dilatačních spár kluznými trny D 25 mm dl 500 mm v CB krytu</t>
  </si>
  <si>
    <t>1376041144</t>
  </si>
  <si>
    <t>Vyztužení dilatačních spár v cementobetonovém krytu kluznými trny průměru 25 mm, délky 500 mm</t>
  </si>
  <si>
    <t>https://podminky.urs.cz/item/CS_URS_2023_01/919131111</t>
  </si>
  <si>
    <t>"autobusový záliv vlevo" 3+6+9+11+11+10+9+6+3</t>
  </si>
  <si>
    <t>919716111</t>
  </si>
  <si>
    <t>Výztuž cementobetonového krytu ze svařovaných sítí hmotnosti do 7,5 kg/m2</t>
  </si>
  <si>
    <t>-1813996493</t>
  </si>
  <si>
    <t>Ocelová výztuž cementobetonového krytu ze svařovaných sítí hmotnosti do 7,5 kg/m2</t>
  </si>
  <si>
    <t>https://podminky.urs.cz/item/CS_URS_2023_01/919716111</t>
  </si>
  <si>
    <t xml:space="preserve">"výztuž z kari sítě 8mm, oka 10x10 - 2 řady, 10%ztratné na prořez" </t>
  </si>
  <si>
    <t>"autobusový záliv vlevo" 1,1*((116)*2*7,9/1000)</t>
  </si>
  <si>
    <t>"prvky pomocné výztuže" 0,3*2</t>
  </si>
  <si>
    <t>919732111</t>
  </si>
  <si>
    <t>Úprava povrchu cementobetonového krytu broušením tl do 2 mm</t>
  </si>
  <si>
    <t>-353981894</t>
  </si>
  <si>
    <t>Úprava povrchu cementobetonového krytu broušením tl. do 2 mm</t>
  </si>
  <si>
    <t>https://podminky.urs.cz/item/CS_URS_2024_02/919732111</t>
  </si>
  <si>
    <t xml:space="preserve">"Úprava povrchu cementobetonového krytu broušením  tl. do 2 mm" </t>
  </si>
  <si>
    <t>"protismyková úprava povrchu kartáčováním"</t>
  </si>
  <si>
    <t>919735111</t>
  </si>
  <si>
    <t>Řezání stávajícího živičného krytu hl do 50 mm</t>
  </si>
  <si>
    <t>-870601089</t>
  </si>
  <si>
    <t>Řezání stávajícího živičného krytu nebo podkladu hloubky do 50 mm</t>
  </si>
  <si>
    <t>https://podminky.urs.cz/item/CS_URS_2024_01/919735111</t>
  </si>
  <si>
    <t xml:space="preserve">"proříznutí spáry mezi přídlažbou a vozovkou (25x12), bude fakturováno dle technologie zhotovitele" </t>
  </si>
  <si>
    <t>919748111</t>
  </si>
  <si>
    <t>Provedení postřiku cementobetonového krytu ochrannou emulzí</t>
  </si>
  <si>
    <t>-2078095528</t>
  </si>
  <si>
    <t>Provedení postřiku, popř. zdrsnění povrchu cementobetonového krytu nebo podkladu ochrannou emulzí</t>
  </si>
  <si>
    <t>https://podminky.urs.cz/item/CS_URS_2023_01/919748111</t>
  </si>
  <si>
    <t>24551269</t>
  </si>
  <si>
    <t>roztok křemičitý k vytvoření ochrany proti kapilárně vzlínající vlhkosti</t>
  </si>
  <si>
    <t>1375393372</t>
  </si>
  <si>
    <t>Poznámka k položce:_x000d_
Spotřeba: 15 kg/m2</t>
  </si>
  <si>
    <t>116,0*15</t>
  </si>
  <si>
    <t>106</t>
  </si>
  <si>
    <t>966006211</t>
  </si>
  <si>
    <t>Odstranění svislých dopravních značek ze sloupů, sloupků nebo konzol</t>
  </si>
  <si>
    <t>698146218</t>
  </si>
  <si>
    <t>107</t>
  </si>
  <si>
    <t>997221561</t>
  </si>
  <si>
    <t>Vodorovná doprava suti z kusových materiálů do 1 km</t>
  </si>
  <si>
    <t>-830699355</t>
  </si>
  <si>
    <t>8*0,2</t>
  </si>
  <si>
    <t>108</t>
  </si>
  <si>
    <t>997221569</t>
  </si>
  <si>
    <t>Příplatek ZKD 1 km u vodorovné dopravy suti z kusových materiálů</t>
  </si>
  <si>
    <t>-1608588861</t>
  </si>
  <si>
    <t>1,6*10</t>
  </si>
  <si>
    <t>Trubní vedení</t>
  </si>
  <si>
    <t>109</t>
  </si>
  <si>
    <t>359901111R</t>
  </si>
  <si>
    <t xml:space="preserve">Napojení na  potrubí</t>
  </si>
  <si>
    <t>-1926148082</t>
  </si>
  <si>
    <t>Napojení na stávající potrubí</t>
  </si>
  <si>
    <t>Poznámka k položce:_x000d_
hodnota odměřena programem Autocad z výkresu situace stavby</t>
  </si>
  <si>
    <t>110</t>
  </si>
  <si>
    <t>871310320</t>
  </si>
  <si>
    <t>Montáž kanalizačního potrubí hladkého plnostěnného SN 12 z polypropylenu DN 150</t>
  </si>
  <si>
    <t>697150985</t>
  </si>
  <si>
    <t>Montáž kanalizačního potrubí z polypropylenu PP hladkého plnostěnného SN 12 DN 150</t>
  </si>
  <si>
    <t>https://podminky.urs.cz/item/CS_URS_2024_01/871310320</t>
  </si>
  <si>
    <t>"přípojky ul. vpustí, potrubí PP DN 150 SN12 - viz tabulka uličních vpustí"</t>
  </si>
  <si>
    <t>43,5</t>
  </si>
  <si>
    <t>111</t>
  </si>
  <si>
    <t>28617025</t>
  </si>
  <si>
    <t>trubka kanalizační PP plnostěnná třívrstvá DN 150x1000mm SN12</t>
  </si>
  <si>
    <t>269843989</t>
  </si>
  <si>
    <t>43,5*1,02 'Přepočtené koeficientem množství</t>
  </si>
  <si>
    <t>112</t>
  </si>
  <si>
    <t>877310310</t>
  </si>
  <si>
    <t>Montáž kolen na kanalizačním potrubí z PP trub hladkých plnostěnných DN 150</t>
  </si>
  <si>
    <t>983757112</t>
  </si>
  <si>
    <t>Montáž tvarovek na kanalizačním plastovém potrubí z polypropylenu PP hladkého plnostěnného kolen DN 150</t>
  </si>
  <si>
    <t>https://podminky.urs.cz/item/CS_URS_2022_01/877310310</t>
  </si>
  <si>
    <t>14*3</t>
  </si>
  <si>
    <t>113</t>
  </si>
  <si>
    <t>28617338</t>
  </si>
  <si>
    <t>koleno kanalizace PP korugované DN 160x45°</t>
  </si>
  <si>
    <t>-42732838</t>
  </si>
  <si>
    <t>114</t>
  </si>
  <si>
    <t>28617320</t>
  </si>
  <si>
    <t>koleno kanalizace PP KG DN 160x15°</t>
  </si>
  <si>
    <t>586937079</t>
  </si>
  <si>
    <t>115</t>
  </si>
  <si>
    <t>28617329</t>
  </si>
  <si>
    <t>koleno kanalizace PP korugované DN 160x30°</t>
  </si>
  <si>
    <t>-750283717</t>
  </si>
  <si>
    <t>116</t>
  </si>
  <si>
    <t>892351111</t>
  </si>
  <si>
    <t>Tlaková zkouška vodou potrubí DN 150 nebo 200</t>
  </si>
  <si>
    <t>-80616638</t>
  </si>
  <si>
    <t>Tlakové zkoušky vodou na potrubí DN 150 nebo 200</t>
  </si>
  <si>
    <t>https://podminky.urs.cz/item/CS_URS_2024_02/892351111</t>
  </si>
  <si>
    <t>"přípojky UV" 44,0</t>
  </si>
  <si>
    <t>117</t>
  </si>
  <si>
    <t>895941302</t>
  </si>
  <si>
    <t>Osazení vpusti uliční DN 450 z betonových dílců dno s kalištěm</t>
  </si>
  <si>
    <t>262283006</t>
  </si>
  <si>
    <t>Osazení vpusti uliční z betonových dílců DN 450 dno s kalištěm</t>
  </si>
  <si>
    <t>https://podminky.urs.cz/item/CS_URS_2024_02/895941302</t>
  </si>
  <si>
    <t>118</t>
  </si>
  <si>
    <t>59224495</t>
  </si>
  <si>
    <t>vpusť uliční DN 450 kaliště nízké 450/240x50mm</t>
  </si>
  <si>
    <t>-1533237268</t>
  </si>
  <si>
    <t>895941314</t>
  </si>
  <si>
    <t>Osazení vpusti uliční DN 450 z betonových dílců skruž horní 570 mm</t>
  </si>
  <si>
    <t>1142539845</t>
  </si>
  <si>
    <t>Osazení vpusti uliční z betonových dílců DN 450 skruž horní 570 mm</t>
  </si>
  <si>
    <t>https://podminky.urs.cz/item/CS_URS_2024_02/895941314</t>
  </si>
  <si>
    <t>120</t>
  </si>
  <si>
    <t>59223858</t>
  </si>
  <si>
    <t>skruž betonová horní pro uliční vpusť 450x570x50mm</t>
  </si>
  <si>
    <t>-1345117363</t>
  </si>
  <si>
    <t>121</t>
  </si>
  <si>
    <t>895941322</t>
  </si>
  <si>
    <t>Osazení vpusti uliční DN 450 z betonových dílců skruž středová 295 mm</t>
  </si>
  <si>
    <t>1515755920</t>
  </si>
  <si>
    <t>Osazení vpusti uliční z betonových dílců DN 450 skruž středová 295 mm</t>
  </si>
  <si>
    <t>https://podminky.urs.cz/item/CS_URS_2024_02/895941322</t>
  </si>
  <si>
    <t>122</t>
  </si>
  <si>
    <t>59223862</t>
  </si>
  <si>
    <t>skruž betonová středová pro uliční vpusť 450x295x50mm</t>
  </si>
  <si>
    <t>-495005718</t>
  </si>
  <si>
    <t>123</t>
  </si>
  <si>
    <t>895941323</t>
  </si>
  <si>
    <t>Osazení vpusti uliční DN 450 z betonových dílců skruž středová 570 mm</t>
  </si>
  <si>
    <t>-478466815</t>
  </si>
  <si>
    <t>Osazení vpusti uliční z betonových dílců DN 450 skruž středová 570 mm</t>
  </si>
  <si>
    <t>https://podminky.urs.cz/item/CS_URS_2024_02/895941323</t>
  </si>
  <si>
    <t>124</t>
  </si>
  <si>
    <t>59224488</t>
  </si>
  <si>
    <t>skruž betonová středová pro uliční vpusť 450x570x50mm</t>
  </si>
  <si>
    <t>659681330</t>
  </si>
  <si>
    <t>125</t>
  </si>
  <si>
    <t>895941331</t>
  </si>
  <si>
    <t>Osazení vpusti uliční DN 450 z betonových dílců skruž průběžná s výtokem</t>
  </si>
  <si>
    <t>1824228588</t>
  </si>
  <si>
    <t>Osazení vpusti uliční z betonových dílců DN 450 skruž průběžná s výtokem</t>
  </si>
  <si>
    <t>https://podminky.urs.cz/item/CS_URS_2024_02/895941331</t>
  </si>
  <si>
    <t>126</t>
  </si>
  <si>
    <t>59224489</t>
  </si>
  <si>
    <t>skruž betonová s odtokem 150mm pro uliční vpusť 450x450x50mm</t>
  </si>
  <si>
    <t>762089898</t>
  </si>
  <si>
    <t>127</t>
  </si>
  <si>
    <t>899204112</t>
  </si>
  <si>
    <t>Osazení mříží litinových včetně rámů a košů na bahno pro třídu zatížení D400, E600</t>
  </si>
  <si>
    <t>-589725963</t>
  </si>
  <si>
    <t>https://podminky.urs.cz/item/CS_URS_2024_01/899204112</t>
  </si>
  <si>
    <t>128</t>
  </si>
  <si>
    <t>55242328</t>
  </si>
  <si>
    <t>mříž D 400 - plochá, 600x600 4-stranný rám</t>
  </si>
  <si>
    <t>-966463646</t>
  </si>
  <si>
    <t>129</t>
  </si>
  <si>
    <t>59223871</t>
  </si>
  <si>
    <t>koš vysoký pro uliční vpusti žárově Pz plech pro rám 500/500mm</t>
  </si>
  <si>
    <t>2009499316</t>
  </si>
  <si>
    <t>130</t>
  </si>
  <si>
    <t>899633151</t>
  </si>
  <si>
    <t>Obetonování potrubí nebo zdiva stok ŽB bez zvláštních nároků na prostředí tř. C 20/25 v otevřeném výkopu</t>
  </si>
  <si>
    <t>1739891900</t>
  </si>
  <si>
    <t>Obetonování potrubí nebo zdiva stok betonem železovým v otevřeném výkopu bez zvláštních nároků na prostředí tř. C 20/25</t>
  </si>
  <si>
    <t>https://podminky.urs.cz/item/CS_URS_2024_02/899633151</t>
  </si>
  <si>
    <t>"obetonování chrániček rezervních"</t>
  </si>
  <si>
    <t>0,1*0,2*(19+32)</t>
  </si>
  <si>
    <t>131</t>
  </si>
  <si>
    <t>-26415820</t>
  </si>
  <si>
    <t>"vybourané obruby"</t>
  </si>
  <si>
    <t>0,1*0,2*17*2,4</t>
  </si>
  <si>
    <t>0,15*0,25*101*2,4</t>
  </si>
  <si>
    <t>"vybouraní dlažba" odstr_dlažba*0,06*2,4</t>
  </si>
  <si>
    <t>132</t>
  </si>
  <si>
    <t>-983097044</t>
  </si>
  <si>
    <t>odstr_podklad350*0,35*1,8</t>
  </si>
  <si>
    <t>odstr_podklad250*0,25*1,8</t>
  </si>
  <si>
    <t>133</t>
  </si>
  <si>
    <t>997013875</t>
  </si>
  <si>
    <t>Poplatek za uložení stavebního odpadu na recyklační skládce (skládkovné) asfaltového bez obsahu dehtu zatříděného do Katalogu odpadů pod kódem 17 03 02</t>
  </si>
  <si>
    <t>-653706968</t>
  </si>
  <si>
    <t>https://podminky.urs.cz/item/CS_URS_2024_02/997013875</t>
  </si>
  <si>
    <t>freza50*0,05*2,3</t>
  </si>
  <si>
    <t>odstr_asf100*0,1*2,3</t>
  </si>
  <si>
    <t>odstr_asf60*0,06*2,3</t>
  </si>
  <si>
    <t>134</t>
  </si>
  <si>
    <t>997211511</t>
  </si>
  <si>
    <t>Vodorovná doprava suti po suchu na vzdálenost do 1 km</t>
  </si>
  <si>
    <t>-1247003976</t>
  </si>
  <si>
    <t>Vodorovná doprava suti nebo vybouraných hmot suti se složením a hrubým urovnáním, na vzdálenost do 1 km</t>
  </si>
  <si>
    <t>https://podminky.urs.cz/item/CS_URS_2024_02/997211511</t>
  </si>
  <si>
    <t>135</t>
  </si>
  <si>
    <t>997211519</t>
  </si>
  <si>
    <t>Příplatek ZKD 1 km u vodorovné dopravy suti</t>
  </si>
  <si>
    <t>1641241024</t>
  </si>
  <si>
    <t>Vodorovná doprava suti nebo vybouraných hmot suti se složením a hrubým urovnáním, na vzdálenost Příplatek k ceně za každý další započatý 1 km přes 1 km</t>
  </si>
  <si>
    <t>https://podminky.urs.cz/item/CS_URS_2024_02/997211519</t>
  </si>
  <si>
    <t>"odvoz na skládku do 20 km"</t>
  </si>
  <si>
    <t>19*vybourana_sut</t>
  </si>
  <si>
    <t>136</t>
  </si>
  <si>
    <t>997211611</t>
  </si>
  <si>
    <t>Nakládání suti na dopravní prostředky pro vodorovnou dopravu</t>
  </si>
  <si>
    <t>1556607657</t>
  </si>
  <si>
    <t>Nakládání suti nebo vybouraných hmot na dopravní prostředky pro vodorovnou dopravu suti</t>
  </si>
  <si>
    <t>https://podminky.urs.cz/item/CS_URS_2024_02/997211611</t>
  </si>
  <si>
    <t>998</t>
  </si>
  <si>
    <t>Přesun hmot</t>
  </si>
  <si>
    <t>137</t>
  </si>
  <si>
    <t>998225111</t>
  </si>
  <si>
    <t>Přesun hmot pro pozemní komunikace s krytem z kamene, monolitickým betonovým nebo živičným</t>
  </si>
  <si>
    <t>1485713541</t>
  </si>
  <si>
    <t>Přesun hmot pro komunikace s krytem z kameniva, monolitickým betonovým nebo živičným dopravní vzdálenost do 200 m jakékoliv délky objektu</t>
  </si>
  <si>
    <t>https://podminky.urs.cz/item/CS_URS_2024_02/998225111</t>
  </si>
  <si>
    <t>Práce a dodávky M</t>
  </si>
  <si>
    <t>22-M</t>
  </si>
  <si>
    <t>Montáže technologických zařízení pro dopravní stavby</t>
  </si>
  <si>
    <t>138</t>
  </si>
  <si>
    <t>220060423</t>
  </si>
  <si>
    <t>Položení ochranné trubky do kabelového lože průměru 110 mm</t>
  </si>
  <si>
    <t>-2049489440</t>
  </si>
  <si>
    <t>https://podminky.urs.cz/item/CS_URS_2022_01/220060423</t>
  </si>
  <si>
    <t>"rezervní chránička DN 110"</t>
  </si>
  <si>
    <t>16+16</t>
  </si>
  <si>
    <t>139</t>
  </si>
  <si>
    <t>28614215</t>
  </si>
  <si>
    <t>trubka kanalizační PP plnostěnná jednovrstvá DN 110x5000mm SN10</t>
  </si>
  <si>
    <t>256</t>
  </si>
  <si>
    <t>1328706516</t>
  </si>
  <si>
    <t>23-M</t>
  </si>
  <si>
    <t>Montáže potrubí</t>
  </si>
  <si>
    <t>140</t>
  </si>
  <si>
    <t>230202033</t>
  </si>
  <si>
    <t>Montáž chráničky plastové průměru přes 110 do 160 mm</t>
  </si>
  <si>
    <t>2072802177</t>
  </si>
  <si>
    <t>Montáž plastové chráničky průměru přes 110 do 160 mm</t>
  </si>
  <si>
    <t>https://podminky.urs.cz/item/CS_URS_2024_02/230202033</t>
  </si>
  <si>
    <t>"rezervní chráničky, budou položeny se souhlasem TDI"</t>
  </si>
  <si>
    <t>141</t>
  </si>
  <si>
    <t>28614226</t>
  </si>
  <si>
    <t>trubka kanalizační PP plnostěnná jednovrstvá DN 160x6000mm SN12</t>
  </si>
  <si>
    <t>1468671744</t>
  </si>
  <si>
    <t>"rezervní chráničky"</t>
  </si>
  <si>
    <t>46-M</t>
  </si>
  <si>
    <t>Zemní práce při extr.mont.pracích</t>
  </si>
  <si>
    <t>142</t>
  </si>
  <si>
    <t>460171722</t>
  </si>
  <si>
    <t>Hloubení kabelových nezapažených rýh strojně š 80 cm hl 150 cm v hornině tř I skupiny 3</t>
  </si>
  <si>
    <t>700902829</t>
  </si>
  <si>
    <t>Hloubení kabelových rýh strojně včetně urovnání dna s přemístěním výkopku do vzdálenosti 3 m od okraje jámy nebo s naložením na dopravní prostředek šířky 80 cm hloubky 150 cm v hornině třídy těžitelnosti I skupiny 3</t>
  </si>
  <si>
    <t>https://podminky.urs.cz/item/CS_URS_2024_02/460171722</t>
  </si>
  <si>
    <t>"rezervní chráničky, budou položeny se souhlasem TDI" 19+16+16</t>
  </si>
  <si>
    <t>143</t>
  </si>
  <si>
    <t>460282111</t>
  </si>
  <si>
    <t>Pažicí box pro výkop kabelových rýh hl do 4 m š do 1,2 m</t>
  </si>
  <si>
    <t>994206176</t>
  </si>
  <si>
    <t>Pažení výkopů pažicími boxy rýh kabelových hloubka výkopu do 4 m, šířka do 1,2 m</t>
  </si>
  <si>
    <t>https://podminky.urs.cz/item/CS_URS_2024_02/460282111</t>
  </si>
  <si>
    <t>"rezervní chráničky, bude položeno se souhlasem TDI"</t>
  </si>
  <si>
    <t>(32+19)*1,2*2</t>
  </si>
  <si>
    <t>144</t>
  </si>
  <si>
    <t>460282511</t>
  </si>
  <si>
    <t>Odstranění pažicího boxu pro výkop kabelových rýh hl do 4 m š do 1,2 m</t>
  </si>
  <si>
    <t>676314150</t>
  </si>
  <si>
    <t>Pažení výkopů pažicími boxy rýh kabelových odstranění boxů hloubka výkopu do 4 m, šířka do 1,2 m</t>
  </si>
  <si>
    <t>https://podminky.urs.cz/item/CS_URS_2024_02/460282511</t>
  </si>
  <si>
    <t>122,4</t>
  </si>
  <si>
    <t>145</t>
  </si>
  <si>
    <t>460341112</t>
  </si>
  <si>
    <t>Vodorovné přemístění horniny jakékoliv třídy dopravními prostředky při elektromontážích přes 50 do 500 m</t>
  </si>
  <si>
    <t>1128626236</t>
  </si>
  <si>
    <t>Vodorovné přemístění (odvoz) horniny dopravními prostředky včetně složení, bez naložení a rozprostření jakékoliv třídy, na vzdálenost přes 50 do 500 m</t>
  </si>
  <si>
    <t>https://podminky.urs.cz/item/CS_URS_2024_02/460341112</t>
  </si>
  <si>
    <t>"odvoz na meziskládku"</t>
  </si>
  <si>
    <t>(32,0+19,0)*0,80*1,5</t>
  </si>
  <si>
    <t>146</t>
  </si>
  <si>
    <t>460341113</t>
  </si>
  <si>
    <t>Vodorovné přemístění horniny jakékoliv třídy dopravními prostředky při elektromontážích přes 500 do 1000 m</t>
  </si>
  <si>
    <t>2130601041</t>
  </si>
  <si>
    <t>Vodorovné přemístění (odvoz) horniny dopravními prostředky včetně složení, bez naložení a rozprostření jakékoliv třídy, na vzdálenost přes 500 do 1000 m</t>
  </si>
  <si>
    <t>https://podminky.urs.cz/item/CS_URS_2024_02/460341113</t>
  </si>
  <si>
    <t>"odvoz přebytku výkopku po provedení chrániček" 61,2</t>
  </si>
  <si>
    <t>147</t>
  </si>
  <si>
    <t>460341121</t>
  </si>
  <si>
    <t>Příplatek k vodorovnému přemístění horniny dopravními prostředky při elektromontážích za každých dalších i započatých 1000 m</t>
  </si>
  <si>
    <t>520617388</t>
  </si>
  <si>
    <t>Vodorovné přemístění (odvoz) horniny dopravními prostředky včetně složení, bez naložení a rozprostření jakékoliv třídy, na vzdálenost Příplatek k ceně -1113 za každých dalších i započatých 1000 m</t>
  </si>
  <si>
    <t>https://podminky.urs.cz/item/CS_URS_2024_02/460341121</t>
  </si>
  <si>
    <t>"odvoz přebytku výkopku po provedení chrániček, do 20 km" 61,2*19</t>
  </si>
  <si>
    <t>148</t>
  </si>
  <si>
    <t>460361121</t>
  </si>
  <si>
    <t>Poplatek za uložení zeminy na recyklační skládce (skládkovné) kód odpadu 17 05 04</t>
  </si>
  <si>
    <t>-1439364721</t>
  </si>
  <si>
    <t>Poplatek (skládkovné) za uložení zeminy na recyklační skládce zatříděné do Katalogu odpadů pod kódem 17 05 04</t>
  </si>
  <si>
    <t>https://podminky.urs.cz/item/CS_URS_2024_02/460361121</t>
  </si>
  <si>
    <t>"přebytek výkopku po provedení chrániček" 61,2*1,8</t>
  </si>
  <si>
    <t>149</t>
  </si>
  <si>
    <t>460371121</t>
  </si>
  <si>
    <t>Naložení výkopku při elektromontážích strojně z hornin třídy I skupiny 1 až 3</t>
  </si>
  <si>
    <t>-966413939</t>
  </si>
  <si>
    <t>Naložení výkopku strojně z hornin třídy těžitelnosti I skupiny 1 až 3</t>
  </si>
  <si>
    <t>https://podminky.urs.cz/item/CS_URS_2024_02/460371121</t>
  </si>
  <si>
    <t>61,2</t>
  </si>
  <si>
    <t>150</t>
  </si>
  <si>
    <t>460451742</t>
  </si>
  <si>
    <t>Zásyp kabelových rýh strojně se zhutněním š 80 cm hl 150 cm z horniny tř I skupiny 3</t>
  </si>
  <si>
    <t>-781733212</t>
  </si>
  <si>
    <t>Zásyp kabelových rýh strojně s přemístěním sypaniny ze vzdálenosti do 10 m, s uložením výkopku ve vrstvách včetně zhutnění a urovnání povrchu šířky 80 cm hloubky 150 cm z horniny třídy těžitelnosti I skupiny 3</t>
  </si>
  <si>
    <t>https://podminky.urs.cz/item/CS_URS_2024_02/460451742</t>
  </si>
  <si>
    <t>"zásyp nakupovaným materiálem"</t>
  </si>
  <si>
    <t>"3ks chrániček/rýha" 11,0+11,0</t>
  </si>
  <si>
    <t>"chránička pro pokládku kabelu pro teplovod"</t>
  </si>
  <si>
    <t>10+10+16</t>
  </si>
  <si>
    <t>151</t>
  </si>
  <si>
    <t>58337302</t>
  </si>
  <si>
    <t>štěrkopísek frakce 0/16</t>
  </si>
  <si>
    <t>1552561041</t>
  </si>
  <si>
    <t>"3ks chrániček/rýha" (11,0+11,0)*0,8*0,30</t>
  </si>
  <si>
    <t>(10+10+16)*0,8*0,30</t>
  </si>
  <si>
    <t>13,92*1,8 'Přepočtené koeficientem množství</t>
  </si>
  <si>
    <t>152</t>
  </si>
  <si>
    <t>460452052</t>
  </si>
  <si>
    <t>Zásyp kabelových rýh strojně se zhutněním š 120 cm hl 150 cm z horniny tř I skupiny 3</t>
  </si>
  <si>
    <t>-1724552641</t>
  </si>
  <si>
    <t>Zásyp kabelových rýh strojně s přemístěním sypaniny ze vzdálenosti do 10 m, s uložením výkopku ve vrstvách včetně zhutnění a urovnání povrchu šířky 120 cm hloubky 150 cm z horniny třídy těžitelnosti I skupiny 3</t>
  </si>
  <si>
    <t>https://podminky.urs.cz/item/CS_URS_2024_02/460452052</t>
  </si>
  <si>
    <t>"rezervní chráničky" (32+19)</t>
  </si>
  <si>
    <t>153</t>
  </si>
  <si>
    <t>583373440</t>
  </si>
  <si>
    <t>štěrkopísek frakce 0/32</t>
  </si>
  <si>
    <t>-1786119671</t>
  </si>
  <si>
    <t>"pro chráničky" (32+19)*1,2*0,40</t>
  </si>
  <si>
    <t>24,48*1,8 'Přepočtené koeficientem množství</t>
  </si>
  <si>
    <t>154</t>
  </si>
  <si>
    <t>583373101</t>
  </si>
  <si>
    <t>štěrkopísek frakce 0/4</t>
  </si>
  <si>
    <t>49862099</t>
  </si>
  <si>
    <t>155</t>
  </si>
  <si>
    <t>460661511</t>
  </si>
  <si>
    <t>Kabelové lože z písku pro kabely nn kryté plastovou fólií š lože do 25 cm</t>
  </si>
  <si>
    <t>-894866196</t>
  </si>
  <si>
    <t>Kabelové lože z písku včetně podsypu, zhutnění a urovnání povrchu pro kabely nn zakryté plastovou fólií, šířky do 25 cm</t>
  </si>
  <si>
    <t>https://podminky.urs.cz/item/CS_URS_2024_02/460661511</t>
  </si>
  <si>
    <t>"rezervní chráničky" 32+19</t>
  </si>
  <si>
    <t>156</t>
  </si>
  <si>
    <t>460671112</t>
  </si>
  <si>
    <t>Výstražná fólie pro krytí kabelů šířky přes 20 do 25 cm</t>
  </si>
  <si>
    <t>-1233803204</t>
  </si>
  <si>
    <t>Výstražné prvky pro krytí kabelů včetně vyrovnání povrchu rýhy, rozvinutí a uložení fólie, šířky přes 20 do 25 cm</t>
  </si>
  <si>
    <t>https://podminky.urs.cz/item/CS_URS_2024_02/460671112</t>
  </si>
  <si>
    <t>ornice_svah</t>
  </si>
  <si>
    <t>147,51</t>
  </si>
  <si>
    <t>102 - Místní komunikace II. a III.třídy</t>
  </si>
  <si>
    <t>102.1 - Místní komunikace III.třídy - 1</t>
  </si>
  <si>
    <t xml:space="preserve">    2 - Zakládání</t>
  </si>
  <si>
    <t xml:space="preserve">    4 - Vodorovné konstrukce</t>
  </si>
  <si>
    <t xml:space="preserve">    5 - Komunikace</t>
  </si>
  <si>
    <t xml:space="preserve">    998 - Přesun hmot</t>
  </si>
  <si>
    <t>278007564</t>
  </si>
  <si>
    <t>"beton. patka pro DZ" 5* (0,5*0,5*0,8)</t>
  </si>
  <si>
    <t>-548388655</t>
  </si>
  <si>
    <t>"AZ dle kubaturového listu" 509,04</t>
  </si>
  <si>
    <t>"AZ křižovatka km 0,0065-0,020" 135,0*1,4*0,7</t>
  </si>
  <si>
    <t>"AZ křižovatka km 0,100-0,12150" 179,0*1,4*0,7</t>
  </si>
  <si>
    <t>"odkop - dle kubaturového listu" 763,43</t>
  </si>
  <si>
    <t>"odkop - křižovatka km 0,0065-0,020" 135,0*1,5*1,1</t>
  </si>
  <si>
    <t>"odkop - křižovatka km 0,100-0,12150" 179,0*1,5*1,2</t>
  </si>
  <si>
    <t>132251103</t>
  </si>
  <si>
    <t>Hloubení rýh nezapažených š do 800 mm v hornině třídy těžitelnosti I skupiny 3 objem do 100 m3 strojně</t>
  </si>
  <si>
    <t>-1143751929</t>
  </si>
  <si>
    <t>Hloubení nezapažených rýh šířky do 800 mm strojně s urovnáním dna do předepsaného profilu a spádu v hornině třídy těžitelnosti I skupiny 3 přes 50 do 100 m3</t>
  </si>
  <si>
    <t>https://podminky.urs.cz/item/CS_URS_2024_02/132251103</t>
  </si>
  <si>
    <t>"rýha pro vsakovací drenáž" 0,8*0,6*225</t>
  </si>
  <si>
    <t>"rýha pro přípojky z vpustí" 1,0*0,6*36,0</t>
  </si>
  <si>
    <t>133212812</t>
  </si>
  <si>
    <t>Hloubení nezapažených šachet v hornině třídy těžitelnosti I skupiny 3 plocha výkopu přes 4 m2 do 20 m2 ručně</t>
  </si>
  <si>
    <t>-1132083458</t>
  </si>
  <si>
    <t>Hloubení nezapažených šachet ručně v horninách třídy těžitelnosti I skupiny 3, půdorysná plocha výkopu přes 4 m2 do 20 m2</t>
  </si>
  <si>
    <t>"pro ul.vpusti"9*(1,5*1,5*1,0)</t>
  </si>
  <si>
    <t>-1754860954</t>
  </si>
  <si>
    <t>"viz pol.č. 122251106" 2125,14</t>
  </si>
  <si>
    <t>"viz pol.č. 132251103" 129,6</t>
  </si>
  <si>
    <t>"viz pol.č. 133212811" 20,25</t>
  </si>
  <si>
    <t>"zpětné použití na stavbě viz pol.č. 171152101" -43,75</t>
  </si>
  <si>
    <t>-311561377</t>
  </si>
  <si>
    <t>2231,24*10</t>
  </si>
  <si>
    <t>-1060856282</t>
  </si>
  <si>
    <t>816,76</t>
  </si>
  <si>
    <t>628842593</t>
  </si>
  <si>
    <t>816,76*10</t>
  </si>
  <si>
    <t>1361399559</t>
  </si>
  <si>
    <t>"nakládání výkopu" 2231,24</t>
  </si>
  <si>
    <t>978725291</t>
  </si>
  <si>
    <t>918755061</t>
  </si>
  <si>
    <t>175,0*0,25</t>
  </si>
  <si>
    <t>-80770941</t>
  </si>
  <si>
    <t>-471683455</t>
  </si>
  <si>
    <t>"AZ dle kubaturového listu" 509,04/2</t>
  </si>
  <si>
    <t>"AZ křižovatka km 0,0065-0,020" 135,0*1,4*0,35</t>
  </si>
  <si>
    <t>"AZ křižovatka km 0,100-0,12150" 179,0*1,4*0,35</t>
  </si>
  <si>
    <t>408,38*1,7 'Přepočtené koeficientem množství</t>
  </si>
  <si>
    <t>-1374758844</t>
  </si>
  <si>
    <t>408,38*1,8 'Přepočtené koeficientem množství</t>
  </si>
  <si>
    <t>-1272909388</t>
  </si>
  <si>
    <t>"poplatek za výkop" 2231,24*1,6</t>
  </si>
  <si>
    <t>1596602025</t>
  </si>
  <si>
    <t>"odkop" 2231,24</t>
  </si>
  <si>
    <t>1941115565</t>
  </si>
  <si>
    <t>"pro ul.vpustě" 9*(1,5*1,0*0,25*4)</t>
  </si>
  <si>
    <t>-1572166221</t>
  </si>
  <si>
    <t>"v místech přípojek z UV" 36*1,2*0,30</t>
  </si>
  <si>
    <t>-1101738510</t>
  </si>
  <si>
    <t>26,46*1,8 'Přepočtené koeficientem množství</t>
  </si>
  <si>
    <t>-1988022814</t>
  </si>
  <si>
    <t>"v místech přípojek z UV" 36*1,2*0,40</t>
  </si>
  <si>
    <t>-1475288516</t>
  </si>
  <si>
    <t>17,28*2 'Přepočtené koeficientem množství</t>
  </si>
  <si>
    <t>-1625239781</t>
  </si>
  <si>
    <t>175,0</t>
  </si>
  <si>
    <t>1370413885</t>
  </si>
  <si>
    <t>-643085211</t>
  </si>
  <si>
    <t>175*0,02 'Přepočtené koeficientem množství</t>
  </si>
  <si>
    <t>181411132</t>
  </si>
  <si>
    <t>Založení parkového trávníku výsevem pl do 1000 m2 ve svahu přes 1:5 do 1:2</t>
  </si>
  <si>
    <t>-319917522</t>
  </si>
  <si>
    <t>Založení trávníku na půdě předem připravené plochy do 1000 m2 výsevem včetně utažení parkového na svahu přes 1:5 do 1:2</t>
  </si>
  <si>
    <t>https://podminky.urs.cz/item/CS_URS_2024_02/181411132</t>
  </si>
  <si>
    <t>-163543657</t>
  </si>
  <si>
    <t>147,51*0,02 'Přepočtené koeficientem množství</t>
  </si>
  <si>
    <t>1729533393</t>
  </si>
  <si>
    <t>"dle kubaturového listu" 712,04</t>
  </si>
  <si>
    <t>"křižovatka km 0,0065-0,020" 135,0*1,4</t>
  </si>
  <si>
    <t>"křižovatka km 0,100-0,12150" 179,0*1,4</t>
  </si>
  <si>
    <t>182311123</t>
  </si>
  <si>
    <t>Rozprostření ornice ve svahu přes 1:5 tl vrstvy do 200 mm ručně</t>
  </si>
  <si>
    <t>-1933573034</t>
  </si>
  <si>
    <t>Rozprostření a urovnání ornice ve svahu sklonu přes 1:5 ručně při souvislé ploše, tl. vrstvy do 200 mm</t>
  </si>
  <si>
    <t>https://podminky.urs.cz/item/CS_URS_2024_02/182311123</t>
  </si>
  <si>
    <t>"planimetrováno ze situace - ohumusování ve svahu tl. 15cm, bude použita sejmuta ornice ze stavby z meziskládky""</t>
  </si>
  <si>
    <t>"viz. kubaturový list" 106,26</t>
  </si>
  <si>
    <t>"křižovatka km 0,100-0,121" 25,0*1,65</t>
  </si>
  <si>
    <t>-1059055682</t>
  </si>
  <si>
    <t>184813522</t>
  </si>
  <si>
    <t>Chemické odplevelení po založení kultury postřikem na široko ve svahu přes 1:5 do 1:2 ručně</t>
  </si>
  <si>
    <t>-294294435</t>
  </si>
  <si>
    <t>Chemické odplevelení po založení kultury ručně postřikem na široko na svahu přes 1:5 do 1:2</t>
  </si>
  <si>
    <t>https://podminky.urs.cz/item/CS_URS_2024_02/184813522</t>
  </si>
  <si>
    <t>904405474</t>
  </si>
  <si>
    <t>"drenážní žebro, výplň kamenivem fr. 16/32" 0,80*0,6*(125+100)</t>
  </si>
  <si>
    <t>-2080801474</t>
  </si>
  <si>
    <t>"drenážní žebro - opláštění" (1,10+1,10+0,6)*(125+100)</t>
  </si>
  <si>
    <t>-779503495</t>
  </si>
  <si>
    <t>630*1,02 'Přepočtené koeficientem množství</t>
  </si>
  <si>
    <t>-1311843164</t>
  </si>
  <si>
    <t>"pro drenáž" 0,10*0,6*225,0</t>
  </si>
  <si>
    <t>-917463597</t>
  </si>
  <si>
    <t>100+125</t>
  </si>
  <si>
    <t>-213431799</t>
  </si>
  <si>
    <t>712,04+189+250,6</t>
  </si>
  <si>
    <t>1806993005</t>
  </si>
  <si>
    <t>(712,04+189+250,6)*1,02</t>
  </si>
  <si>
    <t>-1094480418</t>
  </si>
  <si>
    <t>Základy z betonu prostého patky a bloky z betonu kamenem neprokládaného tř. C 25/30</t>
  </si>
  <si>
    <t>https://podminky.urs.cz/item/CS_URS_2023_01/275313811</t>
  </si>
  <si>
    <t>Vodorovné konstrukce</t>
  </si>
  <si>
    <t>452311141</t>
  </si>
  <si>
    <t>Podkladní desky z betonu prostého bez zvýšených nároků na prostředí tř. C 16/20 otevřený výkop</t>
  </si>
  <si>
    <t>-690558337</t>
  </si>
  <si>
    <t>Podkladní a zajišťovací konstrukce z betonu prostého v otevřeném výkopu bez zvýšených nároků na prostředí desky pod potrubí, stoky a drobné objekty z betonu tř. C 16/20</t>
  </si>
  <si>
    <t>https://podminky.urs.cz/item/CS_URS_2024_02/452311141</t>
  </si>
  <si>
    <t>"podkladní beton pod UV, beton C16/20 X0 tl. 100 mm"</t>
  </si>
  <si>
    <t>9*(1,0*1,0)*0,1</t>
  </si>
  <si>
    <t>510707001</t>
  </si>
  <si>
    <t>810,0</t>
  </si>
  <si>
    <t>-830984818</t>
  </si>
  <si>
    <t>144231080</t>
  </si>
  <si>
    <t>569903311</t>
  </si>
  <si>
    <t>Zřízení zemních krajnic se zhutněním</t>
  </si>
  <si>
    <t>251953513</t>
  </si>
  <si>
    <t>Zřízení zemních krajnic z hornin jakékoliv třídy se zhutněním</t>
  </si>
  <si>
    <t>https://podminky.urs.cz/item/CS_URS_2024_02/569903311</t>
  </si>
  <si>
    <t>"provedení zemních dosypávek kolem obruby, dosypávky nenamrzavým materiálem, zhutněno na 100% PS, min. podmíněně vhodný materiál dle ČSN 736133"</t>
  </si>
  <si>
    <t>"0,50 m3/m planimetrováno z př.řezů" (128+130)*0,50</t>
  </si>
  <si>
    <t>576151714</t>
  </si>
  <si>
    <t>425014473</t>
  </si>
  <si>
    <t>810+810</t>
  </si>
  <si>
    <t>-1753363137</t>
  </si>
  <si>
    <t xml:space="preserve">"ACO 11+  50/70 tl. 40 mm" 810,0</t>
  </si>
  <si>
    <t>-2054096784</t>
  </si>
  <si>
    <t xml:space="preserve">"ACL 16+  50/70 tl. 70 mm" 810,0</t>
  </si>
  <si>
    <t>522379739</t>
  </si>
  <si>
    <t>"středová spára" 130,0</t>
  </si>
  <si>
    <t>"mezi přídlažbou a vozovkou komunikace" 258,0</t>
  </si>
  <si>
    <t>"proříznutí kolem UV" 9*(4*0,5)</t>
  </si>
  <si>
    <t>-888751977</t>
  </si>
  <si>
    <t>-527043471</t>
  </si>
  <si>
    <t>-814117876</t>
  </si>
  <si>
    <t>36*1,02 'Přepočtené koeficientem množství</t>
  </si>
  <si>
    <t>-1616883939</t>
  </si>
  <si>
    <t>9*3</t>
  </si>
  <si>
    <t>1506959437</t>
  </si>
  <si>
    <t>2118412866</t>
  </si>
  <si>
    <t>-2066144770</t>
  </si>
  <si>
    <t>817645890</t>
  </si>
  <si>
    <t>"přípojky UV" 36,0</t>
  </si>
  <si>
    <t>-386588892</t>
  </si>
  <si>
    <t>-1155082860</t>
  </si>
  <si>
    <t>1768565889</t>
  </si>
  <si>
    <t>2002978578</t>
  </si>
  <si>
    <t>-225142776</t>
  </si>
  <si>
    <t>330209529</t>
  </si>
  <si>
    <t>-564805137</t>
  </si>
  <si>
    <t>-823449640</t>
  </si>
  <si>
    <t>-1698463704</t>
  </si>
  <si>
    <t>636934565</t>
  </si>
  <si>
    <t>-185617576</t>
  </si>
  <si>
    <t>"UV55 - UV63 dle tabulky vpustí" 9</t>
  </si>
  <si>
    <t>-589874162</t>
  </si>
  <si>
    <t>-1714587522</t>
  </si>
  <si>
    <t>1612479503</t>
  </si>
  <si>
    <t>"obetonování chráničky DN 50 pro teplovod"</t>
  </si>
  <si>
    <t>0,1*0,2*36,0</t>
  </si>
  <si>
    <t xml:space="preserve">Montáž svislé dopravní značky základní velikosti do  1 m2 objímkami na sloupky nebo konzoly</t>
  </si>
  <si>
    <t>-1262937050</t>
  </si>
  <si>
    <t xml:space="preserve">"trvalé dopravní značení" </t>
  </si>
  <si>
    <t>"IZ8a" 1</t>
  </si>
  <si>
    <t>"IZ8b" 1</t>
  </si>
  <si>
    <t>"P4" 1</t>
  </si>
  <si>
    <t>40445651</t>
  </si>
  <si>
    <t>informativní značky zónové IZ1, IZ2, IZ8, IZ9 1000x1000mm</t>
  </si>
  <si>
    <t>1678108782</t>
  </si>
  <si>
    <t>40445608</t>
  </si>
  <si>
    <t>značky upravující přednost P1, P4 700mm</t>
  </si>
  <si>
    <t>-645244514</t>
  </si>
  <si>
    <t>1965623423</t>
  </si>
  <si>
    <t xml:space="preserve">Montáž sloupku dopravních značek  délky do 3,5 m do betonového základu</t>
  </si>
  <si>
    <t>2+2+1</t>
  </si>
  <si>
    <t>404452300</t>
  </si>
  <si>
    <t>sloupek Zn 70 - 350</t>
  </si>
  <si>
    <t>671487129</t>
  </si>
  <si>
    <t>404452570</t>
  </si>
  <si>
    <t>upínací svorka na sloupek US 70</t>
  </si>
  <si>
    <t>1157587174</t>
  </si>
  <si>
    <t>upínací svorka na sloupek D 70 mm</t>
  </si>
  <si>
    <t>5*4</t>
  </si>
  <si>
    <t>914531111</t>
  </si>
  <si>
    <t>Montáž nástavce na sloupky velikosti do 1 m2 pro uchycení dopravních značek</t>
  </si>
  <si>
    <t>2071065022</t>
  </si>
  <si>
    <t>Montáž konzol nebo nástavců pro osazení dopravních značek velikosti do 1 m2 na sloupek</t>
  </si>
  <si>
    <t>https://podminky.urs.cz/item/CS_URS_2024_02/914531111</t>
  </si>
  <si>
    <t>1+1</t>
  </si>
  <si>
    <t>40445257</t>
  </si>
  <si>
    <t>svorka upínací na sloupek D 70mm</t>
  </si>
  <si>
    <t>-446881730</t>
  </si>
  <si>
    <t>-1927072304</t>
  </si>
  <si>
    <t>Vodorovné dopravní značení stříkané barvou přechody pro chodce, šipky, symboly bílé retroreflexní</t>
  </si>
  <si>
    <t>https://podminky.urs.cz/item/CS_URS_2024_02/915131112</t>
  </si>
  <si>
    <t>"V8b" (4*0,5)*6+(0,5*0,5)*8</t>
  </si>
  <si>
    <t>945034135</t>
  </si>
  <si>
    <t>2*(128+130)</t>
  </si>
  <si>
    <t>-1486351942</t>
  </si>
  <si>
    <t>(128+130)*2*0,1</t>
  </si>
  <si>
    <t>51,6*1,01 'Přepočtené koeficientem množství</t>
  </si>
  <si>
    <t>-249757943</t>
  </si>
  <si>
    <t xml:space="preserve"> 128+130</t>
  </si>
  <si>
    <t>1543171256</t>
  </si>
  <si>
    <t>"silniční obrubník 150/250/1000" 119,5+120,5</t>
  </si>
  <si>
    <t>240*1,02 'Přepočtené koeficientem množství</t>
  </si>
  <si>
    <t>5294469</t>
  </si>
  <si>
    <t>"nájezdový obrubník 150/150/1000" 6,5+7,5</t>
  </si>
  <si>
    <t>14*1,01 'Přepočtené koeficientem množství</t>
  </si>
  <si>
    <t>-256785373</t>
  </si>
  <si>
    <t>"přechodový 150-250/250/1000" 2+2</t>
  </si>
  <si>
    <t>4*1,01 'Přepočtené koeficientem množství</t>
  </si>
  <si>
    <t>889896262</t>
  </si>
  <si>
    <t>"pod žul.dvouřádek" 258,0*0,1</t>
  </si>
  <si>
    <t>"pod obrubníky" 258,0*0,08</t>
  </si>
  <si>
    <t>1180070150</t>
  </si>
  <si>
    <t>1104151478</t>
  </si>
  <si>
    <t>34571351</t>
  </si>
  <si>
    <t>trubka elektroinstalační ohebná dvouplášťová korugovaná HDPE+LDPE (chránička) D 40/50mm</t>
  </si>
  <si>
    <t>-878345230</t>
  </si>
  <si>
    <t>230202019</t>
  </si>
  <si>
    <t>Montáž chráničky ocelové celé průměru přes 324,6 do 377 mm</t>
  </si>
  <si>
    <t>1751881990</t>
  </si>
  <si>
    <t>Montáž ocelové chráničky celé průměru přes 324,6 do 377 mm</t>
  </si>
  <si>
    <t>https://podminky.urs.cz/item/CS_URS_2024_02/230202019</t>
  </si>
  <si>
    <t>"chránička pro teplovod" (10+10+16)*2</t>
  </si>
  <si>
    <t>55284043R</t>
  </si>
  <si>
    <t>Trubka ocelová silnostěnná svařovaná konstrukční 350x6 (S355)</t>
  </si>
  <si>
    <t>-1650230999</t>
  </si>
  <si>
    <t>1177319202</t>
  </si>
  <si>
    <t>(3*11,0)+(3*11,0)</t>
  </si>
  <si>
    <t>604740748</t>
  </si>
  <si>
    <t>-1179958489</t>
  </si>
  <si>
    <t>460172042</t>
  </si>
  <si>
    <t>Hloubení kabelových nezapažených rýh strojně š 120 cm hl 150 cm v hornině tř I skupiny 3</t>
  </si>
  <si>
    <t>-1957888225</t>
  </si>
  <si>
    <t>Hloubení kabelových rýh strojně včetně urovnání dna s přemístěním výkopku do vzdálenosti 3 m od okraje jámy nebo s naložením na dopravní prostředek šířky 120 cm hloubky 150 cm v hornině třídy těžitelnosti I skupiny 3</t>
  </si>
  <si>
    <t>https://podminky.urs.cz/item/CS_URS_2024_02/460172042</t>
  </si>
  <si>
    <t>"pro chráničky pro teplovod" (10+10+16)</t>
  </si>
  <si>
    <t>461722638</t>
  </si>
  <si>
    <t>"chránička pro teplovod" (10+10+16)*1,5*2</t>
  </si>
  <si>
    <t>(10+10+16)*1,5*2</t>
  </si>
  <si>
    <t>"3ks chrániček/rýha" (11,0+11,0)*1,2*2</t>
  </si>
  <si>
    <t>330356884</t>
  </si>
  <si>
    <t>268,8</t>
  </si>
  <si>
    <t>687140476</t>
  </si>
  <si>
    <t>"3ks chrániček/rýha" (11,0+11,0)*0,80*1,5</t>
  </si>
  <si>
    <t>(10+10+16)*0,80*1,2</t>
  </si>
  <si>
    <t>"pro chráničky pro teplovod" (10+10+16)*1,2*1,5</t>
  </si>
  <si>
    <t>-939098620</t>
  </si>
  <si>
    <t>"odvoz přebytku výkopku po provedení chrániček" 125,76</t>
  </si>
  <si>
    <t>940853672</t>
  </si>
  <si>
    <t>"odvoz přebytku výkopku po provedení chrániček, do 20 km" 125,76*19</t>
  </si>
  <si>
    <t>-540402965</t>
  </si>
  <si>
    <t>"přebytek výkopku po provedení chrániček" 125,76*1,8</t>
  </si>
  <si>
    <t>-295616073</t>
  </si>
  <si>
    <t>125,76</t>
  </si>
  <si>
    <t>1644803179</t>
  </si>
  <si>
    <t>1836583881</t>
  </si>
  <si>
    <t>739745035</t>
  </si>
  <si>
    <t>12184242</t>
  </si>
  <si>
    <t>"pro chráničky pro teplovod" (10+10+16)*1,2*0,40</t>
  </si>
  <si>
    <t>17,28*1,8 'Přepočtené koeficientem množství</t>
  </si>
  <si>
    <t>949785276</t>
  </si>
  <si>
    <t>23586184</t>
  </si>
  <si>
    <t>"rezervní chráničky, 3ks chrániček/rýha" 3*(11,0+11,0)</t>
  </si>
  <si>
    <t>2114981920</t>
  </si>
  <si>
    <t>-452994201</t>
  </si>
  <si>
    <t>AZ</t>
  </si>
  <si>
    <t>1703,92</t>
  </si>
  <si>
    <t>jamy</t>
  </si>
  <si>
    <t>40,5</t>
  </si>
  <si>
    <t>odkop</t>
  </si>
  <si>
    <t>3835,71</t>
  </si>
  <si>
    <t>odvoz_odkop</t>
  </si>
  <si>
    <t>3831,11</t>
  </si>
  <si>
    <t>1550</t>
  </si>
  <si>
    <t>514,67</t>
  </si>
  <si>
    <t>ryhy</t>
  </si>
  <si>
    <t>264,9</t>
  </si>
  <si>
    <t>zpetny_nasyp</t>
  </si>
  <si>
    <t>310</t>
  </si>
  <si>
    <t>102.2 - Místní komunikace II.třídy</t>
  </si>
  <si>
    <t>391662099</t>
  </si>
  <si>
    <t>"AZ dle kubaturového listu" 1703,92</t>
  </si>
  <si>
    <t>"odkop - dle kubaturového listu" 2131,79</t>
  </si>
  <si>
    <t>1539743128</t>
  </si>
  <si>
    <t>"rýha pro vsakovací drenáž" 0,8*0,6*(230+270)</t>
  </si>
  <si>
    <t>"rýha pro přípojky z vpustí" 1,0*0,6*41,5</t>
  </si>
  <si>
    <t>1705110633</t>
  </si>
  <si>
    <t>"pro ul.vpusti"18*(1,5*1,5*1,0)</t>
  </si>
  <si>
    <t>1655382211</t>
  </si>
  <si>
    <t>"viz pol.č. 122251106" odkop</t>
  </si>
  <si>
    <t>"viz pol.č. 132251103" ryhy</t>
  </si>
  <si>
    <t>"viz pol.č. 133212811" jamy</t>
  </si>
  <si>
    <t>"zpětné použití na stavbě viz pol.č. 171152101" -zpetny_nasyp</t>
  </si>
  <si>
    <t>397405024</t>
  </si>
  <si>
    <t>odvoz_odkop*10</t>
  </si>
  <si>
    <t>254657263</t>
  </si>
  <si>
    <t>557868815</t>
  </si>
  <si>
    <t>AZ*10</t>
  </si>
  <si>
    <t>944127220</t>
  </si>
  <si>
    <t>"nakládání výkopu" odvoz_odkop</t>
  </si>
  <si>
    <t>-2125121484</t>
  </si>
  <si>
    <t>-1457730444</t>
  </si>
  <si>
    <t>(235+1110+205)*0,2</t>
  </si>
  <si>
    <t>-73052420</t>
  </si>
  <si>
    <t>-1564295959</t>
  </si>
  <si>
    <t>AZ/2</t>
  </si>
  <si>
    <t>851,96*1,7 'Přepočtené koeficientem množství</t>
  </si>
  <si>
    <t>-681906930</t>
  </si>
  <si>
    <t>851,96*1,8 'Přepočtené koeficientem množství</t>
  </si>
  <si>
    <t>-532425023</t>
  </si>
  <si>
    <t>"poplatek za výkop" odvoz_odkop*1,6</t>
  </si>
  <si>
    <t>1035746569</t>
  </si>
  <si>
    <t>"odkop" odvoz_odkop</t>
  </si>
  <si>
    <t>384804476</t>
  </si>
  <si>
    <t>"pro ul.vpustě" 18*(1,5*1,0*0,25*4)</t>
  </si>
  <si>
    <t>134697763</t>
  </si>
  <si>
    <t>"v místech přípojek z UV" 41,5*1,2*0,30</t>
  </si>
  <si>
    <t>1233977553</t>
  </si>
  <si>
    <t>41,94*1,8 'Přepočtené koeficientem množství</t>
  </si>
  <si>
    <t>-1492023905</t>
  </si>
  <si>
    <t>"v místech přípojek z UV" 41,5*1,2*0,40</t>
  </si>
  <si>
    <t>2020758690</t>
  </si>
  <si>
    <t>19,92*2 'Přepočtené koeficientem množství</t>
  </si>
  <si>
    <t>-1203149475</t>
  </si>
  <si>
    <t>(235+1110+205)</t>
  </si>
  <si>
    <t>-1351410188</t>
  </si>
  <si>
    <t>108387057</t>
  </si>
  <si>
    <t>514,67*0,02 'Přepočtené koeficientem množství</t>
  </si>
  <si>
    <t>1507638023</t>
  </si>
  <si>
    <t>1042831791</t>
  </si>
  <si>
    <t>1550*0,02 'Přepočtené koeficientem množství</t>
  </si>
  <si>
    <t>-1905345850</t>
  </si>
  <si>
    <t>"dle kubaturového listu" 2383,34</t>
  </si>
  <si>
    <t>1148906273</t>
  </si>
  <si>
    <t>"viz. kubaturový list" 514,67</t>
  </si>
  <si>
    <t>253199618</t>
  </si>
  <si>
    <t>-234314259</t>
  </si>
  <si>
    <t>867449742</t>
  </si>
  <si>
    <t>"drenážní žebro, výplň kamenivem fr. 16/32" 0,80*0,6*(230+270)</t>
  </si>
  <si>
    <t>1621594984</t>
  </si>
  <si>
    <t>"drenážní žebro - opláštění" (1,10+1,10+0,6)*(230+270)</t>
  </si>
  <si>
    <t>1973235304</t>
  </si>
  <si>
    <t>1400*1,02 'Přepočtené koeficientem množství</t>
  </si>
  <si>
    <t>2044440593</t>
  </si>
  <si>
    <t>"pro drenáž" 0,10*0,6*(230+270)</t>
  </si>
  <si>
    <t>-1640078936</t>
  </si>
  <si>
    <t>230+270</t>
  </si>
  <si>
    <t>-2056945274</t>
  </si>
  <si>
    <t>2383,34</t>
  </si>
  <si>
    <t>"pod plochou budoucího parkoviště"</t>
  </si>
  <si>
    <t>5*260</t>
  </si>
  <si>
    <t>-1219805899</t>
  </si>
  <si>
    <t>2383,34*1,02</t>
  </si>
  <si>
    <t>69311226</t>
  </si>
  <si>
    <t>geotextilie netkaná separační, ochranná, filtrační, drenážní PES 150g/m2</t>
  </si>
  <si>
    <t>-13785907</t>
  </si>
  <si>
    <t>5*260*1,02</t>
  </si>
  <si>
    <t>-62375087</t>
  </si>
  <si>
    <t>18*(1,0*1,0)*0,1</t>
  </si>
  <si>
    <t>-1409169760</t>
  </si>
  <si>
    <t>1680,0</t>
  </si>
  <si>
    <t>1637540683</t>
  </si>
  <si>
    <t>1979739846</t>
  </si>
  <si>
    <t>1534876424</t>
  </si>
  <si>
    <t>"0,50 m3/m planimetrováno z př.řezů" (39+172+27+270)*0,50</t>
  </si>
  <si>
    <t>1327081930</t>
  </si>
  <si>
    <t>1680</t>
  </si>
  <si>
    <t>928568965</t>
  </si>
  <si>
    <t>1680*2</t>
  </si>
  <si>
    <t>1991987721</t>
  </si>
  <si>
    <t xml:space="preserve">"ACO 11+  50/70 tl. 40 mm" 1680,0</t>
  </si>
  <si>
    <t>1741364231</t>
  </si>
  <si>
    <t xml:space="preserve">"ACL 16+  50/70 tl. 70 mm" 1680,0</t>
  </si>
  <si>
    <t>371855410</t>
  </si>
  <si>
    <t>"středová spára" 270</t>
  </si>
  <si>
    <t>"mezi přídlažbou a vozovkou komunikace" 39+172+270+27</t>
  </si>
  <si>
    <t>"proříznutí kolem UV" 18*(4*0,5)</t>
  </si>
  <si>
    <t>-2076545260</t>
  </si>
  <si>
    <t>-1524993584</t>
  </si>
  <si>
    <t>41,5</t>
  </si>
  <si>
    <t>-906339451</t>
  </si>
  <si>
    <t>41,5*1,02 'Přepočtené koeficientem množství</t>
  </si>
  <si>
    <t>636116778</t>
  </si>
  <si>
    <t>18*3</t>
  </si>
  <si>
    <t>783004116</t>
  </si>
  <si>
    <t>1342852959</t>
  </si>
  <si>
    <t>-1868745806</t>
  </si>
  <si>
    <t>599231203</t>
  </si>
  <si>
    <t>"přípojky UV" 41,5</t>
  </si>
  <si>
    <t>-649292919</t>
  </si>
  <si>
    <t>986017182</t>
  </si>
  <si>
    <t>-542864103</t>
  </si>
  <si>
    <t>1258203996</t>
  </si>
  <si>
    <t>-1309828916</t>
  </si>
  <si>
    <t>1771017212</t>
  </si>
  <si>
    <t>1016727429</t>
  </si>
  <si>
    <t>1906099007</t>
  </si>
  <si>
    <t>-897645858</t>
  </si>
  <si>
    <t>"UV35 - UV52 dle tabulky vpustí" 18</t>
  </si>
  <si>
    <t>-430895389</t>
  </si>
  <si>
    <t>462516546</t>
  </si>
  <si>
    <t>-198677752</t>
  </si>
  <si>
    <t>0,1*0,2*41,5</t>
  </si>
  <si>
    <t>961279132</t>
  </si>
  <si>
    <t>-756783594</t>
  </si>
  <si>
    <t>1907708076</t>
  </si>
  <si>
    <t>39+172+270+27</t>
  </si>
  <si>
    <t>-600727873</t>
  </si>
  <si>
    <t>"silniční obrubník 150/250/1000" 508-234-6</t>
  </si>
  <si>
    <t>268*1,02 'Přepočtené koeficientem množství</t>
  </si>
  <si>
    <t>1123935182</t>
  </si>
  <si>
    <t>"nájezdový obrubník 150/150/1000" 75+44+36+79</t>
  </si>
  <si>
    <t>234*1,01 'Přepočtené koeficientem množství</t>
  </si>
  <si>
    <t>-1405413083</t>
  </si>
  <si>
    <t>"přechodový 150-250/250/1000" 2+2+2</t>
  </si>
  <si>
    <t>6*1,01 'Přepočtené koeficientem množství</t>
  </si>
  <si>
    <t>1592252195</t>
  </si>
  <si>
    <t>"pod žul.dvouřádek" 508,0*0,1</t>
  </si>
  <si>
    <t>"pod obrubníky" 508,0*0,08</t>
  </si>
  <si>
    <t>-1689665485</t>
  </si>
  <si>
    <t>-1199789911</t>
  </si>
  <si>
    <t>749270654</t>
  </si>
  <si>
    <t>10+10+10+10</t>
  </si>
  <si>
    <t>-955653526</t>
  </si>
  <si>
    <t>-2079929411</t>
  </si>
  <si>
    <t>"chránička pro teplovod" (10+10+10+10)*2</t>
  </si>
  <si>
    <t>1910507739</t>
  </si>
  <si>
    <t>-1769996938</t>
  </si>
  <si>
    <t>(3*10,0)+10+(3*10,0)+(8,5*3)</t>
  </si>
  <si>
    <t>-1080921146</t>
  </si>
  <si>
    <t>95,5</t>
  </si>
  <si>
    <t>-1451150817</t>
  </si>
  <si>
    <t xml:space="preserve">"3ks chrániček/rýha" </t>
  </si>
  <si>
    <t>(10,0)+10+(10,0)+(8,5)</t>
  </si>
  <si>
    <t>-1044932209</t>
  </si>
  <si>
    <t>"pro chráničky pro teplovod" (10+10+10+10)</t>
  </si>
  <si>
    <t>125076697</t>
  </si>
  <si>
    <t>"chránička pro teplovod" (10+10+10+10)*1,5*2</t>
  </si>
  <si>
    <t>(10+10+10+10)*1,5*2</t>
  </si>
  <si>
    <t>"3ks chrániček/rýha" (10,0+10,0+10,0+8,5)*1,2*2</t>
  </si>
  <si>
    <t>-1280749502</t>
  </si>
  <si>
    <t>332,40</t>
  </si>
  <si>
    <t>1919546781</t>
  </si>
  <si>
    <t>"3ks chrániček/rýha" (10,0+10,0+10,0+10,0)*0,80*1,5</t>
  </si>
  <si>
    <t>(10+10+10+10)*0,80*1,2</t>
  </si>
  <si>
    <t>"pro chráničky pro teplovod" (10+10+10+10)*1,2*1,5</t>
  </si>
  <si>
    <t>-1718396413</t>
  </si>
  <si>
    <t>"odvoz přebytku výkopku po provedení chrániček" 158,40</t>
  </si>
  <si>
    <t>-756679750</t>
  </si>
  <si>
    <t>"odvoz přebytku výkopku po provedení chrániček, do 20 km" 158,4*19</t>
  </si>
  <si>
    <t>851026960</t>
  </si>
  <si>
    <t>"přebytek výkopku po provedení chrániček" 158,4*1,8</t>
  </si>
  <si>
    <t>453838455</t>
  </si>
  <si>
    <t>158,4</t>
  </si>
  <si>
    <t>-916741124</t>
  </si>
  <si>
    <t>"3ks chrániček/rýha" 10+10+10+8,5</t>
  </si>
  <si>
    <t>40,0</t>
  </si>
  <si>
    <t>-1122370193</t>
  </si>
  <si>
    <t>"3ks chrániček/rýha" (10,0+10,0+10+8,5)*0,8*0,30</t>
  </si>
  <si>
    <t>(10+10+10+10)*0,8*0,30</t>
  </si>
  <si>
    <t>18,84*1,8 'Přepočtené koeficientem množství</t>
  </si>
  <si>
    <t>1824358839</t>
  </si>
  <si>
    <t>"pro chráničky pro teplovod" 40,0</t>
  </si>
  <si>
    <t>-777388349</t>
  </si>
  <si>
    <t>"pro chráničky pro teplovod" 40*1,2*0,40</t>
  </si>
  <si>
    <t>19,2*1,8 'Přepočtené koeficientem množství</t>
  </si>
  <si>
    <t>1825636411</t>
  </si>
  <si>
    <t>-1083185377</t>
  </si>
  <si>
    <t>"rezervní chráničky, 3ks chrániček/rýha" 3*(10+10+8,5)</t>
  </si>
  <si>
    <t>925264970</t>
  </si>
  <si>
    <t>88,2</t>
  </si>
  <si>
    <t>85,5</t>
  </si>
  <si>
    <t>6,3</t>
  </si>
  <si>
    <t>102.3 - Místní komunikace III.třídy - 2</t>
  </si>
  <si>
    <t>1742019464</t>
  </si>
  <si>
    <t>"AZ křižovatka km 0,040-0,050" 90,0*1,4*0,7</t>
  </si>
  <si>
    <t>"odkop - křižovatka km 0,040-0,050" 90,0*1,5*1,0</t>
  </si>
  <si>
    <t>2146753126</t>
  </si>
  <si>
    <t>"rýha pro vsakovací drenáž" 0,8*0,6*(3+15)</t>
  </si>
  <si>
    <t>"rýha pro přípojky z vpustí" 1,0*0,6*5,5</t>
  </si>
  <si>
    <t>1817047224</t>
  </si>
  <si>
    <t>"pro ul.vpusti" 2*(1,5*1,5*1,0)</t>
  </si>
  <si>
    <t>1957475865</t>
  </si>
  <si>
    <t>"viz pol.č. 122251106" 223,20</t>
  </si>
  <si>
    <t>"viz pol.č. 132251103" 11,94</t>
  </si>
  <si>
    <t>"viz pol.č. 133212811" 4,5</t>
  </si>
  <si>
    <t>"zpětné použití na stavbě viz pol.č. 171152101" -17,1</t>
  </si>
  <si>
    <t>1891267129</t>
  </si>
  <si>
    <t>222,54*10</t>
  </si>
  <si>
    <t>1219496206</t>
  </si>
  <si>
    <t>576343724</t>
  </si>
  <si>
    <t>1918435958</t>
  </si>
  <si>
    <t>"nakládání výkopu" 222,54</t>
  </si>
  <si>
    <t>747033815</t>
  </si>
  <si>
    <t>557770886</t>
  </si>
  <si>
    <t>(33,5+52)*0,20</t>
  </si>
  <si>
    <t>1219774691</t>
  </si>
  <si>
    <t>-1798983393</t>
  </si>
  <si>
    <t>"AZ křižovatka km 0,040-0,050" (90,0*1,4*0,7)/2</t>
  </si>
  <si>
    <t>44,1*1,7 'Přepočtené koeficientem množství</t>
  </si>
  <si>
    <t>-516273505</t>
  </si>
  <si>
    <t>44,1*1,8 'Přepočtené koeficientem množství</t>
  </si>
  <si>
    <t>1567306761</t>
  </si>
  <si>
    <t>"poplatek za výkop" 222,54*1,6</t>
  </si>
  <si>
    <t>-644969098</t>
  </si>
  <si>
    <t>"odkop" 222,54</t>
  </si>
  <si>
    <t>436820628</t>
  </si>
  <si>
    <t>"pro ul.vpustě" 2*(1,5*1,0*0,25*4)</t>
  </si>
  <si>
    <t>-452145325</t>
  </si>
  <si>
    <t>"v místech přípojek z UV" 5,5*1,2*0,30</t>
  </si>
  <si>
    <t>-163675009</t>
  </si>
  <si>
    <t>4,98*1,8 'Přepočtené koeficientem množství</t>
  </si>
  <si>
    <t>695838891</t>
  </si>
  <si>
    <t>"v místech přípojek z UV" 5,5*1,2*0,40</t>
  </si>
  <si>
    <t>-871815174</t>
  </si>
  <si>
    <t>2,64*2 'Přepočtené koeficientem množství</t>
  </si>
  <si>
    <t>-1378029641</t>
  </si>
  <si>
    <t>33,5+52</t>
  </si>
  <si>
    <t>-1824119252</t>
  </si>
  <si>
    <t>507708101</t>
  </si>
  <si>
    <t>85,5*0,02 'Přepočtené koeficientem množství</t>
  </si>
  <si>
    <t>-33831513</t>
  </si>
  <si>
    <t>942549547</t>
  </si>
  <si>
    <t>6,3*0,02 'Přepočtené koeficientem množství</t>
  </si>
  <si>
    <t>1154683522</t>
  </si>
  <si>
    <t>"křižovatka km 0,040-0,050" 90,0*1,4</t>
  </si>
  <si>
    <t>-390478802</t>
  </si>
  <si>
    <t>"křižovatka km 0,040-0,050" 14*0,45</t>
  </si>
  <si>
    <t>-1707895470</t>
  </si>
  <si>
    <t>2070238450</t>
  </si>
  <si>
    <t>-1930289705</t>
  </si>
  <si>
    <t>"drenážní žebro, výplň kamenivem fr. 16/32" 0,80*0,6*(3+15)</t>
  </si>
  <si>
    <t>1638120400</t>
  </si>
  <si>
    <t>"drenážní žebro - opláštění" (1,10+1,10+0,6)*(3+15)</t>
  </si>
  <si>
    <t>-1828224141</t>
  </si>
  <si>
    <t>50,4*1,02 'Přepočtené koeficientem množství</t>
  </si>
  <si>
    <t>-237301094</t>
  </si>
  <si>
    <t>"pro drenáž" 0,10*0,6*18</t>
  </si>
  <si>
    <t>-1973398730</t>
  </si>
  <si>
    <t>3+15</t>
  </si>
  <si>
    <t>259804269</t>
  </si>
  <si>
    <t>126,0</t>
  </si>
  <si>
    <t>2*9</t>
  </si>
  <si>
    <t>281891360</t>
  </si>
  <si>
    <t>144*1,02</t>
  </si>
  <si>
    <t>-1487359277</t>
  </si>
  <si>
    <t>2*9*1,02</t>
  </si>
  <si>
    <t>-386999983</t>
  </si>
  <si>
    <t>2*(1,0*1,0)*0,1</t>
  </si>
  <si>
    <t>-858813716</t>
  </si>
  <si>
    <t>90,0</t>
  </si>
  <si>
    <t>-452827437</t>
  </si>
  <si>
    <t>90,0*1,25</t>
  </si>
  <si>
    <t>1560038157</t>
  </si>
  <si>
    <t>-1313447927</t>
  </si>
  <si>
    <t>"0,50 m3/m planimetrováno z př.řezů" (33,5+52)*0,50</t>
  </si>
  <si>
    <t>-1472706612</t>
  </si>
  <si>
    <t>842317603</t>
  </si>
  <si>
    <t>90,0*2</t>
  </si>
  <si>
    <t>1177761804</t>
  </si>
  <si>
    <t xml:space="preserve">"ACO 11+  50/70 tl. 40 mm" 90,0</t>
  </si>
  <si>
    <t>290918647</t>
  </si>
  <si>
    <t xml:space="preserve">"ACL 16+  50/70 tl. 70 mm" 90,0</t>
  </si>
  <si>
    <t>-425384711</t>
  </si>
  <si>
    <t>"středová spára" 10,0</t>
  </si>
  <si>
    <t>"mezi přídlažbou a vozovkou komunikace" 15*2</t>
  </si>
  <si>
    <t>"proříznutí kolem UV" 2*(4*0,5)</t>
  </si>
  <si>
    <t>-1300649217</t>
  </si>
  <si>
    <t>-799540441</t>
  </si>
  <si>
    <t>5,5</t>
  </si>
  <si>
    <t>373190620</t>
  </si>
  <si>
    <t>5,5*1,02 'Přepočtené koeficientem množství</t>
  </si>
  <si>
    <t>737813771</t>
  </si>
  <si>
    <t>2*3</t>
  </si>
  <si>
    <t>-1443859075</t>
  </si>
  <si>
    <t>-1594042960</t>
  </si>
  <si>
    <t>-135575711</t>
  </si>
  <si>
    <t>1699988607</t>
  </si>
  <si>
    <t>"přípojky UV" 5,5</t>
  </si>
  <si>
    <t>-2096964477</t>
  </si>
  <si>
    <t>-372411771</t>
  </si>
  <si>
    <t>-1462647710</t>
  </si>
  <si>
    <t>-265026912</t>
  </si>
  <si>
    <t>-471736945</t>
  </si>
  <si>
    <t>1069103598</t>
  </si>
  <si>
    <t>-1685506300</t>
  </si>
  <si>
    <t>1444916512</t>
  </si>
  <si>
    <t>938062846</t>
  </si>
  <si>
    <t>"UV dle tabulky vpustí" 2</t>
  </si>
  <si>
    <t>994725736</t>
  </si>
  <si>
    <t>-491473176</t>
  </si>
  <si>
    <t>-105487101</t>
  </si>
  <si>
    <t>0,1*0,2*9,0</t>
  </si>
  <si>
    <t>-912113647</t>
  </si>
  <si>
    <t>2*(15+15)</t>
  </si>
  <si>
    <t>-100291295</t>
  </si>
  <si>
    <t>812023401</t>
  </si>
  <si>
    <t>"obrubník na ukončení I. a II.etapy" 12,0</t>
  </si>
  <si>
    <t>"silniční obrubník 150/250/1000" 30,0</t>
  </si>
  <si>
    <t>136212796</t>
  </si>
  <si>
    <t>42*1,02 'Přepočtené koeficientem množství</t>
  </si>
  <si>
    <t>1361380460</t>
  </si>
  <si>
    <t>"pod žul.dvouřádek" 30,0*0,1</t>
  </si>
  <si>
    <t>"pod obrubníky" 42,0*0,08</t>
  </si>
  <si>
    <t>615435821</t>
  </si>
  <si>
    <t>"mezi přídlažbou a vozovkou komunikace" 10*2</t>
  </si>
  <si>
    <t>-568148211</t>
  </si>
  <si>
    <t>112907183</t>
  </si>
  <si>
    <t>1746746254</t>
  </si>
  <si>
    <t>-1347120564</t>
  </si>
  <si>
    <t>"chránička pro teplovod" 9*2</t>
  </si>
  <si>
    <t>1455143927</t>
  </si>
  <si>
    <t>"chránička pro teplovod" 9+9</t>
  </si>
  <si>
    <t>193503173</t>
  </si>
  <si>
    <t>1922494634</t>
  </si>
  <si>
    <t>1606919353</t>
  </si>
  <si>
    <t>"3ks chrániček/rýha" 9,0</t>
  </si>
  <si>
    <t>9,0</t>
  </si>
  <si>
    <t>-1016087522</t>
  </si>
  <si>
    <t>"pro chráničky pro teplovod" 9</t>
  </si>
  <si>
    <t>897946128</t>
  </si>
  <si>
    <t>"chránička pro teplovod" 9*1,5*2</t>
  </si>
  <si>
    <t>9*1,5*2</t>
  </si>
  <si>
    <t>"3ks chrániček/rýha" 9,0*1,2*2</t>
  </si>
  <si>
    <t>176311633</t>
  </si>
  <si>
    <t>75,6</t>
  </si>
  <si>
    <t>-1673821688</t>
  </si>
  <si>
    <t>"3ks chrániček/rýha" 9,0*0,80*1,5</t>
  </si>
  <si>
    <t>9,0*0,80*1,2</t>
  </si>
  <si>
    <t>"pro chráničky pro teplovod" 9*1,2*1,5</t>
  </si>
  <si>
    <t>-1299114875</t>
  </si>
  <si>
    <t>"odvoz přebytku výkopku po provedení chrániček" 35,64</t>
  </si>
  <si>
    <t>1144807825</t>
  </si>
  <si>
    <t>"odvoz přebytku výkopku po provedení chrániček, do 20 km" 35,64*19</t>
  </si>
  <si>
    <t>-1553236660</t>
  </si>
  <si>
    <t>"přebytek výkopku po provedení chrániček" 35,64*1,8</t>
  </si>
  <si>
    <t>-72693295</t>
  </si>
  <si>
    <t>35,64</t>
  </si>
  <si>
    <t>1588282489</t>
  </si>
  <si>
    <t>1887567449</t>
  </si>
  <si>
    <t>"3ks chrániček/rýha" (9,0)*0,8*0,30</t>
  </si>
  <si>
    <t>9*0,8*0,30</t>
  </si>
  <si>
    <t>4,32*1,8 'Přepočtené koeficientem množství</t>
  </si>
  <si>
    <t>-2014845105</t>
  </si>
  <si>
    <t>"pro chráničky pro teplovod" 9,0</t>
  </si>
  <si>
    <t>752358444</t>
  </si>
  <si>
    <t>"pro chráničky pro teplovod" 9,0*1,2*0,40</t>
  </si>
  <si>
    <t>583373100</t>
  </si>
  <si>
    <t>-690182248</t>
  </si>
  <si>
    <t>"pro chráničky pro teplovod" 9*1,2*0,40</t>
  </si>
  <si>
    <t>-2059917105</t>
  </si>
  <si>
    <t>"rezervní chráničky, 3ks chrániček/rýha" 3*9,0</t>
  </si>
  <si>
    <t>-677571661</t>
  </si>
  <si>
    <t>"rezervní chráničky, 3ks chrániček/rýha" 3*9</t>
  </si>
  <si>
    <t>nasyp</t>
  </si>
  <si>
    <t>48,6</t>
  </si>
  <si>
    <t>389,33</t>
  </si>
  <si>
    <t>10,695</t>
  </si>
  <si>
    <t>6,954</t>
  </si>
  <si>
    <t>odstr_kam</t>
  </si>
  <si>
    <t>30,51</t>
  </si>
  <si>
    <t>935,653</t>
  </si>
  <si>
    <t>1418</t>
  </si>
  <si>
    <t>103 - Chodníky a stezky pro cyklisty</t>
  </si>
  <si>
    <t>124,78</t>
  </si>
  <si>
    <t>ryha</t>
  </si>
  <si>
    <t>4,073</t>
  </si>
  <si>
    <t>103.1 - Chodníky podél silnice II. třídy</t>
  </si>
  <si>
    <t>48,159</t>
  </si>
  <si>
    <t>zpetny_zasyp</t>
  </si>
  <si>
    <t>493,65</t>
  </si>
  <si>
    <t xml:space="preserve">    5 - Komunikace pozemní</t>
  </si>
  <si>
    <t>1163253036</t>
  </si>
  <si>
    <t>19+11+0,5</t>
  </si>
  <si>
    <t>113107164</t>
  </si>
  <si>
    <t>Odstranění podkladu z kameniva drceného tl přes 300 do 400 mm strojně pl přes 50 do 200 m2</t>
  </si>
  <si>
    <t>2126420266</t>
  </si>
  <si>
    <t>Odstranění podkladů nebo krytů strojně plochy jednotlivě přes 50 m2 do 200 m2 s přemístěním hmot na skládku na vzdálenost do 20 m nebo s naložením na dopravní prostředek z kameniva hrubého drceného, o tl. vrstvy přes 300 do 400 mm</t>
  </si>
  <si>
    <t>https://podminky.urs.cz/item/CS_URS_2024_02/113107164</t>
  </si>
  <si>
    <t>113107324</t>
  </si>
  <si>
    <t>Odstranění podkladu z kameniva drceného tl přes 300 do 400 mm strojně pl do 50 m2</t>
  </si>
  <si>
    <t>1886079055</t>
  </si>
  <si>
    <t>Odstranění podkladů nebo krytů strojně plochy jednotlivě do 50 m2 s přemístěním hmot na skládku na vzdálenost do 3 m nebo s naložením na dopravní prostředek z kameniva hrubého drceného, o tl. vrstvy přes 300 do 400 mm</t>
  </si>
  <si>
    <t>https://podminky.urs.cz/item/CS_URS_2024_02/113107324</t>
  </si>
  <si>
    <t>"Odstranění vozovky, podklad z kameniva tl. 350mm"</t>
  </si>
  <si>
    <t>11+20</t>
  </si>
  <si>
    <t>113107341</t>
  </si>
  <si>
    <t>Odstranění podkladu živičného tl 50 mm strojně pl do 50 m2</t>
  </si>
  <si>
    <t>-1045943285</t>
  </si>
  <si>
    <t>Odstranění podkladů nebo krytů strojně plochy jednotlivě do 50 m2 s přemístěním hmot na skládku na vzdálenost do 3 m nebo s naložením na dopravní prostředek živičných, o tl. vrstvy do 50 mm</t>
  </si>
  <si>
    <t>https://podminky.urs.cz/item/CS_URS_2024_02/113107341</t>
  </si>
  <si>
    <t>"Odstranění vozovky, obrus tl. 50mm"</t>
  </si>
  <si>
    <t>113107342</t>
  </si>
  <si>
    <t>Odstranění podkladu živičného tl přes 50 do 100 mm strojně pl do 50 m2</t>
  </si>
  <si>
    <t>-1187892927</t>
  </si>
  <si>
    <t>Odstranění podkladů nebo krytů strojně plochy jednotlivě do 50 m2 s přemístěním hmot na skládku na vzdálenost do 3 m nebo s naložením na dopravní prostředek živičných, o tl. vrstvy přes 50 do 100 mm</t>
  </si>
  <si>
    <t>https://podminky.urs.cz/item/CS_URS_2024_02/113107342</t>
  </si>
  <si>
    <t>"Odstranění vozovky, podkladní asf.vrstvy tl. 100mm"</t>
  </si>
  <si>
    <t>862747414</t>
  </si>
  <si>
    <t>"Odstranění stávajících chodníkových obrubníků"</t>
  </si>
  <si>
    <t>11+9+9</t>
  </si>
  <si>
    <t>-1945911836</t>
  </si>
  <si>
    <t>Vytrhání obrub s vybouráním lože, s přemístěním hmot na skládku na vzdálenost do 3 m nebo s naložením na dopravní prostředek z krajníků nebo obrubníků stojatých</t>
  </si>
  <si>
    <t>https://podminky.urs.cz/item/CS_URS_2024_01/113202111</t>
  </si>
  <si>
    <t>"Odstranění stávajících silničních obrubníků"</t>
  </si>
  <si>
    <t>122251103</t>
  </si>
  <si>
    <t>Odkopávky a prokopávky nezapažené v hornině třídy těžitelnosti I skupiny 3 objem do 100 m3 strojně</t>
  </si>
  <si>
    <t>-840590540</t>
  </si>
  <si>
    <t>Odkopávky a prokopávky nezapažené strojně v hornině třídy těžitelnosti I skupiny 3 přes 50 do 100 m3</t>
  </si>
  <si>
    <t>https://podminky.urs.cz/item/CS_URS_2024_01/122251103</t>
  </si>
  <si>
    <t>"uložit na meziskládku pro zpětný zásyp"</t>
  </si>
  <si>
    <t>"kubaturový list" 209,33</t>
  </si>
  <si>
    <t>"km 0,0059-0,017" 80*0,6+43*0,5</t>
  </si>
  <si>
    <t>"km 0,175 vlevo" 62*0,55</t>
  </si>
  <si>
    <t>"km 0,180-0,220" 0,76*40+180*0,15+76*0,25</t>
  </si>
  <si>
    <t>132251251</t>
  </si>
  <si>
    <t>Hloubení rýh nezapažených š do 2000 mm v hornině třídy těžitelnosti I skupiny 3 objem do 20 m3 strojně</t>
  </si>
  <si>
    <t>-1833071124</t>
  </si>
  <si>
    <t>Hloubení nezapažených rýh šířky přes 800 do 2 000 mm strojně s urovnáním dna do předepsaného profilu a spádu v hornině třídy těžitelnosti I skupiny 3 do 20 m3</t>
  </si>
  <si>
    <t>https://podminky.urs.cz/item/CS_URS_2024_02/132251251</t>
  </si>
  <si>
    <t>"zastávkový přístřešek vlevo - základy" 0,85*5,99*0,80</t>
  </si>
  <si>
    <t>162351103</t>
  </si>
  <si>
    <t>-1325034315</t>
  </si>
  <si>
    <t>https://podminky.urs.cz/item/CS_URS_2024_02/162351103</t>
  </si>
  <si>
    <t>"přemístění na a z meziskládky"</t>
  </si>
  <si>
    <t>294261333</t>
  </si>
  <si>
    <t>436523289</t>
  </si>
  <si>
    <t>-14552448</t>
  </si>
  <si>
    <t>Nakládání, skládání a překládání neulehlého výkopku nebo sypaniny strojně nakládání, množství přes 100 m3, z hornin třídy těžitelnosti I, skupiny 1 až 3</t>
  </si>
  <si>
    <t>https://podminky.urs.cz/item/CS_URS_2023_01/167151111</t>
  </si>
  <si>
    <t xml:space="preserve">"z meziskládky" </t>
  </si>
  <si>
    <t>zpetny_zasyp + nasyp+odkop+ryha</t>
  </si>
  <si>
    <t>-1947488726</t>
  </si>
  <si>
    <t>"materiál vhodný do násypů např. materiál z výkop ze zlepšením"</t>
  </si>
  <si>
    <t>"dovoz z meziskládky"</t>
  </si>
  <si>
    <t>"kubaturový list" 30,6</t>
  </si>
  <si>
    <t>"km 0,180-0,220" 180*0,1</t>
  </si>
  <si>
    <t>1332337943</t>
  </si>
  <si>
    <t>"kubaturový list" 295,48</t>
  </si>
  <si>
    <t>"km 0,0059-0,017" 80*0,3+43*0,3</t>
  </si>
  <si>
    <t>"km 0,075 vpravo" 5*0,3</t>
  </si>
  <si>
    <t>"km 0,175 vlevo" 62*0,3</t>
  </si>
  <si>
    <t>"km 0,180-0,220" 0,43*40+180*0,30+76*0,30</t>
  </si>
  <si>
    <t>-310986155</t>
  </si>
  <si>
    <t>-192411425</t>
  </si>
  <si>
    <t>odvoz_odkop*1,8</t>
  </si>
  <si>
    <t>-1175645966</t>
  </si>
  <si>
    <t>https://podminky.urs.cz/item/CS_URS_2023_01/171251201</t>
  </si>
  <si>
    <t>"uložit na meziskládku pro zpětné použití"</t>
  </si>
  <si>
    <t>-1922066930</t>
  </si>
  <si>
    <t>"zhutněný zásyp z vhodného vykopaného materiálu pod travnatými plochami"</t>
  </si>
  <si>
    <t>(9+15+589+14+27)*0,5+(8+112)*0,27</t>
  </si>
  <si>
    <t>(41+46)*0,2+(75)*0,37+(438+156)*0,15</t>
  </si>
  <si>
    <t>"</t>
  </si>
  <si>
    <t>-432150048</t>
  </si>
  <si>
    <t>(83+9+15+589+438+156+41+14+27+46)</t>
  </si>
  <si>
    <t>-590893756</t>
  </si>
  <si>
    <t>1615524344</t>
  </si>
  <si>
    <t>1418*0,02 'Přepočtené koeficientem množství</t>
  </si>
  <si>
    <t>204759197</t>
  </si>
  <si>
    <t>https://podminky.urs.cz/item/CS_URS_2024_01/181951112</t>
  </si>
  <si>
    <t>"kubaturový list" 1087,88</t>
  </si>
  <si>
    <t>"km 0,0059-0,017" 80+43</t>
  </si>
  <si>
    <t>"km 0,075 vpravo" 5</t>
  </si>
  <si>
    <t>"km 0,175 vlevo" 62</t>
  </si>
  <si>
    <t>"km 0,180-0,220" 1,98*40+180+76</t>
  </si>
  <si>
    <t>1668967799</t>
  </si>
  <si>
    <t>"viz. kubaturový list" 124,78</t>
  </si>
  <si>
    <t>1907046358</t>
  </si>
  <si>
    <t>10044062</t>
  </si>
  <si>
    <t>124,78*0,02 'Přepočtené koeficientem množství</t>
  </si>
  <si>
    <t>1837224694</t>
  </si>
  <si>
    <t>-1057363177</t>
  </si>
  <si>
    <t>271542211</t>
  </si>
  <si>
    <t>Podsyp pod základové konstrukce se zhutněním z netříděné štěrkodrtě</t>
  </si>
  <si>
    <t>-1474810010</t>
  </si>
  <si>
    <t>Podsyp pod základové konstrukce se zhutněním a urovnáním povrchu ze štěrkodrtě netříděné</t>
  </si>
  <si>
    <t>https://podminky.urs.cz/item/CS_URS_2023_01/271542211</t>
  </si>
  <si>
    <t>"koše" 1*(0,3*0,3*0,10)</t>
  </si>
  <si>
    <t>"pro označník" 1*(0,6*0,6*0,10)</t>
  </si>
  <si>
    <t>"zastávkový přístřešek vlevo - pod základy" 0,85*5,99*0,1</t>
  </si>
  <si>
    <t>"zastávkový přístřešek vpravo - pod základy" 1,05*6,19*0,1</t>
  </si>
  <si>
    <t>274313711</t>
  </si>
  <si>
    <t>Základové pásy z betonu tř. C 20/25</t>
  </si>
  <si>
    <t>2123218194</t>
  </si>
  <si>
    <t>Základy z betonu prostého pasy betonu kamenem neprokládaného tř. C 20/25</t>
  </si>
  <si>
    <t>https://podminky.urs.cz/item/CS_URS_2024_02/274313711</t>
  </si>
  <si>
    <t>"zastávkové přístřešky - základy z betonu C20/25 XC3"</t>
  </si>
  <si>
    <t>"vlevo" 0,85*5,99*0,60</t>
  </si>
  <si>
    <t>274354111</t>
  </si>
  <si>
    <t>Bednění základových pasů - zřízení</t>
  </si>
  <si>
    <t>1123103880</t>
  </si>
  <si>
    <t>Bednění základových konstrukcí pasů, prahů, věnců a ostruh zřízení</t>
  </si>
  <si>
    <t>https://podminky.urs.cz/item/CS_URS_2024_02/274354111</t>
  </si>
  <si>
    <t>"Autobusový přístřešek"</t>
  </si>
  <si>
    <t>(6,0+6,0+0,85+0,85)*0,65</t>
  </si>
  <si>
    <t>274354211</t>
  </si>
  <si>
    <t>Bednění základových pasů - odstranění</t>
  </si>
  <si>
    <t>-1816250853</t>
  </si>
  <si>
    <t>Bednění základových konstrukcí pasů, prahů, věnců a ostruh odstranění bednění</t>
  </si>
  <si>
    <t>https://podminky.urs.cz/item/CS_URS_2024_02/274354211</t>
  </si>
  <si>
    <t>275313711</t>
  </si>
  <si>
    <t>Základové patky z betonu tř. C 20/25</t>
  </si>
  <si>
    <t>588668849</t>
  </si>
  <si>
    <t>Základy z betonu prostého patky a bloky z betonu kamenem neprokládaného tř. C 20/25</t>
  </si>
  <si>
    <t>https://podminky.urs.cz/item/CS_URS_2023_01/275313711</t>
  </si>
  <si>
    <t>"koš" 1*(0,3*0,3*0,4)</t>
  </si>
  <si>
    <t>"pro označník" 1*(0,6*0,6*1,0)</t>
  </si>
  <si>
    <t>451315114</t>
  </si>
  <si>
    <t>Podkladní nebo výplňová vrstva z betonu C 12/15 tl do 100 mm</t>
  </si>
  <si>
    <t>-264588627</t>
  </si>
  <si>
    <t>Podkladní a výplňové vrstvy z betonu prostého tloušťky do 100 mm, z betonu C 12/15</t>
  </si>
  <si>
    <t>https://podminky.urs.cz/item/CS_URS_2024_02/451315114</t>
  </si>
  <si>
    <t>"podkladní beton C12/15 X0"</t>
  </si>
  <si>
    <t>Komunikace pozemní</t>
  </si>
  <si>
    <t>564851011</t>
  </si>
  <si>
    <t>Podklad ze štěrkodrtě ŠD plochy do 100 m2 tl 150 mm</t>
  </si>
  <si>
    <t>-466405979</t>
  </si>
  <si>
    <t>Podklad ze štěrkodrti ŠD s rozprostřením a zhutněním plochy jednotlivě do 100 m2, po zhutnění tl. 150 mm</t>
  </si>
  <si>
    <t>https://podminky.urs.cz/item/CS_URS_2024_02/564851011</t>
  </si>
  <si>
    <t>"Štěrkodrť 0/63 tl. min. 150mm"</t>
  </si>
  <si>
    <t>"sjezdy"</t>
  </si>
  <si>
    <t>564861011</t>
  </si>
  <si>
    <t>Podklad ze štěrkodrtě ŠD plochy do 100 m2 tl 200 mm</t>
  </si>
  <si>
    <t>1620758980</t>
  </si>
  <si>
    <t>Podklad ze štěrkodrti ŠD s rozprostřením a zhutněním plochy jednotlivě do 100 m2, po zhutnění tl. 200 mm</t>
  </si>
  <si>
    <t>https://podminky.urs.cz/item/CS_URS_2024_02/564861011</t>
  </si>
  <si>
    <t>"Štěrkodrť 0/63 tl. min. 200mm"</t>
  </si>
  <si>
    <t>55*1,25</t>
  </si>
  <si>
    <t>-1478315125</t>
  </si>
  <si>
    <t>"štěrkodrť ŠDA 0/32 GE tl. 200 mm, planimetrováno z autocadu"</t>
  </si>
  <si>
    <t>"Konstrukce společného chodníku a cyklostezky" 1030,0</t>
  </si>
  <si>
    <t>"Konstrukce samostatného chodníku" 380,0</t>
  </si>
  <si>
    <t>565165102</t>
  </si>
  <si>
    <t>Asfaltový beton vrstva podkladní ACP 16 (obalované kamenivo OKS) tl 90 mm š do 1,5 m</t>
  </si>
  <si>
    <t>849686914</t>
  </si>
  <si>
    <t>Asfaltový beton vrstva podkladní ACP 16 (obalované kamenivo střednězrnné - OKS) s rozprostřením a zhutněním v pruhu šířky do 1,5 m, po zhutnění tl. 90 mm</t>
  </si>
  <si>
    <t>https://podminky.urs.cz/item/CS_URS_2024_02/565165102</t>
  </si>
  <si>
    <t>"ACP 22+ tl. 90 mm"</t>
  </si>
  <si>
    <t>55,0</t>
  </si>
  <si>
    <t>573191111</t>
  </si>
  <si>
    <t>Postřik infiltrační kationaktivní emulzí v množství 1 kg/m2</t>
  </si>
  <si>
    <t>1391336434</t>
  </si>
  <si>
    <t>Postřik infiltrační kationaktivní emulzí v množství 1,00 kg/m2</t>
  </si>
  <si>
    <t>https://podminky.urs.cz/item/CS_URS_2023_02/573191111</t>
  </si>
  <si>
    <t>"v místech sjezdů" 55,0</t>
  </si>
  <si>
    <t>-1797341130</t>
  </si>
  <si>
    <t>-1080059419</t>
  </si>
  <si>
    <t>"ACO 11+ 50/70 tl. 40 mm"</t>
  </si>
  <si>
    <t>"v sjezdů" 55,0</t>
  </si>
  <si>
    <t>596211113</t>
  </si>
  <si>
    <t>Kladení zámkové dlažby komunikací pro pěší ručně tl 60 mm skupiny A pl přes 300 m2</t>
  </si>
  <si>
    <t>849649226</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</si>
  <si>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300 m2</t>
  </si>
  <si>
    <t>https://podminky.urs.cz/item/CS_URS_2024_01/596211113</t>
  </si>
  <si>
    <t xml:space="preserve">"šedá zámková dlažba 200x100 tl. 60 mm včetně lože"  349,8</t>
  </si>
  <si>
    <t>"dlažba s podélným rýhováním - vodící linie š.0,40m" 0,4*9,0</t>
  </si>
  <si>
    <t>"reliéfní dlažba červená tl. 60 mm" ¨4,0</t>
  </si>
  <si>
    <t>"vizuálně kontrastní pás z hladké dlažby - betonová červená zámková dlažba 200x100 tl. 60 mm na nástupišti" 4,0</t>
  </si>
  <si>
    <t>10,6</t>
  </si>
  <si>
    <t>-508038706</t>
  </si>
  <si>
    <t xml:space="preserve">"šedá zámková dlažba 200x100 tl. 60 mm včetně lože"  380-12-10,6-4-3,6</t>
  </si>
  <si>
    <t>349,8*1,03 'Přepočtené koeficientem množství</t>
  </si>
  <si>
    <t>59245012.1</t>
  </si>
  <si>
    <t>dlažba zámková betonová 200x100mm tl 60mm barevná</t>
  </si>
  <si>
    <t>-1434299443</t>
  </si>
  <si>
    <t>"dlažba červená tl. 60 mm"4</t>
  </si>
  <si>
    <t>4*1,03 'Přepočtené koeficientem množství</t>
  </si>
  <si>
    <t>592450004.1</t>
  </si>
  <si>
    <t xml:space="preserve">zámková dlažba s drážkou  - umělá vodící linie</t>
  </si>
  <si>
    <t>-1760017251</t>
  </si>
  <si>
    <t>dlaždice betonové dlažba zámková s vodící drážkou pro pohyb nevidomých a slabozrakých
200x200x60mm (tzv. umělá vodící linie)</t>
  </si>
  <si>
    <t>-1854388189</t>
  </si>
  <si>
    <t xml:space="preserve">"chodník  - reliéfní dlažba"12</t>
  </si>
  <si>
    <t>12*1,03 'Přepočtené koeficientem množství</t>
  </si>
  <si>
    <t>dlažba skladebná betonová 200x200mm tl 60mm povrch přírodní, bezfazetová</t>
  </si>
  <si>
    <t>1439060316</t>
  </si>
  <si>
    <t>(5,5+1+1+2+3,5+1,75+1,75+2+6+1+1)*0,40</t>
  </si>
  <si>
    <t>10,6*1,03 'Přepočtené koeficientem množství</t>
  </si>
  <si>
    <t>596211213</t>
  </si>
  <si>
    <t>Kladení zámkové dlažby komunikací pro pěší ručně tl 80 mm skupiny A pl přes 300 m2</t>
  </si>
  <si>
    <t>-1370854566</t>
  </si>
  <si>
    <t>Kladení dlažby z betonových zámkových dlaždic komunikací pro pěší ručně s ložem z kameniva těženého nebo drceného tl. do 40 mm, s vyplněním spár s dvojitým hutněním, vibrováním a se smetením přebytečného materiálu na krajnici tl. 80 mm skupiny A, pro plochy přes 300 m2</t>
  </si>
  <si>
    <t>https://podminky.urs.cz/item/CS_URS_2024_02/596211213</t>
  </si>
  <si>
    <t>"Konstrukce společného chodníku a cyklostezky tl. dlažby 80mm"</t>
  </si>
  <si>
    <t xml:space="preserve">"Betonová  šedá zámková dlažba 200x100 tl. 80 mm včetně lože " 832</t>
  </si>
  <si>
    <t>"Olemování - betonová šedá zámková dlažba 200x200mm bez fazety tl. 80 mm včetně lože"</t>
  </si>
  <si>
    <t xml:space="preserve">"vizuálně kontrastní pás z hladké dlažby - betonová červená zámková dlažba 200x100 tl. 80 mm na nástupišti"  4,0</t>
  </si>
  <si>
    <t xml:space="preserve">"Betonová  červená reliefní zámková dlažba 200x100 tl. 80 mm včetně lože " </t>
  </si>
  <si>
    <t>59245013.1</t>
  </si>
  <si>
    <t>dlažba zámková betonová 200x100mm tl 80mm přírodní</t>
  </si>
  <si>
    <t>419487180</t>
  </si>
  <si>
    <t xml:space="preserve">"Betonová  šedá zámková dlažba 200x100 tl. 80 mm včetně lože " 1030-91-107</t>
  </si>
  <si>
    <t>832*1,03 'Přepočtené koeficientem množství</t>
  </si>
  <si>
    <t>59246057.1</t>
  </si>
  <si>
    <t>dlažba skladebná betonová 200x200mm tl 80mm povrch přírodní, bezfazetová</t>
  </si>
  <si>
    <t>-494031423</t>
  </si>
  <si>
    <t>(14+72+3,5+3,5+4+102+22+7,5+3+3+4+9+20)*0,4</t>
  </si>
  <si>
    <t>107*1,03 'Přepočtené koeficientem množství</t>
  </si>
  <si>
    <t>59245010.1</t>
  </si>
  <si>
    <t>dlažba zámková betonová 200x100mm tl 80mm barevná</t>
  </si>
  <si>
    <t>565341219</t>
  </si>
  <si>
    <t>59245224.1</t>
  </si>
  <si>
    <t xml:space="preserve">dlažba zámková betonová  pro nevidomé 200x100mm tl 80mm barevná</t>
  </si>
  <si>
    <t>-1613025352</t>
  </si>
  <si>
    <t>dlažba zámková betonová pro nevidomé 200x100mm tl 80mm barevná</t>
  </si>
  <si>
    <t>91*1,03 'Přepočtené koeficientem množství</t>
  </si>
  <si>
    <t>998849170</t>
  </si>
  <si>
    <t>Montáž svislé dopravní značky základní velikosti do 1 m2 objímkami na sloupky nebo konzoly</t>
  </si>
  <si>
    <t>https://podminky.urs.cz/item/CS_URS_2023_01/914111111</t>
  </si>
  <si>
    <t>"trvalé dopravní značení" 13</t>
  </si>
  <si>
    <t>40445645</t>
  </si>
  <si>
    <t>informativní značky jiné IJ4b 500mm</t>
  </si>
  <si>
    <t>899596975</t>
  </si>
  <si>
    <t>"IJ4a" 1</t>
  </si>
  <si>
    <t>-993814093</t>
  </si>
  <si>
    <t>"C10a" 5</t>
  </si>
  <si>
    <t>"C10b" 3</t>
  </si>
  <si>
    <t>40445621</t>
  </si>
  <si>
    <t>informativní značky provozní IP1-IP3, IP4b-IP7, IP10a, b 500x500mm</t>
  </si>
  <si>
    <t>-1601555526</t>
  </si>
  <si>
    <t>"IP6" 2</t>
  </si>
  <si>
    <t>"IP7" 2</t>
  </si>
  <si>
    <t>1070722414</t>
  </si>
  <si>
    <t>Montáž sloupku dopravních značek délky do 3,5 m do betonového základu</t>
  </si>
  <si>
    <t>https://podminky.urs.cz/item/CS_URS_2023_01/914511111</t>
  </si>
  <si>
    <t>496251119</t>
  </si>
  <si>
    <t>4*4</t>
  </si>
  <si>
    <t>558556692</t>
  </si>
  <si>
    <t>-195219704</t>
  </si>
  <si>
    <t>"označník zastávky" 1</t>
  </si>
  <si>
    <t>2033435234</t>
  </si>
  <si>
    <t>40445253</t>
  </si>
  <si>
    <t>víčko plastové na sloupek D 60mm</t>
  </si>
  <si>
    <t>1333223078</t>
  </si>
  <si>
    <t>40445254</t>
  </si>
  <si>
    <t>víčko plastové na sloupek D 70mm</t>
  </si>
  <si>
    <t>-365950027</t>
  </si>
  <si>
    <t>40445256</t>
  </si>
  <si>
    <t>svorka upínací na sloupek dopravní značky D 60mm</t>
  </si>
  <si>
    <t>-167874044</t>
  </si>
  <si>
    <t>-1120579303</t>
  </si>
  <si>
    <t>2*12</t>
  </si>
  <si>
    <t>88988314</t>
  </si>
  <si>
    <t>https://podminky.urs.cz/item/CS_URS_2023_01/915131112</t>
  </si>
  <si>
    <t>"V15" 15,0</t>
  </si>
  <si>
    <t>"V7a" (4,3+4,3+4+4)*0,5</t>
  </si>
  <si>
    <t>-1414639176</t>
  </si>
  <si>
    <t>Předznačení pro vodorovné značení stříkané barvou nebo prováděné z nátěrových hmot plošné šipky, symboly, nápisy</t>
  </si>
  <si>
    <t>https://podminky.urs.cz/item/CS_URS_2023_01/915621111</t>
  </si>
  <si>
    <t>"viz.pol. 915621111" 23,3</t>
  </si>
  <si>
    <t>632862203</t>
  </si>
  <si>
    <t>2+2</t>
  </si>
  <si>
    <t>22,5</t>
  </si>
  <si>
    <t>22+3+9+192+9+16+75+13+114+16+15</t>
  </si>
  <si>
    <t>-571493619</t>
  </si>
  <si>
    <t>8+8+6,5</t>
  </si>
  <si>
    <t>22,5*1,03 'Přepočtené koeficientem množství</t>
  </si>
  <si>
    <t>-360561487</t>
  </si>
  <si>
    <t>1091274761</t>
  </si>
  <si>
    <t>515,0</t>
  </si>
  <si>
    <t>515*1,03 'Přepočtené koeficientem množství</t>
  </si>
  <si>
    <t>-47070726</t>
  </si>
  <si>
    <t>"obruby" 526,5*0,40*0,15</t>
  </si>
  <si>
    <t>936104211</t>
  </si>
  <si>
    <t>Montáž odpadkového koše do betonové patky</t>
  </si>
  <si>
    <t>847904703</t>
  </si>
  <si>
    <t>https://podminky.urs.cz/item/CS_URS_2024_02/936104211</t>
  </si>
  <si>
    <t>"dle zvyklostí města a správce Technické služby a.s." 1</t>
  </si>
  <si>
    <t>74910130</t>
  </si>
  <si>
    <t>koš odpadkový kovový kotvený, uzamykatelný obsah 50L</t>
  </si>
  <si>
    <t>358754542</t>
  </si>
  <si>
    <t>936104213R</t>
  </si>
  <si>
    <t>Montáž zastávkového přístřešku</t>
  </si>
  <si>
    <t>-1276508462</t>
  </si>
  <si>
    <t>Montáž odpadkového koše přichycením kotevními šrouby</t>
  </si>
  <si>
    <t>"dle zvyklostí města a správce - viz výkres 103_06" 1</t>
  </si>
  <si>
    <t>74910606R</t>
  </si>
  <si>
    <t>zastávkový přístřešek 5,50 x 1,7 m - běžný - dodávka, montáž a spodní stavba</t>
  </si>
  <si>
    <t>-1581267732</t>
  </si>
  <si>
    <t xml:space="preserve">zastávkový přístřešek 5,5 x 1,7 m bez bočnic - běžný
krytá plocha 9 m2,  zastřešení kaleným bezpečnostním sklem, zadníí stěny kalené bezpečnostní sklo, odvodnění odkapáváním z okraje střechy, integrovaná lavička z tropického dřeva bez povrchové úpravy, přístřešek bez bočních stěn
dodávka přístřešku, součástí bude dodávka a montáž</t>
  </si>
  <si>
    <t>"kompletní dodávka přístřešku, součástí bude dodávka a montáž dle zvyklostí města a správce TS a.s." 1</t>
  </si>
  <si>
    <t>-1620684349</t>
  </si>
  <si>
    <t>0,1*0,2*29*2,4</t>
  </si>
  <si>
    <t>0,15*0,25*13*2,4</t>
  </si>
  <si>
    <t>"vybouraní dlažba" 30,5*0,06*2,4</t>
  </si>
  <si>
    <t>-1520907749</t>
  </si>
  <si>
    <t>(30,5*0,20*1,8)+(31,0*0,35*1,8)</t>
  </si>
  <si>
    <t>294038998</t>
  </si>
  <si>
    <t>31,0*0,05*2,3</t>
  </si>
  <si>
    <t>31,0*0,10*2,3</t>
  </si>
  <si>
    <t>-1204740020</t>
  </si>
  <si>
    <t>1608373477</t>
  </si>
  <si>
    <t>1727989426</t>
  </si>
  <si>
    <t>998223011</t>
  </si>
  <si>
    <t>Přesun hmot pro pozemní komunikace s krytem dlážděným</t>
  </si>
  <si>
    <t>579788951</t>
  </si>
  <si>
    <t>Přesun hmot pro pozemní komunikace s krytem dlážděným dopravní vzdálenost do 200 m jakékoliv délky objektu</t>
  </si>
  <si>
    <t>https://podminky.urs.cz/item/CS_URS_2024_02/998223011</t>
  </si>
  <si>
    <t>23,4</t>
  </si>
  <si>
    <t>68,59</t>
  </si>
  <si>
    <t>322</t>
  </si>
  <si>
    <t>63,24</t>
  </si>
  <si>
    <t>103.2 - Chodníky podél místních a účelových komunikací</t>
  </si>
  <si>
    <t>"Místní kom. III. třídy-1 kubaturový list" 38,84</t>
  </si>
  <si>
    <t xml:space="preserve">"Místní kom. II. třídy"  93*0,25</t>
  </si>
  <si>
    <t>"Účelová kom. k RN" 65*0,10</t>
  </si>
  <si>
    <t>zpetny_zasyp + nasyp+odkop</t>
  </si>
  <si>
    <t>"Místní kom. III. třídy-1 kubaturový list" 16,90</t>
  </si>
  <si>
    <t>"Místní kom. III. třídy-1 kubaturový list" 33,61</t>
  </si>
  <si>
    <t>"Místní komunikace II.tř" 93*0,30</t>
  </si>
  <si>
    <t>"Účelová kom. k RN" 65*0,30</t>
  </si>
  <si>
    <t>(240+82)*0,25+(55)*0,1</t>
  </si>
  <si>
    <t>240+82</t>
  </si>
  <si>
    <t>63,24*0,02 'Přepočtené koeficientem množství</t>
  </si>
  <si>
    <t>322*0,02 'Přepočtené koeficientem množství</t>
  </si>
  <si>
    <t>"Místní kom. III. třídy-1 kubaturový list" 205,81</t>
  </si>
  <si>
    <t>"Místní komunikace II.tř" 93,0</t>
  </si>
  <si>
    <t>"Účelová kom. k RN" 65</t>
  </si>
  <si>
    <t>"Místní kom. III. třídy-1 kubaturový list" 21,0</t>
  </si>
  <si>
    <t>"Místní komunikace II.tř" 0,13*48</t>
  </si>
  <si>
    <t>"Účelová kom. k RN" 45*0,80</t>
  </si>
  <si>
    <t>-1520514523</t>
  </si>
  <si>
    <t>3*107</t>
  </si>
  <si>
    <t>1744348936</t>
  </si>
  <si>
    <t>3*107*1,02</t>
  </si>
  <si>
    <t>"Konstrukce samostatného chodníku" 329,0</t>
  </si>
  <si>
    <t xml:space="preserve">"šedá zámková dlažba 200x100 tl. 60 mm včetně lože"  329-1,6-1,5</t>
  </si>
  <si>
    <t>"reliéfní dlažba červená tl. 60 mm"1,5</t>
  </si>
  <si>
    <t>4*0,40</t>
  </si>
  <si>
    <t>325,9*1,03 'Přepočtené koeficientem množství</t>
  </si>
  <si>
    <t xml:space="preserve">"chodník  - reliéfní dlažba" 1,5</t>
  </si>
  <si>
    <t>1,5*1,03 'Přepočtené koeficientem množství</t>
  </si>
  <si>
    <t>4*0,5</t>
  </si>
  <si>
    <t>2*1,03 'Přepočtené koeficientem množství</t>
  </si>
  <si>
    <t>195,0</t>
  </si>
  <si>
    <t>195*1,03 'Přepočtené koeficientem množství</t>
  </si>
  <si>
    <t>1870907722</t>
  </si>
  <si>
    <t>"obruby" 195*0,40*0,15</t>
  </si>
  <si>
    <t>bourani_beton</t>
  </si>
  <si>
    <t>2,88</t>
  </si>
  <si>
    <t>103.3 - Oplocení na parc.č. 5123/4</t>
  </si>
  <si>
    <t xml:space="preserve">    3 - Svislé a kompletní konstrukce</t>
  </si>
  <si>
    <t>131213701</t>
  </si>
  <si>
    <t>Hloubení nezapažených jam v soudržných horninách třídy těžitelnosti I skupiny 3 ručně</t>
  </si>
  <si>
    <t>1712242652</t>
  </si>
  <si>
    <t>Hloubení nezapažených jam ručně s urovnáním dna do předepsaného profilu a spádu v hornině třídy těžitelnosti I skupiny 3 soudržných</t>
  </si>
  <si>
    <t>https://podminky.urs.cz/item/CS_URS_2024_02/131213701</t>
  </si>
  <si>
    <t>11*(0,90*0,50*0,50)+4*(0,7*0,4*0,4)</t>
  </si>
  <si>
    <t>Svislé a kompletní konstrukce</t>
  </si>
  <si>
    <t>338171123</t>
  </si>
  <si>
    <t>Osazování sloupků a vzpěr plotových ocelových v přes 2 do 2,9 m se zabetonováním</t>
  </si>
  <si>
    <t>-2016549407</t>
  </si>
  <si>
    <t>Montáž sloupků a vzpěr plotových ocelových trubkových nebo profilovaných výšky přes 2 do 2,9 m se zabetonováním do 0,08 m3 do připravených jamek</t>
  </si>
  <si>
    <t>https://podminky.urs.cz/item/CS_URS_2024_02/338171123</t>
  </si>
  <si>
    <t>"sloupky u brány" 2,0</t>
  </si>
  <si>
    <t>"sloupky oplocení" 10,0</t>
  </si>
  <si>
    <t>"vzpěry" 4,0</t>
  </si>
  <si>
    <t>55342255R</t>
  </si>
  <si>
    <t>sloupek plotový průběžný Pz a komaxitový 2800/50x1,5mm</t>
  </si>
  <si>
    <t>-880633887</t>
  </si>
  <si>
    <t>55342271</t>
  </si>
  <si>
    <t>vzpěra plotová Pz 1500/38x1,5mm</t>
  </si>
  <si>
    <t>31991795</t>
  </si>
  <si>
    <t>55342260</t>
  </si>
  <si>
    <t>sloupek plotový koncový Pz a komaxitový 2300/48x1,5mm</t>
  </si>
  <si>
    <t>-513431110</t>
  </si>
  <si>
    <t>sloupek plotový koncový Pz a komaxitový 2000/48x1,5mm</t>
  </si>
  <si>
    <t>"brána" 2,0</t>
  </si>
  <si>
    <t>348101220</t>
  </si>
  <si>
    <t>Osazení vrat nebo vrátek k oplocení na ocelové sloupky pl přes 2 do 4 m2</t>
  </si>
  <si>
    <t>571461968</t>
  </si>
  <si>
    <t>Osazení vrat nebo vrátek k oplocení na sloupky ocelové, plochy jednotlivě přes 2 do 4 m2</t>
  </si>
  <si>
    <t>https://podminky.urs.cz/item/CS_URS_2024_02/348101220</t>
  </si>
  <si>
    <t>"osazení původní stávající brány" 1,0</t>
  </si>
  <si>
    <t>348401130</t>
  </si>
  <si>
    <t>Montáž oplocení ze strojového pletiva s napínacími dráty v přes 1,6 do 2,0 m</t>
  </si>
  <si>
    <t>896976967</t>
  </si>
  <si>
    <t>Montáž oplocení z pletiva strojového s napínacími dráty přes 1,6 do 2,0 m</t>
  </si>
  <si>
    <t>https://podminky.urs.cz/item/CS_URS_2024_02/348401130</t>
  </si>
  <si>
    <t>31327506</t>
  </si>
  <si>
    <t>pletivo drátěné plastifikované se čtvercovými oky 50/2,7 mm v 1600mm</t>
  </si>
  <si>
    <t>1614841278</t>
  </si>
  <si>
    <t>"pletivo poplastované osazení stínící tkaniny" 25,0</t>
  </si>
  <si>
    <t>451573111</t>
  </si>
  <si>
    <t>Lože pod potrubí otevřený výkop ze štěrkopísku</t>
  </si>
  <si>
    <t>-162018142</t>
  </si>
  <si>
    <t>Lože pod potrubí, stoky a drobné objekty v otevřeném výkopu z písku a štěrkopísku do 63 mm</t>
  </si>
  <si>
    <t>https://podminky.urs.cz/item/CS_URS_2024_02/451573111</t>
  </si>
  <si>
    <t>"podsyp ze štěrku" 12*(0,4*0,4*0,1)</t>
  </si>
  <si>
    <t>461310115</t>
  </si>
  <si>
    <t>Patka z betonu prostého C 25/30</t>
  </si>
  <si>
    <t>-956785025</t>
  </si>
  <si>
    <t>Patka z betonu prostého do rýhy nebo do bednění s provedením dilatačních spár v osové vzdálenosti 2 m a jejich zalitím živičnou zálivkou z betonu bez zvláštních nároků na prostředí tř. C 25/30</t>
  </si>
  <si>
    <t>https://podminky.urs.cz/item/CS_URS_2024_02/461310115</t>
  </si>
  <si>
    <t>12*(0,8*0,4*0,4)+4*(0,6*0,4*0,4)</t>
  </si>
  <si>
    <t>961041211</t>
  </si>
  <si>
    <t>Bourání mostních základů z betonu prostého</t>
  </si>
  <si>
    <t>967241418</t>
  </si>
  <si>
    <t>Bourání mostních konstrukcí základů z prostého betonu</t>
  </si>
  <si>
    <t>https://podminky.urs.cz/item/CS_URS_2024_02/961041211</t>
  </si>
  <si>
    <t>"bourání patek a podezdívky, odvoz na skládku" 6*(0,80*0,5*0,5)</t>
  </si>
  <si>
    <t>136374508</t>
  </si>
  <si>
    <t>"odstraněné sloupky předat vlastníkovi" 6</t>
  </si>
  <si>
    <t>809373742</t>
  </si>
  <si>
    <t>"odstranění oplocení pouze nejnutnější délce pro provedení kanalizace" 3,0+9,0</t>
  </si>
  <si>
    <t>2131217889</t>
  </si>
  <si>
    <t>1,0</t>
  </si>
  <si>
    <t>-855518254</t>
  </si>
  <si>
    <t>"bourání patek a podezdívky, odvoz na skládku" 6*(0,80*0,5*0,5)*2,4</t>
  </si>
  <si>
    <t>-1273247127</t>
  </si>
  <si>
    <t>1619575939</t>
  </si>
  <si>
    <t>19*bourani_beton</t>
  </si>
  <si>
    <t>1993201881</t>
  </si>
  <si>
    <t>605,27</t>
  </si>
  <si>
    <t>1228,54</t>
  </si>
  <si>
    <t>1262,64</t>
  </si>
  <si>
    <t>68,1</t>
  </si>
  <si>
    <t>104 - Účelová kmunikace k retenční nádrži</t>
  </si>
  <si>
    <t>-865910764</t>
  </si>
  <si>
    <t>"beton. patka pro DZ" 1* (0,5*0,5*0,8)</t>
  </si>
  <si>
    <t xml:space="preserve">"beton. patka sloupku"  1*(0,5*0,5*0,7)</t>
  </si>
  <si>
    <t>1186907655</t>
  </si>
  <si>
    <t>"AZ_1 dle kubaturového listu" 512,87</t>
  </si>
  <si>
    <t>"AZ_2 km 0,105-0,115 obratiště vpravo" 90*1,05*0,7</t>
  </si>
  <si>
    <t>"AZ_3 km 0,110-0,115 příjezd k RN vlevo" 30*1,25*0,7</t>
  </si>
  <si>
    <t>"odkop_1 - dle kubaturového listu" 539,27</t>
  </si>
  <si>
    <t>"odkop_2 km 0,105-0,115 obratiště vpravo" 90*0,7</t>
  </si>
  <si>
    <t>"odkop_3 km 0,110-0,115 příjezd k RN vlevo" 30*0,7</t>
  </si>
  <si>
    <t>-935576445</t>
  </si>
  <si>
    <t>"rýha pro vsakovací drenáž" 0,8*0,6*120</t>
  </si>
  <si>
    <t>"rýha pro přípojky z vpustí" 1,0*0,6*17,5</t>
  </si>
  <si>
    <t>213872829</t>
  </si>
  <si>
    <t>"pro ul.vpusti"4*(1,5*1,5*1,0)</t>
  </si>
  <si>
    <t>919959651</t>
  </si>
  <si>
    <t>1486575441</t>
  </si>
  <si>
    <t>-1355581743</t>
  </si>
  <si>
    <t>-1396568908</t>
  </si>
  <si>
    <t>683270964</t>
  </si>
  <si>
    <t>-481902781</t>
  </si>
  <si>
    <t>-988238894</t>
  </si>
  <si>
    <t>215*0,2</t>
  </si>
  <si>
    <t>2005750056</t>
  </si>
  <si>
    <t>-2120169685</t>
  </si>
  <si>
    <t>302,635*1,7 'Přepočtené koeficientem množství</t>
  </si>
  <si>
    <t>1668918095</t>
  </si>
  <si>
    <t>302,635*1,8 'Přepočtené koeficientem množství</t>
  </si>
  <si>
    <t>-84959632</t>
  </si>
  <si>
    <t>779853802</t>
  </si>
  <si>
    <t>-254278335</t>
  </si>
  <si>
    <t>"pro ul.vpustě" 4*(1,5*1,0*0,25*4)</t>
  </si>
  <si>
    <t>-1159850053</t>
  </si>
  <si>
    <t>"v místech přípojek z UV" 17,5*1,2*0,30</t>
  </si>
  <si>
    <t>-1141094368</t>
  </si>
  <si>
    <t>12,3*1,8 'Přepočtené koeficientem množství</t>
  </si>
  <si>
    <t>-1804307752</t>
  </si>
  <si>
    <t>"v místech přípojek z UV" 17,5*1,2*0,40</t>
  </si>
  <si>
    <t>-884260325</t>
  </si>
  <si>
    <t>8,4*2 'Přepočtené koeficientem množství</t>
  </si>
  <si>
    <t>-357301057</t>
  </si>
  <si>
    <t>215,0</t>
  </si>
  <si>
    <t>340741624</t>
  </si>
  <si>
    <t>-1298937475</t>
  </si>
  <si>
    <t>215*0,02 'Přepočtené koeficientem množství</t>
  </si>
  <si>
    <t>1003196293</t>
  </si>
  <si>
    <t>157,27</t>
  </si>
  <si>
    <t>-326723048</t>
  </si>
  <si>
    <t>157,27*0,02 'Přepočtené koeficientem množství</t>
  </si>
  <si>
    <t>-141146840</t>
  </si>
  <si>
    <t>"dle kubaturového listu" 717,93</t>
  </si>
  <si>
    <t>"km 0,105-0,115 obratiště vpravo" 90*1,05</t>
  </si>
  <si>
    <t>"km 0,110-0,115 příjezd k RN vlevo" 30*1,25</t>
  </si>
  <si>
    <t>-1970453722</t>
  </si>
  <si>
    <t>"viz. kubaturový list" 99,52</t>
  </si>
  <si>
    <t>"km 0,105-0,115 obratiště vpravo" 20*2,25+15*0,85</t>
  </si>
  <si>
    <t>-2127024000</t>
  </si>
  <si>
    <t>-997140941</t>
  </si>
  <si>
    <t>336518912</t>
  </si>
  <si>
    <t>"drenážní žebro, výplň kamenivem fr. 16/32" 0,80*0,6*120</t>
  </si>
  <si>
    <t>1304155575</t>
  </si>
  <si>
    <t>"drenážní žebro - opláštění" (1,10+1,10+0,6)*120</t>
  </si>
  <si>
    <t>890747057</t>
  </si>
  <si>
    <t>336*1,02 'Přepočtené koeficientem množství</t>
  </si>
  <si>
    <t>-1974804706</t>
  </si>
  <si>
    <t>"pro drenáž" 0,10*0,6*120</t>
  </si>
  <si>
    <t>-536561802</t>
  </si>
  <si>
    <t>-725718234</t>
  </si>
  <si>
    <t>849,93</t>
  </si>
  <si>
    <t>1531345205</t>
  </si>
  <si>
    <t>849,93*1,02</t>
  </si>
  <si>
    <t>370599961</t>
  </si>
  <si>
    <t>291211111</t>
  </si>
  <si>
    <t>Zřízení plochy ze silničních panelů do lože tl 50 mm z kameniva</t>
  </si>
  <si>
    <t>1988926300</t>
  </si>
  <si>
    <t>Zřízení zpevněné plochy ze silničních panelů osazených do lože tl. 50 mm z kameniva</t>
  </si>
  <si>
    <t>https://podminky.urs.cz/item/CS_URS_2024_02/291211111</t>
  </si>
  <si>
    <t>"ochrana stáv. plynovodů, silniční panely do lože z ŠP 50mm" (3,0*1,5)*6</t>
  </si>
  <si>
    <t>59381003</t>
  </si>
  <si>
    <t>panel silniční 3,00x1,50x0,15m</t>
  </si>
  <si>
    <t>-1468927578</t>
  </si>
  <si>
    <t>6,0</t>
  </si>
  <si>
    <t>-421145864</t>
  </si>
  <si>
    <t>4*(1,0*1,0)*0,1</t>
  </si>
  <si>
    <t>1693966123</t>
  </si>
  <si>
    <t>(285+251+90+30)*1,35</t>
  </si>
  <si>
    <t>322743827</t>
  </si>
  <si>
    <t>(285+251)*1,15+(90+30)*1,15</t>
  </si>
  <si>
    <t>564871011</t>
  </si>
  <si>
    <t>Podklad ze štěrkodrtě ŠD plochy do 100 m2 tl 250 mm</t>
  </si>
  <si>
    <t>-1441889532</t>
  </si>
  <si>
    <t>Podklad ze štěrkodrti ŠD s rozprostřením a zhutněním plochy jednotlivě do 100 m2, po zhutnění tl. 250 mm</t>
  </si>
  <si>
    <t>https://podminky.urs.cz/item/CS_URS_2024_02/564871011</t>
  </si>
  <si>
    <t>"plocha ze žul.kostek" 6*1,35</t>
  </si>
  <si>
    <t>-491414126</t>
  </si>
  <si>
    <t>(285+251)*1,05+(90+30)*1,05</t>
  </si>
  <si>
    <t>567132111</t>
  </si>
  <si>
    <t>Podklad ze směsi stmelené cementem SC C 8/10 (KSC I) tl 160 mm</t>
  </si>
  <si>
    <t>-1464432642</t>
  </si>
  <si>
    <t>Podklad ze směsi stmelené cementem SC bez dilatačních spár, s rozprostřením a zhutněním SC C 8/10 (KSC I), po zhutnění tl. 160 mm</t>
  </si>
  <si>
    <t>https://podminky.urs.cz/item/CS_URS_2024_02/567132111</t>
  </si>
  <si>
    <t>"plocha ze žulových kostek, směs stmelená cementem SC 0/32 C8/10 tl. 160mm"</t>
  </si>
  <si>
    <t>668682632</t>
  </si>
  <si>
    <t>"krajnice šířky 0,50m z ŠD fr.0/32 tl. 150 mm"</t>
  </si>
  <si>
    <t>(63+2)*0,50</t>
  </si>
  <si>
    <t>-25110453</t>
  </si>
  <si>
    <t>"0,20 m3/m planimetrováno z př.řezů" 275*0,20</t>
  </si>
  <si>
    <t>81187283</t>
  </si>
  <si>
    <t>1962734365</t>
  </si>
  <si>
    <t>(285+251)*1,02+(90+30)*1,02</t>
  </si>
  <si>
    <t>-1528707923</t>
  </si>
  <si>
    <t xml:space="preserve">"ACO 11+  50/70 tl. 40 mm" 285+251+90+30</t>
  </si>
  <si>
    <t>-1850449945</t>
  </si>
  <si>
    <t xml:space="preserve">"ACL 16+  50/70 tl. 70 mm" </t>
  </si>
  <si>
    <t>591141111</t>
  </si>
  <si>
    <t>Kladení dlažby z kostek velkých z kamene na MC tl 50 mm</t>
  </si>
  <si>
    <t>-1380406470</t>
  </si>
  <si>
    <t>Kladení dlažby z kostek s provedením lože do tl. 50 mm, s vyplněním spár, s dvojím beraněním a se smetením přebytečného materiálu na krajnici velkých z kamene, do lože z cementové malty</t>
  </si>
  <si>
    <t>https://podminky.urs.cz/item/CS_URS_2024_02/591141111</t>
  </si>
  <si>
    <t>"kladeno do vějíře"</t>
  </si>
  <si>
    <t>583810071</t>
  </si>
  <si>
    <t>-1357465622</t>
  </si>
  <si>
    <t>6*1,03 'Přepočtené koeficientem množství</t>
  </si>
  <si>
    <t>-1310334648</t>
  </si>
  <si>
    <t>"proříznutí kolem UV" 4*(4*0,5)</t>
  </si>
  <si>
    <t>-1708310586</t>
  </si>
  <si>
    <t>1923009094</t>
  </si>
  <si>
    <t>17,5</t>
  </si>
  <si>
    <t>743146005</t>
  </si>
  <si>
    <t>17,5*1,02 'Přepočtené koeficientem množství</t>
  </si>
  <si>
    <t>-844642016</t>
  </si>
  <si>
    <t>4*3</t>
  </si>
  <si>
    <t>1444962773</t>
  </si>
  <si>
    <t>-1221352656</t>
  </si>
  <si>
    <t>829585152</t>
  </si>
  <si>
    <t>1428812970</t>
  </si>
  <si>
    <t>"přípojky UV" 17,5</t>
  </si>
  <si>
    <t>-415350629</t>
  </si>
  <si>
    <t>1849861733</t>
  </si>
  <si>
    <t>1070081856</t>
  </si>
  <si>
    <t>-1906803255</t>
  </si>
  <si>
    <t>895941321</t>
  </si>
  <si>
    <t>Osazení vpusti uliční DN 450 z betonových dílců skruž středová 195 mm</t>
  </si>
  <si>
    <t>41982989</t>
  </si>
  <si>
    <t>Osazení vpusti uliční z betonových dílců DN 450 skruž středová 195 mm</t>
  </si>
  <si>
    <t>https://podminky.urs.cz/item/CS_URS_2024_02/895941321</t>
  </si>
  <si>
    <t>59223860</t>
  </si>
  <si>
    <t>skruž betonová středová pro uliční vpusť 450x195x50mm</t>
  </si>
  <si>
    <t>1092494796</t>
  </si>
  <si>
    <t>-1056842782</t>
  </si>
  <si>
    <t>2133020158</t>
  </si>
  <si>
    <t>-1790730568</t>
  </si>
  <si>
    <t>1672971444</t>
  </si>
  <si>
    <t>-568523023</t>
  </si>
  <si>
    <t>"UV53a, UV53, UV54, UV54a dle tabulky vpustí" 4</t>
  </si>
  <si>
    <t>1110409541</t>
  </si>
  <si>
    <t>1901540249</t>
  </si>
  <si>
    <t>1161720582</t>
  </si>
  <si>
    <t>0,1*0,2*17,5</t>
  </si>
  <si>
    <t>"patka pro sklopný sloupek" 0,4*0,4*0,8</t>
  </si>
  <si>
    <t>912111112</t>
  </si>
  <si>
    <t>Montáž zábrany parkovací sloupku v do 800 mm se zabetonovanou patkou</t>
  </si>
  <si>
    <t>-1477424369</t>
  </si>
  <si>
    <t>Montáž zábrany parkovací tvaru sloupku do výšky 800 mm se zabetonovanou patkou</t>
  </si>
  <si>
    <t>https://podminky.urs.cz/item/CS_URS_2024_02/912111112</t>
  </si>
  <si>
    <t>74910161</t>
  </si>
  <si>
    <t>sloupek parkovací sklopný 500x800x350mm uzamykatelný komaxit 3 nohy</t>
  </si>
  <si>
    <t>-613386472</t>
  </si>
  <si>
    <t>125029185</t>
  </si>
  <si>
    <t>"B1" 1</t>
  </si>
  <si>
    <t>"E12" 1</t>
  </si>
  <si>
    <t>-85249866</t>
  </si>
  <si>
    <t>40445650</t>
  </si>
  <si>
    <t>dodatkové tabulky E7, E12, E13 500x300mm</t>
  </si>
  <si>
    <t>-953637113</t>
  </si>
  <si>
    <t>-559686712</t>
  </si>
  <si>
    <t>893028127</t>
  </si>
  <si>
    <t>1661025154</t>
  </si>
  <si>
    <t>1*4</t>
  </si>
  <si>
    <t>-2121083177</t>
  </si>
  <si>
    <t>"žulový dvouřádek z kostek 8/10 do betonového lože s opěrou - lemování koem žulové plochy"</t>
  </si>
  <si>
    <t>3,5+3,5+2+2</t>
  </si>
  <si>
    <t>-561875527</t>
  </si>
  <si>
    <t>11*2*0,1</t>
  </si>
  <si>
    <t>2,2*1,01 'Přepočtené koeficientem množství</t>
  </si>
  <si>
    <t>1226962711</t>
  </si>
  <si>
    <t>(10+25+110+4)+(2)+(42+35)</t>
  </si>
  <si>
    <t>26358856</t>
  </si>
  <si>
    <t>"silniční obrubník 150/250/1000" 42+35</t>
  </si>
  <si>
    <t>77*1,02 'Přepočtené koeficientem množství</t>
  </si>
  <si>
    <t>-1384907472</t>
  </si>
  <si>
    <t>"nájezdový obrubník 150/150/1000" 10+25+110+4</t>
  </si>
  <si>
    <t>149*1,01 'Přepočtené koeficientem množství</t>
  </si>
  <si>
    <t>44530540</t>
  </si>
  <si>
    <t>"přechodový 150-250/250/1000" 2</t>
  </si>
  <si>
    <t>2*1,01 'Přepočtené koeficientem množství</t>
  </si>
  <si>
    <t>2100344557</t>
  </si>
  <si>
    <t>"pod žul.dvouřádek" 11,0*0,1</t>
  </si>
  <si>
    <t>"pod obrubníky" 228,0*0,08</t>
  </si>
  <si>
    <t>732208887</t>
  </si>
  <si>
    <t>1668539520</t>
  </si>
  <si>
    <t>-1715121863</t>
  </si>
  <si>
    <t>1295077818</t>
  </si>
  <si>
    <t>704015756</t>
  </si>
  <si>
    <t>1513544440</t>
  </si>
  <si>
    <t>230202038</t>
  </si>
  <si>
    <t>Montáž chráničky plastové průměru přes 450 do 560 mm</t>
  </si>
  <si>
    <t>-1621858715</t>
  </si>
  <si>
    <t>Montáž plastové chráničky průměru přes 450 do 560 mm</t>
  </si>
  <si>
    <t>https://podminky.urs.cz/item/CS_URS_2024_02/230202038</t>
  </si>
  <si>
    <t>OSM.227190</t>
  </si>
  <si>
    <t>trouba DN500x14,6/5000 SN8 EN 13476-2</t>
  </si>
  <si>
    <t>-788746615</t>
  </si>
  <si>
    <t>troubaDN500x14,6/5000 SN8 EN 13476-2 půlená</t>
  </si>
  <si>
    <t>949048481</t>
  </si>
  <si>
    <t>"pro chráničky" 6,0</t>
  </si>
  <si>
    <t>-1483439693</t>
  </si>
  <si>
    <t>"chránička" 6,0*2*1,5</t>
  </si>
  <si>
    <t>1639803957</t>
  </si>
  <si>
    <t>18,0</t>
  </si>
  <si>
    <t>854081062</t>
  </si>
  <si>
    <t>"pro chráničky" 6*1,2*1,5</t>
  </si>
  <si>
    <t>376435264</t>
  </si>
  <si>
    <t>"odvoz přebytku výkopku po provedení chrániček" 10,8</t>
  </si>
  <si>
    <t>-1432902005</t>
  </si>
  <si>
    <t>"odvoz přebytku výkopku po provedení chrániček, do 20 km" 10,8*19</t>
  </si>
  <si>
    <t>1118907835</t>
  </si>
  <si>
    <t>"přebytek výkopku po provedení chrániček" 10,8*1,8</t>
  </si>
  <si>
    <t>255341987</t>
  </si>
  <si>
    <t>10,8</t>
  </si>
  <si>
    <t>1535040442</t>
  </si>
  <si>
    <t>857053234</t>
  </si>
  <si>
    <t>"pro chráničky" 6*1,2*0,40</t>
  </si>
  <si>
    <t>2,88*1,8 'Přepočtené koeficientem množství</t>
  </si>
  <si>
    <t>-171057557</t>
  </si>
  <si>
    <t>"pro chráničky pro teplovod" 6*1,2*0,40</t>
  </si>
  <si>
    <t>191,835</t>
  </si>
  <si>
    <t>225</t>
  </si>
  <si>
    <t>2,25</t>
  </si>
  <si>
    <t>270,09</t>
  </si>
  <si>
    <t>97,175</t>
  </si>
  <si>
    <t>105 - Příjezdová komunikace ke garážím</t>
  </si>
  <si>
    <t>12,972</t>
  </si>
  <si>
    <t>294,42</t>
  </si>
  <si>
    <t>38,58</t>
  </si>
  <si>
    <t>220,397</t>
  </si>
  <si>
    <t>16,5</t>
  </si>
  <si>
    <t>55426947</t>
  </si>
  <si>
    <t>"odstranění zámk.dlažby" 15+13+10</t>
  </si>
  <si>
    <t>206031384</t>
  </si>
  <si>
    <t>"odstranění povrchu z asf.vozovky" 225,0</t>
  </si>
  <si>
    <t>113107182</t>
  </si>
  <si>
    <t>Odstranění podkladu živičného tl přes 50 do 100 mm strojně pl přes 50 do 200 m2</t>
  </si>
  <si>
    <t>1064687766</t>
  </si>
  <si>
    <t>Odstranění podkladů nebo krytů strojně plochy jednotlivě přes 50 m2 do 200 m2 s přemístěním hmot na skládku na vzdálenost do 20 m nebo s naložením na dopravní prostředek živičných, o tl. vrstvy přes 50 do 100 mm</t>
  </si>
  <si>
    <t>https://podminky.urs.cz/item/CS_URS_2024_02/113107182</t>
  </si>
  <si>
    <t>987517632</t>
  </si>
  <si>
    <t>"odstranění plochy pod recyklátem kolem garáží, tl. 250mm" 17,0</t>
  </si>
  <si>
    <t>"odstranění plochy pod zámk.dlažbou, tl. 250mm" 15+13+10</t>
  </si>
  <si>
    <t>-528599650</t>
  </si>
  <si>
    <t>"odstranění recyklátu kolem garáží, tl. 100mm" 17,0</t>
  </si>
  <si>
    <t>1156757300</t>
  </si>
  <si>
    <t>883337578</t>
  </si>
  <si>
    <t>1766317028</t>
  </si>
  <si>
    <t>"odstranění silničních obrub" 65+5</t>
  </si>
  <si>
    <t>-1790587914</t>
  </si>
  <si>
    <t>"odstranění žul.jednořádku" 8</t>
  </si>
  <si>
    <t>-1161743823</t>
  </si>
  <si>
    <t>"odkop_1 - dle kubaturového listu" 192,59</t>
  </si>
  <si>
    <t>"odkop_2 km 0,0,000-0,020" 155,0*0,50</t>
  </si>
  <si>
    <t>-119320952</t>
  </si>
  <si>
    <t>"rýha pro vsakovací drenáž" 0,8*0,6*71,0</t>
  </si>
  <si>
    <t>"rýha pro přípojky z vpustí" 1,0*0,6*7,5</t>
  </si>
  <si>
    <t>-1874215873</t>
  </si>
  <si>
    <t>"pro ul.vpusti"1*(1,5*1,5*1,0)</t>
  </si>
  <si>
    <t>842846970</t>
  </si>
  <si>
    <t>-250731721</t>
  </si>
  <si>
    <t>-1966946246</t>
  </si>
  <si>
    <t>-258461331</t>
  </si>
  <si>
    <t>-1567681162</t>
  </si>
  <si>
    <t>744907912</t>
  </si>
  <si>
    <t>-1148175479</t>
  </si>
  <si>
    <t>(10+23)*0,50</t>
  </si>
  <si>
    <t>827064869</t>
  </si>
  <si>
    <t xml:space="preserve">"AZ v místech kce pojížděné vozovky v tl. 0,50m pro aktivní zónu" </t>
  </si>
  <si>
    <t>"AZ_1 dle kubaturového listu" 120,96</t>
  </si>
  <si>
    <t>"AZ_2 křižovatka km 0,000-0,020" 105*1,35*0,50</t>
  </si>
  <si>
    <t>-538576184</t>
  </si>
  <si>
    <t>95,918*1,7 'Přepočtené koeficientem množství</t>
  </si>
  <si>
    <t>-1796286748</t>
  </si>
  <si>
    <t>95,9175*1,8 'Přepočtené koeficientem množství</t>
  </si>
  <si>
    <t>1621083064</t>
  </si>
  <si>
    <t>-1358666898</t>
  </si>
  <si>
    <t>-2135549661</t>
  </si>
  <si>
    <t>"pro ul.vpustě" 1*(1,5*1,0*0,25*4)</t>
  </si>
  <si>
    <t>87730980</t>
  </si>
  <si>
    <t>"v místech přípojek z UV" 7,5*1,2*0,30</t>
  </si>
  <si>
    <t>-1088214196</t>
  </si>
  <si>
    <t>4,2*1,8 'Přepočtené koeficientem množství</t>
  </si>
  <si>
    <t>-754321330</t>
  </si>
  <si>
    <t>"v místech přípojek z UV" 7,5*1,2*0,40</t>
  </si>
  <si>
    <t>1733458344</t>
  </si>
  <si>
    <t>3,6*2 'Přepočtené koeficientem množství</t>
  </si>
  <si>
    <t>1042965379</t>
  </si>
  <si>
    <t>(10+12)</t>
  </si>
  <si>
    <t>-149423194</t>
  </si>
  <si>
    <t>22,0</t>
  </si>
  <si>
    <t>444253834</t>
  </si>
  <si>
    <t>22*0,02 'Přepočtené koeficientem množství</t>
  </si>
  <si>
    <t>-364841945</t>
  </si>
  <si>
    <t>"dle kubaturového listu" 335,70</t>
  </si>
  <si>
    <t>"křižovatka km 0,0,000-0,020" 105,0*1,35</t>
  </si>
  <si>
    <t>2026996279</t>
  </si>
  <si>
    <t>1614768386</t>
  </si>
  <si>
    <t>"drenážní žebro, výplň kamenivem fr. 16/32" 0,65*0,4*71</t>
  </si>
  <si>
    <t>-1890006145</t>
  </si>
  <si>
    <t>"drenážní žebro - opláštění" (0,85+0,85+0,4)*71</t>
  </si>
  <si>
    <t>201397243</t>
  </si>
  <si>
    <t>149,1*1,02 'Přepočtené koeficientem množství</t>
  </si>
  <si>
    <t>-404927039</t>
  </si>
  <si>
    <t>"pro drenáž" 0,10*0,6*71</t>
  </si>
  <si>
    <t>212752412</t>
  </si>
  <si>
    <t>Trativod z drenážních trubek korugovaných PE-HD SN 8 perforace 220° včetně lože otevřený výkop DN 150 pro liniové stavby</t>
  </si>
  <si>
    <t>-1668377750</t>
  </si>
  <si>
    <t>Trativody z drenážních trubek pro liniové stavby a komunikace se zřízením štěrkového lože pod trubky a s jejich obsypem v otevřeném výkopu trubka korugovaná sendvičová PE-HD SN 8 perforace 220° DN 150</t>
  </si>
  <si>
    <t>https://podminky.urs.cz/item/CS_URS_2024_02/212752412</t>
  </si>
  <si>
    <t>386668092</t>
  </si>
  <si>
    <t>191,84</t>
  </si>
  <si>
    <t>115881735</t>
  </si>
  <si>
    <t>191,84*1,02</t>
  </si>
  <si>
    <t>-192465749</t>
  </si>
  <si>
    <t>1*(1,0*1,0)*0,1</t>
  </si>
  <si>
    <t>-1813236746</t>
  </si>
  <si>
    <t>"konstrukce vozovky příjezdové komunikace" 285*1,25</t>
  </si>
  <si>
    <t>"konstrukce vozovky 2" 145*1,25</t>
  </si>
  <si>
    <t>-771731008</t>
  </si>
  <si>
    <t>564931412</t>
  </si>
  <si>
    <t>Podklad z asfaltového recyklátu plochy přes 100 m2 tl 100 mm</t>
  </si>
  <si>
    <t>-1908128160</t>
  </si>
  <si>
    <t>Podklad nebo podsyp z asfaltového recyklátu s rozprostřením a zhutněním plochy přes 100 m2, po zhutnění tl. 100 mm</t>
  </si>
  <si>
    <t>https://podminky.urs.cz/item/CS_URS_2024_02/564931412</t>
  </si>
  <si>
    <t>"konstrukce vozovky 2, Rmat. tl. 100 mm" 145</t>
  </si>
  <si>
    <t>565166112</t>
  </si>
  <si>
    <t>Asfaltový beton vrstva podkladní ACP 22 (obalované kamenivo OKH) tl 90 mm š do 3 m</t>
  </si>
  <si>
    <t>-953317721</t>
  </si>
  <si>
    <t>Asfaltový beton vrstva podkladní ACP 22 (obalované kamenivo hrubozrnné - OKH) s rozprostřením a zhutněním v pruhu šířky přes 1,5 do 3 m, po zhutnění tl. 90 mm</t>
  </si>
  <si>
    <t>https://podminky.urs.cz/item/CS_URS_2024_02/565166112</t>
  </si>
  <si>
    <t xml:space="preserve">"ACP 22+  50/70 tl. 90 mm"</t>
  </si>
  <si>
    <t>285,0</t>
  </si>
  <si>
    <t>442735004</t>
  </si>
  <si>
    <t>"0,20 m3/m planimetrováno z př.řezů" 150*0,20</t>
  </si>
  <si>
    <t>1458743191</t>
  </si>
  <si>
    <t>-805862119</t>
  </si>
  <si>
    <t>573451112</t>
  </si>
  <si>
    <t>Dvojitý nátěr z asfaltu v množství 1,7 kg/m2 s posypem</t>
  </si>
  <si>
    <t>-1230286853</t>
  </si>
  <si>
    <t>Dvojitý nátěr DN s posypem kamenivem a se zaválcováním z asfaltu silničního, v množství 1,7 kg/m2</t>
  </si>
  <si>
    <t>https://podminky.urs.cz/item/CS_URS_2024_02/573451112</t>
  </si>
  <si>
    <t>1016798727</t>
  </si>
  <si>
    <t xml:space="preserve">"ACO 11+  50/70 tl. 40 mm" 285</t>
  </si>
  <si>
    <t>-1214236505</t>
  </si>
  <si>
    <t>"proříznutí kolem UV" 1*(4*0,5)</t>
  </si>
  <si>
    <t>1744465853</t>
  </si>
  <si>
    <t>1006907720</t>
  </si>
  <si>
    <t>7,5</t>
  </si>
  <si>
    <t>474997827</t>
  </si>
  <si>
    <t>7,5*1,02 'Přepočtené koeficientem množství</t>
  </si>
  <si>
    <t>-328687527</t>
  </si>
  <si>
    <t>1*3</t>
  </si>
  <si>
    <t>-902722492</t>
  </si>
  <si>
    <t>371669966</t>
  </si>
  <si>
    <t>-2092280196</t>
  </si>
  <si>
    <t>-344953468</t>
  </si>
  <si>
    <t>"přípojky UV" 7,5</t>
  </si>
  <si>
    <t>158169393</t>
  </si>
  <si>
    <t>-753318305</t>
  </si>
  <si>
    <t>-164865256</t>
  </si>
  <si>
    <t>-1261751059</t>
  </si>
  <si>
    <t>1725515198</t>
  </si>
  <si>
    <t>665990294</t>
  </si>
  <si>
    <t>-868168800</t>
  </si>
  <si>
    <t>-1810204056</t>
  </si>
  <si>
    <t>-436098061</t>
  </si>
  <si>
    <t>"UV7 dle tabulky vpustí" 1</t>
  </si>
  <si>
    <t>-1969424924</t>
  </si>
  <si>
    <t>-1023775005</t>
  </si>
  <si>
    <t>-1668548610</t>
  </si>
  <si>
    <t>0,1*0,2*7,5</t>
  </si>
  <si>
    <t>-138063722</t>
  </si>
  <si>
    <t>-502821631</t>
  </si>
  <si>
    <t>-736336865</t>
  </si>
  <si>
    <t>71+4+3+70</t>
  </si>
  <si>
    <t>2013773545</t>
  </si>
  <si>
    <t>"silniční obrubník 150/250/1000" 70</t>
  </si>
  <si>
    <t>70*1,02 'Přepočtené koeficientem množství</t>
  </si>
  <si>
    <t>1031671340</t>
  </si>
  <si>
    <t>"nájezdový obrubník 150/150/1000" 71+4</t>
  </si>
  <si>
    <t>75*1,01 'Přepočtené koeficientem množství</t>
  </si>
  <si>
    <t>228403724</t>
  </si>
  <si>
    <t>"přechodový 150-250/250/1000" 3</t>
  </si>
  <si>
    <t>3*1,01 'Přepočtené koeficientem množství</t>
  </si>
  <si>
    <t>1049628982</t>
  </si>
  <si>
    <t>"pod obrubníky" 148,0*0,08</t>
  </si>
  <si>
    <t>-37890004</t>
  </si>
  <si>
    <t>935113212</t>
  </si>
  <si>
    <t>Osazení odvodňovacího betonového žlabu s krycím roštem šířky přes 200 mm</t>
  </si>
  <si>
    <t>-856360597</t>
  </si>
  <si>
    <t>Osazení odvodňovacího žlabu s krycím roštem betonového šířky přes 200 mm</t>
  </si>
  <si>
    <t>https://podminky.urs.cz/item/CS_URS_2024_02/935113212</t>
  </si>
  <si>
    <t>BNF.42377</t>
  </si>
  <si>
    <t>RECYFIX PLUS X 300 T01 | žlab 1000×349×294 mm | rám Zn ocel | kryt litina štěrbiny 2×SW18 | D 400</t>
  </si>
  <si>
    <t>312524255</t>
  </si>
  <si>
    <t>Poznámka k položce:_x000d_
žlab KOMPOZIT PE-PP NW 300 stavební š. 349 v. 294 mm rámy pozink | kryt GGG litina štěrbina 2 x SW18 mm aretační šroubení | průtočný profil 730 cm2 vtokový průřez krytu 1102 cm2/m</t>
  </si>
  <si>
    <t>935923216</t>
  </si>
  <si>
    <t>Osazení vpusti pro odvodňovací žlab betonový nebo polymerbetonový s krycím roštem šířky do 200 mm</t>
  </si>
  <si>
    <t>-162436223</t>
  </si>
  <si>
    <t>Osazení odvodňovacího žlabu s krycím roštem vpusti pro žlab šířky do 200 mm</t>
  </si>
  <si>
    <t>https://podminky.urs.cz/item/CS_URS_2024_02/935923216</t>
  </si>
  <si>
    <t>BNF.47255</t>
  </si>
  <si>
    <t>RECYFIX PRO 200 | vpust 500×262×752 mm | rám ocel KTL | kryt litina KTL G-TEC 2×SW9 | koš | D 400</t>
  </si>
  <si>
    <t>-1576802724</t>
  </si>
  <si>
    <t>Poznámka k položce:_x000d_
vpust KOMPOZIT PE-PP NW 200 stavební š. 262 v. 752 mm | kryt GGG litina typu G-TEC SW 2 x 9 mm úprava KTL aretační šroubení | odtok DN 200 mm | koš na nečistoty</t>
  </si>
  <si>
    <t>224289175</t>
  </si>
  <si>
    <t>0,1*0,2*25*2,4</t>
  </si>
  <si>
    <t>0,15*0,25*70*2,4</t>
  </si>
  <si>
    <t>790191894</t>
  </si>
  <si>
    <t>-923003908</t>
  </si>
  <si>
    <t>-895063211</t>
  </si>
  <si>
    <t>-16990703</t>
  </si>
  <si>
    <t>-281183500</t>
  </si>
  <si>
    <t>373185929</t>
  </si>
  <si>
    <t>A20</t>
  </si>
  <si>
    <t>1433,64</t>
  </si>
  <si>
    <t>A22</t>
  </si>
  <si>
    <t>787,2</t>
  </si>
  <si>
    <t>A42</t>
  </si>
  <si>
    <t>A44</t>
  </si>
  <si>
    <t>180</t>
  </si>
  <si>
    <t>A46</t>
  </si>
  <si>
    <t>829</t>
  </si>
  <si>
    <t>A48</t>
  </si>
  <si>
    <t>A50</t>
  </si>
  <si>
    <t>301.a - DEŠŤOVÁ KANALIZACE-KANALIZACE</t>
  </si>
  <si>
    <t>A87</t>
  </si>
  <si>
    <t>B10</t>
  </si>
  <si>
    <t>B19</t>
  </si>
  <si>
    <t>51,84</t>
  </si>
  <si>
    <t>B21</t>
  </si>
  <si>
    <t>604,08</t>
  </si>
  <si>
    <t>B25</t>
  </si>
  <si>
    <t>43,52</t>
  </si>
  <si>
    <t>B26</t>
  </si>
  <si>
    <t>5,88</t>
  </si>
  <si>
    <t>B36</t>
  </si>
  <si>
    <t>4,41</t>
  </si>
  <si>
    <t>B38</t>
  </si>
  <si>
    <t>21,76</t>
  </si>
  <si>
    <t>B40</t>
  </si>
  <si>
    <t>B43</t>
  </si>
  <si>
    <t>B45</t>
  </si>
  <si>
    <t>335</t>
  </si>
  <si>
    <t>B74</t>
  </si>
  <si>
    <t>B75</t>
  </si>
  <si>
    <t>B8</t>
  </si>
  <si>
    <t>23,52</t>
  </si>
  <si>
    <t>B84</t>
  </si>
  <si>
    <t>Ing. Tomáš Janošec</t>
  </si>
  <si>
    <t>B86</t>
  </si>
  <si>
    <t>B9</t>
  </si>
  <si>
    <t>103,68</t>
  </si>
  <si>
    <t>C10</t>
  </si>
  <si>
    <t>70,8</t>
  </si>
  <si>
    <t>C19</t>
  </si>
  <si>
    <t>12,24</t>
  </si>
  <si>
    <t>C21</t>
  </si>
  <si>
    <t>118,8</t>
  </si>
  <si>
    <t>C38</t>
  </si>
  <si>
    <t>3,75</t>
  </si>
  <si>
    <t>C40</t>
  </si>
  <si>
    <t>C43</t>
  </si>
  <si>
    <t>C45</t>
  </si>
  <si>
    <t>C8</t>
  </si>
  <si>
    <t>95,2</t>
  </si>
  <si>
    <t>C9</t>
  </si>
  <si>
    <t>106,08</t>
  </si>
  <si>
    <t>D19</t>
  </si>
  <si>
    <t>-0,6</t>
  </si>
  <si>
    <t>D21</t>
  </si>
  <si>
    <t>7,2</t>
  </si>
  <si>
    <t>D40</t>
  </si>
  <si>
    <t>D9</t>
  </si>
  <si>
    <t>E19</t>
  </si>
  <si>
    <t>1,6</t>
  </si>
  <si>
    <t>E9</t>
  </si>
  <si>
    <t>F19</t>
  </si>
  <si>
    <t>534,06</t>
  </si>
  <si>
    <t>F9</t>
  </si>
  <si>
    <t>928,8</t>
  </si>
  <si>
    <t>G19</t>
  </si>
  <si>
    <t>462,3</t>
  </si>
  <si>
    <t>G9</t>
  </si>
  <si>
    <t>804</t>
  </si>
  <si>
    <t>H19</t>
  </si>
  <si>
    <t>45,54</t>
  </si>
  <si>
    <t>H9</t>
  </si>
  <si>
    <t>79,2</t>
  </si>
  <si>
    <t>I19</t>
  </si>
  <si>
    <t>224,7</t>
  </si>
  <si>
    <t>I9</t>
  </si>
  <si>
    <t>333,84</t>
  </si>
  <si>
    <t>J19</t>
  </si>
  <si>
    <t>115,2</t>
  </si>
  <si>
    <t>J9</t>
  </si>
  <si>
    <t>192</t>
  </si>
  <si>
    <t>K19</t>
  </si>
  <si>
    <t>55,2</t>
  </si>
  <si>
    <t>L19</t>
  </si>
  <si>
    <t>11,52</t>
  </si>
  <si>
    <t>3 - Svislé a kompletní konstrukce</t>
  </si>
  <si>
    <t>4 - Vodorovné konstrukce</t>
  </si>
  <si>
    <t>711 - Izolace proti vodě, vlhkosti a plynům</t>
  </si>
  <si>
    <t>8 - Trubní vedení</t>
  </si>
  <si>
    <t>9 - Ostatní konstrukce a práce-bourání</t>
  </si>
  <si>
    <t>115101201</t>
  </si>
  <si>
    <t>Čerpání vody na dopravní výšku do 10 m průměrný přítok do 500 l/min</t>
  </si>
  <si>
    <t>HOD</t>
  </si>
  <si>
    <t>-523118272</t>
  </si>
  <si>
    <t>Čerpání vody na dopravní výšku do 10 m s uvažovaným průměrným přítokem do 500 l/min</t>
  </si>
  <si>
    <t>https://podminky.urs.cz/item/CS_URS_2025_01/115101201</t>
  </si>
  <si>
    <t>""v případě vydatných dešťových srážek nebo zvýšené hladiny spodní vody"</t>
  </si>
  <si>
    <t>A1</t>
  </si>
  <si>
    <t>250</t>
  </si>
  <si>
    <t>115101301</t>
  </si>
  <si>
    <t>Pohotovost čerpací soupravy pro dopravní výšku do 10 m přítok do 500 l/min</t>
  </si>
  <si>
    <t>DEN</t>
  </si>
  <si>
    <t>-1372391999</t>
  </si>
  <si>
    <t>Pohotovost záložní čerpací soupravy pro dopravní výšku do 10 m s uvažovaným průměrným přítokem do 500 l/min</t>
  </si>
  <si>
    <t>https://podminky.urs.cz/item/CS_URS_2025_01/115101301</t>
  </si>
  <si>
    <t>A2</t>
  </si>
  <si>
    <t>119001402</t>
  </si>
  <si>
    <t>Dočasné zajištění potrubí ocelového nebo litinového DN přes 200 do 500 mm</t>
  </si>
  <si>
    <t>-76182451</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</si>
  <si>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ocelového nebo litinového, jmenovité světlosti DN přes 200 do 500 mm</t>
  </si>
  <si>
    <t>https://podminky.urs.cz/item/CS_URS_2025_01/119001402</t>
  </si>
  <si>
    <t>""v místě křížení se stávajícími inž. sítěmi"</t>
  </si>
  <si>
    <t>A3</t>
  </si>
  <si>
    <t>119001405</t>
  </si>
  <si>
    <t>Dočasné zajištění potrubí z PE DN do 200 mm</t>
  </si>
  <si>
    <t>1146399160</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</si>
  <si>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plastového, jmenovité světlosti DN do 200 mm</t>
  </si>
  <si>
    <t>https://podminky.urs.cz/item/CS_URS_2025_01/119001405</t>
  </si>
  <si>
    <t>A4</t>
  </si>
  <si>
    <t>119001406</t>
  </si>
  <si>
    <t>Dočasné zajištění potrubí z PE DN přes 200 do 500 mm</t>
  </si>
  <si>
    <t>1831099810</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</si>
  <si>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plastového, jmenovité světlosti DN přes 200 do 500 mm</t>
  </si>
  <si>
    <t>https://podminky.urs.cz/item/CS_URS_2025_01/119001406</t>
  </si>
  <si>
    <t>A5</t>
  </si>
  <si>
    <t>119001421</t>
  </si>
  <si>
    <t>Dočasné zajištění kabelů a kabelových tratí ze 3 volně ložených kabelů</t>
  </si>
  <si>
    <t>903969566</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</si>
  <si>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do 3 kabelů</t>
  </si>
  <si>
    <t>https://podminky.urs.cz/item/CS_URS_2025_01/119001421</t>
  </si>
  <si>
    <t>A6</t>
  </si>
  <si>
    <t>120001101</t>
  </si>
  <si>
    <t>Příplatek za ztížení odkopávky nebo prokopávky v blízkosti inženýrských sítí</t>
  </si>
  <si>
    <t>M3</t>
  </si>
  <si>
    <t>-1491842631</t>
  </si>
  <si>
    <t>Příplatek k cenám vykopávek za ztížení vykopávky v blízkosti podzemního vedení nebo výbušnin v horninách jakékoliv třídy</t>
  </si>
  <si>
    <t>https://podminky.urs.cz/item/CS_URS_2025_01/120001101</t>
  </si>
  <si>
    <t>A7</t>
  </si>
  <si>
    <t>5*1.2*2</t>
  </si>
  <si>
    <t>131251204</t>
  </si>
  <si>
    <t>Hloubení jam zapažených v hornině třídy těžitelnosti I skupiny 3 objem do 500 m3 strojně</t>
  </si>
  <si>
    <t>1977070666</t>
  </si>
  <si>
    <t>Hloubení zapažených jam a zářezů strojně s urovnáním dna do předepsaného profilu a spádu v hornině třídy těžitelnosti I skupiny 3 přes 100 do 500 m3</t>
  </si>
  <si>
    <t>https://podminky.urs.cz/item/CS_URS_2025_01/131251204</t>
  </si>
  <si>
    <t>""rozšíření rýhy v místě revizních šachet"</t>
  </si>
  <si>
    <t>A8</t>
  </si>
  <si>
    <t>(1.5*1.5*2)*32</t>
  </si>
  <si>
    <t>""ORL"</t>
  </si>
  <si>
    <t>2.8*2.8*3</t>
  </si>
  <si>
    <t>""RN"</t>
  </si>
  <si>
    <t>6.8*4*3.5</t>
  </si>
  <si>
    <t>D8</t>
  </si>
  <si>
    <t>"Celkem: "A8+B8+C8</t>
  </si>
  <si>
    <t>132154206</t>
  </si>
  <si>
    <t>Hloubení zapažených rýh š do 2000 mm v hornině třídy těžitelnosti I skupiny 1 a 2 objem do 5000 m3</t>
  </si>
  <si>
    <t>-1242035784</t>
  </si>
  <si>
    <t>Hloubení zapažených rýh šířky přes 800 do 2 000 mm strojně s urovnáním dna do předepsaného profilu a spádu v hornině třídy těžitelnosti I skupiny 1 a 2 přes 1 000 do 5 000 m3</t>
  </si>
  <si>
    <t>https://podminky.urs.cz/item/CS_URS_2025_01/132154206</t>
  </si>
  <si>
    <t>""úsek č.1"</t>
  </si>
  <si>
    <t>A9</t>
  </si>
  <si>
    <t>8*1.2*3</t>
  </si>
  <si>
    <t>54*1.2*(2-0.4)</t>
  </si>
  <si>
    <t>""úsek č.2"</t>
  </si>
  <si>
    <t>68*1.2*1.3</t>
  </si>
  <si>
    <t>10*1.2*1</t>
  </si>
  <si>
    <t>16*1*1</t>
  </si>
  <si>
    <t>""úsek č.3"</t>
  </si>
  <si>
    <t>387*1.2*(2.4-0.4)</t>
  </si>
  <si>
    <t>""úsek č.4"</t>
  </si>
  <si>
    <t>335*1.2*(2.4-0.4)</t>
  </si>
  <si>
    <t>""úsek č.5"</t>
  </si>
  <si>
    <t>33*1.2*(2.4-0.4)</t>
  </si>
  <si>
    <t>""úsek č.6"</t>
  </si>
  <si>
    <t>107*1.2*(3-0.4)</t>
  </si>
  <si>
    <t>""napojovací řady"</t>
  </si>
  <si>
    <t>80*1.2*(2.4-0.4)</t>
  </si>
  <si>
    <t>K9</t>
  </si>
  <si>
    <t>"Celkem: "A9+B9+C9+D9+E9+F9+G9+H9+I9+J9</t>
  </si>
  <si>
    <t>151101101</t>
  </si>
  <si>
    <t>Zřízení příložného pažení a rozepření stěn rýh hl do 2 m</t>
  </si>
  <si>
    <t>M2</t>
  </si>
  <si>
    <t>1295340712</t>
  </si>
  <si>
    <t>Zřízení pažení a rozepření stěn rýh pro podzemní vedení příložné pro jakoukoliv mezerovitost, hloubky do 2 m</t>
  </si>
  <si>
    <t>https://podminky.urs.cz/item/CS_URS_2025_01/151101101</t>
  </si>
  <si>
    <t>""kanalizace"</t>
  </si>
  <si>
    <t>A10</t>
  </si>
  <si>
    <t>1103*2*2</t>
  </si>
  <si>
    <t>3*3*4</t>
  </si>
  <si>
    <t>(7.4*3*2)+(4.4*3*2)</t>
  </si>
  <si>
    <t>D10</t>
  </si>
  <si>
    <t>"Celkem: "A10+B10+C10</t>
  </si>
  <si>
    <t>151101111</t>
  </si>
  <si>
    <t>Odstranění příložného pažení a rozepření stěn rýh hl do 2 m</t>
  </si>
  <si>
    <t>-1435203091</t>
  </si>
  <si>
    <t>Odstranění pažení a rozepření stěn rýh pro podzemní vedení s uložením materiálu na vzdálenost do 3 m od kraje výkopu příložné, hloubky do 2 m</t>
  </si>
  <si>
    <t>https://podminky.urs.cz/item/CS_URS_2025_01/151101111</t>
  </si>
  <si>
    <t>Poznámka k položce:_x000d_
Viz položka zřízení.</t>
  </si>
  <si>
    <t>A11</t>
  </si>
  <si>
    <t>4518.8</t>
  </si>
  <si>
    <t>161102111</t>
  </si>
  <si>
    <t>Svislé přemístění výkopku do 2,5 m z kamenouhelných hlušin</t>
  </si>
  <si>
    <t>2023602809</t>
  </si>
  <si>
    <t>Svislé přemístění výkopku z kamenouhelných hlušin celková hloubka výkopu přes 1,0 do 2,5 m</t>
  </si>
  <si>
    <t>https://podminky.urs.cz/item/CS_URS_2025_01/161102111</t>
  </si>
  <si>
    <t>""hloubení rýh + jam"</t>
  </si>
  <si>
    <t>A12</t>
  </si>
  <si>
    <t>262.72+2604.4</t>
  </si>
  <si>
    <t>162351124</t>
  </si>
  <si>
    <t>Vodorovné přemístění přes 500 do 1000 m výkopku/sypaniny z hornin třídy těžitelnosti II skupiny 4 a 5</t>
  </si>
  <si>
    <t>-1350487958</t>
  </si>
  <si>
    <t>Vodorovné přemístění výkopku nebo sypaniny po suchu na obvyklém dopravním prostředku, bez naložení výkopku, avšak se složením bez rozhrnutí z horniny třídy těžitelnosti II skupiny 4 a 5 na vzdálenost přes 500 do 1 000 m</t>
  </si>
  <si>
    <t>https://podminky.urs.cz/item/CS_URS_2025_01/162351124</t>
  </si>
  <si>
    <t>""hloubení jam + rýh-zásyp výkopkem"</t>
  </si>
  <si>
    <t>A13</t>
  </si>
  <si>
    <t>262.72+2604.4-99.76</t>
  </si>
  <si>
    <t>-1466974293</t>
  </si>
  <si>
    <t>https://podminky.urs.cz/item/CS_URS_2025_01/162751117</t>
  </si>
  <si>
    <t>""odvoz přebytečné zeminy"</t>
  </si>
  <si>
    <t>A14</t>
  </si>
  <si>
    <t>2767.36</t>
  </si>
  <si>
    <t>1159927559</t>
  </si>
  <si>
    <t>https://podminky.urs.cz/item/CS_URS_2025_01/162751119</t>
  </si>
  <si>
    <t>""odvoz přebytečné zeminy do 20 km"</t>
  </si>
  <si>
    <t>A15</t>
  </si>
  <si>
    <t>2767.36*10</t>
  </si>
  <si>
    <t>964617654</t>
  </si>
  <si>
    <t>https://podminky.urs.cz/item/CS_URS_2025_01/167151111</t>
  </si>
  <si>
    <t>Poznámka k položce:_x000d_
Viz položka vodorovné přemístění.</t>
  </si>
  <si>
    <t>A16</t>
  </si>
  <si>
    <t>T</t>
  </si>
  <si>
    <t>132863282</t>
  </si>
  <si>
    <t>https://podminky.urs.cz/item/CS_URS_2025_01/171201231</t>
  </si>
  <si>
    <t>""odvoz přebytečné zeminy * objemová hmotnost"</t>
  </si>
  <si>
    <t>A17</t>
  </si>
  <si>
    <t>2767.36*1.6</t>
  </si>
  <si>
    <t>748086204</t>
  </si>
  <si>
    <t>https://podminky.urs.cz/item/CS_URS_2025_01/171251201</t>
  </si>
  <si>
    <t>A18</t>
  </si>
  <si>
    <t>174101101</t>
  </si>
  <si>
    <t>-1878169380</t>
  </si>
  <si>
    <t>https://podminky.urs.cz/item/CS_URS_2025_01/174101101</t>
  </si>
  <si>
    <t>""prohozeným výkopkem úsek č.1"</t>
  </si>
  <si>
    <t>A19</t>
  </si>
  <si>
    <t>8*1.2*(3-0.1-0.55-0.35)</t>
  </si>
  <si>
    <t>""nakupovaným materiálem úsek č.1"</t>
  </si>
  <si>
    <t>54*1.2*(2-0.1-0.55-0.55)</t>
  </si>
  <si>
    <t>""prohozeným výkopkem úsek č.2"</t>
  </si>
  <si>
    <t>68*1.2*(1.3-0.1-0.7-0.35)</t>
  </si>
  <si>
    <t>10*1.2*(1-0.1-0.6-0.35)</t>
  </si>
  <si>
    <t>16*1*(1-0.1-0.45-0.35)</t>
  </si>
  <si>
    <t>""nakupovaným materiálem úsek č.3"</t>
  </si>
  <si>
    <t>387*1.2*(2.4-0.1-0.6-0.55)</t>
  </si>
  <si>
    <t>""nakupovaným materiálem úsek č.4"</t>
  </si>
  <si>
    <t>335*1.2*(2.4-0.1-0.6-0.55)</t>
  </si>
  <si>
    <t>""nakupovaným materiálem úsek č.5"</t>
  </si>
  <si>
    <t>33*1.2*(2.4-0.1-0.6-0.55)</t>
  </si>
  <si>
    <t>""nakupovaným materiálem úsek č.6"</t>
  </si>
  <si>
    <t>107*1.2*(3-0.1-0.6-0.55)</t>
  </si>
  <si>
    <t>""nakupovaným materiálem napojovací řady"</t>
  </si>
  <si>
    <t>80*1.2*(2.4-0.1-0.55-0.55)</t>
  </si>
  <si>
    <t>""prohozeným výkopkem = RN"</t>
  </si>
  <si>
    <t>95.2-40</t>
  </si>
  <si>
    <t>""prohozeným výkopkem = ORL"</t>
  </si>
  <si>
    <t>23.52-12</t>
  </si>
  <si>
    <t>M19</t>
  </si>
  <si>
    <t>"Celkem: "A19+B19+C19+D19+E19+F19+G19+H19+I19+J19+K19+L19</t>
  </si>
  <si>
    <t>58333674</t>
  </si>
  <si>
    <t>kamenivo těžené hrubé frakce 16/32</t>
  </si>
  <si>
    <t>-81643257</t>
  </si>
  <si>
    <t>1433.64</t>
  </si>
  <si>
    <t>B20</t>
  </si>
  <si>
    <t>A20 * 2"Koeficient množství</t>
  </si>
  <si>
    <t>1657538685</t>
  </si>
  <si>
    <t>https://podminky.urs.cz/item/CS_URS_2025_01/175151101</t>
  </si>
  <si>
    <t>""kanalizace DN400"</t>
  </si>
  <si>
    <t>A21</t>
  </si>
  <si>
    <t>68*1.2*0.7</t>
  </si>
  <si>
    <t>""kanalizace DN300"</t>
  </si>
  <si>
    <t>839*1.2*0.6</t>
  </si>
  <si>
    <t>""kanalizace DN250"</t>
  </si>
  <si>
    <t>180*1.2*0.55</t>
  </si>
  <si>
    <t>""kanalizace DN150"</t>
  </si>
  <si>
    <t>16*1*0.45</t>
  </si>
  <si>
    <t>E21</t>
  </si>
  <si>
    <t>"Celkem: "A21+B21+C21+D21</t>
  </si>
  <si>
    <t>1186006117</t>
  </si>
  <si>
    <t>Poznámka k položce:_x000d_
Viz položka obsypání * objemová hmotnost kameniva.</t>
  </si>
  <si>
    <t>787.2</t>
  </si>
  <si>
    <t>B22</t>
  </si>
  <si>
    <t>A22 * 2"Koeficient množství</t>
  </si>
  <si>
    <t>212752101</t>
  </si>
  <si>
    <t>Trativod z drenážních trubek korugovaných PE-HD SN 4 perforace 360° včetně lože otevřený výkop DN 100 pro liniové stavby</t>
  </si>
  <si>
    <t>-480715506</t>
  </si>
  <si>
    <t>Trativody z drenážních trubek pro liniové stavby a komunikace se zřízením štěrkového lože pod trubky a s jejich obsypem v otevřeném výkopu trubka korugovaná sendvičová PE-HD SN 4 celoperforovaná 360° DN 100</t>
  </si>
  <si>
    <t>https://podminky.urs.cz/item/CS_URS_2025_01/212752101</t>
  </si>
  <si>
    <t>A23</t>
  </si>
  <si>
    <t>1103</t>
  </si>
  <si>
    <t>273361412</t>
  </si>
  <si>
    <t>Výztuž základových desek ze svařovaných sítí přes 3,5 do 6 kg/m2</t>
  </si>
  <si>
    <t>1023644950</t>
  </si>
  <si>
    <t>Výztuž základových konstrukcí desek ze svařovaných sítí, hmotnosti přes 3,5 do 6 kg/m2</t>
  </si>
  <si>
    <t>https://podminky.urs.cz/item/CS_URS_2025_01/273361412</t>
  </si>
  <si>
    <t>31316008</t>
  </si>
  <si>
    <t>síť výztužná svařovaná DIN 488 jakost B500A 100x100mm drát D 8mm</t>
  </si>
  <si>
    <t>81745628</t>
  </si>
  <si>
    <t>Poznámka k položce:_x000d_
Odměřeno z výkresu AN.</t>
  </si>
  <si>
    <t>""vyztužení podkladní betoné desky pod ORL"</t>
  </si>
  <si>
    <t>A25</t>
  </si>
  <si>
    <t>2.1*2.1*2</t>
  </si>
  <si>
    <t>""vyztužení podkladní betoné desky pod RN"</t>
  </si>
  <si>
    <t>6.4*3.4*2</t>
  </si>
  <si>
    <t>C25</t>
  </si>
  <si>
    <t>"Celkem: "A25+B25</t>
  </si>
  <si>
    <t>341351311</t>
  </si>
  <si>
    <t>Zřízení jednostranného bednění nosných stěn</t>
  </si>
  <si>
    <t>-574207581</t>
  </si>
  <si>
    <t>Bednění stěn a příček nosných rovné jednostranné zřízení</t>
  </si>
  <si>
    <t>https://podminky.urs.cz/item/CS_URS_2025_01/341351311</t>
  </si>
  <si>
    <t>A26</t>
  </si>
  <si>
    <t>2.1*0.3*4</t>
  </si>
  <si>
    <t>(6.4*0.3*2)+(3.4*0.3*2)</t>
  </si>
  <si>
    <t>C26</t>
  </si>
  <si>
    <t>"Celkem: "A26+B26</t>
  </si>
  <si>
    <t>341351312</t>
  </si>
  <si>
    <t>Odstranění jednostranného bednění nosných stěn</t>
  </si>
  <si>
    <t>-2003157406</t>
  </si>
  <si>
    <t>Bednění stěn a příček nosných rovné jednostranné odstranění</t>
  </si>
  <si>
    <t>https://podminky.urs.cz/item/CS_URS_2025_01/341351312</t>
  </si>
  <si>
    <t>A27</t>
  </si>
  <si>
    <t>8.4</t>
  </si>
  <si>
    <t>359901211</t>
  </si>
  <si>
    <t>Monitoring stoky jakékoli výšky na nové kanalizaci</t>
  </si>
  <si>
    <t>1021840397</t>
  </si>
  <si>
    <t>Monitoring stok (kamerový systém) jakékoli výšky nová kanalizace</t>
  </si>
  <si>
    <t>https://podminky.urs.cz/item/CS_URS_2025_01/359901211</t>
  </si>
  <si>
    <t>""kanalizace = po dokončení kontrola průchodnosti apod."</t>
  </si>
  <si>
    <t>A28</t>
  </si>
  <si>
    <t>1023</t>
  </si>
  <si>
    <t>382122123</t>
  </si>
  <si>
    <t>Montáž dna ŽB prefabrikovaných pravoúhlých nádrží včetně těsnění výšky přes 1 do 3 m hmotnosti do 22 t délky přes 5 do 6,5 m</t>
  </si>
  <si>
    <t>-1317387300</t>
  </si>
  <si>
    <t>Montáž dílců prefabrikovaných pravoúhlých nádrží ze železobetonu šířky do 3 m dna včetně těsnění výšky přes 1 do 3 m hmotnosti do 22 t, délky přes 5 do 6,5 m</t>
  </si>
  <si>
    <t>https://podminky.urs.cz/item/CS_URS_2025_01/382122123</t>
  </si>
  <si>
    <t>A29</t>
  </si>
  <si>
    <t>59226262</t>
  </si>
  <si>
    <t>dno pravoúhlé nádrže vysoké 2800x5800x1930 stěna tl 140mm užitný objem 31,34m3</t>
  </si>
  <si>
    <t>1463628268</t>
  </si>
  <si>
    <t>A30</t>
  </si>
  <si>
    <t>382122313</t>
  </si>
  <si>
    <t>Montáž zákrytové desky ŽB prefabrikovaných pravoúhlých nádrží délky přes 5 do 6,5 m</t>
  </si>
  <si>
    <t>1967803647</t>
  </si>
  <si>
    <t>Montáž dílců prefabrikovaných pravoúhlých nádrží ze železobetonu šířky do 3 m zákrytové desky, délky přes 5 do 6,5 m</t>
  </si>
  <si>
    <t>https://podminky.urs.cz/item/CS_URS_2025_01/382122313</t>
  </si>
  <si>
    <t>A31</t>
  </si>
  <si>
    <t>59226107</t>
  </si>
  <si>
    <t>deska zákrytová pravoúhlé nádrže nízké 2800x5800x250 otvor 1x d 600mm</t>
  </si>
  <si>
    <t>-407498615</t>
  </si>
  <si>
    <t>Poznámka k položce:_x000d_
3000/6000/200</t>
  </si>
  <si>
    <t>A32</t>
  </si>
  <si>
    <t>63126082</t>
  </si>
  <si>
    <t>žebřík nástěnný kompozitní nástěnný 50x50/400mm</t>
  </si>
  <si>
    <t>164857920</t>
  </si>
  <si>
    <t>A33</t>
  </si>
  <si>
    <t>386120103</t>
  </si>
  <si>
    <t>Montáž odlučovače ropných látek železobetonového průtoku 6-10 l/s</t>
  </si>
  <si>
    <t>1550746534</t>
  </si>
  <si>
    <t>Montáž odlučovačů ropných látek železobetonových, průtoku 6-10 l/s</t>
  </si>
  <si>
    <t>https://podminky.urs.cz/item/CS_URS_2025_01/386120103</t>
  </si>
  <si>
    <t>A34</t>
  </si>
  <si>
    <t>59432177</t>
  </si>
  <si>
    <t>odlučovač ropných látek ŽB, průtok 10L/s,obj.kalové jímky 2000L, DN 160, bez desky</t>
  </si>
  <si>
    <t>-933562102</t>
  </si>
  <si>
    <t>Poznámka k položce:_x000d_
Komplet, bez vstupního kónusu s poklopem.</t>
  </si>
  <si>
    <t>A35</t>
  </si>
  <si>
    <t>451315115</t>
  </si>
  <si>
    <t>Podkladní nebo výplňová vrstva z betonu C 16/20 tl do 100 mm</t>
  </si>
  <si>
    <t>-1700682237</t>
  </si>
  <si>
    <t>Podkladní a výplňové vrstvy z betonu prostého tloušťky do 100 mm, z betonu C 16/20</t>
  </si>
  <si>
    <t>https://podminky.urs.cz/item/CS_URS_2025_01/451315115</t>
  </si>
  <si>
    <t>""spádový beton pod RN"</t>
  </si>
  <si>
    <t>A36</t>
  </si>
  <si>
    <t>6.4*3.4</t>
  </si>
  <si>
    <t>""spádový beton pod ORL"</t>
  </si>
  <si>
    <t>2.1*2.1</t>
  </si>
  <si>
    <t>C36</t>
  </si>
  <si>
    <t>"Celkem: "A36+B36</t>
  </si>
  <si>
    <t>451315125</t>
  </si>
  <si>
    <t>Podkladní nebo výplňová vrstva z betonu C 16/20 tl do 150 mm</t>
  </si>
  <si>
    <t>-277212265</t>
  </si>
  <si>
    <t>Podkladní a výplňové vrstvy z betonu prostého tloušťky do 150 mm, z betonu C 16/20</t>
  </si>
  <si>
    <t>https://podminky.urs.cz/item/CS_URS_2025_01/451315125</t>
  </si>
  <si>
    <t>""podklad pod revizní šachty"</t>
  </si>
  <si>
    <t>A37</t>
  </si>
  <si>
    <t>(1.5*1.5)*32</t>
  </si>
  <si>
    <t>451315137</t>
  </si>
  <si>
    <t>Podkladní nebo výplňová vrstva z betonu C 25/30 tl do 200 mm</t>
  </si>
  <si>
    <t>-2059561797</t>
  </si>
  <si>
    <t>Podkladní a výplňové vrstvy z betonu prostého tloušťky do 200 mm, z betonu C 25/30</t>
  </si>
  <si>
    <t>https://podminky.urs.cz/item/CS_URS_2025_01/451315137</t>
  </si>
  <si>
    <t>""podkladní deska pod ORL"</t>
  </si>
  <si>
    <t>A38</t>
  </si>
  <si>
    <t>""podkladní deska pod RN"</t>
  </si>
  <si>
    <t>""patka u VO"</t>
  </si>
  <si>
    <t>(3*0.5)*2.5</t>
  </si>
  <si>
    <t>D38</t>
  </si>
  <si>
    <t>"Celkem: "A38+B38+C38</t>
  </si>
  <si>
    <t>463211121</t>
  </si>
  <si>
    <t>Rovnanina z lomového kamene s vyplněním spár a dutin těženým kamenivem</t>
  </si>
  <si>
    <t>1229132449</t>
  </si>
  <si>
    <t>Rovnanina z lomového kamene neopracovaného tříděného pro všechny tloušťky rovnaniny, bez vypracování líce s vyplněním spár a dutin těženým kamenivem</t>
  </si>
  <si>
    <t>https://podminky.urs.cz/item/CS_URS_2025_01/463211121</t>
  </si>
  <si>
    <t>""VO"</t>
  </si>
  <si>
    <t>A39</t>
  </si>
  <si>
    <t>3*2.5*0.3</t>
  </si>
  <si>
    <t>564231111</t>
  </si>
  <si>
    <t>Podklad nebo podsyp ze štěrkopísku ŠP plochy přes 100 m2 tl 100 mm</t>
  </si>
  <si>
    <t>-1775815763</t>
  </si>
  <si>
    <t>Podklad nebo podsyp ze štěrkopísku ŠP s rozprostřením, vlhčením a zhutněním plochy přes 100 m2, po zhutnění tl. 100 mm</t>
  </si>
  <si>
    <t>https://podminky.urs.cz/item/CS_URS_2025_01/564231111</t>
  </si>
  <si>
    <t>A40</t>
  </si>
  <si>
    <t>1103*1.2</t>
  </si>
  <si>
    <t>""šachty"</t>
  </si>
  <si>
    <t>E40</t>
  </si>
  <si>
    <t>"Celkem: "A40+B40+C40+D40</t>
  </si>
  <si>
    <t>711</t>
  </si>
  <si>
    <t>Izolace proti vodě, vlhkosti a plynům</t>
  </si>
  <si>
    <t>711141559</t>
  </si>
  <si>
    <t>Provedení izolace proti zemní vlhkosti pásy přitavením vodorovné NAIP</t>
  </si>
  <si>
    <t>-584050197</t>
  </si>
  <si>
    <t>Provedení izolace proti zemní vlhkosti pásy přitavením NAIP na ploše vodorovné V</t>
  </si>
  <si>
    <t>https://podminky.urs.cz/item/CS_URS_2025_01/711141559</t>
  </si>
  <si>
    <t>A86</t>
  </si>
  <si>
    <t>(6*3)+(6*2*2)+(3*2*2)</t>
  </si>
  <si>
    <t>(2*2*4)</t>
  </si>
  <si>
    <t>C86</t>
  </si>
  <si>
    <t>"Celkem: "A86+B86</t>
  </si>
  <si>
    <t>62832000</t>
  </si>
  <si>
    <t>pás asfaltový natavitelný oxidovaný s vložkou ze skleněné rohože typu V60 s jemnozrnným minerálním posypem tl 3,0mm</t>
  </si>
  <si>
    <t>-996990247</t>
  </si>
  <si>
    <t>B87</t>
  </si>
  <si>
    <t>A87 * 1.05"Koeficient množství</t>
  </si>
  <si>
    <t>871313122</t>
  </si>
  <si>
    <t>Montáž kanalizačního potrubí hladkého plnostěnného SN 10 z PVC-U DN 160</t>
  </si>
  <si>
    <t>-586517177</t>
  </si>
  <si>
    <t>Montáž kanalizačního potrubí z tvrdého PVC-U hladkého plnostěnného tuhost SN 10 DN 160</t>
  </si>
  <si>
    <t>https://podminky.urs.cz/item/CS_URS_2025_01/871313122</t>
  </si>
  <si>
    <t>A41</t>
  </si>
  <si>
    <t>28611175</t>
  </si>
  <si>
    <t>trubka kanalizační PVC-U plnostěnná jednovrstvá DN 160x6000mm SN10</t>
  </si>
  <si>
    <t>-1303840146</t>
  </si>
  <si>
    <t>B42</t>
  </si>
  <si>
    <t>A42 * 1.03"Koeficient množství</t>
  </si>
  <si>
    <t>871360320</t>
  </si>
  <si>
    <t>Montáž kanalizačního potrubí hladkého plnostěnného SN 12 z polypropylenu DN 250</t>
  </si>
  <si>
    <t>-2058485460</t>
  </si>
  <si>
    <t>Montáž kanalizačního potrubí z polypropylenu PP hladkého plnostěnného SN 12 DN 250</t>
  </si>
  <si>
    <t>https://podminky.urs.cz/item/CS_URS_2025_01/871360320</t>
  </si>
  <si>
    <t>Poznámka k položce:_x000d_
Včetně tvarovek.</t>
  </si>
  <si>
    <t>A43</t>
  </si>
  <si>
    <t>D43</t>
  </si>
  <si>
    <t>"Celkem: "A43+B43+C43</t>
  </si>
  <si>
    <t>28617039</t>
  </si>
  <si>
    <t>trubka kanalizační PP plnostěnná třívrstvá DN 250x6000mm SN12</t>
  </si>
  <si>
    <t>-1171385463</t>
  </si>
  <si>
    <t>B44</t>
  </si>
  <si>
    <t>A44 * 1.015"Koeficient množství</t>
  </si>
  <si>
    <t>871370320</t>
  </si>
  <si>
    <t>Montáž kanalizačního potrubí hladkého plnostěnného SN 12 z polypropylenu DN 300</t>
  </si>
  <si>
    <t>2048473999</t>
  </si>
  <si>
    <t>Montáž kanalizačního potrubí z polypropylenu PP hladkého plnostěnného SN 12 DN 300</t>
  </si>
  <si>
    <t>https://podminky.urs.cz/item/CS_URS_2025_01/871370320</t>
  </si>
  <si>
    <t>A45</t>
  </si>
  <si>
    <t>387</t>
  </si>
  <si>
    <t>D45</t>
  </si>
  <si>
    <t>"Celkem: "A45+B45+C45</t>
  </si>
  <si>
    <t>28617040</t>
  </si>
  <si>
    <t>trubka kanalizační PP plnostěnná třívrstvá DN 300x6000mm SN12</t>
  </si>
  <si>
    <t>-558160413</t>
  </si>
  <si>
    <t>B46</t>
  </si>
  <si>
    <t>A46 * 1.015"Koeficient množství</t>
  </si>
  <si>
    <t>871373122</t>
  </si>
  <si>
    <t>Montáž kanalizačního potrubí hladkého plnostěnného SN 10 z PVC-U DN 315</t>
  </si>
  <si>
    <t>539598622</t>
  </si>
  <si>
    <t>Montáž kanalizačního potrubí z tvrdého PVC-U hladkého plnostěnného tuhost SN 10 DN 315</t>
  </si>
  <si>
    <t>https://podminky.urs.cz/item/CS_URS_2025_01/871373122</t>
  </si>
  <si>
    <t>A47</t>
  </si>
  <si>
    <t>28611182</t>
  </si>
  <si>
    <t>trubka kanalizační PVC-U plnostěnná jednovrstvá DN 315x6000mm SN10</t>
  </si>
  <si>
    <t>-1667588932</t>
  </si>
  <si>
    <t>B48</t>
  </si>
  <si>
    <t>A48 * 1.03"Koeficient množství</t>
  </si>
  <si>
    <t>871393122</t>
  </si>
  <si>
    <t>Montáž kanalizačního potrubí hladkého plnostěnného SN 10 z PVC-U DN 400</t>
  </si>
  <si>
    <t>-966409054</t>
  </si>
  <si>
    <t>Montáž kanalizačního potrubí z tvrdého PVC-U hladkého plnostěnného tuhost SN 10 DN 400</t>
  </si>
  <si>
    <t>https://podminky.urs.cz/item/CS_URS_2025_01/871393122</t>
  </si>
  <si>
    <t>A49</t>
  </si>
  <si>
    <t>28611184</t>
  </si>
  <si>
    <t>trubka kanalizační PVC-U plnostěnná jednovrstvá DN 400x6000mm SN10</t>
  </si>
  <si>
    <t>-932354909</t>
  </si>
  <si>
    <t>B50</t>
  </si>
  <si>
    <t>A50 * 1.03"Koeficient množství</t>
  </si>
  <si>
    <t>891312122</t>
  </si>
  <si>
    <t>Montáž kanalizačních šoupátek otevřený výkop DN 150</t>
  </si>
  <si>
    <t>-1330639592</t>
  </si>
  <si>
    <t>Montáž kanalizačních armatur na potrubí šoupátek v otevřeném výkopu nebo v šachtách s osazením zemní soupravy (bez poklopů) DN 150</t>
  </si>
  <si>
    <t>https://podminky.urs.cz/item/CS_URS_2025_01/891312122</t>
  </si>
  <si>
    <t>""škrtící ventil za RN úsek č.1"</t>
  </si>
  <si>
    <t>A51</t>
  </si>
  <si>
    <t>42221456</t>
  </si>
  <si>
    <t>šoupátko odpadní voda litina GGG 50 krátká stavební dl PN10/16 DN 150x210mm</t>
  </si>
  <si>
    <t>1294616524</t>
  </si>
  <si>
    <t>A52</t>
  </si>
  <si>
    <t>-990608094</t>
  </si>
  <si>
    <t>https://podminky.urs.cz/item/CS_URS_2025_01/892351111</t>
  </si>
  <si>
    <t>A53</t>
  </si>
  <si>
    <t>892381111</t>
  </si>
  <si>
    <t>Tlaková zkouška vodou potrubí DN 250, DN 300 nebo 350</t>
  </si>
  <si>
    <t>408087297</t>
  </si>
  <si>
    <t>Tlakové zkoušky vodou na potrubí DN 250, 300 nebo 350</t>
  </si>
  <si>
    <t>https://podminky.urs.cz/item/CS_URS_2025_01/892381111</t>
  </si>
  <si>
    <t>A54</t>
  </si>
  <si>
    <t>1019</t>
  </si>
  <si>
    <t>892421111</t>
  </si>
  <si>
    <t>Tlaková zkouška vodou potrubí DN 400 nebo 500</t>
  </si>
  <si>
    <t>1555045544</t>
  </si>
  <si>
    <t>Tlakové zkoušky vodou na potrubí DN 400 nebo 500</t>
  </si>
  <si>
    <t>https://podminky.urs.cz/item/CS_URS_2025_01/892421111</t>
  </si>
  <si>
    <t>A55</t>
  </si>
  <si>
    <t>892442111</t>
  </si>
  <si>
    <t>Zabezpečení konců potrubí DN přes 300 do 600 při tlakových zkouškách vodou</t>
  </si>
  <si>
    <t>-1396877805</t>
  </si>
  <si>
    <t>Tlakové zkoušky vodou zabezpečení konců potrubí při tlakových zkouškách DN přes 300 do 600</t>
  </si>
  <si>
    <t>https://podminky.urs.cz/item/CS_URS_2025_01/892442111</t>
  </si>
  <si>
    <t>A56</t>
  </si>
  <si>
    <t>894118001</t>
  </si>
  <si>
    <t>Příplatek ZKD 0,60 m výšky vstupu na potrubí</t>
  </si>
  <si>
    <t>-724750615</t>
  </si>
  <si>
    <t>Šachty kanalizační zděné Příplatek k cenám za každých dalších 0,60 m výšky vstupu</t>
  </si>
  <si>
    <t>https://podminky.urs.cz/item/CS_URS_2025_01/894118001</t>
  </si>
  <si>
    <t>A57</t>
  </si>
  <si>
    <t>894221216</t>
  </si>
  <si>
    <t>Šachty kanalizační z betonu se zvýšenými nároky C 25/30 na stokách kruhových DN 1000 dno kamenina</t>
  </si>
  <si>
    <t>-1549904781</t>
  </si>
  <si>
    <t>Šachty kanalizační z prostého betonu se zvýšenými nároky na prostředí tř. C 25/30 výšky vstupu do 1,50 m na stokách kruhových s obložením dna kameninou DN 1000</t>
  </si>
  <si>
    <t>https://podminky.urs.cz/item/CS_URS_2025_01/894221216</t>
  </si>
  <si>
    <t>Poznámka k položce:_x000d_
Komplet, viz PD.</t>
  </si>
  <si>
    <t xml:space="preserve">""spádišťová šachta ŠD13" </t>
  </si>
  <si>
    <t>A58</t>
  </si>
  <si>
    <t>894410101</t>
  </si>
  <si>
    <t>Osazení betonových dílců pro kanalizační šachty DN 1000 šachtové dno výšky 600 mm</t>
  </si>
  <si>
    <t>-314568444</t>
  </si>
  <si>
    <t>Osazení betonových dílců šachet kanalizačních dno DN 1000, výšky 600 mm</t>
  </si>
  <si>
    <t>https://podminky.urs.cz/item/CS_URS_2025_01/894410101</t>
  </si>
  <si>
    <t>A59</t>
  </si>
  <si>
    <t>59224337</t>
  </si>
  <si>
    <t>dno betonové šachty DN 1000 kanalizační výšky 60cm</t>
  </si>
  <si>
    <t>2091924365</t>
  </si>
  <si>
    <t>A60</t>
  </si>
  <si>
    <t>894410103</t>
  </si>
  <si>
    <t>Osazení betonových dílců pro kanalizační šachty DN 1000 šachtové dno výšky 1000 mm</t>
  </si>
  <si>
    <t>-1001170877</t>
  </si>
  <si>
    <t>Osazení betonových dílců šachet kanalizačních dno DN 1000, výšky 1000 mm</t>
  </si>
  <si>
    <t>https://podminky.urs.cz/item/CS_URS_2025_01/894410103</t>
  </si>
  <si>
    <t>A61</t>
  </si>
  <si>
    <t>59224339</t>
  </si>
  <si>
    <t>dno betonové šachty DN 1000 kanalizační výšky 100cm</t>
  </si>
  <si>
    <t>-303934164</t>
  </si>
  <si>
    <t>A62</t>
  </si>
  <si>
    <t>894410211</t>
  </si>
  <si>
    <t>Osazení betonových dílců pro kanalizační šachty DN 1000 skruž rovná výšky 250 mm</t>
  </si>
  <si>
    <t>1155638967</t>
  </si>
  <si>
    <t>Osazení betonových dílců šachet kanalizačních skruž rovná DN 1000, výšky 250 mm</t>
  </si>
  <si>
    <t>https://podminky.urs.cz/item/CS_URS_2025_01/894410211</t>
  </si>
  <si>
    <t>A63</t>
  </si>
  <si>
    <t>59224066</t>
  </si>
  <si>
    <t>skruž betonová DN 1000x250 PS 100x25x12cm</t>
  </si>
  <si>
    <t>1719498435</t>
  </si>
  <si>
    <t>A64</t>
  </si>
  <si>
    <t>894410212</t>
  </si>
  <si>
    <t>Osazení betonových dílců pro kanalizační šachty DN 1000 skruž rovná výšky 500 mm</t>
  </si>
  <si>
    <t>-1244252630</t>
  </si>
  <si>
    <t>Osazení betonových dílců šachet kanalizačních skruž rovná DN 1000, výšky 500 mm</t>
  </si>
  <si>
    <t>https://podminky.urs.cz/item/CS_URS_2025_01/894410212</t>
  </si>
  <si>
    <t>A65</t>
  </si>
  <si>
    <t>59224067</t>
  </si>
  <si>
    <t>skruž betonová DN 1000x500 100x50x12cm</t>
  </si>
  <si>
    <t>1689684487</t>
  </si>
  <si>
    <t>A66</t>
  </si>
  <si>
    <t>894410213</t>
  </si>
  <si>
    <t>Osazení betonových dílců pro kanalizační šachty DN 1000 skruž rovná výšky 1000 mm</t>
  </si>
  <si>
    <t>150943117</t>
  </si>
  <si>
    <t>Osazení betonových dílců šachet kanalizačních skruž rovná DN 1000, výšky 1000 mm</t>
  </si>
  <si>
    <t>https://podminky.urs.cz/item/CS_URS_2025_01/894410213</t>
  </si>
  <si>
    <t>A67</t>
  </si>
  <si>
    <t>59224162</t>
  </si>
  <si>
    <t>skruž betonová kanalizační se stupadly 100x100x12cm</t>
  </si>
  <si>
    <t>80729308</t>
  </si>
  <si>
    <t>A68</t>
  </si>
  <si>
    <t>894410232</t>
  </si>
  <si>
    <t>Osazení betonových dílců pro kanalizační šachty DN 1000 skruž přechodová (konus)</t>
  </si>
  <si>
    <t>2058559817</t>
  </si>
  <si>
    <t>Osazení betonových dílců šachet kanalizačních skruž přechodová (konus) DN 1000</t>
  </si>
  <si>
    <t>https://podminky.urs.cz/item/CS_URS_2025_01/894410232</t>
  </si>
  <si>
    <t>A69</t>
  </si>
  <si>
    <t>59224312</t>
  </si>
  <si>
    <t>konus betonové šachty DN 1000 kanalizační 100x62,5x58cm tl stěny 12 stupadla poplastovaná</t>
  </si>
  <si>
    <t>1218695715</t>
  </si>
  <si>
    <t>A70</t>
  </si>
  <si>
    <t>894410302</t>
  </si>
  <si>
    <t>Osazení betonových dílců pro kanalizační šachty DN 1000 deska zákrytová</t>
  </si>
  <si>
    <t>-368914909</t>
  </si>
  <si>
    <t>Osazení betonových dílců šachet kanalizačních deska zákrytová DN 1000</t>
  </si>
  <si>
    <t>https://podminky.urs.cz/item/CS_URS_2025_01/894410302</t>
  </si>
  <si>
    <t>A71</t>
  </si>
  <si>
    <t>59224315</t>
  </si>
  <si>
    <t>deska betonová zákrytová pro kruhové šachty 100/62,5x16,5cm</t>
  </si>
  <si>
    <t>-741369081</t>
  </si>
  <si>
    <t>A72</t>
  </si>
  <si>
    <t>894812312</t>
  </si>
  <si>
    <t>Revizní a čistící šachta z PP typ DN 600/160 šachtové dno průtočné 30°, 60°, 90°</t>
  </si>
  <si>
    <t>-1678197405</t>
  </si>
  <si>
    <t>Revizní a čistící šachta z polypropylenu PP pro hladké trouby DN 600 šachtové dno (DN šachty / DN trubního vedení) DN 600/160 průtočné 30°,60°,90°</t>
  </si>
  <si>
    <t>https://podminky.urs.cz/item/CS_URS_2025_01/894812312</t>
  </si>
  <si>
    <t>""ŠD11a"</t>
  </si>
  <si>
    <t>A73</t>
  </si>
  <si>
    <t>894812332</t>
  </si>
  <si>
    <t>Revizní a čistící šachta z PP DN 600 šachtová roura korugovaná světlé hloubky 2000 mm</t>
  </si>
  <si>
    <t>781616745</t>
  </si>
  <si>
    <t>Revizní a čistící šachta z polypropylenu PP pro hladké trouby DN 600 roura šachtová korugovaná, světlé hloubky 2 000 mm</t>
  </si>
  <si>
    <t>https://podminky.urs.cz/item/CS_URS_2025_01/894812332</t>
  </si>
  <si>
    <t>""vstup do ORL"</t>
  </si>
  <si>
    <t>A74</t>
  </si>
  <si>
    <t>C74</t>
  </si>
  <si>
    <t>"Celkem: "A74+B74</t>
  </si>
  <si>
    <t>894812339</t>
  </si>
  <si>
    <t>Příplatek k rourám revizní a čistící šachty z PP DN 600 za uříznutí šachtové roury</t>
  </si>
  <si>
    <t>-1500943411</t>
  </si>
  <si>
    <t>Revizní a čistící šachta z polypropylenu PP pro hladké trouby DN 600 Příplatek k cenám 2331 - 2334 za uříznutí šachtové roury</t>
  </si>
  <si>
    <t>https://podminky.urs.cz/item/CS_URS_2025_01/894812339</t>
  </si>
  <si>
    <t>A75</t>
  </si>
  <si>
    <t>C75</t>
  </si>
  <si>
    <t>"Celkem: "A75+B75</t>
  </si>
  <si>
    <t>894812351</t>
  </si>
  <si>
    <t>Revizní a čistící šachta z PP DN 600 poklop litinový pro třídu zatížení A15 s betonovým prstencem</t>
  </si>
  <si>
    <t>2060090579</t>
  </si>
  <si>
    <t>Revizní a čistící šachta z polypropylenu PP pro hladké trouby DN 600 poklop (mříž) litinový pro třídu zatížení A15 s betonovým prstencem</t>
  </si>
  <si>
    <t>https://podminky.urs.cz/item/CS_URS_2025_01/894812351</t>
  </si>
  <si>
    <t>A76</t>
  </si>
  <si>
    <t>894812376</t>
  </si>
  <si>
    <t>Revizní a čistící šachta z PP DN 600 poklop litinový pro třídu zatížení D400 s betonovým prstencem</t>
  </si>
  <si>
    <t>-1256203237</t>
  </si>
  <si>
    <t>Revizní a čistící šachta z polypropylenu PP pro hladké trouby DN 600 poklop (mříž) litinový pro třídu zatížení D400 s betonovým prstencem</t>
  </si>
  <si>
    <t>https://podminky.urs.cz/item/CS_URS_2025_01/894812376</t>
  </si>
  <si>
    <t>A77</t>
  </si>
  <si>
    <t>899102112</t>
  </si>
  <si>
    <t>Osazení poklopů litinových, ocelových nebo železobetonových včetně rámů pro třídu zatížení A15, A50</t>
  </si>
  <si>
    <t>1640023288</t>
  </si>
  <si>
    <t>Osazení poklopů šachtových litinových, ocelových nebo železobetonových včetně rámů pro třídu zatížení A15, A50</t>
  </si>
  <si>
    <t>https://podminky.urs.cz/item/CS_URS_2025_01/899102112</t>
  </si>
  <si>
    <t>A78</t>
  </si>
  <si>
    <t>28661932</t>
  </si>
  <si>
    <t>poklop šachtový litinový DN 600 pro třídu zatížení A15</t>
  </si>
  <si>
    <t>-904432761</t>
  </si>
  <si>
    <t>A79</t>
  </si>
  <si>
    <t>899104112</t>
  </si>
  <si>
    <t>Osazení poklopů litinových, ocelových nebo železobetonových včetně rámů pro třídu zatížení D400, E600</t>
  </si>
  <si>
    <t>-1936750556</t>
  </si>
  <si>
    <t>Osazení poklopů šachtových litinových, ocelových nebo železobetonových včetně rámů pro třídu zatížení D400, E600</t>
  </si>
  <si>
    <t>https://podminky.urs.cz/item/CS_URS_2025_01/899104112</t>
  </si>
  <si>
    <t>A80</t>
  </si>
  <si>
    <t>63126039</t>
  </si>
  <si>
    <t>poklop šachtový s BEGU rámem a zámky kruhový, DN 600 D400</t>
  </si>
  <si>
    <t>-1003626949</t>
  </si>
  <si>
    <t>A81</t>
  </si>
  <si>
    <t>899713111</t>
  </si>
  <si>
    <t>Orientační tabulky na sloupku betonovém nebo ocelovém</t>
  </si>
  <si>
    <t>1757598726</t>
  </si>
  <si>
    <t>Orientační tabulky na vodovodních a kanalizačních řadech na sloupku ocelovém nebo betonovém</t>
  </si>
  <si>
    <t>https://podminky.urs.cz/item/CS_URS_2025_01/899713111</t>
  </si>
  <si>
    <t>""trasírková tyč s označníkem u šachty v terénu"</t>
  </si>
  <si>
    <t>A82</t>
  </si>
  <si>
    <t>998276101</t>
  </si>
  <si>
    <t>Přesun hmot pro trubní vedení z trub z plastických hmot otevřený výkop</t>
  </si>
  <si>
    <t>1571952729</t>
  </si>
  <si>
    <t>Přesun hmot pro trubní vedení hloubené z trub z plastických hmot nebo sklolaminátových pro vodovody, kanalizace, teplovody, produktovody v otevřeném výkopu dopravní vzdálenost do 15 m</t>
  </si>
  <si>
    <t>https://podminky.urs.cz/item/CS_URS_2025_01/998276101</t>
  </si>
  <si>
    <t>Ostatní konstrukce a práce-bourání</t>
  </si>
  <si>
    <t>933901111</t>
  </si>
  <si>
    <t>Provedení zkoušky vodotěsnosti nádrže do 1000 m3</t>
  </si>
  <si>
    <t>1075855808</t>
  </si>
  <si>
    <t>Zkoušky objektů a vymývání provedení zkoušky vodotěsnosti betonové nádrže jakéhokoliv druhu a tvaru, o obsahu do 1000 m3</t>
  </si>
  <si>
    <t>https://podminky.urs.cz/item/CS_URS_2025_01/933901111</t>
  </si>
  <si>
    <t>A84</t>
  </si>
  <si>
    <t>""RN1"</t>
  </si>
  <si>
    <t>C84</t>
  </si>
  <si>
    <t>"Celkem: "A84+B84</t>
  </si>
  <si>
    <t>08211321</t>
  </si>
  <si>
    <t>voda pitná pro ostatní odběratele</t>
  </si>
  <si>
    <t>-749018540</t>
  </si>
  <si>
    <t>A85</t>
  </si>
  <si>
    <t>1634,1</t>
  </si>
  <si>
    <t>B18</t>
  </si>
  <si>
    <t>B24</t>
  </si>
  <si>
    <t>350</t>
  </si>
  <si>
    <t>B31</t>
  </si>
  <si>
    <t>1518,4</t>
  </si>
  <si>
    <t>301.b - DEŠŤOVÁ KANALIZACE-OTEVŘENÁ RETENČNÍ NÁDRŽ</t>
  </si>
  <si>
    <t>B34</t>
  </si>
  <si>
    <t>759,2</t>
  </si>
  <si>
    <t>200</t>
  </si>
  <si>
    <t>46-M - Zemní práce při extr.mont.pracích</t>
  </si>
  <si>
    <t>5 - Komunikace pozemní</t>
  </si>
  <si>
    <t>369370637</t>
  </si>
  <si>
    <t>858212203</t>
  </si>
  <si>
    <t>131251206</t>
  </si>
  <si>
    <t>Hloubení jam zapažených v hornině třídy těžitelnosti I skupiny 3 objem do 5000 m3 strojně</t>
  </si>
  <si>
    <t>-1476574724</t>
  </si>
  <si>
    <t>Hloubení zapažených jam a zářezů strojně s urovnáním dna do předepsaného profilu a spádu v hornině třídy těžitelnosti I skupiny 3 přes 1 000 do 5 000 m3</t>
  </si>
  <si>
    <t>https://podminky.urs.cz/item/CS_URS_2025_01/131251206</t>
  </si>
  <si>
    <t>1400*(2.3-0.35)</t>
  </si>
  <si>
    <t>1212902701</t>
  </si>
  <si>
    <t>Poznámka k položce:_x000d_
Viz položka hloubení rýh.</t>
  </si>
  <si>
    <t>""hloubení jam"</t>
  </si>
  <si>
    <t>2730</t>
  </si>
  <si>
    <t>1066167276</t>
  </si>
  <si>
    <t>""hloubení jam-zásyp výkopkem"</t>
  </si>
  <si>
    <t>2730-(2730*0.3)</t>
  </si>
  <si>
    <t>-166202010</t>
  </si>
  <si>
    <t>1911</t>
  </si>
  <si>
    <t>-17018786</t>
  </si>
  <si>
    <t>1911*10</t>
  </si>
  <si>
    <t>1130504267</t>
  </si>
  <si>
    <t>-967258064</t>
  </si>
  <si>
    <t>1911*1.6</t>
  </si>
  <si>
    <t>-919668524</t>
  </si>
  <si>
    <t>935683712</t>
  </si>
  <si>
    <t>https://podminky.urs.cz/item/CS_URS_2025_01/174151101</t>
  </si>
  <si>
    <t>""zemina vhodná do koruny hráze"</t>
  </si>
  <si>
    <t>174251109</t>
  </si>
  <si>
    <t>Příplatek k ceně za prohození sypaniny strojně</t>
  </si>
  <si>
    <t>451006179</t>
  </si>
  <si>
    <t>Zásyp sypaninou z jakékoliv horniny strojně Příplatek k ceně za prohození sypaniny</t>
  </si>
  <si>
    <t>https://podminky.urs.cz/item/CS_URS_2025_01/174251109</t>
  </si>
  <si>
    <t>10364100</t>
  </si>
  <si>
    <t>zemina pro terénní úpravy - tříděná</t>
  </si>
  <si>
    <t>-153904481</t>
  </si>
  <si>
    <t>300*1.6</t>
  </si>
  <si>
    <t>-167393072</t>
  </si>
  <si>
    <t>1197498403</t>
  </si>
  <si>
    <t>2094647127</t>
  </si>
  <si>
    <t>""vyztužení podkladní betoné desky pod výpustným objektem"</t>
  </si>
  <si>
    <t>5.3*2.3*2</t>
  </si>
  <si>
    <t>274313911</t>
  </si>
  <si>
    <t>Základové pasy z betonu tř. C 30/37</t>
  </si>
  <si>
    <t>-1931329778</t>
  </si>
  <si>
    <t>Základy z betonu prostého pasy betonu kamenem neprokládaného tř. C 30/37</t>
  </si>
  <si>
    <t>https://podminky.urs.cz/item/CS_URS_2025_01/274313911</t>
  </si>
  <si>
    <t>""betonový práh kolem obvodu RN"</t>
  </si>
  <si>
    <t>0.5*0.5*100</t>
  </si>
  <si>
    <t>321321116</t>
  </si>
  <si>
    <t>Konstrukce vodních staveb ze ŽB mrazuvzdorného tř. C 30/37</t>
  </si>
  <si>
    <t>-353229628</t>
  </si>
  <si>
    <t>Konstrukce vodních staveb z betonu přehrad, jezů a plavebních komor, spodní stavby vodních elektráren, jader přehrad, odběrných věží a výpustných zařízení, opěrných zdí, šachet, šachtic a ostatních konstrukcí železového pro prostředí s mrazovými cykly tř. C 30/37</t>
  </si>
  <si>
    <t>https://podminky.urs.cz/item/CS_URS_2025_01/321321116</t>
  </si>
  <si>
    <t>Poznámka k položce:_x000d_
Komplet, včetně výztuže, zábradlí, roštů, poklopů atd. Viz PD.</t>
  </si>
  <si>
    <t>""výpustný objekt"</t>
  </si>
  <si>
    <t>""vtokový objekt"</t>
  </si>
  <si>
    <t>C18</t>
  </si>
  <si>
    <t>"Celkem: "A18+B18</t>
  </si>
  <si>
    <t>1469121071</t>
  </si>
  <si>
    <t>""podklad pod výpustný objekt"</t>
  </si>
  <si>
    <t>(5.3*0.3*2)+(2.3*0.3*2)</t>
  </si>
  <si>
    <t>""betonový práh"</t>
  </si>
  <si>
    <t>0.5*100*2</t>
  </si>
  <si>
    <t>"Celkem: "A19+B19</t>
  </si>
  <si>
    <t>857673629</t>
  </si>
  <si>
    <t>104.56</t>
  </si>
  <si>
    <t>-62433207</t>
  </si>
  <si>
    <t>""spádový beton pod výpustní objekt"</t>
  </si>
  <si>
    <t>5.3*2.3</t>
  </si>
  <si>
    <t>-227591567</t>
  </si>
  <si>
    <t>""podkladní deska pod výpustní objekt"</t>
  </si>
  <si>
    <t>457611123</t>
  </si>
  <si>
    <t>Zpevnění dna zeminou upravenou směsnými hydraulickými pojivy tl 300 mm</t>
  </si>
  <si>
    <t>-266426664</t>
  </si>
  <si>
    <t>Zpevnění dna upravenou zeminou směsnými hydraulickými pojivy, tloušťka vrstvy po zhutnění 300 mm</t>
  </si>
  <si>
    <t>https://podminky.urs.cz/item/CS_URS_2025_01/457611123</t>
  </si>
  <si>
    <t>1764582992</t>
  </si>
  <si>
    <t>""dno RN"</t>
  </si>
  <si>
    <t>A24</t>
  </si>
  <si>
    <t>673*0.3</t>
  </si>
  <si>
    <t>""břehy RN"</t>
  </si>
  <si>
    <t>350*0.3</t>
  </si>
  <si>
    <t>C24</t>
  </si>
  <si>
    <t>"Celkem: "A24+B24</t>
  </si>
  <si>
    <t>1677568003</t>
  </si>
  <si>
    <t>673</t>
  </si>
  <si>
    <t>460571111</t>
  </si>
  <si>
    <t>Rozprostření a urovnání ornice při elektromontážích strojně tl vrstvy do 20 cm</t>
  </si>
  <si>
    <t>-1274158669</t>
  </si>
  <si>
    <t>Rozprostření a urovnání ornice strojně včetně přemístění hromad nebo dočasných skládek na místo spotřeby ze vzdálenosti do 50 m při souvislé ploše, tl. vrstvy do 20 cm</t>
  </si>
  <si>
    <t>""vzdušná strana RN"</t>
  </si>
  <si>
    <t>""vzdušná strana hráze"</t>
  </si>
  <si>
    <t>460581122</t>
  </si>
  <si>
    <t>Zatravnění včetně zalití vodou ve svahu</t>
  </si>
  <si>
    <t>809280110</t>
  </si>
  <si>
    <t>Úprava terénu zatravnění, včetně dodání osiva a zalití vodou ve svahu</t>
  </si>
  <si>
    <t>https://podminky.urs.cz/item/CS_URS_2025_01/460581122</t>
  </si>
  <si>
    <t>500</t>
  </si>
  <si>
    <t>564760101</t>
  </si>
  <si>
    <t>Podklad z kameniva hrubého drceného vel. 16-32 mm plochy do 100 m2 tl 200 mm</t>
  </si>
  <si>
    <t>1833807607</t>
  </si>
  <si>
    <t>Podklad nebo kryt z kameniva hrubého drceného vel. 16-32 mm s rozprostřením a zhutněním plochy jednotlivě do 100 m2, po zhutnění tl. 200 mm</t>
  </si>
  <si>
    <t>https://podminky.urs.cz/item/CS_URS_2025_01/564760101</t>
  </si>
  <si>
    <t>711472053</t>
  </si>
  <si>
    <t>Provedení svislé izolace proti tlakové vodě termoplasty volně položenou fólií z nízkolehčeného PE</t>
  </si>
  <si>
    <t>1693160107</t>
  </si>
  <si>
    <t>Provedení izolace proti povrchové a podpovrchové tlakové vodě termoplasty na ploše svislé S folií z nízkolehčeného PE položenou volně</t>
  </si>
  <si>
    <t>https://podminky.urs.cz/item/CS_URS_2024_01/711472053</t>
  </si>
  <si>
    <t>673*1.3</t>
  </si>
  <si>
    <t>584*1.3</t>
  </si>
  <si>
    <t>C34</t>
  </si>
  <si>
    <t>"Celkem: "A34+B34</t>
  </si>
  <si>
    <t>28323074</t>
  </si>
  <si>
    <t>fólie LDPE (750 kg/m3) proti zemní vlhkosti nad úrovní terénu tl 3mm</t>
  </si>
  <si>
    <t>986054225</t>
  </si>
  <si>
    <t>1634.1</t>
  </si>
  <si>
    <t>B35</t>
  </si>
  <si>
    <t>A35 * 1.221"Koeficient množství</t>
  </si>
  <si>
    <t>816745476</t>
  </si>
  <si>
    <t xml:space="preserve">""škrtící ventil  ve výpustném objektu RN, úsek č.2"</t>
  </si>
  <si>
    <t>1269262883</t>
  </si>
  <si>
    <t>891372322</t>
  </si>
  <si>
    <t>Montáž kanalizačních stavítek DN 300</t>
  </si>
  <si>
    <t>-549448854</t>
  </si>
  <si>
    <t>Montáž kanalizačních armatur na potrubí stavítek DN 300</t>
  </si>
  <si>
    <t>https://podminky.urs.cz/item/CS_URS_2025_01/891372322</t>
  </si>
  <si>
    <t>""ve výpustném objektu RN, úsek č.2"</t>
  </si>
  <si>
    <t>42221471</t>
  </si>
  <si>
    <t>stavítko kanálové do 1,2 bar DN 300-300</t>
  </si>
  <si>
    <t>-1132758746</t>
  </si>
  <si>
    <t>919726123</t>
  </si>
  <si>
    <t>Geotextilie pro ochranu, separaci a filtraci netkaná měrná hm přes 300 do 500 g/m2</t>
  </si>
  <si>
    <t>-537888325</t>
  </si>
  <si>
    <t>Geotextilie netkaná pro ochranu, separaci nebo filtraci měrná hmotnost přes 300 do 500 g/m2</t>
  </si>
  <si>
    <t>https://podminky.urs.cz/item/CS_URS_2024_01/919726123</t>
  </si>
  <si>
    <t>(673*2)*1.3</t>
  </si>
  <si>
    <t>(584*2)*1.3</t>
  </si>
  <si>
    <t>C31</t>
  </si>
  <si>
    <t>"Celkem: "A31+B31</t>
  </si>
  <si>
    <t>935111111</t>
  </si>
  <si>
    <t>Osazení příkopového žlabu do štěrkopísku tl 100 mm z betonových tvárnic š 500 mm</t>
  </si>
  <si>
    <t>628613721</t>
  </si>
  <si>
    <t>Osazení betonového příkopového žlabu s vyplněním a zatřením spár cementovou maltou s ložem tl. 100 mm z kameniva těženého nebo štěrkopísku z betonových příkopových tvárnic šířky do 500 mm</t>
  </si>
  <si>
    <t>https://podminky.urs.cz/item/CS_URS_2025_01/935111111</t>
  </si>
  <si>
    <t>59227054</t>
  </si>
  <si>
    <t>žlabovka příkopová betonová 500x500x130mm</t>
  </si>
  <si>
    <t>559402546</t>
  </si>
  <si>
    <t>B6</t>
  </si>
  <si>
    <t>18,4</t>
  </si>
  <si>
    <t>C6</t>
  </si>
  <si>
    <t>8,4</t>
  </si>
  <si>
    <t>625,6</t>
  </si>
  <si>
    <t>B17</t>
  </si>
  <si>
    <t>20,4</t>
  </si>
  <si>
    <t>191,76</t>
  </si>
  <si>
    <t>97,92</t>
  </si>
  <si>
    <t xml:space="preserve">302.1 - DEŠŤOVÁ KANALIZACE NA UL. DLOUHÁ </t>
  </si>
  <si>
    <t>113107221</t>
  </si>
  <si>
    <t>Odstranění podkladu z kameniva drceného tl do 100 mm strojně pl přes 200 m2</t>
  </si>
  <si>
    <t>1461270422</t>
  </si>
  <si>
    <t>Odstranění podkladů nebo krytů strojně plochy jednotlivě přes 200 m2 s přemístěním hmot na skládku na vzdálenost do 20 m nebo s naložením na dopravní prostředek z kameniva hrubého drceného, o tl. vrstvy do 100 mm</t>
  </si>
  <si>
    <t>https://podminky.urs.cz/item/CS_URS_2025_01/113107221</t>
  </si>
  <si>
    <t>""zásah do stávající komunikace"</t>
  </si>
  <si>
    <t>101*1.2</t>
  </si>
  <si>
    <t>Odstranění podkladu z kameniva drceného tl přes 200 do 300 mm strojně pl přes 200 m2</t>
  </si>
  <si>
    <t>799649808</t>
  </si>
  <si>
    <t>Odstranění podkladů nebo krytů strojně plochy jednotlivě přes 200 m2 s přemístěním hmot na skládku na vzdálenost do 20 m nebo s naložením na dopravní prostředek z kameniva hrubého drceného, o tl. vrstvy přes 200 do 300 mm</t>
  </si>
  <si>
    <t>https://podminky.urs.cz/item/CS_URS_2025_01/113107223</t>
  </si>
  <si>
    <t>-2117824438</t>
  </si>
  <si>
    <t>https://podminky.urs.cz/item/CS_URS_2025_01/113107242</t>
  </si>
  <si>
    <t>101*3</t>
  </si>
  <si>
    <t>113108442</t>
  </si>
  <si>
    <t>Rozrytí krytu z kameniva bez zhutnění s živičným pojivem</t>
  </si>
  <si>
    <t>1416847117</t>
  </si>
  <si>
    <t>Rozrytí vrstvy krytu nebo podkladu z kameniva bez zhutnění, bez vyrovnání rozrytého materiálu, pro jakékoliv tloušťky se živičným pojivem</t>
  </si>
  <si>
    <t>https://podminky.urs.cz/item/CS_URS_2025_01/113108442</t>
  </si>
  <si>
    <t>-376706913</t>
  </si>
  <si>
    <t>https://podminky.urs.cz/item/CS_URS_2025_01/113154513</t>
  </si>
  <si>
    <t>131151201</t>
  </si>
  <si>
    <t>Hloubení jam zapažených v hornině třídy těžitelnosti I skupiny 1 a 2 objem do 20 m3 strojně</t>
  </si>
  <si>
    <t>-294815066</t>
  </si>
  <si>
    <t>Hloubení zapažených jam a zářezů strojně s urovnáním dna do předepsaného profilu a spádu v hornině třídy těžitelnosti I skupiny 1 a 2 do 20 m3</t>
  </si>
  <si>
    <t>https://podminky.urs.cz/item/CS_URS_2025_01/131151201</t>
  </si>
  <si>
    <t>""šachta ŠD3"</t>
  </si>
  <si>
    <t>2*2*2.9</t>
  </si>
  <si>
    <t>""šachta ŠD1,ŠD2"</t>
  </si>
  <si>
    <t>(2*2*2.3)*2</t>
  </si>
  <si>
    <t>""šachta 3056a"</t>
  </si>
  <si>
    <t>2*2*2.1</t>
  </si>
  <si>
    <t>D6</t>
  </si>
  <si>
    <t>"Celkem: "A6+B6+C6</t>
  </si>
  <si>
    <t>132154204</t>
  </si>
  <si>
    <t>Hloubení zapažených rýh š do 2000 mm v hornině třídy těžitelnosti I skupiny 1 a 2 objem do 500 m3</t>
  </si>
  <si>
    <t>1296431885</t>
  </si>
  <si>
    <t>Hloubení zapažených rýh šířky přes 800 do 2 000 mm strojně s urovnáním dna do předepsaného profilu a spádu v hornině třídy těžitelnosti I skupiny 1 a 2 přes 100 do 500 m3</t>
  </si>
  <si>
    <t>https://podminky.urs.cz/item/CS_URS_2025_01/132154204</t>
  </si>
  <si>
    <t>136*1.2*(2.3-0.55)</t>
  </si>
  <si>
    <t>1691674554</t>
  </si>
  <si>
    <t>(2.5*2*4)*4</t>
  </si>
  <si>
    <t>136*2.3*2</t>
  </si>
  <si>
    <t>"Celkem: "A8+B8</t>
  </si>
  <si>
    <t>-713335400</t>
  </si>
  <si>
    <t>705.6</t>
  </si>
  <si>
    <t>1294074332</t>
  </si>
  <si>
    <t>""hloubení jam + rýh"</t>
  </si>
  <si>
    <t>38.4+285.6</t>
  </si>
  <si>
    <t>-656816655</t>
  </si>
  <si>
    <t>""hloubení jam + rýh - zásyp výkopkem"</t>
  </si>
  <si>
    <t>38.4+285.6-0</t>
  </si>
  <si>
    <t>1581884948</t>
  </si>
  <si>
    <t>324</t>
  </si>
  <si>
    <t>1843475478</t>
  </si>
  <si>
    <t>324*10</t>
  </si>
  <si>
    <t>167151101</t>
  </si>
  <si>
    <t>Nakládání výkopku z hornin třídy těžitelnosti I skupiny 1 až 3 do 100 m3</t>
  </si>
  <si>
    <t>-1875288277</t>
  </si>
  <si>
    <t>Nakládání, skládání a překládání neulehlého výkopku nebo sypaniny strojně nakládání, množství do 100 m3, z horniny třídy těžitelnosti I, skupiny 1 až 3</t>
  </si>
  <si>
    <t>https://podminky.urs.cz/item/CS_URS_2025_01/167151101</t>
  </si>
  <si>
    <t>-681868768</t>
  </si>
  <si>
    <t>324*1.6</t>
  </si>
  <si>
    <t>-484771418</t>
  </si>
  <si>
    <t>-129370900</t>
  </si>
  <si>
    <t>Poznámka k položce:_x000d_
Odměřeno z výkresu situace.</t>
  </si>
  <si>
    <t>""kanalizace = nakupovaným materiálem"</t>
  </si>
  <si>
    <t>136*1.2*(2.3-0.1-0.6-0.55)</t>
  </si>
  <si>
    <t>""šachty = nakupovaným materiálem"</t>
  </si>
  <si>
    <t>38.4-18</t>
  </si>
  <si>
    <t>C17</t>
  </si>
  <si>
    <t>"Celkem: "A17+B17</t>
  </si>
  <si>
    <t>1163181548</t>
  </si>
  <si>
    <t>191.76</t>
  </si>
  <si>
    <t>A18 * 2"Koeficient množství</t>
  </si>
  <si>
    <t>288362805</t>
  </si>
  <si>
    <t>136*1.2*0.6</t>
  </si>
  <si>
    <t>-410844159</t>
  </si>
  <si>
    <t>97.92</t>
  </si>
  <si>
    <t>1461000783</t>
  </si>
  <si>
    <t>320584177</t>
  </si>
  <si>
    <t>-808039329</t>
  </si>
  <si>
    <t>https://podminky.urs.cz/item/CS_URS_2025_01/452311141</t>
  </si>
  <si>
    <t>""podkladní beton pod revizní šachtu"</t>
  </si>
  <si>
    <t>(1.5*1.5*0.1)*4</t>
  </si>
  <si>
    <t>452386111</t>
  </si>
  <si>
    <t>Vyrovnávací prstence z betonu prostého tř. C 25/30 v do 100 mm</t>
  </si>
  <si>
    <t>1298468257</t>
  </si>
  <si>
    <t>Podkladní a vyrovnávací konstrukce z betonu vyrovnávací prstence z prostého betonu tř. C 25/30 pod poklopy a mříže, výšky do 100 mm</t>
  </si>
  <si>
    <t>https://podminky.urs.cz/item/CS_URS_2025_01/452386111</t>
  </si>
  <si>
    <t>-753184789</t>
  </si>
  <si>
    <t>136*1.2</t>
  </si>
  <si>
    <t>1.5*1.5*4</t>
  </si>
  <si>
    <t>564751101</t>
  </si>
  <si>
    <t>Podklad z kameniva hrubého drceného vel. 32-63 mm plochy do 100 m2 tl 150 mm</t>
  </si>
  <si>
    <t>470658687</t>
  </si>
  <si>
    <t>Podklad nebo kryt z kameniva hrubého drceného vel. 32-63 mm s rozprostřením a zhutněním plochy jednotlivě do 100 m2, po zhutnění tl. 150 mm</t>
  </si>
  <si>
    <t>https://podminky.urs.cz/item/CS_URS_2025_01/564751101</t>
  </si>
  <si>
    <t>-148005765</t>
  </si>
  <si>
    <t>565166102</t>
  </si>
  <si>
    <t>Asfaltový beton vrstva podkladní ACP 22 (obalované kamenivo OKH) tl 90 mm š do 1,5 m</t>
  </si>
  <si>
    <t>1824572594</t>
  </si>
  <si>
    <t>Asfaltový beton vrstva podkladní ACP 22 (obalované kamenivo hrubozrnné - OKH) s rozprostřením a zhutněním v pruhu šířky do 1,5 m, po zhutnění tl. 90 mm</t>
  </si>
  <si>
    <t>https://podminky.urs.cz/item/CS_URS_2025_01/565166102</t>
  </si>
  <si>
    <t>1396023987</t>
  </si>
  <si>
    <t>https://podminky.urs.cz/item/CS_URS_2025_01/573111112</t>
  </si>
  <si>
    <t>B29</t>
  </si>
  <si>
    <t>"Celkem: "A29</t>
  </si>
  <si>
    <t>573211106</t>
  </si>
  <si>
    <t>Postřik živičný spojovací z asfaltu v množství 0,20 kg/m2</t>
  </si>
  <si>
    <t>-1369001121</t>
  </si>
  <si>
    <t>Postřik spojovací PS bez posypu kamenivem z asfaltu silničního, v množství 0,20 kg/m2</t>
  </si>
  <si>
    <t>https://podminky.urs.cz/item/CS_URS_2025_01/573211106</t>
  </si>
  <si>
    <t>2101508314</t>
  </si>
  <si>
    <t>https://podminky.urs.cz/item/CS_URS_2025_01/577134111</t>
  </si>
  <si>
    <t>871365811</t>
  </si>
  <si>
    <t>Bourání stávajícího potrubí z PVC nebo PP DN přes 150 do 250</t>
  </si>
  <si>
    <t>227151032</t>
  </si>
  <si>
    <t>Bourání stávajícího potrubí z PVC nebo polypropylenu PP v otevřeném výkopu DN přes 150 do 250</t>
  </si>
  <si>
    <t>https://podminky.urs.cz/item/CS_URS_2025_01/871365811</t>
  </si>
  <si>
    <t>-1338096161</t>
  </si>
  <si>
    <t>-604636309</t>
  </si>
  <si>
    <t>A34 * 1.015"Koeficient množství</t>
  </si>
  <si>
    <t>892372111</t>
  </si>
  <si>
    <t>Zabezpečení konců potrubí DN do 300 při tlakových zkouškách vodou</t>
  </si>
  <si>
    <t>1348360722</t>
  </si>
  <si>
    <t>Tlakové zkoušky vodou zabezpečení konců potrubí při tlakových zkouškách DN do 300</t>
  </si>
  <si>
    <t>https://podminky.urs.cz/item/CS_URS_2025_01/892372111</t>
  </si>
  <si>
    <t>-1989121622</t>
  </si>
  <si>
    <t>-1552527824</t>
  </si>
  <si>
    <t>Poznámka k položce:_x000d_
S čedičovým obkladem.</t>
  </si>
  <si>
    <t>194623432</t>
  </si>
  <si>
    <t>1782568564</t>
  </si>
  <si>
    <t>282459098</t>
  </si>
  <si>
    <t>1675919643</t>
  </si>
  <si>
    <t>431165670</t>
  </si>
  <si>
    <t>940053181</t>
  </si>
  <si>
    <t>-1870528941</t>
  </si>
  <si>
    <t>-1995794179</t>
  </si>
  <si>
    <t>28661935</t>
  </si>
  <si>
    <t>poklop šachtový litinový DN 600 pro třídu zatížení D400</t>
  </si>
  <si>
    <t>-1261665076</t>
  </si>
  <si>
    <t>-2638676</t>
  </si>
  <si>
    <t>919735113</t>
  </si>
  <si>
    <t>Řezání stávajícího živičného krytu hl přes 100 do 150 mm</t>
  </si>
  <si>
    <t>-1695115575</t>
  </si>
  <si>
    <t>Řezání stávajícího živičného krytu nebo podkladu hloubky přes 100 do 150 mm</t>
  </si>
  <si>
    <t>https://podminky.urs.cz/item/CS_URS_2025_01/919735113</t>
  </si>
  <si>
    <t>101*2</t>
  </si>
  <si>
    <t>938908411</t>
  </si>
  <si>
    <t>Čištění vozovek splachováním vodou</t>
  </si>
  <si>
    <t>-1749806265</t>
  </si>
  <si>
    <t>Čištění vozovek splachováním vodou povrchu podkladu nebo krytu živičného, betonového nebo dlážděného</t>
  </si>
  <si>
    <t>https://podminky.urs.cz/item/CS_URS_2025_01/938908411</t>
  </si>
  <si>
    <t>997006512</t>
  </si>
  <si>
    <t>Vodorovné doprava suti s naložením a složením na skládku přes 100 m do 1 km</t>
  </si>
  <si>
    <t>76959916</t>
  </si>
  <si>
    <t>Vodorovná doprava suti na skládku s naložením na dopravní prostředek a složením přes 100 m do 1 km</t>
  </si>
  <si>
    <t>https://podminky.urs.cz/item/CS_URS_2025_01/997006512</t>
  </si>
  <si>
    <t>60.6</t>
  </si>
  <si>
    <t>997006519</t>
  </si>
  <si>
    <t>Příplatek k vodorovnému přemístění suti na skládku ZKD 1 km přes 1 km</t>
  </si>
  <si>
    <t>1717119269</t>
  </si>
  <si>
    <t>Vodorovná doprava suti na skládku Příplatek k ceně -6512 za každý další i započatý 1 km</t>
  </si>
  <si>
    <t>https://podminky.urs.cz/item/CS_URS_2025_01/997006519</t>
  </si>
  <si>
    <t>""vodorovná doprava suti * vzdálenost skládky"</t>
  </si>
  <si>
    <t>60.6*20</t>
  </si>
  <si>
    <t>997221875</t>
  </si>
  <si>
    <t>Poplatek za uložení na recyklační skládce (skládkovné) stavebního odpadu asfaltového bez obsahu dehtu zatříděného do Katalogu odpadů pod kódem 17 03 02</t>
  </si>
  <si>
    <t>-161602789</t>
  </si>
  <si>
    <t>https://podminky.urs.cz/item/CS_URS_2025_01/997221875</t>
  </si>
  <si>
    <t>Poznámka k položce:_x000d_
Frézování živičného krytu * objemová hmotnost.</t>
  </si>
  <si>
    <t>101*3*0.1*2</t>
  </si>
  <si>
    <t>363,7</t>
  </si>
  <si>
    <t>391,86</t>
  </si>
  <si>
    <t>393</t>
  </si>
  <si>
    <t>B12</t>
  </si>
  <si>
    <t>99,84</t>
  </si>
  <si>
    <t>B14</t>
  </si>
  <si>
    <t>74,58</t>
  </si>
  <si>
    <t>B2</t>
  </si>
  <si>
    <t>332,22</t>
  </si>
  <si>
    <t>135,6</t>
  </si>
  <si>
    <t>303 - SPLAŠKOVÁ KANALIZACE</t>
  </si>
  <si>
    <t>B3</t>
  </si>
  <si>
    <t>565</t>
  </si>
  <si>
    <t>C12</t>
  </si>
  <si>
    <t>72,6</t>
  </si>
  <si>
    <t>C14</t>
  </si>
  <si>
    <t>7,92</t>
  </si>
  <si>
    <t>C2</t>
  </si>
  <si>
    <t>35,28</t>
  </si>
  <si>
    <t>C20</t>
  </si>
  <si>
    <t>14,4</t>
  </si>
  <si>
    <t>C3</t>
  </si>
  <si>
    <t>D12</t>
  </si>
  <si>
    <t>649,44</t>
  </si>
  <si>
    <t>D14</t>
  </si>
  <si>
    <t>6,6</t>
  </si>
  <si>
    <t>D2</t>
  </si>
  <si>
    <t>29,4</t>
  </si>
  <si>
    <t>D20</t>
  </si>
  <si>
    <t>D3</t>
  </si>
  <si>
    <t>E12</t>
  </si>
  <si>
    <t>93,1</t>
  </si>
  <si>
    <t>E14</t>
  </si>
  <si>
    <t>E2</t>
  </si>
  <si>
    <t>E20</t>
  </si>
  <si>
    <t>E3</t>
  </si>
  <si>
    <t>F14</t>
  </si>
  <si>
    <t>F2</t>
  </si>
  <si>
    <t>F20</t>
  </si>
  <si>
    <t>F3</t>
  </si>
  <si>
    <t>G14</t>
  </si>
  <si>
    <t>G2</t>
  </si>
  <si>
    <t>G20</t>
  </si>
  <si>
    <t>G3</t>
  </si>
  <si>
    <t>H20</t>
  </si>
  <si>
    <t>42,75</t>
  </si>
  <si>
    <t>H3</t>
  </si>
  <si>
    <t>190</t>
  </si>
  <si>
    <t>561514481</t>
  </si>
  <si>
    <t>(2*2*(2.8-0.35))*19</t>
  </si>
  <si>
    <t>-1432770477</t>
  </si>
  <si>
    <t>393*1.2*(2.8-0.35)</t>
  </si>
  <si>
    <t>113*1.2*(2.8-0.35)</t>
  </si>
  <si>
    <t>12*1.2*(2.8-0.35)</t>
  </si>
  <si>
    <t>10*1.2*(2.8-0.35)</t>
  </si>
  <si>
    <t>""úsek č.7"</t>
  </si>
  <si>
    <t>H2</t>
  </si>
  <si>
    <t>"Celkem: "A2+B2+C2+D2+E2+F2+G2</t>
  </si>
  <si>
    <t>-1611004368</t>
  </si>
  <si>
    <t>393*2.5*2</t>
  </si>
  <si>
    <t>113*2.5*2</t>
  </si>
  <si>
    <t>12*2.5*2</t>
  </si>
  <si>
    <t>10*2.5*2</t>
  </si>
  <si>
    <t>2.5*4*19</t>
  </si>
  <si>
    <t>I3</t>
  </si>
  <si>
    <t>"Celkem: "A3+B3+C3+D3+E3+F3+G3+H3</t>
  </si>
  <si>
    <t>-1299408076</t>
  </si>
  <si>
    <t>2980</t>
  </si>
  <si>
    <t>-703189230</t>
  </si>
  <si>
    <t>186.2+1640</t>
  </si>
  <si>
    <t>-41169664</t>
  </si>
  <si>
    <t>186.2+1640.52-722.04</t>
  </si>
  <si>
    <t>1863148714</t>
  </si>
  <si>
    <t>1104.68</t>
  </si>
  <si>
    <t>1812908705</t>
  </si>
  <si>
    <t>1104.68*10</t>
  </si>
  <si>
    <t>-2084381133</t>
  </si>
  <si>
    <t>-1927194545</t>
  </si>
  <si>
    <t>1104.68*1.6</t>
  </si>
  <si>
    <t>225688705</t>
  </si>
  <si>
    <t>128489195</t>
  </si>
  <si>
    <t>""kanalizace = nakupovaným materiálem pod budoucí zpevněnou plochou"</t>
  </si>
  <si>
    <t>451*1.2*0.5</t>
  </si>
  <si>
    <t>52*1.2*(2.8-0.1-0.55-0.55)</t>
  </si>
  <si>
    <t>""kanalizace = prohozeným výkopkem ve volném terénu"</t>
  </si>
  <si>
    <t>55*1.2*(1.8-0.1-0.6)</t>
  </si>
  <si>
    <t>""kanalizace = prohozeným výkopkem pod budoucí zpevněnou plochou"</t>
  </si>
  <si>
    <t>451*1.2*(2.8-0.1-0.6-0.4-0.5)</t>
  </si>
  <si>
    <t>""šachty = nakupovaným materiálem pod budoucí zpevněnou plochou"</t>
  </si>
  <si>
    <t>212.8-119.7</t>
  </si>
  <si>
    <t>F12</t>
  </si>
  <si>
    <t>"Celkem: "A12+B12+C12+D12+E12</t>
  </si>
  <si>
    <t>1907609870</t>
  </si>
  <si>
    <t>363.70</t>
  </si>
  <si>
    <t>B13</t>
  </si>
  <si>
    <t>A13 * 2"Koeficient množství</t>
  </si>
  <si>
    <t>-9597020</t>
  </si>
  <si>
    <t>393*1.2*0.6</t>
  </si>
  <si>
    <t>113*1.2*0.55</t>
  </si>
  <si>
    <t>12*1.2*0.55</t>
  </si>
  <si>
    <t>10*1.2*0.55</t>
  </si>
  <si>
    <t>H14</t>
  </si>
  <si>
    <t>"Celkem: "A14+B14+C14+D14+E14+F14+G14</t>
  </si>
  <si>
    <t>-242778593</t>
  </si>
  <si>
    <t>391.86</t>
  </si>
  <si>
    <t>B15</t>
  </si>
  <si>
    <t>A15 * 2"Koeficient množství</t>
  </si>
  <si>
    <t>1618232912</t>
  </si>
  <si>
    <t>393+113</t>
  </si>
  <si>
    <t>-1714808977</t>
  </si>
  <si>
    <t>393+113+52</t>
  </si>
  <si>
    <t>-783615924</t>
  </si>
  <si>
    <t>(1.5*1.5*0.1)*19</t>
  </si>
  <si>
    <t>-1955425717</t>
  </si>
  <si>
    <t>1509769284</t>
  </si>
  <si>
    <t>393*1.2</t>
  </si>
  <si>
    <t>113*1.2</t>
  </si>
  <si>
    <t>12*1.2</t>
  </si>
  <si>
    <t>10*1.2</t>
  </si>
  <si>
    <t>1.5*1.5*19</t>
  </si>
  <si>
    <t>I20</t>
  </si>
  <si>
    <t>"Celkem: "A20+B20+C20+D20+E20+F20+G20+H20</t>
  </si>
  <si>
    <t>-891866583</t>
  </si>
  <si>
    <t>165</t>
  </si>
  <si>
    <t>131381866</t>
  </si>
  <si>
    <t>-1914838795</t>
  </si>
  <si>
    <t>-818336828</t>
  </si>
  <si>
    <t>A24 * 1.015"Koeficient množství</t>
  </si>
  <si>
    <t>-2049627476</t>
  </si>
  <si>
    <t>-1800470325</t>
  </si>
  <si>
    <t>165+393</t>
  </si>
  <si>
    <t>264332533</t>
  </si>
  <si>
    <t>-282947842</t>
  </si>
  <si>
    <t>817241692</t>
  </si>
  <si>
    <t>-2005236349</t>
  </si>
  <si>
    <t>-551297162</t>
  </si>
  <si>
    <t>949903521</t>
  </si>
  <si>
    <t>-1783591284</t>
  </si>
  <si>
    <t>-177430849</t>
  </si>
  <si>
    <t>329186554</t>
  </si>
  <si>
    <t>-1598437785</t>
  </si>
  <si>
    <t>1829969306</t>
  </si>
  <si>
    <t>24,51</t>
  </si>
  <si>
    <t>77,76</t>
  </si>
  <si>
    <t>6,75</t>
  </si>
  <si>
    <t>9,2</t>
  </si>
  <si>
    <t>B7</t>
  </si>
  <si>
    <t>304 - NAPOJENÍ SPLAŠKOVÉ KANALIZACE</t>
  </si>
  <si>
    <t>64,6</t>
  </si>
  <si>
    <t>122,22</t>
  </si>
  <si>
    <t>8,8</t>
  </si>
  <si>
    <t>C7</t>
  </si>
  <si>
    <t>142,59</t>
  </si>
  <si>
    <t>160</t>
  </si>
  <si>
    <t>D17</t>
  </si>
  <si>
    <t>11,2</t>
  </si>
  <si>
    <t>271,6</t>
  </si>
  <si>
    <t>776488463</t>
  </si>
  <si>
    <t>6*1.2</t>
  </si>
  <si>
    <t>-1629685433</t>
  </si>
  <si>
    <t>1085921813</t>
  </si>
  <si>
    <t>6*3</t>
  </si>
  <si>
    <t>1328488886</t>
  </si>
  <si>
    <t>-395513717</t>
  </si>
  <si>
    <t>2053136952</t>
  </si>
  <si>
    <t>""šachta Š1"</t>
  </si>
  <si>
    <t>2*2*2.3</t>
  </si>
  <si>
    <t>""šachta Š2"</t>
  </si>
  <si>
    <t>""šachta Š3"</t>
  </si>
  <si>
    <t>2*2*2.2</t>
  </si>
  <si>
    <t>-1516540478</t>
  </si>
  <si>
    <t>9.5*1.2*(3.4-0.55)</t>
  </si>
  <si>
    <t>50*1.2*(1.6-0.35)</t>
  </si>
  <si>
    <t>48.5*1.2*(2.8-0.35)</t>
  </si>
  <si>
    <t>D7</t>
  </si>
  <si>
    <t>"Celkem: "A7+B7+C7</t>
  </si>
  <si>
    <t>-1447208988</t>
  </si>
  <si>
    <t>(2.3*2*4)*3</t>
  </si>
  <si>
    <t>9.5*3.4*2</t>
  </si>
  <si>
    <t>50*1.6*2</t>
  </si>
  <si>
    <t>48.5*2.8*2</t>
  </si>
  <si>
    <t>E8</t>
  </si>
  <si>
    <t>"Celkem: "A8+B8+C8+D8</t>
  </si>
  <si>
    <t>-242772074</t>
  </si>
  <si>
    <t>551.4</t>
  </si>
  <si>
    <t>28399059</t>
  </si>
  <si>
    <t>27.2+250.08</t>
  </si>
  <si>
    <t>-1450562361</t>
  </si>
  <si>
    <t>27.2+250.08-187.4</t>
  </si>
  <si>
    <t>446894132</t>
  </si>
  <si>
    <t>89.88</t>
  </si>
  <si>
    <t>-674417784</t>
  </si>
  <si>
    <t>89.88*10</t>
  </si>
  <si>
    <t>2049330391</t>
  </si>
  <si>
    <t>-1132173470</t>
  </si>
  <si>
    <t>89.88*1.6</t>
  </si>
  <si>
    <t>1422480444</t>
  </si>
  <si>
    <t>254946662</t>
  </si>
  <si>
    <t>9.5*1.2*(3.4-0.1-0.6-0.55)</t>
  </si>
  <si>
    <t>""kanalizace = prohozeným výkopkem"</t>
  </si>
  <si>
    <t>50*1.2*(1.6-0.1-0.6)</t>
  </si>
  <si>
    <t>48.5*1.2*(2.8-0.1-0.6)</t>
  </si>
  <si>
    <t>""šachty = prohozeným výkopkem"</t>
  </si>
  <si>
    <t>27.2-16</t>
  </si>
  <si>
    <t>E17</t>
  </si>
  <si>
    <t>"Celkem: "A17+B17+C17+D17</t>
  </si>
  <si>
    <t>1665047178</t>
  </si>
  <si>
    <t>24.51</t>
  </si>
  <si>
    <t>-471212151</t>
  </si>
  <si>
    <t>108*1.2*0.6</t>
  </si>
  <si>
    <t>-1093965234</t>
  </si>
  <si>
    <t>77.76</t>
  </si>
  <si>
    <t>-832049404</t>
  </si>
  <si>
    <t>853309551</t>
  </si>
  <si>
    <t>465232936</t>
  </si>
  <si>
    <t>(1.5*1.5*0.1)*3</t>
  </si>
  <si>
    <t>275245342</t>
  </si>
  <si>
    <t>108*1.2</t>
  </si>
  <si>
    <t>1.5*1.5*3</t>
  </si>
  <si>
    <t>-1583493671</t>
  </si>
  <si>
    <t>-1069425463</t>
  </si>
  <si>
    <t>-1454489218</t>
  </si>
  <si>
    <t>857467446</t>
  </si>
  <si>
    <t>B28</t>
  </si>
  <si>
    <t>"Celkem: "A28</t>
  </si>
  <si>
    <t>-620269505</t>
  </si>
  <si>
    <t>832440383</t>
  </si>
  <si>
    <t>871373123</t>
  </si>
  <si>
    <t>Montáž kanalizačního potrubí hladkého plnostěnného SN 12 z PVC-U DN 315</t>
  </si>
  <si>
    <t>-1579627474</t>
  </si>
  <si>
    <t>Montáž kanalizačního potrubí z tvrdého PVC-U hladkého plnostěnného tuhost SN 12 DN 315</t>
  </si>
  <si>
    <t>https://podminky.urs.cz/item/CS_URS_2025_01/871373123</t>
  </si>
  <si>
    <t>28611109</t>
  </si>
  <si>
    <t>trubka kanalizační PVC-U plnostěnná jednovrstvá s rázovou odolností DN 315x6000mm SN12</t>
  </si>
  <si>
    <t>1173152395</t>
  </si>
  <si>
    <t>B32</t>
  </si>
  <si>
    <t>A32 * 1.03"Koeficient množství</t>
  </si>
  <si>
    <t>-645578850</t>
  </si>
  <si>
    <t>-1502249096</t>
  </si>
  <si>
    <t>-208181885</t>
  </si>
  <si>
    <t>1051061709</t>
  </si>
  <si>
    <t>1116200465</t>
  </si>
  <si>
    <t>-190490784</t>
  </si>
  <si>
    <t>-1722824703</t>
  </si>
  <si>
    <t>-1828732404</t>
  </si>
  <si>
    <t>647006735</t>
  </si>
  <si>
    <t>759988209</t>
  </si>
  <si>
    <t>433590663</t>
  </si>
  <si>
    <t>https://podminky.urs.cz/item/CS_URS_2024_01/899713111</t>
  </si>
  <si>
    <t>809755441</t>
  </si>
  <si>
    <t>-501019253</t>
  </si>
  <si>
    <t>6*2</t>
  </si>
  <si>
    <t>1766111100</t>
  </si>
  <si>
    <t>-27553619</t>
  </si>
  <si>
    <t>3.6</t>
  </si>
  <si>
    <t>-1056872760</t>
  </si>
  <si>
    <t>3.6*20</t>
  </si>
  <si>
    <t>-1924616130</t>
  </si>
  <si>
    <t>6*3*0.1*2</t>
  </si>
  <si>
    <t>170,7</t>
  </si>
  <si>
    <t>219</t>
  </si>
  <si>
    <t>450</t>
  </si>
  <si>
    <t>94,3</t>
  </si>
  <si>
    <t>151,2</t>
  </si>
  <si>
    <t>351 - VODOVOD</t>
  </si>
  <si>
    <t>B16</t>
  </si>
  <si>
    <t>B30</t>
  </si>
  <si>
    <t>27,5</t>
  </si>
  <si>
    <t>B4</t>
  </si>
  <si>
    <t>28,5</t>
  </si>
  <si>
    <t>B5</t>
  </si>
  <si>
    <t>B67</t>
  </si>
  <si>
    <t>B77</t>
  </si>
  <si>
    <t>47,15</t>
  </si>
  <si>
    <t>19,5</t>
  </si>
  <si>
    <t>59,4</t>
  </si>
  <si>
    <t>6 - Úpravy povrchů, podlahy a osazování výplní</t>
  </si>
  <si>
    <t>722 - Zdravotechnika - vnitřní vodovod</t>
  </si>
  <si>
    <t>741 - Elektroinstalace - silnoproud</t>
  </si>
  <si>
    <t>188343352</t>
  </si>
  <si>
    <t>https://podminky.urs.cz/item/CS_URS_2024_01/119001405</t>
  </si>
  <si>
    <t>Poznámka k položce:_x000d_
Odměřeno z výkresu situace a podélného profilu.</t>
  </si>
  <si>
    <t>""v místě napojení na stáv. vodovod"</t>
  </si>
  <si>
    <t>1638512329</t>
  </si>
  <si>
    <t>https://podminky.urs.cz/item/CS_URS_2024_01/120001101</t>
  </si>
  <si>
    <t>2*1*1.3</t>
  </si>
  <si>
    <t>131151204</t>
  </si>
  <si>
    <t>Hloubení jam zapažených v hornině třídy těžitelnosti I skupiny 1 a 2 objem do 500 m3 strojně</t>
  </si>
  <si>
    <t>-1625601432</t>
  </si>
  <si>
    <t>Hloubení zapažených jam a zářezů strojně s urovnáním dna do předepsaného profilu a spádu v hornině třídy těžitelnosti I skupiny 1 a 2 přes 100 do 500 m3</t>
  </si>
  <si>
    <t>https://podminky.urs.cz/item/CS_URS_2025_01/131151204</t>
  </si>
  <si>
    <t>""VŠ"</t>
  </si>
  <si>
    <t>(6.5*3.5*(2.8-0.35))*2</t>
  </si>
  <si>
    <t>132154205</t>
  </si>
  <si>
    <t>Hloubení zapažených rýh š do 2000 mm v hornině třídy těžitelnosti I skupiny 1 a 2 objem do 1000 m3</t>
  </si>
  <si>
    <t>923107487</t>
  </si>
  <si>
    <t>Hloubení zapažených rýh šířky přes 800 do 2 000 mm strojně s urovnáním dna do předepsaného profilu a spádu v hornině třídy těžitelnosti I skupiny 1 a 2 přes 500 do 1 000 m3</t>
  </si>
  <si>
    <t>https://podminky.urs.cz/item/CS_URS_2025_01/132154205</t>
  </si>
  <si>
    <t>""vodovod"</t>
  </si>
  <si>
    <t>450*1*(1.3-0.35)</t>
  </si>
  <si>
    <t>""chráničky"</t>
  </si>
  <si>
    <t>30*1*(1.3-0.35)</t>
  </si>
  <si>
    <t>C4</t>
  </si>
  <si>
    <t>"Celkem: "A4+B4</t>
  </si>
  <si>
    <t>-1950581479</t>
  </si>
  <si>
    <t>https://podminky.urs.cz/item/CS_URS_2024_01/151101101</t>
  </si>
  <si>
    <t>""VŠ1"</t>
  </si>
  <si>
    <t>(6.5*2.8*2)+(3.5*2.8*2)</t>
  </si>
  <si>
    <t>""VŠ2"</t>
  </si>
  <si>
    <t>C5</t>
  </si>
  <si>
    <t>"Celkem: "A5+B5</t>
  </si>
  <si>
    <t>35037745</t>
  </si>
  <si>
    <t>https://podminky.urs.cz/item/CS_URS_2024_01/151101111</t>
  </si>
  <si>
    <t>Poznámka k položce:_x000d_
Viz položka zřízení pažení.</t>
  </si>
  <si>
    <t>-493471442</t>
  </si>
  <si>
    <t>https://podminky.urs.cz/item/CS_URS_2024_01/161102111</t>
  </si>
  <si>
    <t>111.475+456</t>
  </si>
  <si>
    <t>2040191317</t>
  </si>
  <si>
    <t>111.475+456-72.9</t>
  </si>
  <si>
    <t>1878291095</t>
  </si>
  <si>
    <t>494.575</t>
  </si>
  <si>
    <t>1016287305</t>
  </si>
  <si>
    <t>494.575*10</t>
  </si>
  <si>
    <t>-192440965</t>
  </si>
  <si>
    <t>https://podminky.urs.cz/item/CS_URS_2024_01/167151112</t>
  </si>
  <si>
    <t>1732969151</t>
  </si>
  <si>
    <t>494.575*1.6</t>
  </si>
  <si>
    <t>419209653</t>
  </si>
  <si>
    <t>-597151130</t>
  </si>
  <si>
    <t>https://podminky.urs.cz/item/CS_URS_2024_01/174101101</t>
  </si>
  <si>
    <t>""vodovod = prohozeným výkopkem"</t>
  </si>
  <si>
    <t>18*1*(1.3-0.1-0.45)</t>
  </si>
  <si>
    <t>""vodovod = nakupovaným materiálem"</t>
  </si>
  <si>
    <t>432*1*(1.3-0.1-0.45-0.4)</t>
  </si>
  <si>
    <t>""chráničky = nakupovaným materiálem"</t>
  </si>
  <si>
    <t>30*1*(1.3-0.1-0.55)</t>
  </si>
  <si>
    <t>""VŠ = prohozeným výkopkem"</t>
  </si>
  <si>
    <t>127.4-68</t>
  </si>
  <si>
    <t>"Celkem: "A14+B14+C14+D14</t>
  </si>
  <si>
    <t>-1723409441</t>
  </si>
  <si>
    <t>170.7</t>
  </si>
  <si>
    <t>332465139</t>
  </si>
  <si>
    <t>Obsypání potrubí strojně sypaninou z vhodných třídy těžitelnosti I a II, skupiny 1 až 4 nebo materiálem připraveným podél výkopu ve vzdálenosti do 3 m od jeho kraje, pro jakoukoliv hloubku výkopu a míru zhutnění bez prohození sypaniny</t>
  </si>
  <si>
    <t>https://podminky.urs.cz/item/CS_URS_2024_01/175151101</t>
  </si>
  <si>
    <t>450*1*0.45</t>
  </si>
  <si>
    <t>30*1*0.55</t>
  </si>
  <si>
    <t>C16</t>
  </si>
  <si>
    <t>"Celkem: "A16+B16</t>
  </si>
  <si>
    <t>-430383072</t>
  </si>
  <si>
    <t>A17 * 2"Koeficient množství</t>
  </si>
  <si>
    <t>-933055638</t>
  </si>
  <si>
    <t>1360483165</t>
  </si>
  <si>
    <t>""vyztužení podkladní betoné desky pod VŠ"</t>
  </si>
  <si>
    <t>(5.5*2.5)*2</t>
  </si>
  <si>
    <t>-72116006</t>
  </si>
  <si>
    <t>""podkladní deska pod VŠ"</t>
  </si>
  <si>
    <t>((5.5*0.3*2)+(2.5*0.3*2))*2</t>
  </si>
  <si>
    <t>1874280703</t>
  </si>
  <si>
    <t>9.6</t>
  </si>
  <si>
    <t>382122122</t>
  </si>
  <si>
    <t>Montáž dna ŽB prefabrikovaných pravoúhlých nádrží včetně těsnění výšky přes 1 do 3 m hmotnosti do 22 t délky přes 3 do 5 m</t>
  </si>
  <si>
    <t>1957255538</t>
  </si>
  <si>
    <t>Montáž dílců prefabrikovaných pravoúhlých nádrží ze železobetonu šířky do 3 m dna včetně těsnění výšky přes 1 do 3 m hmotnosti do 22 t, délky přes 3 do 5 m</t>
  </si>
  <si>
    <t>https://podminky.urs.cz/item/CS_URS_2025_01/382122122</t>
  </si>
  <si>
    <t>59226130</t>
  </si>
  <si>
    <t>dno pravoúhlé nádrže vysoké 2100x5300x1930mm stěna tl 140mm užitný objem 21,48m3</t>
  </si>
  <si>
    <t>1935304030</t>
  </si>
  <si>
    <t>382122311</t>
  </si>
  <si>
    <t>Montáž zákrytové desky ŽB prefabrikovaných pravoúhlých nádrží délky do 3 m</t>
  </si>
  <si>
    <t>-48388362</t>
  </si>
  <si>
    <t>Montáž dílců prefabrikovaných pravoúhlých nádrží ze železobetonu šířky do 3 m zákrytové desky, délky do 3 m</t>
  </si>
  <si>
    <t>https://podminky.urs.cz/item/CS_URS_2025_01/382122311</t>
  </si>
  <si>
    <t>59226166</t>
  </si>
  <si>
    <t>deska zákrytová pravoúhlé nádrže vysoké se stěnou tl 140mm 2100x5300x250mm otvor 1x d 600mm</t>
  </si>
  <si>
    <t>721223374</t>
  </si>
  <si>
    <t>Poznámka k položce:_x000d_
2380/5580/250</t>
  </si>
  <si>
    <t>63126047</t>
  </si>
  <si>
    <t>poklop kompozitní pochůzný hranatý včetně rámů a příslušenství 900/900mm A15</t>
  </si>
  <si>
    <t>-252614307</t>
  </si>
  <si>
    <t>""včetně odvětrání"</t>
  </si>
  <si>
    <t>-1346199513</t>
  </si>
  <si>
    <t>563982551</t>
  </si>
  <si>
    <t>""spádový beton pod VŠ"</t>
  </si>
  <si>
    <t>-2009499729</t>
  </si>
  <si>
    <t>-424525719</t>
  </si>
  <si>
    <t>https://podminky.urs.cz/item/CS_URS_2024_01/564231111</t>
  </si>
  <si>
    <t>450*1</t>
  </si>
  <si>
    <t>C30</t>
  </si>
  <si>
    <t>"Celkem: "A30+B30</t>
  </si>
  <si>
    <t>Úpravy povrchů, podlahy a osazování výplní</t>
  </si>
  <si>
    <t>636311111</t>
  </si>
  <si>
    <t>Kladení dlažby z betonových dlaždic 400x400 mm na sucho na terče do výšky do 25 mm</t>
  </si>
  <si>
    <t>1912432052</t>
  </si>
  <si>
    <t>Kladení dlažby z betonových dlaždic na sucho na terče rozměr dlažby 400x400 mm, výška terče do 25 mm</t>
  </si>
  <si>
    <t>https://podminky.urs.cz/item/CS_URS_2025_01/636311111</t>
  </si>
  <si>
    <t>""kolem poklopu VŠ"</t>
  </si>
  <si>
    <t>1*2</t>
  </si>
  <si>
    <t>59245320</t>
  </si>
  <si>
    <t>dlažba chodníková betonová 400x400mm tl 50mm přírodní</t>
  </si>
  <si>
    <t>-1324822673</t>
  </si>
  <si>
    <t>A32 * 1.02"Koeficient množství</t>
  </si>
  <si>
    <t>-23486292</t>
  </si>
  <si>
    <t>https://podminky.urs.cz/item/CS_URS_2024_02/711141559</t>
  </si>
  <si>
    <t>(2.3*2.3*2)+(5.3*2.3*2)+(5.3*2.3)</t>
  </si>
  <si>
    <t>453232434</t>
  </si>
  <si>
    <t>94.3</t>
  </si>
  <si>
    <t>B85</t>
  </si>
  <si>
    <t>A85 * 1.05"Koeficient množství</t>
  </si>
  <si>
    <t>722</t>
  </si>
  <si>
    <t>Zdravotechnika - vnitřní vodovod</t>
  </si>
  <si>
    <t>722219191</t>
  </si>
  <si>
    <t>Montáž zemních souprav ostatní typ</t>
  </si>
  <si>
    <t>1659108715</t>
  </si>
  <si>
    <t>Armatury přírubové montáž zemních souprav ostatních typů</t>
  </si>
  <si>
    <t>https://podminky.urs.cz/item/CS_URS_2024_01/722219191</t>
  </si>
  <si>
    <t>""pro sekční šoupátko"</t>
  </si>
  <si>
    <t>422910510</t>
  </si>
  <si>
    <t>souprava zemní pro navrtávací pas se šoupátkem Rd 1,0m</t>
  </si>
  <si>
    <t>419418373</t>
  </si>
  <si>
    <t>741</t>
  </si>
  <si>
    <t>Elektroinstalace - silnoproud</t>
  </si>
  <si>
    <t>741120201</t>
  </si>
  <si>
    <t>Montáž vodič Cu izolovaný plný a laněný s PVC pláštěm žíla 1,5-16 mm2 volně (např. CY, CHAH-V)</t>
  </si>
  <si>
    <t>696483599</t>
  </si>
  <si>
    <t>Montáž vodičů izolovaných měděných bez ukončení uložených volně plných a laněných s PVC pláštěm, bezhalogenových, ohniodolných (např. CY, CHAH-V) průřezu žíly 1,5 až 16 mm2</t>
  </si>
  <si>
    <t>https://podminky.urs.cz/item/CS_URS_2024_01/741120201</t>
  </si>
  <si>
    <t>""signalizační vodič"</t>
  </si>
  <si>
    <t>A88</t>
  </si>
  <si>
    <t>34140842</t>
  </si>
  <si>
    <t>vodič propojovací jádro Cu lanované izolace PVC 450/750V (H07V-R) 1x4mm2</t>
  </si>
  <si>
    <t>-19266289</t>
  </si>
  <si>
    <t>A89</t>
  </si>
  <si>
    <t>857241131</t>
  </si>
  <si>
    <t>Montáž litinových tvarovek jednoosých hrdlových otevřený výkop s integrovaným těsněním DN 80</t>
  </si>
  <si>
    <t>-1143308670</t>
  </si>
  <si>
    <t>Montáž litinových tvarovek na potrubí litinovém tlakovém jednoosých na potrubí z trub hrdlových v otevřeném výkopu, kanálu nebo v šachtě s integrovaným těsněním DN 80</t>
  </si>
  <si>
    <t>https://podminky.urs.cz/item/CS_URS_2024_01/857241131</t>
  </si>
  <si>
    <t>Poznámka k položce:_x000d_
Odměřeno z výkresu kladečské schéma.</t>
  </si>
  <si>
    <t>55254047</t>
  </si>
  <si>
    <t>koleno 90° s patkou přírubové litinové vodovodní N-kus PN10/40 DN 80</t>
  </si>
  <si>
    <t>1811883982</t>
  </si>
  <si>
    <t>Poznámka k položce:_x000d_
Včetně betonového bloku.</t>
  </si>
  <si>
    <t>""pro hydrant"</t>
  </si>
  <si>
    <t>28654368</t>
  </si>
  <si>
    <t>příruba volná k lemovému nákružku z polypropylénu 90</t>
  </si>
  <si>
    <t>1178673002</t>
  </si>
  <si>
    <t>""včetně lemového nákružku PE d90"</t>
  </si>
  <si>
    <t>857311131</t>
  </si>
  <si>
    <t>Montáž litinových tvarovek jednoosých hrdlových otevřený výkop s integrovaným těsněním DN 150</t>
  </si>
  <si>
    <t>-1971097958</t>
  </si>
  <si>
    <t>Montáž litinových tvarovek na potrubí litinovém tlakovém jednoosých na potrubí z trub hrdlových v otevřeném výkopu, kanálu nebo v šachtě s integrovaným těsněním DN 150</t>
  </si>
  <si>
    <t>https://podminky.urs.cz/item/CS_URS_2024_01/857311131</t>
  </si>
  <si>
    <t>55251393</t>
  </si>
  <si>
    <t>spojka jištěná proti posunu nástrčné hrdlo pro PE a PVC potrubí DN 160/160</t>
  </si>
  <si>
    <t>441411172</t>
  </si>
  <si>
    <t>""hrdlo-příruba"</t>
  </si>
  <si>
    <t>55253531</t>
  </si>
  <si>
    <t>tvarovka přírubová litinová s přírubovou odbočkou,práškový epoxid tl 250µm T-kus DN 150/150</t>
  </si>
  <si>
    <t>-444041666</t>
  </si>
  <si>
    <t>""vodoměrná šachta"</t>
  </si>
  <si>
    <t>""v místě napojení"</t>
  </si>
  <si>
    <t>"Celkem: "A38+B38</t>
  </si>
  <si>
    <t>55253663</t>
  </si>
  <si>
    <t>příruba zaslepovací litinová vodovodní PN10/16 X-kus DN 150</t>
  </si>
  <si>
    <t>-311979358</t>
  </si>
  <si>
    <t>55253290</t>
  </si>
  <si>
    <t>tvarovka přírubová litinová vodovodní FF-kus PN10/16 DN 150 dl 700mm</t>
  </si>
  <si>
    <t>-112491047</t>
  </si>
  <si>
    <t>55259811</t>
  </si>
  <si>
    <t>přechod přírubový (FFR) tvárná litina DN 80/50 dl 200mm</t>
  </si>
  <si>
    <t>864367817</t>
  </si>
  <si>
    <t>55252201</t>
  </si>
  <si>
    <t>trouba přírubová se základní povrchovou úpravou PN10/16/25/40 DN 80 dl 250mm</t>
  </si>
  <si>
    <t>-729184694</t>
  </si>
  <si>
    <t>""vodoměrná šachta - DN50"</t>
  </si>
  <si>
    <t>55252252</t>
  </si>
  <si>
    <t>trouba přírubová PN10/16 DN 150 dl 600mm</t>
  </si>
  <si>
    <t>1689125000</t>
  </si>
  <si>
    <t>42273004</t>
  </si>
  <si>
    <t>montážní vložka přírubová litinová DN 50 PN 16</t>
  </si>
  <si>
    <t>-1947139326</t>
  </si>
  <si>
    <t>42283515</t>
  </si>
  <si>
    <t>klapka zpětná litinová L10 117 616 PN16 DN 150x400mm</t>
  </si>
  <si>
    <t>1484598910</t>
  </si>
  <si>
    <t>55259819</t>
  </si>
  <si>
    <t>přechod přírubový tvárná litina dl 200mm DN 150/80</t>
  </si>
  <si>
    <t>1231535521</t>
  </si>
  <si>
    <t>VAG.V8616670</t>
  </si>
  <si>
    <t>filtr FORTE typ 001 DN150x480 mm</t>
  </si>
  <si>
    <t>-450925819</t>
  </si>
  <si>
    <t>Poznámka k položce:_x000d_
V-8616670</t>
  </si>
  <si>
    <t>28654410</t>
  </si>
  <si>
    <t>příruba volná k lemovému nákružku z polypropylénu 110</t>
  </si>
  <si>
    <t>-226017902</t>
  </si>
  <si>
    <t>""včetně lemového nákružku PE d160"</t>
  </si>
  <si>
    <t>871321141</t>
  </si>
  <si>
    <t>Montáž potrubí z PE100 RC SDR 11 otevřený výkop svařovaných na tupo d 160 x 14,6 mm</t>
  </si>
  <si>
    <t>-2032827641</t>
  </si>
  <si>
    <t>Montáž vodovodního potrubí z polyetylenu PE100 RC v otevřeném výkopu svařovaných na tupo SDR 11/PN16 d 160 x 14,6 mm</t>
  </si>
  <si>
    <t>https://podminky.urs.cz/item/CS_URS_2024_01/871321141</t>
  </si>
  <si>
    <t>Poznámka k položce:_x000d_
Včetně elektrospojek.</t>
  </si>
  <si>
    <t>28613118</t>
  </si>
  <si>
    <t>potrubí vodovodní jednovrstvé PE100 RC PN 16 SDR11 160x14,6mm</t>
  </si>
  <si>
    <t>-1496389602</t>
  </si>
  <si>
    <t>A50 * 1.015"Koeficient množství</t>
  </si>
  <si>
    <t>871351152</t>
  </si>
  <si>
    <t>Montáž potrubí z PE100 RC SDR 17 otevřený výkop svařovaných na tupo d 225 x 13,4 mm</t>
  </si>
  <si>
    <t>1988080067</t>
  </si>
  <si>
    <t>Montáž vodovodního potrubí z polyetylenu PE100 RC v otevřeném výkopu svařovaných na tupo SDR 17/PN10 d 225 x 13,4 mm</t>
  </si>
  <si>
    <t>https://podminky.urs.cz/item/CS_URS_2024_01/871351152</t>
  </si>
  <si>
    <t>""chránička"</t>
  </si>
  <si>
    <t>28613158</t>
  </si>
  <si>
    <t>potrubí vodovodní jednovrstvé PE100 RC SDR17 PN10 s dodatečným opláštěním 225x13,4mm</t>
  </si>
  <si>
    <t>-1466732685</t>
  </si>
  <si>
    <t>871361152</t>
  </si>
  <si>
    <t>Montáž potrubí z PE100 RC SDR 17 otevřený výkop svařovaných na tupo d 280 x 16,6 mm</t>
  </si>
  <si>
    <t>511389601</t>
  </si>
  <si>
    <t>Montáž vodovodního potrubí z polyetylenu PE100 RC v otevřeném výkopu svařovaných na tupo SDR 17/PN10 d 280 x 16,6 mm</t>
  </si>
  <si>
    <t>https://podminky.urs.cz/item/CS_URS_2025_01/871361152</t>
  </si>
  <si>
    <t>28613584</t>
  </si>
  <si>
    <t>potrubí vodovodní dvouvrstvé PE100 RC SDR17 280x16,6mm</t>
  </si>
  <si>
    <t>275615120</t>
  </si>
  <si>
    <t>B54</t>
  </si>
  <si>
    <t>A54 * 1.015"Koeficient množství</t>
  </si>
  <si>
    <t>877321101</t>
  </si>
  <si>
    <t>Montáž elektrospojek na vodovodním potrubí z PE trub d 160</t>
  </si>
  <si>
    <t>1671192498</t>
  </si>
  <si>
    <t>Montáž tvarovek na vodovodním plastovém potrubí z polyetylenu PE 100 elektrotvarovek SDR 11/PN16 spojek, oblouků nebo redukcí d 160</t>
  </si>
  <si>
    <t>https://podminky.urs.cz/item/CS_URS_2025_01/877321101</t>
  </si>
  <si>
    <t>28614980</t>
  </si>
  <si>
    <t>elektroredukce PE 100 PN16 D 160-110mm</t>
  </si>
  <si>
    <t>112106624</t>
  </si>
  <si>
    <t>""DN15-80"</t>
  </si>
  <si>
    <t>877321110</t>
  </si>
  <si>
    <t>Montáž elektrokolen 45° na vodovodním potrubí z PE trub d 160</t>
  </si>
  <si>
    <t>155575008</t>
  </si>
  <si>
    <t>Montáž tvarovek na vodovodním plastovém potrubí z polyetylenu PE 100 elektrotvarovek SDR 11/PN16 kolen 45° d 160</t>
  </si>
  <si>
    <t>https://podminky.urs.cz/item/CS_URS_2024_01/877321110</t>
  </si>
  <si>
    <t>28614951</t>
  </si>
  <si>
    <t>elektrokoleno 45° PE 100 PN16 D 160mm</t>
  </si>
  <si>
    <t>1317605636</t>
  </si>
  <si>
    <t>877321112</t>
  </si>
  <si>
    <t>Montáž elektrokolen 90° na vodovodním potrubí z PE trub d 160</t>
  </si>
  <si>
    <t>-2015715109</t>
  </si>
  <si>
    <t>Montáž tvarovek na vodovodním plastovém potrubí z polyetylenu PE 100 elektrotvarovek SDR 11/PN16 kolen 90° d 160</t>
  </si>
  <si>
    <t>https://podminky.urs.cz/item/CS_URS_2025_01/877321112</t>
  </si>
  <si>
    <t>28614939</t>
  </si>
  <si>
    <t>elektrokoleno 90° PE 100 PN16 D 160mm</t>
  </si>
  <si>
    <t>801322391</t>
  </si>
  <si>
    <t>877321113</t>
  </si>
  <si>
    <t>Montáž elektro T-kusů na vodovodním potrubí z PE trub d 160</t>
  </si>
  <si>
    <t>-1436524472</t>
  </si>
  <si>
    <t>Montáž tvarovek na vodovodním plastovém potrubí z polyetylenu PE 100 elektrotvarovek SDR 11/PN16 T-kusů d 160</t>
  </si>
  <si>
    <t>https://podminky.urs.cz/item/CS_URS_2025_01/877321113</t>
  </si>
  <si>
    <t>28614963</t>
  </si>
  <si>
    <t>elektrotvarovka T-kus rovnoramenný PE 100 PN16 D 160mm</t>
  </si>
  <si>
    <t>-1417604800</t>
  </si>
  <si>
    <t>877321126</t>
  </si>
  <si>
    <t>Montáž elektro navrtávacích T-kusů ventil a 360° otočná odbočka na vodovodním potrubí z PE trub d 160/63</t>
  </si>
  <si>
    <t>2131030075</t>
  </si>
  <si>
    <t>Montáž tvarovek na vodovodním plastovém potrubí z polyetylenu PE 100 elektrotvarovek SDR 11/PN16 T-kusů navrtávacích s ventilem a 360° otočnou odbočkou d 160/63</t>
  </si>
  <si>
    <t>https://podminky.urs.cz/item/CS_URS_2024_01/877321126</t>
  </si>
  <si>
    <t>""ve vodoměrné šachtě"</t>
  </si>
  <si>
    <t>28614057</t>
  </si>
  <si>
    <t>tvarovka T-kus navrtávací s ventilem, s odbočkou 360° D 160-63mm</t>
  </si>
  <si>
    <t>115985686</t>
  </si>
  <si>
    <t>891247112</t>
  </si>
  <si>
    <t>Montáž hydrantů podzemních DN 80</t>
  </si>
  <si>
    <t>-1523886121</t>
  </si>
  <si>
    <t>Montáž vodovodních armatur na potrubí hydrantů podzemních (bez osazení poklopů) DN 80</t>
  </si>
  <si>
    <t>https://podminky.urs.cz/item/CS_URS_2024_01/891247112</t>
  </si>
  <si>
    <t>42273592</t>
  </si>
  <si>
    <t>hydrant podzemní DN 80 PN 16 dvojitý uzávěr s koulí krycí v 1000mm</t>
  </si>
  <si>
    <t>304795080</t>
  </si>
  <si>
    <t>891311112</t>
  </si>
  <si>
    <t>Montáž vodovodních šoupátek otevřený výkop DN 150</t>
  </si>
  <si>
    <t>-90952223</t>
  </si>
  <si>
    <t>Montáž vodovodních armatur na potrubí šoupátek nebo klapek uzavíracích v otevřeném výkopu nebo v šachtách s osazením zemní soupravy (bez poklopů) DN 150</t>
  </si>
  <si>
    <t>https://podminky.urs.cz/item/CS_URS_2025_01/891311112</t>
  </si>
  <si>
    <t>""sekční šoupátko"</t>
  </si>
  <si>
    <t>C67</t>
  </si>
  <si>
    <t>"Celkem: "A67+B67</t>
  </si>
  <si>
    <t>42221306</t>
  </si>
  <si>
    <t>šoupátko pitná voda litina GGG 50 krátká stavební dl PN10/16 DN 150x210mm</t>
  </si>
  <si>
    <t>-495582552</t>
  </si>
  <si>
    <t>1906908054</t>
  </si>
  <si>
    <t>https://podminky.urs.cz/item/CS_URS_2024_01/892351111</t>
  </si>
  <si>
    <t>892353122</t>
  </si>
  <si>
    <t>Proplach a dezinfekce vodovodního potrubí DN 150 nebo 200</t>
  </si>
  <si>
    <t>885396905</t>
  </si>
  <si>
    <t>https://podminky.urs.cz/item/CS_URS_2024_01/892353122</t>
  </si>
  <si>
    <t>-674728371</t>
  </si>
  <si>
    <t>https://podminky.urs.cz/item/CS_URS_2024_01/892372111</t>
  </si>
  <si>
    <t>899401112</t>
  </si>
  <si>
    <t>Osazení poklopů litinových šoupátkových</t>
  </si>
  <si>
    <t>-1355748781</t>
  </si>
  <si>
    <t>https://podminky.urs.cz/item/CS_URS_2024_01/899401112</t>
  </si>
  <si>
    <t>422913520</t>
  </si>
  <si>
    <t>poklop litinový šoupátkový pro zemní soupravy osazení do terénu a do vozovky</t>
  </si>
  <si>
    <t>366188852</t>
  </si>
  <si>
    <t>899401113</t>
  </si>
  <si>
    <t>Osazení poklopů litinových hydrantových</t>
  </si>
  <si>
    <t>-296773023</t>
  </si>
  <si>
    <t>https://podminky.urs.cz/item/CS_URS_2024_01/899401113</t>
  </si>
  <si>
    <t>42291452</t>
  </si>
  <si>
    <t>poklop litinový hydrantový DN 80</t>
  </si>
  <si>
    <t>332697923</t>
  </si>
  <si>
    <t>492618078</t>
  </si>
  <si>
    <t>""trasírková tyč s označníkem"</t>
  </si>
  <si>
    <t>899722114</t>
  </si>
  <si>
    <t>Krytí potrubí z plastů výstražnou fólií z PVC přes 34 do 40 cm</t>
  </si>
  <si>
    <t>-799404167</t>
  </si>
  <si>
    <t>Krytí potrubí z plastů výstražnou fólií z PVC šířky přes 34 do 40 cm</t>
  </si>
  <si>
    <t>https://podminky.urs.cz/item/CS_URS_2024_01/899722114</t>
  </si>
  <si>
    <t>Poznámka k položce:_x000d_
Odměřeno z výkresu situace a vzorový řez uložení potrubí.</t>
  </si>
  <si>
    <t>C77</t>
  </si>
  <si>
    <t>"Celkem: "A77+B77</t>
  </si>
  <si>
    <t>693113110</t>
  </si>
  <si>
    <t>pás varovný plný PE š 330mm s potiskem</t>
  </si>
  <si>
    <t>-877877872</t>
  </si>
  <si>
    <t>480</t>
  </si>
  <si>
    <t>899911207</t>
  </si>
  <si>
    <t>Kluzná objímka výšky 15 mm vnějšího průměru potrubí přes 153 mm do 197 mm</t>
  </si>
  <si>
    <t>1289175926</t>
  </si>
  <si>
    <t>Kluzné objímky (pojízdná sedla) pro zasunutí potrubí do chráničky výšky 15 mm vnějšího průměru potrubí přes 153 do 197 mm</t>
  </si>
  <si>
    <t>https://podminky.urs.cz/item/CS_URS_2024_01/899911207</t>
  </si>
  <si>
    <t>899913142</t>
  </si>
  <si>
    <t>Uzavírací manžeta chráničky potrubí DN 100 x 200</t>
  </si>
  <si>
    <t>-883134141</t>
  </si>
  <si>
    <t>Koncové uzavírací manžety chrániček DN potrubí x DN chráničky DN 100 x 200</t>
  </si>
  <si>
    <t>https://podminky.urs.cz/item/CS_URS_2025_01/899913142</t>
  </si>
  <si>
    <t>899913152</t>
  </si>
  <si>
    <t>Uzavírací manžeta chráničky potrubí DN 150 x 250</t>
  </si>
  <si>
    <t>1744278914</t>
  </si>
  <si>
    <t>Koncové uzavírací manžety chrániček DN potrubí x DN chráničky DN 150 x 250</t>
  </si>
  <si>
    <t>https://podminky.urs.cz/item/CS_URS_2025_01/899913152</t>
  </si>
  <si>
    <t>-1141826776</t>
  </si>
  <si>
    <t>https://podminky.urs.cz/item/CS_URS_2024_01/998276101</t>
  </si>
  <si>
    <t>936943311</t>
  </si>
  <si>
    <t>Výměna kovového zábradelního madla - demontáž, výroba včetně dodávky a montáž</t>
  </si>
  <si>
    <t>-1635171996</t>
  </si>
  <si>
    <t>Výměna zábradelního madla kovového</t>
  </si>
  <si>
    <t>https://podminky.urs.cz/item/CS_URS_2025_01/936943311</t>
  </si>
  <si>
    <t>A83</t>
  </si>
  <si>
    <t>5*2</t>
  </si>
  <si>
    <t>451 - Veřejné osvětlení</t>
  </si>
  <si>
    <t>451.1 - VRN</t>
  </si>
  <si>
    <t>Ing. Milan Černocký</t>
  </si>
  <si>
    <t xml:space="preserve">    VRN1 - Průzkumné, geodetické a projektové práce</t>
  </si>
  <si>
    <t xml:space="preserve">    VRN2 - Inženýrská činnost</t>
  </si>
  <si>
    <t xml:space="preserve">    VRN3 - Provozní vlivy</t>
  </si>
  <si>
    <t>010001000</t>
  </si>
  <si>
    <t>Geometrický plán/geodetické zaměření, na podkladu katastrální mapy ve čtyřech vyhotoveních vč. CD (soubory ve formátech dgn, dwg). VO</t>
  </si>
  <si>
    <t>797789075</t>
  </si>
  <si>
    <t>011464000</t>
  </si>
  <si>
    <t xml:space="preserve">Zkoušky a ostatní měření, Kontrolní světelně technické měření osvětlení  osvětlovací soustavy, vypracování měřícího protokolu</t>
  </si>
  <si>
    <t>761647056</t>
  </si>
  <si>
    <t>Geodetické práce, zaměření kabelové trasy 0,63km, 18ks nových stožárů VO</t>
  </si>
  <si>
    <t>2107706876</t>
  </si>
  <si>
    <t>Dokumentace skutečného provedení stavby, Digitální fotodokumentace (zařízení VO a otevřených výkopů) pro potřeby správce VO (pasportizace a evidence zařízení VO) - 1 x CD</t>
  </si>
  <si>
    <t>501466657</t>
  </si>
  <si>
    <t>VRN2</t>
  </si>
  <si>
    <t>043002000</t>
  </si>
  <si>
    <t>Vytýčení sítí</t>
  </si>
  <si>
    <t>586415815</t>
  </si>
  <si>
    <t>045002000</t>
  </si>
  <si>
    <t>Kompletační a koordinační činnost, Příprava podkladů pro přejímací řízení</t>
  </si>
  <si>
    <t>1259257514</t>
  </si>
  <si>
    <t>Provozní vlivy</t>
  </si>
  <si>
    <t>034002000</t>
  </si>
  <si>
    <t>Zabezpečení staveniště při realizaci SO451, zajištění otevřených výkopů a dodání zábran a lávek pro pěší</t>
  </si>
  <si>
    <t>-560450635</t>
  </si>
  <si>
    <t>451.2 - VO</t>
  </si>
  <si>
    <t xml:space="preserve">    21-M - Elektromontáže</t>
  </si>
  <si>
    <t>HZS - Hodinové zúčtovací sazby</t>
  </si>
  <si>
    <t>21-M</t>
  </si>
  <si>
    <t>Elektromontáže</t>
  </si>
  <si>
    <t>210050831-R</t>
  </si>
  <si>
    <t xml:space="preserve">Označení  nových stožárů VO a rozvaděčů samolepkami s výstražnými blesky a značkami uzemnění</t>
  </si>
  <si>
    <t>1898821909</t>
  </si>
  <si>
    <t xml:space="preserve">"Označení  stožárů VO - 18ks, samolepkami s výstražnými blesky a značkami uzemnění, celkem 18x2=36ks - výměra  v.č. 451.5"</t>
  </si>
  <si>
    <t>36,0</t>
  </si>
  <si>
    <t>35442110-R1</t>
  </si>
  <si>
    <t>Samolepka na dvířka - červený výstražný blesk</t>
  </si>
  <si>
    <t>-1228298587</t>
  </si>
  <si>
    <t xml:space="preserve">"na každý  stožár VO - 18ks, výměra  v.č  451.5"</t>
  </si>
  <si>
    <t>35442110-R2</t>
  </si>
  <si>
    <t>Samolepka - uzemnění</t>
  </si>
  <si>
    <t>612245699</t>
  </si>
  <si>
    <t>210100151-R</t>
  </si>
  <si>
    <t>Montáž smršťovací trubice na zemnič FeZn průměr 10 mm</t>
  </si>
  <si>
    <t>1696189109</t>
  </si>
  <si>
    <t>"V nadzemní části u vývodu zemniče ze země (1 m na každé místo) - 18ks/stožárů - výměra v.č 451.2, v.č 451.5"</t>
  </si>
  <si>
    <t>34343221</t>
  </si>
  <si>
    <t>trubka smršťovací silnostěnná bez lepidla 19/6 Zelenožlutá - na drát FeZn průměr 10 mm</t>
  </si>
  <si>
    <t>1452026903</t>
  </si>
  <si>
    <t>210100173</t>
  </si>
  <si>
    <t>Ukončení kabelů smršťovací koncovkou nebo páskou se zapojením bez letování žíly do 3x4 mm2</t>
  </si>
  <si>
    <t>-1900767107</t>
  </si>
  <si>
    <t xml:space="preserve">"napojení 19  svítidel ze stož. Svorkovnice  19x2 = 38 ukončení kabelů, výměra    v.č.451.5"</t>
  </si>
  <si>
    <t>38,0</t>
  </si>
  <si>
    <t>210100422</t>
  </si>
  <si>
    <t>Ukončení kabelů a vodičů kabelovou koncovkou do 4 žil do 1 kV včetně zapojení KSM 35 do 4x16 mm2</t>
  </si>
  <si>
    <t>-1712008322</t>
  </si>
  <si>
    <t xml:space="preserve">"zapojení vodičů ve stožárech VO - (40x(4x16mm2)+ 2x(4x10mm2))  42ks  , výměra    v.č.451.5"</t>
  </si>
  <si>
    <t>42,0</t>
  </si>
  <si>
    <t>35436552 - R</t>
  </si>
  <si>
    <t>hlava koncová, smršťovaná přímá do 1kV venkovní, 4x1 0 - 16 mm2</t>
  </si>
  <si>
    <t>-195818001</t>
  </si>
  <si>
    <t>210202013R</t>
  </si>
  <si>
    <t>Montáž svítidla venkovního na výložník</t>
  </si>
  <si>
    <t>-46896671</t>
  </si>
  <si>
    <t xml:space="preserve">Montáž svítidla venkovního na výložník
stožár přechodu pro chodce,  SPE-2/2ks,  silniční stožár SVA-2,5/11ks, SVA/2 - 2,5/90°/1ks/ 2ks svítidel   , sadový stožár S6B/1ks, S5C/1KS, S5D/2ks, celkem 19ks, výměra v.č.  451.2,  v.č.451.5,  v.č. 451.6</t>
  </si>
  <si>
    <t xml:space="preserve">"stožár přechodu pro chodce,  SPE-2/2ks,  silniční stožár SVA-2,5/11ks, SVA/2 - 2,5/90°/1ks/ 2ks svítidel   , sadový stožár S6B/1ks, S5C/1KS, S5D/2ks"</t>
  </si>
  <si>
    <t>19,0</t>
  </si>
  <si>
    <t>34774000-R1</t>
  </si>
  <si>
    <t xml:space="preserve">SPE - Venkovní svítidlo LED na přechody pro chodce    P=40W; 5670Lm, asymetr křivka  optika CR-pravá, T=4000K., Ø60mm/ , elektronický ovládací předřadník LED, časové nastavení snižení světel. Toku, tlakově odlévaný hliník</t>
  </si>
  <si>
    <t>1965134176</t>
  </si>
  <si>
    <t xml:space="preserve">SPE - Venkovní svítidlo LED na přechody pro chodce    P=40W; 5670Lm, asymetr křivka  optika CR-pravá, T=4000K., Ø60mm/ , elektronický ovládací předřadník LED, časové nastavení snižení světel. Toku, tlakově odlévaný hliník
LED svítidlo SPE  , světel. tok svítidla 5670 lm,, funkce udržování konstant. světel. toku po celou dobu života, doba života LED zdrojů min. 100 000 hod.(okolní teplota +25 OC, při úbytku světelného toku L80B10) (Pokles světelného toku při střední životnosti * 100 000 h - 1,96),  příkon včetně předřadníku max. 40W, barva vyzařovaného světla teple bílá (4000 K), těleso svítidla z hliníku, krytí min. IP66, odolnost svítidla proti nárazu min. IK 09,  doba záruky na funkčnost svítidla je požadována min. 10 roků, doba záruky na funkčnost předřadníku min. 5 roků., barevné provedení – AKZO šedo stříbrná , doporučené charakteristiky vyzařování světelného toku svítidla asymetrická optika pravá CR, při odlišných charakteristikách nutno garantovat dodržení požadovaných světel. tech. parametrů pro dané zatřídění komunikací a navrženou geometrii osvětlovací soustavy doložením svět. technických výpočtů - bude ověřeno světelně technickým měřením před předáním stavby, svítidlo musí variabilně umožňovat osazení na dřík  průměrem Ø60 mm i osazení na výložník s průměrem ramene 60 mm, umístění předřadných přístrojů a elektroniky ve svítidle, svítidlo vybaveno přepěť. ochranou (min. 4 kV), SPE-2/ 2ks ,  výměra  v.č. 451.2,  v.č.451.5,  v.č. 451.6</t>
  </si>
  <si>
    <t xml:space="preserve">"LED svítidlo SPE  , světel. tok svítidla 5670 lm,, funkce udržování konstant. světel. toku po celou dobu života, doba života LED zdrojů min. 100 000"</t>
  </si>
  <si>
    <t>34774001-R2</t>
  </si>
  <si>
    <t xml:space="preserve">SVA  - Venkovní svítidlo silniční  LED  P=45W; 6722Lm, optika LN1, T=2700K, Ø60mm/  elektronicky ovládaný předřadník , časové nastavení snižení světel. toku, tlakově odlévaný hliník,</t>
  </si>
  <si>
    <t>150626318</t>
  </si>
  <si>
    <t xml:space="preserve">SVA  - Venkovní svítidlo silniční  LED  P=45W; 6722Lm, optika LN1, T=2700K, Ø60mm/  elektronicky ovládaný předřadník , časové nastavení snižení světel. toku, tlakově odlévaný hliník,
LED svítidlo SVA -  světel. tok svítidla 6722 lm,, funkce udržování konstant. světel. toku po celou dobu života, doba života LED zdrojů min. 100 000 hod.(okolní teplota +25 OC, při úbytku světelného toku L80B10) (Pokles světelného toku při střední životnosti * 100 000 h - 1,96),  příkon včetně předřadníku max. 45W, barva vyzařovaného světla teple bílá (2700 K), těleso svítidla z hliníku, krytí min. IP66, odolnost svítidla proti nárazu min. IK 09,  doba záruky na funkčnost svítidla je požadována min. 10 roků, doba záruky na funkčnost předřadníku min. 5 roků., barevné provedení – AKZO grey 900, doporučené charakteristiky vyzařování světelného toku svítidla optika LN1, při odlišných charakteristikách nutno garantovat dodržení požadovaných světel. tech. parametrů pro dané zatřídění komunikací a navrženou geometrii osvětlovací soustavy doložením svět. technických výpočtů - bude ověřeno světelně technickým měřením před předáním stavby, svítidlo musí variabilně umožňovat osazení na dřík  průměrem Ø60 mm i osazení na výložník s průměrem ramene 60 mm, umístění předřadných přístrojů a elektroniky ve svítidle, svítidlo vybaveno přepěť. ochranou (min. 4 kV), 
  v ceně doprava + recyklační poplatek., svítidlo SVA-2,5/11ks, SVA/2 - 2,5/90°/1ks/ 2ks svítidel  celkem - 13ks,  výměra  v.č. 451.2,  v.č.451.5,  v.č. 451.6</t>
  </si>
  <si>
    <t xml:space="preserve">"LED svítidlo SVA -  světel. tok svítidla 6722 lm,, funkce udržování konstant. světel. toku po celou dobu života, doba života LED zdrojů min. 100 000"</t>
  </si>
  <si>
    <t>13,0</t>
  </si>
  <si>
    <t>34774001-R3</t>
  </si>
  <si>
    <t xml:space="preserve">S6B  - Venkovní svítidlo silniční  LED  P=20W; 2863Lm, optika 1N, T=2700K, Ø60mm/  elektronicky ovládaný předřadník , časové nastavení snižení světel. toku, tlakově odlévaný hliník,</t>
  </si>
  <si>
    <t>2037127000</t>
  </si>
  <si>
    <t xml:space="preserve">S6B  - Venkovní svítidlo silniční  LED  P=20W; 2863Lm, optika 1N, T=2700K, Ø60mm/  elektronicky ovládaný předřadník , časové nastavení snižení světel. toku, tlakově odlévaný hliník,
LED svítidlo S6B -  světel. tok svítidla 2863 lm,, funkce udržování konstant. světel. toku po celou dobu života, doba života LED zdrojů min. 100 000 hod.(okolní teplota +25 OC, při úbytku světelného toku L80B10) (Pokles světelného toku při střední životnosti * 100 000 h - 1,96),  příkon včetně předřadníku max. 20W, barva vyzařovaného světla teple bílá (2700 K), těleso svítidla z hliníku, krytí min. IP66, odolnost svítidla proti nárazu min. IK 09,  doba záruky na funkčnost svítidla je požadována min. 10 roků, doba záruky na funkčnost předřadníku min. 5 roků., barevné provedení – AKZO grey 900, doporučené charakteristiky vyzařování světelného toku svítidla optika 1N, při odlišných charakteristikách nutno garantovat dodržení požadovaných světel. tech. parametrů pro dané zatřídění komunikací a navrženou geometrii osvětlovací soustavy doložením svět. technických výpočtů - bude ověřeno světelně technickým měřením před předáním stavby, svítidlo musí variabilně umožňovat osazení na dřík  průměrem Ø60 mm i osazení na výložník s průměrem ramene 60 mm, umístění předřadných přístrojů a elektroniky ve svítidle, svítidlo vybaveno přepěť. ochranou (min. 4 kV), 
  v ceně doprava + recyklační poplatek., svítidlo S6B/1ks,   výměra  v.č. 451.2,  v.č.451.5,  v.č. 451.6</t>
  </si>
  <si>
    <t xml:space="preserve">"LED svítidlo S6B -  světel. tok svítidla 2863 lm,, funkce udržování konstant. světel. toku po celou dobu života, doba života LED zdrojů min. 100 000"</t>
  </si>
  <si>
    <t>34774001-R4</t>
  </si>
  <si>
    <t xml:space="preserve">S5C  - Venkovní svítidlo silniční  LED  P=20W; 3013Lm, optika 2N, T=2700K, Ø60mm/  elektronicky ovládaný předřadník , časové nastavení snižení světel. toku, tlakově odlévaný hliník,</t>
  </si>
  <si>
    <t>-745006871</t>
  </si>
  <si>
    <t xml:space="preserve">S5C  - Venkovní svítidlo silniční  LED  P=20W; 3013Lm, optika 2N, T=2700K, Ø60mm/  elektronicky ovládaný předřadník , časové nastavení snižení světel. toku, tlakově odlévaný hliník,
LED svítidlo S5C -  světel. tok svítidla 3013 lm,, funkce udržování konstant. světel. toku po celou dobu života, doba života LED zdrojů min. 100 000 hod.(okolní teplota +25 OC, při úbytku světelného toku L80B10) (Pokles světelného toku při střední životnosti * 100 000 h - 1,96),  příkon včetně předřadníku max. 20W, barva vyzařovaného světla teple bílá (2700 K), těleso svítidla z hliníku, krytí min. IP66, odolnost svítidla proti nárazu min. IK 09,  doba záruky na funkčnost svítidla je požadována min. 10 roků, doba záruky na funkčnost předřadníku min. 5 roků., barevné provedení – AKZO grey 900, doporučené charakteristiky vyzařování světelného toku svítidla optika 2N, při odlišných charakteristikách nutno garantovat dodržení požadovaných světel. tech. parametrů pro dané zatřídění komunikací a navrženou geometrii osvětlovací soustavy doložením svět. technických výpočtů - bude ověřeno světelně technickým měřením před předáním stavby, svítidlo musí variabilně umožňovat osazení na dřík  průměrem Ø60 mm i osazení na výložník s průměrem ramene 60 mm, umístění předřadných přístrojů a elektroniky ve svítidle, svítidlo vybaveno přepěť. ochranou (min. 4 kV), 
  v ceně doprava + recyklační poplatek., svítidlo S5C/1ks,   výměra  v.č. 451.2,  v.č.451.5,  v.č. 451.6</t>
  </si>
  <si>
    <t xml:space="preserve">"LED svítidlo S5C -  světel. tok svítidla 3013 lm,, funkce udržování konstant. světel. toku po celou dobu života, doba života LED zdrojů min. 100 000"</t>
  </si>
  <si>
    <t>34774001-R5</t>
  </si>
  <si>
    <t xml:space="preserve">S5D  - Venkovní svítidlo silniční  LED  P=10W; 1341Lm, optika 1N, T=2700K , Ø60mm/  elektronicky ovládaný předřadník , časové nastavení snižení světel. toku, tlakově odlévaný hliník,</t>
  </si>
  <si>
    <t>1700173483</t>
  </si>
  <si>
    <t xml:space="preserve">S5D  - Venkovní svítidlo silniční  LED  P=10W; 1341Lm, optika 1N, T=2700K , Ø60mm/  elektronicky ovládaný předřadník , časové nastavení snižení světel. toku, tlakově odlévaný hliník,
LED svítidlo S5C -  světel. tok svítidla 1341 lm,, funkce udržování konstant. světel. toku po celou dobu života, doba života LED zdrojů min. 100 000 hod.(okolní teplota +25 OC, při úbytku světelného toku L80B10) (Pokles světelného toku při střední životnosti * 100 000 h - 1,96),  příkon včetně předřadníku max. 10W, barva vyzařovaného světla teple bílá (2700 K), těleso svítidla z hliníku, krytí min. IP66, odolnost svítidla proti nárazu min. IK 09,  doba záruky na funkčnost svítidla je požadována min. 10 roků, doba záruky na funkčnost předřadníku min. 5 roků., barevné provedení – AKZO grey 900, doporučené charakteristiky vyzařování světelného toku svítidla optika 1N, při odlišných charakteristikách nutno garantovat dodržení požadovaných světel. tech. parametrů pro dané zatřídění komunikací a navrženou geometrii osvětlovací soustavy doložením svět. technických výpočtů - bude ověřeno světelně technickým měřením před předáním stavby, svítidlo musí variabilně umožňovat osazení na dřík  průměrem Ø60 mm i osazení na výložník s průměrem ramene 60 mm, umístění předřadných přístrojů a elektroniky ve svítidle, svítidlo vybaveno přepěť. ochranou (min. 4 kV), 
  v ceně doprava + recyklační poplatek., svítidlo S5D/2ks,   výměra  v.č. 451.2,  v.č.451.5,  v.č. 451.6</t>
  </si>
  <si>
    <t xml:space="preserve">"LED svítidlo S5C -  světel. tok svítidla 1341 lm,, funkce udržování konstant. světel. toku po celou dobu života, doba života LED zdrojů min. 100 000"</t>
  </si>
  <si>
    <t>210204011</t>
  </si>
  <si>
    <t>Montáž stožár osvětlení ostatní ocelový samostatně stojící do 12m</t>
  </si>
  <si>
    <t>826744323</t>
  </si>
  <si>
    <t xml:space="preserve">"stožár přechodu pro chodce,  SPE-2/2ks,  silniční stožár SVA-2,5/11ks, SVA/2 - 2,5/90°/1ks , sadový stožár S6B/1ks, S5C/1KS, S5D/2ks, celkem 18ks"</t>
  </si>
  <si>
    <t>31674114R</t>
  </si>
  <si>
    <t xml:space="preserve">Stožár silniční bezpaticový žárově zinkovaný s ochrannou mažetou-délka 500mm, tloušťka manž. min. 3mm,  - dřík třístupňový-  h=9,7m/ průměr=159/114/89mm, tloušťka plaště 6/6/5mm</t>
  </si>
  <si>
    <t>633459429</t>
  </si>
  <si>
    <t xml:space="preserve">Ocelový osvětlovací stožár silniční, materiál v souladu s ČSN EN 40-5, třístupňový - průměr ve spodní části 159 mm, průměr v horní části u vrcholu 89 mm, střední průměr dříku 114mm,  nadzemní výška 8,2 m, délka vetknutí do země 1,5 m, celková délka dříku 9,7 m, tloušťka stěny dříku 6/6/5 mm, povrchová úprava stožáru oboustranným žárovým zinkováním tl. min. 70 mikrometrů, zapuštěná dvířka min. 90x400mm s uzamykáním, spodní okraj dvířek 600 mm nad úrovní vetknutí, uvnitř dříku šroub pro upevnění elektrovýzbroje, ve spodní části dříku otvor se závitem pro montáž zemnící svorky 200 mm nad úrovní vetknutí, viz  stožáry  SVA-2,5/11ks , SVA/2 - 2,5/90°/1ks , celkem 12ks,  včetně dopravy na stavbu. ýměra v.č.  451.2,  v.č.451.5,  v.č. 451.6</t>
  </si>
  <si>
    <t>"Ocelový osvětlovací stožár silniční, materiál v souladu s ČSN EN 40-5, třístupňový - průměr ve spodní části 159 mm"</t>
  </si>
  <si>
    <t>12,0</t>
  </si>
  <si>
    <t>31674113R</t>
  </si>
  <si>
    <t xml:space="preserve">Stožár silniční bezpaticový oboustraně žárově zinkovaný s ochrannou mažetou-délka 500mm, tloušťka manž. min. 3mm,  - dřík třístupňový-  h=7,2m/ průměr=140/102/89mm, tloušťka plaště min.5mm,</t>
  </si>
  <si>
    <t>1808031010</t>
  </si>
  <si>
    <t xml:space="preserve">Ocelový osvětlovací stožár na přechod pro chodce, materiál v souladu s ČSN EN 40-5, průměr ve spodní části 140 mm, průměr v horní části u vrcholu 89 mm, střední průměr dříku 102mm, nadzemní výška 6,0 m, délka vetknutí do země 1,2 m, celková délka dříku 7,2 m, tloušťka stěny dříku 5/5/4 mm, povrchová úprava stožáru oboustranným žárovým zinkováním tl. min. 70 mikrometrů, zapuštěná dvířka min. 90x400mm s uzamykáním, spodní okraj dvířek 600 mm nad úrovní vetknutí, uvnitř dříku šroub pro upevnění elektrovýzbroje, ve spodní části dříku otvor se závitem pro montáž zemnící svorky 200 mm nad úrovní vetknutí,   viz  stožáry SPE-2/2ks  včetně dopravy na stavbu. výměra v.č.  451.2,  v.č.451.5,  v.č. 451.6</t>
  </si>
  <si>
    <t>"Ocelový osvětlovací stožár na přechod pro chodce, materiál v souladu s ČSN EN 40-5, průměr ve spodní části 140 mm"</t>
  </si>
  <si>
    <t>31674065-R</t>
  </si>
  <si>
    <t xml:space="preserve">Stožár ocelový osvětlovací vetknutý  sadový dvojstupňový  výšky 5 m,  celk. délka 5,6m,  průměr dříku 114/60 mm, tloušťka stěny dříku 4 mm - podrobná specifikace uvedena v poznámce k položce</t>
  </si>
  <si>
    <t>1994834730</t>
  </si>
  <si>
    <t xml:space="preserve">Ocelový osvětlovací sadový stožár dvojtupňový, materiál v souladu s ČSN EN 40-5, průměr ve spodní části 114 mm, průměr v horní části u vrcholu 60 mm, nadzemní výška 5,0 m, délka vetknutí do země 0,6 m, celková délka dříku 5,6 m, tloušťka stěny dříku min. 4 mm, povrchová úprava stožáru oboustranným žárovým zinkováním tl. min. 70 mikrometrů, zapuštěná dvířka min. 90-100x350-400mm s uzamykáním, spodní okraj dvířek 600 mm nad úrovní vetknutí, uvnitř dříku šroub pro upevnění elektrovýzbroje, ve spodní části dříku otvor se závitem pro montáž zemnící svorky 200 mm nad úrovní vetknutí, viz   stožáry S5D-2ks, S5C-1ks, cellem - 3ks - výkresy 451.6,  včetně dopravy na stavbu. výměra v.č.   451.2,  v.č.451.5,  v.č. 451.6</t>
  </si>
  <si>
    <t>"Ocelový osvětlovací sadový stožár dvojtupňový, materiál v souladu s ČSN EN 40-5, průměr ve spodní části 114 mm, průměr v horní části u vrcholu 60 mm"</t>
  </si>
  <si>
    <t>3,0</t>
  </si>
  <si>
    <t>31674067-R</t>
  </si>
  <si>
    <t xml:space="preserve">Stožár ocelový osvětlovací vetknutý  sadový dvojstupňový  výšky 6 m,  celk. délka 6,8m,  průměr dříku 114/60 mm, tloušťka stěny dříku 4 mm - podrobná specifikace uvedena v poznámce k položce</t>
  </si>
  <si>
    <t>318777213</t>
  </si>
  <si>
    <t xml:space="preserve">Ocelový osvětlovací sadový stožár dvojtupňový, materiál v souladu s ČSN EN 40-5, průměr ve spodní části 114 mm, průměr v horní části u vrcholu 60 mm, nadzemní výška 6,0 m, délka vetknutí do země 0,8 m, celková délka dříku 6,8 m, tloušťka stěny dříku min. 4 mm, povrchová úprava stožáru oboustranným žárovým zinkováním tl. min. 70 mikrometrů, zapuštěná dvířka min. 90-100x350-400mm s uzamykáním, spodní okraj dvířek 600 mm nad úrovní vetknutí, uvnitř dříku šroub pro upevnění elektrovýzbroje, ve spodní části dříku otvor se závitem pro montáž zemnící svorky 200 mm nad úrovní vetknutí, viz   stožáry S6B-1ks,  výkresy 451.6,  včetně dopravy na stavbu. výměra v.č.   451.2,  v.č.451.5,  v.č. 451.6</t>
  </si>
  <si>
    <t>210204103</t>
  </si>
  <si>
    <t>Montáž výložník osvětlení jednoramenný sloupový do 35 kg</t>
  </si>
  <si>
    <t>2086270530</t>
  </si>
  <si>
    <t xml:space="preserve">"Montáž výložníku na stožár SVA-2,5/11ks, SPE-2/2ks,celkem -13ks ,   výměra  v.č. 451.2,  v.č.451.5,  v.č. 451.6"</t>
  </si>
  <si>
    <t>31673001</t>
  </si>
  <si>
    <t>Výložník jednoramenný oboustranně žárově zinkovaný obloukový vyložení 2,5m , výška 1800mm, d=60mm</t>
  </si>
  <si>
    <t>13832228</t>
  </si>
  <si>
    <t xml:space="preserve">Výložník obloukový označení v dokumetaci V1-2500, délka 2500mm, Ocelový výložník (materiál v souladu s ČSN EN 40-5, vyložení 2,5 m, rameno Ø60/3 mm, provedení pro osazení na dřík stožáru Ø89 mm, výška 1800mm,  celý výložník oboustranně žárově zinkovaný - tl.Zn vrstvy min. 70 mikrometrů).   stožár silniční SVA-2,5/11ks,výměra v.č.   451.2,  v.č.451.5,  v.č. 451.6</t>
  </si>
  <si>
    <t>"Výložník obloukový označení v dokumetaci V1-2500, délka 2500mm, Ocelový výložník (materiál v souladu s ČSN EN 40-5, vyložení 2,5 m, rameno O60/3 mm"</t>
  </si>
  <si>
    <t>11,0</t>
  </si>
  <si>
    <t>31674003</t>
  </si>
  <si>
    <t xml:space="preserve">Výložník jednoramenný rovný oboustranně žárově zinkovaný  vyložení 2000mm ,  d=60mm</t>
  </si>
  <si>
    <t>-702794590</t>
  </si>
  <si>
    <t xml:space="preserve">Výložník jednoramenný rovný, označení v dokumentaci VUD1-2000,  délky 2000mm , Ocelový přímý výložník (materiál v souladu s ČSN EN 40-5, vyložení 2 m, rameno Ø60/3 mm, provedení pro osazení na dřík stožáru Ø89 mm,  výložník svou konstrukcí nezvyšuje závěsnou výšku svítidla na stožáru, úhel vyložení nezatíženého výložníku 4°, celý výložník oboustranně žárově zinkovaný - tl.Zn vrstvy min. 70 mikrometrů).  stožár přechodu pro chodce  SPE-2/2ks, výměra v.č.   451.2,  v.č.451.5,  v.č. 451.6</t>
  </si>
  <si>
    <t xml:space="preserve">"Výložník jednoramenný rovný, označení v dokumentaci VUD1-2000,  délky 2000mm , Ocelový přímý výložník (materiál v souladu s ČSN EN 40-5, vyložení 2 </t>
  </si>
  <si>
    <t>210204106</t>
  </si>
  <si>
    <t>Montáž výložníků osvětlení dvouramenných sloupových hmotnosti přes 70 kg</t>
  </si>
  <si>
    <t>1622115951</t>
  </si>
  <si>
    <t xml:space="preserve">"Montáž výložníku na stožár SVA/2 - 2,5/90°/1ks,   výměra  v.č. 451.2,  v.č.451.5,  v.č. 451.6"</t>
  </si>
  <si>
    <t>31673002</t>
  </si>
  <si>
    <t>Výložník dvouramenný oboustranně žárově zinkovaný obloukový vyložení 2,5m , úhel mezi rameny 90°; výška 1800mm, d=60mm</t>
  </si>
  <si>
    <t>-474275463</t>
  </si>
  <si>
    <t xml:space="preserve">Výložník dvouramenný oboustranně žárově zinkovaný obloukový vyložení 2,5m , úhel mezi rameny 90°; výška 1800mm, d=60mm
Výložník dvouramenný obloukový označení v dokumetaci V2-2500/ úhel 90°, délka 2500mm, Ocelový výložník (materiál v souladu s ČSN EN 40-5, vyložení 2,5 m, rameno Ø60/3 mm, úhel mezi rameny 90°, výška 1800mm, provedení pro osazení na dřík stožáru Ø89 mm,  celý výložník oboustranně žárově zinkovaný - tl.Zn vrstvy min. 70 mikrometrů).   stožár silniční  SVA/2 - 2,5/90°/1ks,,výměra v.č.   451.2,  v.č.451.5,  v.č. 451.6</t>
  </si>
  <si>
    <t>"Výložník dvouramenný obloukový označení v dokumetaci V2-2500/ úhel 90°, délka 2500mm, Ocelový výložník (materiál v souladu s ČSN EN 40-5"</t>
  </si>
  <si>
    <t>210204202</t>
  </si>
  <si>
    <t>Montáž elektrovýzbroje stožárů osvětlení 2 okruhy</t>
  </si>
  <si>
    <t>-1688792178</t>
  </si>
  <si>
    <t xml:space="preserve">Montáž elektrovýzbroje stožárů osvětlení 2 okruhy
stožár přechodu pro chodce,  SPE-2/2ks,  silniční stožár SVA-2,5/11ks, SVA/2 - 2,5/90°/1ks , sadový stožár S6B/1ks, S5C/1KS, S5D/2ks, celkem 18ks, výměra v.č.  451.2,  v.č.451.5,  v.č. 451.6</t>
  </si>
  <si>
    <t>31674134R1</t>
  </si>
  <si>
    <t>Elektrovýzbroj IP2X pro silniční stožár, 1xokruh, jištění-odpínač válcových pojistek vel.10, zem. svorka, 1xOP Z/Cu, IP 00 /4xM8/35mm2/,vč. pojist.</t>
  </si>
  <si>
    <t>-1810595761</t>
  </si>
  <si>
    <t xml:space="preserve">Elektrovýzbroj IP2X pro silniční stožár, 1xokruh, jištění-odpínač válcových pojistek vel.10, zem. svorka, 1xOP Z/Cu, IP 00 /4xM8/35mm2/,vč. pojist.
Stožárová elektrovýzbroj pro 1 jištěný okruh  (min. IP2X) s pojistkovým odpínačem pro válcovou pojistku 10x38 mm, upevnění na šroub ve stožáru, velikost elektrovýzbroje přizpůsobená velikosti vnitřního prostoru ve stožáru a velikosti dvířek,  nosná konstrukce a svorky v povrchové úpravě odolávající korozi, čtyřsvorková, připojení 2 kabelů Cu/Al průřezu min. 4x25 mm2, stožár SVA-2,5/7ks, S6B-1ks,S5D-1ks, S5C-1ks, SPE-2/2ks,celkem- 12ks. výměra  v.č.451.2,  v.č.451.5,  v.č. 451.6</t>
  </si>
  <si>
    <t xml:space="preserve">"Stožárová elektrovýzbroj pro 1 jištěný okruh  (min. IP2X) s pojistkovým odpínačem pro válcovou pojistku 10x38 mm, upevnění na šroub ve stožáru"</t>
  </si>
  <si>
    <t>31674134R2</t>
  </si>
  <si>
    <t xml:space="preserve">Elektrovýzbroj IP2X, pro silniční stožár, 1xokruh, jištění-odpínač válcových pojistek vel.10, zem. svorka,1xOP Z/Cu-odboč., IP 00  /4xM8/35mm2/odboč., vč. pojist.</t>
  </si>
  <si>
    <t>-65954886</t>
  </si>
  <si>
    <t xml:space="preserve">Elektrovýzbroj IP2X, pro silniční stožár, 1xokruh, jištění-odpínač válcových pojistek vel.10, zem. svorka,1xOP Z/Cu-odboč., IP 00  /4xM8/35mm2/odboč., vč. pojist.
Stožárová elektrovýzbroj pro 1 jištěný okruh (min. IP2X) s pojistkovým odpínačem pro válcovou pojistku 10x38 mm, upevnění na šroub ve stožáru, velikost elektrovýzbroje přizpůsobená velikosti vnitřního prostoru ve stožáru a velikosti dvířek, nosná konstrukce a svorky v povrchové úpravě odolávající korozi, čtyřsvorková, možnost připojení až 3 kabelů Cu/Al průřezu min. 4x25 mm2., stožár SVA-2,5/4ks, S5D-1ks, celkem- 5ks,  výměra  451.2,  v.č.451.5,  v.č. 451.6</t>
  </si>
  <si>
    <t>"Stožárová elektrovýzbroj pro 1 jištěný okruh (min. IP2X) s pojistkovým odpínačem pro válcovou pojistku 10x38 mm, upevnění na šroub ve stožáru"</t>
  </si>
  <si>
    <t>5,0</t>
  </si>
  <si>
    <t>31674134R3</t>
  </si>
  <si>
    <t>Elektrovýzbroj IP2X pro silniční stožár, 2xokruh, jištění-odpínač válcových pojistek vel.10, zem. svorka, 2xOP Z/Cu, IP 00 /4xM8/35mm2/,vč. pojist.</t>
  </si>
  <si>
    <t>730381779</t>
  </si>
  <si>
    <t xml:space="preserve">Elektrovýzbroj IP2X pro silniční stožár, 2xokruh, jištění-odpínač válcových pojistek vel.10, zem. svorka, 2xOP Z/Cu, IP 00 /4xM8/35mm2/,vč. pojist.
Stožárová elektrovýzbroj pro 2 jištěné okruhy (min. IP2X) s pojistkovým odpínačem pro válcovou pojistku 10x38 mm, upevnění na šroub ve stožáru, velikost elektrovýzbroje přizpůsobená velikosti vnitřního prostoru ve stožáru a velikosti dvířek,  nosná konstrukce a svorky v povrchové úpravě odolávající korozi, čtyřsvorková, připojení 2 kabelů Cu/Al průřezu min. 4x25 mm2, ( 1x silniční stožár SVA/2 - 2,5/90°/1ks). výměra  451.2,  v.č.451.5,  v.č. 451.6</t>
  </si>
  <si>
    <t>"Stožárová elektrovýzbroj pro 2 jištěné okruhy (min. IP2X) s pojistkovým odpínačem pro válcovou pojistku 10x38 mm, upevnění na šroub ve stožáru"</t>
  </si>
  <si>
    <t>210220022</t>
  </si>
  <si>
    <t>Montáž uzemňovacího vedení vodičů FeZn pomocí svorek v zemi drátem průměru do 10 mm ve městské zástavbě</t>
  </si>
  <si>
    <t>-2123450963</t>
  </si>
  <si>
    <t xml:space="preserve">"zemnící drát FeZn 10mm položený v hlavní kabelové trase - 640m, 17x3m+ 1x10m odbočky ke sloupům VO , celkem - 701m, výměra  v.č 451.2, v.č 451.5"</t>
  </si>
  <si>
    <t>"701m x 0,625= 438kg"</t>
  </si>
  <si>
    <t>701,0</t>
  </si>
  <si>
    <t>35441073</t>
  </si>
  <si>
    <t>drát průměr 10 mm FeZn - 0,625 kg/m</t>
  </si>
  <si>
    <t>-732482070</t>
  </si>
  <si>
    <t>438,0</t>
  </si>
  <si>
    <t>210220301</t>
  </si>
  <si>
    <t>Montáž hromosvodného vedení svorek se 2 šrouby</t>
  </si>
  <si>
    <t>-174731370</t>
  </si>
  <si>
    <t xml:space="preserve">Montáž hromosvodného vedení svorek se 2 šrouby
V místech spojení 2 zemničů nebo odbočení zemniče,  a dále 1 spojení na každých 50 m zemniče (obvyklá délka balení) - 2 ks svorek na každé spojení zemničů. 18x2ks= 36ks/ odbočení 2x2ks=4ks/ spojení 12x2ks=24ks, celkem - 64ks, výměra v.č 451.2, v.č 451.5,</t>
  </si>
  <si>
    <t xml:space="preserve">"V místech spojení 2 zemničů nebo odbočení zemniče,  a dále 1 spojení na každých 50 m zemniče (obvyklá délka balení) - 2 ks svorek na každé spojení"</t>
  </si>
  <si>
    <t>64,0</t>
  </si>
  <si>
    <t>35431012</t>
  </si>
  <si>
    <t>Spojovací svorka pro zemniče FeZn průměr 10 mm, povrchová úprava pozinkováním</t>
  </si>
  <si>
    <t>-314884485</t>
  </si>
  <si>
    <t>210220302</t>
  </si>
  <si>
    <t>Montáž hromosvodného vedení svorek se 3 a vícešrouby</t>
  </si>
  <si>
    <t>1917554505</t>
  </si>
  <si>
    <t xml:space="preserve">"zkušební svorka napojení  stožárů VO- 18ks , celkem 18ks , výměra v.č 451.2, v.č 451.5"</t>
  </si>
  <si>
    <t>35431016</t>
  </si>
  <si>
    <t>Stožárová zkušební svorka pro zemnič FeZn průměr 10 mm vč. spojovacího materiálu (vše v nerezovém provedení )</t>
  </si>
  <si>
    <t>-1013965141</t>
  </si>
  <si>
    <t>218040011</t>
  </si>
  <si>
    <t>Demontáž sloupů nn ocelových trubkových jednoduchých do 12 m</t>
  </si>
  <si>
    <t>145168280</t>
  </si>
  <si>
    <t>Demontáž sloupů a stožárů venkovního vedení nn bez výstroje ocelových včetně oddělení stožáru od základu, položení a rozebrání dříku na jednotlivé díly, uříznutí základového dílu, manipulace dílů na staveništi a naložení, bez bourání betonového základu trubkových jednoduchých do 12 m</t>
  </si>
  <si>
    <t>https://podminky.urs.cz/item/CS_URS_2024_02/218040011</t>
  </si>
  <si>
    <t>"demontáž stávajících stožárů VO, odvoz na skládku TS a.s." 3,0</t>
  </si>
  <si>
    <t>220182027</t>
  </si>
  <si>
    <t>Montáž koncovky nebo záslepky bez svařování na HDPE trubku</t>
  </si>
  <si>
    <t>1750163948</t>
  </si>
  <si>
    <t xml:space="preserve">"zaslepení trubek po dobu než bude zatažen kabel. 1ks,  výměr v.č.451.5"</t>
  </si>
  <si>
    <t>34571814</t>
  </si>
  <si>
    <t>koncovka pro chráničky optického kabelu D 40mm</t>
  </si>
  <si>
    <t>-1821046634</t>
  </si>
  <si>
    <t>741122122</t>
  </si>
  <si>
    <t>Montáž kabel Cu plný kulatý žíla 3x1,5 až 6 mm2 zatažený v trubkách (např. CYKY)</t>
  </si>
  <si>
    <t>227742072</t>
  </si>
  <si>
    <t xml:space="preserve">"Montáž kabelů CYKY3x1,5 - 256m,   výměra  v.č. 451.2,  v.č.451.5"</t>
  </si>
  <si>
    <t>256,0</t>
  </si>
  <si>
    <t>34111030</t>
  </si>
  <si>
    <t>kabel instalační jádro Cu plné izolace PVC plášť PVC 450/750V (CYKY) 3Jx1,5mm2</t>
  </si>
  <si>
    <t>-1018049967</t>
  </si>
  <si>
    <t xml:space="preserve">kabel instalační jádro Cu plné izolace PVC plášť PVC 450/750V (CYKY) 3Jx1,5mm2
kabely od elektrovýzbroje ve stožárech VO do svítidla . rezervu pro zapojení v elektrovýzbrojí, ve svítidlech a prořez, kabel silový CYKY 3Jx1,5 mm2, zatažení do stožáru , SVA-2,5(11x15m=165m),SVA/2 - 2,5/90°( 2x15m=30m´, S6B(1x8m=8m),S5C-1x+S5D-2x(3x7m=21m), SPE-2(2x10m=20m) celkem = 244m,  244x1,05=256m</t>
  </si>
  <si>
    <t>"kabely od elektrovýzbroje ve stožárech VO do svítidla . rezervu pro zapojení v elektrovýzbrojí, ve svítidlech a prořez, kabel silový CYKY 3Jx1,5 mm2"</t>
  </si>
  <si>
    <t>741122133</t>
  </si>
  <si>
    <t>Montáž kabel Cu plný kulatý žíla 4x10 mm2 zatažený v trubkách (např. CYKY)</t>
  </si>
  <si>
    <t>-1589519378</t>
  </si>
  <si>
    <t>"v délce zahrnuta rezerva kabelů pro zapojení do elektrovýzbroje, prodloužení rozvodu VO vlivem zvlnění chrániček ve výkopech a ztratné prořezem"</t>
  </si>
  <si>
    <t>28*1,05</t>
  </si>
  <si>
    <t>34111076</t>
  </si>
  <si>
    <t>kabel instalační jádro Cu plné izolace PVC plášť PVC 450/750V (CYKY) 4x10mm2</t>
  </si>
  <si>
    <t>1254900180</t>
  </si>
  <si>
    <t>29,0</t>
  </si>
  <si>
    <t>741122134</t>
  </si>
  <si>
    <t>Montáž kabel Cu plný kulatý žíla 4x16 až 25 mm2 zatažený v trubkách (např. CYKY)</t>
  </si>
  <si>
    <t>1092263917</t>
  </si>
  <si>
    <t>765*1,05</t>
  </si>
  <si>
    <t>34111080</t>
  </si>
  <si>
    <t>kabel instalační jádro Cu plné izolace PVC plášť PVC 450/750V (CYKY) 4x16mm2</t>
  </si>
  <si>
    <t>1349774910</t>
  </si>
  <si>
    <t>803,0</t>
  </si>
  <si>
    <t>741130021</t>
  </si>
  <si>
    <t>Ukončení vodič izolovaný do 2,5 mm2 na svorkovnici</t>
  </si>
  <si>
    <t>-1898720070</t>
  </si>
  <si>
    <t xml:space="preserve">"napojení 19  svítidel ze stož. Svorkovnice  19x2x3ž. = 114ž, výměra   v.č.451.5"</t>
  </si>
  <si>
    <t>114,0</t>
  </si>
  <si>
    <t>741130024</t>
  </si>
  <si>
    <t>Ukončení vodič izolovaný do 10 mm2 na svorkovnici</t>
  </si>
  <si>
    <t>599427899</t>
  </si>
  <si>
    <t xml:space="preserve">"2x4ž. = 8ž, výměra    v.č.451.5" </t>
  </si>
  <si>
    <t>8,0</t>
  </si>
  <si>
    <t>741130025</t>
  </si>
  <si>
    <t>Ukončení vodič izolovaný do 16 mm2 na svorkovnici</t>
  </si>
  <si>
    <t>880532076</t>
  </si>
  <si>
    <t xml:space="preserve">"40x4ž. = 160ž, výměra    v.č.451.5"</t>
  </si>
  <si>
    <t>160,0</t>
  </si>
  <si>
    <t>741132306</t>
  </si>
  <si>
    <t>Ukončení kabelů nebo vodičů do 1 kV ucpávkovou do 4 žil průměru 50 mm jednoduchý nástavec</t>
  </si>
  <si>
    <t>783753567</t>
  </si>
  <si>
    <t xml:space="preserve">"ukončení kabelů 4x16 - 1ks ,  kabelovou ucpávkou - 1ks, výměra  v.č  451.5"</t>
  </si>
  <si>
    <t>35436530- R</t>
  </si>
  <si>
    <t>smršťovací koncovka pro kabel průměr 30mm</t>
  </si>
  <si>
    <t>-1179858976</t>
  </si>
  <si>
    <t>741990014</t>
  </si>
  <si>
    <t>Zhotovení otvor kruhový D přes 42 do 60 mm</t>
  </si>
  <si>
    <t>1923440479</t>
  </si>
  <si>
    <t>"Vrtání otvoru průměru 50 mm do stožárového pouzdra stožáru VO pro průchod chráničky základem. - 13x 2otv. + 5x3 otv. , celkem 26+15=41ks"</t>
  </si>
  <si>
    <t>41,0</t>
  </si>
  <si>
    <t>34571802</t>
  </si>
  <si>
    <t>chránička optického kabelu HDPE jednoplášťová bezhalogenová D 40/33mm- oranžová + 2x fialový pruh</t>
  </si>
  <si>
    <t>-646567035</t>
  </si>
  <si>
    <t>1320,0</t>
  </si>
  <si>
    <t>34571802.1</t>
  </si>
  <si>
    <t>chránička optického kabelu HDPE jednoplášťová bezhalogenová D 40/33mm - modrá</t>
  </si>
  <si>
    <t>-554727894</t>
  </si>
  <si>
    <t>1326,0</t>
  </si>
  <si>
    <t>784672011-R</t>
  </si>
  <si>
    <t>Písmomalířské práce, číslice a písmena, výšky do 100 mm</t>
  </si>
  <si>
    <t>1521037857</t>
  </si>
  <si>
    <t>"4 znaky na stožár VO - 18 stožárů, - výměra v.č. 451.5"</t>
  </si>
  <si>
    <t>18*4</t>
  </si>
  <si>
    <t>24621533-R</t>
  </si>
  <si>
    <t>Vrchní barva syntetická na kov, odstín černá</t>
  </si>
  <si>
    <t>2126819059</t>
  </si>
  <si>
    <t>24642001</t>
  </si>
  <si>
    <t>ředidlo syntetických nátěrových hmot</t>
  </si>
  <si>
    <t>-1963043917</t>
  </si>
  <si>
    <t>275125001-R1</t>
  </si>
  <si>
    <t xml:space="preserve">Pouzdrový základ sadového stožáru, dřík vetknutí-0,6m, roura PVC-U /D-315mm/7,7mm, L-0,75m,  beton B25/30, písek-zásyp stožárového pouzdra, vybetonování spádové desky kolem stožáru nad terénem, osazení PE trubek 40mm, bednění základové konstrukce, odstran</t>
  </si>
  <si>
    <t>180376884</t>
  </si>
  <si>
    <t xml:space="preserve">Pouzdrový základ sadového stožáru, dřík vetknutí-0,6m, roura PVC-U /D-315mm/7,7mm, L-0,75m,  beton B25/30, písek-zásyp stožárového pouzdra, vybetonování spádové desky kolem stožáru nad terénem, osazení PE trubek 40mm, bednění základové konstrukce, odstranění bednění</t>
  </si>
  <si>
    <t xml:space="preserve">"základ vetknutých stožárů sadových  jmenovité výšky 5 m -  1x S5C, 2x S5D,  celkem - 3ks,  výměra v.č 451.2, v.č 451.4" 3,0</t>
  </si>
  <si>
    <t>28611143</t>
  </si>
  <si>
    <t>trubka kanalizační PVC-U DN 315x1000mm SN4</t>
  </si>
  <si>
    <t>486521816</t>
  </si>
  <si>
    <t xml:space="preserve">"základ vetknutých stožárů sadových jmenovité výšky  5m -   S5C-1ks,S5D-2ks. Celkem 3ks,  výška pouzdra 0,75m - 1x1m/DN315mm, celkem 3m" 3,0</t>
  </si>
  <si>
    <t>275125001-R2</t>
  </si>
  <si>
    <t xml:space="preserve">Pouzdrový základ sadového stožáru, dřík vetknutí-0,8m, roura PVC-U /D-315mm/7,7mm, L-0,95m,  beton B25/30, písek-zásyp stožárového pouzdra, vybetonování spádové desky kolem stožáru nad terénem, osazení PE trubek 40mm, bednění základové konstrukce, odstran</t>
  </si>
  <si>
    <t>-71772526</t>
  </si>
  <si>
    <t xml:space="preserve">Pouzdrový základ sadového stožáru, dřík vetknutí-0,8m, roura PVC-U /D-315mm/7,7mm, L-0,95m,  beton B25/30, písek-zásyp stožárového pouzdra, vybetonování spádové desky kolem stožáru nad terénem, osazení PE trubek 40mm, bednění základové konstrukce, odstranění bednění</t>
  </si>
  <si>
    <t xml:space="preserve">"základ vetknutých stožárů sadových  jmenovité výšky 6 m -  1x S6B,  výměra v.č 451.2, v.č 451.4" 1,0</t>
  </si>
  <si>
    <t>91895788</t>
  </si>
  <si>
    <t xml:space="preserve">"základ vetknutých stožárů sadových jmenovité výšky  6m -   S6B výška pouzdra 0,95m - 1x1m/DN315mm, celkem 1m,  výměra v.č. v.č 451.2, v.č 451.5" 1,0</t>
  </si>
  <si>
    <t>27512500-R3</t>
  </si>
  <si>
    <t xml:space="preserve">Pouzdrový základ silničního stožáru, dřík vetknutí- 1,2m, roura PVC-U /D-400mm/9,8mm, L-1,2m,  beton B25/30, písek-zásyp stožárového pouzdra, vybetonování spádové desky kolem stožáru nad terénem, osazení PE trubek 40mm, bednění základové konstrukce, odstr</t>
  </si>
  <si>
    <t>1522092893</t>
  </si>
  <si>
    <t xml:space="preserve">Pouzdrový základ silničního stožáru, dřík vetknutí- 1,2m, roura PVC-U /D-400mm/9,8mm, L-1,2m,  beton B25/30, písek-zásyp stožárového pouzdra, vybetonování spádové desky kolem stožáru nad terénem, osazení PE trubek 40mm, bednění základové konstrukce, odstranění bednění</t>
  </si>
  <si>
    <t xml:space="preserve">"základ vetknutých stožárů přechodu pro chodce jmenovité výšky 6m -  2x SPE-2 ,celkem - 2ks,  výměra v.č 451.2, v.č 451.4" 2,0</t>
  </si>
  <si>
    <t>28611147</t>
  </si>
  <si>
    <t>trubka kanalizační PVC-U DN 400x2000mm SN4</t>
  </si>
  <si>
    <t>-1614525282</t>
  </si>
  <si>
    <t xml:space="preserve">"základ vetknutých stožárů přechodu pro chodce jmenovité výšky  6m -   2x SPE výška pouzdra 1,2m - 2x2m/DN400mm, celkem 4m,  výměra v.č. v.č 451.2" </t>
  </si>
  <si>
    <t>27512500-R4</t>
  </si>
  <si>
    <t xml:space="preserve">Pouzdrový základ silničního stožáru, dřík vetknutí- 1,5m, roura PVC-U /D-500mm/12,3mm, L-1,7m,  beton B25/30, písek-zásyp stožárového pouzdra, vybetonování spádové desky kolem stožáru nad terénem, osazení PE trubek 40mm, bednění základové konstrukce, odst</t>
  </si>
  <si>
    <t>-1858119857</t>
  </si>
  <si>
    <t xml:space="preserve">Pouzdrový základ silničního stožáru, dřík vetknutí- 1,5m, roura PVC-U /D-500mm/12,3mm, L-1,7m,  beton B25/30, písek-zásyp stožárového pouzdra, vybetonování spádové desky kolem stožáru nad terénem, osazení PE trubek 40mm, bednění základové konstrukce, odstranění bednění</t>
  </si>
  <si>
    <t xml:space="preserve">"základ vetknutých silničních stožárů jmenovité výšky 10m -  11x SVA-2,5 , 1x SVA/2-2,5/90°, celkem - 12ks,  výměra v.č 451.2, v.č 451.5,v.č 451.6"</t>
  </si>
  <si>
    <t>28611149</t>
  </si>
  <si>
    <t>trubka kanalizační PVC-U DN 500x2000mm SN4</t>
  </si>
  <si>
    <t>1498432821</t>
  </si>
  <si>
    <t xml:space="preserve">"základ vetknutých stožárů silničních  jmenovité výšky 10 m -   11x SVA-2,5 , 1x SVA/2-2,5/90°, celkem - 12ks,  výška pouzdra 1,7m - 12x 2m/DN500mm"</t>
  </si>
  <si>
    <t>24,0</t>
  </si>
  <si>
    <t>23531470-R.1</t>
  </si>
  <si>
    <t>Písek tříděný frakce 0-2 pro zásyp stožárových pouzder</t>
  </si>
  <si>
    <t>-68222318</t>
  </si>
  <si>
    <t xml:space="preserve">"písek pro zasyp stožáru ve stož. pouzdru - 12x SVA,  2xSP, 1x S6, 3xS5 výměra v.č 451.2, v.č 451.5,v.č 451.6"</t>
  </si>
  <si>
    <t>"SVA - 12*(3,14*(0,5*0,5-0,159*0,159)*0,8/4*1,05=1,8m3; 1,7t/m3 , 1,8*1,7= 3,1t"</t>
  </si>
  <si>
    <t>"SPE- 2*(3,14*(0,4*0,4-0,14*0,14)*0,7/4*1,05=0,16m3; 1,7t/m3 , 0,16*1,7= 0,3t"</t>
  </si>
  <si>
    <t>"S6- 1*(3,14*(0,315*0,315-0,114*0,114)*0,6/4*1,05=0,04m3; 1,7t/m3 , 0,04*1,7= 0,1t"</t>
  </si>
  <si>
    <t>"S5- 3*(3,14*(0,315*0,315-0,14*0,14)*0,4/4*1,05=0,09m3; 1,7t/m3 , 0,09*1,7= 0,2t"</t>
  </si>
  <si>
    <t>3,7</t>
  </si>
  <si>
    <t>58932931.1</t>
  </si>
  <si>
    <t xml:space="preserve">směs pro beton třída C25/30  kamenivo do 8 mm</t>
  </si>
  <si>
    <t>1790896484</t>
  </si>
  <si>
    <t xml:space="preserve">"Základy nových stožárů VO  , položka m.j. obsahuje dodání betonu C25/30. výměra v.č 451.2, v.č 451.5,v.č 451.6"</t>
  </si>
  <si>
    <t xml:space="preserve">"12x SVA = 12*((0,9*0,9*0,55 + ((0,6*0,6-0,159*0,159)*3,14*0,55/4)) =  6,7m3"</t>
  </si>
  <si>
    <t xml:space="preserve">"2x SP -  2*((0,65*0,65*0,35 +  (0,5*0,5-0,14*0,14)/4*3,14*0,3 )) =  0,4m3"</t>
  </si>
  <si>
    <t xml:space="preserve">"1x S6B -  1*((0,6*0,6*0,35 +  (0,4*0,4-0,114*0,114)/4*3,14*0,25 )) =  0,16m3"</t>
  </si>
  <si>
    <t xml:space="preserve">"3x S5C-D -  1*((0,6*0,6*0,35 +  (0,4*0,4-0,114*0,114)/4*3,14*0,25 )) =  0,46m3"</t>
  </si>
  <si>
    <t>7,72</t>
  </si>
  <si>
    <t>460010024</t>
  </si>
  <si>
    <t>Vytyčení trasy vedení kabelového (podzemního) v zastavěném prostoru</t>
  </si>
  <si>
    <t>km</t>
  </si>
  <si>
    <t>1179804586</t>
  </si>
  <si>
    <t>"1. V cenách jsou zahrnuty i náklady na: a) pochůzky projektovanou tratí, b) vyznačení budoucí trasy"</t>
  </si>
  <si>
    <t>"c) rozmístění, očíslování a označení opěrných bodů"</t>
  </si>
  <si>
    <t>"d) označení překážek a míst pro kabelové prostupy a podchodové štoly"</t>
  </si>
  <si>
    <t xml:space="preserve">"celková délka zemních prací 630m , výměra  v.č 451.2"</t>
  </si>
  <si>
    <t>0,63</t>
  </si>
  <si>
    <t>460131114</t>
  </si>
  <si>
    <t>Hloubení nezapažených jam při elektromontážích ručně v hornině tř II skupiny 4, včetně urovnání dna s přemístěním výkopku do vzdálenosti 3 m od okraje jámy nebo s naložením na dopravní prostředek</t>
  </si>
  <si>
    <t>1107931590</t>
  </si>
  <si>
    <t xml:space="preserve">"výkop jam pro základová pouzdra osvětlovacích stožárů VO - 11xSVA-2,5+ 1xSVA/2 - 2,5/90° - výkop na stožár 2,06m3,  2xSP - výkop na stožár 0,9m3, S6"</t>
  </si>
  <si>
    <t xml:space="preserve">"S6B- výkop 0,56m3, S5C+S5D- výkop na stožár 0,45m3, výkop pro demontáž stávajícího stožáeu VO 3x1,5m3= 4,5m3  "</t>
  </si>
  <si>
    <t xml:space="preserve">"12x 2,06m3=24,72m3 + 2x0,9m3=1,8m3+0,75+3x0,45=1,35m3 , celkem 24,72+1,8+0,75+1,35+4,5= 33,12m3" </t>
  </si>
  <si>
    <t>33,12</t>
  </si>
  <si>
    <t>460161133</t>
  </si>
  <si>
    <t>Hloubení kabelových rýh ručně š 35 cm hl 40 cm v hornině tř II skupiny 4</t>
  </si>
  <si>
    <t>1883065239</t>
  </si>
  <si>
    <t xml:space="preserve">"výměra  v.č 451.2, v.č 451.4"</t>
  </si>
  <si>
    <t xml:space="preserve">"řez C-197m, D- 12m ,Q2-28m,    celkem 237m" 237,0</t>
  </si>
  <si>
    <t>460161153</t>
  </si>
  <si>
    <t>Hloubení kabelových rýh ručně š 35 cm hl 55 cm v hornině tř II skupiny 4</t>
  </si>
  <si>
    <t>-1931561403</t>
  </si>
  <si>
    <t xml:space="preserve">"řez A-270m, B- 35m , T-14m,   celkem 319m" 319,0</t>
  </si>
  <si>
    <t>460161263</t>
  </si>
  <si>
    <t>Hloubení kabelových rýh ručně š 50 cm hl 70 cm v hornině tř II skupiny 4</t>
  </si>
  <si>
    <t>127697492</t>
  </si>
  <si>
    <t>"odkopání stávající trasy ve volném terénu - 10m" 10,0</t>
  </si>
  <si>
    <t>460161273</t>
  </si>
  <si>
    <t>Hloubení kabelových rýh ručně š 50 cm hl 75 cm v hornině tř II skupiny 4</t>
  </si>
  <si>
    <t>583593398</t>
  </si>
  <si>
    <t>"řez P2- 59m" 59,0</t>
  </si>
  <si>
    <t>460161283</t>
  </si>
  <si>
    <t>Hloubení kabelových rýh ručně š 50 cm hl 90 cm v hornině tř II skupiny 4</t>
  </si>
  <si>
    <t>689409569</t>
  </si>
  <si>
    <t>"odkopání stávající trasy v komunikaci - 4m" 4,0</t>
  </si>
  <si>
    <t>460161293</t>
  </si>
  <si>
    <t>Hloubení kabelových rýh ručně š 50 cm hl 100 cm v hornině tř II skupiny 4</t>
  </si>
  <si>
    <t>1709782966</t>
  </si>
  <si>
    <t>"prodloužení prostupu v chodníku řez P2 - 12m" 12,0</t>
  </si>
  <si>
    <t>460161313</t>
  </si>
  <si>
    <t>Hloubení kabelových rýh ručně š 50 cm hl 115 cm v hornině tř II skupiny 4</t>
  </si>
  <si>
    <t>-1440110405</t>
  </si>
  <si>
    <t>"prodloužení prostupu v travnaté ploše - řez P2 - 3m" 3,0</t>
  </si>
  <si>
    <t>460242111</t>
  </si>
  <si>
    <t>Provizorní zajištění potrubí ve výkopech při křížení s kabelem</t>
  </si>
  <si>
    <t>-402853207</t>
  </si>
  <si>
    <t xml:space="preserve">"zajištění inž. Sítí při kříření výměra - 7ks ,  výměra  v.č 451.2, v.č 451.4" 7,0</t>
  </si>
  <si>
    <t>-2001939026</t>
  </si>
  <si>
    <t xml:space="preserve">"výměra  v.č 451.2, v.č 451.5, v.č 451.6"</t>
  </si>
  <si>
    <t xml:space="preserve"> "viz položka č.99  naložení výkopku - 53,66m3" 53,66</t>
  </si>
  <si>
    <t>-424362782</t>
  </si>
  <si>
    <t>"Odvoz na skládku do 20 km, tj. příplatek na 10 km, výměra v.č 451.2, v.č 451.5, v.č 451.6"</t>
  </si>
  <si>
    <t>20*53,66</t>
  </si>
  <si>
    <t>1114800437</t>
  </si>
  <si>
    <t>"přebytešná zemina viz položka naložení výkopku - 53,66m3, výměra v.č. 452.2, 452.7,452.8,452.9, 452.10, 452.11"</t>
  </si>
  <si>
    <t xml:space="preserve">"zemina-1,7t/m3 -  53,66x1,7" 91,2</t>
  </si>
  <si>
    <t>460371113</t>
  </si>
  <si>
    <t>Naložení výkopku při elektromontážích ručně z hornin třídy II skupiny 4 a 5</t>
  </si>
  <si>
    <t>2016389738</t>
  </si>
  <si>
    <t>"výměra v.č 451.2, v.č 451.5, v.č 451.6"</t>
  </si>
  <si>
    <t>"přebytečná zemina odečet - pískové lože řez A+B+C+D+Q2= (270m+35m+197m+12m+28m)x(0,35x0,2) = 37,94m3"</t>
  </si>
  <si>
    <t xml:space="preserve">"přebytečná zemina odečet - betonové lože  řez P2 =74m,(74x0,5mx0,3m=11,1m3),  celkem-11,1m3"</t>
  </si>
  <si>
    <t>"přebytečná zemina odečet - základy stožáru VO - 12xSVA+2xSPE+1xS6B+3xS5C/D - celkem výkop-zásyp= 33,12-28,5 =4,62m3"</t>
  </si>
  <si>
    <t>53,66</t>
  </si>
  <si>
    <t>460391124</t>
  </si>
  <si>
    <t>Zásyp jam při elektromontážích ručně se zhutněním z hornin třídy II skupiny 4</t>
  </si>
  <si>
    <t>-651848220</t>
  </si>
  <si>
    <t xml:space="preserve">"zásyp pro základová pouzdra osvětlovacích stožárů VO - 11xSVA-2,5+ 1xSVA/2 - 2,5/90° - zásyp na stožár 1,43m3,  2xSP - zásyp na stožár 0,67m3, "</t>
  </si>
  <si>
    <t>"S6B- zásyp 0,4m3, S5C+S5D- zásyp na stožár 0,2m3, zásyp demontovaného stožáru - 3x 3m3= 9m3"</t>
  </si>
  <si>
    <t>"zásyp 12x1,43m3+2x0,67m3+0,4m3+3x0,2m3+9=28,5m3"</t>
  </si>
  <si>
    <t>460431143</t>
  </si>
  <si>
    <t>Zásyp kabelových rýh ručně se zhutněním š 35 cm hl 40 cm z horniny tř II skupiny 4</t>
  </si>
  <si>
    <t>-1805967878</t>
  </si>
  <si>
    <t>460431163</t>
  </si>
  <si>
    <t>Zásyp kabelových rýh ručně se zhutněním š 35 cm hl 55cm z horniny tř II skupiny 4</t>
  </si>
  <si>
    <t>75223414</t>
  </si>
  <si>
    <t>460431273</t>
  </si>
  <si>
    <t>Zásyp kabelových rýh ručně se zhutněním š 50 cm hl 70 cm z horniny tř II skupiny 4</t>
  </si>
  <si>
    <t>354376266</t>
  </si>
  <si>
    <t>460431283</t>
  </si>
  <si>
    <t>Zásyp kabelových rýh ručně se zhutněním š 50 cm hl 75 cm z horniny tř II skupiny 4</t>
  </si>
  <si>
    <t>1083325222</t>
  </si>
  <si>
    <t>460431293</t>
  </si>
  <si>
    <t>Zásyp kabelových rýh ručně se zhutněním š 50 cm hl 90 cm z horniny tř II skupiny 4</t>
  </si>
  <si>
    <t>1469824544</t>
  </si>
  <si>
    <t>460431313</t>
  </si>
  <si>
    <t>Zásyp kabelových rýh ručně se zhutněním š 50 cm hl 100 cm z horniny tř II skupiny 4</t>
  </si>
  <si>
    <t>673268284</t>
  </si>
  <si>
    <t>460431331</t>
  </si>
  <si>
    <t>Zásyp kabelových rýh ručně se zhutněním š 50 cm hl 115 cm z horniny tř II skupiny 4</t>
  </si>
  <si>
    <t>852684633</t>
  </si>
  <si>
    <t>460661113</t>
  </si>
  <si>
    <t>Kabelové lože z písku pro kabely nn bez zakrytí š lože přes 50 do 65 cm</t>
  </si>
  <si>
    <t>-503080400</t>
  </si>
  <si>
    <t xml:space="preserve">"pískové lože šířky 35 cm tl. 20 cm ve výkopu 35/50-70 cm , výměra  v.č 451.2, v.č 451.4"</t>
  </si>
  <si>
    <t xml:space="preserve">"řez A-270m, B-35m,C-197m, D-12m,Q2- 28m,  celkem = 542m" 542,0</t>
  </si>
  <si>
    <t>23531470-R</t>
  </si>
  <si>
    <t>Písek tříděný frakce 0-4 pro zásyp</t>
  </si>
  <si>
    <t>-1895840762</t>
  </si>
  <si>
    <t xml:space="preserve">"řez A+B+C+D+Q2= (270m+35m+197m+12m+28m)x(0,35x0,2) = 37,94m3; písek na zasypání žlabu s plynem T -0,1x0,1x14m= 0,14m3,  1,7t/m3 ; 38,08*1,7= 64,7t"</t>
  </si>
  <si>
    <t>64,7</t>
  </si>
  <si>
    <t>460671113</t>
  </si>
  <si>
    <t>Výstražná fólie pro krytí kabelů šířky přes 25 do 34 cm, Výstražné prvky pro krytí kabelů včetně vyrovnání povrchu rýhy, rozvinutí a uložení fólie,</t>
  </si>
  <si>
    <t>-1704072678</t>
  </si>
  <si>
    <t>"červené výstražné fólie. výměra"</t>
  </si>
  <si>
    <t xml:space="preserve">"řez A-270m, B-35m,C-197m, D-12m,Q2- 28m,T-14m, P2-74mx2 `,  celkem 704m"</t>
  </si>
  <si>
    <t>704,0</t>
  </si>
  <si>
    <t>69311310</t>
  </si>
  <si>
    <t>pás varovný plný do výkopu š 330mm</t>
  </si>
  <si>
    <t>-98745829</t>
  </si>
  <si>
    <t>460742122</t>
  </si>
  <si>
    <t>Osazení kabelových prostupů z trub plastových do rýhy s obsypem z písku průměru přes 10 do 15 cm</t>
  </si>
  <si>
    <t>-1026981384</t>
  </si>
  <si>
    <t xml:space="preserve">"Trubky v kabelové rýze  Q2 - 2x28m= 56m" 56,0</t>
  </si>
  <si>
    <t>28613966</t>
  </si>
  <si>
    <t>trubka ochranná PEHD d=110mm</t>
  </si>
  <si>
    <t>1174753420</t>
  </si>
  <si>
    <t>460742132</t>
  </si>
  <si>
    <t>Osazení kabelových prostupů z trub plastových do rýhy s obetonováním průměru přes 10 do 15 cm</t>
  </si>
  <si>
    <t>-598448423</t>
  </si>
  <si>
    <t xml:space="preserve">"Trubky v kabelové rýze P2  - 2x74m" 148,0</t>
  </si>
  <si>
    <t>2085804134</t>
  </si>
  <si>
    <t>148,0</t>
  </si>
  <si>
    <t>58932931</t>
  </si>
  <si>
    <t>beton C 25/30 X0 kamenivo frakce 0/8</t>
  </si>
  <si>
    <t>-1419930463</t>
  </si>
  <si>
    <t xml:space="preserve">"betonová směs - řez P2 =74m,(74x0,5mx0,3m=11,1m3),  celkem-11,1m3"</t>
  </si>
  <si>
    <t>11,1</t>
  </si>
  <si>
    <t>460751111</t>
  </si>
  <si>
    <t>Osazení kabelových kanálů do rýhy z prefabrikovaných betonových žlabů vnější šířky do 20 cm</t>
  </si>
  <si>
    <t>82795797</t>
  </si>
  <si>
    <t xml:space="preserve">"křížení vodovodu 6ks, plyn - 1ks, celkem- 14m   výměra v.č 451.2, v.č 451.4"</t>
  </si>
  <si>
    <t>"14m x1ks žlabů" 14,0</t>
  </si>
  <si>
    <t>59213001</t>
  </si>
  <si>
    <t>žlab kabelový betonový 100cmx17cm/10cmx10cm</t>
  </si>
  <si>
    <t>-593947211</t>
  </si>
  <si>
    <t>14,0</t>
  </si>
  <si>
    <t>59213345 - R</t>
  </si>
  <si>
    <t>poklop kabelového žlabu - betonový 50x17x4cm</t>
  </si>
  <si>
    <t>1237708596</t>
  </si>
  <si>
    <t>14*2</t>
  </si>
  <si>
    <t>460781222R</t>
  </si>
  <si>
    <t xml:space="preserve">Nátěr stožáru VO dvojitý délky 2 m průměr 114mm  na ocelovou konstrukci, černo žluté pruhy výstražné</t>
  </si>
  <si>
    <t>627357574</t>
  </si>
  <si>
    <t xml:space="preserve">nátěr stožáru VO dvojitý délky 2 m průměr 114mm  na ocelovou konstrukci, černo žluté pruhy výstražné</t>
  </si>
  <si>
    <t>"náter stožáru S6B osazeného v chodníku černožlutými pruhy, výměra v.č. 451.2, 451.6"</t>
  </si>
  <si>
    <t>460791112</t>
  </si>
  <si>
    <t>Montáž trubek ochranných plastových uložených volně do rýhy tuhých D přes 32 do 50 mm</t>
  </si>
  <si>
    <t>-1961886008</t>
  </si>
  <si>
    <t xml:space="preserve">"Trubky v kabelové rýze A-270mx1ks, B-35m x2ks, C-197mx1ks, D-12mx2ks + prostupy - 116m , celkem - 677m  , 677mx1,05=711m"</t>
  </si>
  <si>
    <t>711,0</t>
  </si>
  <si>
    <t>34571802.2</t>
  </si>
  <si>
    <t xml:space="preserve">chránička optického kabelu HDPE jednoplášťová bezhalogenová D 40/33mm- HDPE Sl 40/33-modrá, nápis TS  a.s. Frýdek-Místek</t>
  </si>
  <si>
    <t>2028587467</t>
  </si>
  <si>
    <t>403680404</t>
  </si>
  <si>
    <t xml:space="preserve">"Poznámka : Trubky pro průchod kabelů základy stožárů, 2-3 vstupy kabel VO trubka korugovaná d=40mm, - 13ks/přímý - 2xkorug. D40,  5ks/odbočný- 3xkor"</t>
  </si>
  <si>
    <t xml:space="preserve">"korug. D40 - 113x2x2m+ 5x3x2m =  52+30=82m" 82,0</t>
  </si>
  <si>
    <t>34571350</t>
  </si>
  <si>
    <t>trubka elektroinstalační ohebná dvouplášťová korugovaná HDPE (chránička) D 32/40mm</t>
  </si>
  <si>
    <t>-190951596</t>
  </si>
  <si>
    <t>82,0</t>
  </si>
  <si>
    <t>468051121</t>
  </si>
  <si>
    <t>Bourání základu betonového při elektromontážích</t>
  </si>
  <si>
    <t>1336633649</t>
  </si>
  <si>
    <t>Bourání základu betonového</t>
  </si>
  <si>
    <t>https://podminky.urs.cz/item/CS_URS_2024_02/468051121</t>
  </si>
  <si>
    <t>"bourání základových patek demontovaných stožárů, 0,5m3/1ks" 0,5*3</t>
  </si>
  <si>
    <t>469972111</t>
  </si>
  <si>
    <t>Odvoz suti a vybouraných hmot při elektromontážích do 1 km</t>
  </si>
  <si>
    <t>2085601716</t>
  </si>
  <si>
    <t>Odvoz suti a vybouraných hmot odvoz suti a vybouraných hmot do 1 km</t>
  </si>
  <si>
    <t>https://podminky.urs.cz/item/CS_URS_2024_02/469972111</t>
  </si>
  <si>
    <t>1,5*2,4</t>
  </si>
  <si>
    <t>469972121</t>
  </si>
  <si>
    <t>Příplatek k odvozu suti a vybouraných hmot při elektromontážích za každý další 1 km</t>
  </si>
  <si>
    <t>126489184</t>
  </si>
  <si>
    <t>Odvoz suti a vybouraných hmot odvoz suti a vybouraných hmot Příplatek k ceně za každý další i započatý 1 km</t>
  </si>
  <si>
    <t>https://podminky.urs.cz/item/CS_URS_2024_02/469972121</t>
  </si>
  <si>
    <t>"odvoz do 20km" 1,5*2,4*19</t>
  </si>
  <si>
    <t>469973111</t>
  </si>
  <si>
    <t>Poplatek za uložení na skládce (skládkovné) stavebního odpadu betonového kód odpadu 17 01 01</t>
  </si>
  <si>
    <t>-1168848844</t>
  </si>
  <si>
    <t>Poplatek za uložení stavebního odpadu (skládkovné) na skládce z prostého betonu zatříděného do Katalogu odpadů pod kódem 17 01 01</t>
  </si>
  <si>
    <t>https://podminky.urs.cz/item/CS_URS_2024_02/469973111</t>
  </si>
  <si>
    <t>713123313</t>
  </si>
  <si>
    <t>Utěsnění prostupů PUR pěnou</t>
  </si>
  <si>
    <t>-469345849</t>
  </si>
  <si>
    <t xml:space="preserve">"1 balení na utěsnění cca 20 ks konců.,   56pr  / 20=3ks" 56,0 </t>
  </si>
  <si>
    <t>24633006</t>
  </si>
  <si>
    <t>pěna montážní PUR jednosložková</t>
  </si>
  <si>
    <t>litr</t>
  </si>
  <si>
    <t>-1777823578</t>
  </si>
  <si>
    <t>HZS</t>
  </si>
  <si>
    <t>Hodinové zúčtovací sazby</t>
  </si>
  <si>
    <t>HZS2231</t>
  </si>
  <si>
    <t>Hodinová zúčtovací sazba elektrikář</t>
  </si>
  <si>
    <t>hod</t>
  </si>
  <si>
    <t>262144</t>
  </si>
  <si>
    <t>1587250222</t>
  </si>
  <si>
    <t>"Odstranění materiálů a konstrukcí, demontáž stávajících stožrů VO 10m - 3ks, bourání a odstranění stožárového pouzdra 3x0,5m3"</t>
  </si>
  <si>
    <t>"odvoz stožáru na technické služby F-M, odpojení a demontáž svítidel VO"</t>
  </si>
  <si>
    <t>"vytažení stávajícíhokabelu z chrániček - 80m, montážní plošina"</t>
  </si>
  <si>
    <t>HZS4212</t>
  </si>
  <si>
    <t>Hodinová zúčtovací sazba revizní technik specialista</t>
  </si>
  <si>
    <t>1784203799</t>
  </si>
  <si>
    <t xml:space="preserve">"Výchozí revize elektro vč. provedení potřebných měření, vypracování kompletní zprávy v rozsahu SO 451  a navrženého technického řešení"</t>
  </si>
  <si>
    <t>HZS4231</t>
  </si>
  <si>
    <t>Hodinová zúčtovací sazba technik</t>
  </si>
  <si>
    <t>hod.</t>
  </si>
  <si>
    <t>-1139477211</t>
  </si>
  <si>
    <t>"konzervace všech šroubových spojení ochrannou vazelínou vč materiálu, antikorozní nátěr zemnících svorek vč. materiálu"</t>
  </si>
  <si>
    <t>402,91</t>
  </si>
  <si>
    <t>461 - Sítě elektronických komunikací</t>
  </si>
  <si>
    <t>564231011</t>
  </si>
  <si>
    <t>Podklad nebo podsyp ze štěrkopísku ŠP plochy do 100 m2 tl 100 mm</t>
  </si>
  <si>
    <t>1760764995</t>
  </si>
  <si>
    <t>Podklad nebo podsyp ze štěrkopísku ŠP s rozprostřením, vlhčením a zhutněním plochy jednotlivě do 100 m2, po zhutnění tl. 100 mm</t>
  </si>
  <si>
    <t>https://podminky.urs.cz/item/CS_URS_2024_02/564231011</t>
  </si>
  <si>
    <t>"podklad pod kabelové komory"</t>
  </si>
  <si>
    <t>14*(1,2*1,0)</t>
  </si>
  <si>
    <t>899623171</t>
  </si>
  <si>
    <t>Obetonování potrubí nebo zdiva stok betonem prostým tř. C 25/30 v otevřeném výkopu</t>
  </si>
  <si>
    <t>-1706668129</t>
  </si>
  <si>
    <t>Obetonování potrubí nebo zdiva stok betonem prostým v otevřeném výkopu, betonem tř. C 25/30</t>
  </si>
  <si>
    <t>https://podminky.urs.cz/item/CS_URS_2024_02/899623171</t>
  </si>
  <si>
    <t>"prostupy pod komunikací, beton C25/30 tl. 25 cm"</t>
  </si>
  <si>
    <t>"v místě pod komunikací/sjezdem, chránička s obetonováním"</t>
  </si>
  <si>
    <t>(13+28+9+8+7+8+7+13)*0,5*0,25</t>
  </si>
  <si>
    <t>012444000</t>
  </si>
  <si>
    <t>Geodetické měření skutečného provedení stavby</t>
  </si>
  <si>
    <t>224296016</t>
  </si>
  <si>
    <t>https://podminky.urs.cz/item/CS_URS_2024_02/012444000</t>
  </si>
  <si>
    <t>"dl.770m" 1</t>
  </si>
  <si>
    <t>174152101</t>
  </si>
  <si>
    <t>Zásyp jam, šachet a rýh do 30 m3 sypaninou se zhutněním při překopech inženýrských sítí</t>
  </si>
  <si>
    <t>-1144141506</t>
  </si>
  <si>
    <t>Zásyp sypaninou z jakékoliv horniny při překopech inženýrských sítí strojně objemu do 30 m3 s uložením výkopku ve vrstvách se zhutněním jam, šachet, rýh nebo kolem objektů v těchto vykopávkách</t>
  </si>
  <si>
    <t>https://podminky.urs.cz/item/CS_URS_2024_02/174152101</t>
  </si>
  <si>
    <t xml:space="preserve">"zásyp ŠD fr.4-8  tl. 20 cm"</t>
  </si>
  <si>
    <t>"v místě navrženého chodníku"</t>
  </si>
  <si>
    <t>(11+7+7+65+9+109+3+83+24)*0,35*0,20</t>
  </si>
  <si>
    <t>"v místě budoucích parkovacích stání a chodníků"</t>
  </si>
  <si>
    <t>(24+86+12+5+1+80+58+3+37+36)*0,50*0,20</t>
  </si>
  <si>
    <t>"v místě pod komunikací/sjezdem"</t>
  </si>
  <si>
    <t>(13+28+9+8+7+8+7+13)*0,50*0,20</t>
  </si>
  <si>
    <t>"ve volném terénu" (3+5)*0,35*0,20</t>
  </si>
  <si>
    <t>58333625</t>
  </si>
  <si>
    <t>kamenivo těžené hrubé frakce 4/8</t>
  </si>
  <si>
    <t>-1457664323</t>
  </si>
  <si>
    <t>66,32*2,0</t>
  </si>
  <si>
    <t>220182002</t>
  </si>
  <si>
    <t>Zatažení ochranné trubky z HDPE 110 mm do chráničky</t>
  </si>
  <si>
    <t>-1206535203</t>
  </si>
  <si>
    <t>Zatažení trubek do chráničky 110 mm ochranné z HDPE</t>
  </si>
  <si>
    <t>https://podminky.urs.cz/item/CS_URS_2024_02/220182002</t>
  </si>
  <si>
    <t>(13+28+9+8+7+8+7+13)</t>
  </si>
  <si>
    <t>34571365</t>
  </si>
  <si>
    <t>trubka elektroinstalační HDPE tuhá dvouplášťová korugovaná D 94/110mm</t>
  </si>
  <si>
    <t>-932733223</t>
  </si>
  <si>
    <t>93*1,05 'Přepočtené koeficientem množství</t>
  </si>
  <si>
    <t>220182021</t>
  </si>
  <si>
    <t>Uložení trubky HDPE do výkopu včetně fixace</t>
  </si>
  <si>
    <t>67976508</t>
  </si>
  <si>
    <t>https://podminky.urs.cz/item/CS_URS_2024_02/220182021</t>
  </si>
  <si>
    <t>(11+7+7+65+9+109+3+83+24)</t>
  </si>
  <si>
    <t>(24+86+12+5+1+80+58+3+37+36)</t>
  </si>
  <si>
    <t>"ve volném terénu"</t>
  </si>
  <si>
    <t>(3+5)</t>
  </si>
  <si>
    <t>2000391R</t>
  </si>
  <si>
    <t>SVAZEK MIKROTRUBICEK HDPE 7x14/10</t>
  </si>
  <si>
    <t>-1630520976</t>
  </si>
  <si>
    <t>761*1,04 'Přepočtené koeficientem množství</t>
  </si>
  <si>
    <t>220182023</t>
  </si>
  <si>
    <t>Kontrola tlakutěsnosti HDPE trubky od 1 m do 2000 m</t>
  </si>
  <si>
    <t>2087245518</t>
  </si>
  <si>
    <t>https://podminky.urs.cz/item/CS_URS_2024_02/220182023</t>
  </si>
  <si>
    <t>220182026</t>
  </si>
  <si>
    <t>Montáž spojky bez svařování na HDPE trubce rovné nebo redukční</t>
  </si>
  <si>
    <t>-172328854</t>
  </si>
  <si>
    <t>https://podminky.urs.cz/item/CS_URS_2024_02/220182026</t>
  </si>
  <si>
    <t>"spojka" 100</t>
  </si>
  <si>
    <t>RMAT0008</t>
  </si>
  <si>
    <t>spojka</t>
  </si>
  <si>
    <t>778400062</t>
  </si>
  <si>
    <t>"Spojka mikrotrubiček s kovovou vložkou -"</t>
  </si>
  <si>
    <t>"přímá, průhledná, prům.14/10mm vodotěsná"</t>
  </si>
  <si>
    <t>RMAT00010</t>
  </si>
  <si>
    <t>pojistka</t>
  </si>
  <si>
    <t>106263207</t>
  </si>
  <si>
    <t>"Pojistka proti vytržení pro spojky a koncovky 14mm" 200 +100</t>
  </si>
  <si>
    <t>-746443358</t>
  </si>
  <si>
    <t>https://podminky.urs.cz/item/CS_URS_2024_02/220182027</t>
  </si>
  <si>
    <t>RMAT0009</t>
  </si>
  <si>
    <t>koncovka trubky</t>
  </si>
  <si>
    <t>1429297611</t>
  </si>
  <si>
    <t>"Koncovka E mikrotrubičky pro průměr 14mm, vodotěsná"</t>
  </si>
  <si>
    <t>228182002</t>
  </si>
  <si>
    <t>Vytažení ochranné trubky HDPE z chráničky 110 mm</t>
  </si>
  <si>
    <t>1534686212</t>
  </si>
  <si>
    <t>Vytažení trubek z chráničky 110 mm ochranné z HDPE</t>
  </si>
  <si>
    <t>https://podminky.urs.cz/item/CS_URS_2024_02/228182002</t>
  </si>
  <si>
    <t>"odstranění chráničky"</t>
  </si>
  <si>
    <t>8+79+28+9</t>
  </si>
  <si>
    <t>460010022</t>
  </si>
  <si>
    <t>Vytyčení trasy vedení kabelového podzemního podél silnice</t>
  </si>
  <si>
    <t>1616177476</t>
  </si>
  <si>
    <t>Vytyčení trasy vedení kabelového (podzemního) podél silnice</t>
  </si>
  <si>
    <t>https://podminky.urs.cz/item/CS_URS_2024_02/460010022</t>
  </si>
  <si>
    <t>0,100</t>
  </si>
  <si>
    <t>460041111</t>
  </si>
  <si>
    <t>Čerpání vody na dopravní výšku do 10 m průměrný přítok do 400 litrů/min</t>
  </si>
  <si>
    <t>1256213437</t>
  </si>
  <si>
    <t>Čerpání vody na dopravní výšku do 10 m průměrný přítok do 400 l/min</t>
  </si>
  <si>
    <t>https://podminky.urs.cz/item/CS_URS_2024_02/460041111</t>
  </si>
  <si>
    <t>460061111</t>
  </si>
  <si>
    <t>Přechod z dřevěných desek přes výkop u elektromontážních prací zřízení</t>
  </si>
  <si>
    <t>-1917096657</t>
  </si>
  <si>
    <t>Zabezpečení výkopu a objektů přechod z dřevěných desek zřízení</t>
  </si>
  <si>
    <t>https://podminky.urs.cz/item/CS_URS_2024_02/460061111</t>
  </si>
  <si>
    <t>(1,5*0,80)*5</t>
  </si>
  <si>
    <t>460061112</t>
  </si>
  <si>
    <t>Přechod z dřevěných desek přes výkop u elektromontážních prací odstranění</t>
  </si>
  <si>
    <t>997721615</t>
  </si>
  <si>
    <t>Zabezpečení výkopu a objektů přechod z dřevěných desek odstranění</t>
  </si>
  <si>
    <t>https://podminky.urs.cz/item/CS_URS_2024_02/460061112</t>
  </si>
  <si>
    <t>460061171</t>
  </si>
  <si>
    <t>Výstražná páska pro zabezpečení výkopu u elektromontážních prací</t>
  </si>
  <si>
    <t>-1132835774</t>
  </si>
  <si>
    <t>Zabezpečení výkopu a objektů výstražná páska včetně dodávky materiálu zřízení a odstranění</t>
  </si>
  <si>
    <t>https://podminky.urs.cz/item/CS_URS_2024_02/460061171</t>
  </si>
  <si>
    <t>800</t>
  </si>
  <si>
    <t>460141112</t>
  </si>
  <si>
    <t>Hloubení nezapažených jam při elektromontážích strojně v hornině tř I skupiny 3</t>
  </si>
  <si>
    <t>527218139</t>
  </si>
  <si>
    <t>Hloubení jam strojně včetně urovnáním dna s přemístěním výkopku do vzdálenosti 3 m od okraje jámy nebo s naložením na dopravní prostředek v hornině třídy těžitelnosti I skupiny 3</t>
  </si>
  <si>
    <t>https://podminky.urs.cz/item/CS_URS_2024_02/460141112</t>
  </si>
  <si>
    <t>"výkop pro kabelové komory"</t>
  </si>
  <si>
    <t>14*(1,3*1,0*1,2)</t>
  </si>
  <si>
    <t>460171162</t>
  </si>
  <si>
    <t>Hloubení kabelových nezapažených rýh strojně š 35 cm hl 70 cm v hornině tř I skupiny 3</t>
  </si>
  <si>
    <t>-2009905182</t>
  </si>
  <si>
    <t>Hloubení kabelových rýh strojně včetně urovnání dna s přemístěním výkopku do vzdálenosti 3 m od okraje jámy nebo s naložením na dopravní prostředek šířky 35 cm hloubky 70 cm v hornině třídy těžitelnosti I skupiny 3</t>
  </si>
  <si>
    <t>https://podminky.urs.cz/item/CS_URS_2024_02/460171162</t>
  </si>
  <si>
    <t>"ve volném terénu" 3+5</t>
  </si>
  <si>
    <t>460171292</t>
  </si>
  <si>
    <t>Hloubení kabelových nezapažených rýh strojně š 50 cm hl 100 cm v hornině tř I skupiny 3</t>
  </si>
  <si>
    <t>1049086404</t>
  </si>
  <si>
    <t>Hloubení kabelových rýh strojně včetně urovnání dna s přemístěním výkopku do vzdálenosti 3 m od okraje jámy nebo s naložením na dopravní prostředek šířky 50 cm hloubky 100 cm v hornině třídy těžitelnosti I skupiny 3</t>
  </si>
  <si>
    <t>https://podminky.urs.cz/item/CS_URS_2024_02/460171292</t>
  </si>
  <si>
    <t>460171322</t>
  </si>
  <si>
    <t>Hloubení kabelových nezapažených rýh strojně š 50 cm hl 120 cm v hornině tř I skupiny 3</t>
  </si>
  <si>
    <t>-540660022</t>
  </si>
  <si>
    <t>Hloubení kabelových rýh strojně včetně urovnání dna s přemístěním výkopku do vzdálenosti 3 m od okraje jámy nebo s naložením na dopravní prostředek šířky 50 cm hloubky 120 cm v hornině třídy těžitelnosti I skupiny 3</t>
  </si>
  <si>
    <t>https://podminky.urs.cz/item/CS_URS_2024_02/460171322</t>
  </si>
  <si>
    <t>"demontáž chráničky na začátku" (8+79+28+9)</t>
  </si>
  <si>
    <t>460241111</t>
  </si>
  <si>
    <t>Příplatek za ztížení vykopávky při elektromontážích v blízkosti podzemního vedení</t>
  </si>
  <si>
    <t>-1418103140</t>
  </si>
  <si>
    <t>Příplatek k cenám vykopávek v blízkosti podzemního vedení pro jakoukoliv třídu horniny</t>
  </si>
  <si>
    <t>https://podminky.urs.cz/item/CS_URS_2024_02/460241111</t>
  </si>
  <si>
    <t>50*0,5*1,0</t>
  </si>
  <si>
    <t>460281111</t>
  </si>
  <si>
    <t>Pažení příložné plné výkopů rýh kabelových hl do 2 m</t>
  </si>
  <si>
    <t>217043146</t>
  </si>
  <si>
    <t>Pažení výkopů příložné plné rýh kabelových, hloubky do 2 m</t>
  </si>
  <si>
    <t>https://podminky.urs.cz/item/CS_URS_2024_02/460281111</t>
  </si>
  <si>
    <t>(13+28+9+8+7+8+7+13)*1,2*2</t>
  </si>
  <si>
    <t>(24+86+12+5+1+80+58+3+37+36)*1,0*2</t>
  </si>
  <si>
    <t>460281121</t>
  </si>
  <si>
    <t>Odstranění pažení příložného plného výkopů rýh kabelových hl do 2 m</t>
  </si>
  <si>
    <t>-536597438</t>
  </si>
  <si>
    <t>Pažení výkopů odstranění pažení příložného plného rýh kabelových, hloubky do 2 m</t>
  </si>
  <si>
    <t>https://podminky.urs.cz/item/CS_URS_2024_02/460281121</t>
  </si>
  <si>
    <t>907,2</t>
  </si>
  <si>
    <t>-1035634587</t>
  </si>
  <si>
    <t>(11+7+7+65+9+109+3+83+24)*0,35*0,70</t>
  </si>
  <si>
    <t>"ve volném terénu" (3+5)*0,35*0,70</t>
  </si>
  <si>
    <t>(13+28+9+8+7+8+7+13)*0,50*1,2</t>
  </si>
  <si>
    <t>(24+86+12+5+1+80+58+3+37+36)*0,50*1,0</t>
  </si>
  <si>
    <t>"demontáž chráničky na začátku" (8+79+28+9)*0,5*1,2</t>
  </si>
  <si>
    <t>-2041607536</t>
  </si>
  <si>
    <t>odkop*19</t>
  </si>
  <si>
    <t>-1614017440</t>
  </si>
  <si>
    <t>odkop*1,8</t>
  </si>
  <si>
    <t>-1450132822</t>
  </si>
  <si>
    <t>460391123</t>
  </si>
  <si>
    <t>Zásyp jam při elektromontážích ručně se zhutněním z hornin třídy I skupiny 3</t>
  </si>
  <si>
    <t>1124726114</t>
  </si>
  <si>
    <t>Zásyp jam ručně s uložením výkopku ve vrstvách a úpravou povrchu s přemístění sypaniny ze vzdálenosti do 10 m se zhutněním z horniny třídy těžitelnosti I skupiny 3</t>
  </si>
  <si>
    <t>https://podminky.urs.cz/item/CS_URS_2024_02/460391123</t>
  </si>
  <si>
    <t>"kabelové komory"</t>
  </si>
  <si>
    <t>14*(1,3+1,3+1,0+1,0)*0,30</t>
  </si>
  <si>
    <t>58344121</t>
  </si>
  <si>
    <t>štěrkodrť frakce 0/8</t>
  </si>
  <si>
    <t>-752011442</t>
  </si>
  <si>
    <t>19,32*2,0</t>
  </si>
  <si>
    <t>460451172</t>
  </si>
  <si>
    <t>Zásyp kabelových rýh strojně se zhutněním š 35 cm hl 70 cm z horniny tř I skupiny 3</t>
  </si>
  <si>
    <t>1354213994</t>
  </si>
  <si>
    <t>Zásyp kabelových rýh strojně s přemístěním sypaniny ze vzdálenosti do 10 m, s uložením výkopku ve vrstvách včetně zhutnění a urovnání povrchu šířky 35 cm hloubky 70 cm z horniny třídy těžitelnosti I skupiny 3</t>
  </si>
  <si>
    <t>https://podminky.urs.cz/item/CS_URS_2024_02/460451172</t>
  </si>
  <si>
    <t>460451312</t>
  </si>
  <si>
    <t>Zásyp kabelových rýh strojně se zhutněním š 50 cm hl 100 cm z horniny tř I skupiny 3</t>
  </si>
  <si>
    <t>829697453</t>
  </si>
  <si>
    <t>Zásyp kabelových rýh strojně s přemístěním sypaniny ze vzdálenosti do 10 m, s uložením výkopku ve vrstvách včetně zhutnění a urovnání povrchu šířky 50 cm hloubky 100 cm z horniny třídy těžitelnosti I skupiny 3</t>
  </si>
  <si>
    <t>https://podminky.urs.cz/item/CS_URS_2024_02/460451312</t>
  </si>
  <si>
    <t>460451332</t>
  </si>
  <si>
    <t>Zásyp kabelových rýh strojně se zhutněním š 50 cm hl 120 cm z horniny tř I skupiny 3</t>
  </si>
  <si>
    <t>-972510901</t>
  </si>
  <si>
    <t>Zásyp kabelových rýh strojně s přemístěním sypaniny ze vzdálenosti do 10 m, s uložením výkopku ve vrstvách včetně zhutnění a urovnání povrchu šířky 50 cm hloubky 120 cm z horniny třídy těžitelnosti I skupiny 3</t>
  </si>
  <si>
    <t>https://podminky.urs.cz/item/CS_URS_2024_02/460451332</t>
  </si>
  <si>
    <t>-1513393381</t>
  </si>
  <si>
    <t>(11+7+7+65+9+109+3+83+24)*0,35*0,50</t>
  </si>
  <si>
    <t>(24+86+12+5+1+80+58+3+37+36)*0,50*0,80</t>
  </si>
  <si>
    <t>(13+28+9+8+7+8+7+13)*0,50*0,40</t>
  </si>
  <si>
    <t>211,05*2 'Přepočtené koeficientem množství</t>
  </si>
  <si>
    <t>460481112</t>
  </si>
  <si>
    <t>Úprava pláně při elektromontážích v hornině třídy těžitelnosti I skupiny 1 až 2 se zhutněním ručně</t>
  </si>
  <si>
    <t>-194805895</t>
  </si>
  <si>
    <t>Úprava pláně ručně v hornině třídy těžitelnosti I skupiny 1 a 2 se zhutněním</t>
  </si>
  <si>
    <t>https://podminky.urs.cz/item/CS_URS_2024_02/460481112</t>
  </si>
  <si>
    <t>"úprava pláně pod kabelové komory"</t>
  </si>
  <si>
    <t>460551111</t>
  </si>
  <si>
    <t>Rozprostření a urovnání ornice při elektromotážích ručně tl vrstvy do 20 cm</t>
  </si>
  <si>
    <t>-1201878180</t>
  </si>
  <si>
    <t>Rozprostření a urovnání ornice ručně včetně přemístění hromad nebo dočasných skládek na místo spotřeby ze vzdálenosti do 3 m při souvislé ploše, tl. vrstvy do 20 cm</t>
  </si>
  <si>
    <t>https://podminky.urs.cz/item/CS_URS_2024_02/460551111</t>
  </si>
  <si>
    <t>"ornice z meziskládky"</t>
  </si>
  <si>
    <t>(24+86+12+5+1+80+58+3+37+36)*2,0</t>
  </si>
  <si>
    <t>(3+5)*2,0</t>
  </si>
  <si>
    <t>460641113</t>
  </si>
  <si>
    <t>Základové konstrukce při elektromontážích z monolitického betonu tř. C 16/20</t>
  </si>
  <si>
    <t>-1900634738</t>
  </si>
  <si>
    <t>Základové konstrukce základ bez bednění do rostlé zeminy z monolitického betonu tř. C 16/20</t>
  </si>
  <si>
    <t>https://podminky.urs.cz/item/CS_URS_2024_02/460641113</t>
  </si>
  <si>
    <t>"podklad pod kabelové komory, betonová deska C16/20 tl.100mm"</t>
  </si>
  <si>
    <t>14*(1,2*1,0)*0,10</t>
  </si>
  <si>
    <t>460661512</t>
  </si>
  <si>
    <t>Kabelové lože z písku pro kabely nn kryté plastovou fólií š lože přes 25 do 50 cm</t>
  </si>
  <si>
    <t>-294597763</t>
  </si>
  <si>
    <t>Kabelové lože z písku včetně podsypu, zhutnění a urovnání povrchu pro kabely nn zakryté plastovou fólií, šířky přes 25 do 50 cm</t>
  </si>
  <si>
    <t>https://podminky.urs.cz/item/CS_URS_2024_02/460661512</t>
  </si>
  <si>
    <t>761,0</t>
  </si>
  <si>
    <t>Výstražná fólie pro krytí kabelů šířky přes 25 do 34 cm</t>
  </si>
  <si>
    <t>529422709</t>
  </si>
  <si>
    <t>Výstražné prvky pro krytí kabelů včetně vyrovnání povrchu rýhy, rozvinutí a uložení fólie, šířky přes 25 do 35 cm</t>
  </si>
  <si>
    <t>https://podminky.urs.cz/item/CS_URS_2024_02/460671113</t>
  </si>
  <si>
    <t>"výstražná folie z PVC šířky 33 cm"</t>
  </si>
  <si>
    <t>460791214</t>
  </si>
  <si>
    <t>Montáž trubek ochranných plastových uložených volně do rýhy ohebných přes 90 do 110 mm</t>
  </si>
  <si>
    <t>1534519551</t>
  </si>
  <si>
    <t>Montáž trubek ochranných uložených volně do rýhy plastových ohebných, vnitřního průměru přes 90 do 110 mm</t>
  </si>
  <si>
    <t>https://podminky.urs.cz/item/CS_URS_2024_02/460791214</t>
  </si>
  <si>
    <t>34571355</t>
  </si>
  <si>
    <t>trubka elektroinstalační ohebná dvouplášťová korugovaná HDPE+LDPE (chránička) D 93/110mm</t>
  </si>
  <si>
    <t>1986152981</t>
  </si>
  <si>
    <t>342*1,05 'Přepočtené koeficientem množství</t>
  </si>
  <si>
    <t>460841113</t>
  </si>
  <si>
    <t>Osazení kabelové komory z dílu HDPE plochy do 1 m2 hl přes 0,7 do 1,0 m pro běžné zatížení</t>
  </si>
  <si>
    <t>124421701</t>
  </si>
  <si>
    <t>Osazení kabelové komory z plastů pro běžné zatížení komorového dílu z polyetylénu HDPE půdorysné plochy do 1,0 m2, světlé hloubky přes 0,7 do 1,0 m</t>
  </si>
  <si>
    <t>https://podminky.urs.cz/item/CS_URS_2024_02/460841113</t>
  </si>
  <si>
    <t>"Kabelová komora SGLB 2436, (1016x730x610)"</t>
  </si>
  <si>
    <t>RMAT0001</t>
  </si>
  <si>
    <t>komora kabelová plastová</t>
  </si>
  <si>
    <t>34330575</t>
  </si>
  <si>
    <t>komora kabelová plastová HDPE, bez víka a bez dna
rozměrů (1016x730x610)</t>
  </si>
  <si>
    <t>460841151</t>
  </si>
  <si>
    <t>Osazení víka z ocele, litiny, betonu do 1,0 m2 pro kabelové komory z plastů pro běžné zatížení</t>
  </si>
  <si>
    <t>-1652226090</t>
  </si>
  <si>
    <t>Osazení kabelové komory z plastů pro běžné zatížení víka z oceli, litiny nebo betonu půdorysné plochy do 1,0 m2</t>
  </si>
  <si>
    <t>https://podminky.urs.cz/item/CS_URS_2024_02/460841151</t>
  </si>
  <si>
    <t>RMAT0002</t>
  </si>
  <si>
    <t>víko kabelové komory litinové</t>
  </si>
  <si>
    <t>-1398180815</t>
  </si>
  <si>
    <t>víko kabelové komory litinové - vnější rozměr komory B125</t>
  </si>
  <si>
    <t>460841811</t>
  </si>
  <si>
    <t>Vyříznutí otvoru ve stěně kabelové komory z plastů HDPE kruhového nebo čtvercového profilu</t>
  </si>
  <si>
    <t>-1436299737</t>
  </si>
  <si>
    <t>Osazení kabelové komory z plastů vyříznutí otvoru ve stěně kabelové komory HDPE</t>
  </si>
  <si>
    <t>https://podminky.urs.cz/item/CS_URS_2024_02/460841811</t>
  </si>
  <si>
    <t>460871144</t>
  </si>
  <si>
    <t>Podklad vozovky a chodníku ze štěrkodrti se zhutněním při elektromontážích tl přes 15 do 20 cm</t>
  </si>
  <si>
    <t>1728918466</t>
  </si>
  <si>
    <t>Podklad vozovek a chodníků včetně rozprostření a úpravy ze štěrkodrti, včetně zhutnění, tloušťky přes 15 do 20 cm</t>
  </si>
  <si>
    <t>https://podminky.urs.cz/item/CS_URS_2024_02/460871144</t>
  </si>
  <si>
    <t>"zásyp fr.4-8 tl.20cm"</t>
  </si>
  <si>
    <t>469981111</t>
  </si>
  <si>
    <t>Přesun hmot pro pomocné stavební práce při elektromotážích</t>
  </si>
  <si>
    <t>1023220141</t>
  </si>
  <si>
    <t>Přesun hmot pro pomocné stavební práce při elektromontážích dopravní vzdálenost do 1 000 m</t>
  </si>
  <si>
    <t>https://podminky.urs.cz/item/CS_URS_2024_02/469981111</t>
  </si>
  <si>
    <t>1,872</t>
  </si>
  <si>
    <t>701 - Oplocení na parc.č. 5274/44</t>
  </si>
  <si>
    <t>701.1 - Demontáž a montáž oplocení</t>
  </si>
  <si>
    <t>3*0,5*0,5*0,8</t>
  </si>
  <si>
    <t>348321217</t>
  </si>
  <si>
    <t>Zábradelní zídky a podezdívky ze ŽB tř. C 25/30</t>
  </si>
  <si>
    <t>-2056882595</t>
  </si>
  <si>
    <t>Zábradelní zídky a podezdívky z betonu železového tř. C 25/30</t>
  </si>
  <si>
    <t>https://podminky.urs.cz/item/CS_URS_2024_02/348321217</t>
  </si>
  <si>
    <t>"plotová podezdívka"</t>
  </si>
  <si>
    <t>2*2,95*0,25*0,15</t>
  </si>
  <si>
    <t>348351211</t>
  </si>
  <si>
    <t>Bednění zábradelních zídek a podezdívek plné zřízení</t>
  </si>
  <si>
    <t>1956197250</t>
  </si>
  <si>
    <t>Bednění zábradelních zídek a podezdívek bez profilování i s profilováním, s půdorysem přímým nebo zakřiveným plné zřízení</t>
  </si>
  <si>
    <t>https://podminky.urs.cz/item/CS_URS_2024_02/348351211</t>
  </si>
  <si>
    <t>2*3*0,5</t>
  </si>
  <si>
    <t>348351212</t>
  </si>
  <si>
    <t>Bednění zábradelních zídek a podezdívek plné odstranění</t>
  </si>
  <si>
    <t>-225941791</t>
  </si>
  <si>
    <t>Bednění zábradelních zídek a podezdívek bez profilování i s profilováním, s půdorysem přímým nebo zakřiveným plné odstranění</t>
  </si>
  <si>
    <t>https://podminky.urs.cz/item/CS_URS_2024_02/348351212</t>
  </si>
  <si>
    <t>348361211</t>
  </si>
  <si>
    <t>Výztuž zábradelních zíde ka podezdívek z betonářské oceli 10 216</t>
  </si>
  <si>
    <t>-1617181228</t>
  </si>
  <si>
    <t>Výztuž zábradelních zídek a podezdívek z oceli 10 216 (E)</t>
  </si>
  <si>
    <t>https://podminky.urs.cz/item/CS_URS_2024_02/348361211</t>
  </si>
  <si>
    <t>0,221*0,3</t>
  </si>
  <si>
    <t>pletivo drátěné plastifikované se čtvercovými oky 50/2,7 mm v 1800mm</t>
  </si>
  <si>
    <t>348401320</t>
  </si>
  <si>
    <t>Rozvinutí, montáž a napnutí ostnatého drátu</t>
  </si>
  <si>
    <t>106871573</t>
  </si>
  <si>
    <t>Montáž oplocení z pletiva rozvinutí, uchycení a napnutí drátu ostnatého</t>
  </si>
  <si>
    <t>https://podminky.urs.cz/item/CS_URS_2024_02/348401320</t>
  </si>
  <si>
    <t>"3 řady ostnatého drátu" 3*6,0</t>
  </si>
  <si>
    <t>31478001</t>
  </si>
  <si>
    <t>drát ostnatý</t>
  </si>
  <si>
    <t>-511996042</t>
  </si>
  <si>
    <t>18*1,05 'Přepočtené koeficientem množství</t>
  </si>
  <si>
    <t>348401411</t>
  </si>
  <si>
    <t>Montáž jednostranného bavoletu na oplocení</t>
  </si>
  <si>
    <t>-1671913503</t>
  </si>
  <si>
    <t>Montáž oplocení z pletiva bavoletu jednostranného</t>
  </si>
  <si>
    <t>https://podminky.urs.cz/item/CS_URS_2024_02/348401411</t>
  </si>
  <si>
    <t>31324834</t>
  </si>
  <si>
    <t>plotový jednostranný bavolet dl 200-400mm pro 2-3 dráty na profilovaný sloupek D 40-50mm povrchová úprava Al komaxit</t>
  </si>
  <si>
    <t>-330787254</t>
  </si>
  <si>
    <t>"podsyp ze štěrku" 3*(0,4*0,4*0,1)</t>
  </si>
  <si>
    <t>3*(0,8*0,4*0,4)</t>
  </si>
  <si>
    <t>"bourání patek a podezdívky, odvoz na skládku" 3*(0,80*0,5*0,5)</t>
  </si>
  <si>
    <t>6*0,10*0,3</t>
  </si>
  <si>
    <t>"odstraněné sloupky předat vlastníkovi" 3</t>
  </si>
  <si>
    <t>"odstranění oplocení pouze nejnutnější délce pro provedení kanalizace" 6,0</t>
  </si>
  <si>
    <t>966071832</t>
  </si>
  <si>
    <t>Rozebrání ostnatého drátu v přes 2,0 m</t>
  </si>
  <si>
    <t>-631807596</t>
  </si>
  <si>
    <t>Rozebrání oplocení z pletiva ostnatého drátu, výšky přes 2,0 m</t>
  </si>
  <si>
    <t>https://podminky.urs.cz/item/CS_URS_2024_02/966071832</t>
  </si>
  <si>
    <t>"odstraněné pletivo předat vlastníkovi" 6,0</t>
  </si>
  <si>
    <t>"bourání patek a podezdívky, odvoz na skládku" 3*(0,80*0,5*0,5)*2,4</t>
  </si>
  <si>
    <t>6*0,10*0,3*2,4</t>
  </si>
  <si>
    <t>6,048</t>
  </si>
  <si>
    <t>701.2 - Obnova oplocení při poškození</t>
  </si>
  <si>
    <t>1403748107</t>
  </si>
  <si>
    <t>9*0,5*0,5*0,8</t>
  </si>
  <si>
    <t>-1859439119</t>
  </si>
  <si>
    <t>-1983538415</t>
  </si>
  <si>
    <t>1916427374</t>
  </si>
  <si>
    <t>8*2,95*0,25*0,15</t>
  </si>
  <si>
    <t>1925913129</t>
  </si>
  <si>
    <t>2*24*0,5</t>
  </si>
  <si>
    <t>181467185</t>
  </si>
  <si>
    <t>-456710917</t>
  </si>
  <si>
    <t>0,885*0,3</t>
  </si>
  <si>
    <t>-2022796058</t>
  </si>
  <si>
    <t>-495735309</t>
  </si>
  <si>
    <t>1671216</t>
  </si>
  <si>
    <t>"3 řady ostnatého drátu" 3*24,0</t>
  </si>
  <si>
    <t>-564918219</t>
  </si>
  <si>
    <t>72*1,05 'Přepočtené koeficientem množství</t>
  </si>
  <si>
    <t>-949346834</t>
  </si>
  <si>
    <t>1993610356</t>
  </si>
  <si>
    <t>-1765344710</t>
  </si>
  <si>
    <t>"podsyp ze štěrku" 9*(0,4*0,4*0,1)</t>
  </si>
  <si>
    <t>1201743218</t>
  </si>
  <si>
    <t>9*(0,8*0,4*0,4)</t>
  </si>
  <si>
    <t>-755226498</t>
  </si>
  <si>
    <t>"bourání patek a podezdívky, odvoz na skládku" 9*(0,80*0,5*0,5)</t>
  </si>
  <si>
    <t>24*0,10*0,3</t>
  </si>
  <si>
    <t>1075026891</t>
  </si>
  <si>
    <t>"odstraněné sloupky předat vlastníkovi" 9</t>
  </si>
  <si>
    <t>1387305881</t>
  </si>
  <si>
    <t>"odstranění oplocení pouze se souhlasem investora a TDI, demontované pletivo předat vlastníkovi" 24,0</t>
  </si>
  <si>
    <t>-821679938</t>
  </si>
  <si>
    <t>"odstraněné pletivo předat vlastníkovi" 24,0</t>
  </si>
  <si>
    <t>-653103031</t>
  </si>
  <si>
    <t>"bourání patek a podezdívky, odvoz na skládku" 9*(0,80*0,5*0,5)*2,4</t>
  </si>
  <si>
    <t>24*0,10*0,3*2,4</t>
  </si>
  <si>
    <t>395133548</t>
  </si>
  <si>
    <t>-1861672049</t>
  </si>
  <si>
    <t>1734536631</t>
  </si>
  <si>
    <t>702 - Oplocení na parc.č. 5274/43</t>
  </si>
  <si>
    <t>476220985</t>
  </si>
  <si>
    <t>889120395</t>
  </si>
  <si>
    <t>-1919723098</t>
  </si>
  <si>
    <t>-278852882</t>
  </si>
  <si>
    <t>-440772622</t>
  </si>
  <si>
    <t>2030720506</t>
  </si>
  <si>
    <t>1768710957</t>
  </si>
  <si>
    <t>1700332914</t>
  </si>
  <si>
    <t>-1426233050</t>
  </si>
  <si>
    <t>1609984169</t>
  </si>
  <si>
    <t>1483434356</t>
  </si>
  <si>
    <t>-111763048</t>
  </si>
  <si>
    <t>-1692435008</t>
  </si>
  <si>
    <t>-605519976</t>
  </si>
  <si>
    <t>-471628796</t>
  </si>
  <si>
    <t>-1412469928</t>
  </si>
  <si>
    <t>-491705846</t>
  </si>
  <si>
    <t>-1683549076</t>
  </si>
  <si>
    <t>1207308589</t>
  </si>
  <si>
    <t>-1632860466</t>
  </si>
  <si>
    <t>1838532617</t>
  </si>
  <si>
    <t>1341121015</t>
  </si>
  <si>
    <t>105847672</t>
  </si>
  <si>
    <t>801 - Sadové úpravy</t>
  </si>
  <si>
    <t>1-SO 801 - Sadové úpravy-Následná péče 1 rok</t>
  </si>
  <si>
    <t>69619948</t>
  </si>
  <si>
    <t>Vladimír Rudolf</t>
  </si>
  <si>
    <t>184817111</t>
  </si>
  <si>
    <t>Řez trvalek ve vegetačním období v rovině nebo ve svahu do 1:5 jarní řez</t>
  </si>
  <si>
    <t>518107298</t>
  </si>
  <si>
    <t>Řez trvalek během vegetačního období v rovině nebo na svahu do 1:5 jarní řez</t>
  </si>
  <si>
    <t>https://podminky.urs.cz/item/CS_URS_2024_02/184817111</t>
  </si>
  <si>
    <t>5,5+45</t>
  </si>
  <si>
    <t>184817112</t>
  </si>
  <si>
    <t>Řez trvalek ve vegetačním období v rovině nebo ve svahu do 1:5 květnové zakrácení vysokých peren</t>
  </si>
  <si>
    <t>1321335414</t>
  </si>
  <si>
    <t>Řez trvalek během vegetačního období v rovině nebo na svahu do 1:5 květnové zakrácení vysokých peren</t>
  </si>
  <si>
    <t>https://podminky.urs.cz/item/CS_URS_2024_02/184817112</t>
  </si>
  <si>
    <t>184817113</t>
  </si>
  <si>
    <t>Řez trvalek ve vegetačním období v rovině nebo ve svahu do 1:5 červencový řez u země</t>
  </si>
  <si>
    <t>1610525599</t>
  </si>
  <si>
    <t>Řez trvalek během vegetačního období v rovině nebo na svahu do 1:5 červencový řez u země</t>
  </si>
  <si>
    <t>https://podminky.urs.cz/item/CS_URS_2024_02/184817113</t>
  </si>
  <si>
    <t>184817114</t>
  </si>
  <si>
    <t>Řez trvalek ve vegetačním období v rovině nebo ve svahu do 1:5 odstranění odkvetlých květenství plošně</t>
  </si>
  <si>
    <t>566692031</t>
  </si>
  <si>
    <t>Řez trvalek během vegetačního období v rovině nebo na svahu do 1:5 odstranění odkvetlých květů a květenství plošně</t>
  </si>
  <si>
    <t>https://podminky.urs.cz/item/CS_URS_2024_02/184817114</t>
  </si>
  <si>
    <t>185802114</t>
  </si>
  <si>
    <t>Hnojení půdy umělým hnojivem k jednotlivým rostlinám v rovině a svahu do 1:5</t>
  </si>
  <si>
    <t>1593984088</t>
  </si>
  <si>
    <t>Hnojení půdy nebo trávníku v rovině nebo na svahu do 1:5 umělým hnojivem s rozdělením k jednotlivým rostlinám</t>
  </si>
  <si>
    <t>https://podminky.urs.cz/item/CS_URS_2024_02/185802114</t>
  </si>
  <si>
    <t>50,5*0,09</t>
  </si>
  <si>
    <t>25111112</t>
  </si>
  <si>
    <t>hnojivo NPK</t>
  </si>
  <si>
    <t>-562107253</t>
  </si>
  <si>
    <t>Poznámka k položce:_x000d_
hnojivo s dlouhodobým účinkem ( nepř. multicoten ) a postupným uvolňováním</t>
  </si>
  <si>
    <t>151,5*0,03 "Přepočtené koeficientem množství</t>
  </si>
  <si>
    <t>184813211</t>
  </si>
  <si>
    <t>Ochranné oplocení kořenové zóny stromu v rovině nebo na svahu do 1:5 v do 1500 mm</t>
  </si>
  <si>
    <t>-1705061300</t>
  </si>
  <si>
    <t>Ochranné oplocení kořenové zóny stromu v rovině nebo na svahu do 1:5, výšky do 1500 mm</t>
  </si>
  <si>
    <t>https://podminky.urs.cz/item/CS_URS_2024_02/184813211</t>
  </si>
  <si>
    <t>Poznámka k položce:_x000d_
kontrola a oprava poškozených části dřevěného oplocení štěrkových záhonů</t>
  </si>
  <si>
    <t>184911161</t>
  </si>
  <si>
    <t>Mulčování záhonů kačírkem tl vrstvy přes 0,05 do 0,1 m v rovině a svahu do 1:5</t>
  </si>
  <si>
    <t>-2131337832</t>
  </si>
  <si>
    <t>Mulčování záhonů kačírkem nebo drceným kamenivem tloušťky mulče přes 50 do 100 mm v rovině nebo na svahu do 1:5</t>
  </si>
  <si>
    <t>https://podminky.urs.cz/item/CS_URS_2024_02/184911161</t>
  </si>
  <si>
    <t>58343872</t>
  </si>
  <si>
    <t>kamenivo drcené hrubé frakce 8/16</t>
  </si>
  <si>
    <t>-374373682</t>
  </si>
  <si>
    <t>185804211</t>
  </si>
  <si>
    <t>Vypletí záhonu květin s naložením a odvozem odpadu do 20 km v rovině a svahu do 1:5</t>
  </si>
  <si>
    <t>291869868</t>
  </si>
  <si>
    <t>Vypletí v rovině nebo na svahu do 1:5 záhonu květin</t>
  </si>
  <si>
    <t>https://podminky.urs.cz/item/CS_URS_2024_02/185804211</t>
  </si>
  <si>
    <t>Poznámka k položce:_x000d_
Vypletí štěrkového záhonu,vždy při prováděném řezu a střihu trvalek.</t>
  </si>
  <si>
    <t>(5,5+45)*4</t>
  </si>
  <si>
    <t>185804311</t>
  </si>
  <si>
    <t>Zalití rostlin vodou plocha do 20 m2</t>
  </si>
  <si>
    <t>532587000</t>
  </si>
  <si>
    <t>Zalití rostlin vodou plochy záhonů jednotlivě do 20 m2</t>
  </si>
  <si>
    <t>https://podminky.urs.cz/item/CS_URS_2024_02/185804311</t>
  </si>
  <si>
    <t xml:space="preserve">Poznámka k položce:_x000d_
Zálivka štěrkových záhonů 8x za rok 15l/m2 +  1x za rok na jaře propláchnutí od posypové soli</t>
  </si>
  <si>
    <t>(50,5*0,015)*9</t>
  </si>
  <si>
    <t>185804312</t>
  </si>
  <si>
    <t>Zalití rostlin vodou plocha přes 20 m2</t>
  </si>
  <si>
    <t>-279589507</t>
  </si>
  <si>
    <t>Zalití rostlin vodou plochy záhonů jednotlivě přes 20 m2</t>
  </si>
  <si>
    <t>https://podminky.urs.cz/item/CS_URS_2024_02/185804312</t>
  </si>
  <si>
    <t>Poznámka k položce:_x000d_
zálivka keřů 5l/ks a stromů 100l/ks a to 8x do roka podle počasí</t>
  </si>
  <si>
    <t>(4,155+3,1)*8</t>
  </si>
  <si>
    <t>185851121</t>
  </si>
  <si>
    <t>Dovoz vody pro zálivku rostlin za vzdálenost do 1000 m</t>
  </si>
  <si>
    <t>374163806</t>
  </si>
  <si>
    <t>Dovoz vody pro zálivku rostlin na vzdálenost do 1000 m</t>
  </si>
  <si>
    <t>https://podminky.urs.cz/item/CS_URS_2024_02/185851121</t>
  </si>
  <si>
    <t>(6,818+58,04)</t>
  </si>
  <si>
    <t>-1598671462</t>
  </si>
  <si>
    <t>6,818+58,04</t>
  </si>
  <si>
    <t>185851129</t>
  </si>
  <si>
    <t>Příplatek k dovozu vody pro zálivku rostlin do 1000 m ZKD 1000 m</t>
  </si>
  <si>
    <t>538031372</t>
  </si>
  <si>
    <t>Dovoz vody pro zálivku rostlin Příplatek k ceně za každých dalších i započatých 1000 m</t>
  </si>
  <si>
    <t>https://podminky.urs.cz/item/CS_URS_2024_02/185851129</t>
  </si>
  <si>
    <t>185804214</t>
  </si>
  <si>
    <t>Vypletí záhonu dřevin ve skupinách s naložením a odvozem odpadu do 20 km v rovině a svahu do 1:5</t>
  </si>
  <si>
    <t>-1687355786</t>
  </si>
  <si>
    <t>Vypletí v rovině nebo na svahu do 1:5 dřevin ve skupinách</t>
  </si>
  <si>
    <t>https://podminky.urs.cz/item/CS_URS_2024_02/185804214</t>
  </si>
  <si>
    <t>Poznámka k položce:_x000d_
2x ročne vypletí mulčovanýh ploch</t>
  </si>
  <si>
    <t>(180+173+121+118+123)*0,1*2</t>
  </si>
  <si>
    <t>184851411</t>
  </si>
  <si>
    <t>Zpětný řez netrnitých keřů po výsadbě v do 0,5 m</t>
  </si>
  <si>
    <t>-1936546632</t>
  </si>
  <si>
    <t>Zpětný řez keřů po výsadbě netrnitých, výšky do 0,5 m</t>
  </si>
  <si>
    <t>https://podminky.urs.cz/item/CS_URS_2024_02/184851411</t>
  </si>
  <si>
    <t>(46+223+217+257+88)</t>
  </si>
  <si>
    <t>184806112</t>
  </si>
  <si>
    <t>Řez stromů netrnitých průklestem D koruny přes 2 do 4 m</t>
  </si>
  <si>
    <t>-1022269504</t>
  </si>
  <si>
    <t>Řez stromů, keřů nebo růží průklestem stromů netrnitých, o průměru koruny přes 2 do 4 m</t>
  </si>
  <si>
    <t>https://podminky.urs.cz/item/CS_URS_2024_02/184806112</t>
  </si>
  <si>
    <t>184215412</t>
  </si>
  <si>
    <t>Zhotovení závlahové mísy dřevin D přes 0,5 do 1,0 m v rovině nebo na svahu do 1:5</t>
  </si>
  <si>
    <t>-241530556</t>
  </si>
  <si>
    <t>Zhotovení závlahové mísy u solitérních dřevin v rovině nebo na svahu do 1:5, o průměru mísy přes 0,5 do 1 m</t>
  </si>
  <si>
    <t>https://podminky.urs.cz/item/CS_URS_2024_02/184215412</t>
  </si>
  <si>
    <t>7+4+12+8</t>
  </si>
  <si>
    <t>184911111</t>
  </si>
  <si>
    <t>Znovuuvázání dřeviny ke kůlům</t>
  </si>
  <si>
    <t>-1687858090</t>
  </si>
  <si>
    <t>Znovuuvázání dřeviny jedním úvazkem ke stávajícímu kůlu</t>
  </si>
  <si>
    <t>https://podminky.urs.cz/item/CS_URS_2024_02/184911111</t>
  </si>
  <si>
    <t>Poznámka k položce:_x000d_
kontrola úvazku a zábrany proti okusu 2x ročně</t>
  </si>
  <si>
    <t>(7+4+12+8)*2</t>
  </si>
  <si>
    <t>184813134</t>
  </si>
  <si>
    <t>Ochrana listnatých dřevin přes 70 cm před okusem chemickým nátěrem v rovině a svahu do 1:5</t>
  </si>
  <si>
    <t>100 kus</t>
  </si>
  <si>
    <t>413983143</t>
  </si>
  <si>
    <t>Ochrana dřevin před okusem zvěří chemicky nátěrem, v rovině nebo ve svahu do 1:5 listnatých, výšky přes 70 cm</t>
  </si>
  <si>
    <t>https://podminky.urs.cz/item/CS_URS_2024_02/184813134</t>
  </si>
  <si>
    <t>25235001</t>
  </si>
  <si>
    <t>postřik insekticidní a fungicidní</t>
  </si>
  <si>
    <t>-248432552</t>
  </si>
  <si>
    <t>998231311</t>
  </si>
  <si>
    <t>Přesun hmot pro sadovnické a krajinářské úpravy vodorovně do 5000 m</t>
  </si>
  <si>
    <t>851946900</t>
  </si>
  <si>
    <t>Přesun hmot pro sadovnické a krajinářské úpravy strojně dopravní vzdálenost do 5000 m</t>
  </si>
  <si>
    <t>https://podminky.urs.cz/item/CS_URS_2024_02/998231311</t>
  </si>
  <si>
    <t>2-SO 801 - Sadové úpravy-Následná péče 2 rok</t>
  </si>
  <si>
    <t>-877892635</t>
  </si>
  <si>
    <t>-134643166</t>
  </si>
  <si>
    <t>-114813797</t>
  </si>
  <si>
    <t>-1328889335</t>
  </si>
  <si>
    <t>283157983</t>
  </si>
  <si>
    <t>-2075837168</t>
  </si>
  <si>
    <t>-1348063355</t>
  </si>
  <si>
    <t>232021517</t>
  </si>
  <si>
    <t>-1845739015</t>
  </si>
  <si>
    <t>-680350042</t>
  </si>
  <si>
    <t>-1038229230</t>
  </si>
  <si>
    <t xml:space="preserve">Poznámka k položce:_x000d_
Zálivka štěrkových záhonů 6x za rok 15l/m2 +  1x za rok na jaře propláchnutí od posypové soli</t>
  </si>
  <si>
    <t>(50,5*0,015)*7</t>
  </si>
  <si>
    <t>2060818403</t>
  </si>
  <si>
    <t>Poznámka k položce:_x000d_
zálivka keřů 5l/ks a stromů 100l/ks a to 6x do roka podle počasí</t>
  </si>
  <si>
    <t>(4,155+3,1)*6</t>
  </si>
  <si>
    <t>-1275751736</t>
  </si>
  <si>
    <t>(5,303+43,530)</t>
  </si>
  <si>
    <t>-88122498</t>
  </si>
  <si>
    <t>175727190</t>
  </si>
  <si>
    <t>764050676</t>
  </si>
  <si>
    <t>585731413</t>
  </si>
  <si>
    <t>-653370752</t>
  </si>
  <si>
    <t>1142528429</t>
  </si>
  <si>
    <t>-912107268</t>
  </si>
  <si>
    <t>184911421</t>
  </si>
  <si>
    <t>Mulčování rostlin kůrou tl do 0,1 m v rovině a svahu do 1:5</t>
  </si>
  <si>
    <t>1033454334</t>
  </si>
  <si>
    <t>Mulčování vysazených rostlin mulčovací kůrou, tl. do 100 mm v rovině nebo na svahu do 1:5</t>
  </si>
  <si>
    <t>https://podminky.urs.cz/item/CS_URS_2024_02/184911421</t>
  </si>
  <si>
    <t>Poznámka k položce:_x000d_
doplnění štěpky v místech kde chybí</t>
  </si>
  <si>
    <t>715*0,2</t>
  </si>
  <si>
    <t>10391100</t>
  </si>
  <si>
    <t>kůra mulčovací VL</t>
  </si>
  <si>
    <t>-827614135</t>
  </si>
  <si>
    <t>(715*0,2)*0,15</t>
  </si>
  <si>
    <t>21,45*0,103 "Přepočtené koeficientem množství</t>
  </si>
  <si>
    <t>1119032293</t>
  </si>
  <si>
    <t>897641614</t>
  </si>
  <si>
    <t>670657479</t>
  </si>
  <si>
    <t>3-SO 801 - Sadové úpravy-Následná péče 3 rok</t>
  </si>
  <si>
    <t>-1605657834</t>
  </si>
  <si>
    <t>-364713161</t>
  </si>
  <si>
    <t>-1224365258</t>
  </si>
  <si>
    <t>934831658</t>
  </si>
  <si>
    <t>-1021521689</t>
  </si>
  <si>
    <t>1042191121</t>
  </si>
  <si>
    <t>344194285</t>
  </si>
  <si>
    <t>-1792109078</t>
  </si>
  <si>
    <t>-329168037</t>
  </si>
  <si>
    <t>-573820363</t>
  </si>
  <si>
    <t>-1204684973</t>
  </si>
  <si>
    <t>-1821708034</t>
  </si>
  <si>
    <t>-1741661095</t>
  </si>
  <si>
    <t>736327113</t>
  </si>
  <si>
    <t>-418179861</t>
  </si>
  <si>
    <t>-853921706</t>
  </si>
  <si>
    <t>-2145640328</t>
  </si>
  <si>
    <t>365643729</t>
  </si>
  <si>
    <t>617994467</t>
  </si>
  <si>
    <t>-801315897</t>
  </si>
  <si>
    <t>426270925</t>
  </si>
  <si>
    <t>1340485856</t>
  </si>
  <si>
    <t>-31845564</t>
  </si>
  <si>
    <t>4-SO 801 - Sadové úpravy-Následná péče 4 rok</t>
  </si>
  <si>
    <t>1428623263</t>
  </si>
  <si>
    <t>958703024</t>
  </si>
  <si>
    <t>672693240</t>
  </si>
  <si>
    <t>-1537521483</t>
  </si>
  <si>
    <t>1392840404</t>
  </si>
  <si>
    <t>3,1*6</t>
  </si>
  <si>
    <t>-942651773</t>
  </si>
  <si>
    <t>-1132577729</t>
  </si>
  <si>
    <t>-1969509330</t>
  </si>
  <si>
    <t>-1951449203</t>
  </si>
  <si>
    <t>2137944321</t>
  </si>
  <si>
    <t>1*0,15</t>
  </si>
  <si>
    <t>0,15*0,103 "Přepočtené koeficientem množství</t>
  </si>
  <si>
    <t>1078436186</t>
  </si>
  <si>
    <t>1644570431</t>
  </si>
  <si>
    <t>387953542</t>
  </si>
  <si>
    <t>5-SO 801 - Sadové úpravy-Následná péče 5 rok</t>
  </si>
  <si>
    <t>89428962</t>
  </si>
  <si>
    <t>-2143172220</t>
  </si>
  <si>
    <t>49419688</t>
  </si>
  <si>
    <t>518409082</t>
  </si>
  <si>
    <t>-1721716547</t>
  </si>
  <si>
    <t>90943196</t>
  </si>
  <si>
    <t>1770544384</t>
  </si>
  <si>
    <t>-1732441237</t>
  </si>
  <si>
    <t>-1018300511</t>
  </si>
  <si>
    <t>-1349109132</t>
  </si>
  <si>
    <t>20367615</t>
  </si>
  <si>
    <t xml:space="preserve">801_02.1 - SO 801 Sadové úpravy- Lokalita 02.1 </t>
  </si>
  <si>
    <t>HSV - HSV</t>
  </si>
  <si>
    <t xml:space="preserve">    02.1 - SO 801 - Sadové úpravy - Lokalita 02.1</t>
  </si>
  <si>
    <t xml:space="preserve">      1 - Zemní práce</t>
  </si>
  <si>
    <t>02.1</t>
  </si>
  <si>
    <t>SO 801 - Sadové úpravy - Lokalita 02.1</t>
  </si>
  <si>
    <t>1963203056</t>
  </si>
  <si>
    <t>180+5,5</t>
  </si>
  <si>
    <t>25234001</t>
  </si>
  <si>
    <t>herbicid totální systémový neselektivní</t>
  </si>
  <si>
    <t>-910477797</t>
  </si>
  <si>
    <t>122111101</t>
  </si>
  <si>
    <t>Odkopávky a prokopávky v hornině třídy těžitelnosti I, skupiny 1 a 2 ručně</t>
  </si>
  <si>
    <t>-1263799331</t>
  </si>
  <si>
    <t>Odkopávky a prokopávky ručně zapažené i nezapažené v hornině třídy těžitelnosti I skupiny 1 a 2</t>
  </si>
  <si>
    <t>https://podminky.urs.cz/item/CS_URS_2024_02/122111101</t>
  </si>
  <si>
    <t>5,5*0,27</t>
  </si>
  <si>
    <t>162706111</t>
  </si>
  <si>
    <t>Vodorovné přemístění do 6000 m bez naložení výkopku ze zemin schopných zúrodnění</t>
  </si>
  <si>
    <t>-1394606931</t>
  </si>
  <si>
    <t>Vodorovné přemístění výkopku bez naložení, avšak se složením zemin schopných zúrodnění, na vzdálenost přes 5000 do 6000 m</t>
  </si>
  <si>
    <t>https://podminky.urs.cz/item/CS_URS_2024_02/162706111</t>
  </si>
  <si>
    <t>-1108219402</t>
  </si>
  <si>
    <t>10364101</t>
  </si>
  <si>
    <t>zemina pro terénní úpravy - ornice</t>
  </si>
  <si>
    <t>-1241771655</t>
  </si>
  <si>
    <t>1*1,7</t>
  </si>
  <si>
    <t>181311105</t>
  </si>
  <si>
    <t>Rozprostření ornice tl vrstvy přes 250 do 300 mm v rovině nebo ve svahu do 1:5 ručně</t>
  </si>
  <si>
    <t>-746582436</t>
  </si>
  <si>
    <t>Rozprostření a urovnání ornice v rovině nebo ve svahu sklonu do 1:5 ručně při souvislé ploše, tl. vrstvy přes 250 do 300 mm</t>
  </si>
  <si>
    <t>https://podminky.urs.cz/item/CS_URS_2024_02/181311105</t>
  </si>
  <si>
    <t>183211211</t>
  </si>
  <si>
    <t>Založení štěrkového záhonu pro výsadbu trvalek v rovině nebo ve svahu do 1:5 v zemině skupiny 1 až 4</t>
  </si>
  <si>
    <t>-1869178387</t>
  </si>
  <si>
    <t>Založení štěrkového záhonu pro výsadbu trvalek v zemině skupiny 1 až 4 v rovině nebo na svahu do 1:5</t>
  </si>
  <si>
    <t>https://podminky.urs.cz/item/CS_URS_2024_02/183211211</t>
  </si>
  <si>
    <t>376256948</t>
  </si>
  <si>
    <t>(0,27*5,5)*1,4</t>
  </si>
  <si>
    <t>183211323</t>
  </si>
  <si>
    <t>Výsadba květin krytokořenných průměru kontejneru přes 120 do 250 mm</t>
  </si>
  <si>
    <t>-499458270</t>
  </si>
  <si>
    <t>Výsadba květin do připravené půdy se zalitím do připravené půdy, se zalitím květin krytokořenných o průměru kontejneru přes 120 do 250 mm</t>
  </si>
  <si>
    <t>https://podminky.urs.cz/item/CS_URS_2024_02/183211323</t>
  </si>
  <si>
    <t>183211313</t>
  </si>
  <si>
    <t>Výsadba cibulí nebo hlíz</t>
  </si>
  <si>
    <t>-146531813</t>
  </si>
  <si>
    <t>Výsadba květin do připravené půdy se zalitím do připravené půdy, se zalitím cibulí nebo hlíz</t>
  </si>
  <si>
    <t>https://podminky.urs.cz/item/CS_URS_2024_02/183211313</t>
  </si>
  <si>
    <t>393226095</t>
  </si>
  <si>
    <t>2036553692</t>
  </si>
  <si>
    <t>183403131</t>
  </si>
  <si>
    <t>Obdělání půdy rytím v zemině skupiny 1 a 2 v rovině a svahu do 1:5</t>
  </si>
  <si>
    <t>-1452265899</t>
  </si>
  <si>
    <t>Obdělání půdy rytím půdy hl. do 200 mm v zemině skupiny 1 až 2 v rovině nebo na svahu do 1:5</t>
  </si>
  <si>
    <t>https://podminky.urs.cz/item/CS_URS_2024_02/183403131</t>
  </si>
  <si>
    <t>183403111</t>
  </si>
  <si>
    <t>Obdělání půdy nakopáním na hl přes 0,05 do 0,1 m v rovině a svahu do 1:5</t>
  </si>
  <si>
    <t>-464878401</t>
  </si>
  <si>
    <t>Obdělání půdy nakopáním hl. přes 50 do 100 mm v rovině nebo na svahu do 1:5</t>
  </si>
  <si>
    <t>https://podminky.urs.cz/item/CS_URS_2024_02/183403111</t>
  </si>
  <si>
    <t>-656671091</t>
  </si>
  <si>
    <t>562193271</t>
  </si>
  <si>
    <t>119005131</t>
  </si>
  <si>
    <t>Vytyčení výsadeb zapojených nebo v záhonu plochy přes 100 m2 s rozmístěním rostlin ve sponu</t>
  </si>
  <si>
    <t>1854210685</t>
  </si>
  <si>
    <t>Vytyčení výsadeb s rozmístěním rostlin dle projektové dokumentace zapojených nebo v záhonu, plochy přes 100 m2 ve sponu</t>
  </si>
  <si>
    <t>https://podminky.urs.cz/item/CS_URS_2024_02/119005131</t>
  </si>
  <si>
    <t>183205111</t>
  </si>
  <si>
    <t>Založení záhonu v rovině a svahu do 1:5 zemina skupiny 1 a 2</t>
  </si>
  <si>
    <t>-154113301</t>
  </si>
  <si>
    <t>Založení záhonu pro výsadbu rostlin v rovině nebo na svahu do 1:5 v zemině skupiny 1 až 2</t>
  </si>
  <si>
    <t>https://podminky.urs.cz/item/CS_URS_2024_02/183205111</t>
  </si>
  <si>
    <t>183102213</t>
  </si>
  <si>
    <t>Jamky pro výsadbu s výměnou 50 % půdy zeminy skupiny 1 až 4 obj přes 0,02 do 0,05 m3 ve svahu přes 1:5 do 1:2</t>
  </si>
  <si>
    <t>456875926</t>
  </si>
  <si>
    <t>Hloubení jamek pro vysazování rostlin v zemině skupiny 1 až 4 s výměnou půdy z 50% na svahu přes 1:5 do 1:2, objemu přes 0,02 do 0.05 m3</t>
  </si>
  <si>
    <t>https://podminky.urs.cz/item/CS_URS_2024_02/183102213</t>
  </si>
  <si>
    <t>183101221</t>
  </si>
  <si>
    <t>Jamky pro výsadbu s výměnou 50 % půdy zeminy skupiny 1 až 4 obj přes 0,4 do 1 m3 v rovině a svahu do 1:5</t>
  </si>
  <si>
    <t>1437196176</t>
  </si>
  <si>
    <t>Hloubení jamek pro vysazování rostlin v zemině skupiny 1 až 4 s výměnou půdy z 50% v rovině nebo na svahu do 1:5, objemu přes 0,40 do 1,00 m3</t>
  </si>
  <si>
    <t>https://podminky.urs.cz/item/CS_URS_2024_02/183101221</t>
  </si>
  <si>
    <t>184102112</t>
  </si>
  <si>
    <t>Výsadba dřeviny s balem D přes 0,2 do 0,3 m do jamky se zalitím v rovině a svahu do 1:5</t>
  </si>
  <si>
    <t>-1717725797</t>
  </si>
  <si>
    <t>Výsadba dřeviny s balem do předem vyhloubené jamky se zalitím v rovině nebo na svahu do 1:5, při průměru balu přes 200 do 300 mm</t>
  </si>
  <si>
    <t>https://podminky.urs.cz/item/CS_URS_2024_02/184102112</t>
  </si>
  <si>
    <t>184102114</t>
  </si>
  <si>
    <t>Výsadba dřeviny s balem D přes 0,4 do 0,5 m do jamky se zalitím v rovině a svahu do 1:5</t>
  </si>
  <si>
    <t>-630834593</t>
  </si>
  <si>
    <t>Výsadba dřeviny s balem do předem vyhloubené jamky se zalitím v rovině nebo na svahu do 1:5, při průměru balu přes 400 do 500 mm</t>
  </si>
  <si>
    <t>https://podminky.urs.cz/item/CS_URS_2024_02/184102114</t>
  </si>
  <si>
    <t>184215133</t>
  </si>
  <si>
    <t>Ukotvení kmene dřevin v rovině nebo na svahu do 1:5 třemi kůly D do 0,1 m dl přes 2 do 3 m</t>
  </si>
  <si>
    <t>1843817649</t>
  </si>
  <si>
    <t>Ukotvení dřeviny kůly v rovině nebo na svahu do 1:5 třemi kůly, délky přes 2 do 3 m</t>
  </si>
  <si>
    <t>https://podminky.urs.cz/item/CS_URS_2024_02/184215133</t>
  </si>
  <si>
    <t>60591257</t>
  </si>
  <si>
    <t>kůl vyvazovací dřevěný impregnovaný D 8cm dl 3m</t>
  </si>
  <si>
    <t>-605766328</t>
  </si>
  <si>
    <t>7*3 "Přepočtené koeficientem množství</t>
  </si>
  <si>
    <t>184501141</t>
  </si>
  <si>
    <t>Zhotovení obalu z rákosové nebo kokosové rohože v rovině a svahu do 1:5</t>
  </si>
  <si>
    <t>6771376</t>
  </si>
  <si>
    <t>Zhotovení obalu kmene z rákosové nebo kokosové rohože v rovině nebo na svahu do 1:5</t>
  </si>
  <si>
    <t>https://podminky.urs.cz/item/CS_URS_2024_02/184501141</t>
  </si>
  <si>
    <t>61894003</t>
  </si>
  <si>
    <t>rákos ohradový neloupaný 60x200cm</t>
  </si>
  <si>
    <t>-703968875</t>
  </si>
  <si>
    <t>5,091*1,1 "Přepočtené koeficientem množství</t>
  </si>
  <si>
    <t>34572331</t>
  </si>
  <si>
    <t>páska stahovací kabelová 12,6x230mm</t>
  </si>
  <si>
    <t>103819629</t>
  </si>
  <si>
    <t>25191155</t>
  </si>
  <si>
    <t>hnojivo průmyslové</t>
  </si>
  <si>
    <t>ks</t>
  </si>
  <si>
    <t>1772399298</t>
  </si>
  <si>
    <t>hnojivo průmyslové tabletové</t>
  </si>
  <si>
    <t>184215411</t>
  </si>
  <si>
    <t>Zhotovení závlahové mísy dřevin D do 0,5 m v rovině nebo na svahu do 1:5</t>
  </si>
  <si>
    <t>1744656422</t>
  </si>
  <si>
    <t>Zhotovení závlahové mísy u solitérních dřevin v rovině nebo na svahu do 1:5, o průměru mísy do 0,5 m</t>
  </si>
  <si>
    <t>https://podminky.urs.cz/item/CS_URS_2024_02/184215411</t>
  </si>
  <si>
    <t>184911431</t>
  </si>
  <si>
    <t>Mulčování rostlin kůrou tl přes 0,1 do 0,15 m v rovině a svahu do 1:5</t>
  </si>
  <si>
    <t>1605540999</t>
  </si>
  <si>
    <t>Mulčování vysazených rostlin mulčovací kůrou, tl. přes 100 do 150 mm v rovině nebo na svahu do 1:5</t>
  </si>
  <si>
    <t>https://podminky.urs.cz/item/CS_URS_2024_02/184911431</t>
  </si>
  <si>
    <t>10321100</t>
  </si>
  <si>
    <t>zahradní substrát pro výsadbu VL</t>
  </si>
  <si>
    <t>-107196074</t>
  </si>
  <si>
    <t>0,65625+0,621</t>
  </si>
  <si>
    <t>1837088580</t>
  </si>
  <si>
    <t>štěpka mulčovací VL</t>
  </si>
  <si>
    <t>180*0,15</t>
  </si>
  <si>
    <t>-2094916115</t>
  </si>
  <si>
    <t>-1641766709</t>
  </si>
  <si>
    <t>302079004</t>
  </si>
  <si>
    <t>255852</t>
  </si>
  <si>
    <t>Rostlinný materilál</t>
  </si>
  <si>
    <t>1140226531</t>
  </si>
  <si>
    <t>-628985362</t>
  </si>
  <si>
    <t>2,079+1,7+13,5</t>
  </si>
  <si>
    <t>998231411</t>
  </si>
  <si>
    <t>Ruční přesun hmot pro sadovnické a krajinářské úpravy do 100 m</t>
  </si>
  <si>
    <t>1226418454</t>
  </si>
  <si>
    <t>Přesun hmot pro sadovnické a krajinářské úpravy ručně (bez užití mechanizace) dopravní vzdálenost do 100 m</t>
  </si>
  <si>
    <t>https://podminky.urs.cz/item/CS_URS_2024_02/998231411</t>
  </si>
  <si>
    <t>1,27+1</t>
  </si>
  <si>
    <t xml:space="preserve">801_02.2 - SO 801 Sadové úpravy- Lokalita 02.2 </t>
  </si>
  <si>
    <t xml:space="preserve">    02.1 - SO 801 - Sadové úpravy - Lokalita 02.2</t>
  </si>
  <si>
    <t>SO 801 - Sadové úpravy - Lokalita 02.2</t>
  </si>
  <si>
    <t>832900569</t>
  </si>
  <si>
    <t>395737685</t>
  </si>
  <si>
    <t>-1637155737</t>
  </si>
  <si>
    <t>1673709694</t>
  </si>
  <si>
    <t>1148121309</t>
  </si>
  <si>
    <t>-1166100353</t>
  </si>
  <si>
    <t>145271376</t>
  </si>
  <si>
    <t>471172697</t>
  </si>
  <si>
    <t>1221616243</t>
  </si>
  <si>
    <t>183101213</t>
  </si>
  <si>
    <t>Jamky pro výsadbu s výměnou 50 % půdy zeminy skupiny 1 až 4 obj přes 0,02 do 0,05 m3 v rovině a svahu do 1:5</t>
  </si>
  <si>
    <t>-734416258</t>
  </si>
  <si>
    <t>Hloubení jamek pro vysazování rostlin v zemině skupiny 1 až 4 s výměnou půdy z 50% v rovině nebo na svahu do 1:5, objemu přes 0,02 do 0,05 m3</t>
  </si>
  <si>
    <t>https://podminky.urs.cz/item/CS_URS_2024_02/183101213</t>
  </si>
  <si>
    <t>183101214</t>
  </si>
  <si>
    <t>Jamky pro výsadbu s výměnou 50 % půdy zeminy skupiny 1 až 4 obj přes 0,05 do 0,125 m3 v rovině a svahu do 1:5</t>
  </si>
  <si>
    <t>-470322411</t>
  </si>
  <si>
    <t>Hloubení jamek pro vysazování rostlin v zemině skupiny 1 až 4 s výměnou půdy z 50% v rovině nebo na svahu do 1:5, objemu přes 0,05 do 0,125 m3</t>
  </si>
  <si>
    <t>https://podminky.urs.cz/item/CS_URS_2024_02/183101214</t>
  </si>
  <si>
    <t>183101215</t>
  </si>
  <si>
    <t>Jamky pro výsadbu s výměnou 50 % půdy zeminy skupiny 1 až 4 obj přes 0,125 do 0,4 m3 v rovině a svahu do 1:5</t>
  </si>
  <si>
    <t>-1288878059</t>
  </si>
  <si>
    <t>Hloubení jamek pro vysazování rostlin v zemině skupiny 1 až 4 s výměnou půdy z 50% v rovině nebo na svahu do 1:5, objemu přes 0,125 do 0,40 m3</t>
  </si>
  <si>
    <t>https://podminky.urs.cz/item/CS_URS_2024_02/183101215</t>
  </si>
  <si>
    <t>879021849</t>
  </si>
  <si>
    <t>184102113</t>
  </si>
  <si>
    <t>Výsadba dřeviny s balem D přes 0,3 do 0,4 m do jamky se zalitím v rovině a svahu do 1:5</t>
  </si>
  <si>
    <t>-297291016</t>
  </si>
  <si>
    <t>Výsadba dřeviny s balem do předem vyhloubené jamky se zalitím v rovině nebo na svahu do 1:5, při průměru balu přes 300 do 400 mm</t>
  </si>
  <si>
    <t>https://podminky.urs.cz/item/CS_URS_2024_02/184102113</t>
  </si>
  <si>
    <t>-1064953401</t>
  </si>
  <si>
    <t>603620154</t>
  </si>
  <si>
    <t>-1637738113</t>
  </si>
  <si>
    <t>4*3 "Přepočtené koeficientem množství</t>
  </si>
  <si>
    <t>-2121725989</t>
  </si>
  <si>
    <t>0,4*2*4</t>
  </si>
  <si>
    <t>-172504681</t>
  </si>
  <si>
    <t>3,2*1,1 "Přepočtené koeficientem množství</t>
  </si>
  <si>
    <t>720827236</t>
  </si>
  <si>
    <t>705892740</t>
  </si>
  <si>
    <t>-417192891</t>
  </si>
  <si>
    <t>-1482789776</t>
  </si>
  <si>
    <t>1304542801</t>
  </si>
  <si>
    <t>0,128+0,192+2,93</t>
  </si>
  <si>
    <t>487256469</t>
  </si>
  <si>
    <t>173*0,15</t>
  </si>
  <si>
    <t>929808923</t>
  </si>
  <si>
    <t>1432801688</t>
  </si>
  <si>
    <t>1833194494</t>
  </si>
  <si>
    <t>382501132</t>
  </si>
  <si>
    <t>2089055613</t>
  </si>
  <si>
    <t>25,950*0,5</t>
  </si>
  <si>
    <t>868884346</t>
  </si>
  <si>
    <t>3,25+1,435</t>
  </si>
  <si>
    <t xml:space="preserve">801_02.3 - SO 801 Sadové úpravy- Lokalita 02.3 </t>
  </si>
  <si>
    <t>1926679673</t>
  </si>
  <si>
    <t>121+5,5+14,5+25</t>
  </si>
  <si>
    <t>-1713636269</t>
  </si>
  <si>
    <t>340323718</t>
  </si>
  <si>
    <t>(5,5+14,5+25)*0,27</t>
  </si>
  <si>
    <t>-1733822992</t>
  </si>
  <si>
    <t>1464106877</t>
  </si>
  <si>
    <t>-914434342</t>
  </si>
  <si>
    <t>2*1,7</t>
  </si>
  <si>
    <t>-2018105889</t>
  </si>
  <si>
    <t>669901368</t>
  </si>
  <si>
    <t>(5,5+14,5+25)</t>
  </si>
  <si>
    <t>-825549243</t>
  </si>
  <si>
    <t>183211322</t>
  </si>
  <si>
    <t>Výsadba květin krytokořenných průměru kontejneru přes 80 do 120 mm</t>
  </si>
  <si>
    <t>1483190616</t>
  </si>
  <si>
    <t>Výsadba květin do připravené půdy se zalitím do připravené půdy, se zalitím květin krytokořenných o průměru kontejneru přes 80 do 120 mm</t>
  </si>
  <si>
    <t>https://podminky.urs.cz/item/CS_URS_2024_02/183211322</t>
  </si>
  <si>
    <t>707755651</t>
  </si>
  <si>
    <t>1199499994</t>
  </si>
  <si>
    <t>5,5+14,5+25</t>
  </si>
  <si>
    <t>2096145180</t>
  </si>
  <si>
    <t>1913197819</t>
  </si>
  <si>
    <t>-484518045</t>
  </si>
  <si>
    <t>2014959326</t>
  </si>
  <si>
    <t>1610990132</t>
  </si>
  <si>
    <t>-1994683447</t>
  </si>
  <si>
    <t>1240799769</t>
  </si>
  <si>
    <t>1123577584</t>
  </si>
  <si>
    <t>-95977310</t>
  </si>
  <si>
    <t>403500619</t>
  </si>
  <si>
    <t>1548355058</t>
  </si>
  <si>
    <t>1310697197</t>
  </si>
  <si>
    <t>-1738461803</t>
  </si>
  <si>
    <t>12*3 "Přepočtené koeficientem množství</t>
  </si>
  <si>
    <t>824549394</t>
  </si>
  <si>
    <t>1507704018</t>
  </si>
  <si>
    <t>0,4*2*12</t>
  </si>
  <si>
    <t>619339353</t>
  </si>
  <si>
    <t>9,6*1,1 "Přepočtené koeficientem množství</t>
  </si>
  <si>
    <t>-1097931774</t>
  </si>
  <si>
    <t>-399565201</t>
  </si>
  <si>
    <t>-1482508844</t>
  </si>
  <si>
    <t>-44019754</t>
  </si>
  <si>
    <t>1,125+2,93</t>
  </si>
  <si>
    <t>-745656207</t>
  </si>
  <si>
    <t>121*0,15</t>
  </si>
  <si>
    <t>-1474487750</t>
  </si>
  <si>
    <t>0,12+1,085+0,720</t>
  </si>
  <si>
    <t>-527112342</t>
  </si>
  <si>
    <t>-1955283775</t>
  </si>
  <si>
    <t>-990445940</t>
  </si>
  <si>
    <t>338171114</t>
  </si>
  <si>
    <t>Osazování sloupků a vzpěr plotových ocelových v do 2 m do zemního vrutu</t>
  </si>
  <si>
    <t>1545632784</t>
  </si>
  <si>
    <t>Montáž sloupků a vzpěr plotových ocelových trubkových nebo profilovaných výšky do 2 m do zemního vrutu</t>
  </si>
  <si>
    <t>https://podminky.urs.cz/item/CS_URS_2024_02/338171114</t>
  </si>
  <si>
    <t>42412005</t>
  </si>
  <si>
    <t>trn zemní 100x100x4,0 - 750mm</t>
  </si>
  <si>
    <t>-2073811144</t>
  </si>
  <si>
    <t>338951113</t>
  </si>
  <si>
    <t>Osazování sloupků a vzpěr plotových dřevěných s impregnací se zasypáním zeminou a udusáním</t>
  </si>
  <si>
    <t>990984316</t>
  </si>
  <si>
    <t>Osazování sloupků a vzpěr plotových dřevěných průměru přes 100 do 150 mm se zasypáním zeminou a udusáním s impregnací spodní části</t>
  </si>
  <si>
    <t>https://podminky.urs.cz/item/CS_URS_2024_02/338951113</t>
  </si>
  <si>
    <t>Poznámka k položce:_x000d_
Osazení hranolu na trn+ vyvrtání děr a natažení lana.</t>
  </si>
  <si>
    <t>61223264</t>
  </si>
  <si>
    <t>hranol konstrukční KVH lepený průřezu 100x100-280mm nepohledový</t>
  </si>
  <si>
    <t>1247498708</t>
  </si>
  <si>
    <t>(0,1*0,1*0,6)*20*1,3</t>
  </si>
  <si>
    <t>24590815</t>
  </si>
  <si>
    <t>prostředek impregnační na ochranu dřeva</t>
  </si>
  <si>
    <t>-100574229</t>
  </si>
  <si>
    <t>67543110</t>
  </si>
  <si>
    <t>lano z PA vláken bílé D 9mm</t>
  </si>
  <si>
    <t>-168117575</t>
  </si>
  <si>
    <t>(20+27)*1,3</t>
  </si>
  <si>
    <t>1777781516</t>
  </si>
  <si>
    <t>2,079+1,7+13,5+(18,15*0,5)</t>
  </si>
  <si>
    <t>-775241061</t>
  </si>
  <si>
    <t>4,055+1,925+1</t>
  </si>
  <si>
    <t>SEZNAM FIGUR</t>
  </si>
  <si>
    <t>Výměra</t>
  </si>
  <si>
    <t>Použití figury:</t>
  </si>
  <si>
    <t>102/ 102.1</t>
  </si>
  <si>
    <t>102/ 102.2</t>
  </si>
  <si>
    <t>102/ 102.3</t>
  </si>
  <si>
    <t>103/ 103.1</t>
  </si>
  <si>
    <t>103/ 103.2</t>
  </si>
  <si>
    <t>103/ 103.3</t>
  </si>
  <si>
    <t>freza50_1</t>
  </si>
  <si>
    <t>odstr_asf60_1</t>
  </si>
  <si>
    <t>odstr_kamen350</t>
  </si>
  <si>
    <t>odstr_kamen350_1</t>
  </si>
  <si>
    <t>""výměna šachtového dna u stáv. šachty 3056a"</t>
  </si>
  <si>
    <t>701/ 701.1</t>
  </si>
  <si>
    <t>701/ 701.2</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</si>
</sst>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5">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8"/>
      <color rgb="FF003366"/>
      <name val="Arial CE"/>
    </font>
    <font>
      <sz val="8"/>
      <color rgb="FF505050"/>
      <name val="Arial CE"/>
    </font>
    <font>
      <sz val="8"/>
      <color rgb="FF800080"/>
      <name val="Arial CE"/>
    </font>
    <font>
      <sz val="10"/>
      <color rgb="FF003366"/>
      <name val="Arial CE"/>
    </font>
    <font>
      <sz val="8"/>
      <color rgb="FFFF0000"/>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i/>
      <sz val="7"/>
      <color rgb="FF969696"/>
      <name val="Arial CE"/>
    </font>
    <font>
      <sz val="7"/>
      <color rgb="FF979797"/>
      <name val="Arial CE"/>
    </font>
    <font>
      <i/>
      <u/>
      <sz val="7"/>
      <color rgb="FF979797"/>
      <name val="Calibri"/>
      <scheme val="minor"/>
    </font>
    <font>
      <sz val="8"/>
      <color rgb="FF000000"/>
      <name val="Arial CE"/>
    </font>
    <font>
      <i/>
      <sz val="9"/>
      <color rgb="FF0000FF"/>
      <name val="Arial CE"/>
    </font>
    <font>
      <i/>
      <sz val="8"/>
      <color rgb="FF0000FF"/>
      <name val="Arial CE"/>
    </font>
    <font>
      <b/>
      <sz val="9"/>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4" fillId="0" borderId="0" applyNumberFormat="0" applyFill="0" applyBorder="0" applyAlignment="0" applyProtection="0"/>
  </cellStyleXfs>
  <cellXfs count="319">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0" fillId="0" borderId="0" xfId="0" applyAlignment="1">
      <alignment horizontal="center" vertical="center" wrapText="1"/>
    </xf>
    <xf numFmtId="0" fontId="7" fillId="0" borderId="0" xfId="0" applyFont="1" applyAlignment="1"/>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3" fillId="0" borderId="0" xfId="0" applyFont="1" applyAlignment="1" applyProtection="1">
      <alignment horizontal="left" vertical="center"/>
    </xf>
    <xf numFmtId="0" fontId="14" fillId="0" borderId="0" xfId="0" applyFont="1" applyAlignment="1">
      <alignment horizontal="left" vertical="center"/>
    </xf>
    <xf numFmtId="0" fontId="15"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6"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6"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7" fillId="0" borderId="5" xfId="0" applyFont="1" applyBorder="1" applyAlignment="1" applyProtection="1">
      <alignment horizontal="left" vertical="center"/>
    </xf>
    <xf numFmtId="0" fontId="0" fillId="0" borderId="5" xfId="0" applyFont="1" applyBorder="1" applyAlignment="1" applyProtection="1">
      <alignment vertical="center"/>
    </xf>
    <xf numFmtId="4" fontId="17"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8" fillId="0" borderId="0" xfId="0" applyNumberFormat="1" applyFont="1" applyAlignment="1" applyProtection="1">
      <alignment vertical="center"/>
    </xf>
    <xf numFmtId="0" fontId="1" fillId="0" borderId="3" xfId="0" applyFont="1" applyBorder="1" applyAlignment="1">
      <alignment vertical="center"/>
    </xf>
    <xf numFmtId="0" fontId="18"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19"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7"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0" fillId="0" borderId="11" xfId="0" applyFont="1" applyBorder="1" applyAlignment="1">
      <alignment horizontal="center" vertical="center"/>
    </xf>
    <xf numFmtId="0" fontId="20"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1" fillId="0" borderId="14" xfId="0" applyFont="1" applyBorder="1" applyAlignment="1">
      <alignment horizontal="left" vertical="center"/>
    </xf>
    <xf numFmtId="0" fontId="21"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1" fillId="0" borderId="14" xfId="0" applyFont="1" applyBorder="1" applyAlignment="1" applyProtection="1">
      <alignment horizontal="left" vertical="center"/>
    </xf>
    <xf numFmtId="0" fontId="21"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2" fillId="4" borderId="6" xfId="0" applyFont="1" applyFill="1" applyBorder="1" applyAlignment="1" applyProtection="1">
      <alignment horizontal="center" vertical="center"/>
    </xf>
    <xf numFmtId="0" fontId="22"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2" fillId="4" borderId="7" xfId="0" applyFont="1" applyFill="1" applyBorder="1" applyAlignment="1" applyProtection="1">
      <alignment horizontal="center" vertical="center"/>
    </xf>
    <xf numFmtId="0" fontId="22" fillId="4" borderId="7" xfId="0" applyFont="1" applyFill="1" applyBorder="1" applyAlignment="1" applyProtection="1">
      <alignment horizontal="right" vertical="center"/>
    </xf>
    <xf numFmtId="0" fontId="22" fillId="4" borderId="8" xfId="0" applyFont="1" applyFill="1" applyBorder="1" applyAlignment="1" applyProtection="1">
      <alignment horizontal="left" vertical="center"/>
    </xf>
    <xf numFmtId="0" fontId="22" fillId="4" borderId="0" xfId="0" applyFont="1" applyFill="1" applyAlignment="1" applyProtection="1">
      <alignment horizontal="center" vertical="center"/>
    </xf>
    <xf numFmtId="0" fontId="23" fillId="0" borderId="16" xfId="0" applyFont="1" applyBorder="1" applyAlignment="1" applyProtection="1">
      <alignment horizontal="center" vertical="center" wrapText="1"/>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0" fillId="0" borderId="14"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5"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26" fillId="0" borderId="0" xfId="1" applyFont="1" applyAlignment="1">
      <alignment horizontal="center" vertical="center"/>
    </xf>
    <xf numFmtId="0" fontId="5" fillId="0" borderId="3"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9" fillId="0" borderId="14"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5" xfId="0" applyNumberFormat="1" applyFont="1" applyBorder="1" applyAlignment="1" applyProtection="1">
      <alignment vertical="center"/>
    </xf>
    <xf numFmtId="0" fontId="5" fillId="0" borderId="0" xfId="0" applyFont="1" applyAlignment="1">
      <alignment horizontal="left" vertical="center"/>
    </xf>
    <xf numFmtId="4" fontId="28" fillId="0" borderId="0" xfId="0" applyNumberFormat="1" applyFont="1" applyAlignment="1" applyProtection="1">
      <alignment horizontal="right" vertical="center"/>
    </xf>
    <xf numFmtId="0" fontId="10" fillId="0" borderId="0" xfId="0" applyFont="1" applyAlignment="1" applyProtection="1">
      <alignment vertical="center"/>
    </xf>
    <xf numFmtId="0" fontId="30" fillId="0" borderId="0" xfId="0" applyFont="1" applyAlignment="1" applyProtection="1">
      <alignment horizontal="left" vertical="center" wrapText="1"/>
    </xf>
    <xf numFmtId="4" fontId="10"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1" fillId="0" borderId="19" xfId="0" applyNumberFormat="1" applyFont="1" applyBorder="1" applyAlignment="1" applyProtection="1">
      <alignment vertical="center"/>
    </xf>
    <xf numFmtId="4" fontId="1" fillId="0" borderId="20" xfId="0" applyNumberFormat="1" applyFont="1" applyBorder="1" applyAlignment="1" applyProtection="1">
      <alignment vertical="center"/>
    </xf>
    <xf numFmtId="166"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0" fontId="0" fillId="0" borderId="1" xfId="0" applyBorder="1"/>
    <xf numFmtId="0" fontId="0" fillId="0" borderId="2" xfId="0" applyBorder="1"/>
    <xf numFmtId="0" fontId="13" fillId="0" borderId="0" xfId="0" applyFont="1" applyAlignment="1">
      <alignment horizontal="left" vertical="center"/>
    </xf>
    <xf numFmtId="0" fontId="31"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7"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19"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2"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2" fillId="4" borderId="16" xfId="0" applyFont="1" applyFill="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22" fillId="4" borderId="0" xfId="0" applyFont="1" applyFill="1" applyAlignment="1" applyProtection="1">
      <alignment horizontal="center" vertical="center" wrapText="1"/>
    </xf>
    <xf numFmtId="0" fontId="0" fillId="0" borderId="3" xfId="0" applyBorder="1" applyAlignment="1">
      <alignment horizontal="center" vertical="center" wrapText="1"/>
    </xf>
    <xf numFmtId="4" fontId="24" fillId="0" borderId="0" xfId="0" applyNumberFormat="1" applyFont="1" applyAlignment="1" applyProtection="1"/>
    <xf numFmtId="0" fontId="0" fillId="0" borderId="12" xfId="0" applyBorder="1" applyAlignment="1" applyProtection="1">
      <alignment vertical="center"/>
    </xf>
    <xf numFmtId="166" fontId="33" fillId="0" borderId="12" xfId="0" applyNumberFormat="1" applyFont="1" applyBorder="1" applyAlignment="1" applyProtection="1"/>
    <xf numFmtId="166" fontId="33" fillId="0" borderId="13" xfId="0" applyNumberFormat="1" applyFont="1" applyBorder="1" applyAlignment="1" applyProtection="1"/>
    <xf numFmtId="4" fontId="34" fillId="0" borderId="0" xfId="0" applyNumberFormat="1" applyFont="1" applyAlignment="1">
      <alignment vertical="center"/>
    </xf>
    <xf numFmtId="0" fontId="7" fillId="0" borderId="3" xfId="0" applyFont="1" applyBorder="1" applyAlignment="1" applyProtection="1"/>
    <xf numFmtId="0" fontId="7" fillId="0" borderId="0" xfId="0" applyFont="1" applyAlignment="1" applyProtection="1"/>
    <xf numFmtId="0" fontId="7" fillId="0" borderId="0" xfId="0" applyFont="1" applyAlignment="1" applyProtection="1">
      <alignment horizontal="left"/>
    </xf>
    <xf numFmtId="0" fontId="6" fillId="0" borderId="0" xfId="0" applyFont="1" applyAlignment="1" applyProtection="1">
      <alignment horizontal="left"/>
    </xf>
    <xf numFmtId="0" fontId="7" fillId="0" borderId="0" xfId="0" applyFont="1" applyAlignment="1" applyProtection="1">
      <protection locked="0"/>
    </xf>
    <xf numFmtId="4" fontId="6" fillId="0" borderId="0" xfId="0" applyNumberFormat="1" applyFont="1" applyAlignment="1" applyProtection="1"/>
    <xf numFmtId="0" fontId="7" fillId="0" borderId="3" xfId="0" applyFont="1" applyBorder="1" applyAlignment="1"/>
    <xf numFmtId="0" fontId="7" fillId="0" borderId="14" xfId="0" applyFont="1" applyBorder="1" applyAlignment="1" applyProtection="1"/>
    <xf numFmtId="0" fontId="7" fillId="0" borderId="0" xfId="0" applyFont="1" applyBorder="1" applyAlignment="1" applyProtection="1"/>
    <xf numFmtId="166" fontId="7" fillId="0" borderId="0" xfId="0" applyNumberFormat="1" applyFont="1" applyBorder="1" applyAlignment="1" applyProtection="1"/>
    <xf numFmtId="166" fontId="7" fillId="0" borderId="15" xfId="0" applyNumberFormat="1" applyFont="1" applyBorder="1" applyAlignment="1" applyProtection="1"/>
    <xf numFmtId="0" fontId="7" fillId="0" borderId="0" xfId="0" applyFont="1" applyAlignment="1">
      <alignment horizontal="left"/>
    </xf>
    <xf numFmtId="0" fontId="7" fillId="0" borderId="0" xfId="0" applyFont="1" applyAlignment="1">
      <alignment horizontal="center"/>
    </xf>
    <xf numFmtId="4" fontId="7" fillId="0" borderId="0" xfId="0" applyNumberFormat="1" applyFont="1" applyAlignment="1">
      <alignment vertical="center"/>
    </xf>
    <xf numFmtId="0" fontId="22" fillId="0" borderId="22" xfId="0" applyFont="1" applyBorder="1" applyAlignment="1" applyProtection="1">
      <alignment horizontal="center" vertical="center"/>
    </xf>
    <xf numFmtId="49" fontId="22" fillId="0" borderId="22" xfId="0" applyNumberFormat="1" applyFont="1" applyBorder="1" applyAlignment="1" applyProtection="1">
      <alignment horizontal="left" vertical="center" wrapText="1"/>
    </xf>
    <xf numFmtId="0" fontId="22" fillId="0" borderId="22" xfId="0" applyFont="1" applyBorder="1" applyAlignment="1" applyProtection="1">
      <alignment horizontal="left" vertical="center" wrapText="1"/>
    </xf>
    <xf numFmtId="0" fontId="22" fillId="0" borderId="22" xfId="0" applyFont="1" applyBorder="1" applyAlignment="1" applyProtection="1">
      <alignment horizontal="center" vertical="center" wrapText="1"/>
    </xf>
    <xf numFmtId="167" fontId="22" fillId="0" borderId="22" xfId="0" applyNumberFormat="1" applyFont="1" applyBorder="1" applyAlignment="1" applyProtection="1">
      <alignment vertical="center"/>
    </xf>
    <xf numFmtId="4" fontId="22" fillId="2" borderId="22" xfId="0" applyNumberFormat="1" applyFont="1" applyFill="1" applyBorder="1" applyAlignment="1" applyProtection="1">
      <alignment vertical="center"/>
      <protection locked="0"/>
    </xf>
    <xf numFmtId="4" fontId="22" fillId="0" borderId="22" xfId="0" applyNumberFormat="1" applyFont="1" applyBorder="1" applyAlignment="1" applyProtection="1">
      <alignment vertical="center"/>
    </xf>
    <xf numFmtId="0" fontId="0" fillId="0" borderId="22" xfId="0" applyFont="1" applyBorder="1" applyAlignment="1" applyProtection="1">
      <alignment vertical="center"/>
    </xf>
    <xf numFmtId="0" fontId="23" fillId="2" borderId="14"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5"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35" fillId="0" borderId="0" xfId="0" applyFont="1" applyAlignment="1" applyProtection="1">
      <alignment horizontal="left" vertical="center"/>
    </xf>
    <xf numFmtId="0" fontId="36"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37" fillId="0" borderId="0" xfId="0" applyFont="1" applyAlignment="1" applyProtection="1">
      <alignment vertical="center" wrapText="1"/>
    </xf>
    <xf numFmtId="0" fontId="38" fillId="0" borderId="0" xfId="0" applyFont="1" applyAlignment="1" applyProtection="1">
      <alignment horizontal="left" vertical="center"/>
    </xf>
    <xf numFmtId="0" fontId="39" fillId="0" borderId="0" xfId="1" applyFont="1" applyAlignment="1" applyProtection="1">
      <alignment vertical="center" wrapText="1"/>
    </xf>
    <xf numFmtId="0" fontId="8" fillId="0" borderId="3" xfId="0" applyFont="1" applyBorder="1" applyAlignment="1" applyProtection="1">
      <alignment vertical="center"/>
    </xf>
    <xf numFmtId="0" fontId="8" fillId="0" borderId="0" xfId="0" applyFont="1" applyAlignment="1" applyProtection="1">
      <alignment vertical="center"/>
    </xf>
    <xf numFmtId="0" fontId="8" fillId="0" borderId="0" xfId="0" applyFont="1" applyAlignment="1" applyProtection="1">
      <alignment horizontal="left" vertical="center"/>
    </xf>
    <xf numFmtId="0" fontId="8" fillId="0" borderId="0" xfId="0" applyFont="1" applyAlignment="1" applyProtection="1">
      <alignment horizontal="left" vertical="center" wrapText="1"/>
    </xf>
    <xf numFmtId="167" fontId="8" fillId="0" borderId="0" xfId="0" applyNumberFormat="1" applyFont="1" applyAlignment="1" applyProtection="1">
      <alignment vertical="center"/>
    </xf>
    <xf numFmtId="0" fontId="8" fillId="0" borderId="0" xfId="0" applyFont="1" applyAlignment="1" applyProtection="1">
      <alignment vertical="center"/>
      <protection locked="0"/>
    </xf>
    <xf numFmtId="0" fontId="8" fillId="0" borderId="3" xfId="0" applyFont="1" applyBorder="1" applyAlignment="1">
      <alignment vertical="center"/>
    </xf>
    <xf numFmtId="0" fontId="8" fillId="0" borderId="14" xfId="0" applyFont="1" applyBorder="1" applyAlignment="1" applyProtection="1">
      <alignment vertical="center"/>
    </xf>
    <xf numFmtId="0" fontId="8" fillId="0" borderId="0" xfId="0" applyFont="1" applyBorder="1" applyAlignment="1" applyProtection="1">
      <alignment vertical="center"/>
    </xf>
    <xf numFmtId="0" fontId="8" fillId="0" borderId="15" xfId="0" applyFont="1" applyBorder="1" applyAlignment="1" applyProtection="1">
      <alignment vertical="center"/>
    </xf>
    <xf numFmtId="0" fontId="8" fillId="0" borderId="0" xfId="0" applyFont="1" applyAlignment="1">
      <alignment horizontal="lef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0" fontId="10" fillId="0" borderId="3" xfId="0" applyFont="1" applyBorder="1" applyAlignment="1" applyProtection="1">
      <alignment vertical="center"/>
    </xf>
    <xf numFmtId="0" fontId="10" fillId="0" borderId="20" xfId="0" applyFont="1" applyBorder="1" applyAlignment="1" applyProtection="1">
      <alignment horizontal="left" vertical="center"/>
    </xf>
    <xf numFmtId="0" fontId="10" fillId="0" borderId="20" xfId="0" applyFont="1" applyBorder="1" applyAlignment="1" applyProtection="1">
      <alignment vertical="center"/>
    </xf>
    <xf numFmtId="4" fontId="10" fillId="0" borderId="20" xfId="0" applyNumberFormat="1" applyFont="1" applyBorder="1" applyAlignment="1" applyProtection="1">
      <alignment vertical="center"/>
    </xf>
    <xf numFmtId="0" fontId="10" fillId="0" borderId="3" xfId="0" applyFont="1" applyBorder="1" applyAlignment="1">
      <alignment vertical="center"/>
    </xf>
    <xf numFmtId="0" fontId="10" fillId="0" borderId="0" xfId="0" applyFont="1" applyAlignment="1" applyProtection="1">
      <alignment horizontal="left"/>
    </xf>
    <xf numFmtId="4" fontId="10" fillId="0" borderId="0" xfId="0" applyNumberFormat="1" applyFont="1" applyAlignment="1" applyProtection="1"/>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8" fillId="0" borderId="19" xfId="0" applyFont="1" applyBorder="1" applyAlignment="1" applyProtection="1">
      <alignment vertical="center"/>
    </xf>
    <xf numFmtId="0" fontId="8" fillId="0" borderId="20" xfId="0" applyFont="1" applyBorder="1" applyAlignment="1" applyProtection="1">
      <alignment vertical="center"/>
    </xf>
    <xf numFmtId="0" fontId="8" fillId="0" borderId="21" xfId="0" applyFont="1" applyBorder="1" applyAlignment="1" applyProtection="1">
      <alignment vertical="center"/>
    </xf>
    <xf numFmtId="0" fontId="40" fillId="0" borderId="0" xfId="0" applyFont="1" applyAlignment="1">
      <alignment horizontal="left" vertical="center"/>
    </xf>
    <xf numFmtId="0" fontId="11" fillId="0" borderId="19" xfId="0" applyFont="1" applyBorder="1" applyAlignment="1" applyProtection="1">
      <alignmen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41" fillId="0" borderId="22" xfId="0" applyFont="1" applyBorder="1" applyAlignment="1" applyProtection="1">
      <alignment horizontal="center" vertical="center"/>
    </xf>
    <xf numFmtId="49" fontId="41" fillId="0" borderId="22" xfId="0" applyNumberFormat="1" applyFont="1" applyBorder="1" applyAlignment="1" applyProtection="1">
      <alignment horizontal="left" vertical="center" wrapText="1"/>
    </xf>
    <xf numFmtId="0" fontId="41" fillId="0" borderId="22" xfId="0" applyFont="1" applyBorder="1" applyAlignment="1" applyProtection="1">
      <alignment horizontal="left" vertical="center" wrapText="1"/>
    </xf>
    <xf numFmtId="0" fontId="41" fillId="0" borderId="22" xfId="0" applyFont="1" applyBorder="1" applyAlignment="1" applyProtection="1">
      <alignment horizontal="center" vertical="center" wrapText="1"/>
    </xf>
    <xf numFmtId="167" fontId="41" fillId="0" borderId="22" xfId="0" applyNumberFormat="1" applyFont="1" applyBorder="1" applyAlignment="1" applyProtection="1">
      <alignment vertical="center"/>
    </xf>
    <xf numFmtId="4" fontId="41" fillId="2" borderId="22" xfId="0" applyNumberFormat="1" applyFont="1" applyFill="1" applyBorder="1" applyAlignment="1" applyProtection="1">
      <alignment vertical="center"/>
      <protection locked="0"/>
    </xf>
    <xf numFmtId="4" fontId="41" fillId="0" borderId="22" xfId="0" applyNumberFormat="1" applyFont="1" applyBorder="1" applyAlignment="1" applyProtection="1">
      <alignment vertical="center"/>
    </xf>
    <xf numFmtId="0" fontId="42" fillId="0" borderId="22" xfId="0" applyFont="1" applyBorder="1" applyAlignment="1" applyProtection="1">
      <alignment vertical="center"/>
    </xf>
    <xf numFmtId="0" fontId="42" fillId="0" borderId="3" xfId="0" applyFont="1" applyBorder="1" applyAlignment="1">
      <alignment vertical="center"/>
    </xf>
    <xf numFmtId="0" fontId="41" fillId="2" borderId="14" xfId="0" applyFont="1" applyFill="1" applyBorder="1" applyAlignment="1" applyProtection="1">
      <alignment horizontal="left" vertical="center"/>
      <protection locked="0"/>
    </xf>
    <xf numFmtId="0" fontId="41" fillId="0" borderId="0" xfId="0" applyFont="1" applyBorder="1" applyAlignment="1" applyProtection="1">
      <alignment horizontal="center" vertical="center"/>
    </xf>
    <xf numFmtId="0" fontId="40" fillId="0" borderId="0" xfId="0" applyFont="1" applyAlignment="1">
      <alignment horizontal="left" vertical="center" wrapText="1"/>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3" xfId="0" applyFont="1" applyBorder="1" applyAlignment="1">
      <alignment horizontal="center" vertical="center" wrapText="1"/>
    </xf>
    <xf numFmtId="0" fontId="22" fillId="4" borderId="16" xfId="0" applyFont="1" applyFill="1" applyBorder="1" applyAlignment="1">
      <alignment horizontal="center"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4" fillId="0" borderId="0" xfId="0" applyFont="1" applyAlignment="1">
      <alignment horizontal="left" vertical="center" wrapText="1"/>
    </xf>
    <xf numFmtId="0" fontId="43" fillId="0" borderId="16" xfId="0" applyFont="1" applyBorder="1" applyAlignment="1">
      <alignment horizontal="left" vertical="center" wrapText="1"/>
    </xf>
    <xf numFmtId="0" fontId="43" fillId="0" borderId="22" xfId="0" applyFont="1" applyBorder="1" applyAlignment="1">
      <alignment horizontal="left" vertical="center" wrapText="1"/>
    </xf>
    <xf numFmtId="0" fontId="43" fillId="0" borderId="22" xfId="0" applyFont="1" applyBorder="1" applyAlignment="1">
      <alignment horizontal="left" vertical="center"/>
    </xf>
    <xf numFmtId="167" fontId="43" fillId="0" borderId="18"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4" fillId="0" borderId="0" xfId="0" applyFont="1" applyAlignment="1">
      <alignment horizontal="lef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styles" Target="styles.xml" /><Relationship Id="rId44" Type="http://schemas.openxmlformats.org/officeDocument/2006/relationships/theme" Target="theme/theme1.xml" /><Relationship Id="rId45" Type="http://schemas.openxmlformats.org/officeDocument/2006/relationships/calcChain" Target="calcChain.xml" /><Relationship Id="rId46"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hyperlink" Target="https://podminky.urs.cz/item/CS_URS_2024_02/184818231" TargetMode="External" /><Relationship Id="rId2" Type="http://schemas.openxmlformats.org/officeDocument/2006/relationships/hyperlink" Target="https://podminky.urs.cz/item/CS_URS_2024_02/184818232" TargetMode="External" /><Relationship Id="rId3" Type="http://schemas.openxmlformats.org/officeDocument/2006/relationships/hyperlink" Target="https://podminky.urs.cz/item/CS_URS_2024_02/184818233" TargetMode="External" /><Relationship Id="rId4" Type="http://schemas.openxmlformats.org/officeDocument/2006/relationships/hyperlink" Target="https://podminky.urs.cz/item/CS_URS_2024_02/184818234" TargetMode="External" /><Relationship Id="rId5" Type="http://schemas.openxmlformats.org/officeDocument/2006/relationships/hyperlink" Target="https://podminky.urs.cz/item/CS_URS_2024_02/184818235" TargetMode="External" /><Relationship Id="rId6"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hyperlink" Target="https://podminky.urs.cz/item/CS_URS_2024_02/113106021" TargetMode="External" /><Relationship Id="rId2" Type="http://schemas.openxmlformats.org/officeDocument/2006/relationships/hyperlink" Target="https://podminky.urs.cz/item/CS_URS_2024_02/113106022" TargetMode="External" /><Relationship Id="rId3" Type="http://schemas.openxmlformats.org/officeDocument/2006/relationships/hyperlink" Target="https://podminky.urs.cz/item/CS_URS_2024_02/113107130" TargetMode="External" /><Relationship Id="rId4" Type="http://schemas.openxmlformats.org/officeDocument/2006/relationships/hyperlink" Target="https://podminky.urs.cz/item/CS_URS_2024_02/113107323" TargetMode="External" /><Relationship Id="rId5" Type="http://schemas.openxmlformats.org/officeDocument/2006/relationships/hyperlink" Target="https://podminky.urs.cz/item/CS_URS_2024_02/113107330" TargetMode="External" /><Relationship Id="rId6" Type="http://schemas.openxmlformats.org/officeDocument/2006/relationships/hyperlink" Target="https://podminky.urs.cz/item/CS_URS_2024_02/113201112" TargetMode="External" /><Relationship Id="rId7" Type="http://schemas.openxmlformats.org/officeDocument/2006/relationships/hyperlink" Target="https://podminky.urs.cz/item/CS_URS_2024_02/113204111" TargetMode="External" /><Relationship Id="rId8" Type="http://schemas.openxmlformats.org/officeDocument/2006/relationships/hyperlink" Target="https://podminky.urs.cz/item/CS_URS_2024_02/952902491" TargetMode="External" /><Relationship Id="rId9" Type="http://schemas.openxmlformats.org/officeDocument/2006/relationships/hyperlink" Target="https://podminky.urs.cz/item/CS_URS_2024_02/961044111" TargetMode="External" /><Relationship Id="rId10" Type="http://schemas.openxmlformats.org/officeDocument/2006/relationships/hyperlink" Target="https://podminky.urs.cz/item/CS_URS_2024_02/962021112" TargetMode="External" /><Relationship Id="rId11" Type="http://schemas.openxmlformats.org/officeDocument/2006/relationships/hyperlink" Target="https://podminky.urs.cz/item/CS_URS_2024_02/962041211" TargetMode="External" /><Relationship Id="rId12" Type="http://schemas.openxmlformats.org/officeDocument/2006/relationships/hyperlink" Target="https://podminky.urs.cz/item/CS_URS_2024_02/962065315" TargetMode="External" /><Relationship Id="rId13" Type="http://schemas.openxmlformats.org/officeDocument/2006/relationships/hyperlink" Target="https://podminky.urs.cz/item/CS_URS_2024_02/966003814" TargetMode="External" /><Relationship Id="rId14" Type="http://schemas.openxmlformats.org/officeDocument/2006/relationships/hyperlink" Target="https://podminky.urs.cz/item/CS_URS_2024_02/966003820" TargetMode="External" /><Relationship Id="rId15" Type="http://schemas.openxmlformats.org/officeDocument/2006/relationships/hyperlink" Target="https://podminky.urs.cz/item/CS_URS_2024_02/966049831" TargetMode="External" /><Relationship Id="rId16" Type="http://schemas.openxmlformats.org/officeDocument/2006/relationships/hyperlink" Target="https://podminky.urs.cz/item/CS_URS_2024_02/966051111" TargetMode="External" /><Relationship Id="rId17" Type="http://schemas.openxmlformats.org/officeDocument/2006/relationships/hyperlink" Target="https://podminky.urs.cz/item/CS_URS_2024_02/966052121" TargetMode="External" /><Relationship Id="rId18" Type="http://schemas.openxmlformats.org/officeDocument/2006/relationships/hyperlink" Target="https://podminky.urs.cz/item/CS_URS_2024_02/966071113" TargetMode="External" /><Relationship Id="rId19" Type="http://schemas.openxmlformats.org/officeDocument/2006/relationships/hyperlink" Target="https://podminky.urs.cz/item/CS_URS_2024_02/966071711" TargetMode="External" /><Relationship Id="rId20" Type="http://schemas.openxmlformats.org/officeDocument/2006/relationships/hyperlink" Target="https://podminky.urs.cz/item/CS_URS_2024_02/966071821" TargetMode="External" /><Relationship Id="rId21" Type="http://schemas.openxmlformats.org/officeDocument/2006/relationships/hyperlink" Target="https://podminky.urs.cz/item/CS_URS_2024_02/966071822" TargetMode="External" /><Relationship Id="rId22" Type="http://schemas.openxmlformats.org/officeDocument/2006/relationships/hyperlink" Target="https://podminky.urs.cz/item/CS_URS_2024_02/966072811" TargetMode="External" /><Relationship Id="rId23" Type="http://schemas.openxmlformats.org/officeDocument/2006/relationships/hyperlink" Target="https://podminky.urs.cz/item/CS_URS_2024_02/966072820" TargetMode="External" /><Relationship Id="rId24" Type="http://schemas.openxmlformats.org/officeDocument/2006/relationships/hyperlink" Target="https://podminky.urs.cz/item/CS_URS_2024_02/966073121" TargetMode="External" /><Relationship Id="rId25" Type="http://schemas.openxmlformats.org/officeDocument/2006/relationships/hyperlink" Target="https://podminky.urs.cz/item/CS_URS_2024_02/966073811" TargetMode="External" /><Relationship Id="rId26" Type="http://schemas.openxmlformats.org/officeDocument/2006/relationships/hyperlink" Target="https://podminky.urs.cz/item/CS_URS_2024_02/997002511" TargetMode="External" /><Relationship Id="rId27" Type="http://schemas.openxmlformats.org/officeDocument/2006/relationships/hyperlink" Target="https://podminky.urs.cz/item/CS_URS_2024_02/997002519" TargetMode="External" /><Relationship Id="rId28" Type="http://schemas.openxmlformats.org/officeDocument/2006/relationships/hyperlink" Target="https://podminky.urs.cz/item/CS_URS_2024_02/997002611" TargetMode="External" /><Relationship Id="rId29" Type="http://schemas.openxmlformats.org/officeDocument/2006/relationships/hyperlink" Target="https://podminky.urs.cz/item/CS_URS_2024_02/997013804" TargetMode="External" /><Relationship Id="rId30" Type="http://schemas.openxmlformats.org/officeDocument/2006/relationships/hyperlink" Target="https://podminky.urs.cz/item/CS_URS_2024_02/997013811" TargetMode="External" /><Relationship Id="rId31" Type="http://schemas.openxmlformats.org/officeDocument/2006/relationships/hyperlink" Target="https://podminky.urs.cz/item/CS_URS_2024_02/997013813" TargetMode="External" /><Relationship Id="rId32" Type="http://schemas.openxmlformats.org/officeDocument/2006/relationships/hyperlink" Target="https://podminky.urs.cz/item/CS_URS_2024_02/997013814" TargetMode="External" /><Relationship Id="rId33" Type="http://schemas.openxmlformats.org/officeDocument/2006/relationships/hyperlink" Target="https://podminky.urs.cz/item/CS_URS_2024_02/997013861" TargetMode="External" /><Relationship Id="rId34" Type="http://schemas.openxmlformats.org/officeDocument/2006/relationships/hyperlink" Target="https://podminky.urs.cz/item/CS_URS_2024_02/997013863" TargetMode="External" /><Relationship Id="rId35" Type="http://schemas.openxmlformats.org/officeDocument/2006/relationships/hyperlink" Target="https://podminky.urs.cz/item/CS_URS_2024_02/997013871" TargetMode="External" /><Relationship Id="rId36" Type="http://schemas.openxmlformats.org/officeDocument/2006/relationships/hyperlink" Target="https://podminky.urs.cz/item/CS_URS_2024_02/997013873" TargetMode="External" /><Relationship Id="rId37" Type="http://schemas.openxmlformats.org/officeDocument/2006/relationships/hyperlink" Target="https://podminky.urs.cz/item/CS_URS_2024_02/712461804" TargetMode="External" /><Relationship Id="rId38" Type="http://schemas.openxmlformats.org/officeDocument/2006/relationships/hyperlink" Target="https://podminky.urs.cz/item/CS_URS_2024_02/765142801" TargetMode="External" /><Relationship Id="rId39" Type="http://schemas.openxmlformats.org/officeDocument/2006/relationships/hyperlink" Target="https://podminky.urs.cz/item/CS_URS_2024_02/767311830" TargetMode="External" /><Relationship Id="rId40"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4_02/181151331" TargetMode="External" /><Relationship Id="rId2" Type="http://schemas.openxmlformats.org/officeDocument/2006/relationships/hyperlink" Target="https://podminky.urs.cz/item/CS_URS_2024_02/181305111" TargetMode="External" /><Relationship Id="rId3" Type="http://schemas.openxmlformats.org/officeDocument/2006/relationships/hyperlink" Target="https://podminky.urs.cz/item/CS_URS_2024_02/181351113" TargetMode="External" /><Relationship Id="rId4" Type="http://schemas.openxmlformats.org/officeDocument/2006/relationships/hyperlink" Target="https://podminky.urs.cz/item/CS_URS_2024_02/181451131" TargetMode="External" /><Relationship Id="rId5" Type="http://schemas.openxmlformats.org/officeDocument/2006/relationships/hyperlink" Target="https://podminky.urs.cz/item/CS_URS_2024_02/183403114" TargetMode="External" /><Relationship Id="rId6" Type="http://schemas.openxmlformats.org/officeDocument/2006/relationships/hyperlink" Target="https://podminky.urs.cz/item/CS_URS_2024_02/183403141" TargetMode="External" /><Relationship Id="rId7" Type="http://schemas.openxmlformats.org/officeDocument/2006/relationships/hyperlink" Target="https://podminky.urs.cz/item/CS_URS_2024_02/183403153" TargetMode="External" /><Relationship Id="rId8" Type="http://schemas.openxmlformats.org/officeDocument/2006/relationships/hyperlink" Target="https://podminky.urs.cz/item/CS_URS_2024_02/183403161" TargetMode="External" /><Relationship Id="rId9" Type="http://schemas.openxmlformats.org/officeDocument/2006/relationships/hyperlink" Target="https://podminky.urs.cz/item/CS_URS_2024_02/183403371" TargetMode="External" /><Relationship Id="rId10" Type="http://schemas.openxmlformats.org/officeDocument/2006/relationships/hyperlink" Target="https://podminky.urs.cz/item/CS_URS_2024_02/184813511" TargetMode="External" /><Relationship Id="rId1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4_02/113106023" TargetMode="External" /><Relationship Id="rId2" Type="http://schemas.openxmlformats.org/officeDocument/2006/relationships/hyperlink" Target="https://podminky.urs.cz/item/CS_URS_2024_02/113107323" TargetMode="External" /><Relationship Id="rId3" Type="http://schemas.openxmlformats.org/officeDocument/2006/relationships/hyperlink" Target="https://podminky.urs.cz/item/CS_URS_2024_02/113154513" TargetMode="External" /><Relationship Id="rId4" Type="http://schemas.openxmlformats.org/officeDocument/2006/relationships/hyperlink" Target="https://podminky.urs.cz/item/CS_URS_2024_02/113201111" TargetMode="External" /><Relationship Id="rId5" Type="http://schemas.openxmlformats.org/officeDocument/2006/relationships/hyperlink" Target="https://podminky.urs.cz/item/CS_URS_2023_01/113202111" TargetMode="External" /><Relationship Id="rId6" Type="http://schemas.openxmlformats.org/officeDocument/2006/relationships/hyperlink" Target="https://podminky.urs.cz/item/CS_URS_2024_02/113203111" TargetMode="External" /><Relationship Id="rId7" Type="http://schemas.openxmlformats.org/officeDocument/2006/relationships/hyperlink" Target="https://podminky.urs.cz/item/CS_URS_2024_02/122211401" TargetMode="External" /><Relationship Id="rId8" Type="http://schemas.openxmlformats.org/officeDocument/2006/relationships/hyperlink" Target="https://podminky.urs.cz/item/CS_URS_2024_02/122251106" TargetMode="External" /><Relationship Id="rId9" Type="http://schemas.openxmlformats.org/officeDocument/2006/relationships/hyperlink" Target="https://podminky.urs.cz/item/CS_URS_2024_02/132251104" TargetMode="External" /><Relationship Id="rId10" Type="http://schemas.openxmlformats.org/officeDocument/2006/relationships/hyperlink" Target="https://podminky.urs.cz/item/CS_URS_2024_01/133212811" TargetMode="External" /><Relationship Id="rId11" Type="http://schemas.openxmlformats.org/officeDocument/2006/relationships/hyperlink" Target="https://podminky.urs.cz/item/CS_URS_2022_01/162751117" TargetMode="External" /><Relationship Id="rId12" Type="http://schemas.openxmlformats.org/officeDocument/2006/relationships/hyperlink" Target="https://podminky.urs.cz/item/CS_URS_2024_02/162751119" TargetMode="External" /><Relationship Id="rId13" Type="http://schemas.openxmlformats.org/officeDocument/2006/relationships/hyperlink" Target="https://podminky.urs.cz/item/CS_URS_2024_02/162751137" TargetMode="External" /><Relationship Id="rId14" Type="http://schemas.openxmlformats.org/officeDocument/2006/relationships/hyperlink" Target="https://podminky.urs.cz/item/CS_URS_2024_02/162751139" TargetMode="External" /><Relationship Id="rId15" Type="http://schemas.openxmlformats.org/officeDocument/2006/relationships/hyperlink" Target="https://podminky.urs.cz/item/CS_URS_2024_02/167151111" TargetMode="External" /><Relationship Id="rId16" Type="http://schemas.openxmlformats.org/officeDocument/2006/relationships/hyperlink" Target="https://podminky.urs.cz/item/CS_URS_2024_02/167151112" TargetMode="External" /><Relationship Id="rId17" Type="http://schemas.openxmlformats.org/officeDocument/2006/relationships/hyperlink" Target="https://podminky.urs.cz/item/CS_URS_2024_02/171152101" TargetMode="External" /><Relationship Id="rId18" Type="http://schemas.openxmlformats.org/officeDocument/2006/relationships/hyperlink" Target="https://podminky.urs.cz/item/CS_URS_2024_01/171152111" TargetMode="External" /><Relationship Id="rId19" Type="http://schemas.openxmlformats.org/officeDocument/2006/relationships/hyperlink" Target="https://podminky.urs.cz/item/CS_URS_2024_02/171152112" TargetMode="External" /><Relationship Id="rId20" Type="http://schemas.openxmlformats.org/officeDocument/2006/relationships/hyperlink" Target="https://podminky.urs.cz/item/CS_URS_2024_02/171201231" TargetMode="External" /><Relationship Id="rId21" Type="http://schemas.openxmlformats.org/officeDocument/2006/relationships/hyperlink" Target="https://podminky.urs.cz/item/CS_URS_2024_02/171251201" TargetMode="External" /><Relationship Id="rId22" Type="http://schemas.openxmlformats.org/officeDocument/2006/relationships/hyperlink" Target="https://podminky.urs.cz/item/CS_URS_2023_01/174151101" TargetMode="External" /><Relationship Id="rId23" Type="http://schemas.openxmlformats.org/officeDocument/2006/relationships/hyperlink" Target="https://podminky.urs.cz/item/CS_URS_2024_01/175111101" TargetMode="External" /><Relationship Id="rId24" Type="http://schemas.openxmlformats.org/officeDocument/2006/relationships/hyperlink" Target="https://podminky.urs.cz/item/CS_URS_2024_01/175111201" TargetMode="External" /><Relationship Id="rId25" Type="http://schemas.openxmlformats.org/officeDocument/2006/relationships/hyperlink" Target="https://podminky.urs.cz/item/CS_URS_2024_02/175151101" TargetMode="External" /><Relationship Id="rId26" Type="http://schemas.openxmlformats.org/officeDocument/2006/relationships/hyperlink" Target="https://podminky.urs.cz/item/CS_URS_2024_02/181311103" TargetMode="External" /><Relationship Id="rId27" Type="http://schemas.openxmlformats.org/officeDocument/2006/relationships/hyperlink" Target="https://podminky.urs.cz/item/CS_URS_2024_02/181411131" TargetMode="External" /><Relationship Id="rId28" Type="http://schemas.openxmlformats.org/officeDocument/2006/relationships/hyperlink" Target="https://podminky.urs.cz/item/CS_URS_2024_02/181951112" TargetMode="External" /><Relationship Id="rId29" Type="http://schemas.openxmlformats.org/officeDocument/2006/relationships/hyperlink" Target="https://podminky.urs.cz/item/CS_URS_2024_02/184813521" TargetMode="External" /><Relationship Id="rId30" Type="http://schemas.openxmlformats.org/officeDocument/2006/relationships/hyperlink" Target="https://podminky.urs.cz/item/CS_URS_2024_02/211531111" TargetMode="External" /><Relationship Id="rId31" Type="http://schemas.openxmlformats.org/officeDocument/2006/relationships/hyperlink" Target="https://podminky.urs.cz/item/CS_URS_2024_02/211971121" TargetMode="External" /><Relationship Id="rId32" Type="http://schemas.openxmlformats.org/officeDocument/2006/relationships/hyperlink" Target="https://podminky.urs.cz/item/CS_URS_2024_01/212572121" TargetMode="External" /><Relationship Id="rId33" Type="http://schemas.openxmlformats.org/officeDocument/2006/relationships/hyperlink" Target="https://podminky.urs.cz/item/CS_URS_2024_02/212752413" TargetMode="External" /><Relationship Id="rId34" Type="http://schemas.openxmlformats.org/officeDocument/2006/relationships/hyperlink" Target="https://podminky.urs.cz/item/CS_URS_2024_02/213111121" TargetMode="External" /><Relationship Id="rId35" Type="http://schemas.openxmlformats.org/officeDocument/2006/relationships/hyperlink" Target="https://podminky.urs.cz/item/CS_URS_2024_02/213141112" TargetMode="External" /><Relationship Id="rId36" Type="http://schemas.openxmlformats.org/officeDocument/2006/relationships/hyperlink" Target="https://podminky.urs.cz/item/CS_URS_2024_02/564851111" TargetMode="External" /><Relationship Id="rId37" Type="http://schemas.openxmlformats.org/officeDocument/2006/relationships/hyperlink" Target="https://podminky.urs.cz/item/CS_URS_2024_01/564861111" TargetMode="External" /><Relationship Id="rId38" Type="http://schemas.openxmlformats.org/officeDocument/2006/relationships/hyperlink" Target="https://podminky.urs.cz/item/CS_URS_2024_02/565176111" TargetMode="External" /><Relationship Id="rId39" Type="http://schemas.openxmlformats.org/officeDocument/2006/relationships/hyperlink" Target="https://podminky.urs.cz/item/CS_URS_2024_02/567122114" TargetMode="External" /><Relationship Id="rId40" Type="http://schemas.openxmlformats.org/officeDocument/2006/relationships/hyperlink" Target="https://podminky.urs.cz/item/CS_URS_2024_02/569851111" TargetMode="External" /><Relationship Id="rId41" Type="http://schemas.openxmlformats.org/officeDocument/2006/relationships/hyperlink" Target="https://podminky.urs.cz/item/CS_URS_2024_02/573111112" TargetMode="External" /><Relationship Id="rId42" Type="http://schemas.openxmlformats.org/officeDocument/2006/relationships/hyperlink" Target="https://podminky.urs.cz/item/CS_URS_2023_02/573231107" TargetMode="External" /><Relationship Id="rId43" Type="http://schemas.openxmlformats.org/officeDocument/2006/relationships/hyperlink" Target="https://podminky.urs.cz/item/CS_URS_2024_01/577134111" TargetMode="External" /><Relationship Id="rId44" Type="http://schemas.openxmlformats.org/officeDocument/2006/relationships/hyperlink" Target="https://podminky.urs.cz/item/CS_URS_2024_02/577165112" TargetMode="External" /><Relationship Id="rId45" Type="http://schemas.openxmlformats.org/officeDocument/2006/relationships/hyperlink" Target="https://podminky.urs.cz/item/CS_URS_2023_01/581141113" TargetMode="External" /><Relationship Id="rId46" Type="http://schemas.openxmlformats.org/officeDocument/2006/relationships/hyperlink" Target="https://podminky.urs.cz/item/CS_URS_2024_02/596211110" TargetMode="External" /><Relationship Id="rId47" Type="http://schemas.openxmlformats.org/officeDocument/2006/relationships/hyperlink" Target="https://podminky.urs.cz/item/CS_URS_2024_02/916111113" TargetMode="External" /><Relationship Id="rId48" Type="http://schemas.openxmlformats.org/officeDocument/2006/relationships/hyperlink" Target="https://podminky.urs.cz/item/CS_URS_2024_01/916131213" TargetMode="External" /><Relationship Id="rId49" Type="http://schemas.openxmlformats.org/officeDocument/2006/relationships/hyperlink" Target="https://podminky.urs.cz/item/CS_URS_2022_02/916431112" TargetMode="External" /><Relationship Id="rId50" Type="http://schemas.openxmlformats.org/officeDocument/2006/relationships/hyperlink" Target="https://podminky.urs.cz/item/CS_URS_2024_01/916991121" TargetMode="External" /><Relationship Id="rId51" Type="http://schemas.openxmlformats.org/officeDocument/2006/relationships/hyperlink" Target="https://podminky.urs.cz/item/CS_URS_2023_01/919111111" TargetMode="External" /><Relationship Id="rId52" Type="http://schemas.openxmlformats.org/officeDocument/2006/relationships/hyperlink" Target="https://podminky.urs.cz/item/CS_URS_2024_02/919111213" TargetMode="External" /><Relationship Id="rId53" Type="http://schemas.openxmlformats.org/officeDocument/2006/relationships/hyperlink" Target="https://podminky.urs.cz/item/CS_URS_2024_02/919121111" TargetMode="External" /><Relationship Id="rId54" Type="http://schemas.openxmlformats.org/officeDocument/2006/relationships/hyperlink" Target="https://podminky.urs.cz/item/CS_URS_2023_01/919124121" TargetMode="External" /><Relationship Id="rId55" Type="http://schemas.openxmlformats.org/officeDocument/2006/relationships/hyperlink" Target="https://podminky.urs.cz/item/CS_URS_2023_01/919125111" TargetMode="External" /><Relationship Id="rId56" Type="http://schemas.openxmlformats.org/officeDocument/2006/relationships/hyperlink" Target="https://podminky.urs.cz/item/CS_URS_2023_01/919131111" TargetMode="External" /><Relationship Id="rId57" Type="http://schemas.openxmlformats.org/officeDocument/2006/relationships/hyperlink" Target="https://podminky.urs.cz/item/CS_URS_2023_01/919716111" TargetMode="External" /><Relationship Id="rId58" Type="http://schemas.openxmlformats.org/officeDocument/2006/relationships/hyperlink" Target="https://podminky.urs.cz/item/CS_URS_2024_02/919732111" TargetMode="External" /><Relationship Id="rId59" Type="http://schemas.openxmlformats.org/officeDocument/2006/relationships/hyperlink" Target="https://podminky.urs.cz/item/CS_URS_2024_01/919735111" TargetMode="External" /><Relationship Id="rId60" Type="http://schemas.openxmlformats.org/officeDocument/2006/relationships/hyperlink" Target="https://podminky.urs.cz/item/CS_URS_2023_01/919748111" TargetMode="External" /><Relationship Id="rId61" Type="http://schemas.openxmlformats.org/officeDocument/2006/relationships/hyperlink" Target="https://podminky.urs.cz/item/CS_URS_2024_01/871310320" TargetMode="External" /><Relationship Id="rId62" Type="http://schemas.openxmlformats.org/officeDocument/2006/relationships/hyperlink" Target="https://podminky.urs.cz/item/CS_URS_2022_01/877310310" TargetMode="External" /><Relationship Id="rId63" Type="http://schemas.openxmlformats.org/officeDocument/2006/relationships/hyperlink" Target="https://podminky.urs.cz/item/CS_URS_2024_02/892351111" TargetMode="External" /><Relationship Id="rId64" Type="http://schemas.openxmlformats.org/officeDocument/2006/relationships/hyperlink" Target="https://podminky.urs.cz/item/CS_URS_2024_02/895941302" TargetMode="External" /><Relationship Id="rId65" Type="http://schemas.openxmlformats.org/officeDocument/2006/relationships/hyperlink" Target="https://podminky.urs.cz/item/CS_URS_2024_02/895941314" TargetMode="External" /><Relationship Id="rId66" Type="http://schemas.openxmlformats.org/officeDocument/2006/relationships/hyperlink" Target="https://podminky.urs.cz/item/CS_URS_2024_02/895941322" TargetMode="External" /><Relationship Id="rId67" Type="http://schemas.openxmlformats.org/officeDocument/2006/relationships/hyperlink" Target="https://podminky.urs.cz/item/CS_URS_2024_02/895941323" TargetMode="External" /><Relationship Id="rId68" Type="http://schemas.openxmlformats.org/officeDocument/2006/relationships/hyperlink" Target="https://podminky.urs.cz/item/CS_URS_2024_02/895941331" TargetMode="External" /><Relationship Id="rId69" Type="http://schemas.openxmlformats.org/officeDocument/2006/relationships/hyperlink" Target="https://podminky.urs.cz/item/CS_URS_2024_01/899204112" TargetMode="External" /><Relationship Id="rId70" Type="http://schemas.openxmlformats.org/officeDocument/2006/relationships/hyperlink" Target="https://podminky.urs.cz/item/CS_URS_2024_02/899633151" TargetMode="External" /><Relationship Id="rId71" Type="http://schemas.openxmlformats.org/officeDocument/2006/relationships/hyperlink" Target="https://podminky.urs.cz/item/CS_URS_2024_02/997013861" TargetMode="External" /><Relationship Id="rId72" Type="http://schemas.openxmlformats.org/officeDocument/2006/relationships/hyperlink" Target="https://podminky.urs.cz/item/CS_URS_2024_02/997013873" TargetMode="External" /><Relationship Id="rId73" Type="http://schemas.openxmlformats.org/officeDocument/2006/relationships/hyperlink" Target="https://podminky.urs.cz/item/CS_URS_2024_02/997013875" TargetMode="External" /><Relationship Id="rId74" Type="http://schemas.openxmlformats.org/officeDocument/2006/relationships/hyperlink" Target="https://podminky.urs.cz/item/CS_URS_2024_02/997211511" TargetMode="External" /><Relationship Id="rId75" Type="http://schemas.openxmlformats.org/officeDocument/2006/relationships/hyperlink" Target="https://podminky.urs.cz/item/CS_URS_2024_02/997211519" TargetMode="External" /><Relationship Id="rId76" Type="http://schemas.openxmlformats.org/officeDocument/2006/relationships/hyperlink" Target="https://podminky.urs.cz/item/CS_URS_2024_02/997211611" TargetMode="External" /><Relationship Id="rId77" Type="http://schemas.openxmlformats.org/officeDocument/2006/relationships/hyperlink" Target="https://podminky.urs.cz/item/CS_URS_2024_02/998225111" TargetMode="External" /><Relationship Id="rId78" Type="http://schemas.openxmlformats.org/officeDocument/2006/relationships/hyperlink" Target="https://podminky.urs.cz/item/CS_URS_2022_01/220060423" TargetMode="External" /><Relationship Id="rId79" Type="http://schemas.openxmlformats.org/officeDocument/2006/relationships/hyperlink" Target="https://podminky.urs.cz/item/CS_URS_2024_02/230202033" TargetMode="External" /><Relationship Id="rId80" Type="http://schemas.openxmlformats.org/officeDocument/2006/relationships/hyperlink" Target="https://podminky.urs.cz/item/CS_URS_2024_02/460171722" TargetMode="External" /><Relationship Id="rId81" Type="http://schemas.openxmlformats.org/officeDocument/2006/relationships/hyperlink" Target="https://podminky.urs.cz/item/CS_URS_2024_02/460282111" TargetMode="External" /><Relationship Id="rId82" Type="http://schemas.openxmlformats.org/officeDocument/2006/relationships/hyperlink" Target="https://podminky.urs.cz/item/CS_URS_2024_02/460282511" TargetMode="External" /><Relationship Id="rId83" Type="http://schemas.openxmlformats.org/officeDocument/2006/relationships/hyperlink" Target="https://podminky.urs.cz/item/CS_URS_2024_02/460341112" TargetMode="External" /><Relationship Id="rId84" Type="http://schemas.openxmlformats.org/officeDocument/2006/relationships/hyperlink" Target="https://podminky.urs.cz/item/CS_URS_2024_02/460341113" TargetMode="External" /><Relationship Id="rId85" Type="http://schemas.openxmlformats.org/officeDocument/2006/relationships/hyperlink" Target="https://podminky.urs.cz/item/CS_URS_2024_02/460341121" TargetMode="External" /><Relationship Id="rId86" Type="http://schemas.openxmlformats.org/officeDocument/2006/relationships/hyperlink" Target="https://podminky.urs.cz/item/CS_URS_2024_02/460361121" TargetMode="External" /><Relationship Id="rId87" Type="http://schemas.openxmlformats.org/officeDocument/2006/relationships/hyperlink" Target="https://podminky.urs.cz/item/CS_URS_2024_02/460371121" TargetMode="External" /><Relationship Id="rId88" Type="http://schemas.openxmlformats.org/officeDocument/2006/relationships/hyperlink" Target="https://podminky.urs.cz/item/CS_URS_2024_02/460451742" TargetMode="External" /><Relationship Id="rId89" Type="http://schemas.openxmlformats.org/officeDocument/2006/relationships/hyperlink" Target="https://podminky.urs.cz/item/CS_URS_2024_02/460452052" TargetMode="External" /><Relationship Id="rId90" Type="http://schemas.openxmlformats.org/officeDocument/2006/relationships/hyperlink" Target="https://podminky.urs.cz/item/CS_URS_2024_02/460661511" TargetMode="External" /><Relationship Id="rId91" Type="http://schemas.openxmlformats.org/officeDocument/2006/relationships/hyperlink" Target="https://podminky.urs.cz/item/CS_URS_2024_02/460671112" TargetMode="External" /><Relationship Id="rId92"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hyperlink" Target="https://podminky.urs.cz/item/CS_URS_2024_02/122211401" TargetMode="External" /><Relationship Id="rId2" Type="http://schemas.openxmlformats.org/officeDocument/2006/relationships/hyperlink" Target="https://podminky.urs.cz/item/CS_URS_2024_02/122251106" TargetMode="External" /><Relationship Id="rId3" Type="http://schemas.openxmlformats.org/officeDocument/2006/relationships/hyperlink" Target="https://podminky.urs.cz/item/CS_URS_2024_02/132251103" TargetMode="External" /><Relationship Id="rId4" Type="http://schemas.openxmlformats.org/officeDocument/2006/relationships/hyperlink" Target="https://podminky.urs.cz/item/CS_URS_2022_01/162751117" TargetMode="External" /><Relationship Id="rId5" Type="http://schemas.openxmlformats.org/officeDocument/2006/relationships/hyperlink" Target="https://podminky.urs.cz/item/CS_URS_2024_02/162751119" TargetMode="External" /><Relationship Id="rId6" Type="http://schemas.openxmlformats.org/officeDocument/2006/relationships/hyperlink" Target="https://podminky.urs.cz/item/CS_URS_2024_02/162751137" TargetMode="External" /><Relationship Id="rId7" Type="http://schemas.openxmlformats.org/officeDocument/2006/relationships/hyperlink" Target="https://podminky.urs.cz/item/CS_URS_2024_02/162751139" TargetMode="External" /><Relationship Id="rId8" Type="http://schemas.openxmlformats.org/officeDocument/2006/relationships/hyperlink" Target="https://podminky.urs.cz/item/CS_URS_2024_02/167151111" TargetMode="External" /><Relationship Id="rId9" Type="http://schemas.openxmlformats.org/officeDocument/2006/relationships/hyperlink" Target="https://podminky.urs.cz/item/CS_URS_2024_02/167151112" TargetMode="External" /><Relationship Id="rId10" Type="http://schemas.openxmlformats.org/officeDocument/2006/relationships/hyperlink" Target="https://podminky.urs.cz/item/CS_URS_2024_02/171152101" TargetMode="External" /><Relationship Id="rId11" Type="http://schemas.openxmlformats.org/officeDocument/2006/relationships/hyperlink" Target="https://podminky.urs.cz/item/CS_URS_2024_01/171152111" TargetMode="External" /><Relationship Id="rId12" Type="http://schemas.openxmlformats.org/officeDocument/2006/relationships/hyperlink" Target="https://podminky.urs.cz/item/CS_URS_2024_02/171201231" TargetMode="External" /><Relationship Id="rId13" Type="http://schemas.openxmlformats.org/officeDocument/2006/relationships/hyperlink" Target="https://podminky.urs.cz/item/CS_URS_2024_02/171251201" TargetMode="External" /><Relationship Id="rId14" Type="http://schemas.openxmlformats.org/officeDocument/2006/relationships/hyperlink" Target="https://podminky.urs.cz/item/CS_URS_2023_01/174151101" TargetMode="External" /><Relationship Id="rId15" Type="http://schemas.openxmlformats.org/officeDocument/2006/relationships/hyperlink" Target="https://podminky.urs.cz/item/CS_URS_2024_01/175111101" TargetMode="External" /><Relationship Id="rId16" Type="http://schemas.openxmlformats.org/officeDocument/2006/relationships/hyperlink" Target="https://podminky.urs.cz/item/CS_URS_2024_01/175111201" TargetMode="External" /><Relationship Id="rId17" Type="http://schemas.openxmlformats.org/officeDocument/2006/relationships/hyperlink" Target="https://podminky.urs.cz/item/CS_URS_2024_02/181311103" TargetMode="External" /><Relationship Id="rId18" Type="http://schemas.openxmlformats.org/officeDocument/2006/relationships/hyperlink" Target="https://podminky.urs.cz/item/CS_URS_2024_02/181411131" TargetMode="External" /><Relationship Id="rId19" Type="http://schemas.openxmlformats.org/officeDocument/2006/relationships/hyperlink" Target="https://podminky.urs.cz/item/CS_URS_2024_02/181411132" TargetMode="External" /><Relationship Id="rId20" Type="http://schemas.openxmlformats.org/officeDocument/2006/relationships/hyperlink" Target="https://podminky.urs.cz/item/CS_URS_2024_02/181951112" TargetMode="External" /><Relationship Id="rId21" Type="http://schemas.openxmlformats.org/officeDocument/2006/relationships/hyperlink" Target="https://podminky.urs.cz/item/CS_URS_2024_02/182311123" TargetMode="External" /><Relationship Id="rId22" Type="http://schemas.openxmlformats.org/officeDocument/2006/relationships/hyperlink" Target="https://podminky.urs.cz/item/CS_URS_2024_02/184813521" TargetMode="External" /><Relationship Id="rId23" Type="http://schemas.openxmlformats.org/officeDocument/2006/relationships/hyperlink" Target="https://podminky.urs.cz/item/CS_URS_2024_02/184813522" TargetMode="External" /><Relationship Id="rId24" Type="http://schemas.openxmlformats.org/officeDocument/2006/relationships/hyperlink" Target="https://podminky.urs.cz/item/CS_URS_2024_02/211531111" TargetMode="External" /><Relationship Id="rId25" Type="http://schemas.openxmlformats.org/officeDocument/2006/relationships/hyperlink" Target="https://podminky.urs.cz/item/CS_URS_2024_02/211971121" TargetMode="External" /><Relationship Id="rId26" Type="http://schemas.openxmlformats.org/officeDocument/2006/relationships/hyperlink" Target="https://podminky.urs.cz/item/CS_URS_2024_01/212572121" TargetMode="External" /><Relationship Id="rId27" Type="http://schemas.openxmlformats.org/officeDocument/2006/relationships/hyperlink" Target="https://podminky.urs.cz/item/CS_URS_2024_02/212752413" TargetMode="External" /><Relationship Id="rId28" Type="http://schemas.openxmlformats.org/officeDocument/2006/relationships/hyperlink" Target="https://podminky.urs.cz/item/CS_URS_2024_02/213141112" TargetMode="External" /><Relationship Id="rId29" Type="http://schemas.openxmlformats.org/officeDocument/2006/relationships/hyperlink" Target="https://podminky.urs.cz/item/CS_URS_2023_01/275313811" TargetMode="External" /><Relationship Id="rId30" Type="http://schemas.openxmlformats.org/officeDocument/2006/relationships/hyperlink" Target="https://podminky.urs.cz/item/CS_URS_2024_02/452311141" TargetMode="External" /><Relationship Id="rId31" Type="http://schemas.openxmlformats.org/officeDocument/2006/relationships/hyperlink" Target="https://podminky.urs.cz/item/CS_URS_2024_02/564851111" TargetMode="External" /><Relationship Id="rId32" Type="http://schemas.openxmlformats.org/officeDocument/2006/relationships/hyperlink" Target="https://podminky.urs.cz/item/CS_URS_2024_01/564861111" TargetMode="External" /><Relationship Id="rId33" Type="http://schemas.openxmlformats.org/officeDocument/2006/relationships/hyperlink" Target="https://podminky.urs.cz/item/CS_URS_2024_02/565176111" TargetMode="External" /><Relationship Id="rId34" Type="http://schemas.openxmlformats.org/officeDocument/2006/relationships/hyperlink" Target="https://podminky.urs.cz/item/CS_URS_2024_02/569903311" TargetMode="External" /><Relationship Id="rId35" Type="http://schemas.openxmlformats.org/officeDocument/2006/relationships/hyperlink" Target="https://podminky.urs.cz/item/CS_URS_2024_02/573111112" TargetMode="External" /><Relationship Id="rId36" Type="http://schemas.openxmlformats.org/officeDocument/2006/relationships/hyperlink" Target="https://podminky.urs.cz/item/CS_URS_2023_02/573231107" TargetMode="External" /><Relationship Id="rId37" Type="http://schemas.openxmlformats.org/officeDocument/2006/relationships/hyperlink" Target="https://podminky.urs.cz/item/CS_URS_2024_01/577134111" TargetMode="External" /><Relationship Id="rId38" Type="http://schemas.openxmlformats.org/officeDocument/2006/relationships/hyperlink" Target="https://podminky.urs.cz/item/CS_URS_2024_02/577165112" TargetMode="External" /><Relationship Id="rId39" Type="http://schemas.openxmlformats.org/officeDocument/2006/relationships/hyperlink" Target="https://podminky.urs.cz/item/CS_URS_2024_01/871310320" TargetMode="External" /><Relationship Id="rId40" Type="http://schemas.openxmlformats.org/officeDocument/2006/relationships/hyperlink" Target="https://podminky.urs.cz/item/CS_URS_2022_01/877310310" TargetMode="External" /><Relationship Id="rId41" Type="http://schemas.openxmlformats.org/officeDocument/2006/relationships/hyperlink" Target="https://podminky.urs.cz/item/CS_URS_2024_02/892351111" TargetMode="External" /><Relationship Id="rId42" Type="http://schemas.openxmlformats.org/officeDocument/2006/relationships/hyperlink" Target="https://podminky.urs.cz/item/CS_URS_2024_02/895941302" TargetMode="External" /><Relationship Id="rId43" Type="http://schemas.openxmlformats.org/officeDocument/2006/relationships/hyperlink" Target="https://podminky.urs.cz/item/CS_URS_2024_02/895941314" TargetMode="External" /><Relationship Id="rId44" Type="http://schemas.openxmlformats.org/officeDocument/2006/relationships/hyperlink" Target="https://podminky.urs.cz/item/CS_URS_2024_02/895941322" TargetMode="External" /><Relationship Id="rId45" Type="http://schemas.openxmlformats.org/officeDocument/2006/relationships/hyperlink" Target="https://podminky.urs.cz/item/CS_URS_2024_02/895941323" TargetMode="External" /><Relationship Id="rId46" Type="http://schemas.openxmlformats.org/officeDocument/2006/relationships/hyperlink" Target="https://podminky.urs.cz/item/CS_URS_2024_02/895941331" TargetMode="External" /><Relationship Id="rId47" Type="http://schemas.openxmlformats.org/officeDocument/2006/relationships/hyperlink" Target="https://podminky.urs.cz/item/CS_URS_2024_01/899204112" TargetMode="External" /><Relationship Id="rId48" Type="http://schemas.openxmlformats.org/officeDocument/2006/relationships/hyperlink" Target="https://podminky.urs.cz/item/CS_URS_2024_02/899633151" TargetMode="External" /><Relationship Id="rId49" Type="http://schemas.openxmlformats.org/officeDocument/2006/relationships/hyperlink" Target="https://podminky.urs.cz/item/CS_URS_2024_02/914531111" TargetMode="External" /><Relationship Id="rId50" Type="http://schemas.openxmlformats.org/officeDocument/2006/relationships/hyperlink" Target="https://podminky.urs.cz/item/CS_URS_2024_02/915131112" TargetMode="External" /><Relationship Id="rId51" Type="http://schemas.openxmlformats.org/officeDocument/2006/relationships/hyperlink" Target="https://podminky.urs.cz/item/CS_URS_2024_02/916111113" TargetMode="External" /><Relationship Id="rId52" Type="http://schemas.openxmlformats.org/officeDocument/2006/relationships/hyperlink" Target="https://podminky.urs.cz/item/CS_URS_2024_01/916131213" TargetMode="External" /><Relationship Id="rId53" Type="http://schemas.openxmlformats.org/officeDocument/2006/relationships/hyperlink" Target="https://podminky.urs.cz/item/CS_URS_2024_01/916991121" TargetMode="External" /><Relationship Id="rId54" Type="http://schemas.openxmlformats.org/officeDocument/2006/relationships/hyperlink" Target="https://podminky.urs.cz/item/CS_URS_2024_01/919735111" TargetMode="External" /><Relationship Id="rId55" Type="http://schemas.openxmlformats.org/officeDocument/2006/relationships/hyperlink" Target="https://podminky.urs.cz/item/CS_URS_2022_01/220060423" TargetMode="External" /><Relationship Id="rId56" Type="http://schemas.openxmlformats.org/officeDocument/2006/relationships/hyperlink" Target="https://podminky.urs.cz/item/CS_URS_2024_02/230202019" TargetMode="External" /><Relationship Id="rId57" Type="http://schemas.openxmlformats.org/officeDocument/2006/relationships/hyperlink" Target="https://podminky.urs.cz/item/CS_URS_2024_02/230202033" TargetMode="External" /><Relationship Id="rId58" Type="http://schemas.openxmlformats.org/officeDocument/2006/relationships/hyperlink" Target="https://podminky.urs.cz/item/CS_URS_2024_02/460171722" TargetMode="External" /><Relationship Id="rId59" Type="http://schemas.openxmlformats.org/officeDocument/2006/relationships/hyperlink" Target="https://podminky.urs.cz/item/CS_URS_2024_02/460172042" TargetMode="External" /><Relationship Id="rId60" Type="http://schemas.openxmlformats.org/officeDocument/2006/relationships/hyperlink" Target="https://podminky.urs.cz/item/CS_URS_2024_02/460282111" TargetMode="External" /><Relationship Id="rId61" Type="http://schemas.openxmlformats.org/officeDocument/2006/relationships/hyperlink" Target="https://podminky.urs.cz/item/CS_URS_2024_02/460282511" TargetMode="External" /><Relationship Id="rId62" Type="http://schemas.openxmlformats.org/officeDocument/2006/relationships/hyperlink" Target="https://podminky.urs.cz/item/CS_URS_2024_02/460341112" TargetMode="External" /><Relationship Id="rId63" Type="http://schemas.openxmlformats.org/officeDocument/2006/relationships/hyperlink" Target="https://podminky.urs.cz/item/CS_URS_2024_02/460341113" TargetMode="External" /><Relationship Id="rId64" Type="http://schemas.openxmlformats.org/officeDocument/2006/relationships/hyperlink" Target="https://podminky.urs.cz/item/CS_URS_2024_02/460341121" TargetMode="External" /><Relationship Id="rId65" Type="http://schemas.openxmlformats.org/officeDocument/2006/relationships/hyperlink" Target="https://podminky.urs.cz/item/CS_URS_2024_02/460361121" TargetMode="External" /><Relationship Id="rId66" Type="http://schemas.openxmlformats.org/officeDocument/2006/relationships/hyperlink" Target="https://podminky.urs.cz/item/CS_URS_2024_02/460371121" TargetMode="External" /><Relationship Id="rId67" Type="http://schemas.openxmlformats.org/officeDocument/2006/relationships/hyperlink" Target="https://podminky.urs.cz/item/CS_URS_2024_02/460451742" TargetMode="External" /><Relationship Id="rId68" Type="http://schemas.openxmlformats.org/officeDocument/2006/relationships/hyperlink" Target="https://podminky.urs.cz/item/CS_URS_2024_02/460452052" TargetMode="External" /><Relationship Id="rId69" Type="http://schemas.openxmlformats.org/officeDocument/2006/relationships/hyperlink" Target="https://podminky.urs.cz/item/CS_URS_2024_02/460661511" TargetMode="External" /><Relationship Id="rId70" Type="http://schemas.openxmlformats.org/officeDocument/2006/relationships/hyperlink" Target="https://podminky.urs.cz/item/CS_URS_2024_02/460671112" TargetMode="External" /><Relationship Id="rId71" Type="http://schemas.openxmlformats.org/officeDocument/2006/relationships/hyperlink" Target="https://podminky.urs.cz/item/CS_URS_2024_02/998225111" TargetMode="External" /><Relationship Id="rId72"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hyperlink" Target="https://podminky.urs.cz/item/CS_URS_2024_02/122251106" TargetMode="External" /><Relationship Id="rId2" Type="http://schemas.openxmlformats.org/officeDocument/2006/relationships/hyperlink" Target="https://podminky.urs.cz/item/CS_URS_2024_01/133212811" TargetMode="External" /><Relationship Id="rId3" Type="http://schemas.openxmlformats.org/officeDocument/2006/relationships/hyperlink" Target="https://podminky.urs.cz/item/CS_URS_2022_01/162751117" TargetMode="External" /><Relationship Id="rId4" Type="http://schemas.openxmlformats.org/officeDocument/2006/relationships/hyperlink" Target="https://podminky.urs.cz/item/CS_URS_2024_02/162751119" TargetMode="External" /><Relationship Id="rId5" Type="http://schemas.openxmlformats.org/officeDocument/2006/relationships/hyperlink" Target="https://podminky.urs.cz/item/CS_URS_2024_02/162751137" TargetMode="External" /><Relationship Id="rId6" Type="http://schemas.openxmlformats.org/officeDocument/2006/relationships/hyperlink" Target="https://podminky.urs.cz/item/CS_URS_2024_02/162751139" TargetMode="External" /><Relationship Id="rId7" Type="http://schemas.openxmlformats.org/officeDocument/2006/relationships/hyperlink" Target="https://podminky.urs.cz/item/CS_URS_2024_02/167151111" TargetMode="External" /><Relationship Id="rId8" Type="http://schemas.openxmlformats.org/officeDocument/2006/relationships/hyperlink" Target="https://podminky.urs.cz/item/CS_URS_2024_02/167151112" TargetMode="External" /><Relationship Id="rId9" Type="http://schemas.openxmlformats.org/officeDocument/2006/relationships/hyperlink" Target="https://podminky.urs.cz/item/CS_URS_2024_02/171152101" TargetMode="External" /><Relationship Id="rId10" Type="http://schemas.openxmlformats.org/officeDocument/2006/relationships/hyperlink" Target="https://podminky.urs.cz/item/CS_URS_2024_01/171152111" TargetMode="External" /><Relationship Id="rId11" Type="http://schemas.openxmlformats.org/officeDocument/2006/relationships/hyperlink" Target="https://podminky.urs.cz/item/CS_URS_2024_02/171201231" TargetMode="External" /><Relationship Id="rId12" Type="http://schemas.openxmlformats.org/officeDocument/2006/relationships/hyperlink" Target="https://podminky.urs.cz/item/CS_URS_2024_02/171251201" TargetMode="External" /><Relationship Id="rId13" Type="http://schemas.openxmlformats.org/officeDocument/2006/relationships/hyperlink" Target="https://podminky.urs.cz/item/CS_URS_2023_01/174151101" TargetMode="External" /><Relationship Id="rId14" Type="http://schemas.openxmlformats.org/officeDocument/2006/relationships/hyperlink" Target="https://podminky.urs.cz/item/CS_URS_2024_01/175111101" TargetMode="External" /><Relationship Id="rId15" Type="http://schemas.openxmlformats.org/officeDocument/2006/relationships/hyperlink" Target="https://podminky.urs.cz/item/CS_URS_2024_01/175111201" TargetMode="External" /><Relationship Id="rId16" Type="http://schemas.openxmlformats.org/officeDocument/2006/relationships/hyperlink" Target="https://podminky.urs.cz/item/CS_URS_2024_02/181311103" TargetMode="External" /><Relationship Id="rId17" Type="http://schemas.openxmlformats.org/officeDocument/2006/relationships/hyperlink" Target="https://podminky.urs.cz/item/CS_URS_2024_02/181411132" TargetMode="External" /><Relationship Id="rId18" Type="http://schemas.openxmlformats.org/officeDocument/2006/relationships/hyperlink" Target="https://podminky.urs.cz/item/CS_URS_2024_02/181451131" TargetMode="External" /><Relationship Id="rId19" Type="http://schemas.openxmlformats.org/officeDocument/2006/relationships/hyperlink" Target="https://podminky.urs.cz/item/CS_URS_2024_02/181951112" TargetMode="External" /><Relationship Id="rId20" Type="http://schemas.openxmlformats.org/officeDocument/2006/relationships/hyperlink" Target="https://podminky.urs.cz/item/CS_URS_2024_02/182311123" TargetMode="External" /><Relationship Id="rId21" Type="http://schemas.openxmlformats.org/officeDocument/2006/relationships/hyperlink" Target="https://podminky.urs.cz/item/CS_URS_2024_02/184813521" TargetMode="External" /><Relationship Id="rId22" Type="http://schemas.openxmlformats.org/officeDocument/2006/relationships/hyperlink" Target="https://podminky.urs.cz/item/CS_URS_2024_02/184813522" TargetMode="External" /><Relationship Id="rId23" Type="http://schemas.openxmlformats.org/officeDocument/2006/relationships/hyperlink" Target="https://podminky.urs.cz/item/CS_URS_2024_02/211531111" TargetMode="External" /><Relationship Id="rId24" Type="http://schemas.openxmlformats.org/officeDocument/2006/relationships/hyperlink" Target="https://podminky.urs.cz/item/CS_URS_2024_02/211971121" TargetMode="External" /><Relationship Id="rId25" Type="http://schemas.openxmlformats.org/officeDocument/2006/relationships/hyperlink" Target="https://podminky.urs.cz/item/CS_URS_2024_01/212572121" TargetMode="External" /><Relationship Id="rId26" Type="http://schemas.openxmlformats.org/officeDocument/2006/relationships/hyperlink" Target="https://podminky.urs.cz/item/CS_URS_2024_02/212752413" TargetMode="External" /><Relationship Id="rId27" Type="http://schemas.openxmlformats.org/officeDocument/2006/relationships/hyperlink" Target="https://podminky.urs.cz/item/CS_URS_2024_02/213141112" TargetMode="External" /><Relationship Id="rId28" Type="http://schemas.openxmlformats.org/officeDocument/2006/relationships/hyperlink" Target="https://podminky.urs.cz/item/CS_URS_2024_02/452311141" TargetMode="External" /><Relationship Id="rId29" Type="http://schemas.openxmlformats.org/officeDocument/2006/relationships/hyperlink" Target="https://podminky.urs.cz/item/CS_URS_2024_02/564851111" TargetMode="External" /><Relationship Id="rId30" Type="http://schemas.openxmlformats.org/officeDocument/2006/relationships/hyperlink" Target="https://podminky.urs.cz/item/CS_URS_2024_01/564861111" TargetMode="External" /><Relationship Id="rId31" Type="http://schemas.openxmlformats.org/officeDocument/2006/relationships/hyperlink" Target="https://podminky.urs.cz/item/CS_URS_2024_02/565176111" TargetMode="External" /><Relationship Id="rId32" Type="http://schemas.openxmlformats.org/officeDocument/2006/relationships/hyperlink" Target="https://podminky.urs.cz/item/CS_URS_2024_02/569903311" TargetMode="External" /><Relationship Id="rId33" Type="http://schemas.openxmlformats.org/officeDocument/2006/relationships/hyperlink" Target="https://podminky.urs.cz/item/CS_URS_2024_02/573111112" TargetMode="External" /><Relationship Id="rId34" Type="http://schemas.openxmlformats.org/officeDocument/2006/relationships/hyperlink" Target="https://podminky.urs.cz/item/CS_URS_2023_02/573231107" TargetMode="External" /><Relationship Id="rId35" Type="http://schemas.openxmlformats.org/officeDocument/2006/relationships/hyperlink" Target="https://podminky.urs.cz/item/CS_URS_2024_01/577134111" TargetMode="External" /><Relationship Id="rId36" Type="http://schemas.openxmlformats.org/officeDocument/2006/relationships/hyperlink" Target="https://podminky.urs.cz/item/CS_URS_2024_02/577165112" TargetMode="External" /><Relationship Id="rId37" Type="http://schemas.openxmlformats.org/officeDocument/2006/relationships/hyperlink" Target="https://podminky.urs.cz/item/CS_URS_2024_01/871310320" TargetMode="External" /><Relationship Id="rId38" Type="http://schemas.openxmlformats.org/officeDocument/2006/relationships/hyperlink" Target="https://podminky.urs.cz/item/CS_URS_2022_01/877310310" TargetMode="External" /><Relationship Id="rId39" Type="http://schemas.openxmlformats.org/officeDocument/2006/relationships/hyperlink" Target="https://podminky.urs.cz/item/CS_URS_2024_02/892351111" TargetMode="External" /><Relationship Id="rId40" Type="http://schemas.openxmlformats.org/officeDocument/2006/relationships/hyperlink" Target="https://podminky.urs.cz/item/CS_URS_2024_02/895941302" TargetMode="External" /><Relationship Id="rId41" Type="http://schemas.openxmlformats.org/officeDocument/2006/relationships/hyperlink" Target="https://podminky.urs.cz/item/CS_URS_2024_02/895941314" TargetMode="External" /><Relationship Id="rId42" Type="http://schemas.openxmlformats.org/officeDocument/2006/relationships/hyperlink" Target="https://podminky.urs.cz/item/CS_URS_2024_02/895941322" TargetMode="External" /><Relationship Id="rId43" Type="http://schemas.openxmlformats.org/officeDocument/2006/relationships/hyperlink" Target="https://podminky.urs.cz/item/CS_URS_2024_02/895941331" TargetMode="External" /><Relationship Id="rId44" Type="http://schemas.openxmlformats.org/officeDocument/2006/relationships/hyperlink" Target="https://podminky.urs.cz/item/CS_URS_2024_01/899204112" TargetMode="External" /><Relationship Id="rId45" Type="http://schemas.openxmlformats.org/officeDocument/2006/relationships/hyperlink" Target="https://podminky.urs.cz/item/CS_URS_2024_02/899633151" TargetMode="External" /><Relationship Id="rId46" Type="http://schemas.openxmlformats.org/officeDocument/2006/relationships/hyperlink" Target="https://podminky.urs.cz/item/CS_URS_2024_02/916111113" TargetMode="External" /><Relationship Id="rId47" Type="http://schemas.openxmlformats.org/officeDocument/2006/relationships/hyperlink" Target="https://podminky.urs.cz/item/CS_URS_2024_01/916131213" TargetMode="External" /><Relationship Id="rId48" Type="http://schemas.openxmlformats.org/officeDocument/2006/relationships/hyperlink" Target="https://podminky.urs.cz/item/CS_URS_2024_01/916991121" TargetMode="External" /><Relationship Id="rId49" Type="http://schemas.openxmlformats.org/officeDocument/2006/relationships/hyperlink" Target="https://podminky.urs.cz/item/CS_URS_2024_01/919735111" TargetMode="External" /><Relationship Id="rId50" Type="http://schemas.openxmlformats.org/officeDocument/2006/relationships/hyperlink" Target="https://podminky.urs.cz/item/CS_URS_2024_02/998225111" TargetMode="External" /><Relationship Id="rId51" Type="http://schemas.openxmlformats.org/officeDocument/2006/relationships/hyperlink" Target="https://podminky.urs.cz/item/CS_URS_2022_01/220060423" TargetMode="External" /><Relationship Id="rId52" Type="http://schemas.openxmlformats.org/officeDocument/2006/relationships/hyperlink" Target="https://podminky.urs.cz/item/CS_URS_2024_02/230202019" TargetMode="External" /><Relationship Id="rId53" Type="http://schemas.openxmlformats.org/officeDocument/2006/relationships/hyperlink" Target="https://podminky.urs.cz/item/CS_URS_2024_02/230202033" TargetMode="External" /><Relationship Id="rId54" Type="http://schemas.openxmlformats.org/officeDocument/2006/relationships/hyperlink" Target="https://podminky.urs.cz/item/CS_URS_2024_02/460171722" TargetMode="External" /><Relationship Id="rId55" Type="http://schemas.openxmlformats.org/officeDocument/2006/relationships/hyperlink" Target="https://podminky.urs.cz/item/CS_URS_2024_02/460172042" TargetMode="External" /><Relationship Id="rId56" Type="http://schemas.openxmlformats.org/officeDocument/2006/relationships/hyperlink" Target="https://podminky.urs.cz/item/CS_URS_2024_02/460282111" TargetMode="External" /><Relationship Id="rId57" Type="http://schemas.openxmlformats.org/officeDocument/2006/relationships/hyperlink" Target="https://podminky.urs.cz/item/CS_URS_2024_02/460282511" TargetMode="External" /><Relationship Id="rId58" Type="http://schemas.openxmlformats.org/officeDocument/2006/relationships/hyperlink" Target="https://podminky.urs.cz/item/CS_URS_2024_02/460341112" TargetMode="External" /><Relationship Id="rId59" Type="http://schemas.openxmlformats.org/officeDocument/2006/relationships/hyperlink" Target="https://podminky.urs.cz/item/CS_URS_2024_02/460341113" TargetMode="External" /><Relationship Id="rId60" Type="http://schemas.openxmlformats.org/officeDocument/2006/relationships/hyperlink" Target="https://podminky.urs.cz/item/CS_URS_2024_02/460341121" TargetMode="External" /><Relationship Id="rId61" Type="http://schemas.openxmlformats.org/officeDocument/2006/relationships/hyperlink" Target="https://podminky.urs.cz/item/CS_URS_2024_02/460361121" TargetMode="External" /><Relationship Id="rId62" Type="http://schemas.openxmlformats.org/officeDocument/2006/relationships/hyperlink" Target="https://podminky.urs.cz/item/CS_URS_2024_02/460371121" TargetMode="External" /><Relationship Id="rId63" Type="http://schemas.openxmlformats.org/officeDocument/2006/relationships/hyperlink" Target="https://podminky.urs.cz/item/CS_URS_2024_02/460451742" TargetMode="External" /><Relationship Id="rId64" Type="http://schemas.openxmlformats.org/officeDocument/2006/relationships/hyperlink" Target="https://podminky.urs.cz/item/CS_URS_2024_02/460452052" TargetMode="External" /><Relationship Id="rId65" Type="http://schemas.openxmlformats.org/officeDocument/2006/relationships/hyperlink" Target="https://podminky.urs.cz/item/CS_URS_2024_02/460661511" TargetMode="External" /><Relationship Id="rId66" Type="http://schemas.openxmlformats.org/officeDocument/2006/relationships/hyperlink" Target="https://podminky.urs.cz/item/CS_URS_2024_02/460671112" TargetMode="External" /><Relationship Id="rId67"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hyperlink" Target="https://podminky.urs.cz/item/CS_URS_2024_02/122251106" TargetMode="External" /><Relationship Id="rId2" Type="http://schemas.openxmlformats.org/officeDocument/2006/relationships/hyperlink" Target="https://podminky.urs.cz/item/CS_URS_2024_02/132251103" TargetMode="External" /><Relationship Id="rId3" Type="http://schemas.openxmlformats.org/officeDocument/2006/relationships/hyperlink" Target="https://podminky.urs.cz/item/CS_URS_2024_01/133212811" TargetMode="External" /><Relationship Id="rId4" Type="http://schemas.openxmlformats.org/officeDocument/2006/relationships/hyperlink" Target="https://podminky.urs.cz/item/CS_URS_2022_01/162751117" TargetMode="External" /><Relationship Id="rId5" Type="http://schemas.openxmlformats.org/officeDocument/2006/relationships/hyperlink" Target="https://podminky.urs.cz/item/CS_URS_2024_02/162751119" TargetMode="External" /><Relationship Id="rId6" Type="http://schemas.openxmlformats.org/officeDocument/2006/relationships/hyperlink" Target="https://podminky.urs.cz/item/CS_URS_2024_02/162751137" TargetMode="External" /><Relationship Id="rId7" Type="http://schemas.openxmlformats.org/officeDocument/2006/relationships/hyperlink" Target="https://podminky.urs.cz/item/CS_URS_2024_02/162751139" TargetMode="External" /><Relationship Id="rId8" Type="http://schemas.openxmlformats.org/officeDocument/2006/relationships/hyperlink" Target="https://podminky.urs.cz/item/CS_URS_2024_02/167151111" TargetMode="External" /><Relationship Id="rId9" Type="http://schemas.openxmlformats.org/officeDocument/2006/relationships/hyperlink" Target="https://podminky.urs.cz/item/CS_URS_2024_02/167151112" TargetMode="External" /><Relationship Id="rId10" Type="http://schemas.openxmlformats.org/officeDocument/2006/relationships/hyperlink" Target="https://podminky.urs.cz/item/CS_URS_2024_02/171152101" TargetMode="External" /><Relationship Id="rId11" Type="http://schemas.openxmlformats.org/officeDocument/2006/relationships/hyperlink" Target="https://podminky.urs.cz/item/CS_URS_2024_01/171152111" TargetMode="External" /><Relationship Id="rId12" Type="http://schemas.openxmlformats.org/officeDocument/2006/relationships/hyperlink" Target="https://podminky.urs.cz/item/CS_URS_2024_02/171201231" TargetMode="External" /><Relationship Id="rId13" Type="http://schemas.openxmlformats.org/officeDocument/2006/relationships/hyperlink" Target="https://podminky.urs.cz/item/CS_URS_2024_02/171251201" TargetMode="External" /><Relationship Id="rId14" Type="http://schemas.openxmlformats.org/officeDocument/2006/relationships/hyperlink" Target="https://podminky.urs.cz/item/CS_URS_2023_01/174151101" TargetMode="External" /><Relationship Id="rId15" Type="http://schemas.openxmlformats.org/officeDocument/2006/relationships/hyperlink" Target="https://podminky.urs.cz/item/CS_URS_2024_01/175111101" TargetMode="External" /><Relationship Id="rId16" Type="http://schemas.openxmlformats.org/officeDocument/2006/relationships/hyperlink" Target="https://podminky.urs.cz/item/CS_URS_2024_01/175111201" TargetMode="External" /><Relationship Id="rId17" Type="http://schemas.openxmlformats.org/officeDocument/2006/relationships/hyperlink" Target="https://podminky.urs.cz/item/CS_URS_2024_02/181311103" TargetMode="External" /><Relationship Id="rId18" Type="http://schemas.openxmlformats.org/officeDocument/2006/relationships/hyperlink" Target="https://podminky.urs.cz/item/CS_URS_2024_02/181411131" TargetMode="External" /><Relationship Id="rId19" Type="http://schemas.openxmlformats.org/officeDocument/2006/relationships/hyperlink" Target="https://podminky.urs.cz/item/CS_URS_2024_02/181411132" TargetMode="External" /><Relationship Id="rId20" Type="http://schemas.openxmlformats.org/officeDocument/2006/relationships/hyperlink" Target="https://podminky.urs.cz/item/CS_URS_2024_02/181951112" TargetMode="External" /><Relationship Id="rId21" Type="http://schemas.openxmlformats.org/officeDocument/2006/relationships/hyperlink" Target="https://podminky.urs.cz/item/CS_URS_2024_02/182311123" TargetMode="External" /><Relationship Id="rId22" Type="http://schemas.openxmlformats.org/officeDocument/2006/relationships/hyperlink" Target="https://podminky.urs.cz/item/CS_URS_2024_02/184813521" TargetMode="External" /><Relationship Id="rId23" Type="http://schemas.openxmlformats.org/officeDocument/2006/relationships/hyperlink" Target="https://podminky.urs.cz/item/CS_URS_2024_02/184813522" TargetMode="External" /><Relationship Id="rId24" Type="http://schemas.openxmlformats.org/officeDocument/2006/relationships/hyperlink" Target="https://podminky.urs.cz/item/CS_URS_2024_02/211531111" TargetMode="External" /><Relationship Id="rId25" Type="http://schemas.openxmlformats.org/officeDocument/2006/relationships/hyperlink" Target="https://podminky.urs.cz/item/CS_URS_2024_02/211971121" TargetMode="External" /><Relationship Id="rId26" Type="http://schemas.openxmlformats.org/officeDocument/2006/relationships/hyperlink" Target="https://podminky.urs.cz/item/CS_URS_2024_01/212572121" TargetMode="External" /><Relationship Id="rId27" Type="http://schemas.openxmlformats.org/officeDocument/2006/relationships/hyperlink" Target="https://podminky.urs.cz/item/CS_URS_2024_02/212752413" TargetMode="External" /><Relationship Id="rId28" Type="http://schemas.openxmlformats.org/officeDocument/2006/relationships/hyperlink" Target="https://podminky.urs.cz/item/CS_URS_2024_02/213141112" TargetMode="External" /><Relationship Id="rId29" Type="http://schemas.openxmlformats.org/officeDocument/2006/relationships/hyperlink" Target="https://podminky.urs.cz/item/CS_URS_2024_02/452311141" TargetMode="External" /><Relationship Id="rId30" Type="http://schemas.openxmlformats.org/officeDocument/2006/relationships/hyperlink" Target="https://podminky.urs.cz/item/CS_URS_2024_02/564851111" TargetMode="External" /><Relationship Id="rId31" Type="http://schemas.openxmlformats.org/officeDocument/2006/relationships/hyperlink" Target="https://podminky.urs.cz/item/CS_URS_2024_01/564861111" TargetMode="External" /><Relationship Id="rId32" Type="http://schemas.openxmlformats.org/officeDocument/2006/relationships/hyperlink" Target="https://podminky.urs.cz/item/CS_URS_2024_02/565176111" TargetMode="External" /><Relationship Id="rId33" Type="http://schemas.openxmlformats.org/officeDocument/2006/relationships/hyperlink" Target="https://podminky.urs.cz/item/CS_URS_2024_02/569903311" TargetMode="External" /><Relationship Id="rId34" Type="http://schemas.openxmlformats.org/officeDocument/2006/relationships/hyperlink" Target="https://podminky.urs.cz/item/CS_URS_2024_02/573111112" TargetMode="External" /><Relationship Id="rId35" Type="http://schemas.openxmlformats.org/officeDocument/2006/relationships/hyperlink" Target="https://podminky.urs.cz/item/CS_URS_2023_02/573231107" TargetMode="External" /><Relationship Id="rId36" Type="http://schemas.openxmlformats.org/officeDocument/2006/relationships/hyperlink" Target="https://podminky.urs.cz/item/CS_URS_2024_01/577134111" TargetMode="External" /><Relationship Id="rId37" Type="http://schemas.openxmlformats.org/officeDocument/2006/relationships/hyperlink" Target="https://podminky.urs.cz/item/CS_URS_2024_02/577165112" TargetMode="External" /><Relationship Id="rId38" Type="http://schemas.openxmlformats.org/officeDocument/2006/relationships/hyperlink" Target="https://podminky.urs.cz/item/CS_URS_2024_01/871310320" TargetMode="External" /><Relationship Id="rId39" Type="http://schemas.openxmlformats.org/officeDocument/2006/relationships/hyperlink" Target="https://podminky.urs.cz/item/CS_URS_2022_01/877310310" TargetMode="External" /><Relationship Id="rId40" Type="http://schemas.openxmlformats.org/officeDocument/2006/relationships/hyperlink" Target="https://podminky.urs.cz/item/CS_URS_2024_02/892351111" TargetMode="External" /><Relationship Id="rId41" Type="http://schemas.openxmlformats.org/officeDocument/2006/relationships/hyperlink" Target="https://podminky.urs.cz/item/CS_URS_2024_02/895941302" TargetMode="External" /><Relationship Id="rId42" Type="http://schemas.openxmlformats.org/officeDocument/2006/relationships/hyperlink" Target="https://podminky.urs.cz/item/CS_URS_2024_02/895941314" TargetMode="External" /><Relationship Id="rId43" Type="http://schemas.openxmlformats.org/officeDocument/2006/relationships/hyperlink" Target="https://podminky.urs.cz/item/CS_URS_2024_02/895941322" TargetMode="External" /><Relationship Id="rId44" Type="http://schemas.openxmlformats.org/officeDocument/2006/relationships/hyperlink" Target="https://podminky.urs.cz/item/CS_URS_2024_02/895941331" TargetMode="External" /><Relationship Id="rId45" Type="http://schemas.openxmlformats.org/officeDocument/2006/relationships/hyperlink" Target="https://podminky.urs.cz/item/CS_URS_2024_01/899204112" TargetMode="External" /><Relationship Id="rId46" Type="http://schemas.openxmlformats.org/officeDocument/2006/relationships/hyperlink" Target="https://podminky.urs.cz/item/CS_URS_2024_02/899633151" TargetMode="External" /><Relationship Id="rId47" Type="http://schemas.openxmlformats.org/officeDocument/2006/relationships/hyperlink" Target="https://podminky.urs.cz/item/CS_URS_2024_02/916111113" TargetMode="External" /><Relationship Id="rId48" Type="http://schemas.openxmlformats.org/officeDocument/2006/relationships/hyperlink" Target="https://podminky.urs.cz/item/CS_URS_2024_01/916131213" TargetMode="External" /><Relationship Id="rId49" Type="http://schemas.openxmlformats.org/officeDocument/2006/relationships/hyperlink" Target="https://podminky.urs.cz/item/CS_URS_2024_01/916991121" TargetMode="External" /><Relationship Id="rId50" Type="http://schemas.openxmlformats.org/officeDocument/2006/relationships/hyperlink" Target="https://podminky.urs.cz/item/CS_URS_2024_01/919735111" TargetMode="External" /><Relationship Id="rId51" Type="http://schemas.openxmlformats.org/officeDocument/2006/relationships/hyperlink" Target="https://podminky.urs.cz/item/CS_URS_2024_02/998225111" TargetMode="External" /><Relationship Id="rId52" Type="http://schemas.openxmlformats.org/officeDocument/2006/relationships/hyperlink" Target="https://podminky.urs.cz/item/CS_URS_2022_01/220060423" TargetMode="External" /><Relationship Id="rId53" Type="http://schemas.openxmlformats.org/officeDocument/2006/relationships/hyperlink" Target="https://podminky.urs.cz/item/CS_URS_2024_02/230202019" TargetMode="External" /><Relationship Id="rId54" Type="http://schemas.openxmlformats.org/officeDocument/2006/relationships/hyperlink" Target="https://podminky.urs.cz/item/CS_URS_2024_02/230202033" TargetMode="External" /><Relationship Id="rId55" Type="http://schemas.openxmlformats.org/officeDocument/2006/relationships/hyperlink" Target="https://podminky.urs.cz/item/CS_URS_2024_02/460171722" TargetMode="External" /><Relationship Id="rId56" Type="http://schemas.openxmlformats.org/officeDocument/2006/relationships/hyperlink" Target="https://podminky.urs.cz/item/CS_URS_2024_02/460172042" TargetMode="External" /><Relationship Id="rId57" Type="http://schemas.openxmlformats.org/officeDocument/2006/relationships/hyperlink" Target="https://podminky.urs.cz/item/CS_URS_2024_02/460282111" TargetMode="External" /><Relationship Id="rId58" Type="http://schemas.openxmlformats.org/officeDocument/2006/relationships/hyperlink" Target="https://podminky.urs.cz/item/CS_URS_2024_02/460282511" TargetMode="External" /><Relationship Id="rId59" Type="http://schemas.openxmlformats.org/officeDocument/2006/relationships/hyperlink" Target="https://podminky.urs.cz/item/CS_URS_2024_02/460341112" TargetMode="External" /><Relationship Id="rId60" Type="http://schemas.openxmlformats.org/officeDocument/2006/relationships/hyperlink" Target="https://podminky.urs.cz/item/CS_URS_2024_02/460341113" TargetMode="External" /><Relationship Id="rId61" Type="http://schemas.openxmlformats.org/officeDocument/2006/relationships/hyperlink" Target="https://podminky.urs.cz/item/CS_URS_2024_02/460341121" TargetMode="External" /><Relationship Id="rId62" Type="http://schemas.openxmlformats.org/officeDocument/2006/relationships/hyperlink" Target="https://podminky.urs.cz/item/CS_URS_2024_02/460361121" TargetMode="External" /><Relationship Id="rId63" Type="http://schemas.openxmlformats.org/officeDocument/2006/relationships/hyperlink" Target="https://podminky.urs.cz/item/CS_URS_2024_02/460371121" TargetMode="External" /><Relationship Id="rId64" Type="http://schemas.openxmlformats.org/officeDocument/2006/relationships/hyperlink" Target="https://podminky.urs.cz/item/CS_URS_2024_02/460451742" TargetMode="External" /><Relationship Id="rId65" Type="http://schemas.openxmlformats.org/officeDocument/2006/relationships/hyperlink" Target="https://podminky.urs.cz/item/CS_URS_2024_02/460452052" TargetMode="External" /><Relationship Id="rId66" Type="http://schemas.openxmlformats.org/officeDocument/2006/relationships/hyperlink" Target="https://podminky.urs.cz/item/CS_URS_2024_02/460661511" TargetMode="External" /><Relationship Id="rId67" Type="http://schemas.openxmlformats.org/officeDocument/2006/relationships/hyperlink" Target="https://podminky.urs.cz/item/CS_URS_2024_02/460671112" TargetMode="External" /><Relationship Id="rId68"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hyperlink" Target="https://podminky.urs.cz/item/CS_URS_2024_02/113106023" TargetMode="External" /><Relationship Id="rId2" Type="http://schemas.openxmlformats.org/officeDocument/2006/relationships/hyperlink" Target="https://podminky.urs.cz/item/CS_URS_2024_02/113107164" TargetMode="External" /><Relationship Id="rId3" Type="http://schemas.openxmlformats.org/officeDocument/2006/relationships/hyperlink" Target="https://podminky.urs.cz/item/CS_URS_2024_02/113107324" TargetMode="External" /><Relationship Id="rId4" Type="http://schemas.openxmlformats.org/officeDocument/2006/relationships/hyperlink" Target="https://podminky.urs.cz/item/CS_URS_2024_02/113107341" TargetMode="External" /><Relationship Id="rId5" Type="http://schemas.openxmlformats.org/officeDocument/2006/relationships/hyperlink" Target="https://podminky.urs.cz/item/CS_URS_2024_02/113107342" TargetMode="External" /><Relationship Id="rId6" Type="http://schemas.openxmlformats.org/officeDocument/2006/relationships/hyperlink" Target="https://podminky.urs.cz/item/CS_URS_2024_02/113201111" TargetMode="External" /><Relationship Id="rId7" Type="http://schemas.openxmlformats.org/officeDocument/2006/relationships/hyperlink" Target="https://podminky.urs.cz/item/CS_URS_2024_01/113202111" TargetMode="External" /><Relationship Id="rId8" Type="http://schemas.openxmlformats.org/officeDocument/2006/relationships/hyperlink" Target="https://podminky.urs.cz/item/CS_URS_2024_01/122251103" TargetMode="External" /><Relationship Id="rId9" Type="http://schemas.openxmlformats.org/officeDocument/2006/relationships/hyperlink" Target="https://podminky.urs.cz/item/CS_URS_2024_02/132251251" TargetMode="External" /><Relationship Id="rId10" Type="http://schemas.openxmlformats.org/officeDocument/2006/relationships/hyperlink" Target="https://podminky.urs.cz/item/CS_URS_2024_02/162351103" TargetMode="External" /><Relationship Id="rId11" Type="http://schemas.openxmlformats.org/officeDocument/2006/relationships/hyperlink" Target="https://podminky.urs.cz/item/CS_URS_2024_02/162751119" TargetMode="External" /><Relationship Id="rId12" Type="http://schemas.openxmlformats.org/officeDocument/2006/relationships/hyperlink" Target="https://podminky.urs.cz/item/CS_URS_2024_02/162751137" TargetMode="External" /><Relationship Id="rId13" Type="http://schemas.openxmlformats.org/officeDocument/2006/relationships/hyperlink" Target="https://podminky.urs.cz/item/CS_URS_2023_01/167151111" TargetMode="External" /><Relationship Id="rId14" Type="http://schemas.openxmlformats.org/officeDocument/2006/relationships/hyperlink" Target="https://podminky.urs.cz/item/CS_URS_2024_02/171152101" TargetMode="External" /><Relationship Id="rId15" Type="http://schemas.openxmlformats.org/officeDocument/2006/relationships/hyperlink" Target="https://podminky.urs.cz/item/CS_URS_2024_01/171152111" TargetMode="External" /><Relationship Id="rId16" Type="http://schemas.openxmlformats.org/officeDocument/2006/relationships/hyperlink" Target="https://podminky.urs.cz/item/CS_URS_2024_02/171201231" TargetMode="External" /><Relationship Id="rId17" Type="http://schemas.openxmlformats.org/officeDocument/2006/relationships/hyperlink" Target="https://podminky.urs.cz/item/CS_URS_2023_01/171251201" TargetMode="External" /><Relationship Id="rId18" Type="http://schemas.openxmlformats.org/officeDocument/2006/relationships/hyperlink" Target="https://podminky.urs.cz/item/CS_URS_2023_01/174151101" TargetMode="External" /><Relationship Id="rId19" Type="http://schemas.openxmlformats.org/officeDocument/2006/relationships/hyperlink" Target="https://podminky.urs.cz/item/CS_URS_2024_02/181311103" TargetMode="External" /><Relationship Id="rId20" Type="http://schemas.openxmlformats.org/officeDocument/2006/relationships/hyperlink" Target="https://podminky.urs.cz/item/CS_URS_2024_02/181451131" TargetMode="External" /><Relationship Id="rId21" Type="http://schemas.openxmlformats.org/officeDocument/2006/relationships/hyperlink" Target="https://podminky.urs.cz/item/CS_URS_2024_01/181951112" TargetMode="External" /><Relationship Id="rId22" Type="http://schemas.openxmlformats.org/officeDocument/2006/relationships/hyperlink" Target="https://podminky.urs.cz/item/CS_URS_2024_02/182311123" TargetMode="External" /><Relationship Id="rId23" Type="http://schemas.openxmlformats.org/officeDocument/2006/relationships/hyperlink" Target="https://podminky.urs.cz/item/CS_URS_2024_02/181411132" TargetMode="External" /><Relationship Id="rId24" Type="http://schemas.openxmlformats.org/officeDocument/2006/relationships/hyperlink" Target="https://podminky.urs.cz/item/CS_URS_2024_02/184813521" TargetMode="External" /><Relationship Id="rId25" Type="http://schemas.openxmlformats.org/officeDocument/2006/relationships/hyperlink" Target="https://podminky.urs.cz/item/CS_URS_2024_02/184813522" TargetMode="External" /><Relationship Id="rId26" Type="http://schemas.openxmlformats.org/officeDocument/2006/relationships/hyperlink" Target="https://podminky.urs.cz/item/CS_URS_2023_01/271542211" TargetMode="External" /><Relationship Id="rId27" Type="http://schemas.openxmlformats.org/officeDocument/2006/relationships/hyperlink" Target="https://podminky.urs.cz/item/CS_URS_2024_02/274313711" TargetMode="External" /><Relationship Id="rId28" Type="http://schemas.openxmlformats.org/officeDocument/2006/relationships/hyperlink" Target="https://podminky.urs.cz/item/CS_URS_2024_02/274354111" TargetMode="External" /><Relationship Id="rId29" Type="http://schemas.openxmlformats.org/officeDocument/2006/relationships/hyperlink" Target="https://podminky.urs.cz/item/CS_URS_2024_02/274354211" TargetMode="External" /><Relationship Id="rId30" Type="http://schemas.openxmlformats.org/officeDocument/2006/relationships/hyperlink" Target="https://podminky.urs.cz/item/CS_URS_2023_01/275313711" TargetMode="External" /><Relationship Id="rId31" Type="http://schemas.openxmlformats.org/officeDocument/2006/relationships/hyperlink" Target="https://podminky.urs.cz/item/CS_URS_2024_02/451315114" TargetMode="External" /><Relationship Id="rId32" Type="http://schemas.openxmlformats.org/officeDocument/2006/relationships/hyperlink" Target="https://podminky.urs.cz/item/CS_URS_2024_02/564851011" TargetMode="External" /><Relationship Id="rId33" Type="http://schemas.openxmlformats.org/officeDocument/2006/relationships/hyperlink" Target="https://podminky.urs.cz/item/CS_URS_2024_02/564861011" TargetMode="External" /><Relationship Id="rId34" Type="http://schemas.openxmlformats.org/officeDocument/2006/relationships/hyperlink" Target="https://podminky.urs.cz/item/CS_URS_2024_01/564861111" TargetMode="External" /><Relationship Id="rId35" Type="http://schemas.openxmlformats.org/officeDocument/2006/relationships/hyperlink" Target="https://podminky.urs.cz/item/CS_URS_2024_02/565165102" TargetMode="External" /><Relationship Id="rId36" Type="http://schemas.openxmlformats.org/officeDocument/2006/relationships/hyperlink" Target="https://podminky.urs.cz/item/CS_URS_2023_02/573191111" TargetMode="External" /><Relationship Id="rId37" Type="http://schemas.openxmlformats.org/officeDocument/2006/relationships/hyperlink" Target="https://podminky.urs.cz/item/CS_URS_2023_02/573231107" TargetMode="External" /><Relationship Id="rId38" Type="http://schemas.openxmlformats.org/officeDocument/2006/relationships/hyperlink" Target="https://podminky.urs.cz/item/CS_URS_2024_01/577134111" TargetMode="External" /><Relationship Id="rId39" Type="http://schemas.openxmlformats.org/officeDocument/2006/relationships/hyperlink" Target="https://podminky.urs.cz/item/CS_URS_2024_01/596211113" TargetMode="External" /><Relationship Id="rId40" Type="http://schemas.openxmlformats.org/officeDocument/2006/relationships/hyperlink" Target="https://podminky.urs.cz/item/CS_URS_2024_02/596211213" TargetMode="External" /><Relationship Id="rId41" Type="http://schemas.openxmlformats.org/officeDocument/2006/relationships/hyperlink" Target="https://podminky.urs.cz/item/CS_URS_2023_01/914111111" TargetMode="External" /><Relationship Id="rId42" Type="http://schemas.openxmlformats.org/officeDocument/2006/relationships/hyperlink" Target="https://podminky.urs.cz/item/CS_URS_2023_01/914511111" TargetMode="External" /><Relationship Id="rId43" Type="http://schemas.openxmlformats.org/officeDocument/2006/relationships/hyperlink" Target="https://podminky.urs.cz/item/CS_URS_2023_01/915131112" TargetMode="External" /><Relationship Id="rId44" Type="http://schemas.openxmlformats.org/officeDocument/2006/relationships/hyperlink" Target="https://podminky.urs.cz/item/CS_URS_2023_01/915621111" TargetMode="External" /><Relationship Id="rId45" Type="http://schemas.openxmlformats.org/officeDocument/2006/relationships/hyperlink" Target="https://podminky.urs.cz/item/CS_URS_2024_01/916131213" TargetMode="External" /><Relationship Id="rId46" Type="http://schemas.openxmlformats.org/officeDocument/2006/relationships/hyperlink" Target="https://podminky.urs.cz/item/CS_URS_2024_01/916991121" TargetMode="External" /><Relationship Id="rId47" Type="http://schemas.openxmlformats.org/officeDocument/2006/relationships/hyperlink" Target="https://podminky.urs.cz/item/CS_URS_2024_02/936104211" TargetMode="External" /><Relationship Id="rId48" Type="http://schemas.openxmlformats.org/officeDocument/2006/relationships/hyperlink" Target="https://podminky.urs.cz/item/CS_URS_2024_02/997013861" TargetMode="External" /><Relationship Id="rId49" Type="http://schemas.openxmlformats.org/officeDocument/2006/relationships/hyperlink" Target="https://podminky.urs.cz/item/CS_URS_2024_02/997013873" TargetMode="External" /><Relationship Id="rId50" Type="http://schemas.openxmlformats.org/officeDocument/2006/relationships/hyperlink" Target="https://podminky.urs.cz/item/CS_URS_2024_02/997013875" TargetMode="External" /><Relationship Id="rId51" Type="http://schemas.openxmlformats.org/officeDocument/2006/relationships/hyperlink" Target="https://podminky.urs.cz/item/CS_URS_2024_02/997211511" TargetMode="External" /><Relationship Id="rId52" Type="http://schemas.openxmlformats.org/officeDocument/2006/relationships/hyperlink" Target="https://podminky.urs.cz/item/CS_URS_2024_02/997211519" TargetMode="External" /><Relationship Id="rId53" Type="http://schemas.openxmlformats.org/officeDocument/2006/relationships/hyperlink" Target="https://podminky.urs.cz/item/CS_URS_2024_02/997211611" TargetMode="External" /><Relationship Id="rId54" Type="http://schemas.openxmlformats.org/officeDocument/2006/relationships/hyperlink" Target="https://podminky.urs.cz/item/CS_URS_2024_02/998223011" TargetMode="External" /><Relationship Id="rId55"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hyperlink" Target="https://podminky.urs.cz/item/CS_URS_2024_01/122251103" TargetMode="External" /><Relationship Id="rId2" Type="http://schemas.openxmlformats.org/officeDocument/2006/relationships/hyperlink" Target="https://podminky.urs.cz/item/CS_URS_2024_02/162351103" TargetMode="External" /><Relationship Id="rId3" Type="http://schemas.openxmlformats.org/officeDocument/2006/relationships/hyperlink" Target="https://podminky.urs.cz/item/CS_URS_2023_01/167151111" TargetMode="External" /><Relationship Id="rId4" Type="http://schemas.openxmlformats.org/officeDocument/2006/relationships/hyperlink" Target="https://podminky.urs.cz/item/CS_URS_2024_02/171152101" TargetMode="External" /><Relationship Id="rId5" Type="http://schemas.openxmlformats.org/officeDocument/2006/relationships/hyperlink" Target="https://podminky.urs.cz/item/CS_URS_2024_01/171152111" TargetMode="External" /><Relationship Id="rId6" Type="http://schemas.openxmlformats.org/officeDocument/2006/relationships/hyperlink" Target="https://podminky.urs.cz/item/CS_URS_2023_01/171251201" TargetMode="External" /><Relationship Id="rId7" Type="http://schemas.openxmlformats.org/officeDocument/2006/relationships/hyperlink" Target="https://podminky.urs.cz/item/CS_URS_2023_01/174151101" TargetMode="External" /><Relationship Id="rId8" Type="http://schemas.openxmlformats.org/officeDocument/2006/relationships/hyperlink" Target="https://podminky.urs.cz/item/CS_URS_2024_02/181311103" TargetMode="External" /><Relationship Id="rId9" Type="http://schemas.openxmlformats.org/officeDocument/2006/relationships/hyperlink" Target="https://podminky.urs.cz/item/CS_URS_2024_02/181411132" TargetMode="External" /><Relationship Id="rId10" Type="http://schemas.openxmlformats.org/officeDocument/2006/relationships/hyperlink" Target="https://podminky.urs.cz/item/CS_URS_2024_02/181451131" TargetMode="External" /><Relationship Id="rId11" Type="http://schemas.openxmlformats.org/officeDocument/2006/relationships/hyperlink" Target="https://podminky.urs.cz/item/CS_URS_2024_01/181951112" TargetMode="External" /><Relationship Id="rId12" Type="http://schemas.openxmlformats.org/officeDocument/2006/relationships/hyperlink" Target="https://podminky.urs.cz/item/CS_URS_2024_02/182311123" TargetMode="External" /><Relationship Id="rId13" Type="http://schemas.openxmlformats.org/officeDocument/2006/relationships/hyperlink" Target="https://podminky.urs.cz/item/CS_URS_2024_02/184813521" TargetMode="External" /><Relationship Id="rId14" Type="http://schemas.openxmlformats.org/officeDocument/2006/relationships/hyperlink" Target="https://podminky.urs.cz/item/CS_URS_2024_02/184813522" TargetMode="External" /><Relationship Id="rId15" Type="http://schemas.openxmlformats.org/officeDocument/2006/relationships/hyperlink" Target="https://podminky.urs.cz/item/CS_URS_2024_02/213141112" TargetMode="External" /><Relationship Id="rId16" Type="http://schemas.openxmlformats.org/officeDocument/2006/relationships/hyperlink" Target="https://podminky.urs.cz/item/CS_URS_2024_01/564861111" TargetMode="External" /><Relationship Id="rId17" Type="http://schemas.openxmlformats.org/officeDocument/2006/relationships/hyperlink" Target="https://podminky.urs.cz/item/CS_URS_2024_01/596211113" TargetMode="External" /><Relationship Id="rId18" Type="http://schemas.openxmlformats.org/officeDocument/2006/relationships/hyperlink" Target="https://podminky.urs.cz/item/CS_URS_2024_01/916131213" TargetMode="External" /><Relationship Id="rId19" Type="http://schemas.openxmlformats.org/officeDocument/2006/relationships/hyperlink" Target="https://podminky.urs.cz/item/CS_URS_2024_01/916991121" TargetMode="External" /><Relationship Id="rId20" Type="http://schemas.openxmlformats.org/officeDocument/2006/relationships/hyperlink" Target="https://podminky.urs.cz/item/CS_URS_2024_02/998223011" TargetMode="External" /><Relationship Id="rId2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hyperlink" Target="https://podminky.urs.cz/item/CS_URS_2024_02/131213701" TargetMode="External" /><Relationship Id="rId2" Type="http://schemas.openxmlformats.org/officeDocument/2006/relationships/hyperlink" Target="https://podminky.urs.cz/item/CS_URS_2024_02/338171123" TargetMode="External" /><Relationship Id="rId3" Type="http://schemas.openxmlformats.org/officeDocument/2006/relationships/hyperlink" Target="https://podminky.urs.cz/item/CS_URS_2024_02/348101220" TargetMode="External" /><Relationship Id="rId4" Type="http://schemas.openxmlformats.org/officeDocument/2006/relationships/hyperlink" Target="https://podminky.urs.cz/item/CS_URS_2024_02/348401130" TargetMode="External" /><Relationship Id="rId5" Type="http://schemas.openxmlformats.org/officeDocument/2006/relationships/hyperlink" Target="https://podminky.urs.cz/item/CS_URS_2024_02/451573111" TargetMode="External" /><Relationship Id="rId6" Type="http://schemas.openxmlformats.org/officeDocument/2006/relationships/hyperlink" Target="https://podminky.urs.cz/item/CS_URS_2024_02/461310115" TargetMode="External" /><Relationship Id="rId7" Type="http://schemas.openxmlformats.org/officeDocument/2006/relationships/hyperlink" Target="https://podminky.urs.cz/item/CS_URS_2024_02/961041211" TargetMode="External" /><Relationship Id="rId8" Type="http://schemas.openxmlformats.org/officeDocument/2006/relationships/hyperlink" Target="https://podminky.urs.cz/item/CS_URS_2024_02/966071711" TargetMode="External" /><Relationship Id="rId9" Type="http://schemas.openxmlformats.org/officeDocument/2006/relationships/hyperlink" Target="https://podminky.urs.cz/item/CS_URS_2024_02/966071822" TargetMode="External" /><Relationship Id="rId10" Type="http://schemas.openxmlformats.org/officeDocument/2006/relationships/hyperlink" Target="https://podminky.urs.cz/item/CS_URS_2024_02/966073811" TargetMode="External" /><Relationship Id="rId11" Type="http://schemas.openxmlformats.org/officeDocument/2006/relationships/hyperlink" Target="https://podminky.urs.cz/item/CS_URS_2024_02/997013861" TargetMode="External" /><Relationship Id="rId12" Type="http://schemas.openxmlformats.org/officeDocument/2006/relationships/hyperlink" Target="https://podminky.urs.cz/item/CS_URS_2024_02/997211511" TargetMode="External" /><Relationship Id="rId13" Type="http://schemas.openxmlformats.org/officeDocument/2006/relationships/hyperlink" Target="https://podminky.urs.cz/item/CS_URS_2024_02/997211519" TargetMode="External" /><Relationship Id="rId14" Type="http://schemas.openxmlformats.org/officeDocument/2006/relationships/hyperlink" Target="https://podminky.urs.cz/item/CS_URS_2024_02/997211611" TargetMode="External" /><Relationship Id="rId15"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4_02/020001000" TargetMode="External" /><Relationship Id="rId2" Type="http://schemas.openxmlformats.org/officeDocument/2006/relationships/hyperlink" Target="https://podminky.urs.cz/item/CS_URS_2022_01/034103000" TargetMode="External" /><Relationship Id="rId3" Type="http://schemas.openxmlformats.org/officeDocument/2006/relationships/hyperlink" Target="https://podminky.urs.cz/item/CS_URS_2022_01/034203000" TargetMode="External" /><Relationship Id="rId4" Type="http://schemas.openxmlformats.org/officeDocument/2006/relationships/hyperlink" Target="https://podminky.urs.cz/item/CS_URS_2024_02/012364000" TargetMode="External" /><Relationship Id="rId5" Type="http://schemas.openxmlformats.org/officeDocument/2006/relationships/hyperlink" Target="https://podminky.urs.cz/item/CS_URS_2024_02/013244000" TargetMode="External" /><Relationship Id="rId6"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hyperlink" Target="https://podminky.urs.cz/item/CS_URS_2024_02/122211401" TargetMode="External" /><Relationship Id="rId2" Type="http://schemas.openxmlformats.org/officeDocument/2006/relationships/hyperlink" Target="https://podminky.urs.cz/item/CS_URS_2024_02/122251106" TargetMode="External" /><Relationship Id="rId3" Type="http://schemas.openxmlformats.org/officeDocument/2006/relationships/hyperlink" Target="https://podminky.urs.cz/item/CS_URS_2024_02/132251103" TargetMode="External" /><Relationship Id="rId4" Type="http://schemas.openxmlformats.org/officeDocument/2006/relationships/hyperlink" Target="https://podminky.urs.cz/item/CS_URS_2024_01/133212811" TargetMode="External" /><Relationship Id="rId5" Type="http://schemas.openxmlformats.org/officeDocument/2006/relationships/hyperlink" Target="https://podminky.urs.cz/item/CS_URS_2022_01/162751117" TargetMode="External" /><Relationship Id="rId6" Type="http://schemas.openxmlformats.org/officeDocument/2006/relationships/hyperlink" Target="https://podminky.urs.cz/item/CS_URS_2024_02/162751119" TargetMode="External" /><Relationship Id="rId7" Type="http://schemas.openxmlformats.org/officeDocument/2006/relationships/hyperlink" Target="https://podminky.urs.cz/item/CS_URS_2024_02/162751137" TargetMode="External" /><Relationship Id="rId8" Type="http://schemas.openxmlformats.org/officeDocument/2006/relationships/hyperlink" Target="https://podminky.urs.cz/item/CS_URS_2024_02/162751139" TargetMode="External" /><Relationship Id="rId9" Type="http://schemas.openxmlformats.org/officeDocument/2006/relationships/hyperlink" Target="https://podminky.urs.cz/item/CS_URS_2024_02/167151111" TargetMode="External" /><Relationship Id="rId10" Type="http://schemas.openxmlformats.org/officeDocument/2006/relationships/hyperlink" Target="https://podminky.urs.cz/item/CS_URS_2024_02/167151112" TargetMode="External" /><Relationship Id="rId11" Type="http://schemas.openxmlformats.org/officeDocument/2006/relationships/hyperlink" Target="https://podminky.urs.cz/item/CS_URS_2024_02/171152101" TargetMode="External" /><Relationship Id="rId12" Type="http://schemas.openxmlformats.org/officeDocument/2006/relationships/hyperlink" Target="https://podminky.urs.cz/item/CS_URS_2024_01/171152111" TargetMode="External" /><Relationship Id="rId13" Type="http://schemas.openxmlformats.org/officeDocument/2006/relationships/hyperlink" Target="https://podminky.urs.cz/item/CS_URS_2024_02/171201231" TargetMode="External" /><Relationship Id="rId14" Type="http://schemas.openxmlformats.org/officeDocument/2006/relationships/hyperlink" Target="https://podminky.urs.cz/item/CS_URS_2024_02/171251201" TargetMode="External" /><Relationship Id="rId15" Type="http://schemas.openxmlformats.org/officeDocument/2006/relationships/hyperlink" Target="https://podminky.urs.cz/item/CS_URS_2023_01/174151101" TargetMode="External" /><Relationship Id="rId16" Type="http://schemas.openxmlformats.org/officeDocument/2006/relationships/hyperlink" Target="https://podminky.urs.cz/item/CS_URS_2024_01/175111101" TargetMode="External" /><Relationship Id="rId17" Type="http://schemas.openxmlformats.org/officeDocument/2006/relationships/hyperlink" Target="https://podminky.urs.cz/item/CS_URS_2024_01/175111201" TargetMode="External" /><Relationship Id="rId18" Type="http://schemas.openxmlformats.org/officeDocument/2006/relationships/hyperlink" Target="https://podminky.urs.cz/item/CS_URS_2024_02/181311103" TargetMode="External" /><Relationship Id="rId19" Type="http://schemas.openxmlformats.org/officeDocument/2006/relationships/hyperlink" Target="https://podminky.urs.cz/item/CS_URS_2024_02/181411131" TargetMode="External" /><Relationship Id="rId20" Type="http://schemas.openxmlformats.org/officeDocument/2006/relationships/hyperlink" Target="https://podminky.urs.cz/item/CS_URS_2024_02/181411132" TargetMode="External" /><Relationship Id="rId21" Type="http://schemas.openxmlformats.org/officeDocument/2006/relationships/hyperlink" Target="https://podminky.urs.cz/item/CS_URS_2024_02/181951112" TargetMode="External" /><Relationship Id="rId22" Type="http://schemas.openxmlformats.org/officeDocument/2006/relationships/hyperlink" Target="https://podminky.urs.cz/item/CS_URS_2024_02/182311123" TargetMode="External" /><Relationship Id="rId23" Type="http://schemas.openxmlformats.org/officeDocument/2006/relationships/hyperlink" Target="https://podminky.urs.cz/item/CS_URS_2024_02/184813521" TargetMode="External" /><Relationship Id="rId24" Type="http://schemas.openxmlformats.org/officeDocument/2006/relationships/hyperlink" Target="https://podminky.urs.cz/item/CS_URS_2024_02/184813522" TargetMode="External" /><Relationship Id="rId25" Type="http://schemas.openxmlformats.org/officeDocument/2006/relationships/hyperlink" Target="https://podminky.urs.cz/item/CS_URS_2024_02/211531111" TargetMode="External" /><Relationship Id="rId26" Type="http://schemas.openxmlformats.org/officeDocument/2006/relationships/hyperlink" Target="https://podminky.urs.cz/item/CS_URS_2024_02/211971121" TargetMode="External" /><Relationship Id="rId27" Type="http://schemas.openxmlformats.org/officeDocument/2006/relationships/hyperlink" Target="https://podminky.urs.cz/item/CS_URS_2024_01/212572121" TargetMode="External" /><Relationship Id="rId28" Type="http://schemas.openxmlformats.org/officeDocument/2006/relationships/hyperlink" Target="https://podminky.urs.cz/item/CS_URS_2024_02/212752413" TargetMode="External" /><Relationship Id="rId29" Type="http://schemas.openxmlformats.org/officeDocument/2006/relationships/hyperlink" Target="https://podminky.urs.cz/item/CS_URS_2024_02/213141112" TargetMode="External" /><Relationship Id="rId30" Type="http://schemas.openxmlformats.org/officeDocument/2006/relationships/hyperlink" Target="https://podminky.urs.cz/item/CS_URS_2023_01/275313811" TargetMode="External" /><Relationship Id="rId31" Type="http://schemas.openxmlformats.org/officeDocument/2006/relationships/hyperlink" Target="https://podminky.urs.cz/item/CS_URS_2024_02/291211111" TargetMode="External" /><Relationship Id="rId32" Type="http://schemas.openxmlformats.org/officeDocument/2006/relationships/hyperlink" Target="https://podminky.urs.cz/item/CS_URS_2024_02/452311141" TargetMode="External" /><Relationship Id="rId33" Type="http://schemas.openxmlformats.org/officeDocument/2006/relationships/hyperlink" Target="https://podminky.urs.cz/item/CS_URS_2024_02/564851111" TargetMode="External" /><Relationship Id="rId34" Type="http://schemas.openxmlformats.org/officeDocument/2006/relationships/hyperlink" Target="https://podminky.urs.cz/item/CS_URS_2024_01/564861111" TargetMode="External" /><Relationship Id="rId35" Type="http://schemas.openxmlformats.org/officeDocument/2006/relationships/hyperlink" Target="https://podminky.urs.cz/item/CS_URS_2024_02/564871011" TargetMode="External" /><Relationship Id="rId36" Type="http://schemas.openxmlformats.org/officeDocument/2006/relationships/hyperlink" Target="https://podminky.urs.cz/item/CS_URS_2024_02/565176111" TargetMode="External" /><Relationship Id="rId37" Type="http://schemas.openxmlformats.org/officeDocument/2006/relationships/hyperlink" Target="https://podminky.urs.cz/item/CS_URS_2024_02/567132111" TargetMode="External" /><Relationship Id="rId38" Type="http://schemas.openxmlformats.org/officeDocument/2006/relationships/hyperlink" Target="https://podminky.urs.cz/item/CS_URS_2024_02/569851111" TargetMode="External" /><Relationship Id="rId39" Type="http://schemas.openxmlformats.org/officeDocument/2006/relationships/hyperlink" Target="https://podminky.urs.cz/item/CS_URS_2024_02/569903311" TargetMode="External" /><Relationship Id="rId40" Type="http://schemas.openxmlformats.org/officeDocument/2006/relationships/hyperlink" Target="https://podminky.urs.cz/item/CS_URS_2024_02/573111112" TargetMode="External" /><Relationship Id="rId41" Type="http://schemas.openxmlformats.org/officeDocument/2006/relationships/hyperlink" Target="https://podminky.urs.cz/item/CS_URS_2023_02/573231107" TargetMode="External" /><Relationship Id="rId42" Type="http://schemas.openxmlformats.org/officeDocument/2006/relationships/hyperlink" Target="https://podminky.urs.cz/item/CS_URS_2024_01/577134111" TargetMode="External" /><Relationship Id="rId43" Type="http://schemas.openxmlformats.org/officeDocument/2006/relationships/hyperlink" Target="https://podminky.urs.cz/item/CS_URS_2024_02/577165112" TargetMode="External" /><Relationship Id="rId44" Type="http://schemas.openxmlformats.org/officeDocument/2006/relationships/hyperlink" Target="https://podminky.urs.cz/item/CS_URS_2024_02/591141111" TargetMode="External" /><Relationship Id="rId45" Type="http://schemas.openxmlformats.org/officeDocument/2006/relationships/hyperlink" Target="https://podminky.urs.cz/item/CS_URS_2024_01/871310320" TargetMode="External" /><Relationship Id="rId46" Type="http://schemas.openxmlformats.org/officeDocument/2006/relationships/hyperlink" Target="https://podminky.urs.cz/item/CS_URS_2022_01/877310310" TargetMode="External" /><Relationship Id="rId47" Type="http://schemas.openxmlformats.org/officeDocument/2006/relationships/hyperlink" Target="https://podminky.urs.cz/item/CS_URS_2024_02/892351111" TargetMode="External" /><Relationship Id="rId48" Type="http://schemas.openxmlformats.org/officeDocument/2006/relationships/hyperlink" Target="https://podminky.urs.cz/item/CS_URS_2024_02/895941302" TargetMode="External" /><Relationship Id="rId49" Type="http://schemas.openxmlformats.org/officeDocument/2006/relationships/hyperlink" Target="https://podminky.urs.cz/item/CS_URS_2024_02/895941314" TargetMode="External" /><Relationship Id="rId50" Type="http://schemas.openxmlformats.org/officeDocument/2006/relationships/hyperlink" Target="https://podminky.urs.cz/item/CS_URS_2024_02/895941321" TargetMode="External" /><Relationship Id="rId51" Type="http://schemas.openxmlformats.org/officeDocument/2006/relationships/hyperlink" Target="https://podminky.urs.cz/item/CS_URS_2024_02/895941322" TargetMode="External" /><Relationship Id="rId52" Type="http://schemas.openxmlformats.org/officeDocument/2006/relationships/hyperlink" Target="https://podminky.urs.cz/item/CS_URS_2024_02/895941331" TargetMode="External" /><Relationship Id="rId53" Type="http://schemas.openxmlformats.org/officeDocument/2006/relationships/hyperlink" Target="https://podminky.urs.cz/item/CS_URS_2024_01/899204112" TargetMode="External" /><Relationship Id="rId54" Type="http://schemas.openxmlformats.org/officeDocument/2006/relationships/hyperlink" Target="https://podminky.urs.cz/item/CS_URS_2024_02/899633151" TargetMode="External" /><Relationship Id="rId55" Type="http://schemas.openxmlformats.org/officeDocument/2006/relationships/hyperlink" Target="https://podminky.urs.cz/item/CS_URS_2024_02/912111112" TargetMode="External" /><Relationship Id="rId56" Type="http://schemas.openxmlformats.org/officeDocument/2006/relationships/hyperlink" Target="https://podminky.urs.cz/item/CS_URS_2024_02/916111113" TargetMode="External" /><Relationship Id="rId57" Type="http://schemas.openxmlformats.org/officeDocument/2006/relationships/hyperlink" Target="https://podminky.urs.cz/item/CS_URS_2024_01/916131213" TargetMode="External" /><Relationship Id="rId58" Type="http://schemas.openxmlformats.org/officeDocument/2006/relationships/hyperlink" Target="https://podminky.urs.cz/item/CS_URS_2024_01/916991121" TargetMode="External" /><Relationship Id="rId59" Type="http://schemas.openxmlformats.org/officeDocument/2006/relationships/hyperlink" Target="https://podminky.urs.cz/item/CS_URS_2024_01/919735111" TargetMode="External" /><Relationship Id="rId60" Type="http://schemas.openxmlformats.org/officeDocument/2006/relationships/hyperlink" Target="https://podminky.urs.cz/item/CS_URS_2024_02/998225111" TargetMode="External" /><Relationship Id="rId61" Type="http://schemas.openxmlformats.org/officeDocument/2006/relationships/hyperlink" Target="https://podminky.urs.cz/item/CS_URS_2024_02/230202019" TargetMode="External" /><Relationship Id="rId62" Type="http://schemas.openxmlformats.org/officeDocument/2006/relationships/hyperlink" Target="https://podminky.urs.cz/item/CS_URS_2024_02/230202033" TargetMode="External" /><Relationship Id="rId63" Type="http://schemas.openxmlformats.org/officeDocument/2006/relationships/hyperlink" Target="https://podminky.urs.cz/item/CS_URS_2024_02/230202038" TargetMode="External" /><Relationship Id="rId64" Type="http://schemas.openxmlformats.org/officeDocument/2006/relationships/hyperlink" Target="https://podminky.urs.cz/item/CS_URS_2024_02/460172042" TargetMode="External" /><Relationship Id="rId65" Type="http://schemas.openxmlformats.org/officeDocument/2006/relationships/hyperlink" Target="https://podminky.urs.cz/item/CS_URS_2024_02/460282111" TargetMode="External" /><Relationship Id="rId66" Type="http://schemas.openxmlformats.org/officeDocument/2006/relationships/hyperlink" Target="https://podminky.urs.cz/item/CS_URS_2024_02/460282511" TargetMode="External" /><Relationship Id="rId67" Type="http://schemas.openxmlformats.org/officeDocument/2006/relationships/hyperlink" Target="https://podminky.urs.cz/item/CS_URS_2024_02/460341112" TargetMode="External" /><Relationship Id="rId68" Type="http://schemas.openxmlformats.org/officeDocument/2006/relationships/hyperlink" Target="https://podminky.urs.cz/item/CS_URS_2024_02/460341113" TargetMode="External" /><Relationship Id="rId69" Type="http://schemas.openxmlformats.org/officeDocument/2006/relationships/hyperlink" Target="https://podminky.urs.cz/item/CS_URS_2024_02/460341121" TargetMode="External" /><Relationship Id="rId70" Type="http://schemas.openxmlformats.org/officeDocument/2006/relationships/hyperlink" Target="https://podminky.urs.cz/item/CS_URS_2024_02/460361121" TargetMode="External" /><Relationship Id="rId71" Type="http://schemas.openxmlformats.org/officeDocument/2006/relationships/hyperlink" Target="https://podminky.urs.cz/item/CS_URS_2024_02/460371121" TargetMode="External" /><Relationship Id="rId72" Type="http://schemas.openxmlformats.org/officeDocument/2006/relationships/hyperlink" Target="https://podminky.urs.cz/item/CS_URS_2024_02/460452052" TargetMode="External" /><Relationship Id="rId73"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hyperlink" Target="https://podminky.urs.cz/item/CS_URS_2024_02/113106023" TargetMode="External" /><Relationship Id="rId2" Type="http://schemas.openxmlformats.org/officeDocument/2006/relationships/hyperlink" Target="https://podminky.urs.cz/item/CS_URS_2024_02/113107164" TargetMode="External" /><Relationship Id="rId3" Type="http://schemas.openxmlformats.org/officeDocument/2006/relationships/hyperlink" Target="https://podminky.urs.cz/item/CS_URS_2024_02/113107182" TargetMode="External" /><Relationship Id="rId4" Type="http://schemas.openxmlformats.org/officeDocument/2006/relationships/hyperlink" Target="https://podminky.urs.cz/item/CS_URS_2024_02/113107323" TargetMode="External" /><Relationship Id="rId5" Type="http://schemas.openxmlformats.org/officeDocument/2006/relationships/hyperlink" Target="https://podminky.urs.cz/item/CS_URS_2024_02/113107342" TargetMode="External" /><Relationship Id="rId6" Type="http://schemas.openxmlformats.org/officeDocument/2006/relationships/hyperlink" Target="https://podminky.urs.cz/item/CS_URS_2024_02/113154513" TargetMode="External" /><Relationship Id="rId7" Type="http://schemas.openxmlformats.org/officeDocument/2006/relationships/hyperlink" Target="https://podminky.urs.cz/item/CS_URS_2024_02/113201111" TargetMode="External" /><Relationship Id="rId8" Type="http://schemas.openxmlformats.org/officeDocument/2006/relationships/hyperlink" Target="https://podminky.urs.cz/item/CS_URS_2023_01/113202111" TargetMode="External" /><Relationship Id="rId9" Type="http://schemas.openxmlformats.org/officeDocument/2006/relationships/hyperlink" Target="https://podminky.urs.cz/item/CS_URS_2024_02/113203111" TargetMode="External" /><Relationship Id="rId10" Type="http://schemas.openxmlformats.org/officeDocument/2006/relationships/hyperlink" Target="https://podminky.urs.cz/item/CS_URS_2024_02/122251106" TargetMode="External" /><Relationship Id="rId11" Type="http://schemas.openxmlformats.org/officeDocument/2006/relationships/hyperlink" Target="https://podminky.urs.cz/item/CS_URS_2024_02/132251103" TargetMode="External" /><Relationship Id="rId12" Type="http://schemas.openxmlformats.org/officeDocument/2006/relationships/hyperlink" Target="https://podminky.urs.cz/item/CS_URS_2024_01/133212811" TargetMode="External" /><Relationship Id="rId13" Type="http://schemas.openxmlformats.org/officeDocument/2006/relationships/hyperlink" Target="https://podminky.urs.cz/item/CS_URS_2022_01/162751117" TargetMode="External" /><Relationship Id="rId14" Type="http://schemas.openxmlformats.org/officeDocument/2006/relationships/hyperlink" Target="https://podminky.urs.cz/item/CS_URS_2024_02/162751119" TargetMode="External" /><Relationship Id="rId15" Type="http://schemas.openxmlformats.org/officeDocument/2006/relationships/hyperlink" Target="https://podminky.urs.cz/item/CS_URS_2024_02/162751137" TargetMode="External" /><Relationship Id="rId16" Type="http://schemas.openxmlformats.org/officeDocument/2006/relationships/hyperlink" Target="https://podminky.urs.cz/item/CS_URS_2024_02/162751139" TargetMode="External" /><Relationship Id="rId17" Type="http://schemas.openxmlformats.org/officeDocument/2006/relationships/hyperlink" Target="https://podminky.urs.cz/item/CS_URS_2024_02/167151111" TargetMode="External" /><Relationship Id="rId18" Type="http://schemas.openxmlformats.org/officeDocument/2006/relationships/hyperlink" Target="https://podminky.urs.cz/item/CS_URS_2024_02/167151112" TargetMode="External" /><Relationship Id="rId19" Type="http://schemas.openxmlformats.org/officeDocument/2006/relationships/hyperlink" Target="https://podminky.urs.cz/item/CS_URS_2024_02/171152101" TargetMode="External" /><Relationship Id="rId20" Type="http://schemas.openxmlformats.org/officeDocument/2006/relationships/hyperlink" Target="https://podminky.urs.cz/item/CS_URS_2024_01/171152111" TargetMode="External" /><Relationship Id="rId21" Type="http://schemas.openxmlformats.org/officeDocument/2006/relationships/hyperlink" Target="https://podminky.urs.cz/item/CS_URS_2024_02/171201231" TargetMode="External" /><Relationship Id="rId22" Type="http://schemas.openxmlformats.org/officeDocument/2006/relationships/hyperlink" Target="https://podminky.urs.cz/item/CS_URS_2024_02/171251201" TargetMode="External" /><Relationship Id="rId23" Type="http://schemas.openxmlformats.org/officeDocument/2006/relationships/hyperlink" Target="https://podminky.urs.cz/item/CS_URS_2023_01/174151101" TargetMode="External" /><Relationship Id="rId24" Type="http://schemas.openxmlformats.org/officeDocument/2006/relationships/hyperlink" Target="https://podminky.urs.cz/item/CS_URS_2024_01/175111101" TargetMode="External" /><Relationship Id="rId25" Type="http://schemas.openxmlformats.org/officeDocument/2006/relationships/hyperlink" Target="https://podminky.urs.cz/item/CS_URS_2024_01/175111201" TargetMode="External" /><Relationship Id="rId26" Type="http://schemas.openxmlformats.org/officeDocument/2006/relationships/hyperlink" Target="https://podminky.urs.cz/item/CS_URS_2024_02/181311103" TargetMode="External" /><Relationship Id="rId27" Type="http://schemas.openxmlformats.org/officeDocument/2006/relationships/hyperlink" Target="https://podminky.urs.cz/item/CS_URS_2024_02/181411131" TargetMode="External" /><Relationship Id="rId28" Type="http://schemas.openxmlformats.org/officeDocument/2006/relationships/hyperlink" Target="https://podminky.urs.cz/item/CS_URS_2024_02/181951112" TargetMode="External" /><Relationship Id="rId29" Type="http://schemas.openxmlformats.org/officeDocument/2006/relationships/hyperlink" Target="https://podminky.urs.cz/item/CS_URS_2024_02/184813521" TargetMode="External" /><Relationship Id="rId30" Type="http://schemas.openxmlformats.org/officeDocument/2006/relationships/hyperlink" Target="https://podminky.urs.cz/item/CS_URS_2024_02/211531111" TargetMode="External" /><Relationship Id="rId31" Type="http://schemas.openxmlformats.org/officeDocument/2006/relationships/hyperlink" Target="https://podminky.urs.cz/item/CS_URS_2024_02/211971121" TargetMode="External" /><Relationship Id="rId32" Type="http://schemas.openxmlformats.org/officeDocument/2006/relationships/hyperlink" Target="https://podminky.urs.cz/item/CS_URS_2024_01/212572121" TargetMode="External" /><Relationship Id="rId33" Type="http://schemas.openxmlformats.org/officeDocument/2006/relationships/hyperlink" Target="https://podminky.urs.cz/item/CS_URS_2024_02/212752412" TargetMode="External" /><Relationship Id="rId34" Type="http://schemas.openxmlformats.org/officeDocument/2006/relationships/hyperlink" Target="https://podminky.urs.cz/item/CS_URS_2024_02/213141112" TargetMode="External" /><Relationship Id="rId35" Type="http://schemas.openxmlformats.org/officeDocument/2006/relationships/hyperlink" Target="https://podminky.urs.cz/item/CS_URS_2024_02/452311141" TargetMode="External" /><Relationship Id="rId36" Type="http://schemas.openxmlformats.org/officeDocument/2006/relationships/hyperlink" Target="https://podminky.urs.cz/item/CS_URS_2024_02/564851111" TargetMode="External" /><Relationship Id="rId37" Type="http://schemas.openxmlformats.org/officeDocument/2006/relationships/hyperlink" Target="https://podminky.urs.cz/item/CS_URS_2024_01/564861111" TargetMode="External" /><Relationship Id="rId38" Type="http://schemas.openxmlformats.org/officeDocument/2006/relationships/hyperlink" Target="https://podminky.urs.cz/item/CS_URS_2024_02/564931412" TargetMode="External" /><Relationship Id="rId39" Type="http://schemas.openxmlformats.org/officeDocument/2006/relationships/hyperlink" Target="https://podminky.urs.cz/item/CS_URS_2024_02/565166112" TargetMode="External" /><Relationship Id="rId40" Type="http://schemas.openxmlformats.org/officeDocument/2006/relationships/hyperlink" Target="https://podminky.urs.cz/item/CS_URS_2024_02/569903311" TargetMode="External" /><Relationship Id="rId41" Type="http://schemas.openxmlformats.org/officeDocument/2006/relationships/hyperlink" Target="https://podminky.urs.cz/item/CS_URS_2024_02/573111112" TargetMode="External" /><Relationship Id="rId42" Type="http://schemas.openxmlformats.org/officeDocument/2006/relationships/hyperlink" Target="https://podminky.urs.cz/item/CS_URS_2023_02/573231107" TargetMode="External" /><Relationship Id="rId43" Type="http://schemas.openxmlformats.org/officeDocument/2006/relationships/hyperlink" Target="https://podminky.urs.cz/item/CS_URS_2024_02/573451112" TargetMode="External" /><Relationship Id="rId44" Type="http://schemas.openxmlformats.org/officeDocument/2006/relationships/hyperlink" Target="https://podminky.urs.cz/item/CS_URS_2024_01/577134111" TargetMode="External" /><Relationship Id="rId45" Type="http://schemas.openxmlformats.org/officeDocument/2006/relationships/hyperlink" Target="https://podminky.urs.cz/item/CS_URS_2024_01/871310320" TargetMode="External" /><Relationship Id="rId46" Type="http://schemas.openxmlformats.org/officeDocument/2006/relationships/hyperlink" Target="https://podminky.urs.cz/item/CS_URS_2022_01/877310310" TargetMode="External" /><Relationship Id="rId47" Type="http://schemas.openxmlformats.org/officeDocument/2006/relationships/hyperlink" Target="https://podminky.urs.cz/item/CS_URS_2024_02/892351111" TargetMode="External" /><Relationship Id="rId48" Type="http://schemas.openxmlformats.org/officeDocument/2006/relationships/hyperlink" Target="https://podminky.urs.cz/item/CS_URS_2024_02/895941302" TargetMode="External" /><Relationship Id="rId49" Type="http://schemas.openxmlformats.org/officeDocument/2006/relationships/hyperlink" Target="https://podminky.urs.cz/item/CS_URS_2024_02/895941314" TargetMode="External" /><Relationship Id="rId50" Type="http://schemas.openxmlformats.org/officeDocument/2006/relationships/hyperlink" Target="https://podminky.urs.cz/item/CS_URS_2024_02/895941321" TargetMode="External" /><Relationship Id="rId51" Type="http://schemas.openxmlformats.org/officeDocument/2006/relationships/hyperlink" Target="https://podminky.urs.cz/item/CS_URS_2024_02/895941331" TargetMode="External" /><Relationship Id="rId52" Type="http://schemas.openxmlformats.org/officeDocument/2006/relationships/hyperlink" Target="https://podminky.urs.cz/item/CS_URS_2024_01/899204112" TargetMode="External" /><Relationship Id="rId53" Type="http://schemas.openxmlformats.org/officeDocument/2006/relationships/hyperlink" Target="https://podminky.urs.cz/item/CS_URS_2024_02/899633151" TargetMode="External" /><Relationship Id="rId54" Type="http://schemas.openxmlformats.org/officeDocument/2006/relationships/hyperlink" Target="https://podminky.urs.cz/item/CS_URS_2024_02/916111113" TargetMode="External" /><Relationship Id="rId55" Type="http://schemas.openxmlformats.org/officeDocument/2006/relationships/hyperlink" Target="https://podminky.urs.cz/item/CS_URS_2024_01/916131213" TargetMode="External" /><Relationship Id="rId56" Type="http://schemas.openxmlformats.org/officeDocument/2006/relationships/hyperlink" Target="https://podminky.urs.cz/item/CS_URS_2024_01/916991121" TargetMode="External" /><Relationship Id="rId57" Type="http://schemas.openxmlformats.org/officeDocument/2006/relationships/hyperlink" Target="https://podminky.urs.cz/item/CS_URS_2024_01/919735111" TargetMode="External" /><Relationship Id="rId58" Type="http://schemas.openxmlformats.org/officeDocument/2006/relationships/hyperlink" Target="https://podminky.urs.cz/item/CS_URS_2024_02/935113212" TargetMode="External" /><Relationship Id="rId59" Type="http://schemas.openxmlformats.org/officeDocument/2006/relationships/hyperlink" Target="https://podminky.urs.cz/item/CS_URS_2024_02/935923216" TargetMode="External" /><Relationship Id="rId60" Type="http://schemas.openxmlformats.org/officeDocument/2006/relationships/hyperlink" Target="https://podminky.urs.cz/item/CS_URS_2024_02/997013861" TargetMode="External" /><Relationship Id="rId61" Type="http://schemas.openxmlformats.org/officeDocument/2006/relationships/hyperlink" Target="https://podminky.urs.cz/item/CS_URS_2024_02/997013873" TargetMode="External" /><Relationship Id="rId62" Type="http://schemas.openxmlformats.org/officeDocument/2006/relationships/hyperlink" Target="https://podminky.urs.cz/item/CS_URS_2024_02/997013875" TargetMode="External" /><Relationship Id="rId63" Type="http://schemas.openxmlformats.org/officeDocument/2006/relationships/hyperlink" Target="https://podminky.urs.cz/item/CS_URS_2024_02/997211511" TargetMode="External" /><Relationship Id="rId64" Type="http://schemas.openxmlformats.org/officeDocument/2006/relationships/hyperlink" Target="https://podminky.urs.cz/item/CS_URS_2024_02/997211519" TargetMode="External" /><Relationship Id="rId65" Type="http://schemas.openxmlformats.org/officeDocument/2006/relationships/hyperlink" Target="https://podminky.urs.cz/item/CS_URS_2024_02/997211611" TargetMode="External" /><Relationship Id="rId66" Type="http://schemas.openxmlformats.org/officeDocument/2006/relationships/hyperlink" Target="https://podminky.urs.cz/item/CS_URS_2024_02/998225111" TargetMode="External" /><Relationship Id="rId67"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hyperlink" Target="https://podminky.urs.cz/item/CS_URS_2025_01/115101201" TargetMode="External" /><Relationship Id="rId2" Type="http://schemas.openxmlformats.org/officeDocument/2006/relationships/hyperlink" Target="https://podminky.urs.cz/item/CS_URS_2025_01/115101301" TargetMode="External" /><Relationship Id="rId3" Type="http://schemas.openxmlformats.org/officeDocument/2006/relationships/hyperlink" Target="https://podminky.urs.cz/item/CS_URS_2025_01/119001402" TargetMode="External" /><Relationship Id="rId4" Type="http://schemas.openxmlformats.org/officeDocument/2006/relationships/hyperlink" Target="https://podminky.urs.cz/item/CS_URS_2025_01/119001405" TargetMode="External" /><Relationship Id="rId5" Type="http://schemas.openxmlformats.org/officeDocument/2006/relationships/hyperlink" Target="https://podminky.urs.cz/item/CS_URS_2025_01/119001406" TargetMode="External" /><Relationship Id="rId6" Type="http://schemas.openxmlformats.org/officeDocument/2006/relationships/hyperlink" Target="https://podminky.urs.cz/item/CS_URS_2025_01/119001421" TargetMode="External" /><Relationship Id="rId7" Type="http://schemas.openxmlformats.org/officeDocument/2006/relationships/hyperlink" Target="https://podminky.urs.cz/item/CS_URS_2025_01/120001101" TargetMode="External" /><Relationship Id="rId8" Type="http://schemas.openxmlformats.org/officeDocument/2006/relationships/hyperlink" Target="https://podminky.urs.cz/item/CS_URS_2025_01/131251204" TargetMode="External" /><Relationship Id="rId9" Type="http://schemas.openxmlformats.org/officeDocument/2006/relationships/hyperlink" Target="https://podminky.urs.cz/item/CS_URS_2025_01/132154206" TargetMode="External" /><Relationship Id="rId10" Type="http://schemas.openxmlformats.org/officeDocument/2006/relationships/hyperlink" Target="https://podminky.urs.cz/item/CS_URS_2025_01/151101101" TargetMode="External" /><Relationship Id="rId11" Type="http://schemas.openxmlformats.org/officeDocument/2006/relationships/hyperlink" Target="https://podminky.urs.cz/item/CS_URS_2025_01/151101111" TargetMode="External" /><Relationship Id="rId12" Type="http://schemas.openxmlformats.org/officeDocument/2006/relationships/hyperlink" Target="https://podminky.urs.cz/item/CS_URS_2025_01/161102111" TargetMode="External" /><Relationship Id="rId13" Type="http://schemas.openxmlformats.org/officeDocument/2006/relationships/hyperlink" Target="https://podminky.urs.cz/item/CS_URS_2025_01/162351124" TargetMode="External" /><Relationship Id="rId14" Type="http://schemas.openxmlformats.org/officeDocument/2006/relationships/hyperlink" Target="https://podminky.urs.cz/item/CS_URS_2025_01/162751117" TargetMode="External" /><Relationship Id="rId15" Type="http://schemas.openxmlformats.org/officeDocument/2006/relationships/hyperlink" Target="https://podminky.urs.cz/item/CS_URS_2025_01/162751119" TargetMode="External" /><Relationship Id="rId16" Type="http://schemas.openxmlformats.org/officeDocument/2006/relationships/hyperlink" Target="https://podminky.urs.cz/item/CS_URS_2025_01/167151111" TargetMode="External" /><Relationship Id="rId17" Type="http://schemas.openxmlformats.org/officeDocument/2006/relationships/hyperlink" Target="https://podminky.urs.cz/item/CS_URS_2025_01/171201231" TargetMode="External" /><Relationship Id="rId18" Type="http://schemas.openxmlformats.org/officeDocument/2006/relationships/hyperlink" Target="https://podminky.urs.cz/item/CS_URS_2025_01/171251201" TargetMode="External" /><Relationship Id="rId19" Type="http://schemas.openxmlformats.org/officeDocument/2006/relationships/hyperlink" Target="https://podminky.urs.cz/item/CS_URS_2025_01/174101101" TargetMode="External" /><Relationship Id="rId20" Type="http://schemas.openxmlformats.org/officeDocument/2006/relationships/hyperlink" Target="https://podminky.urs.cz/item/CS_URS_2025_01/175151101" TargetMode="External" /><Relationship Id="rId21" Type="http://schemas.openxmlformats.org/officeDocument/2006/relationships/hyperlink" Target="https://podminky.urs.cz/item/CS_URS_2025_01/212752101" TargetMode="External" /><Relationship Id="rId22" Type="http://schemas.openxmlformats.org/officeDocument/2006/relationships/hyperlink" Target="https://podminky.urs.cz/item/CS_URS_2025_01/273361412" TargetMode="External" /><Relationship Id="rId23" Type="http://schemas.openxmlformats.org/officeDocument/2006/relationships/hyperlink" Target="https://podminky.urs.cz/item/CS_URS_2025_01/341351311" TargetMode="External" /><Relationship Id="rId24" Type="http://schemas.openxmlformats.org/officeDocument/2006/relationships/hyperlink" Target="https://podminky.urs.cz/item/CS_URS_2025_01/341351312" TargetMode="External" /><Relationship Id="rId25" Type="http://schemas.openxmlformats.org/officeDocument/2006/relationships/hyperlink" Target="https://podminky.urs.cz/item/CS_URS_2025_01/359901211" TargetMode="External" /><Relationship Id="rId26" Type="http://schemas.openxmlformats.org/officeDocument/2006/relationships/hyperlink" Target="https://podminky.urs.cz/item/CS_URS_2025_01/382122123" TargetMode="External" /><Relationship Id="rId27" Type="http://schemas.openxmlformats.org/officeDocument/2006/relationships/hyperlink" Target="https://podminky.urs.cz/item/CS_URS_2025_01/382122313" TargetMode="External" /><Relationship Id="rId28" Type="http://schemas.openxmlformats.org/officeDocument/2006/relationships/hyperlink" Target="https://podminky.urs.cz/item/CS_URS_2025_01/386120103" TargetMode="External" /><Relationship Id="rId29" Type="http://schemas.openxmlformats.org/officeDocument/2006/relationships/hyperlink" Target="https://podminky.urs.cz/item/CS_URS_2025_01/451315115" TargetMode="External" /><Relationship Id="rId30" Type="http://schemas.openxmlformats.org/officeDocument/2006/relationships/hyperlink" Target="https://podminky.urs.cz/item/CS_URS_2025_01/451315125" TargetMode="External" /><Relationship Id="rId31" Type="http://schemas.openxmlformats.org/officeDocument/2006/relationships/hyperlink" Target="https://podminky.urs.cz/item/CS_URS_2025_01/451315137" TargetMode="External" /><Relationship Id="rId32" Type="http://schemas.openxmlformats.org/officeDocument/2006/relationships/hyperlink" Target="https://podminky.urs.cz/item/CS_URS_2025_01/463211121" TargetMode="External" /><Relationship Id="rId33" Type="http://schemas.openxmlformats.org/officeDocument/2006/relationships/hyperlink" Target="https://podminky.urs.cz/item/CS_URS_2025_01/564231111" TargetMode="External" /><Relationship Id="rId34" Type="http://schemas.openxmlformats.org/officeDocument/2006/relationships/hyperlink" Target="https://podminky.urs.cz/item/CS_URS_2025_01/711141559" TargetMode="External" /><Relationship Id="rId35" Type="http://schemas.openxmlformats.org/officeDocument/2006/relationships/hyperlink" Target="https://podminky.urs.cz/item/CS_URS_2025_01/871313122" TargetMode="External" /><Relationship Id="rId36" Type="http://schemas.openxmlformats.org/officeDocument/2006/relationships/hyperlink" Target="https://podminky.urs.cz/item/CS_URS_2025_01/871360320" TargetMode="External" /><Relationship Id="rId37" Type="http://schemas.openxmlformats.org/officeDocument/2006/relationships/hyperlink" Target="https://podminky.urs.cz/item/CS_URS_2025_01/871370320" TargetMode="External" /><Relationship Id="rId38" Type="http://schemas.openxmlformats.org/officeDocument/2006/relationships/hyperlink" Target="https://podminky.urs.cz/item/CS_URS_2025_01/871373122" TargetMode="External" /><Relationship Id="rId39" Type="http://schemas.openxmlformats.org/officeDocument/2006/relationships/hyperlink" Target="https://podminky.urs.cz/item/CS_URS_2025_01/871393122" TargetMode="External" /><Relationship Id="rId40" Type="http://schemas.openxmlformats.org/officeDocument/2006/relationships/hyperlink" Target="https://podminky.urs.cz/item/CS_URS_2025_01/891312122" TargetMode="External" /><Relationship Id="rId41" Type="http://schemas.openxmlformats.org/officeDocument/2006/relationships/hyperlink" Target="https://podminky.urs.cz/item/CS_URS_2025_01/892351111" TargetMode="External" /><Relationship Id="rId42" Type="http://schemas.openxmlformats.org/officeDocument/2006/relationships/hyperlink" Target="https://podminky.urs.cz/item/CS_URS_2025_01/892381111" TargetMode="External" /><Relationship Id="rId43" Type="http://schemas.openxmlformats.org/officeDocument/2006/relationships/hyperlink" Target="https://podminky.urs.cz/item/CS_URS_2025_01/892421111" TargetMode="External" /><Relationship Id="rId44" Type="http://schemas.openxmlformats.org/officeDocument/2006/relationships/hyperlink" Target="https://podminky.urs.cz/item/CS_URS_2025_01/892442111" TargetMode="External" /><Relationship Id="rId45" Type="http://schemas.openxmlformats.org/officeDocument/2006/relationships/hyperlink" Target="https://podminky.urs.cz/item/CS_URS_2025_01/894118001" TargetMode="External" /><Relationship Id="rId46" Type="http://schemas.openxmlformats.org/officeDocument/2006/relationships/hyperlink" Target="https://podminky.urs.cz/item/CS_URS_2025_01/894221216" TargetMode="External" /><Relationship Id="rId47" Type="http://schemas.openxmlformats.org/officeDocument/2006/relationships/hyperlink" Target="https://podminky.urs.cz/item/CS_URS_2025_01/894410101" TargetMode="External" /><Relationship Id="rId48" Type="http://schemas.openxmlformats.org/officeDocument/2006/relationships/hyperlink" Target="https://podminky.urs.cz/item/CS_URS_2025_01/894410103" TargetMode="External" /><Relationship Id="rId49" Type="http://schemas.openxmlformats.org/officeDocument/2006/relationships/hyperlink" Target="https://podminky.urs.cz/item/CS_URS_2025_01/894410211" TargetMode="External" /><Relationship Id="rId50" Type="http://schemas.openxmlformats.org/officeDocument/2006/relationships/hyperlink" Target="https://podminky.urs.cz/item/CS_URS_2025_01/894410212" TargetMode="External" /><Relationship Id="rId51" Type="http://schemas.openxmlformats.org/officeDocument/2006/relationships/hyperlink" Target="https://podminky.urs.cz/item/CS_URS_2025_01/894410213" TargetMode="External" /><Relationship Id="rId52" Type="http://schemas.openxmlformats.org/officeDocument/2006/relationships/hyperlink" Target="https://podminky.urs.cz/item/CS_URS_2025_01/894410232" TargetMode="External" /><Relationship Id="rId53" Type="http://schemas.openxmlformats.org/officeDocument/2006/relationships/hyperlink" Target="https://podminky.urs.cz/item/CS_URS_2025_01/894410302" TargetMode="External" /><Relationship Id="rId54" Type="http://schemas.openxmlformats.org/officeDocument/2006/relationships/hyperlink" Target="https://podminky.urs.cz/item/CS_URS_2025_01/894812312" TargetMode="External" /><Relationship Id="rId55" Type="http://schemas.openxmlformats.org/officeDocument/2006/relationships/hyperlink" Target="https://podminky.urs.cz/item/CS_URS_2025_01/894812332" TargetMode="External" /><Relationship Id="rId56" Type="http://schemas.openxmlformats.org/officeDocument/2006/relationships/hyperlink" Target="https://podminky.urs.cz/item/CS_URS_2025_01/894812339" TargetMode="External" /><Relationship Id="rId57" Type="http://schemas.openxmlformats.org/officeDocument/2006/relationships/hyperlink" Target="https://podminky.urs.cz/item/CS_URS_2025_01/894812351" TargetMode="External" /><Relationship Id="rId58" Type="http://schemas.openxmlformats.org/officeDocument/2006/relationships/hyperlink" Target="https://podminky.urs.cz/item/CS_URS_2025_01/894812376" TargetMode="External" /><Relationship Id="rId59" Type="http://schemas.openxmlformats.org/officeDocument/2006/relationships/hyperlink" Target="https://podminky.urs.cz/item/CS_URS_2025_01/899102112" TargetMode="External" /><Relationship Id="rId60" Type="http://schemas.openxmlformats.org/officeDocument/2006/relationships/hyperlink" Target="https://podminky.urs.cz/item/CS_URS_2025_01/899104112" TargetMode="External" /><Relationship Id="rId61" Type="http://schemas.openxmlformats.org/officeDocument/2006/relationships/hyperlink" Target="https://podminky.urs.cz/item/CS_URS_2025_01/899713111" TargetMode="External" /><Relationship Id="rId62" Type="http://schemas.openxmlformats.org/officeDocument/2006/relationships/hyperlink" Target="https://podminky.urs.cz/item/CS_URS_2025_01/998276101" TargetMode="External" /><Relationship Id="rId63" Type="http://schemas.openxmlformats.org/officeDocument/2006/relationships/hyperlink" Target="https://podminky.urs.cz/item/CS_URS_2025_01/933901111" TargetMode="External" /><Relationship Id="rId64"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hyperlink" Target="https://podminky.urs.cz/item/CS_URS_2025_01/115101201" TargetMode="External" /><Relationship Id="rId2" Type="http://schemas.openxmlformats.org/officeDocument/2006/relationships/hyperlink" Target="https://podminky.urs.cz/item/CS_URS_2025_01/115101301" TargetMode="External" /><Relationship Id="rId3" Type="http://schemas.openxmlformats.org/officeDocument/2006/relationships/hyperlink" Target="https://podminky.urs.cz/item/CS_URS_2025_01/131251206" TargetMode="External" /><Relationship Id="rId4" Type="http://schemas.openxmlformats.org/officeDocument/2006/relationships/hyperlink" Target="https://podminky.urs.cz/item/CS_URS_2025_01/161102111" TargetMode="External" /><Relationship Id="rId5" Type="http://schemas.openxmlformats.org/officeDocument/2006/relationships/hyperlink" Target="https://podminky.urs.cz/item/CS_URS_2025_01/162351124" TargetMode="External" /><Relationship Id="rId6" Type="http://schemas.openxmlformats.org/officeDocument/2006/relationships/hyperlink" Target="https://podminky.urs.cz/item/CS_URS_2025_01/162751117" TargetMode="External" /><Relationship Id="rId7" Type="http://schemas.openxmlformats.org/officeDocument/2006/relationships/hyperlink" Target="https://podminky.urs.cz/item/CS_URS_2025_01/162751119" TargetMode="External" /><Relationship Id="rId8" Type="http://schemas.openxmlformats.org/officeDocument/2006/relationships/hyperlink" Target="https://podminky.urs.cz/item/CS_URS_2025_01/167151111" TargetMode="External" /><Relationship Id="rId9" Type="http://schemas.openxmlformats.org/officeDocument/2006/relationships/hyperlink" Target="https://podminky.urs.cz/item/CS_URS_2025_01/171201231" TargetMode="External" /><Relationship Id="rId10" Type="http://schemas.openxmlformats.org/officeDocument/2006/relationships/hyperlink" Target="https://podminky.urs.cz/item/CS_URS_2025_01/171251201" TargetMode="External" /><Relationship Id="rId11" Type="http://schemas.openxmlformats.org/officeDocument/2006/relationships/hyperlink" Target="https://podminky.urs.cz/item/CS_URS_2025_01/174151101" TargetMode="External" /><Relationship Id="rId12" Type="http://schemas.openxmlformats.org/officeDocument/2006/relationships/hyperlink" Target="https://podminky.urs.cz/item/CS_URS_2025_01/174251109" TargetMode="External" /><Relationship Id="rId13" Type="http://schemas.openxmlformats.org/officeDocument/2006/relationships/hyperlink" Target="https://podminky.urs.cz/item/CS_URS_2025_01/212752101" TargetMode="External" /><Relationship Id="rId14" Type="http://schemas.openxmlformats.org/officeDocument/2006/relationships/hyperlink" Target="https://podminky.urs.cz/item/CS_URS_2025_01/273361412" TargetMode="External" /><Relationship Id="rId15" Type="http://schemas.openxmlformats.org/officeDocument/2006/relationships/hyperlink" Target="https://podminky.urs.cz/item/CS_URS_2025_01/274313911" TargetMode="External" /><Relationship Id="rId16" Type="http://schemas.openxmlformats.org/officeDocument/2006/relationships/hyperlink" Target="https://podminky.urs.cz/item/CS_URS_2025_01/321321116" TargetMode="External" /><Relationship Id="rId17" Type="http://schemas.openxmlformats.org/officeDocument/2006/relationships/hyperlink" Target="https://podminky.urs.cz/item/CS_URS_2025_01/341351311" TargetMode="External" /><Relationship Id="rId18" Type="http://schemas.openxmlformats.org/officeDocument/2006/relationships/hyperlink" Target="https://podminky.urs.cz/item/CS_URS_2025_01/341351312" TargetMode="External" /><Relationship Id="rId19" Type="http://schemas.openxmlformats.org/officeDocument/2006/relationships/hyperlink" Target="https://podminky.urs.cz/item/CS_URS_2025_01/451315115" TargetMode="External" /><Relationship Id="rId20" Type="http://schemas.openxmlformats.org/officeDocument/2006/relationships/hyperlink" Target="https://podminky.urs.cz/item/CS_URS_2025_01/451315137" TargetMode="External" /><Relationship Id="rId21" Type="http://schemas.openxmlformats.org/officeDocument/2006/relationships/hyperlink" Target="https://podminky.urs.cz/item/CS_URS_2025_01/457611123" TargetMode="External" /><Relationship Id="rId22" Type="http://schemas.openxmlformats.org/officeDocument/2006/relationships/hyperlink" Target="https://podminky.urs.cz/item/CS_URS_2025_01/463211121" TargetMode="External" /><Relationship Id="rId23" Type="http://schemas.openxmlformats.org/officeDocument/2006/relationships/hyperlink" Target="https://podminky.urs.cz/item/CS_URS_2025_01/564231111" TargetMode="External" /><Relationship Id="rId24" Type="http://schemas.openxmlformats.org/officeDocument/2006/relationships/hyperlink" Target="https://podminky.urs.cz/item/CS_URS_2025_01/460581122" TargetMode="External" /><Relationship Id="rId25" Type="http://schemas.openxmlformats.org/officeDocument/2006/relationships/hyperlink" Target="https://podminky.urs.cz/item/CS_URS_2025_01/564760101" TargetMode="External" /><Relationship Id="rId26" Type="http://schemas.openxmlformats.org/officeDocument/2006/relationships/hyperlink" Target="https://podminky.urs.cz/item/CS_URS_2024_01/711472053" TargetMode="External" /><Relationship Id="rId27" Type="http://schemas.openxmlformats.org/officeDocument/2006/relationships/hyperlink" Target="https://podminky.urs.cz/item/CS_URS_2025_01/891312122" TargetMode="External" /><Relationship Id="rId28" Type="http://schemas.openxmlformats.org/officeDocument/2006/relationships/hyperlink" Target="https://podminky.urs.cz/item/CS_URS_2025_01/891372322" TargetMode="External" /><Relationship Id="rId29" Type="http://schemas.openxmlformats.org/officeDocument/2006/relationships/hyperlink" Target="https://podminky.urs.cz/item/CS_URS_2024_01/919726123" TargetMode="External" /><Relationship Id="rId30" Type="http://schemas.openxmlformats.org/officeDocument/2006/relationships/hyperlink" Target="https://podminky.urs.cz/item/CS_URS_2025_01/935111111" TargetMode="External" /><Relationship Id="rId3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hyperlink" Target="https://podminky.urs.cz/item/CS_URS_2025_01/113107221" TargetMode="External" /><Relationship Id="rId2" Type="http://schemas.openxmlformats.org/officeDocument/2006/relationships/hyperlink" Target="https://podminky.urs.cz/item/CS_URS_2025_01/113107223" TargetMode="External" /><Relationship Id="rId3" Type="http://schemas.openxmlformats.org/officeDocument/2006/relationships/hyperlink" Target="https://podminky.urs.cz/item/CS_URS_2025_01/113107242" TargetMode="External" /><Relationship Id="rId4" Type="http://schemas.openxmlformats.org/officeDocument/2006/relationships/hyperlink" Target="https://podminky.urs.cz/item/CS_URS_2025_01/113108442" TargetMode="External" /><Relationship Id="rId5" Type="http://schemas.openxmlformats.org/officeDocument/2006/relationships/hyperlink" Target="https://podminky.urs.cz/item/CS_URS_2025_01/113154513" TargetMode="External" /><Relationship Id="rId6" Type="http://schemas.openxmlformats.org/officeDocument/2006/relationships/hyperlink" Target="https://podminky.urs.cz/item/CS_URS_2025_01/131151201" TargetMode="External" /><Relationship Id="rId7" Type="http://schemas.openxmlformats.org/officeDocument/2006/relationships/hyperlink" Target="https://podminky.urs.cz/item/CS_URS_2025_01/132154204" TargetMode="External" /><Relationship Id="rId8" Type="http://schemas.openxmlformats.org/officeDocument/2006/relationships/hyperlink" Target="https://podminky.urs.cz/item/CS_URS_2025_01/151101101" TargetMode="External" /><Relationship Id="rId9" Type="http://schemas.openxmlformats.org/officeDocument/2006/relationships/hyperlink" Target="https://podminky.urs.cz/item/CS_URS_2025_01/151101111" TargetMode="External" /><Relationship Id="rId10" Type="http://schemas.openxmlformats.org/officeDocument/2006/relationships/hyperlink" Target="https://podminky.urs.cz/item/CS_URS_2025_01/161102111" TargetMode="External" /><Relationship Id="rId11" Type="http://schemas.openxmlformats.org/officeDocument/2006/relationships/hyperlink" Target="https://podminky.urs.cz/item/CS_URS_2025_01/162351124" TargetMode="External" /><Relationship Id="rId12" Type="http://schemas.openxmlformats.org/officeDocument/2006/relationships/hyperlink" Target="https://podminky.urs.cz/item/CS_URS_2025_01/162751117" TargetMode="External" /><Relationship Id="rId13" Type="http://schemas.openxmlformats.org/officeDocument/2006/relationships/hyperlink" Target="https://podminky.urs.cz/item/CS_URS_2025_01/162751119" TargetMode="External" /><Relationship Id="rId14" Type="http://schemas.openxmlformats.org/officeDocument/2006/relationships/hyperlink" Target="https://podminky.urs.cz/item/CS_URS_2025_01/167151101" TargetMode="External" /><Relationship Id="rId15" Type="http://schemas.openxmlformats.org/officeDocument/2006/relationships/hyperlink" Target="https://podminky.urs.cz/item/CS_URS_2025_01/171201231" TargetMode="External" /><Relationship Id="rId16" Type="http://schemas.openxmlformats.org/officeDocument/2006/relationships/hyperlink" Target="https://podminky.urs.cz/item/CS_URS_2025_01/171251201" TargetMode="External" /><Relationship Id="rId17" Type="http://schemas.openxmlformats.org/officeDocument/2006/relationships/hyperlink" Target="https://podminky.urs.cz/item/CS_URS_2025_01/174101101" TargetMode="External" /><Relationship Id="rId18" Type="http://schemas.openxmlformats.org/officeDocument/2006/relationships/hyperlink" Target="https://podminky.urs.cz/item/CS_URS_2025_01/175151101" TargetMode="External" /><Relationship Id="rId19" Type="http://schemas.openxmlformats.org/officeDocument/2006/relationships/hyperlink" Target="https://podminky.urs.cz/item/CS_URS_2025_01/212752101" TargetMode="External" /><Relationship Id="rId20" Type="http://schemas.openxmlformats.org/officeDocument/2006/relationships/hyperlink" Target="https://podminky.urs.cz/item/CS_URS_2025_01/359901211" TargetMode="External" /><Relationship Id="rId21" Type="http://schemas.openxmlformats.org/officeDocument/2006/relationships/hyperlink" Target="https://podminky.urs.cz/item/CS_URS_2025_01/452311141" TargetMode="External" /><Relationship Id="rId22" Type="http://schemas.openxmlformats.org/officeDocument/2006/relationships/hyperlink" Target="https://podminky.urs.cz/item/CS_URS_2025_01/452386111" TargetMode="External" /><Relationship Id="rId23" Type="http://schemas.openxmlformats.org/officeDocument/2006/relationships/hyperlink" Target="https://podminky.urs.cz/item/CS_URS_2025_01/564231111" TargetMode="External" /><Relationship Id="rId24" Type="http://schemas.openxmlformats.org/officeDocument/2006/relationships/hyperlink" Target="https://podminky.urs.cz/item/CS_URS_2025_01/564751101" TargetMode="External" /><Relationship Id="rId25" Type="http://schemas.openxmlformats.org/officeDocument/2006/relationships/hyperlink" Target="https://podminky.urs.cz/item/CS_URS_2025_01/564760101" TargetMode="External" /><Relationship Id="rId26" Type="http://schemas.openxmlformats.org/officeDocument/2006/relationships/hyperlink" Target="https://podminky.urs.cz/item/CS_URS_2025_01/565166102" TargetMode="External" /><Relationship Id="rId27" Type="http://schemas.openxmlformats.org/officeDocument/2006/relationships/hyperlink" Target="https://podminky.urs.cz/item/CS_URS_2025_01/573111112" TargetMode="External" /><Relationship Id="rId28" Type="http://schemas.openxmlformats.org/officeDocument/2006/relationships/hyperlink" Target="https://podminky.urs.cz/item/CS_URS_2025_01/573211106" TargetMode="External" /><Relationship Id="rId29" Type="http://schemas.openxmlformats.org/officeDocument/2006/relationships/hyperlink" Target="https://podminky.urs.cz/item/CS_URS_2025_01/577134111" TargetMode="External" /><Relationship Id="rId30" Type="http://schemas.openxmlformats.org/officeDocument/2006/relationships/hyperlink" Target="https://podminky.urs.cz/item/CS_URS_2025_01/871365811" TargetMode="External" /><Relationship Id="rId31" Type="http://schemas.openxmlformats.org/officeDocument/2006/relationships/hyperlink" Target="https://podminky.urs.cz/item/CS_URS_2025_01/871370320" TargetMode="External" /><Relationship Id="rId32" Type="http://schemas.openxmlformats.org/officeDocument/2006/relationships/hyperlink" Target="https://podminky.urs.cz/item/CS_URS_2025_01/892372111" TargetMode="External" /><Relationship Id="rId33" Type="http://schemas.openxmlformats.org/officeDocument/2006/relationships/hyperlink" Target="https://podminky.urs.cz/item/CS_URS_2025_01/892381111" TargetMode="External" /><Relationship Id="rId34" Type="http://schemas.openxmlformats.org/officeDocument/2006/relationships/hyperlink" Target="https://podminky.urs.cz/item/CS_URS_2025_01/894410101" TargetMode="External" /><Relationship Id="rId35" Type="http://schemas.openxmlformats.org/officeDocument/2006/relationships/hyperlink" Target="https://podminky.urs.cz/item/CS_URS_2025_01/894410211" TargetMode="External" /><Relationship Id="rId36" Type="http://schemas.openxmlformats.org/officeDocument/2006/relationships/hyperlink" Target="https://podminky.urs.cz/item/CS_URS_2025_01/894410212" TargetMode="External" /><Relationship Id="rId37" Type="http://schemas.openxmlformats.org/officeDocument/2006/relationships/hyperlink" Target="https://podminky.urs.cz/item/CS_URS_2025_01/894410232" TargetMode="External" /><Relationship Id="rId38" Type="http://schemas.openxmlformats.org/officeDocument/2006/relationships/hyperlink" Target="https://podminky.urs.cz/item/CS_URS_2025_01/899104112" TargetMode="External" /><Relationship Id="rId39" Type="http://schemas.openxmlformats.org/officeDocument/2006/relationships/hyperlink" Target="https://podminky.urs.cz/item/CS_URS_2025_01/998276101" TargetMode="External" /><Relationship Id="rId40" Type="http://schemas.openxmlformats.org/officeDocument/2006/relationships/hyperlink" Target="https://podminky.urs.cz/item/CS_URS_2025_01/919735113" TargetMode="External" /><Relationship Id="rId41" Type="http://schemas.openxmlformats.org/officeDocument/2006/relationships/hyperlink" Target="https://podminky.urs.cz/item/CS_URS_2025_01/938908411" TargetMode="External" /><Relationship Id="rId42" Type="http://schemas.openxmlformats.org/officeDocument/2006/relationships/hyperlink" Target="https://podminky.urs.cz/item/CS_URS_2025_01/997006512" TargetMode="External" /><Relationship Id="rId43" Type="http://schemas.openxmlformats.org/officeDocument/2006/relationships/hyperlink" Target="https://podminky.urs.cz/item/CS_URS_2025_01/997006519" TargetMode="External" /><Relationship Id="rId44" Type="http://schemas.openxmlformats.org/officeDocument/2006/relationships/hyperlink" Target="https://podminky.urs.cz/item/CS_URS_2025_01/997221875" TargetMode="External" /><Relationship Id="rId45"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hyperlink" Target="https://podminky.urs.cz/item/CS_URS_2025_01/131151201" TargetMode="External" /><Relationship Id="rId2" Type="http://schemas.openxmlformats.org/officeDocument/2006/relationships/hyperlink" Target="https://podminky.urs.cz/item/CS_URS_2025_01/132154204" TargetMode="External" /><Relationship Id="rId3" Type="http://schemas.openxmlformats.org/officeDocument/2006/relationships/hyperlink" Target="https://podminky.urs.cz/item/CS_URS_2025_01/151101101" TargetMode="External" /><Relationship Id="rId4" Type="http://schemas.openxmlformats.org/officeDocument/2006/relationships/hyperlink" Target="https://podminky.urs.cz/item/CS_URS_2025_01/151101111" TargetMode="External" /><Relationship Id="rId5" Type="http://schemas.openxmlformats.org/officeDocument/2006/relationships/hyperlink" Target="https://podminky.urs.cz/item/CS_URS_2025_01/161102111" TargetMode="External" /><Relationship Id="rId6" Type="http://schemas.openxmlformats.org/officeDocument/2006/relationships/hyperlink" Target="https://podminky.urs.cz/item/CS_URS_2025_01/162351124" TargetMode="External" /><Relationship Id="rId7" Type="http://schemas.openxmlformats.org/officeDocument/2006/relationships/hyperlink" Target="https://podminky.urs.cz/item/CS_URS_2025_01/162751117" TargetMode="External" /><Relationship Id="rId8" Type="http://schemas.openxmlformats.org/officeDocument/2006/relationships/hyperlink" Target="https://podminky.urs.cz/item/CS_URS_2025_01/162751119" TargetMode="External" /><Relationship Id="rId9" Type="http://schemas.openxmlformats.org/officeDocument/2006/relationships/hyperlink" Target="https://podminky.urs.cz/item/CS_URS_2025_01/167151101" TargetMode="External" /><Relationship Id="rId10" Type="http://schemas.openxmlformats.org/officeDocument/2006/relationships/hyperlink" Target="https://podminky.urs.cz/item/CS_URS_2025_01/171201231" TargetMode="External" /><Relationship Id="rId11" Type="http://schemas.openxmlformats.org/officeDocument/2006/relationships/hyperlink" Target="https://podminky.urs.cz/item/CS_URS_2025_01/171251201" TargetMode="External" /><Relationship Id="rId12" Type="http://schemas.openxmlformats.org/officeDocument/2006/relationships/hyperlink" Target="https://podminky.urs.cz/item/CS_URS_2025_01/174101101" TargetMode="External" /><Relationship Id="rId13" Type="http://schemas.openxmlformats.org/officeDocument/2006/relationships/hyperlink" Target="https://podminky.urs.cz/item/CS_URS_2025_01/175151101" TargetMode="External" /><Relationship Id="rId14" Type="http://schemas.openxmlformats.org/officeDocument/2006/relationships/hyperlink" Target="https://podminky.urs.cz/item/CS_URS_2025_01/212752101" TargetMode="External" /><Relationship Id="rId15" Type="http://schemas.openxmlformats.org/officeDocument/2006/relationships/hyperlink" Target="https://podminky.urs.cz/item/CS_URS_2025_01/359901211" TargetMode="External" /><Relationship Id="rId16" Type="http://schemas.openxmlformats.org/officeDocument/2006/relationships/hyperlink" Target="https://podminky.urs.cz/item/CS_URS_2025_01/452311141" TargetMode="External" /><Relationship Id="rId17" Type="http://schemas.openxmlformats.org/officeDocument/2006/relationships/hyperlink" Target="https://podminky.urs.cz/item/CS_URS_2025_01/452386111" TargetMode="External" /><Relationship Id="rId18" Type="http://schemas.openxmlformats.org/officeDocument/2006/relationships/hyperlink" Target="https://podminky.urs.cz/item/CS_URS_2025_01/564231111" TargetMode="External" /><Relationship Id="rId19" Type="http://schemas.openxmlformats.org/officeDocument/2006/relationships/hyperlink" Target="https://podminky.urs.cz/item/CS_URS_2025_01/871360320" TargetMode="External" /><Relationship Id="rId20" Type="http://schemas.openxmlformats.org/officeDocument/2006/relationships/hyperlink" Target="https://podminky.urs.cz/item/CS_URS_2025_01/871370320" TargetMode="External" /><Relationship Id="rId21" Type="http://schemas.openxmlformats.org/officeDocument/2006/relationships/hyperlink" Target="https://podminky.urs.cz/item/CS_URS_2025_01/892372111" TargetMode="External" /><Relationship Id="rId22" Type="http://schemas.openxmlformats.org/officeDocument/2006/relationships/hyperlink" Target="https://podminky.urs.cz/item/CS_URS_2025_01/892381111" TargetMode="External" /><Relationship Id="rId23" Type="http://schemas.openxmlformats.org/officeDocument/2006/relationships/hyperlink" Target="https://podminky.urs.cz/item/CS_URS_2025_01/894410101" TargetMode="External" /><Relationship Id="rId24" Type="http://schemas.openxmlformats.org/officeDocument/2006/relationships/hyperlink" Target="https://podminky.urs.cz/item/CS_URS_2025_01/894410211" TargetMode="External" /><Relationship Id="rId25" Type="http://schemas.openxmlformats.org/officeDocument/2006/relationships/hyperlink" Target="https://podminky.urs.cz/item/CS_URS_2025_01/894410213" TargetMode="External" /><Relationship Id="rId26" Type="http://schemas.openxmlformats.org/officeDocument/2006/relationships/hyperlink" Target="https://podminky.urs.cz/item/CS_URS_2025_01/894410232" TargetMode="External" /><Relationship Id="rId27" Type="http://schemas.openxmlformats.org/officeDocument/2006/relationships/hyperlink" Target="https://podminky.urs.cz/item/CS_URS_2025_01/899104112" TargetMode="External" /><Relationship Id="rId28" Type="http://schemas.openxmlformats.org/officeDocument/2006/relationships/hyperlink" Target="https://podminky.urs.cz/item/CS_URS_2025_01/998276101" TargetMode="External" /><Relationship Id="rId29"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hyperlink" Target="https://podminky.urs.cz/item/CS_URS_2025_01/113107221" TargetMode="External" /><Relationship Id="rId2" Type="http://schemas.openxmlformats.org/officeDocument/2006/relationships/hyperlink" Target="https://podminky.urs.cz/item/CS_URS_2025_01/113107223" TargetMode="External" /><Relationship Id="rId3" Type="http://schemas.openxmlformats.org/officeDocument/2006/relationships/hyperlink" Target="https://podminky.urs.cz/item/CS_URS_2025_01/113107242" TargetMode="External" /><Relationship Id="rId4" Type="http://schemas.openxmlformats.org/officeDocument/2006/relationships/hyperlink" Target="https://podminky.urs.cz/item/CS_URS_2025_01/113108442" TargetMode="External" /><Relationship Id="rId5" Type="http://schemas.openxmlformats.org/officeDocument/2006/relationships/hyperlink" Target="https://podminky.urs.cz/item/CS_URS_2025_01/113154513" TargetMode="External" /><Relationship Id="rId6" Type="http://schemas.openxmlformats.org/officeDocument/2006/relationships/hyperlink" Target="https://podminky.urs.cz/item/CS_URS_2025_01/131151201" TargetMode="External" /><Relationship Id="rId7" Type="http://schemas.openxmlformats.org/officeDocument/2006/relationships/hyperlink" Target="https://podminky.urs.cz/item/CS_URS_2025_01/132154204" TargetMode="External" /><Relationship Id="rId8" Type="http://schemas.openxmlformats.org/officeDocument/2006/relationships/hyperlink" Target="https://podminky.urs.cz/item/CS_URS_2025_01/151101101" TargetMode="External" /><Relationship Id="rId9" Type="http://schemas.openxmlformats.org/officeDocument/2006/relationships/hyperlink" Target="https://podminky.urs.cz/item/CS_URS_2025_01/151101111" TargetMode="External" /><Relationship Id="rId10" Type="http://schemas.openxmlformats.org/officeDocument/2006/relationships/hyperlink" Target="https://podminky.urs.cz/item/CS_URS_2025_01/161102111" TargetMode="External" /><Relationship Id="rId11" Type="http://schemas.openxmlformats.org/officeDocument/2006/relationships/hyperlink" Target="https://podminky.urs.cz/item/CS_URS_2025_01/162351124" TargetMode="External" /><Relationship Id="rId12" Type="http://schemas.openxmlformats.org/officeDocument/2006/relationships/hyperlink" Target="https://podminky.urs.cz/item/CS_URS_2025_01/162751117" TargetMode="External" /><Relationship Id="rId13" Type="http://schemas.openxmlformats.org/officeDocument/2006/relationships/hyperlink" Target="https://podminky.urs.cz/item/CS_URS_2025_01/162751119" TargetMode="External" /><Relationship Id="rId14" Type="http://schemas.openxmlformats.org/officeDocument/2006/relationships/hyperlink" Target="https://podminky.urs.cz/item/CS_URS_2025_01/167151101" TargetMode="External" /><Relationship Id="rId15" Type="http://schemas.openxmlformats.org/officeDocument/2006/relationships/hyperlink" Target="https://podminky.urs.cz/item/CS_URS_2025_01/171201231" TargetMode="External" /><Relationship Id="rId16" Type="http://schemas.openxmlformats.org/officeDocument/2006/relationships/hyperlink" Target="https://podminky.urs.cz/item/CS_URS_2025_01/171251201" TargetMode="External" /><Relationship Id="rId17" Type="http://schemas.openxmlformats.org/officeDocument/2006/relationships/hyperlink" Target="https://podminky.urs.cz/item/CS_URS_2025_01/174101101" TargetMode="External" /><Relationship Id="rId18" Type="http://schemas.openxmlformats.org/officeDocument/2006/relationships/hyperlink" Target="https://podminky.urs.cz/item/CS_URS_2025_01/175151101" TargetMode="External" /><Relationship Id="rId19" Type="http://schemas.openxmlformats.org/officeDocument/2006/relationships/hyperlink" Target="https://podminky.urs.cz/item/CS_URS_2025_01/212752101" TargetMode="External" /><Relationship Id="rId20" Type="http://schemas.openxmlformats.org/officeDocument/2006/relationships/hyperlink" Target="https://podminky.urs.cz/item/CS_URS_2025_01/359901211" TargetMode="External" /><Relationship Id="rId21" Type="http://schemas.openxmlformats.org/officeDocument/2006/relationships/hyperlink" Target="https://podminky.urs.cz/item/CS_URS_2025_01/452311141" TargetMode="External" /><Relationship Id="rId22" Type="http://schemas.openxmlformats.org/officeDocument/2006/relationships/hyperlink" Target="https://podminky.urs.cz/item/CS_URS_2025_01/564231111" TargetMode="External" /><Relationship Id="rId23" Type="http://schemas.openxmlformats.org/officeDocument/2006/relationships/hyperlink" Target="https://podminky.urs.cz/item/CS_URS_2025_01/564751101" TargetMode="External" /><Relationship Id="rId24" Type="http://schemas.openxmlformats.org/officeDocument/2006/relationships/hyperlink" Target="https://podminky.urs.cz/item/CS_URS_2025_01/564760101" TargetMode="External" /><Relationship Id="rId25" Type="http://schemas.openxmlformats.org/officeDocument/2006/relationships/hyperlink" Target="https://podminky.urs.cz/item/CS_URS_2025_01/565166102" TargetMode="External" /><Relationship Id="rId26" Type="http://schemas.openxmlformats.org/officeDocument/2006/relationships/hyperlink" Target="https://podminky.urs.cz/item/CS_URS_2025_01/573111112" TargetMode="External" /><Relationship Id="rId27" Type="http://schemas.openxmlformats.org/officeDocument/2006/relationships/hyperlink" Target="https://podminky.urs.cz/item/CS_URS_2025_01/573211106" TargetMode="External" /><Relationship Id="rId28" Type="http://schemas.openxmlformats.org/officeDocument/2006/relationships/hyperlink" Target="https://podminky.urs.cz/item/CS_URS_2025_01/577134111" TargetMode="External" /><Relationship Id="rId29" Type="http://schemas.openxmlformats.org/officeDocument/2006/relationships/hyperlink" Target="https://podminky.urs.cz/item/CS_URS_2025_01/871373123" TargetMode="External" /><Relationship Id="rId30" Type="http://schemas.openxmlformats.org/officeDocument/2006/relationships/hyperlink" Target="https://podminky.urs.cz/item/CS_URS_2025_01/892372111" TargetMode="External" /><Relationship Id="rId31" Type="http://schemas.openxmlformats.org/officeDocument/2006/relationships/hyperlink" Target="https://podminky.urs.cz/item/CS_URS_2025_01/892381111" TargetMode="External" /><Relationship Id="rId32" Type="http://schemas.openxmlformats.org/officeDocument/2006/relationships/hyperlink" Target="https://podminky.urs.cz/item/CS_URS_2025_01/894410101" TargetMode="External" /><Relationship Id="rId33" Type="http://schemas.openxmlformats.org/officeDocument/2006/relationships/hyperlink" Target="https://podminky.urs.cz/item/CS_URS_2025_01/894410213" TargetMode="External" /><Relationship Id="rId34" Type="http://schemas.openxmlformats.org/officeDocument/2006/relationships/hyperlink" Target="https://podminky.urs.cz/item/CS_URS_2025_01/894410232" TargetMode="External" /><Relationship Id="rId35" Type="http://schemas.openxmlformats.org/officeDocument/2006/relationships/hyperlink" Target="https://podminky.urs.cz/item/CS_URS_2025_01/899102112" TargetMode="External" /><Relationship Id="rId36" Type="http://schemas.openxmlformats.org/officeDocument/2006/relationships/hyperlink" Target="https://podminky.urs.cz/item/CS_URS_2024_01/899713111" TargetMode="External" /><Relationship Id="rId37" Type="http://schemas.openxmlformats.org/officeDocument/2006/relationships/hyperlink" Target="https://podminky.urs.cz/item/CS_URS_2025_01/998276101" TargetMode="External" /><Relationship Id="rId38" Type="http://schemas.openxmlformats.org/officeDocument/2006/relationships/hyperlink" Target="https://podminky.urs.cz/item/CS_URS_2025_01/919735113" TargetMode="External" /><Relationship Id="rId39" Type="http://schemas.openxmlformats.org/officeDocument/2006/relationships/hyperlink" Target="https://podminky.urs.cz/item/CS_URS_2025_01/938908411" TargetMode="External" /><Relationship Id="rId40" Type="http://schemas.openxmlformats.org/officeDocument/2006/relationships/hyperlink" Target="https://podminky.urs.cz/item/CS_URS_2025_01/997006512" TargetMode="External" /><Relationship Id="rId41" Type="http://schemas.openxmlformats.org/officeDocument/2006/relationships/hyperlink" Target="https://podminky.urs.cz/item/CS_URS_2025_01/997006519" TargetMode="External" /><Relationship Id="rId42" Type="http://schemas.openxmlformats.org/officeDocument/2006/relationships/hyperlink" Target="https://podminky.urs.cz/item/CS_URS_2025_01/997221875" TargetMode="External" /><Relationship Id="rId43"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hyperlink" Target="https://podminky.urs.cz/item/CS_URS_2024_01/119001405" TargetMode="External" /><Relationship Id="rId2" Type="http://schemas.openxmlformats.org/officeDocument/2006/relationships/hyperlink" Target="https://podminky.urs.cz/item/CS_URS_2024_01/120001101" TargetMode="External" /><Relationship Id="rId3" Type="http://schemas.openxmlformats.org/officeDocument/2006/relationships/hyperlink" Target="https://podminky.urs.cz/item/CS_URS_2025_01/131151204" TargetMode="External" /><Relationship Id="rId4" Type="http://schemas.openxmlformats.org/officeDocument/2006/relationships/hyperlink" Target="https://podminky.urs.cz/item/CS_URS_2025_01/132154205" TargetMode="External" /><Relationship Id="rId5" Type="http://schemas.openxmlformats.org/officeDocument/2006/relationships/hyperlink" Target="https://podminky.urs.cz/item/CS_URS_2024_01/151101101" TargetMode="External" /><Relationship Id="rId6" Type="http://schemas.openxmlformats.org/officeDocument/2006/relationships/hyperlink" Target="https://podminky.urs.cz/item/CS_URS_2024_01/151101111" TargetMode="External" /><Relationship Id="rId7" Type="http://schemas.openxmlformats.org/officeDocument/2006/relationships/hyperlink" Target="https://podminky.urs.cz/item/CS_URS_2024_01/161102111" TargetMode="External" /><Relationship Id="rId8" Type="http://schemas.openxmlformats.org/officeDocument/2006/relationships/hyperlink" Target="https://podminky.urs.cz/item/CS_URS_2025_01/162351124" TargetMode="External" /><Relationship Id="rId9" Type="http://schemas.openxmlformats.org/officeDocument/2006/relationships/hyperlink" Target="https://podminky.urs.cz/item/CS_URS_2025_01/162751117" TargetMode="External" /><Relationship Id="rId10" Type="http://schemas.openxmlformats.org/officeDocument/2006/relationships/hyperlink" Target="https://podminky.urs.cz/item/CS_URS_2025_01/162751119" TargetMode="External" /><Relationship Id="rId11" Type="http://schemas.openxmlformats.org/officeDocument/2006/relationships/hyperlink" Target="https://podminky.urs.cz/item/CS_URS_2024_01/167151112" TargetMode="External" /><Relationship Id="rId12" Type="http://schemas.openxmlformats.org/officeDocument/2006/relationships/hyperlink" Target="https://podminky.urs.cz/item/CS_URS_2025_01/171201231" TargetMode="External" /><Relationship Id="rId13" Type="http://schemas.openxmlformats.org/officeDocument/2006/relationships/hyperlink" Target="https://podminky.urs.cz/item/CS_URS_2025_01/171251201" TargetMode="External" /><Relationship Id="rId14" Type="http://schemas.openxmlformats.org/officeDocument/2006/relationships/hyperlink" Target="https://podminky.urs.cz/item/CS_URS_2024_01/174101101" TargetMode="External" /><Relationship Id="rId15" Type="http://schemas.openxmlformats.org/officeDocument/2006/relationships/hyperlink" Target="https://podminky.urs.cz/item/CS_URS_2024_01/175151101" TargetMode="External" /><Relationship Id="rId16" Type="http://schemas.openxmlformats.org/officeDocument/2006/relationships/hyperlink" Target="https://podminky.urs.cz/item/CS_URS_2025_01/273361412" TargetMode="External" /><Relationship Id="rId17" Type="http://schemas.openxmlformats.org/officeDocument/2006/relationships/hyperlink" Target="https://podminky.urs.cz/item/CS_URS_2025_01/341351311" TargetMode="External" /><Relationship Id="rId18" Type="http://schemas.openxmlformats.org/officeDocument/2006/relationships/hyperlink" Target="https://podminky.urs.cz/item/CS_URS_2025_01/341351312" TargetMode="External" /><Relationship Id="rId19" Type="http://schemas.openxmlformats.org/officeDocument/2006/relationships/hyperlink" Target="https://podminky.urs.cz/item/CS_URS_2025_01/382122122" TargetMode="External" /><Relationship Id="rId20" Type="http://schemas.openxmlformats.org/officeDocument/2006/relationships/hyperlink" Target="https://podminky.urs.cz/item/CS_URS_2025_01/382122311" TargetMode="External" /><Relationship Id="rId21" Type="http://schemas.openxmlformats.org/officeDocument/2006/relationships/hyperlink" Target="https://podminky.urs.cz/item/CS_URS_2025_01/451315115" TargetMode="External" /><Relationship Id="rId22" Type="http://schemas.openxmlformats.org/officeDocument/2006/relationships/hyperlink" Target="https://podminky.urs.cz/item/CS_URS_2025_01/451315137" TargetMode="External" /><Relationship Id="rId23" Type="http://schemas.openxmlformats.org/officeDocument/2006/relationships/hyperlink" Target="https://podminky.urs.cz/item/CS_URS_2024_01/564231111" TargetMode="External" /><Relationship Id="rId24" Type="http://schemas.openxmlformats.org/officeDocument/2006/relationships/hyperlink" Target="https://podminky.urs.cz/item/CS_URS_2025_01/636311111" TargetMode="External" /><Relationship Id="rId25" Type="http://schemas.openxmlformats.org/officeDocument/2006/relationships/hyperlink" Target="https://podminky.urs.cz/item/CS_URS_2024_02/711141559" TargetMode="External" /><Relationship Id="rId26" Type="http://schemas.openxmlformats.org/officeDocument/2006/relationships/hyperlink" Target="https://podminky.urs.cz/item/CS_URS_2024_01/722219191" TargetMode="External" /><Relationship Id="rId27" Type="http://schemas.openxmlformats.org/officeDocument/2006/relationships/hyperlink" Target="https://podminky.urs.cz/item/CS_URS_2024_01/741120201" TargetMode="External" /><Relationship Id="rId28" Type="http://schemas.openxmlformats.org/officeDocument/2006/relationships/hyperlink" Target="https://podminky.urs.cz/item/CS_URS_2024_01/857241131" TargetMode="External" /><Relationship Id="rId29" Type="http://schemas.openxmlformats.org/officeDocument/2006/relationships/hyperlink" Target="https://podminky.urs.cz/item/CS_URS_2024_01/857311131" TargetMode="External" /><Relationship Id="rId30" Type="http://schemas.openxmlformats.org/officeDocument/2006/relationships/hyperlink" Target="https://podminky.urs.cz/item/CS_URS_2024_01/871321141" TargetMode="External" /><Relationship Id="rId31" Type="http://schemas.openxmlformats.org/officeDocument/2006/relationships/hyperlink" Target="https://podminky.urs.cz/item/CS_URS_2024_01/871351152" TargetMode="External" /><Relationship Id="rId32" Type="http://schemas.openxmlformats.org/officeDocument/2006/relationships/hyperlink" Target="https://podminky.urs.cz/item/CS_URS_2025_01/871361152" TargetMode="External" /><Relationship Id="rId33" Type="http://schemas.openxmlformats.org/officeDocument/2006/relationships/hyperlink" Target="https://podminky.urs.cz/item/CS_URS_2025_01/877321101" TargetMode="External" /><Relationship Id="rId34" Type="http://schemas.openxmlformats.org/officeDocument/2006/relationships/hyperlink" Target="https://podminky.urs.cz/item/CS_URS_2024_01/877321110" TargetMode="External" /><Relationship Id="rId35" Type="http://schemas.openxmlformats.org/officeDocument/2006/relationships/hyperlink" Target="https://podminky.urs.cz/item/CS_URS_2025_01/877321112" TargetMode="External" /><Relationship Id="rId36" Type="http://schemas.openxmlformats.org/officeDocument/2006/relationships/hyperlink" Target="https://podminky.urs.cz/item/CS_URS_2025_01/877321113" TargetMode="External" /><Relationship Id="rId37" Type="http://schemas.openxmlformats.org/officeDocument/2006/relationships/hyperlink" Target="https://podminky.urs.cz/item/CS_URS_2024_01/877321126" TargetMode="External" /><Relationship Id="rId38" Type="http://schemas.openxmlformats.org/officeDocument/2006/relationships/hyperlink" Target="https://podminky.urs.cz/item/CS_URS_2024_01/891247112" TargetMode="External" /><Relationship Id="rId39" Type="http://schemas.openxmlformats.org/officeDocument/2006/relationships/hyperlink" Target="https://podminky.urs.cz/item/CS_URS_2025_01/891311112" TargetMode="External" /><Relationship Id="rId40" Type="http://schemas.openxmlformats.org/officeDocument/2006/relationships/hyperlink" Target="https://podminky.urs.cz/item/CS_URS_2024_01/892351111" TargetMode="External" /><Relationship Id="rId41" Type="http://schemas.openxmlformats.org/officeDocument/2006/relationships/hyperlink" Target="https://podminky.urs.cz/item/CS_URS_2024_01/892353122" TargetMode="External" /><Relationship Id="rId42" Type="http://schemas.openxmlformats.org/officeDocument/2006/relationships/hyperlink" Target="https://podminky.urs.cz/item/CS_URS_2024_01/892372111" TargetMode="External" /><Relationship Id="rId43" Type="http://schemas.openxmlformats.org/officeDocument/2006/relationships/hyperlink" Target="https://podminky.urs.cz/item/CS_URS_2024_01/899401112" TargetMode="External" /><Relationship Id="rId44" Type="http://schemas.openxmlformats.org/officeDocument/2006/relationships/hyperlink" Target="https://podminky.urs.cz/item/CS_URS_2024_01/899401113" TargetMode="External" /><Relationship Id="rId45" Type="http://schemas.openxmlformats.org/officeDocument/2006/relationships/hyperlink" Target="https://podminky.urs.cz/item/CS_URS_2024_01/899713111" TargetMode="External" /><Relationship Id="rId46" Type="http://schemas.openxmlformats.org/officeDocument/2006/relationships/hyperlink" Target="https://podminky.urs.cz/item/CS_URS_2024_01/899722114" TargetMode="External" /><Relationship Id="rId47" Type="http://schemas.openxmlformats.org/officeDocument/2006/relationships/hyperlink" Target="https://podminky.urs.cz/item/CS_URS_2024_01/899911207" TargetMode="External" /><Relationship Id="rId48" Type="http://schemas.openxmlformats.org/officeDocument/2006/relationships/hyperlink" Target="https://podminky.urs.cz/item/CS_URS_2025_01/899913142" TargetMode="External" /><Relationship Id="rId49" Type="http://schemas.openxmlformats.org/officeDocument/2006/relationships/hyperlink" Target="https://podminky.urs.cz/item/CS_URS_2025_01/899913152" TargetMode="External" /><Relationship Id="rId50" Type="http://schemas.openxmlformats.org/officeDocument/2006/relationships/hyperlink" Target="https://podminky.urs.cz/item/CS_URS_2024_01/998276101" TargetMode="External" /><Relationship Id="rId51" Type="http://schemas.openxmlformats.org/officeDocument/2006/relationships/hyperlink" Target="https://podminky.urs.cz/item/CS_URS_2025_01/936943311" TargetMode="External" /><Relationship Id="rId52"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hyperlink" Target="https://podminky.urs.cz/item/CS_URS_2024_02/218040011" TargetMode="External" /><Relationship Id="rId2" Type="http://schemas.openxmlformats.org/officeDocument/2006/relationships/hyperlink" Target="https://podminky.urs.cz/item/CS_URS_2024_02/468051121" TargetMode="External" /><Relationship Id="rId3" Type="http://schemas.openxmlformats.org/officeDocument/2006/relationships/hyperlink" Target="https://podminky.urs.cz/item/CS_URS_2024_02/469972111" TargetMode="External" /><Relationship Id="rId4" Type="http://schemas.openxmlformats.org/officeDocument/2006/relationships/hyperlink" Target="https://podminky.urs.cz/item/CS_URS_2024_02/469972121" TargetMode="External" /><Relationship Id="rId5" Type="http://schemas.openxmlformats.org/officeDocument/2006/relationships/hyperlink" Target="https://podminky.urs.cz/item/CS_URS_2024_02/469973111" TargetMode="External" /><Relationship Id="rId6"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4_02/111111311" TargetMode="External" /><Relationship Id="rId2" Type="http://schemas.openxmlformats.org/officeDocument/2006/relationships/hyperlink" Target="https://podminky.urs.cz/item/CS_URS_2024_02/112251101" TargetMode="External" /><Relationship Id="rId3" Type="http://schemas.openxmlformats.org/officeDocument/2006/relationships/hyperlink" Target="https://podminky.urs.cz/item/CS_URS_2024_02/112251102" TargetMode="External" /><Relationship Id="rId4" Type="http://schemas.openxmlformats.org/officeDocument/2006/relationships/hyperlink" Target="https://podminky.urs.cz/item/CS_URS_2024_02/162201421" TargetMode="External" /><Relationship Id="rId5" Type="http://schemas.openxmlformats.org/officeDocument/2006/relationships/hyperlink" Target="https://podminky.urs.cz/item/CS_URS_2024_02/162201422" TargetMode="External" /><Relationship Id="rId6" Type="http://schemas.openxmlformats.org/officeDocument/2006/relationships/hyperlink" Target="https://podminky.urs.cz/item/CS_URS_2024_02/162301501" TargetMode="External" /><Relationship Id="rId7" Type="http://schemas.openxmlformats.org/officeDocument/2006/relationships/hyperlink" Target="https://podminky.urs.cz/item/CS_URS_2024_02/162301971" TargetMode="External" /><Relationship Id="rId8" Type="http://schemas.openxmlformats.org/officeDocument/2006/relationships/hyperlink" Target="https://podminky.urs.cz/item/CS_URS_2024_02/162301972" TargetMode="External" /><Relationship Id="rId9" Type="http://schemas.openxmlformats.org/officeDocument/2006/relationships/hyperlink" Target="https://podminky.urs.cz/item/CS_URS_2024_02/162301981" TargetMode="External" /><Relationship Id="rId10"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hyperlink" Target="https://podminky.urs.cz/item/CS_URS_2024_02/564231011" TargetMode="External" /><Relationship Id="rId2" Type="http://schemas.openxmlformats.org/officeDocument/2006/relationships/hyperlink" Target="https://podminky.urs.cz/item/CS_URS_2024_02/899623171" TargetMode="External" /><Relationship Id="rId3" Type="http://schemas.openxmlformats.org/officeDocument/2006/relationships/hyperlink" Target="https://podminky.urs.cz/item/CS_URS_2024_02/012444000" TargetMode="External" /><Relationship Id="rId4" Type="http://schemas.openxmlformats.org/officeDocument/2006/relationships/hyperlink" Target="https://podminky.urs.cz/item/CS_URS_2024_02/174152101" TargetMode="External" /><Relationship Id="rId5" Type="http://schemas.openxmlformats.org/officeDocument/2006/relationships/hyperlink" Target="https://podminky.urs.cz/item/CS_URS_2024_02/220182002" TargetMode="External" /><Relationship Id="rId6" Type="http://schemas.openxmlformats.org/officeDocument/2006/relationships/hyperlink" Target="https://podminky.urs.cz/item/CS_URS_2024_02/220182021" TargetMode="External" /><Relationship Id="rId7" Type="http://schemas.openxmlformats.org/officeDocument/2006/relationships/hyperlink" Target="https://podminky.urs.cz/item/CS_URS_2024_02/220182023" TargetMode="External" /><Relationship Id="rId8" Type="http://schemas.openxmlformats.org/officeDocument/2006/relationships/hyperlink" Target="https://podminky.urs.cz/item/CS_URS_2024_02/220182026" TargetMode="External" /><Relationship Id="rId9" Type="http://schemas.openxmlformats.org/officeDocument/2006/relationships/hyperlink" Target="https://podminky.urs.cz/item/CS_URS_2024_02/220182027" TargetMode="External" /><Relationship Id="rId10" Type="http://schemas.openxmlformats.org/officeDocument/2006/relationships/hyperlink" Target="https://podminky.urs.cz/item/CS_URS_2024_02/228182002" TargetMode="External" /><Relationship Id="rId11" Type="http://schemas.openxmlformats.org/officeDocument/2006/relationships/hyperlink" Target="https://podminky.urs.cz/item/CS_URS_2024_02/460010022" TargetMode="External" /><Relationship Id="rId12" Type="http://schemas.openxmlformats.org/officeDocument/2006/relationships/hyperlink" Target="https://podminky.urs.cz/item/CS_URS_2024_02/460041111" TargetMode="External" /><Relationship Id="rId13" Type="http://schemas.openxmlformats.org/officeDocument/2006/relationships/hyperlink" Target="https://podminky.urs.cz/item/CS_URS_2024_02/460061111" TargetMode="External" /><Relationship Id="rId14" Type="http://schemas.openxmlformats.org/officeDocument/2006/relationships/hyperlink" Target="https://podminky.urs.cz/item/CS_URS_2024_02/460061112" TargetMode="External" /><Relationship Id="rId15" Type="http://schemas.openxmlformats.org/officeDocument/2006/relationships/hyperlink" Target="https://podminky.urs.cz/item/CS_URS_2024_02/460061171" TargetMode="External" /><Relationship Id="rId16" Type="http://schemas.openxmlformats.org/officeDocument/2006/relationships/hyperlink" Target="https://podminky.urs.cz/item/CS_URS_2024_02/460141112" TargetMode="External" /><Relationship Id="rId17" Type="http://schemas.openxmlformats.org/officeDocument/2006/relationships/hyperlink" Target="https://podminky.urs.cz/item/CS_URS_2024_02/460171162" TargetMode="External" /><Relationship Id="rId18" Type="http://schemas.openxmlformats.org/officeDocument/2006/relationships/hyperlink" Target="https://podminky.urs.cz/item/CS_URS_2024_02/460171292" TargetMode="External" /><Relationship Id="rId19" Type="http://schemas.openxmlformats.org/officeDocument/2006/relationships/hyperlink" Target="https://podminky.urs.cz/item/CS_URS_2024_02/460171322" TargetMode="External" /><Relationship Id="rId20" Type="http://schemas.openxmlformats.org/officeDocument/2006/relationships/hyperlink" Target="https://podminky.urs.cz/item/CS_URS_2024_02/460241111" TargetMode="External" /><Relationship Id="rId21" Type="http://schemas.openxmlformats.org/officeDocument/2006/relationships/hyperlink" Target="https://podminky.urs.cz/item/CS_URS_2024_02/460281111" TargetMode="External" /><Relationship Id="rId22" Type="http://schemas.openxmlformats.org/officeDocument/2006/relationships/hyperlink" Target="https://podminky.urs.cz/item/CS_URS_2024_02/460281121" TargetMode="External" /><Relationship Id="rId23" Type="http://schemas.openxmlformats.org/officeDocument/2006/relationships/hyperlink" Target="https://podminky.urs.cz/item/CS_URS_2024_02/460341112" TargetMode="External" /><Relationship Id="rId24" Type="http://schemas.openxmlformats.org/officeDocument/2006/relationships/hyperlink" Target="https://podminky.urs.cz/item/CS_URS_2024_02/460341121" TargetMode="External" /><Relationship Id="rId25" Type="http://schemas.openxmlformats.org/officeDocument/2006/relationships/hyperlink" Target="https://podminky.urs.cz/item/CS_URS_2024_02/460361121" TargetMode="External" /><Relationship Id="rId26" Type="http://schemas.openxmlformats.org/officeDocument/2006/relationships/hyperlink" Target="https://podminky.urs.cz/item/CS_URS_2024_02/460371121" TargetMode="External" /><Relationship Id="rId27" Type="http://schemas.openxmlformats.org/officeDocument/2006/relationships/hyperlink" Target="https://podminky.urs.cz/item/CS_URS_2024_02/460391123" TargetMode="External" /><Relationship Id="rId28" Type="http://schemas.openxmlformats.org/officeDocument/2006/relationships/hyperlink" Target="https://podminky.urs.cz/item/CS_URS_2024_02/460451172" TargetMode="External" /><Relationship Id="rId29" Type="http://schemas.openxmlformats.org/officeDocument/2006/relationships/hyperlink" Target="https://podminky.urs.cz/item/CS_URS_2024_02/460451312" TargetMode="External" /><Relationship Id="rId30" Type="http://schemas.openxmlformats.org/officeDocument/2006/relationships/hyperlink" Target="https://podminky.urs.cz/item/CS_URS_2024_02/460451332" TargetMode="External" /><Relationship Id="rId31" Type="http://schemas.openxmlformats.org/officeDocument/2006/relationships/hyperlink" Target="https://podminky.urs.cz/item/CS_URS_2024_02/460481112" TargetMode="External" /><Relationship Id="rId32" Type="http://schemas.openxmlformats.org/officeDocument/2006/relationships/hyperlink" Target="https://podminky.urs.cz/item/CS_URS_2024_02/460551111" TargetMode="External" /><Relationship Id="rId33" Type="http://schemas.openxmlformats.org/officeDocument/2006/relationships/hyperlink" Target="https://podminky.urs.cz/item/CS_URS_2024_02/460641113" TargetMode="External" /><Relationship Id="rId34" Type="http://schemas.openxmlformats.org/officeDocument/2006/relationships/hyperlink" Target="https://podminky.urs.cz/item/CS_URS_2024_02/460661512" TargetMode="External" /><Relationship Id="rId35" Type="http://schemas.openxmlformats.org/officeDocument/2006/relationships/hyperlink" Target="https://podminky.urs.cz/item/CS_URS_2024_02/460671113" TargetMode="External" /><Relationship Id="rId36" Type="http://schemas.openxmlformats.org/officeDocument/2006/relationships/hyperlink" Target="https://podminky.urs.cz/item/CS_URS_2024_02/460791214" TargetMode="External" /><Relationship Id="rId37" Type="http://schemas.openxmlformats.org/officeDocument/2006/relationships/hyperlink" Target="https://podminky.urs.cz/item/CS_URS_2024_02/460841113" TargetMode="External" /><Relationship Id="rId38" Type="http://schemas.openxmlformats.org/officeDocument/2006/relationships/hyperlink" Target="https://podminky.urs.cz/item/CS_URS_2024_02/460841151" TargetMode="External" /><Relationship Id="rId39" Type="http://schemas.openxmlformats.org/officeDocument/2006/relationships/hyperlink" Target="https://podminky.urs.cz/item/CS_URS_2024_02/460841811" TargetMode="External" /><Relationship Id="rId40" Type="http://schemas.openxmlformats.org/officeDocument/2006/relationships/hyperlink" Target="https://podminky.urs.cz/item/CS_URS_2024_02/460871144" TargetMode="External" /><Relationship Id="rId41" Type="http://schemas.openxmlformats.org/officeDocument/2006/relationships/hyperlink" Target="https://podminky.urs.cz/item/CS_URS_2024_02/469981111" TargetMode="External" /><Relationship Id="rId42"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hyperlink" Target="https://podminky.urs.cz/item/CS_URS_2024_02/131213701" TargetMode="External" /><Relationship Id="rId2" Type="http://schemas.openxmlformats.org/officeDocument/2006/relationships/hyperlink" Target="https://podminky.urs.cz/item/CS_URS_2024_02/338171123" TargetMode="External" /><Relationship Id="rId3" Type="http://schemas.openxmlformats.org/officeDocument/2006/relationships/hyperlink" Target="https://podminky.urs.cz/item/CS_URS_2024_02/348321217" TargetMode="External" /><Relationship Id="rId4" Type="http://schemas.openxmlformats.org/officeDocument/2006/relationships/hyperlink" Target="https://podminky.urs.cz/item/CS_URS_2024_02/348351211" TargetMode="External" /><Relationship Id="rId5" Type="http://schemas.openxmlformats.org/officeDocument/2006/relationships/hyperlink" Target="https://podminky.urs.cz/item/CS_URS_2024_02/348351212" TargetMode="External" /><Relationship Id="rId6" Type="http://schemas.openxmlformats.org/officeDocument/2006/relationships/hyperlink" Target="https://podminky.urs.cz/item/CS_URS_2024_02/348361211" TargetMode="External" /><Relationship Id="rId7" Type="http://schemas.openxmlformats.org/officeDocument/2006/relationships/hyperlink" Target="https://podminky.urs.cz/item/CS_URS_2024_02/348401130" TargetMode="External" /><Relationship Id="rId8" Type="http://schemas.openxmlformats.org/officeDocument/2006/relationships/hyperlink" Target="https://podminky.urs.cz/item/CS_URS_2024_02/348401320" TargetMode="External" /><Relationship Id="rId9" Type="http://schemas.openxmlformats.org/officeDocument/2006/relationships/hyperlink" Target="https://podminky.urs.cz/item/CS_URS_2024_02/348401411" TargetMode="External" /><Relationship Id="rId10" Type="http://schemas.openxmlformats.org/officeDocument/2006/relationships/hyperlink" Target="https://podminky.urs.cz/item/CS_URS_2024_02/451573111" TargetMode="External" /><Relationship Id="rId11" Type="http://schemas.openxmlformats.org/officeDocument/2006/relationships/hyperlink" Target="https://podminky.urs.cz/item/CS_URS_2024_02/461310115" TargetMode="External" /><Relationship Id="rId12" Type="http://schemas.openxmlformats.org/officeDocument/2006/relationships/hyperlink" Target="https://podminky.urs.cz/item/CS_URS_2024_02/961041211" TargetMode="External" /><Relationship Id="rId13" Type="http://schemas.openxmlformats.org/officeDocument/2006/relationships/hyperlink" Target="https://podminky.urs.cz/item/CS_URS_2024_02/966071711" TargetMode="External" /><Relationship Id="rId14" Type="http://schemas.openxmlformats.org/officeDocument/2006/relationships/hyperlink" Target="https://podminky.urs.cz/item/CS_URS_2024_02/966071822" TargetMode="External" /><Relationship Id="rId15" Type="http://schemas.openxmlformats.org/officeDocument/2006/relationships/hyperlink" Target="https://podminky.urs.cz/item/CS_URS_2024_02/966071832" TargetMode="External" /><Relationship Id="rId16" Type="http://schemas.openxmlformats.org/officeDocument/2006/relationships/hyperlink" Target="https://podminky.urs.cz/item/CS_URS_2024_02/997013861" TargetMode="External" /><Relationship Id="rId17" Type="http://schemas.openxmlformats.org/officeDocument/2006/relationships/hyperlink" Target="https://podminky.urs.cz/item/CS_URS_2024_02/997211511" TargetMode="External" /><Relationship Id="rId18" Type="http://schemas.openxmlformats.org/officeDocument/2006/relationships/hyperlink" Target="https://podminky.urs.cz/item/CS_URS_2024_02/997211519" TargetMode="External" /><Relationship Id="rId19" Type="http://schemas.openxmlformats.org/officeDocument/2006/relationships/hyperlink" Target="https://podminky.urs.cz/item/CS_URS_2024_02/997211611" TargetMode="External" /><Relationship Id="rId20"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hyperlink" Target="https://podminky.urs.cz/item/CS_URS_2024_02/131213701" TargetMode="External" /><Relationship Id="rId2" Type="http://schemas.openxmlformats.org/officeDocument/2006/relationships/hyperlink" Target="https://podminky.urs.cz/item/CS_URS_2024_02/338171123" TargetMode="External" /><Relationship Id="rId3" Type="http://schemas.openxmlformats.org/officeDocument/2006/relationships/hyperlink" Target="https://podminky.urs.cz/item/CS_URS_2024_02/348321217" TargetMode="External" /><Relationship Id="rId4" Type="http://schemas.openxmlformats.org/officeDocument/2006/relationships/hyperlink" Target="https://podminky.urs.cz/item/CS_URS_2024_02/348351211" TargetMode="External" /><Relationship Id="rId5" Type="http://schemas.openxmlformats.org/officeDocument/2006/relationships/hyperlink" Target="https://podminky.urs.cz/item/CS_URS_2024_02/348351212" TargetMode="External" /><Relationship Id="rId6" Type="http://schemas.openxmlformats.org/officeDocument/2006/relationships/hyperlink" Target="https://podminky.urs.cz/item/CS_URS_2024_02/348361211" TargetMode="External" /><Relationship Id="rId7" Type="http://schemas.openxmlformats.org/officeDocument/2006/relationships/hyperlink" Target="https://podminky.urs.cz/item/CS_URS_2024_02/348401130" TargetMode="External" /><Relationship Id="rId8" Type="http://schemas.openxmlformats.org/officeDocument/2006/relationships/hyperlink" Target="https://podminky.urs.cz/item/CS_URS_2024_02/348401320" TargetMode="External" /><Relationship Id="rId9" Type="http://schemas.openxmlformats.org/officeDocument/2006/relationships/hyperlink" Target="https://podminky.urs.cz/item/CS_URS_2024_02/348401411" TargetMode="External" /><Relationship Id="rId10" Type="http://schemas.openxmlformats.org/officeDocument/2006/relationships/hyperlink" Target="https://podminky.urs.cz/item/CS_URS_2024_02/451573111" TargetMode="External" /><Relationship Id="rId11" Type="http://schemas.openxmlformats.org/officeDocument/2006/relationships/hyperlink" Target="https://podminky.urs.cz/item/CS_URS_2024_02/461310115" TargetMode="External" /><Relationship Id="rId12" Type="http://schemas.openxmlformats.org/officeDocument/2006/relationships/hyperlink" Target="https://podminky.urs.cz/item/CS_URS_2024_02/961041211" TargetMode="External" /><Relationship Id="rId13" Type="http://schemas.openxmlformats.org/officeDocument/2006/relationships/hyperlink" Target="https://podminky.urs.cz/item/CS_URS_2024_02/966071711" TargetMode="External" /><Relationship Id="rId14" Type="http://schemas.openxmlformats.org/officeDocument/2006/relationships/hyperlink" Target="https://podminky.urs.cz/item/CS_URS_2024_02/966071822" TargetMode="External" /><Relationship Id="rId15" Type="http://schemas.openxmlformats.org/officeDocument/2006/relationships/hyperlink" Target="https://podminky.urs.cz/item/CS_URS_2024_02/966071832" TargetMode="External" /><Relationship Id="rId16" Type="http://schemas.openxmlformats.org/officeDocument/2006/relationships/hyperlink" Target="https://podminky.urs.cz/item/CS_URS_2024_02/997013861" TargetMode="External" /><Relationship Id="rId17" Type="http://schemas.openxmlformats.org/officeDocument/2006/relationships/hyperlink" Target="https://podminky.urs.cz/item/CS_URS_2024_02/997211511" TargetMode="External" /><Relationship Id="rId18" Type="http://schemas.openxmlformats.org/officeDocument/2006/relationships/hyperlink" Target="https://podminky.urs.cz/item/CS_URS_2024_02/997211519" TargetMode="External" /><Relationship Id="rId19" Type="http://schemas.openxmlformats.org/officeDocument/2006/relationships/hyperlink" Target="https://podminky.urs.cz/item/CS_URS_2024_02/997211611" TargetMode="External" /><Relationship Id="rId20"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hyperlink" Target="https://podminky.urs.cz/item/CS_URS_2024_02/131213701" TargetMode="External" /><Relationship Id="rId2" Type="http://schemas.openxmlformats.org/officeDocument/2006/relationships/hyperlink" Target="https://podminky.urs.cz/item/CS_URS_2024_02/338171123" TargetMode="External" /><Relationship Id="rId3" Type="http://schemas.openxmlformats.org/officeDocument/2006/relationships/hyperlink" Target="https://podminky.urs.cz/item/CS_URS_2024_02/348321217" TargetMode="External" /><Relationship Id="rId4" Type="http://schemas.openxmlformats.org/officeDocument/2006/relationships/hyperlink" Target="https://podminky.urs.cz/item/CS_URS_2024_02/348351211" TargetMode="External" /><Relationship Id="rId5" Type="http://schemas.openxmlformats.org/officeDocument/2006/relationships/hyperlink" Target="https://podminky.urs.cz/item/CS_URS_2024_02/348351212" TargetMode="External" /><Relationship Id="rId6" Type="http://schemas.openxmlformats.org/officeDocument/2006/relationships/hyperlink" Target="https://podminky.urs.cz/item/CS_URS_2024_02/348361211" TargetMode="External" /><Relationship Id="rId7" Type="http://schemas.openxmlformats.org/officeDocument/2006/relationships/hyperlink" Target="https://podminky.urs.cz/item/CS_URS_2024_02/348401130" TargetMode="External" /><Relationship Id="rId8" Type="http://schemas.openxmlformats.org/officeDocument/2006/relationships/hyperlink" Target="https://podminky.urs.cz/item/CS_URS_2024_02/348401320" TargetMode="External" /><Relationship Id="rId9" Type="http://schemas.openxmlformats.org/officeDocument/2006/relationships/hyperlink" Target="https://podminky.urs.cz/item/CS_URS_2024_02/348401411" TargetMode="External" /><Relationship Id="rId10" Type="http://schemas.openxmlformats.org/officeDocument/2006/relationships/hyperlink" Target="https://podminky.urs.cz/item/CS_URS_2024_02/451573111" TargetMode="External" /><Relationship Id="rId11" Type="http://schemas.openxmlformats.org/officeDocument/2006/relationships/hyperlink" Target="https://podminky.urs.cz/item/CS_URS_2024_02/461310115" TargetMode="External" /><Relationship Id="rId12" Type="http://schemas.openxmlformats.org/officeDocument/2006/relationships/hyperlink" Target="https://podminky.urs.cz/item/CS_URS_2024_02/961041211" TargetMode="External" /><Relationship Id="rId13" Type="http://schemas.openxmlformats.org/officeDocument/2006/relationships/hyperlink" Target="https://podminky.urs.cz/item/CS_URS_2024_02/966071711" TargetMode="External" /><Relationship Id="rId14" Type="http://schemas.openxmlformats.org/officeDocument/2006/relationships/hyperlink" Target="https://podminky.urs.cz/item/CS_URS_2024_02/966071822" TargetMode="External" /><Relationship Id="rId15" Type="http://schemas.openxmlformats.org/officeDocument/2006/relationships/hyperlink" Target="https://podminky.urs.cz/item/CS_URS_2024_02/966071832" TargetMode="External" /><Relationship Id="rId16" Type="http://schemas.openxmlformats.org/officeDocument/2006/relationships/hyperlink" Target="https://podminky.urs.cz/item/CS_URS_2024_02/997013861" TargetMode="External" /><Relationship Id="rId17" Type="http://schemas.openxmlformats.org/officeDocument/2006/relationships/hyperlink" Target="https://podminky.urs.cz/item/CS_URS_2024_02/997211511" TargetMode="External" /><Relationship Id="rId18" Type="http://schemas.openxmlformats.org/officeDocument/2006/relationships/hyperlink" Target="https://podminky.urs.cz/item/CS_URS_2024_02/997211519" TargetMode="External" /><Relationship Id="rId19" Type="http://schemas.openxmlformats.org/officeDocument/2006/relationships/hyperlink" Target="https://podminky.urs.cz/item/CS_URS_2024_02/997211611" TargetMode="External" /><Relationship Id="rId20"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hyperlink" Target="https://podminky.urs.cz/item/CS_URS_2024_02/184817111" TargetMode="External" /><Relationship Id="rId2" Type="http://schemas.openxmlformats.org/officeDocument/2006/relationships/hyperlink" Target="https://podminky.urs.cz/item/CS_URS_2024_02/184817112" TargetMode="External" /><Relationship Id="rId3" Type="http://schemas.openxmlformats.org/officeDocument/2006/relationships/hyperlink" Target="https://podminky.urs.cz/item/CS_URS_2024_02/184817113" TargetMode="External" /><Relationship Id="rId4" Type="http://schemas.openxmlformats.org/officeDocument/2006/relationships/hyperlink" Target="https://podminky.urs.cz/item/CS_URS_2024_02/184817114" TargetMode="External" /><Relationship Id="rId5" Type="http://schemas.openxmlformats.org/officeDocument/2006/relationships/hyperlink" Target="https://podminky.urs.cz/item/CS_URS_2024_02/185802114" TargetMode="External" /><Relationship Id="rId6" Type="http://schemas.openxmlformats.org/officeDocument/2006/relationships/hyperlink" Target="https://podminky.urs.cz/item/CS_URS_2024_02/184813211" TargetMode="External" /><Relationship Id="rId7" Type="http://schemas.openxmlformats.org/officeDocument/2006/relationships/hyperlink" Target="https://podminky.urs.cz/item/CS_URS_2024_02/184911161" TargetMode="External" /><Relationship Id="rId8" Type="http://schemas.openxmlformats.org/officeDocument/2006/relationships/hyperlink" Target="https://podminky.urs.cz/item/CS_URS_2024_02/185804211" TargetMode="External" /><Relationship Id="rId9" Type="http://schemas.openxmlformats.org/officeDocument/2006/relationships/hyperlink" Target="https://podminky.urs.cz/item/CS_URS_2024_02/185804311" TargetMode="External" /><Relationship Id="rId10" Type="http://schemas.openxmlformats.org/officeDocument/2006/relationships/hyperlink" Target="https://podminky.urs.cz/item/CS_URS_2024_02/185804312" TargetMode="External" /><Relationship Id="rId11" Type="http://schemas.openxmlformats.org/officeDocument/2006/relationships/hyperlink" Target="https://podminky.urs.cz/item/CS_URS_2024_02/185851121" TargetMode="External" /><Relationship Id="rId12" Type="http://schemas.openxmlformats.org/officeDocument/2006/relationships/hyperlink" Target="https://podminky.urs.cz/item/CS_URS_2024_02/185851129" TargetMode="External" /><Relationship Id="rId13" Type="http://schemas.openxmlformats.org/officeDocument/2006/relationships/hyperlink" Target="https://podminky.urs.cz/item/CS_URS_2024_02/185804214" TargetMode="External" /><Relationship Id="rId14" Type="http://schemas.openxmlformats.org/officeDocument/2006/relationships/hyperlink" Target="https://podminky.urs.cz/item/CS_URS_2024_02/184851411" TargetMode="External" /><Relationship Id="rId15" Type="http://schemas.openxmlformats.org/officeDocument/2006/relationships/hyperlink" Target="https://podminky.urs.cz/item/CS_URS_2024_02/184806112" TargetMode="External" /><Relationship Id="rId16" Type="http://schemas.openxmlformats.org/officeDocument/2006/relationships/hyperlink" Target="https://podminky.urs.cz/item/CS_URS_2024_02/184215412" TargetMode="External" /><Relationship Id="rId17" Type="http://schemas.openxmlformats.org/officeDocument/2006/relationships/hyperlink" Target="https://podminky.urs.cz/item/CS_URS_2024_02/184911111" TargetMode="External" /><Relationship Id="rId18" Type="http://schemas.openxmlformats.org/officeDocument/2006/relationships/hyperlink" Target="https://podminky.urs.cz/item/CS_URS_2024_02/184813134" TargetMode="External" /><Relationship Id="rId19" Type="http://schemas.openxmlformats.org/officeDocument/2006/relationships/hyperlink" Target="https://podminky.urs.cz/item/CS_URS_2024_02/998231311" TargetMode="External" /><Relationship Id="rId20"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hyperlink" Target="https://podminky.urs.cz/item/CS_URS_2024_02/184817111" TargetMode="External" /><Relationship Id="rId2" Type="http://schemas.openxmlformats.org/officeDocument/2006/relationships/hyperlink" Target="https://podminky.urs.cz/item/CS_URS_2024_02/184817112" TargetMode="External" /><Relationship Id="rId3" Type="http://schemas.openxmlformats.org/officeDocument/2006/relationships/hyperlink" Target="https://podminky.urs.cz/item/CS_URS_2024_02/184817113" TargetMode="External" /><Relationship Id="rId4" Type="http://schemas.openxmlformats.org/officeDocument/2006/relationships/hyperlink" Target="https://podminky.urs.cz/item/CS_URS_2024_02/184817114" TargetMode="External" /><Relationship Id="rId5" Type="http://schemas.openxmlformats.org/officeDocument/2006/relationships/hyperlink" Target="https://podminky.urs.cz/item/CS_URS_2024_02/185802114" TargetMode="External" /><Relationship Id="rId6" Type="http://schemas.openxmlformats.org/officeDocument/2006/relationships/hyperlink" Target="https://podminky.urs.cz/item/CS_URS_2024_02/184813211" TargetMode="External" /><Relationship Id="rId7" Type="http://schemas.openxmlformats.org/officeDocument/2006/relationships/hyperlink" Target="https://podminky.urs.cz/item/CS_URS_2024_02/184911161" TargetMode="External" /><Relationship Id="rId8" Type="http://schemas.openxmlformats.org/officeDocument/2006/relationships/hyperlink" Target="https://podminky.urs.cz/item/CS_URS_2024_02/185804211" TargetMode="External" /><Relationship Id="rId9" Type="http://schemas.openxmlformats.org/officeDocument/2006/relationships/hyperlink" Target="https://podminky.urs.cz/item/CS_URS_2024_02/185804311" TargetMode="External" /><Relationship Id="rId10" Type="http://schemas.openxmlformats.org/officeDocument/2006/relationships/hyperlink" Target="https://podminky.urs.cz/item/CS_URS_2024_02/185804312" TargetMode="External" /><Relationship Id="rId11" Type="http://schemas.openxmlformats.org/officeDocument/2006/relationships/hyperlink" Target="https://podminky.urs.cz/item/CS_URS_2024_02/185851121" TargetMode="External" /><Relationship Id="rId12" Type="http://schemas.openxmlformats.org/officeDocument/2006/relationships/hyperlink" Target="https://podminky.urs.cz/item/CS_URS_2024_02/185851129" TargetMode="External" /><Relationship Id="rId13" Type="http://schemas.openxmlformats.org/officeDocument/2006/relationships/hyperlink" Target="https://podminky.urs.cz/item/CS_URS_2024_02/185804214" TargetMode="External" /><Relationship Id="rId14" Type="http://schemas.openxmlformats.org/officeDocument/2006/relationships/hyperlink" Target="https://podminky.urs.cz/item/CS_URS_2024_02/184851411" TargetMode="External" /><Relationship Id="rId15" Type="http://schemas.openxmlformats.org/officeDocument/2006/relationships/hyperlink" Target="https://podminky.urs.cz/item/CS_URS_2024_02/184806112" TargetMode="External" /><Relationship Id="rId16" Type="http://schemas.openxmlformats.org/officeDocument/2006/relationships/hyperlink" Target="https://podminky.urs.cz/item/CS_URS_2024_02/184215412" TargetMode="External" /><Relationship Id="rId17" Type="http://schemas.openxmlformats.org/officeDocument/2006/relationships/hyperlink" Target="https://podminky.urs.cz/item/CS_URS_2024_02/184911111" TargetMode="External" /><Relationship Id="rId18" Type="http://schemas.openxmlformats.org/officeDocument/2006/relationships/hyperlink" Target="https://podminky.urs.cz/item/CS_URS_2024_02/184911421" TargetMode="External" /><Relationship Id="rId19" Type="http://schemas.openxmlformats.org/officeDocument/2006/relationships/hyperlink" Target="https://podminky.urs.cz/item/CS_URS_2024_02/184813134" TargetMode="External" /><Relationship Id="rId20" Type="http://schemas.openxmlformats.org/officeDocument/2006/relationships/hyperlink" Target="https://podminky.urs.cz/item/CS_URS_2024_02/998231311" TargetMode="External" /><Relationship Id="rId2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hyperlink" Target="https://podminky.urs.cz/item/CS_URS_2024_02/184817111" TargetMode="External" /><Relationship Id="rId2" Type="http://schemas.openxmlformats.org/officeDocument/2006/relationships/hyperlink" Target="https://podminky.urs.cz/item/CS_URS_2024_02/184817112" TargetMode="External" /><Relationship Id="rId3" Type="http://schemas.openxmlformats.org/officeDocument/2006/relationships/hyperlink" Target="https://podminky.urs.cz/item/CS_URS_2024_02/184817113" TargetMode="External" /><Relationship Id="rId4" Type="http://schemas.openxmlformats.org/officeDocument/2006/relationships/hyperlink" Target="https://podminky.urs.cz/item/CS_URS_2024_02/184817114" TargetMode="External" /><Relationship Id="rId5" Type="http://schemas.openxmlformats.org/officeDocument/2006/relationships/hyperlink" Target="https://podminky.urs.cz/item/CS_URS_2024_02/185802114" TargetMode="External" /><Relationship Id="rId6" Type="http://schemas.openxmlformats.org/officeDocument/2006/relationships/hyperlink" Target="https://podminky.urs.cz/item/CS_URS_2024_02/184813211" TargetMode="External" /><Relationship Id="rId7" Type="http://schemas.openxmlformats.org/officeDocument/2006/relationships/hyperlink" Target="https://podminky.urs.cz/item/CS_URS_2024_02/184911161" TargetMode="External" /><Relationship Id="rId8" Type="http://schemas.openxmlformats.org/officeDocument/2006/relationships/hyperlink" Target="https://podminky.urs.cz/item/CS_URS_2024_02/185804211" TargetMode="External" /><Relationship Id="rId9" Type="http://schemas.openxmlformats.org/officeDocument/2006/relationships/hyperlink" Target="https://podminky.urs.cz/item/CS_URS_2024_02/185804311" TargetMode="External" /><Relationship Id="rId10" Type="http://schemas.openxmlformats.org/officeDocument/2006/relationships/hyperlink" Target="https://podminky.urs.cz/item/CS_URS_2024_02/185804312" TargetMode="External" /><Relationship Id="rId11" Type="http://schemas.openxmlformats.org/officeDocument/2006/relationships/hyperlink" Target="https://podminky.urs.cz/item/CS_URS_2024_02/185851121" TargetMode="External" /><Relationship Id="rId12" Type="http://schemas.openxmlformats.org/officeDocument/2006/relationships/hyperlink" Target="https://podminky.urs.cz/item/CS_URS_2024_02/185851129" TargetMode="External" /><Relationship Id="rId13" Type="http://schemas.openxmlformats.org/officeDocument/2006/relationships/hyperlink" Target="https://podminky.urs.cz/item/CS_URS_2024_02/185804214" TargetMode="External" /><Relationship Id="rId14" Type="http://schemas.openxmlformats.org/officeDocument/2006/relationships/hyperlink" Target="https://podminky.urs.cz/item/CS_URS_2024_02/184851411" TargetMode="External" /><Relationship Id="rId15" Type="http://schemas.openxmlformats.org/officeDocument/2006/relationships/hyperlink" Target="https://podminky.urs.cz/item/CS_URS_2024_02/184806112" TargetMode="External" /><Relationship Id="rId16" Type="http://schemas.openxmlformats.org/officeDocument/2006/relationships/hyperlink" Target="https://podminky.urs.cz/item/CS_URS_2024_02/184215412" TargetMode="External" /><Relationship Id="rId17" Type="http://schemas.openxmlformats.org/officeDocument/2006/relationships/hyperlink" Target="https://podminky.urs.cz/item/CS_URS_2024_02/184911111" TargetMode="External" /><Relationship Id="rId18" Type="http://schemas.openxmlformats.org/officeDocument/2006/relationships/hyperlink" Target="https://podminky.urs.cz/item/CS_URS_2024_02/184813134" TargetMode="External" /><Relationship Id="rId19" Type="http://schemas.openxmlformats.org/officeDocument/2006/relationships/hyperlink" Target="https://podminky.urs.cz/item/CS_URS_2024_02/998231311" TargetMode="External" /><Relationship Id="rId20"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hyperlink" Target="https://podminky.urs.cz/item/CS_URS_2024_02/184806112" TargetMode="External" /><Relationship Id="rId2" Type="http://schemas.openxmlformats.org/officeDocument/2006/relationships/hyperlink" Target="https://podminky.urs.cz/item/CS_URS_2024_02/185804214" TargetMode="External" /><Relationship Id="rId3" Type="http://schemas.openxmlformats.org/officeDocument/2006/relationships/hyperlink" Target="https://podminky.urs.cz/item/CS_URS_2024_02/184215412" TargetMode="External" /><Relationship Id="rId4" Type="http://schemas.openxmlformats.org/officeDocument/2006/relationships/hyperlink" Target="https://podminky.urs.cz/item/CS_URS_2024_02/184911111" TargetMode="External" /><Relationship Id="rId5" Type="http://schemas.openxmlformats.org/officeDocument/2006/relationships/hyperlink" Target="https://podminky.urs.cz/item/CS_URS_2024_02/185804312" TargetMode="External" /><Relationship Id="rId6" Type="http://schemas.openxmlformats.org/officeDocument/2006/relationships/hyperlink" Target="https://podminky.urs.cz/item/CS_URS_2024_02/185851121" TargetMode="External" /><Relationship Id="rId7" Type="http://schemas.openxmlformats.org/officeDocument/2006/relationships/hyperlink" Target="https://podminky.urs.cz/item/CS_URS_2024_02/185851129" TargetMode="External" /><Relationship Id="rId8" Type="http://schemas.openxmlformats.org/officeDocument/2006/relationships/hyperlink" Target="https://podminky.urs.cz/item/CS_URS_2024_02/184911421" TargetMode="External" /><Relationship Id="rId9" Type="http://schemas.openxmlformats.org/officeDocument/2006/relationships/hyperlink" Target="https://podminky.urs.cz/item/CS_URS_2024_02/184813134" TargetMode="External" /><Relationship Id="rId10" Type="http://schemas.openxmlformats.org/officeDocument/2006/relationships/hyperlink" Target="https://podminky.urs.cz/item/CS_URS_2024_02/998231311" TargetMode="External" /><Relationship Id="rId1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hyperlink" Target="https://podminky.urs.cz/item/CS_URS_2024_02/184806112" TargetMode="External" /><Relationship Id="rId2" Type="http://schemas.openxmlformats.org/officeDocument/2006/relationships/hyperlink" Target="https://podminky.urs.cz/item/CS_URS_2024_02/185804214" TargetMode="External" /><Relationship Id="rId3" Type="http://schemas.openxmlformats.org/officeDocument/2006/relationships/hyperlink" Target="https://podminky.urs.cz/item/CS_URS_2024_02/184215412" TargetMode="External" /><Relationship Id="rId4" Type="http://schemas.openxmlformats.org/officeDocument/2006/relationships/hyperlink" Target="https://podminky.urs.cz/item/CS_URS_2024_02/184911111" TargetMode="External" /><Relationship Id="rId5" Type="http://schemas.openxmlformats.org/officeDocument/2006/relationships/hyperlink" Target="https://podminky.urs.cz/item/CS_URS_2024_02/185804312" TargetMode="External" /><Relationship Id="rId6" Type="http://schemas.openxmlformats.org/officeDocument/2006/relationships/hyperlink" Target="https://podminky.urs.cz/item/CS_URS_2024_02/185851121" TargetMode="External" /><Relationship Id="rId7" Type="http://schemas.openxmlformats.org/officeDocument/2006/relationships/hyperlink" Target="https://podminky.urs.cz/item/CS_URS_2024_02/185851129" TargetMode="External" /><Relationship Id="rId8" Type="http://schemas.openxmlformats.org/officeDocument/2006/relationships/hyperlink" Target="https://podminky.urs.cz/item/CS_URS_2024_02/184813134" TargetMode="External" /><Relationship Id="rId9" Type="http://schemas.openxmlformats.org/officeDocument/2006/relationships/hyperlink" Target="https://podminky.urs.cz/item/CS_URS_2024_02/998231311" TargetMode="External" /><Relationship Id="rId10"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hyperlink" Target="https://podminky.urs.cz/item/CS_URS_2024_02/184813511" TargetMode="External" /><Relationship Id="rId2" Type="http://schemas.openxmlformats.org/officeDocument/2006/relationships/hyperlink" Target="https://podminky.urs.cz/item/CS_URS_2024_02/122111101" TargetMode="External" /><Relationship Id="rId3" Type="http://schemas.openxmlformats.org/officeDocument/2006/relationships/hyperlink" Target="https://podminky.urs.cz/item/CS_URS_2024_02/162706111" TargetMode="External" /><Relationship Id="rId4" Type="http://schemas.openxmlformats.org/officeDocument/2006/relationships/hyperlink" Target="https://podminky.urs.cz/item/CS_URS_2024_02/167103101" TargetMode="External" /><Relationship Id="rId5" Type="http://schemas.openxmlformats.org/officeDocument/2006/relationships/hyperlink" Target="https://podminky.urs.cz/item/CS_URS_2024_02/181311105" TargetMode="External" /><Relationship Id="rId6" Type="http://schemas.openxmlformats.org/officeDocument/2006/relationships/hyperlink" Target="https://podminky.urs.cz/item/CS_URS_2024_02/183211211" TargetMode="External" /><Relationship Id="rId7" Type="http://schemas.openxmlformats.org/officeDocument/2006/relationships/hyperlink" Target="https://podminky.urs.cz/item/CS_URS_2024_02/183211323" TargetMode="External" /><Relationship Id="rId8" Type="http://schemas.openxmlformats.org/officeDocument/2006/relationships/hyperlink" Target="https://podminky.urs.cz/item/CS_URS_2024_02/183211313" TargetMode="External" /><Relationship Id="rId9" Type="http://schemas.openxmlformats.org/officeDocument/2006/relationships/hyperlink" Target="https://podminky.urs.cz/item/CS_URS_2024_02/184911161" TargetMode="External" /><Relationship Id="rId10" Type="http://schemas.openxmlformats.org/officeDocument/2006/relationships/hyperlink" Target="https://podminky.urs.cz/item/CS_URS_2024_02/183403114" TargetMode="External" /><Relationship Id="rId11" Type="http://schemas.openxmlformats.org/officeDocument/2006/relationships/hyperlink" Target="https://podminky.urs.cz/item/CS_URS_2024_02/183403131" TargetMode="External" /><Relationship Id="rId12" Type="http://schemas.openxmlformats.org/officeDocument/2006/relationships/hyperlink" Target="https://podminky.urs.cz/item/CS_URS_2024_02/183403111" TargetMode="External" /><Relationship Id="rId13" Type="http://schemas.openxmlformats.org/officeDocument/2006/relationships/hyperlink" Target="https://podminky.urs.cz/item/CS_URS_2024_02/183403371" TargetMode="External" /><Relationship Id="rId14" Type="http://schemas.openxmlformats.org/officeDocument/2006/relationships/hyperlink" Target="https://podminky.urs.cz/item/CS_URS_2024_02/183403153" TargetMode="External" /><Relationship Id="rId15" Type="http://schemas.openxmlformats.org/officeDocument/2006/relationships/hyperlink" Target="https://podminky.urs.cz/item/CS_URS_2024_02/119005131" TargetMode="External" /><Relationship Id="rId16" Type="http://schemas.openxmlformats.org/officeDocument/2006/relationships/hyperlink" Target="https://podminky.urs.cz/item/CS_URS_2024_02/183205111" TargetMode="External" /><Relationship Id="rId17" Type="http://schemas.openxmlformats.org/officeDocument/2006/relationships/hyperlink" Target="https://podminky.urs.cz/item/CS_URS_2024_02/183102213" TargetMode="External" /><Relationship Id="rId18" Type="http://schemas.openxmlformats.org/officeDocument/2006/relationships/hyperlink" Target="https://podminky.urs.cz/item/CS_URS_2024_02/183101221" TargetMode="External" /><Relationship Id="rId19" Type="http://schemas.openxmlformats.org/officeDocument/2006/relationships/hyperlink" Target="https://podminky.urs.cz/item/CS_URS_2024_02/184102112" TargetMode="External" /><Relationship Id="rId20" Type="http://schemas.openxmlformats.org/officeDocument/2006/relationships/hyperlink" Target="https://podminky.urs.cz/item/CS_URS_2024_02/184102114" TargetMode="External" /><Relationship Id="rId21" Type="http://schemas.openxmlformats.org/officeDocument/2006/relationships/hyperlink" Target="https://podminky.urs.cz/item/CS_URS_2024_02/184215133" TargetMode="External" /><Relationship Id="rId22" Type="http://schemas.openxmlformats.org/officeDocument/2006/relationships/hyperlink" Target="https://podminky.urs.cz/item/CS_URS_2024_02/184501141" TargetMode="External" /><Relationship Id="rId23" Type="http://schemas.openxmlformats.org/officeDocument/2006/relationships/hyperlink" Target="https://podminky.urs.cz/item/CS_URS_2024_02/184215411" TargetMode="External" /><Relationship Id="rId24" Type="http://schemas.openxmlformats.org/officeDocument/2006/relationships/hyperlink" Target="https://podminky.urs.cz/item/CS_URS_2024_02/184911431" TargetMode="External" /><Relationship Id="rId25" Type="http://schemas.openxmlformats.org/officeDocument/2006/relationships/hyperlink" Target="https://podminky.urs.cz/item/CS_URS_2024_02/185804312" TargetMode="External" /><Relationship Id="rId26" Type="http://schemas.openxmlformats.org/officeDocument/2006/relationships/hyperlink" Target="https://podminky.urs.cz/item/CS_URS_2024_02/185851121" TargetMode="External" /><Relationship Id="rId27" Type="http://schemas.openxmlformats.org/officeDocument/2006/relationships/hyperlink" Target="https://podminky.urs.cz/item/CS_URS_2024_02/998231311" TargetMode="External" /><Relationship Id="rId28" Type="http://schemas.openxmlformats.org/officeDocument/2006/relationships/hyperlink" Target="https://podminky.urs.cz/item/CS_URS_2024_02/998231411" TargetMode="External" /><Relationship Id="rId29"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4_02/112251102" TargetMode="External" /><Relationship Id="rId2" Type="http://schemas.openxmlformats.org/officeDocument/2006/relationships/hyperlink" Target="https://podminky.urs.cz/item/CS_URS_2024_02/162201422" TargetMode="External" /><Relationship Id="rId3" Type="http://schemas.openxmlformats.org/officeDocument/2006/relationships/hyperlink" Target="https://podminky.urs.cz/item/CS_URS_2024_02/162301972" TargetMode="External" /><Relationship Id="rId4"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hyperlink" Target="https://podminky.urs.cz/item/CS_URS_2024_02/184813511" TargetMode="External" /><Relationship Id="rId2" Type="http://schemas.openxmlformats.org/officeDocument/2006/relationships/hyperlink" Target="https://podminky.urs.cz/item/CS_URS_2024_02/183403114" TargetMode="External" /><Relationship Id="rId3" Type="http://schemas.openxmlformats.org/officeDocument/2006/relationships/hyperlink" Target="https://podminky.urs.cz/item/CS_URS_2024_02/183403131" TargetMode="External" /><Relationship Id="rId4" Type="http://schemas.openxmlformats.org/officeDocument/2006/relationships/hyperlink" Target="https://podminky.urs.cz/item/CS_URS_2024_02/183403111" TargetMode="External" /><Relationship Id="rId5" Type="http://schemas.openxmlformats.org/officeDocument/2006/relationships/hyperlink" Target="https://podminky.urs.cz/item/CS_URS_2024_02/183403371" TargetMode="External" /><Relationship Id="rId6" Type="http://schemas.openxmlformats.org/officeDocument/2006/relationships/hyperlink" Target="https://podminky.urs.cz/item/CS_URS_2024_02/183403153" TargetMode="External" /><Relationship Id="rId7" Type="http://schemas.openxmlformats.org/officeDocument/2006/relationships/hyperlink" Target="https://podminky.urs.cz/item/CS_URS_2024_02/119005131" TargetMode="External" /><Relationship Id="rId8" Type="http://schemas.openxmlformats.org/officeDocument/2006/relationships/hyperlink" Target="https://podminky.urs.cz/item/CS_URS_2024_02/183205111" TargetMode="External" /><Relationship Id="rId9" Type="http://schemas.openxmlformats.org/officeDocument/2006/relationships/hyperlink" Target="https://podminky.urs.cz/item/CS_URS_2024_02/183101213" TargetMode="External" /><Relationship Id="rId10" Type="http://schemas.openxmlformats.org/officeDocument/2006/relationships/hyperlink" Target="https://podminky.urs.cz/item/CS_URS_2024_02/183101214" TargetMode="External" /><Relationship Id="rId11" Type="http://schemas.openxmlformats.org/officeDocument/2006/relationships/hyperlink" Target="https://podminky.urs.cz/item/CS_URS_2024_02/183101215" TargetMode="External" /><Relationship Id="rId12" Type="http://schemas.openxmlformats.org/officeDocument/2006/relationships/hyperlink" Target="https://podminky.urs.cz/item/CS_URS_2024_02/184102112" TargetMode="External" /><Relationship Id="rId13" Type="http://schemas.openxmlformats.org/officeDocument/2006/relationships/hyperlink" Target="https://podminky.urs.cz/item/CS_URS_2024_02/184102113" TargetMode="External" /><Relationship Id="rId14" Type="http://schemas.openxmlformats.org/officeDocument/2006/relationships/hyperlink" Target="https://podminky.urs.cz/item/CS_URS_2024_02/184102114" TargetMode="External" /><Relationship Id="rId15" Type="http://schemas.openxmlformats.org/officeDocument/2006/relationships/hyperlink" Target="https://podminky.urs.cz/item/CS_URS_2024_02/184215133" TargetMode="External" /><Relationship Id="rId16" Type="http://schemas.openxmlformats.org/officeDocument/2006/relationships/hyperlink" Target="https://podminky.urs.cz/item/CS_URS_2024_02/184501141" TargetMode="External" /><Relationship Id="rId17" Type="http://schemas.openxmlformats.org/officeDocument/2006/relationships/hyperlink" Target="https://podminky.urs.cz/item/CS_URS_2024_02/184215411" TargetMode="External" /><Relationship Id="rId18" Type="http://schemas.openxmlformats.org/officeDocument/2006/relationships/hyperlink" Target="https://podminky.urs.cz/item/CS_URS_2024_02/184911431" TargetMode="External" /><Relationship Id="rId19" Type="http://schemas.openxmlformats.org/officeDocument/2006/relationships/hyperlink" Target="https://podminky.urs.cz/item/CS_URS_2024_02/185804311" TargetMode="External" /><Relationship Id="rId20" Type="http://schemas.openxmlformats.org/officeDocument/2006/relationships/hyperlink" Target="https://podminky.urs.cz/item/CS_URS_2024_02/185851121" TargetMode="External" /><Relationship Id="rId21" Type="http://schemas.openxmlformats.org/officeDocument/2006/relationships/hyperlink" Target="https://podminky.urs.cz/item/CS_URS_2024_02/998231311" TargetMode="External" /><Relationship Id="rId22" Type="http://schemas.openxmlformats.org/officeDocument/2006/relationships/hyperlink" Target="https://podminky.urs.cz/item/CS_URS_2024_02/998231411" TargetMode="External" /><Relationship Id="rId23"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hyperlink" Target="https://podminky.urs.cz/item/CS_URS_2024_02/184813511" TargetMode="External" /><Relationship Id="rId2" Type="http://schemas.openxmlformats.org/officeDocument/2006/relationships/hyperlink" Target="https://podminky.urs.cz/item/CS_URS_2024_02/122111101" TargetMode="External" /><Relationship Id="rId3" Type="http://schemas.openxmlformats.org/officeDocument/2006/relationships/hyperlink" Target="https://podminky.urs.cz/item/CS_URS_2024_02/162706111" TargetMode="External" /><Relationship Id="rId4" Type="http://schemas.openxmlformats.org/officeDocument/2006/relationships/hyperlink" Target="https://podminky.urs.cz/item/CS_URS_2024_02/167103101" TargetMode="External" /><Relationship Id="rId5" Type="http://schemas.openxmlformats.org/officeDocument/2006/relationships/hyperlink" Target="https://podminky.urs.cz/item/CS_URS_2024_02/181311105" TargetMode="External" /><Relationship Id="rId6" Type="http://schemas.openxmlformats.org/officeDocument/2006/relationships/hyperlink" Target="https://podminky.urs.cz/item/CS_URS_2024_02/183211211" TargetMode="External" /><Relationship Id="rId7" Type="http://schemas.openxmlformats.org/officeDocument/2006/relationships/hyperlink" Target="https://podminky.urs.cz/item/CS_URS_2024_02/183211322" TargetMode="External" /><Relationship Id="rId8" Type="http://schemas.openxmlformats.org/officeDocument/2006/relationships/hyperlink" Target="https://podminky.urs.cz/item/CS_URS_2024_02/183211313" TargetMode="External" /><Relationship Id="rId9" Type="http://schemas.openxmlformats.org/officeDocument/2006/relationships/hyperlink" Target="https://podminky.urs.cz/item/CS_URS_2024_02/184911161" TargetMode="External" /><Relationship Id="rId10" Type="http://schemas.openxmlformats.org/officeDocument/2006/relationships/hyperlink" Target="https://podminky.urs.cz/item/CS_URS_2024_02/183403114" TargetMode="External" /><Relationship Id="rId11" Type="http://schemas.openxmlformats.org/officeDocument/2006/relationships/hyperlink" Target="https://podminky.urs.cz/item/CS_URS_2024_02/183403131" TargetMode="External" /><Relationship Id="rId12" Type="http://schemas.openxmlformats.org/officeDocument/2006/relationships/hyperlink" Target="https://podminky.urs.cz/item/CS_URS_2024_02/183403111" TargetMode="External" /><Relationship Id="rId13" Type="http://schemas.openxmlformats.org/officeDocument/2006/relationships/hyperlink" Target="https://podminky.urs.cz/item/CS_URS_2024_02/183403371" TargetMode="External" /><Relationship Id="rId14" Type="http://schemas.openxmlformats.org/officeDocument/2006/relationships/hyperlink" Target="https://podminky.urs.cz/item/CS_URS_2024_02/183403153" TargetMode="External" /><Relationship Id="rId15" Type="http://schemas.openxmlformats.org/officeDocument/2006/relationships/hyperlink" Target="https://podminky.urs.cz/item/CS_URS_2024_02/119005131" TargetMode="External" /><Relationship Id="rId16" Type="http://schemas.openxmlformats.org/officeDocument/2006/relationships/hyperlink" Target="https://podminky.urs.cz/item/CS_URS_2024_02/183205111" TargetMode="External" /><Relationship Id="rId17" Type="http://schemas.openxmlformats.org/officeDocument/2006/relationships/hyperlink" Target="https://podminky.urs.cz/item/CS_URS_2024_02/183101213" TargetMode="External" /><Relationship Id="rId18" Type="http://schemas.openxmlformats.org/officeDocument/2006/relationships/hyperlink" Target="https://podminky.urs.cz/item/CS_URS_2024_02/183101221" TargetMode="External" /><Relationship Id="rId19" Type="http://schemas.openxmlformats.org/officeDocument/2006/relationships/hyperlink" Target="https://podminky.urs.cz/item/CS_URS_2024_02/184102112" TargetMode="External" /><Relationship Id="rId20" Type="http://schemas.openxmlformats.org/officeDocument/2006/relationships/hyperlink" Target="https://podminky.urs.cz/item/CS_URS_2024_02/184102114" TargetMode="External" /><Relationship Id="rId21" Type="http://schemas.openxmlformats.org/officeDocument/2006/relationships/hyperlink" Target="https://podminky.urs.cz/item/CS_URS_2024_02/184215133" TargetMode="External" /><Relationship Id="rId22" Type="http://schemas.openxmlformats.org/officeDocument/2006/relationships/hyperlink" Target="https://podminky.urs.cz/item/CS_URS_2024_02/184215411" TargetMode="External" /><Relationship Id="rId23" Type="http://schemas.openxmlformats.org/officeDocument/2006/relationships/hyperlink" Target="https://podminky.urs.cz/item/CS_URS_2024_02/184501141" TargetMode="External" /><Relationship Id="rId24" Type="http://schemas.openxmlformats.org/officeDocument/2006/relationships/hyperlink" Target="https://podminky.urs.cz/item/CS_URS_2024_02/184911431" TargetMode="External" /><Relationship Id="rId25" Type="http://schemas.openxmlformats.org/officeDocument/2006/relationships/hyperlink" Target="https://podminky.urs.cz/item/CS_URS_2024_02/185804312" TargetMode="External" /><Relationship Id="rId26" Type="http://schemas.openxmlformats.org/officeDocument/2006/relationships/hyperlink" Target="https://podminky.urs.cz/item/CS_URS_2024_02/185851121" TargetMode="External" /><Relationship Id="rId27" Type="http://schemas.openxmlformats.org/officeDocument/2006/relationships/hyperlink" Target="https://podminky.urs.cz/item/CS_URS_2024_02/338171114" TargetMode="External" /><Relationship Id="rId28" Type="http://schemas.openxmlformats.org/officeDocument/2006/relationships/hyperlink" Target="https://podminky.urs.cz/item/CS_URS_2024_02/338951113" TargetMode="External" /><Relationship Id="rId29" Type="http://schemas.openxmlformats.org/officeDocument/2006/relationships/hyperlink" Target="https://podminky.urs.cz/item/CS_URS_2024_02/998231311" TargetMode="External" /><Relationship Id="rId30" Type="http://schemas.openxmlformats.org/officeDocument/2006/relationships/hyperlink" Target="https://podminky.urs.cz/item/CS_URS_2024_02/998231411" TargetMode="External" /><Relationship Id="rId31" Type="http://schemas.openxmlformats.org/officeDocument/2006/relationships/drawing" Target="../drawings/drawing41.xml" /></Relationships>
</file>

<file path=xl/worksheets/_rels/sheet42.xml.rels>&#65279;<?xml version="1.0" encoding="utf-8"?><Relationships xmlns="http://schemas.openxmlformats.org/package/2006/relationships"><Relationship Id="rId1" Type="http://schemas.openxmlformats.org/officeDocument/2006/relationships/drawing" Target="../drawings/drawing42.xml"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4_02/111111311" TargetMode="External" /><Relationship Id="rId2" Type="http://schemas.openxmlformats.org/officeDocument/2006/relationships/hyperlink" Target="https://podminky.urs.cz/item/CS_URS_2024_02/111211101" TargetMode="External" /><Relationship Id="rId3" Type="http://schemas.openxmlformats.org/officeDocument/2006/relationships/hyperlink" Target="https://podminky.urs.cz/item/CS_URS_2024_02/111250111" TargetMode="External" /><Relationship Id="rId4" Type="http://schemas.openxmlformats.org/officeDocument/2006/relationships/hyperlink" Target="https://podminky.urs.cz/item/CS_URS_2024_02/112251101" TargetMode="External" /><Relationship Id="rId5" Type="http://schemas.openxmlformats.org/officeDocument/2006/relationships/hyperlink" Target="https://podminky.urs.cz/item/CS_URS_2024_02/112251102" TargetMode="External" /><Relationship Id="rId6" Type="http://schemas.openxmlformats.org/officeDocument/2006/relationships/hyperlink" Target="https://podminky.urs.cz/item/CS_URS_2024_02/162201421" TargetMode="External" /><Relationship Id="rId7" Type="http://schemas.openxmlformats.org/officeDocument/2006/relationships/hyperlink" Target="https://podminky.urs.cz/item/CS_URS_2024_02/162201422" TargetMode="External" /><Relationship Id="rId8" Type="http://schemas.openxmlformats.org/officeDocument/2006/relationships/hyperlink" Target="https://podminky.urs.cz/item/CS_URS_2024_02/162301501" TargetMode="External" /><Relationship Id="rId9" Type="http://schemas.openxmlformats.org/officeDocument/2006/relationships/hyperlink" Target="https://podminky.urs.cz/item/CS_URS_2024_02/162301971" TargetMode="External" /><Relationship Id="rId10" Type="http://schemas.openxmlformats.org/officeDocument/2006/relationships/hyperlink" Target="https://podminky.urs.cz/item/CS_URS_2024_02/162301972" TargetMode="External" /><Relationship Id="rId11" Type="http://schemas.openxmlformats.org/officeDocument/2006/relationships/hyperlink" Target="https://podminky.urs.cz/item/CS_URS_2024_02/162301981" TargetMode="External" /><Relationship Id="rId12"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hyperlink" Target="https://podminky.urs.cz/item/CS_URS_2024_02/111111104" TargetMode="External" /><Relationship Id="rId2" Type="http://schemas.openxmlformats.org/officeDocument/2006/relationships/hyperlink" Target="https://podminky.urs.cz/item/CS_URS_2024_02/111111312" TargetMode="External" /><Relationship Id="rId3" Type="http://schemas.openxmlformats.org/officeDocument/2006/relationships/hyperlink" Target="https://podminky.urs.cz/item/CS_URS_2024_02/111211101" TargetMode="External" /><Relationship Id="rId4" Type="http://schemas.openxmlformats.org/officeDocument/2006/relationships/hyperlink" Target="https://podminky.urs.cz/item/CS_URS_2024_02/111251212" TargetMode="External" /><Relationship Id="rId5" Type="http://schemas.openxmlformats.org/officeDocument/2006/relationships/hyperlink" Target="https://podminky.urs.cz/item/CS_URS_2024_02/112251101" TargetMode="External" /><Relationship Id="rId6" Type="http://schemas.openxmlformats.org/officeDocument/2006/relationships/hyperlink" Target="https://podminky.urs.cz/item/CS_URS_2024_02/112251102" TargetMode="External" /><Relationship Id="rId7" Type="http://schemas.openxmlformats.org/officeDocument/2006/relationships/hyperlink" Target="https://podminky.urs.cz/item/CS_URS_2024_02/112251103" TargetMode="External" /><Relationship Id="rId8" Type="http://schemas.openxmlformats.org/officeDocument/2006/relationships/hyperlink" Target="https://podminky.urs.cz/item/CS_URS_2024_02/162201421" TargetMode="External" /><Relationship Id="rId9" Type="http://schemas.openxmlformats.org/officeDocument/2006/relationships/hyperlink" Target="https://podminky.urs.cz/item/CS_URS_2024_02/162201422" TargetMode="External" /><Relationship Id="rId10" Type="http://schemas.openxmlformats.org/officeDocument/2006/relationships/hyperlink" Target="https://podminky.urs.cz/item/CS_URS_2024_02/162201423" TargetMode="External" /><Relationship Id="rId11" Type="http://schemas.openxmlformats.org/officeDocument/2006/relationships/hyperlink" Target="https://podminky.urs.cz/item/CS_URS_2024_02/162301501" TargetMode="External" /><Relationship Id="rId12" Type="http://schemas.openxmlformats.org/officeDocument/2006/relationships/hyperlink" Target="https://podminky.urs.cz/item/CS_URS_2024_02/162301971" TargetMode="External" /><Relationship Id="rId13" Type="http://schemas.openxmlformats.org/officeDocument/2006/relationships/hyperlink" Target="https://podminky.urs.cz/item/CS_URS_2024_02/162301972" TargetMode="External" /><Relationship Id="rId14" Type="http://schemas.openxmlformats.org/officeDocument/2006/relationships/hyperlink" Target="https://podminky.urs.cz/item/CS_URS_2024_02/162301973" TargetMode="External" /><Relationship Id="rId15" Type="http://schemas.openxmlformats.org/officeDocument/2006/relationships/hyperlink" Target="https://podminky.urs.cz/item/CS_URS_2024_02/162301981" TargetMode="External" /><Relationship Id="rId16"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hyperlink" Target="https://podminky.urs.cz/item/CS_URS_2024_02/111111312" TargetMode="External" /><Relationship Id="rId2" Type="http://schemas.openxmlformats.org/officeDocument/2006/relationships/hyperlink" Target="https://podminky.urs.cz/item/CS_URS_2024_02/112251101" TargetMode="External" /><Relationship Id="rId3" Type="http://schemas.openxmlformats.org/officeDocument/2006/relationships/hyperlink" Target="https://podminky.urs.cz/item/CS_URS_2024_02/112251102" TargetMode="External" /><Relationship Id="rId4" Type="http://schemas.openxmlformats.org/officeDocument/2006/relationships/hyperlink" Target="https://podminky.urs.cz/item/CS_URS_2024_02/112251103" TargetMode="External" /><Relationship Id="rId5" Type="http://schemas.openxmlformats.org/officeDocument/2006/relationships/hyperlink" Target="https://podminky.urs.cz/item/CS_URS_2024_02/162201421" TargetMode="External" /><Relationship Id="rId6" Type="http://schemas.openxmlformats.org/officeDocument/2006/relationships/hyperlink" Target="https://podminky.urs.cz/item/CS_URS_2024_02/162201422" TargetMode="External" /><Relationship Id="rId7" Type="http://schemas.openxmlformats.org/officeDocument/2006/relationships/hyperlink" Target="https://podminky.urs.cz/item/CS_URS_2024_02/162201423" TargetMode="External" /><Relationship Id="rId8" Type="http://schemas.openxmlformats.org/officeDocument/2006/relationships/hyperlink" Target="https://podminky.urs.cz/item/CS_URS_2024_02/162301501" TargetMode="External" /><Relationship Id="rId9" Type="http://schemas.openxmlformats.org/officeDocument/2006/relationships/hyperlink" Target="https://podminky.urs.cz/item/CS_URS_2024_02/162301971" TargetMode="External" /><Relationship Id="rId10" Type="http://schemas.openxmlformats.org/officeDocument/2006/relationships/hyperlink" Target="https://podminky.urs.cz/item/CS_URS_2024_02/162301972" TargetMode="External" /><Relationship Id="rId11" Type="http://schemas.openxmlformats.org/officeDocument/2006/relationships/hyperlink" Target="https://podminky.urs.cz/item/CS_URS_2024_02/162301973" TargetMode="External" /><Relationship Id="rId12" Type="http://schemas.openxmlformats.org/officeDocument/2006/relationships/hyperlink" Target="https://podminky.urs.cz/item/CS_URS_2024_02/162301981" TargetMode="External" /><Relationship Id="rId13"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hyperlink" Target="https://podminky.urs.cz/item/CS_URS_2024_02/121151123" TargetMode="External" /><Relationship Id="rId2" Type="http://schemas.openxmlformats.org/officeDocument/2006/relationships/hyperlink" Target="https://podminky.urs.cz/item/CS_URS_2024_02/167103101" TargetMode="External" /><Relationship Id="rId3" Type="http://schemas.openxmlformats.org/officeDocument/2006/relationships/hyperlink" Target="https://podminky.urs.cz/item/CS_URS_2024_02/171251201" TargetMode="External" /><Relationship Id="rId4" Type="http://schemas.openxmlformats.org/officeDocument/2006/relationships/hyperlink" Target="https://podminky.urs.cz/item/CS_URS_2024_02/184813511" TargetMode="External" /><Relationship Id="rId5"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hyperlink" Target="https://podminky.urs.cz/item/CS_URS_2024_02/121151214" TargetMode="External" /><Relationship Id="rId2" Type="http://schemas.openxmlformats.org/officeDocument/2006/relationships/hyperlink" Target="https://podminky.urs.cz/item/CS_URS_2024_02/162301302" TargetMode="External" /><Relationship Id="rId3" Type="http://schemas.openxmlformats.org/officeDocument/2006/relationships/hyperlink" Target="https://podminky.urs.cz/item/CS_URS_2024_02/162702111" TargetMode="External" /><Relationship Id="rId4" Type="http://schemas.openxmlformats.org/officeDocument/2006/relationships/hyperlink" Target="https://podminky.urs.cz/item/CS_URS_2024_02/162401309" TargetMode="External" /><Relationship Id="rId5" Type="http://schemas.openxmlformats.org/officeDocument/2006/relationships/hyperlink" Target="https://podminky.urs.cz/item/CS_URS_2024_02/162702119" TargetMode="External" /><Relationship Id="rId6" Type="http://schemas.openxmlformats.org/officeDocument/2006/relationships/hyperlink" Target="https://podminky.urs.cz/item/CS_URS_2024_02/167102111" TargetMode="External" /><Relationship Id="rId7" Type="http://schemas.openxmlformats.org/officeDocument/2006/relationships/hyperlink" Target="https://podminky.urs.cz/item/CS_URS_2024_02/171201231" TargetMode="External" /><Relationship Id="rId8"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6" t="s">
        <v>0</v>
      </c>
      <c r="AZ1" s="16" t="s">
        <v>1</v>
      </c>
      <c r="BA1" s="16" t="s">
        <v>2</v>
      </c>
      <c r="BB1" s="16" t="s">
        <v>3</v>
      </c>
      <c r="BT1" s="16" t="s">
        <v>4</v>
      </c>
      <c r="BU1" s="16" t="s">
        <v>4</v>
      </c>
      <c r="BV1" s="16" t="s">
        <v>5</v>
      </c>
    </row>
    <row r="2" s="1" customFormat="1" ht="36.96" customHeight="1">
      <c r="AR2" s="1"/>
      <c r="AS2" s="1"/>
      <c r="AT2" s="1"/>
      <c r="AU2" s="1"/>
      <c r="AV2" s="1"/>
      <c r="AW2" s="1"/>
      <c r="AX2" s="1"/>
      <c r="AY2" s="1"/>
      <c r="AZ2" s="1"/>
      <c r="BA2" s="1"/>
      <c r="BB2" s="1"/>
      <c r="BC2" s="1"/>
      <c r="BD2" s="1"/>
      <c r="BE2" s="1"/>
      <c r="BS2" s="17" t="s">
        <v>6</v>
      </c>
      <c r="BT2" s="17" t="s">
        <v>7</v>
      </c>
    </row>
    <row r="3" s="1" customFormat="1" ht="6.96" customHeight="1">
      <c r="B3" s="18"/>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20"/>
      <c r="BS3" s="17" t="s">
        <v>6</v>
      </c>
      <c r="BT3" s="17" t="s">
        <v>8</v>
      </c>
    </row>
    <row r="4" s="1" customFormat="1" ht="24.96" customHeight="1">
      <c r="B4" s="21"/>
      <c r="C4" s="22"/>
      <c r="D4" s="23" t="s">
        <v>9</v>
      </c>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0"/>
      <c r="AS4" s="24" t="s">
        <v>10</v>
      </c>
      <c r="BE4" s="25" t="s">
        <v>11</v>
      </c>
      <c r="BS4" s="17" t="s">
        <v>12</v>
      </c>
    </row>
    <row r="5" s="1" customFormat="1" ht="12" customHeight="1">
      <c r="B5" s="21"/>
      <c r="C5" s="22"/>
      <c r="D5" s="26" t="s">
        <v>13</v>
      </c>
      <c r="E5" s="22"/>
      <c r="F5" s="22"/>
      <c r="G5" s="22"/>
      <c r="H5" s="22"/>
      <c r="I5" s="22"/>
      <c r="J5" s="22"/>
      <c r="K5" s="27" t="s">
        <v>14</v>
      </c>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0"/>
      <c r="BE5" s="28" t="s">
        <v>15</v>
      </c>
      <c r="BS5" s="17" t="s">
        <v>6</v>
      </c>
    </row>
    <row r="6" s="1" customFormat="1" ht="36.96" customHeight="1">
      <c r="B6" s="21"/>
      <c r="C6" s="22"/>
      <c r="D6" s="29" t="s">
        <v>16</v>
      </c>
      <c r="E6" s="22"/>
      <c r="F6" s="22"/>
      <c r="G6" s="22"/>
      <c r="H6" s="22"/>
      <c r="I6" s="22"/>
      <c r="J6" s="22"/>
      <c r="K6" s="30" t="s">
        <v>17</v>
      </c>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0"/>
      <c r="BE6" s="31"/>
      <c r="BS6" s="17" t="s">
        <v>6</v>
      </c>
    </row>
    <row r="7" s="1" customFormat="1" ht="12" customHeight="1">
      <c r="B7" s="21"/>
      <c r="C7" s="22"/>
      <c r="D7" s="32" t="s">
        <v>18</v>
      </c>
      <c r="E7" s="22"/>
      <c r="F7" s="22"/>
      <c r="G7" s="22"/>
      <c r="H7" s="22"/>
      <c r="I7" s="22"/>
      <c r="J7" s="22"/>
      <c r="K7" s="27" t="s">
        <v>1</v>
      </c>
      <c r="L7" s="22"/>
      <c r="M7" s="22"/>
      <c r="N7" s="22"/>
      <c r="O7" s="22"/>
      <c r="P7" s="22"/>
      <c r="Q7" s="22"/>
      <c r="R7" s="22"/>
      <c r="S7" s="22"/>
      <c r="T7" s="22"/>
      <c r="U7" s="22"/>
      <c r="V7" s="22"/>
      <c r="W7" s="22"/>
      <c r="X7" s="22"/>
      <c r="Y7" s="22"/>
      <c r="Z7" s="22"/>
      <c r="AA7" s="22"/>
      <c r="AB7" s="22"/>
      <c r="AC7" s="22"/>
      <c r="AD7" s="22"/>
      <c r="AE7" s="22"/>
      <c r="AF7" s="22"/>
      <c r="AG7" s="22"/>
      <c r="AH7" s="22"/>
      <c r="AI7" s="22"/>
      <c r="AJ7" s="22"/>
      <c r="AK7" s="32" t="s">
        <v>19</v>
      </c>
      <c r="AL7" s="22"/>
      <c r="AM7" s="22"/>
      <c r="AN7" s="27" t="s">
        <v>1</v>
      </c>
      <c r="AO7" s="22"/>
      <c r="AP7" s="22"/>
      <c r="AQ7" s="22"/>
      <c r="AR7" s="20"/>
      <c r="BE7" s="31"/>
      <c r="BS7" s="17" t="s">
        <v>6</v>
      </c>
    </row>
    <row r="8" s="1" customFormat="1" ht="12" customHeight="1">
      <c r="B8" s="21"/>
      <c r="C8" s="22"/>
      <c r="D8" s="32" t="s">
        <v>20</v>
      </c>
      <c r="E8" s="22"/>
      <c r="F8" s="22"/>
      <c r="G8" s="22"/>
      <c r="H8" s="22"/>
      <c r="I8" s="22"/>
      <c r="J8" s="22"/>
      <c r="K8" s="27" t="s">
        <v>21</v>
      </c>
      <c r="L8" s="22"/>
      <c r="M8" s="22"/>
      <c r="N8" s="22"/>
      <c r="O8" s="22"/>
      <c r="P8" s="22"/>
      <c r="Q8" s="22"/>
      <c r="R8" s="22"/>
      <c r="S8" s="22"/>
      <c r="T8" s="22"/>
      <c r="U8" s="22"/>
      <c r="V8" s="22"/>
      <c r="W8" s="22"/>
      <c r="X8" s="22"/>
      <c r="Y8" s="22"/>
      <c r="Z8" s="22"/>
      <c r="AA8" s="22"/>
      <c r="AB8" s="22"/>
      <c r="AC8" s="22"/>
      <c r="AD8" s="22"/>
      <c r="AE8" s="22"/>
      <c r="AF8" s="22"/>
      <c r="AG8" s="22"/>
      <c r="AH8" s="22"/>
      <c r="AI8" s="22"/>
      <c r="AJ8" s="22"/>
      <c r="AK8" s="32" t="s">
        <v>22</v>
      </c>
      <c r="AL8" s="22"/>
      <c r="AM8" s="22"/>
      <c r="AN8" s="33" t="s">
        <v>23</v>
      </c>
      <c r="AO8" s="22"/>
      <c r="AP8" s="22"/>
      <c r="AQ8" s="22"/>
      <c r="AR8" s="20"/>
      <c r="BE8" s="31"/>
      <c r="BS8" s="17" t="s">
        <v>6</v>
      </c>
    </row>
    <row r="9" s="1" customFormat="1" ht="14.4" customHeight="1">
      <c r="B9" s="21"/>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0"/>
      <c r="BE9" s="31"/>
      <c r="BS9" s="17" t="s">
        <v>6</v>
      </c>
    </row>
    <row r="10" s="1" customFormat="1" ht="12" customHeight="1">
      <c r="B10" s="21"/>
      <c r="C10" s="22"/>
      <c r="D10" s="32" t="s">
        <v>24</v>
      </c>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32" t="s">
        <v>25</v>
      </c>
      <c r="AL10" s="22"/>
      <c r="AM10" s="22"/>
      <c r="AN10" s="27" t="s">
        <v>1</v>
      </c>
      <c r="AO10" s="22"/>
      <c r="AP10" s="22"/>
      <c r="AQ10" s="22"/>
      <c r="AR10" s="20"/>
      <c r="BE10" s="31"/>
      <c r="BS10" s="17" t="s">
        <v>6</v>
      </c>
    </row>
    <row r="11" s="1" customFormat="1" ht="18.48" customHeight="1">
      <c r="B11" s="21"/>
      <c r="C11" s="22"/>
      <c r="D11" s="22"/>
      <c r="E11" s="27" t="s">
        <v>26</v>
      </c>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32" t="s">
        <v>27</v>
      </c>
      <c r="AL11" s="22"/>
      <c r="AM11" s="22"/>
      <c r="AN11" s="27" t="s">
        <v>1</v>
      </c>
      <c r="AO11" s="22"/>
      <c r="AP11" s="22"/>
      <c r="AQ11" s="22"/>
      <c r="AR11" s="20"/>
      <c r="BE11" s="31"/>
      <c r="BS11" s="17" t="s">
        <v>6</v>
      </c>
    </row>
    <row r="12" s="1" customFormat="1" ht="6.96" customHeight="1">
      <c r="B12" s="21"/>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0"/>
      <c r="BE12" s="31"/>
      <c r="BS12" s="17" t="s">
        <v>6</v>
      </c>
    </row>
    <row r="13" s="1" customFormat="1" ht="12" customHeight="1">
      <c r="B13" s="21"/>
      <c r="C13" s="22"/>
      <c r="D13" s="32" t="s">
        <v>28</v>
      </c>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32" t="s">
        <v>25</v>
      </c>
      <c r="AL13" s="22"/>
      <c r="AM13" s="22"/>
      <c r="AN13" s="34" t="s">
        <v>29</v>
      </c>
      <c r="AO13" s="22"/>
      <c r="AP13" s="22"/>
      <c r="AQ13" s="22"/>
      <c r="AR13" s="20"/>
      <c r="BE13" s="31"/>
      <c r="BS13" s="17" t="s">
        <v>6</v>
      </c>
    </row>
    <row r="14">
      <c r="B14" s="21"/>
      <c r="C14" s="22"/>
      <c r="D14" s="22"/>
      <c r="E14" s="34" t="s">
        <v>29</v>
      </c>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2" t="s">
        <v>27</v>
      </c>
      <c r="AL14" s="22"/>
      <c r="AM14" s="22"/>
      <c r="AN14" s="34" t="s">
        <v>29</v>
      </c>
      <c r="AO14" s="22"/>
      <c r="AP14" s="22"/>
      <c r="AQ14" s="22"/>
      <c r="AR14" s="20"/>
      <c r="BE14" s="31"/>
      <c r="BS14" s="17" t="s">
        <v>6</v>
      </c>
    </row>
    <row r="15" s="1" customFormat="1" ht="6.96" customHeight="1">
      <c r="B15" s="21"/>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0"/>
      <c r="BE15" s="31"/>
      <c r="BS15" s="17" t="s">
        <v>4</v>
      </c>
    </row>
    <row r="16" s="1" customFormat="1" ht="12" customHeight="1">
      <c r="B16" s="21"/>
      <c r="C16" s="22"/>
      <c r="D16" s="32" t="s">
        <v>30</v>
      </c>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32" t="s">
        <v>25</v>
      </c>
      <c r="AL16" s="22"/>
      <c r="AM16" s="22"/>
      <c r="AN16" s="27" t="s">
        <v>1</v>
      </c>
      <c r="AO16" s="22"/>
      <c r="AP16" s="22"/>
      <c r="AQ16" s="22"/>
      <c r="AR16" s="20"/>
      <c r="BE16" s="31"/>
      <c r="BS16" s="17" t="s">
        <v>4</v>
      </c>
    </row>
    <row r="17" s="1" customFormat="1" ht="18.48" customHeight="1">
      <c r="B17" s="21"/>
      <c r="C17" s="22"/>
      <c r="D17" s="22"/>
      <c r="E17" s="27" t="s">
        <v>31</v>
      </c>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32" t="s">
        <v>27</v>
      </c>
      <c r="AL17" s="22"/>
      <c r="AM17" s="22"/>
      <c r="AN17" s="27" t="s">
        <v>1</v>
      </c>
      <c r="AO17" s="22"/>
      <c r="AP17" s="22"/>
      <c r="AQ17" s="22"/>
      <c r="AR17" s="20"/>
      <c r="BE17" s="31"/>
      <c r="BS17" s="17" t="s">
        <v>32</v>
      </c>
    </row>
    <row r="18" s="1" customFormat="1" ht="6.96" customHeight="1">
      <c r="B18" s="21"/>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0"/>
      <c r="BE18" s="31"/>
      <c r="BS18" s="17" t="s">
        <v>6</v>
      </c>
    </row>
    <row r="19" s="1" customFormat="1" ht="12" customHeight="1">
      <c r="B19" s="21"/>
      <c r="C19" s="22"/>
      <c r="D19" s="32" t="s">
        <v>33</v>
      </c>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32" t="s">
        <v>25</v>
      </c>
      <c r="AL19" s="22"/>
      <c r="AM19" s="22"/>
      <c r="AN19" s="27" t="s">
        <v>1</v>
      </c>
      <c r="AO19" s="22"/>
      <c r="AP19" s="22"/>
      <c r="AQ19" s="22"/>
      <c r="AR19" s="20"/>
      <c r="BE19" s="31"/>
      <c r="BS19" s="17" t="s">
        <v>6</v>
      </c>
    </row>
    <row r="20" s="1" customFormat="1" ht="18.48" customHeight="1">
      <c r="B20" s="21"/>
      <c r="C20" s="22"/>
      <c r="D20" s="22"/>
      <c r="E20" s="27" t="s">
        <v>34</v>
      </c>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32" t="s">
        <v>27</v>
      </c>
      <c r="AL20" s="22"/>
      <c r="AM20" s="22"/>
      <c r="AN20" s="27" t="s">
        <v>1</v>
      </c>
      <c r="AO20" s="22"/>
      <c r="AP20" s="22"/>
      <c r="AQ20" s="22"/>
      <c r="AR20" s="20"/>
      <c r="BE20" s="31"/>
      <c r="BS20" s="17" t="s">
        <v>32</v>
      </c>
    </row>
    <row r="21" s="1" customFormat="1" ht="6.96" customHeight="1">
      <c r="B21" s="21"/>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0"/>
      <c r="BE21" s="31"/>
    </row>
    <row r="22" s="1" customFormat="1" ht="12" customHeight="1">
      <c r="B22" s="21"/>
      <c r="C22" s="22"/>
      <c r="D22" s="32" t="s">
        <v>35</v>
      </c>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0"/>
      <c r="BE22" s="31"/>
    </row>
    <row r="23" s="1" customFormat="1" ht="16.5" customHeight="1">
      <c r="B23" s="21"/>
      <c r="C23" s="22"/>
      <c r="D23" s="22"/>
      <c r="E23" s="36" t="s">
        <v>1</v>
      </c>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22"/>
      <c r="AP23" s="22"/>
      <c r="AQ23" s="22"/>
      <c r="AR23" s="20"/>
      <c r="BE23" s="31"/>
    </row>
    <row r="24" s="1" customFormat="1" ht="6.96" customHeight="1">
      <c r="B24" s="21"/>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0"/>
      <c r="BE24" s="31"/>
    </row>
    <row r="25" s="1" customFormat="1" ht="6.96" customHeight="1">
      <c r="B25" s="21"/>
      <c r="C25" s="22"/>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22"/>
      <c r="AQ25" s="22"/>
      <c r="AR25" s="20"/>
      <c r="BE25" s="31"/>
    </row>
    <row r="26" s="2" customFormat="1" ht="25.92" customHeight="1">
      <c r="A26" s="38"/>
      <c r="B26" s="39"/>
      <c r="C26" s="40"/>
      <c r="D26" s="41" t="s">
        <v>36</v>
      </c>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3">
        <f>ROUND(AG94,2)</f>
        <v>0</v>
      </c>
      <c r="AL26" s="42"/>
      <c r="AM26" s="42"/>
      <c r="AN26" s="42"/>
      <c r="AO26" s="42"/>
      <c r="AP26" s="40"/>
      <c r="AQ26" s="40"/>
      <c r="AR26" s="44"/>
      <c r="BE26" s="31"/>
    </row>
    <row r="27" s="2" customFormat="1" ht="6.96" customHeight="1">
      <c r="A27" s="38"/>
      <c r="B27" s="39"/>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4"/>
      <c r="BE27" s="31"/>
    </row>
    <row r="28" s="2" customFormat="1">
      <c r="A28" s="38"/>
      <c r="B28" s="39"/>
      <c r="C28" s="40"/>
      <c r="D28" s="40"/>
      <c r="E28" s="40"/>
      <c r="F28" s="40"/>
      <c r="G28" s="40"/>
      <c r="H28" s="40"/>
      <c r="I28" s="40"/>
      <c r="J28" s="40"/>
      <c r="K28" s="40"/>
      <c r="L28" s="45" t="s">
        <v>37</v>
      </c>
      <c r="M28" s="45"/>
      <c r="N28" s="45"/>
      <c r="O28" s="45"/>
      <c r="P28" s="45"/>
      <c r="Q28" s="40"/>
      <c r="R28" s="40"/>
      <c r="S28" s="40"/>
      <c r="T28" s="40"/>
      <c r="U28" s="40"/>
      <c r="V28" s="40"/>
      <c r="W28" s="45" t="s">
        <v>38</v>
      </c>
      <c r="X28" s="45"/>
      <c r="Y28" s="45"/>
      <c r="Z28" s="45"/>
      <c r="AA28" s="45"/>
      <c r="AB28" s="45"/>
      <c r="AC28" s="45"/>
      <c r="AD28" s="45"/>
      <c r="AE28" s="45"/>
      <c r="AF28" s="40"/>
      <c r="AG28" s="40"/>
      <c r="AH28" s="40"/>
      <c r="AI28" s="40"/>
      <c r="AJ28" s="40"/>
      <c r="AK28" s="45" t="s">
        <v>39</v>
      </c>
      <c r="AL28" s="45"/>
      <c r="AM28" s="45"/>
      <c r="AN28" s="45"/>
      <c r="AO28" s="45"/>
      <c r="AP28" s="40"/>
      <c r="AQ28" s="40"/>
      <c r="AR28" s="44"/>
      <c r="BE28" s="31"/>
    </row>
    <row r="29" s="3" customFormat="1" ht="14.4" customHeight="1">
      <c r="A29" s="3"/>
      <c r="B29" s="46"/>
      <c r="C29" s="47"/>
      <c r="D29" s="32" t="s">
        <v>40</v>
      </c>
      <c r="E29" s="47"/>
      <c r="F29" s="32" t="s">
        <v>41</v>
      </c>
      <c r="G29" s="47"/>
      <c r="H29" s="47"/>
      <c r="I29" s="47"/>
      <c r="J29" s="47"/>
      <c r="K29" s="47"/>
      <c r="L29" s="48">
        <v>0.20999999999999999</v>
      </c>
      <c r="M29" s="47"/>
      <c r="N29" s="47"/>
      <c r="O29" s="47"/>
      <c r="P29" s="47"/>
      <c r="Q29" s="47"/>
      <c r="R29" s="47"/>
      <c r="S29" s="47"/>
      <c r="T29" s="47"/>
      <c r="U29" s="47"/>
      <c r="V29" s="47"/>
      <c r="W29" s="49">
        <f>ROUND(AZ94, 2)</f>
        <v>0</v>
      </c>
      <c r="X29" s="47"/>
      <c r="Y29" s="47"/>
      <c r="Z29" s="47"/>
      <c r="AA29" s="47"/>
      <c r="AB29" s="47"/>
      <c r="AC29" s="47"/>
      <c r="AD29" s="47"/>
      <c r="AE29" s="47"/>
      <c r="AF29" s="47"/>
      <c r="AG29" s="47"/>
      <c r="AH29" s="47"/>
      <c r="AI29" s="47"/>
      <c r="AJ29" s="47"/>
      <c r="AK29" s="49">
        <f>ROUND(AV94, 2)</f>
        <v>0</v>
      </c>
      <c r="AL29" s="47"/>
      <c r="AM29" s="47"/>
      <c r="AN29" s="47"/>
      <c r="AO29" s="47"/>
      <c r="AP29" s="47"/>
      <c r="AQ29" s="47"/>
      <c r="AR29" s="50"/>
      <c r="BE29" s="51"/>
    </row>
    <row r="30" s="3" customFormat="1" ht="14.4" customHeight="1">
      <c r="A30" s="3"/>
      <c r="B30" s="46"/>
      <c r="C30" s="47"/>
      <c r="D30" s="47"/>
      <c r="E30" s="47"/>
      <c r="F30" s="32" t="s">
        <v>42</v>
      </c>
      <c r="G30" s="47"/>
      <c r="H30" s="47"/>
      <c r="I30" s="47"/>
      <c r="J30" s="47"/>
      <c r="K30" s="47"/>
      <c r="L30" s="48">
        <v>0.12</v>
      </c>
      <c r="M30" s="47"/>
      <c r="N30" s="47"/>
      <c r="O30" s="47"/>
      <c r="P30" s="47"/>
      <c r="Q30" s="47"/>
      <c r="R30" s="47"/>
      <c r="S30" s="47"/>
      <c r="T30" s="47"/>
      <c r="U30" s="47"/>
      <c r="V30" s="47"/>
      <c r="W30" s="49">
        <f>ROUND(BA94, 2)</f>
        <v>0</v>
      </c>
      <c r="X30" s="47"/>
      <c r="Y30" s="47"/>
      <c r="Z30" s="47"/>
      <c r="AA30" s="47"/>
      <c r="AB30" s="47"/>
      <c r="AC30" s="47"/>
      <c r="AD30" s="47"/>
      <c r="AE30" s="47"/>
      <c r="AF30" s="47"/>
      <c r="AG30" s="47"/>
      <c r="AH30" s="47"/>
      <c r="AI30" s="47"/>
      <c r="AJ30" s="47"/>
      <c r="AK30" s="49">
        <f>ROUND(AW94, 2)</f>
        <v>0</v>
      </c>
      <c r="AL30" s="47"/>
      <c r="AM30" s="47"/>
      <c r="AN30" s="47"/>
      <c r="AO30" s="47"/>
      <c r="AP30" s="47"/>
      <c r="AQ30" s="47"/>
      <c r="AR30" s="50"/>
      <c r="BE30" s="51"/>
    </row>
    <row r="31" hidden="1" s="3" customFormat="1" ht="14.4" customHeight="1">
      <c r="A31" s="3"/>
      <c r="B31" s="46"/>
      <c r="C31" s="47"/>
      <c r="D31" s="47"/>
      <c r="E31" s="47"/>
      <c r="F31" s="32" t="s">
        <v>43</v>
      </c>
      <c r="G31" s="47"/>
      <c r="H31" s="47"/>
      <c r="I31" s="47"/>
      <c r="J31" s="47"/>
      <c r="K31" s="47"/>
      <c r="L31" s="48">
        <v>0.20999999999999999</v>
      </c>
      <c r="M31" s="47"/>
      <c r="N31" s="47"/>
      <c r="O31" s="47"/>
      <c r="P31" s="47"/>
      <c r="Q31" s="47"/>
      <c r="R31" s="47"/>
      <c r="S31" s="47"/>
      <c r="T31" s="47"/>
      <c r="U31" s="47"/>
      <c r="V31" s="47"/>
      <c r="W31" s="49">
        <f>ROUND(BB94, 2)</f>
        <v>0</v>
      </c>
      <c r="X31" s="47"/>
      <c r="Y31" s="47"/>
      <c r="Z31" s="47"/>
      <c r="AA31" s="47"/>
      <c r="AB31" s="47"/>
      <c r="AC31" s="47"/>
      <c r="AD31" s="47"/>
      <c r="AE31" s="47"/>
      <c r="AF31" s="47"/>
      <c r="AG31" s="47"/>
      <c r="AH31" s="47"/>
      <c r="AI31" s="47"/>
      <c r="AJ31" s="47"/>
      <c r="AK31" s="49">
        <v>0</v>
      </c>
      <c r="AL31" s="47"/>
      <c r="AM31" s="47"/>
      <c r="AN31" s="47"/>
      <c r="AO31" s="47"/>
      <c r="AP31" s="47"/>
      <c r="AQ31" s="47"/>
      <c r="AR31" s="50"/>
      <c r="BE31" s="51"/>
    </row>
    <row r="32" hidden="1" s="3" customFormat="1" ht="14.4" customHeight="1">
      <c r="A32" s="3"/>
      <c r="B32" s="46"/>
      <c r="C32" s="47"/>
      <c r="D32" s="47"/>
      <c r="E32" s="47"/>
      <c r="F32" s="32" t="s">
        <v>44</v>
      </c>
      <c r="G32" s="47"/>
      <c r="H32" s="47"/>
      <c r="I32" s="47"/>
      <c r="J32" s="47"/>
      <c r="K32" s="47"/>
      <c r="L32" s="48">
        <v>0.12</v>
      </c>
      <c r="M32" s="47"/>
      <c r="N32" s="47"/>
      <c r="O32" s="47"/>
      <c r="P32" s="47"/>
      <c r="Q32" s="47"/>
      <c r="R32" s="47"/>
      <c r="S32" s="47"/>
      <c r="T32" s="47"/>
      <c r="U32" s="47"/>
      <c r="V32" s="47"/>
      <c r="W32" s="49">
        <f>ROUND(BC94, 2)</f>
        <v>0</v>
      </c>
      <c r="X32" s="47"/>
      <c r="Y32" s="47"/>
      <c r="Z32" s="47"/>
      <c r="AA32" s="47"/>
      <c r="AB32" s="47"/>
      <c r="AC32" s="47"/>
      <c r="AD32" s="47"/>
      <c r="AE32" s="47"/>
      <c r="AF32" s="47"/>
      <c r="AG32" s="47"/>
      <c r="AH32" s="47"/>
      <c r="AI32" s="47"/>
      <c r="AJ32" s="47"/>
      <c r="AK32" s="49">
        <v>0</v>
      </c>
      <c r="AL32" s="47"/>
      <c r="AM32" s="47"/>
      <c r="AN32" s="47"/>
      <c r="AO32" s="47"/>
      <c r="AP32" s="47"/>
      <c r="AQ32" s="47"/>
      <c r="AR32" s="50"/>
      <c r="BE32" s="51"/>
    </row>
    <row r="33" hidden="1" s="3" customFormat="1" ht="14.4" customHeight="1">
      <c r="A33" s="3"/>
      <c r="B33" s="46"/>
      <c r="C33" s="47"/>
      <c r="D33" s="47"/>
      <c r="E33" s="47"/>
      <c r="F33" s="32" t="s">
        <v>45</v>
      </c>
      <c r="G33" s="47"/>
      <c r="H33" s="47"/>
      <c r="I33" s="47"/>
      <c r="J33" s="47"/>
      <c r="K33" s="47"/>
      <c r="L33" s="48">
        <v>0</v>
      </c>
      <c r="M33" s="47"/>
      <c r="N33" s="47"/>
      <c r="O33" s="47"/>
      <c r="P33" s="47"/>
      <c r="Q33" s="47"/>
      <c r="R33" s="47"/>
      <c r="S33" s="47"/>
      <c r="T33" s="47"/>
      <c r="U33" s="47"/>
      <c r="V33" s="47"/>
      <c r="W33" s="49">
        <f>ROUND(BD94, 2)</f>
        <v>0</v>
      </c>
      <c r="X33" s="47"/>
      <c r="Y33" s="47"/>
      <c r="Z33" s="47"/>
      <c r="AA33" s="47"/>
      <c r="AB33" s="47"/>
      <c r="AC33" s="47"/>
      <c r="AD33" s="47"/>
      <c r="AE33" s="47"/>
      <c r="AF33" s="47"/>
      <c r="AG33" s="47"/>
      <c r="AH33" s="47"/>
      <c r="AI33" s="47"/>
      <c r="AJ33" s="47"/>
      <c r="AK33" s="49">
        <v>0</v>
      </c>
      <c r="AL33" s="47"/>
      <c r="AM33" s="47"/>
      <c r="AN33" s="47"/>
      <c r="AO33" s="47"/>
      <c r="AP33" s="47"/>
      <c r="AQ33" s="47"/>
      <c r="AR33" s="50"/>
      <c r="BE33" s="51"/>
    </row>
    <row r="34" s="2" customFormat="1" ht="6.96" customHeight="1">
      <c r="A34" s="38"/>
      <c r="B34" s="39"/>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4"/>
      <c r="BE34" s="31"/>
    </row>
    <row r="35" s="2" customFormat="1" ht="25.92" customHeight="1">
      <c r="A35" s="38"/>
      <c r="B35" s="39"/>
      <c r="C35" s="52"/>
      <c r="D35" s="53" t="s">
        <v>46</v>
      </c>
      <c r="E35" s="54"/>
      <c r="F35" s="54"/>
      <c r="G35" s="54"/>
      <c r="H35" s="54"/>
      <c r="I35" s="54"/>
      <c r="J35" s="54"/>
      <c r="K35" s="54"/>
      <c r="L35" s="54"/>
      <c r="M35" s="54"/>
      <c r="N35" s="54"/>
      <c r="O35" s="54"/>
      <c r="P35" s="54"/>
      <c r="Q35" s="54"/>
      <c r="R35" s="54"/>
      <c r="S35" s="54"/>
      <c r="T35" s="55" t="s">
        <v>47</v>
      </c>
      <c r="U35" s="54"/>
      <c r="V35" s="54"/>
      <c r="W35" s="54"/>
      <c r="X35" s="56" t="s">
        <v>48</v>
      </c>
      <c r="Y35" s="54"/>
      <c r="Z35" s="54"/>
      <c r="AA35" s="54"/>
      <c r="AB35" s="54"/>
      <c r="AC35" s="54"/>
      <c r="AD35" s="54"/>
      <c r="AE35" s="54"/>
      <c r="AF35" s="54"/>
      <c r="AG35" s="54"/>
      <c r="AH35" s="54"/>
      <c r="AI35" s="54"/>
      <c r="AJ35" s="54"/>
      <c r="AK35" s="57">
        <f>SUM(AK26:AK33)</f>
        <v>0</v>
      </c>
      <c r="AL35" s="54"/>
      <c r="AM35" s="54"/>
      <c r="AN35" s="54"/>
      <c r="AO35" s="58"/>
      <c r="AP35" s="52"/>
      <c r="AQ35" s="52"/>
      <c r="AR35" s="44"/>
      <c r="BE35" s="38"/>
    </row>
    <row r="36" s="2" customFormat="1" ht="6.96" customHeight="1">
      <c r="A36" s="38"/>
      <c r="B36" s="39"/>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4"/>
      <c r="BE36" s="38"/>
    </row>
    <row r="37" s="2" customFormat="1" ht="14.4" customHeight="1">
      <c r="A37" s="38"/>
      <c r="B37" s="39"/>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4"/>
      <c r="BE37" s="38"/>
    </row>
    <row r="38" s="1" customFormat="1" ht="14.4" customHeight="1">
      <c r="B38" s="21"/>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0"/>
    </row>
    <row r="39" s="1" customFormat="1" ht="14.4" customHeight="1">
      <c r="B39" s="21"/>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0"/>
    </row>
    <row r="40" s="1" customFormat="1" ht="14.4" customHeight="1">
      <c r="B40" s="21"/>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0"/>
    </row>
    <row r="41" s="1" customFormat="1" ht="14.4" customHeight="1">
      <c r="B41" s="21"/>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0"/>
    </row>
    <row r="42" s="1" customFormat="1" ht="14.4" customHeight="1">
      <c r="B42" s="21"/>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0"/>
    </row>
    <row r="43" s="1" customFormat="1" ht="14.4" customHeight="1">
      <c r="B43" s="21"/>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0"/>
    </row>
    <row r="44" s="1" customFormat="1" ht="14.4" customHeight="1">
      <c r="B44" s="21"/>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0"/>
    </row>
    <row r="45" s="1" customFormat="1" ht="14.4" customHeight="1">
      <c r="B45" s="21"/>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0"/>
    </row>
    <row r="46" s="1" customFormat="1" ht="14.4" customHeight="1">
      <c r="B46" s="21"/>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0"/>
    </row>
    <row r="47" s="1" customFormat="1" ht="14.4" customHeight="1">
      <c r="B47" s="21"/>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0"/>
    </row>
    <row r="48" s="1" customFormat="1" ht="14.4" customHeight="1">
      <c r="B48" s="21"/>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0"/>
    </row>
    <row r="49" s="2" customFormat="1" ht="14.4" customHeight="1">
      <c r="B49" s="59"/>
      <c r="C49" s="60"/>
      <c r="D49" s="61" t="s">
        <v>49</v>
      </c>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1" t="s">
        <v>50</v>
      </c>
      <c r="AI49" s="62"/>
      <c r="AJ49" s="62"/>
      <c r="AK49" s="62"/>
      <c r="AL49" s="62"/>
      <c r="AM49" s="62"/>
      <c r="AN49" s="62"/>
      <c r="AO49" s="62"/>
      <c r="AP49" s="60"/>
      <c r="AQ49" s="60"/>
      <c r="AR49" s="63"/>
    </row>
    <row r="50">
      <c r="B50" s="21"/>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0"/>
    </row>
    <row r="51">
      <c r="B51" s="21"/>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0"/>
    </row>
    <row r="52">
      <c r="B52" s="21"/>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0"/>
    </row>
    <row r="53">
      <c r="B53" s="21"/>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0"/>
    </row>
    <row r="54">
      <c r="B54" s="21"/>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0"/>
    </row>
    <row r="55">
      <c r="B55" s="21"/>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0"/>
    </row>
    <row r="56">
      <c r="B56" s="21"/>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0"/>
    </row>
    <row r="57">
      <c r="B57" s="21"/>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0"/>
    </row>
    <row r="58">
      <c r="B58" s="21"/>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0"/>
    </row>
    <row r="59">
      <c r="B59" s="21"/>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0"/>
    </row>
    <row r="60" s="2" customFormat="1">
      <c r="A60" s="38"/>
      <c r="B60" s="39"/>
      <c r="C60" s="40"/>
      <c r="D60" s="64" t="s">
        <v>51</v>
      </c>
      <c r="E60" s="42"/>
      <c r="F60" s="42"/>
      <c r="G60" s="42"/>
      <c r="H60" s="42"/>
      <c r="I60" s="42"/>
      <c r="J60" s="42"/>
      <c r="K60" s="42"/>
      <c r="L60" s="42"/>
      <c r="M60" s="42"/>
      <c r="N60" s="42"/>
      <c r="O60" s="42"/>
      <c r="P60" s="42"/>
      <c r="Q60" s="42"/>
      <c r="R60" s="42"/>
      <c r="S60" s="42"/>
      <c r="T60" s="42"/>
      <c r="U60" s="42"/>
      <c r="V60" s="64" t="s">
        <v>52</v>
      </c>
      <c r="W60" s="42"/>
      <c r="X60" s="42"/>
      <c r="Y60" s="42"/>
      <c r="Z60" s="42"/>
      <c r="AA60" s="42"/>
      <c r="AB60" s="42"/>
      <c r="AC60" s="42"/>
      <c r="AD60" s="42"/>
      <c r="AE60" s="42"/>
      <c r="AF60" s="42"/>
      <c r="AG60" s="42"/>
      <c r="AH60" s="64" t="s">
        <v>51</v>
      </c>
      <c r="AI60" s="42"/>
      <c r="AJ60" s="42"/>
      <c r="AK60" s="42"/>
      <c r="AL60" s="42"/>
      <c r="AM60" s="64" t="s">
        <v>52</v>
      </c>
      <c r="AN60" s="42"/>
      <c r="AO60" s="42"/>
      <c r="AP60" s="40"/>
      <c r="AQ60" s="40"/>
      <c r="AR60" s="44"/>
      <c r="BE60" s="38"/>
    </row>
    <row r="61">
      <c r="B61" s="21"/>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0"/>
    </row>
    <row r="62">
      <c r="B62" s="21"/>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0"/>
    </row>
    <row r="63">
      <c r="B63" s="21"/>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0"/>
    </row>
    <row r="64" s="2" customFormat="1">
      <c r="A64" s="38"/>
      <c r="B64" s="39"/>
      <c r="C64" s="40"/>
      <c r="D64" s="61" t="s">
        <v>53</v>
      </c>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1" t="s">
        <v>54</v>
      </c>
      <c r="AI64" s="65"/>
      <c r="AJ64" s="65"/>
      <c r="AK64" s="65"/>
      <c r="AL64" s="65"/>
      <c r="AM64" s="65"/>
      <c r="AN64" s="65"/>
      <c r="AO64" s="65"/>
      <c r="AP64" s="40"/>
      <c r="AQ64" s="40"/>
      <c r="AR64" s="44"/>
      <c r="BE64" s="38"/>
    </row>
    <row r="65">
      <c r="B65" s="21"/>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0"/>
    </row>
    <row r="66">
      <c r="B66" s="21"/>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0"/>
    </row>
    <row r="67">
      <c r="B67" s="21"/>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0"/>
    </row>
    <row r="68">
      <c r="B68" s="21"/>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0"/>
    </row>
    <row r="69">
      <c r="B69" s="21"/>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0"/>
    </row>
    <row r="70">
      <c r="B70" s="21"/>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0"/>
    </row>
    <row r="71">
      <c r="B71" s="21"/>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0"/>
    </row>
    <row r="72">
      <c r="B72" s="21"/>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0"/>
    </row>
    <row r="73">
      <c r="B73" s="21"/>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0"/>
    </row>
    <row r="74">
      <c r="B74" s="21"/>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0"/>
    </row>
    <row r="75" s="2" customFormat="1">
      <c r="A75" s="38"/>
      <c r="B75" s="39"/>
      <c r="C75" s="40"/>
      <c r="D75" s="64" t="s">
        <v>51</v>
      </c>
      <c r="E75" s="42"/>
      <c r="F75" s="42"/>
      <c r="G75" s="42"/>
      <c r="H75" s="42"/>
      <c r="I75" s="42"/>
      <c r="J75" s="42"/>
      <c r="K75" s="42"/>
      <c r="L75" s="42"/>
      <c r="M75" s="42"/>
      <c r="N75" s="42"/>
      <c r="O75" s="42"/>
      <c r="P75" s="42"/>
      <c r="Q75" s="42"/>
      <c r="R75" s="42"/>
      <c r="S75" s="42"/>
      <c r="T75" s="42"/>
      <c r="U75" s="42"/>
      <c r="V75" s="64" t="s">
        <v>52</v>
      </c>
      <c r="W75" s="42"/>
      <c r="X75" s="42"/>
      <c r="Y75" s="42"/>
      <c r="Z75" s="42"/>
      <c r="AA75" s="42"/>
      <c r="AB75" s="42"/>
      <c r="AC75" s="42"/>
      <c r="AD75" s="42"/>
      <c r="AE75" s="42"/>
      <c r="AF75" s="42"/>
      <c r="AG75" s="42"/>
      <c r="AH75" s="64" t="s">
        <v>51</v>
      </c>
      <c r="AI75" s="42"/>
      <c r="AJ75" s="42"/>
      <c r="AK75" s="42"/>
      <c r="AL75" s="42"/>
      <c r="AM75" s="64" t="s">
        <v>52</v>
      </c>
      <c r="AN75" s="42"/>
      <c r="AO75" s="42"/>
      <c r="AP75" s="40"/>
      <c r="AQ75" s="40"/>
      <c r="AR75" s="44"/>
      <c r="BE75" s="38"/>
    </row>
    <row r="76" s="2" customFormat="1">
      <c r="A76" s="38"/>
      <c r="B76" s="39"/>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4"/>
      <c r="BE76" s="38"/>
    </row>
    <row r="77" s="2" customFormat="1" ht="6.96" customHeight="1">
      <c r="A77" s="38"/>
      <c r="B77" s="66"/>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44"/>
      <c r="BE77" s="38"/>
    </row>
    <row r="81" s="2" customFormat="1" ht="6.96" customHeight="1">
      <c r="A81" s="38"/>
      <c r="B81" s="68"/>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44"/>
      <c r="BE81" s="38"/>
    </row>
    <row r="82" s="2" customFormat="1" ht="24.96" customHeight="1">
      <c r="A82" s="38"/>
      <c r="B82" s="39"/>
      <c r="C82" s="23" t="s">
        <v>55</v>
      </c>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4"/>
      <c r="BE82" s="38"/>
    </row>
    <row r="83" s="2" customFormat="1" ht="6.96" customHeight="1">
      <c r="A83" s="38"/>
      <c r="B83" s="39"/>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4"/>
      <c r="BE83" s="38"/>
    </row>
    <row r="84" s="4" customFormat="1" ht="12" customHeight="1">
      <c r="A84" s="4"/>
      <c r="B84" s="70"/>
      <c r="C84" s="32" t="s">
        <v>13</v>
      </c>
      <c r="D84" s="71"/>
      <c r="E84" s="71"/>
      <c r="F84" s="71"/>
      <c r="G84" s="71"/>
      <c r="H84" s="71"/>
      <c r="I84" s="71"/>
      <c r="J84" s="71"/>
      <c r="K84" s="71"/>
      <c r="L84" s="71" t="str">
        <f>K5</f>
        <v>23027_Ietapa</v>
      </c>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2"/>
      <c r="BE84" s="4"/>
    </row>
    <row r="85" s="5" customFormat="1" ht="36.96" customHeight="1">
      <c r="A85" s="5"/>
      <c r="B85" s="73"/>
      <c r="C85" s="74" t="s">
        <v>16</v>
      </c>
      <c r="D85" s="75"/>
      <c r="E85" s="75"/>
      <c r="F85" s="75"/>
      <c r="G85" s="75"/>
      <c r="H85" s="75"/>
      <c r="I85" s="75"/>
      <c r="J85" s="75"/>
      <c r="K85" s="75"/>
      <c r="L85" s="76" t="str">
        <f>K6</f>
        <v>Vybudování komunikací a inženýrských sítí v lokalitě Berlín 2, Frýdek-Místek</v>
      </c>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7"/>
      <c r="BE85" s="5"/>
    </row>
    <row r="86" s="2" customFormat="1" ht="6.96" customHeight="1">
      <c r="A86" s="38"/>
      <c r="B86" s="39"/>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4"/>
      <c r="BE86" s="38"/>
    </row>
    <row r="87" s="2" customFormat="1" ht="12" customHeight="1">
      <c r="A87" s="38"/>
      <c r="B87" s="39"/>
      <c r="C87" s="32" t="s">
        <v>20</v>
      </c>
      <c r="D87" s="40"/>
      <c r="E87" s="40"/>
      <c r="F87" s="40"/>
      <c r="G87" s="40"/>
      <c r="H87" s="40"/>
      <c r="I87" s="40"/>
      <c r="J87" s="40"/>
      <c r="K87" s="40"/>
      <c r="L87" s="78" t="str">
        <f>IF(K8="","",K8)</f>
        <v>Frýdek-Místek</v>
      </c>
      <c r="M87" s="40"/>
      <c r="N87" s="40"/>
      <c r="O87" s="40"/>
      <c r="P87" s="40"/>
      <c r="Q87" s="40"/>
      <c r="R87" s="40"/>
      <c r="S87" s="40"/>
      <c r="T87" s="40"/>
      <c r="U87" s="40"/>
      <c r="V87" s="40"/>
      <c r="W87" s="40"/>
      <c r="X87" s="40"/>
      <c r="Y87" s="40"/>
      <c r="Z87" s="40"/>
      <c r="AA87" s="40"/>
      <c r="AB87" s="40"/>
      <c r="AC87" s="40"/>
      <c r="AD87" s="40"/>
      <c r="AE87" s="40"/>
      <c r="AF87" s="40"/>
      <c r="AG87" s="40"/>
      <c r="AH87" s="40"/>
      <c r="AI87" s="32" t="s">
        <v>22</v>
      </c>
      <c r="AJ87" s="40"/>
      <c r="AK87" s="40"/>
      <c r="AL87" s="40"/>
      <c r="AM87" s="79" t="str">
        <f>IF(AN8= "","",AN8)</f>
        <v>12. 5. 2025</v>
      </c>
      <c r="AN87" s="79"/>
      <c r="AO87" s="40"/>
      <c r="AP87" s="40"/>
      <c r="AQ87" s="40"/>
      <c r="AR87" s="44"/>
      <c r="BE87" s="38"/>
    </row>
    <row r="88" s="2" customFormat="1" ht="6.96" customHeight="1">
      <c r="A88" s="38"/>
      <c r="B88" s="39"/>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4"/>
      <c r="BE88" s="38"/>
    </row>
    <row r="89" s="2" customFormat="1" ht="15.15" customHeight="1">
      <c r="A89" s="38"/>
      <c r="B89" s="39"/>
      <c r="C89" s="32" t="s">
        <v>24</v>
      </c>
      <c r="D89" s="40"/>
      <c r="E89" s="40"/>
      <c r="F89" s="40"/>
      <c r="G89" s="40"/>
      <c r="H89" s="40"/>
      <c r="I89" s="40"/>
      <c r="J89" s="40"/>
      <c r="K89" s="40"/>
      <c r="L89" s="71" t="str">
        <f>IF(E11= "","",E11)</f>
        <v>Statutární město Frýdek-Místek</v>
      </c>
      <c r="M89" s="40"/>
      <c r="N89" s="40"/>
      <c r="O89" s="40"/>
      <c r="P89" s="40"/>
      <c r="Q89" s="40"/>
      <c r="R89" s="40"/>
      <c r="S89" s="40"/>
      <c r="T89" s="40"/>
      <c r="U89" s="40"/>
      <c r="V89" s="40"/>
      <c r="W89" s="40"/>
      <c r="X89" s="40"/>
      <c r="Y89" s="40"/>
      <c r="Z89" s="40"/>
      <c r="AA89" s="40"/>
      <c r="AB89" s="40"/>
      <c r="AC89" s="40"/>
      <c r="AD89" s="40"/>
      <c r="AE89" s="40"/>
      <c r="AF89" s="40"/>
      <c r="AG89" s="40"/>
      <c r="AH89" s="40"/>
      <c r="AI89" s="32" t="s">
        <v>30</v>
      </c>
      <c r="AJ89" s="40"/>
      <c r="AK89" s="40"/>
      <c r="AL89" s="40"/>
      <c r="AM89" s="80" t="str">
        <f>IF(E17="","",E17)</f>
        <v>DOPRAPLAN s.r.o.</v>
      </c>
      <c r="AN89" s="71"/>
      <c r="AO89" s="71"/>
      <c r="AP89" s="71"/>
      <c r="AQ89" s="40"/>
      <c r="AR89" s="44"/>
      <c r="AS89" s="81" t="s">
        <v>56</v>
      </c>
      <c r="AT89" s="82"/>
      <c r="AU89" s="83"/>
      <c r="AV89" s="83"/>
      <c r="AW89" s="83"/>
      <c r="AX89" s="83"/>
      <c r="AY89" s="83"/>
      <c r="AZ89" s="83"/>
      <c r="BA89" s="83"/>
      <c r="BB89" s="83"/>
      <c r="BC89" s="83"/>
      <c r="BD89" s="84"/>
      <c r="BE89" s="38"/>
    </row>
    <row r="90" s="2" customFormat="1" ht="15.15" customHeight="1">
      <c r="A90" s="38"/>
      <c r="B90" s="39"/>
      <c r="C90" s="32" t="s">
        <v>28</v>
      </c>
      <c r="D90" s="40"/>
      <c r="E90" s="40"/>
      <c r="F90" s="40"/>
      <c r="G90" s="40"/>
      <c r="H90" s="40"/>
      <c r="I90" s="40"/>
      <c r="J90" s="40"/>
      <c r="K90" s="40"/>
      <c r="L90" s="71" t="str">
        <f>IF(E14= "Vyplň údaj","",E14)</f>
        <v/>
      </c>
      <c r="M90" s="40"/>
      <c r="N90" s="40"/>
      <c r="O90" s="40"/>
      <c r="P90" s="40"/>
      <c r="Q90" s="40"/>
      <c r="R90" s="40"/>
      <c r="S90" s="40"/>
      <c r="T90" s="40"/>
      <c r="U90" s="40"/>
      <c r="V90" s="40"/>
      <c r="W90" s="40"/>
      <c r="X90" s="40"/>
      <c r="Y90" s="40"/>
      <c r="Z90" s="40"/>
      <c r="AA90" s="40"/>
      <c r="AB90" s="40"/>
      <c r="AC90" s="40"/>
      <c r="AD90" s="40"/>
      <c r="AE90" s="40"/>
      <c r="AF90" s="40"/>
      <c r="AG90" s="40"/>
      <c r="AH90" s="40"/>
      <c r="AI90" s="32" t="s">
        <v>33</v>
      </c>
      <c r="AJ90" s="40"/>
      <c r="AK90" s="40"/>
      <c r="AL90" s="40"/>
      <c r="AM90" s="80" t="str">
        <f>IF(E20="","",E20)</f>
        <v xml:space="preserve"> </v>
      </c>
      <c r="AN90" s="71"/>
      <c r="AO90" s="71"/>
      <c r="AP90" s="71"/>
      <c r="AQ90" s="40"/>
      <c r="AR90" s="44"/>
      <c r="AS90" s="85"/>
      <c r="AT90" s="86"/>
      <c r="AU90" s="87"/>
      <c r="AV90" s="87"/>
      <c r="AW90" s="87"/>
      <c r="AX90" s="87"/>
      <c r="AY90" s="87"/>
      <c r="AZ90" s="87"/>
      <c r="BA90" s="87"/>
      <c r="BB90" s="87"/>
      <c r="BC90" s="87"/>
      <c r="BD90" s="88"/>
      <c r="BE90" s="38"/>
    </row>
    <row r="91" s="2" customFormat="1" ht="10.8" customHeight="1">
      <c r="A91" s="38"/>
      <c r="B91" s="39"/>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4"/>
      <c r="AS91" s="89"/>
      <c r="AT91" s="90"/>
      <c r="AU91" s="91"/>
      <c r="AV91" s="91"/>
      <c r="AW91" s="91"/>
      <c r="AX91" s="91"/>
      <c r="AY91" s="91"/>
      <c r="AZ91" s="91"/>
      <c r="BA91" s="91"/>
      <c r="BB91" s="91"/>
      <c r="BC91" s="91"/>
      <c r="BD91" s="92"/>
      <c r="BE91" s="38"/>
    </row>
    <row r="92" s="2" customFormat="1" ht="29.28" customHeight="1">
      <c r="A92" s="38"/>
      <c r="B92" s="39"/>
      <c r="C92" s="93" t="s">
        <v>57</v>
      </c>
      <c r="D92" s="94"/>
      <c r="E92" s="94"/>
      <c r="F92" s="94"/>
      <c r="G92" s="94"/>
      <c r="H92" s="95"/>
      <c r="I92" s="96" t="s">
        <v>58</v>
      </c>
      <c r="J92" s="94"/>
      <c r="K92" s="94"/>
      <c r="L92" s="94"/>
      <c r="M92" s="94"/>
      <c r="N92" s="94"/>
      <c r="O92" s="94"/>
      <c r="P92" s="94"/>
      <c r="Q92" s="94"/>
      <c r="R92" s="94"/>
      <c r="S92" s="94"/>
      <c r="T92" s="94"/>
      <c r="U92" s="94"/>
      <c r="V92" s="94"/>
      <c r="W92" s="94"/>
      <c r="X92" s="94"/>
      <c r="Y92" s="94"/>
      <c r="Z92" s="94"/>
      <c r="AA92" s="94"/>
      <c r="AB92" s="94"/>
      <c r="AC92" s="94"/>
      <c r="AD92" s="94"/>
      <c r="AE92" s="94"/>
      <c r="AF92" s="94"/>
      <c r="AG92" s="97" t="s">
        <v>59</v>
      </c>
      <c r="AH92" s="94"/>
      <c r="AI92" s="94"/>
      <c r="AJ92" s="94"/>
      <c r="AK92" s="94"/>
      <c r="AL92" s="94"/>
      <c r="AM92" s="94"/>
      <c r="AN92" s="96" t="s">
        <v>60</v>
      </c>
      <c r="AO92" s="94"/>
      <c r="AP92" s="98"/>
      <c r="AQ92" s="99" t="s">
        <v>61</v>
      </c>
      <c r="AR92" s="44"/>
      <c r="AS92" s="100" t="s">
        <v>62</v>
      </c>
      <c r="AT92" s="101" t="s">
        <v>63</v>
      </c>
      <c r="AU92" s="101" t="s">
        <v>64</v>
      </c>
      <c r="AV92" s="101" t="s">
        <v>65</v>
      </c>
      <c r="AW92" s="101" t="s">
        <v>66</v>
      </c>
      <c r="AX92" s="101" t="s">
        <v>67</v>
      </c>
      <c r="AY92" s="101" t="s">
        <v>68</v>
      </c>
      <c r="AZ92" s="101" t="s">
        <v>69</v>
      </c>
      <c r="BA92" s="101" t="s">
        <v>70</v>
      </c>
      <c r="BB92" s="101" t="s">
        <v>71</v>
      </c>
      <c r="BC92" s="101" t="s">
        <v>72</v>
      </c>
      <c r="BD92" s="102" t="s">
        <v>73</v>
      </c>
      <c r="BE92" s="38"/>
    </row>
    <row r="93" s="2" customFormat="1" ht="10.8" customHeight="1">
      <c r="A93" s="38"/>
      <c r="B93" s="39"/>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4"/>
      <c r="AS93" s="103"/>
      <c r="AT93" s="104"/>
      <c r="AU93" s="104"/>
      <c r="AV93" s="104"/>
      <c r="AW93" s="104"/>
      <c r="AX93" s="104"/>
      <c r="AY93" s="104"/>
      <c r="AZ93" s="104"/>
      <c r="BA93" s="104"/>
      <c r="BB93" s="104"/>
      <c r="BC93" s="104"/>
      <c r="BD93" s="105"/>
      <c r="BE93" s="38"/>
    </row>
    <row r="94" s="6" customFormat="1" ht="32.4" customHeight="1">
      <c r="A94" s="6"/>
      <c r="B94" s="106"/>
      <c r="C94" s="107" t="s">
        <v>74</v>
      </c>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9">
        <f>ROUND(AG95+AG96+SUM(AG102:AG108)+AG112+SUM(AG116:AG124)+AG127+AG128+AG131+AG132,2)</f>
        <v>0</v>
      </c>
      <c r="AH94" s="109"/>
      <c r="AI94" s="109"/>
      <c r="AJ94" s="109"/>
      <c r="AK94" s="109"/>
      <c r="AL94" s="109"/>
      <c r="AM94" s="109"/>
      <c r="AN94" s="110">
        <f>SUM(AG94,AT94)</f>
        <v>0</v>
      </c>
      <c r="AO94" s="110"/>
      <c r="AP94" s="110"/>
      <c r="AQ94" s="111" t="s">
        <v>1</v>
      </c>
      <c r="AR94" s="112"/>
      <c r="AS94" s="113">
        <f>ROUND(AS95+AS96+SUM(AS102:AS108)+AS112+SUM(AS116:AS124)+AS127+AS128+AS131+AS132,2)</f>
        <v>0</v>
      </c>
      <c r="AT94" s="114">
        <f>ROUND(SUM(AV94:AW94),2)</f>
        <v>0</v>
      </c>
      <c r="AU94" s="115">
        <f>ROUND(AU95+AU96+SUM(AU102:AU108)+AU112+SUM(AU116:AU124)+AU127+AU128+AU131+AU132,5)</f>
        <v>0</v>
      </c>
      <c r="AV94" s="114">
        <f>ROUND(AZ94*L29,2)</f>
        <v>0</v>
      </c>
      <c r="AW94" s="114">
        <f>ROUND(BA94*L30,2)</f>
        <v>0</v>
      </c>
      <c r="AX94" s="114">
        <f>ROUND(BB94*L29,2)</f>
        <v>0</v>
      </c>
      <c r="AY94" s="114">
        <f>ROUND(BC94*L30,2)</f>
        <v>0</v>
      </c>
      <c r="AZ94" s="114">
        <f>ROUND(AZ95+AZ96+SUM(AZ102:AZ108)+AZ112+SUM(AZ116:AZ124)+AZ127+AZ128+AZ131+AZ132,2)</f>
        <v>0</v>
      </c>
      <c r="BA94" s="114">
        <f>ROUND(BA95+BA96+SUM(BA102:BA108)+BA112+SUM(BA116:BA124)+BA127+BA128+BA131+BA132,2)</f>
        <v>0</v>
      </c>
      <c r="BB94" s="114">
        <f>ROUND(BB95+BB96+SUM(BB102:BB108)+BB112+SUM(BB116:BB124)+BB127+BB128+BB131+BB132,2)</f>
        <v>0</v>
      </c>
      <c r="BC94" s="114">
        <f>ROUND(BC95+BC96+SUM(BC102:BC108)+BC112+SUM(BC116:BC124)+BC127+BC128+BC131+BC132,2)</f>
        <v>0</v>
      </c>
      <c r="BD94" s="116">
        <f>ROUND(BD95+BD96+SUM(BD102:BD108)+BD112+SUM(BD116:BD124)+BD127+BD128+BD131+BD132,2)</f>
        <v>0</v>
      </c>
      <c r="BE94" s="6"/>
      <c r="BS94" s="117" t="s">
        <v>75</v>
      </c>
      <c r="BT94" s="117" t="s">
        <v>76</v>
      </c>
      <c r="BU94" s="118" t="s">
        <v>77</v>
      </c>
      <c r="BV94" s="117" t="s">
        <v>78</v>
      </c>
      <c r="BW94" s="117" t="s">
        <v>5</v>
      </c>
      <c r="BX94" s="117" t="s">
        <v>79</v>
      </c>
      <c r="CL94" s="117" t="s">
        <v>1</v>
      </c>
    </row>
    <row r="95" s="7" customFormat="1" ht="16.5" customHeight="1">
      <c r="A95" s="119" t="s">
        <v>80</v>
      </c>
      <c r="B95" s="120"/>
      <c r="C95" s="121"/>
      <c r="D95" s="122" t="s">
        <v>81</v>
      </c>
      <c r="E95" s="122"/>
      <c r="F95" s="122"/>
      <c r="G95" s="122"/>
      <c r="H95" s="122"/>
      <c r="I95" s="123"/>
      <c r="J95" s="122" t="s">
        <v>82</v>
      </c>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4">
        <f>'000 - Ostatní a vedlejší ...'!J30</f>
        <v>0</v>
      </c>
      <c r="AH95" s="123"/>
      <c r="AI95" s="123"/>
      <c r="AJ95" s="123"/>
      <c r="AK95" s="123"/>
      <c r="AL95" s="123"/>
      <c r="AM95" s="123"/>
      <c r="AN95" s="124">
        <f>SUM(AG95,AT95)</f>
        <v>0</v>
      </c>
      <c r="AO95" s="123"/>
      <c r="AP95" s="123"/>
      <c r="AQ95" s="125" t="s">
        <v>83</v>
      </c>
      <c r="AR95" s="126"/>
      <c r="AS95" s="127">
        <v>0</v>
      </c>
      <c r="AT95" s="128">
        <f>ROUND(SUM(AV95:AW95),2)</f>
        <v>0</v>
      </c>
      <c r="AU95" s="129">
        <f>'000 - Ostatní a vedlejší ...'!P122</f>
        <v>0</v>
      </c>
      <c r="AV95" s="128">
        <f>'000 - Ostatní a vedlejší ...'!J33</f>
        <v>0</v>
      </c>
      <c r="AW95" s="128">
        <f>'000 - Ostatní a vedlejší ...'!J34</f>
        <v>0</v>
      </c>
      <c r="AX95" s="128">
        <f>'000 - Ostatní a vedlejší ...'!J35</f>
        <v>0</v>
      </c>
      <c r="AY95" s="128">
        <f>'000 - Ostatní a vedlejší ...'!J36</f>
        <v>0</v>
      </c>
      <c r="AZ95" s="128">
        <f>'000 - Ostatní a vedlejší ...'!F33</f>
        <v>0</v>
      </c>
      <c r="BA95" s="128">
        <f>'000 - Ostatní a vedlejší ...'!F34</f>
        <v>0</v>
      </c>
      <c r="BB95" s="128">
        <f>'000 - Ostatní a vedlejší ...'!F35</f>
        <v>0</v>
      </c>
      <c r="BC95" s="128">
        <f>'000 - Ostatní a vedlejší ...'!F36</f>
        <v>0</v>
      </c>
      <c r="BD95" s="130">
        <f>'000 - Ostatní a vedlejší ...'!F37</f>
        <v>0</v>
      </c>
      <c r="BE95" s="7"/>
      <c r="BT95" s="131" t="s">
        <v>84</v>
      </c>
      <c r="BV95" s="131" t="s">
        <v>78</v>
      </c>
      <c r="BW95" s="131" t="s">
        <v>85</v>
      </c>
      <c r="BX95" s="131" t="s">
        <v>5</v>
      </c>
      <c r="CL95" s="131" t="s">
        <v>1</v>
      </c>
      <c r="CM95" s="131" t="s">
        <v>86</v>
      </c>
    </row>
    <row r="96" s="7" customFormat="1" ht="16.5" customHeight="1">
      <c r="A96" s="7"/>
      <c r="B96" s="120"/>
      <c r="C96" s="121"/>
      <c r="D96" s="122" t="s">
        <v>87</v>
      </c>
      <c r="E96" s="122"/>
      <c r="F96" s="122"/>
      <c r="G96" s="122"/>
      <c r="H96" s="122"/>
      <c r="I96" s="123"/>
      <c r="J96" s="122" t="s">
        <v>88</v>
      </c>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32">
        <f>ROUND(SUM(AG97:AG101),2)</f>
        <v>0</v>
      </c>
      <c r="AH96" s="123"/>
      <c r="AI96" s="123"/>
      <c r="AJ96" s="123"/>
      <c r="AK96" s="123"/>
      <c r="AL96" s="123"/>
      <c r="AM96" s="123"/>
      <c r="AN96" s="124">
        <f>SUM(AG96,AT96)</f>
        <v>0</v>
      </c>
      <c r="AO96" s="123"/>
      <c r="AP96" s="123"/>
      <c r="AQ96" s="125" t="s">
        <v>83</v>
      </c>
      <c r="AR96" s="126"/>
      <c r="AS96" s="127">
        <f>ROUND(SUM(AS97:AS101),2)</f>
        <v>0</v>
      </c>
      <c r="AT96" s="128">
        <f>ROUND(SUM(AV96:AW96),2)</f>
        <v>0</v>
      </c>
      <c r="AU96" s="129">
        <f>ROUND(SUM(AU97:AU101),5)</f>
        <v>0</v>
      </c>
      <c r="AV96" s="128">
        <f>ROUND(AZ96*L29,2)</f>
        <v>0</v>
      </c>
      <c r="AW96" s="128">
        <f>ROUND(BA96*L30,2)</f>
        <v>0</v>
      </c>
      <c r="AX96" s="128">
        <f>ROUND(BB96*L29,2)</f>
        <v>0</v>
      </c>
      <c r="AY96" s="128">
        <f>ROUND(BC96*L30,2)</f>
        <v>0</v>
      </c>
      <c r="AZ96" s="128">
        <f>ROUND(SUM(AZ97:AZ101),2)</f>
        <v>0</v>
      </c>
      <c r="BA96" s="128">
        <f>ROUND(SUM(BA97:BA101),2)</f>
        <v>0</v>
      </c>
      <c r="BB96" s="128">
        <f>ROUND(SUM(BB97:BB101),2)</f>
        <v>0</v>
      </c>
      <c r="BC96" s="128">
        <f>ROUND(SUM(BC97:BC101),2)</f>
        <v>0</v>
      </c>
      <c r="BD96" s="130">
        <f>ROUND(SUM(BD97:BD101),2)</f>
        <v>0</v>
      </c>
      <c r="BE96" s="7"/>
      <c r="BS96" s="131" t="s">
        <v>75</v>
      </c>
      <c r="BT96" s="131" t="s">
        <v>84</v>
      </c>
      <c r="BU96" s="131" t="s">
        <v>77</v>
      </c>
      <c r="BV96" s="131" t="s">
        <v>78</v>
      </c>
      <c r="BW96" s="131" t="s">
        <v>89</v>
      </c>
      <c r="BX96" s="131" t="s">
        <v>5</v>
      </c>
      <c r="CL96" s="131" t="s">
        <v>1</v>
      </c>
      <c r="CM96" s="131" t="s">
        <v>86</v>
      </c>
    </row>
    <row r="97" s="4" customFormat="1" ht="16.5" customHeight="1">
      <c r="A97" s="119" t="s">
        <v>80</v>
      </c>
      <c r="B97" s="70"/>
      <c r="C97" s="133"/>
      <c r="D97" s="133"/>
      <c r="E97" s="134" t="s">
        <v>90</v>
      </c>
      <c r="F97" s="134"/>
      <c r="G97" s="134"/>
      <c r="H97" s="134"/>
      <c r="I97" s="134"/>
      <c r="J97" s="133"/>
      <c r="K97" s="134" t="s">
        <v>91</v>
      </c>
      <c r="L97" s="134"/>
      <c r="M97" s="134"/>
      <c r="N97" s="134"/>
      <c r="O97" s="134"/>
      <c r="P97" s="134"/>
      <c r="Q97" s="134"/>
      <c r="R97" s="134"/>
      <c r="S97" s="134"/>
      <c r="T97" s="134"/>
      <c r="U97" s="134"/>
      <c r="V97" s="134"/>
      <c r="W97" s="134"/>
      <c r="X97" s="134"/>
      <c r="Y97" s="134"/>
      <c r="Z97" s="134"/>
      <c r="AA97" s="134"/>
      <c r="AB97" s="134"/>
      <c r="AC97" s="134"/>
      <c r="AD97" s="134"/>
      <c r="AE97" s="134"/>
      <c r="AF97" s="134"/>
      <c r="AG97" s="135">
        <f>'A - Kácení na parc.č. 527...'!J32</f>
        <v>0</v>
      </c>
      <c r="AH97" s="133"/>
      <c r="AI97" s="133"/>
      <c r="AJ97" s="133"/>
      <c r="AK97" s="133"/>
      <c r="AL97" s="133"/>
      <c r="AM97" s="133"/>
      <c r="AN97" s="135">
        <f>SUM(AG97,AT97)</f>
        <v>0</v>
      </c>
      <c r="AO97" s="133"/>
      <c r="AP97" s="133"/>
      <c r="AQ97" s="136" t="s">
        <v>92</v>
      </c>
      <c r="AR97" s="72"/>
      <c r="AS97" s="137">
        <v>0</v>
      </c>
      <c r="AT97" s="138">
        <f>ROUND(SUM(AV97:AW97),2)</f>
        <v>0</v>
      </c>
      <c r="AU97" s="139">
        <f>'A - Kácení na parc.č. 527...'!P122</f>
        <v>0</v>
      </c>
      <c r="AV97" s="138">
        <f>'A - Kácení na parc.č. 527...'!J35</f>
        <v>0</v>
      </c>
      <c r="AW97" s="138">
        <f>'A - Kácení na parc.č. 527...'!J36</f>
        <v>0</v>
      </c>
      <c r="AX97" s="138">
        <f>'A - Kácení na parc.č. 527...'!J37</f>
        <v>0</v>
      </c>
      <c r="AY97" s="138">
        <f>'A - Kácení na parc.č. 527...'!J38</f>
        <v>0</v>
      </c>
      <c r="AZ97" s="138">
        <f>'A - Kácení na parc.č. 527...'!F35</f>
        <v>0</v>
      </c>
      <c r="BA97" s="138">
        <f>'A - Kácení na parc.č. 527...'!F36</f>
        <v>0</v>
      </c>
      <c r="BB97" s="138">
        <f>'A - Kácení na parc.č. 527...'!F37</f>
        <v>0</v>
      </c>
      <c r="BC97" s="138">
        <f>'A - Kácení na parc.č. 527...'!F38</f>
        <v>0</v>
      </c>
      <c r="BD97" s="140">
        <f>'A - Kácení na parc.č. 527...'!F39</f>
        <v>0</v>
      </c>
      <c r="BE97" s="4"/>
      <c r="BT97" s="141" t="s">
        <v>86</v>
      </c>
      <c r="BV97" s="141" t="s">
        <v>78</v>
      </c>
      <c r="BW97" s="141" t="s">
        <v>93</v>
      </c>
      <c r="BX97" s="141" t="s">
        <v>89</v>
      </c>
      <c r="CL97" s="141" t="s">
        <v>1</v>
      </c>
    </row>
    <row r="98" s="4" customFormat="1" ht="16.5" customHeight="1">
      <c r="A98" s="119" t="s">
        <v>80</v>
      </c>
      <c r="B98" s="70"/>
      <c r="C98" s="133"/>
      <c r="D98" s="133"/>
      <c r="E98" s="134" t="s">
        <v>94</v>
      </c>
      <c r="F98" s="134"/>
      <c r="G98" s="134"/>
      <c r="H98" s="134"/>
      <c r="I98" s="134"/>
      <c r="J98" s="133"/>
      <c r="K98" s="134" t="s">
        <v>95</v>
      </c>
      <c r="L98" s="134"/>
      <c r="M98" s="134"/>
      <c r="N98" s="134"/>
      <c r="O98" s="134"/>
      <c r="P98" s="134"/>
      <c r="Q98" s="134"/>
      <c r="R98" s="134"/>
      <c r="S98" s="134"/>
      <c r="T98" s="134"/>
      <c r="U98" s="134"/>
      <c r="V98" s="134"/>
      <c r="W98" s="134"/>
      <c r="X98" s="134"/>
      <c r="Y98" s="134"/>
      <c r="Z98" s="134"/>
      <c r="AA98" s="134"/>
      <c r="AB98" s="134"/>
      <c r="AC98" s="134"/>
      <c r="AD98" s="134"/>
      <c r="AE98" s="134"/>
      <c r="AF98" s="134"/>
      <c r="AG98" s="135">
        <f>'B - Kácení na parc.č. 512...'!J32</f>
        <v>0</v>
      </c>
      <c r="AH98" s="133"/>
      <c r="AI98" s="133"/>
      <c r="AJ98" s="133"/>
      <c r="AK98" s="133"/>
      <c r="AL98" s="133"/>
      <c r="AM98" s="133"/>
      <c r="AN98" s="135">
        <f>SUM(AG98,AT98)</f>
        <v>0</v>
      </c>
      <c r="AO98" s="133"/>
      <c r="AP98" s="133"/>
      <c r="AQ98" s="136" t="s">
        <v>92</v>
      </c>
      <c r="AR98" s="72"/>
      <c r="AS98" s="137">
        <v>0</v>
      </c>
      <c r="AT98" s="138">
        <f>ROUND(SUM(AV98:AW98),2)</f>
        <v>0</v>
      </c>
      <c r="AU98" s="139">
        <f>'B - Kácení na parc.č. 512...'!P122</f>
        <v>0</v>
      </c>
      <c r="AV98" s="138">
        <f>'B - Kácení na parc.č. 512...'!J35</f>
        <v>0</v>
      </c>
      <c r="AW98" s="138">
        <f>'B - Kácení na parc.č. 512...'!J36</f>
        <v>0</v>
      </c>
      <c r="AX98" s="138">
        <f>'B - Kácení na parc.č. 512...'!J37</f>
        <v>0</v>
      </c>
      <c r="AY98" s="138">
        <f>'B - Kácení na parc.č. 512...'!J38</f>
        <v>0</v>
      </c>
      <c r="AZ98" s="138">
        <f>'B - Kácení na parc.č. 512...'!F35</f>
        <v>0</v>
      </c>
      <c r="BA98" s="138">
        <f>'B - Kácení na parc.č. 512...'!F36</f>
        <v>0</v>
      </c>
      <c r="BB98" s="138">
        <f>'B - Kácení na parc.č. 512...'!F37</f>
        <v>0</v>
      </c>
      <c r="BC98" s="138">
        <f>'B - Kácení na parc.č. 512...'!F38</f>
        <v>0</v>
      </c>
      <c r="BD98" s="140">
        <f>'B - Kácení na parc.č. 512...'!F39</f>
        <v>0</v>
      </c>
      <c r="BE98" s="4"/>
      <c r="BT98" s="141" t="s">
        <v>86</v>
      </c>
      <c r="BV98" s="141" t="s">
        <v>78</v>
      </c>
      <c r="BW98" s="141" t="s">
        <v>96</v>
      </c>
      <c r="BX98" s="141" t="s">
        <v>89</v>
      </c>
      <c r="CL98" s="141" t="s">
        <v>1</v>
      </c>
    </row>
    <row r="99" s="4" customFormat="1" ht="23.25" customHeight="1">
      <c r="A99" s="119" t="s">
        <v>80</v>
      </c>
      <c r="B99" s="70"/>
      <c r="C99" s="133"/>
      <c r="D99" s="133"/>
      <c r="E99" s="134" t="s">
        <v>97</v>
      </c>
      <c r="F99" s="134"/>
      <c r="G99" s="134"/>
      <c r="H99" s="134"/>
      <c r="I99" s="134"/>
      <c r="J99" s="133"/>
      <c r="K99" s="134" t="s">
        <v>98</v>
      </c>
      <c r="L99" s="134"/>
      <c r="M99" s="134"/>
      <c r="N99" s="134"/>
      <c r="O99" s="134"/>
      <c r="P99" s="134"/>
      <c r="Q99" s="134"/>
      <c r="R99" s="134"/>
      <c r="S99" s="134"/>
      <c r="T99" s="134"/>
      <c r="U99" s="134"/>
      <c r="V99" s="134"/>
      <c r="W99" s="134"/>
      <c r="X99" s="134"/>
      <c r="Y99" s="134"/>
      <c r="Z99" s="134"/>
      <c r="AA99" s="134"/>
      <c r="AB99" s="134"/>
      <c r="AC99" s="134"/>
      <c r="AD99" s="134"/>
      <c r="AE99" s="134"/>
      <c r="AF99" s="134"/>
      <c r="AG99" s="135">
        <f>'C - Kácení na parc.č. 528...'!J32</f>
        <v>0</v>
      </c>
      <c r="AH99" s="133"/>
      <c r="AI99" s="133"/>
      <c r="AJ99" s="133"/>
      <c r="AK99" s="133"/>
      <c r="AL99" s="133"/>
      <c r="AM99" s="133"/>
      <c r="AN99" s="135">
        <f>SUM(AG99,AT99)</f>
        <v>0</v>
      </c>
      <c r="AO99" s="133"/>
      <c r="AP99" s="133"/>
      <c r="AQ99" s="136" t="s">
        <v>92</v>
      </c>
      <c r="AR99" s="72"/>
      <c r="AS99" s="137">
        <v>0</v>
      </c>
      <c r="AT99" s="138">
        <f>ROUND(SUM(AV99:AW99),2)</f>
        <v>0</v>
      </c>
      <c r="AU99" s="139">
        <f>'C - Kácení na parc.č. 528...'!P122</f>
        <v>0</v>
      </c>
      <c r="AV99" s="138">
        <f>'C - Kácení na parc.č. 528...'!J35</f>
        <v>0</v>
      </c>
      <c r="AW99" s="138">
        <f>'C - Kácení na parc.č. 528...'!J36</f>
        <v>0</v>
      </c>
      <c r="AX99" s="138">
        <f>'C - Kácení na parc.č. 528...'!J37</f>
        <v>0</v>
      </c>
      <c r="AY99" s="138">
        <f>'C - Kácení na parc.č. 528...'!J38</f>
        <v>0</v>
      </c>
      <c r="AZ99" s="138">
        <f>'C - Kácení na parc.č. 528...'!F35</f>
        <v>0</v>
      </c>
      <c r="BA99" s="138">
        <f>'C - Kácení na parc.č. 528...'!F36</f>
        <v>0</v>
      </c>
      <c r="BB99" s="138">
        <f>'C - Kácení na parc.č. 528...'!F37</f>
        <v>0</v>
      </c>
      <c r="BC99" s="138">
        <f>'C - Kácení na parc.č. 528...'!F38</f>
        <v>0</v>
      </c>
      <c r="BD99" s="140">
        <f>'C - Kácení na parc.č. 528...'!F39</f>
        <v>0</v>
      </c>
      <c r="BE99" s="4"/>
      <c r="BT99" s="141" t="s">
        <v>86</v>
      </c>
      <c r="BV99" s="141" t="s">
        <v>78</v>
      </c>
      <c r="BW99" s="141" t="s">
        <v>99</v>
      </c>
      <c r="BX99" s="141" t="s">
        <v>89</v>
      </c>
      <c r="CL99" s="141" t="s">
        <v>1</v>
      </c>
    </row>
    <row r="100" s="4" customFormat="1" ht="16.5" customHeight="1">
      <c r="A100" s="119" t="s">
        <v>80</v>
      </c>
      <c r="B100" s="70"/>
      <c r="C100" s="133"/>
      <c r="D100" s="133"/>
      <c r="E100" s="134" t="s">
        <v>75</v>
      </c>
      <c r="F100" s="134"/>
      <c r="G100" s="134"/>
      <c r="H100" s="134"/>
      <c r="I100" s="134"/>
      <c r="J100" s="133"/>
      <c r="K100" s="134" t="s">
        <v>100</v>
      </c>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5">
        <f>'D - Kácení na parc.č. 528...'!J32</f>
        <v>0</v>
      </c>
      <c r="AH100" s="133"/>
      <c r="AI100" s="133"/>
      <c r="AJ100" s="133"/>
      <c r="AK100" s="133"/>
      <c r="AL100" s="133"/>
      <c r="AM100" s="133"/>
      <c r="AN100" s="135">
        <f>SUM(AG100,AT100)</f>
        <v>0</v>
      </c>
      <c r="AO100" s="133"/>
      <c r="AP100" s="133"/>
      <c r="AQ100" s="136" t="s">
        <v>92</v>
      </c>
      <c r="AR100" s="72"/>
      <c r="AS100" s="137">
        <v>0</v>
      </c>
      <c r="AT100" s="138">
        <f>ROUND(SUM(AV100:AW100),2)</f>
        <v>0</v>
      </c>
      <c r="AU100" s="139">
        <f>'D - Kácení na parc.č. 528...'!P122</f>
        <v>0</v>
      </c>
      <c r="AV100" s="138">
        <f>'D - Kácení na parc.č. 528...'!J35</f>
        <v>0</v>
      </c>
      <c r="AW100" s="138">
        <f>'D - Kácení na parc.č. 528...'!J36</f>
        <v>0</v>
      </c>
      <c r="AX100" s="138">
        <f>'D - Kácení na parc.č. 528...'!J37</f>
        <v>0</v>
      </c>
      <c r="AY100" s="138">
        <f>'D - Kácení na parc.č. 528...'!J38</f>
        <v>0</v>
      </c>
      <c r="AZ100" s="138">
        <f>'D - Kácení na parc.č. 528...'!F35</f>
        <v>0</v>
      </c>
      <c r="BA100" s="138">
        <f>'D - Kácení na parc.č. 528...'!F36</f>
        <v>0</v>
      </c>
      <c r="BB100" s="138">
        <f>'D - Kácení na parc.č. 528...'!F37</f>
        <v>0</v>
      </c>
      <c r="BC100" s="138">
        <f>'D - Kácení na parc.č. 528...'!F38</f>
        <v>0</v>
      </c>
      <c r="BD100" s="140">
        <f>'D - Kácení na parc.č. 528...'!F39</f>
        <v>0</v>
      </c>
      <c r="BE100" s="4"/>
      <c r="BT100" s="141" t="s">
        <v>86</v>
      </c>
      <c r="BV100" s="141" t="s">
        <v>78</v>
      </c>
      <c r="BW100" s="141" t="s">
        <v>101</v>
      </c>
      <c r="BX100" s="141" t="s">
        <v>89</v>
      </c>
      <c r="CL100" s="141" t="s">
        <v>1</v>
      </c>
    </row>
    <row r="101" s="4" customFormat="1" ht="16.5" customHeight="1">
      <c r="A101" s="119" t="s">
        <v>80</v>
      </c>
      <c r="B101" s="70"/>
      <c r="C101" s="133"/>
      <c r="D101" s="133"/>
      <c r="E101" s="134" t="s">
        <v>102</v>
      </c>
      <c r="F101" s="134"/>
      <c r="G101" s="134"/>
      <c r="H101" s="134"/>
      <c r="I101" s="134"/>
      <c r="J101" s="133"/>
      <c r="K101" s="134" t="s">
        <v>103</v>
      </c>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5">
        <f>'E - Kácení na parcelách m...'!J32</f>
        <v>0</v>
      </c>
      <c r="AH101" s="133"/>
      <c r="AI101" s="133"/>
      <c r="AJ101" s="133"/>
      <c r="AK101" s="133"/>
      <c r="AL101" s="133"/>
      <c r="AM101" s="133"/>
      <c r="AN101" s="135">
        <f>SUM(AG101,AT101)</f>
        <v>0</v>
      </c>
      <c r="AO101" s="133"/>
      <c r="AP101" s="133"/>
      <c r="AQ101" s="136" t="s">
        <v>92</v>
      </c>
      <c r="AR101" s="72"/>
      <c r="AS101" s="137">
        <v>0</v>
      </c>
      <c r="AT101" s="138">
        <f>ROUND(SUM(AV101:AW101),2)</f>
        <v>0</v>
      </c>
      <c r="AU101" s="139">
        <f>'E - Kácení na parcelách m...'!P122</f>
        <v>0</v>
      </c>
      <c r="AV101" s="138">
        <f>'E - Kácení na parcelách m...'!J35</f>
        <v>0</v>
      </c>
      <c r="AW101" s="138">
        <f>'E - Kácení na parcelách m...'!J36</f>
        <v>0</v>
      </c>
      <c r="AX101" s="138">
        <f>'E - Kácení na parcelách m...'!J37</f>
        <v>0</v>
      </c>
      <c r="AY101" s="138">
        <f>'E - Kácení na parcelách m...'!J38</f>
        <v>0</v>
      </c>
      <c r="AZ101" s="138">
        <f>'E - Kácení na parcelách m...'!F35</f>
        <v>0</v>
      </c>
      <c r="BA101" s="138">
        <f>'E - Kácení na parcelách m...'!F36</f>
        <v>0</v>
      </c>
      <c r="BB101" s="138">
        <f>'E - Kácení na parcelách m...'!F37</f>
        <v>0</v>
      </c>
      <c r="BC101" s="138">
        <f>'E - Kácení na parcelách m...'!F38</f>
        <v>0</v>
      </c>
      <c r="BD101" s="140">
        <f>'E - Kácení na parcelách m...'!F39</f>
        <v>0</v>
      </c>
      <c r="BE101" s="4"/>
      <c r="BT101" s="141" t="s">
        <v>86</v>
      </c>
      <c r="BV101" s="141" t="s">
        <v>78</v>
      </c>
      <c r="BW101" s="141" t="s">
        <v>104</v>
      </c>
      <c r="BX101" s="141" t="s">
        <v>89</v>
      </c>
      <c r="CL101" s="141" t="s">
        <v>1</v>
      </c>
    </row>
    <row r="102" s="7" customFormat="1" ht="16.5" customHeight="1">
      <c r="A102" s="119" t="s">
        <v>80</v>
      </c>
      <c r="B102" s="120"/>
      <c r="C102" s="121"/>
      <c r="D102" s="122" t="s">
        <v>105</v>
      </c>
      <c r="E102" s="122"/>
      <c r="F102" s="122"/>
      <c r="G102" s="122"/>
      <c r="H102" s="122"/>
      <c r="I102" s="123"/>
      <c r="J102" s="122" t="s">
        <v>106</v>
      </c>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4">
        <f>'001.2 - Příprava území - ...'!J30</f>
        <v>0</v>
      </c>
      <c r="AH102" s="123"/>
      <c r="AI102" s="123"/>
      <c r="AJ102" s="123"/>
      <c r="AK102" s="123"/>
      <c r="AL102" s="123"/>
      <c r="AM102" s="123"/>
      <c r="AN102" s="124">
        <f>SUM(AG102,AT102)</f>
        <v>0</v>
      </c>
      <c r="AO102" s="123"/>
      <c r="AP102" s="123"/>
      <c r="AQ102" s="125" t="s">
        <v>83</v>
      </c>
      <c r="AR102" s="126"/>
      <c r="AS102" s="127">
        <v>0</v>
      </c>
      <c r="AT102" s="128">
        <f>ROUND(SUM(AV102:AW102),2)</f>
        <v>0</v>
      </c>
      <c r="AU102" s="129">
        <f>'001.2 - Příprava území - ...'!P118</f>
        <v>0</v>
      </c>
      <c r="AV102" s="128">
        <f>'001.2 - Příprava území - ...'!J33</f>
        <v>0</v>
      </c>
      <c r="AW102" s="128">
        <f>'001.2 - Příprava území - ...'!J34</f>
        <v>0</v>
      </c>
      <c r="AX102" s="128">
        <f>'001.2 - Příprava území - ...'!J35</f>
        <v>0</v>
      </c>
      <c r="AY102" s="128">
        <f>'001.2 - Příprava území - ...'!J36</f>
        <v>0</v>
      </c>
      <c r="AZ102" s="128">
        <f>'001.2 - Příprava území - ...'!F33</f>
        <v>0</v>
      </c>
      <c r="BA102" s="128">
        <f>'001.2 - Příprava území - ...'!F34</f>
        <v>0</v>
      </c>
      <c r="BB102" s="128">
        <f>'001.2 - Příprava území - ...'!F35</f>
        <v>0</v>
      </c>
      <c r="BC102" s="128">
        <f>'001.2 - Příprava území - ...'!F36</f>
        <v>0</v>
      </c>
      <c r="BD102" s="130">
        <f>'001.2 - Příprava území - ...'!F37</f>
        <v>0</v>
      </c>
      <c r="BE102" s="7"/>
      <c r="BT102" s="131" t="s">
        <v>84</v>
      </c>
      <c r="BV102" s="131" t="s">
        <v>78</v>
      </c>
      <c r="BW102" s="131" t="s">
        <v>107</v>
      </c>
      <c r="BX102" s="131" t="s">
        <v>5</v>
      </c>
      <c r="CL102" s="131" t="s">
        <v>1</v>
      </c>
      <c r="CM102" s="131" t="s">
        <v>86</v>
      </c>
    </row>
    <row r="103" s="7" customFormat="1" ht="24.75" customHeight="1">
      <c r="A103" s="119" t="s">
        <v>80</v>
      </c>
      <c r="B103" s="120"/>
      <c r="C103" s="121"/>
      <c r="D103" s="122" t="s">
        <v>108</v>
      </c>
      <c r="E103" s="122"/>
      <c r="F103" s="122"/>
      <c r="G103" s="122"/>
      <c r="H103" s="122"/>
      <c r="I103" s="123"/>
      <c r="J103" s="122" t="s">
        <v>109</v>
      </c>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4">
        <f>'001.3 - Příprava území - ...'!J30</f>
        <v>0</v>
      </c>
      <c r="AH103" s="123"/>
      <c r="AI103" s="123"/>
      <c r="AJ103" s="123"/>
      <c r="AK103" s="123"/>
      <c r="AL103" s="123"/>
      <c r="AM103" s="123"/>
      <c r="AN103" s="124">
        <f>SUM(AG103,AT103)</f>
        <v>0</v>
      </c>
      <c r="AO103" s="123"/>
      <c r="AP103" s="123"/>
      <c r="AQ103" s="125" t="s">
        <v>83</v>
      </c>
      <c r="AR103" s="126"/>
      <c r="AS103" s="127">
        <v>0</v>
      </c>
      <c r="AT103" s="128">
        <f>ROUND(SUM(AV103:AW103),2)</f>
        <v>0</v>
      </c>
      <c r="AU103" s="129">
        <f>'001.3 - Příprava území - ...'!P118</f>
        <v>0</v>
      </c>
      <c r="AV103" s="128">
        <f>'001.3 - Příprava území - ...'!J33</f>
        <v>0</v>
      </c>
      <c r="AW103" s="128">
        <f>'001.3 - Příprava území - ...'!J34</f>
        <v>0</v>
      </c>
      <c r="AX103" s="128">
        <f>'001.3 - Příprava území - ...'!J35</f>
        <v>0</v>
      </c>
      <c r="AY103" s="128">
        <f>'001.3 - Příprava území - ...'!J36</f>
        <v>0</v>
      </c>
      <c r="AZ103" s="128">
        <f>'001.3 - Příprava území - ...'!F33</f>
        <v>0</v>
      </c>
      <c r="BA103" s="128">
        <f>'001.3 - Příprava území - ...'!F34</f>
        <v>0</v>
      </c>
      <c r="BB103" s="128">
        <f>'001.3 - Příprava území - ...'!F35</f>
        <v>0</v>
      </c>
      <c r="BC103" s="128">
        <f>'001.3 - Příprava území - ...'!F36</f>
        <v>0</v>
      </c>
      <c r="BD103" s="130">
        <f>'001.3 - Příprava území - ...'!F37</f>
        <v>0</v>
      </c>
      <c r="BE103" s="7"/>
      <c r="BT103" s="131" t="s">
        <v>84</v>
      </c>
      <c r="BV103" s="131" t="s">
        <v>78</v>
      </c>
      <c r="BW103" s="131" t="s">
        <v>110</v>
      </c>
      <c r="BX103" s="131" t="s">
        <v>5</v>
      </c>
      <c r="CL103" s="131" t="s">
        <v>1</v>
      </c>
      <c r="CM103" s="131" t="s">
        <v>86</v>
      </c>
    </row>
    <row r="104" s="7" customFormat="1" ht="16.5" customHeight="1">
      <c r="A104" s="119" t="s">
        <v>80</v>
      </c>
      <c r="B104" s="120"/>
      <c r="C104" s="121"/>
      <c r="D104" s="122" t="s">
        <v>111</v>
      </c>
      <c r="E104" s="122"/>
      <c r="F104" s="122"/>
      <c r="G104" s="122"/>
      <c r="H104" s="122"/>
      <c r="I104" s="123"/>
      <c r="J104" s="122" t="s">
        <v>112</v>
      </c>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4">
        <f>'001.4 - Příprava území - ...'!J30</f>
        <v>0</v>
      </c>
      <c r="AH104" s="123"/>
      <c r="AI104" s="123"/>
      <c r="AJ104" s="123"/>
      <c r="AK104" s="123"/>
      <c r="AL104" s="123"/>
      <c r="AM104" s="123"/>
      <c r="AN104" s="124">
        <f>SUM(AG104,AT104)</f>
        <v>0</v>
      </c>
      <c r="AO104" s="123"/>
      <c r="AP104" s="123"/>
      <c r="AQ104" s="125" t="s">
        <v>83</v>
      </c>
      <c r="AR104" s="126"/>
      <c r="AS104" s="127">
        <v>0</v>
      </c>
      <c r="AT104" s="128">
        <f>ROUND(SUM(AV104:AW104),2)</f>
        <v>0</v>
      </c>
      <c r="AU104" s="129">
        <f>'001.4 - Příprava území - ...'!P118</f>
        <v>0</v>
      </c>
      <c r="AV104" s="128">
        <f>'001.4 - Příprava území - ...'!J33</f>
        <v>0</v>
      </c>
      <c r="AW104" s="128">
        <f>'001.4 - Příprava území - ...'!J34</f>
        <v>0</v>
      </c>
      <c r="AX104" s="128">
        <f>'001.4 - Příprava území - ...'!J35</f>
        <v>0</v>
      </c>
      <c r="AY104" s="128">
        <f>'001.4 - Příprava území - ...'!J36</f>
        <v>0</v>
      </c>
      <c r="AZ104" s="128">
        <f>'001.4 - Příprava území - ...'!F33</f>
        <v>0</v>
      </c>
      <c r="BA104" s="128">
        <f>'001.4 - Příprava území - ...'!F34</f>
        <v>0</v>
      </c>
      <c r="BB104" s="128">
        <f>'001.4 - Příprava území - ...'!F35</f>
        <v>0</v>
      </c>
      <c r="BC104" s="128">
        <f>'001.4 - Příprava území - ...'!F36</f>
        <v>0</v>
      </c>
      <c r="BD104" s="130">
        <f>'001.4 - Příprava území - ...'!F37</f>
        <v>0</v>
      </c>
      <c r="BE104" s="7"/>
      <c r="BT104" s="131" t="s">
        <v>84</v>
      </c>
      <c r="BV104" s="131" t="s">
        <v>78</v>
      </c>
      <c r="BW104" s="131" t="s">
        <v>113</v>
      </c>
      <c r="BX104" s="131" t="s">
        <v>5</v>
      </c>
      <c r="CL104" s="131" t="s">
        <v>1</v>
      </c>
      <c r="CM104" s="131" t="s">
        <v>86</v>
      </c>
    </row>
    <row r="105" s="7" customFormat="1" ht="24.75" customHeight="1">
      <c r="A105" s="119" t="s">
        <v>80</v>
      </c>
      <c r="B105" s="120"/>
      <c r="C105" s="121"/>
      <c r="D105" s="122" t="s">
        <v>114</v>
      </c>
      <c r="E105" s="122"/>
      <c r="F105" s="122"/>
      <c r="G105" s="122"/>
      <c r="H105" s="122"/>
      <c r="I105" s="123"/>
      <c r="J105" s="122" t="s">
        <v>115</v>
      </c>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4">
        <f>'001.5 - Příprava území - ...'!J30</f>
        <v>0</v>
      </c>
      <c r="AH105" s="123"/>
      <c r="AI105" s="123"/>
      <c r="AJ105" s="123"/>
      <c r="AK105" s="123"/>
      <c r="AL105" s="123"/>
      <c r="AM105" s="123"/>
      <c r="AN105" s="124">
        <f>SUM(AG105,AT105)</f>
        <v>0</v>
      </c>
      <c r="AO105" s="123"/>
      <c r="AP105" s="123"/>
      <c r="AQ105" s="125" t="s">
        <v>83</v>
      </c>
      <c r="AR105" s="126"/>
      <c r="AS105" s="127">
        <v>0</v>
      </c>
      <c r="AT105" s="128">
        <f>ROUND(SUM(AV105:AW105),2)</f>
        <v>0</v>
      </c>
      <c r="AU105" s="129">
        <f>'001.5 - Příprava území - ...'!P124</f>
        <v>0</v>
      </c>
      <c r="AV105" s="128">
        <f>'001.5 - Příprava území - ...'!J33</f>
        <v>0</v>
      </c>
      <c r="AW105" s="128">
        <f>'001.5 - Příprava území - ...'!J34</f>
        <v>0</v>
      </c>
      <c r="AX105" s="128">
        <f>'001.5 - Příprava území - ...'!J35</f>
        <v>0</v>
      </c>
      <c r="AY105" s="128">
        <f>'001.5 - Příprava území - ...'!J36</f>
        <v>0</v>
      </c>
      <c r="AZ105" s="128">
        <f>'001.5 - Příprava území - ...'!F33</f>
        <v>0</v>
      </c>
      <c r="BA105" s="128">
        <f>'001.5 - Příprava území - ...'!F34</f>
        <v>0</v>
      </c>
      <c r="BB105" s="128">
        <f>'001.5 - Příprava území - ...'!F35</f>
        <v>0</v>
      </c>
      <c r="BC105" s="128">
        <f>'001.5 - Příprava území - ...'!F36</f>
        <v>0</v>
      </c>
      <c r="BD105" s="130">
        <f>'001.5 - Příprava území - ...'!F37</f>
        <v>0</v>
      </c>
      <c r="BE105" s="7"/>
      <c r="BT105" s="131" t="s">
        <v>84</v>
      </c>
      <c r="BV105" s="131" t="s">
        <v>78</v>
      </c>
      <c r="BW105" s="131" t="s">
        <v>116</v>
      </c>
      <c r="BX105" s="131" t="s">
        <v>5</v>
      </c>
      <c r="CL105" s="131" t="s">
        <v>1</v>
      </c>
      <c r="CM105" s="131" t="s">
        <v>86</v>
      </c>
    </row>
    <row r="106" s="7" customFormat="1" ht="16.5" customHeight="1">
      <c r="A106" s="119" t="s">
        <v>80</v>
      </c>
      <c r="B106" s="120"/>
      <c r="C106" s="121"/>
      <c r="D106" s="122" t="s">
        <v>117</v>
      </c>
      <c r="E106" s="122"/>
      <c r="F106" s="122"/>
      <c r="G106" s="122"/>
      <c r="H106" s="122"/>
      <c r="I106" s="123"/>
      <c r="J106" s="122" t="s">
        <v>118</v>
      </c>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4">
        <f>'001.6 - Příprava území - ...'!J30</f>
        <v>0</v>
      </c>
      <c r="AH106" s="123"/>
      <c r="AI106" s="123"/>
      <c r="AJ106" s="123"/>
      <c r="AK106" s="123"/>
      <c r="AL106" s="123"/>
      <c r="AM106" s="123"/>
      <c r="AN106" s="124">
        <f>SUM(AG106,AT106)</f>
        <v>0</v>
      </c>
      <c r="AO106" s="123"/>
      <c r="AP106" s="123"/>
      <c r="AQ106" s="125" t="s">
        <v>83</v>
      </c>
      <c r="AR106" s="126"/>
      <c r="AS106" s="127">
        <v>0</v>
      </c>
      <c r="AT106" s="128">
        <f>ROUND(SUM(AV106:AW106),2)</f>
        <v>0</v>
      </c>
      <c r="AU106" s="129">
        <f>'001.6 - Příprava území - ...'!P118</f>
        <v>0</v>
      </c>
      <c r="AV106" s="128">
        <f>'001.6 - Příprava území - ...'!J33</f>
        <v>0</v>
      </c>
      <c r="AW106" s="128">
        <f>'001.6 - Příprava území - ...'!J34</f>
        <v>0</v>
      </c>
      <c r="AX106" s="128">
        <f>'001.6 - Příprava území - ...'!J35</f>
        <v>0</v>
      </c>
      <c r="AY106" s="128">
        <f>'001.6 - Příprava území - ...'!J36</f>
        <v>0</v>
      </c>
      <c r="AZ106" s="128">
        <f>'001.6 - Příprava území - ...'!F33</f>
        <v>0</v>
      </c>
      <c r="BA106" s="128">
        <f>'001.6 - Příprava území - ...'!F34</f>
        <v>0</v>
      </c>
      <c r="BB106" s="128">
        <f>'001.6 - Příprava území - ...'!F35</f>
        <v>0</v>
      </c>
      <c r="BC106" s="128">
        <f>'001.6 - Příprava území - ...'!F36</f>
        <v>0</v>
      </c>
      <c r="BD106" s="130">
        <f>'001.6 - Příprava území - ...'!F37</f>
        <v>0</v>
      </c>
      <c r="BE106" s="7"/>
      <c r="BT106" s="131" t="s">
        <v>84</v>
      </c>
      <c r="BV106" s="131" t="s">
        <v>78</v>
      </c>
      <c r="BW106" s="131" t="s">
        <v>119</v>
      </c>
      <c r="BX106" s="131" t="s">
        <v>5</v>
      </c>
      <c r="CL106" s="131" t="s">
        <v>1</v>
      </c>
      <c r="CM106" s="131" t="s">
        <v>86</v>
      </c>
    </row>
    <row r="107" s="7" customFormat="1" ht="16.5" customHeight="1">
      <c r="A107" s="119" t="s">
        <v>80</v>
      </c>
      <c r="B107" s="120"/>
      <c r="C107" s="121"/>
      <c r="D107" s="122" t="s">
        <v>120</v>
      </c>
      <c r="E107" s="122"/>
      <c r="F107" s="122"/>
      <c r="G107" s="122"/>
      <c r="H107" s="122"/>
      <c r="I107" s="123"/>
      <c r="J107" s="122" t="s">
        <v>121</v>
      </c>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4">
        <f>'101 - Silnice II.třídy'!J30</f>
        <v>0</v>
      </c>
      <c r="AH107" s="123"/>
      <c r="AI107" s="123"/>
      <c r="AJ107" s="123"/>
      <c r="AK107" s="123"/>
      <c r="AL107" s="123"/>
      <c r="AM107" s="123"/>
      <c r="AN107" s="124">
        <f>SUM(AG107,AT107)</f>
        <v>0</v>
      </c>
      <c r="AO107" s="123"/>
      <c r="AP107" s="123"/>
      <c r="AQ107" s="125" t="s">
        <v>83</v>
      </c>
      <c r="AR107" s="126"/>
      <c r="AS107" s="127">
        <v>0</v>
      </c>
      <c r="AT107" s="128">
        <f>ROUND(SUM(AV107:AW107),2)</f>
        <v>0</v>
      </c>
      <c r="AU107" s="129">
        <f>'101 - Silnice II.třídy'!P128</f>
        <v>0</v>
      </c>
      <c r="AV107" s="128">
        <f>'101 - Silnice II.třídy'!J33</f>
        <v>0</v>
      </c>
      <c r="AW107" s="128">
        <f>'101 - Silnice II.třídy'!J34</f>
        <v>0</v>
      </c>
      <c r="AX107" s="128">
        <f>'101 - Silnice II.třídy'!J35</f>
        <v>0</v>
      </c>
      <c r="AY107" s="128">
        <f>'101 - Silnice II.třídy'!J36</f>
        <v>0</v>
      </c>
      <c r="AZ107" s="128">
        <f>'101 - Silnice II.třídy'!F33</f>
        <v>0</v>
      </c>
      <c r="BA107" s="128">
        <f>'101 - Silnice II.třídy'!F34</f>
        <v>0</v>
      </c>
      <c r="BB107" s="128">
        <f>'101 - Silnice II.třídy'!F35</f>
        <v>0</v>
      </c>
      <c r="BC107" s="128">
        <f>'101 - Silnice II.třídy'!F36</f>
        <v>0</v>
      </c>
      <c r="BD107" s="130">
        <f>'101 - Silnice II.třídy'!F37</f>
        <v>0</v>
      </c>
      <c r="BE107" s="7"/>
      <c r="BT107" s="131" t="s">
        <v>84</v>
      </c>
      <c r="BV107" s="131" t="s">
        <v>78</v>
      </c>
      <c r="BW107" s="131" t="s">
        <v>122</v>
      </c>
      <c r="BX107" s="131" t="s">
        <v>5</v>
      </c>
      <c r="CL107" s="131" t="s">
        <v>1</v>
      </c>
      <c r="CM107" s="131" t="s">
        <v>86</v>
      </c>
    </row>
    <row r="108" s="7" customFormat="1" ht="16.5" customHeight="1">
      <c r="A108" s="7"/>
      <c r="B108" s="120"/>
      <c r="C108" s="121"/>
      <c r="D108" s="122" t="s">
        <v>123</v>
      </c>
      <c r="E108" s="122"/>
      <c r="F108" s="122"/>
      <c r="G108" s="122"/>
      <c r="H108" s="122"/>
      <c r="I108" s="123"/>
      <c r="J108" s="122" t="s">
        <v>124</v>
      </c>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32">
        <f>ROUND(SUM(AG109:AG111),2)</f>
        <v>0</v>
      </c>
      <c r="AH108" s="123"/>
      <c r="AI108" s="123"/>
      <c r="AJ108" s="123"/>
      <c r="AK108" s="123"/>
      <c r="AL108" s="123"/>
      <c r="AM108" s="123"/>
      <c r="AN108" s="124">
        <f>SUM(AG108,AT108)</f>
        <v>0</v>
      </c>
      <c r="AO108" s="123"/>
      <c r="AP108" s="123"/>
      <c r="AQ108" s="125" t="s">
        <v>83</v>
      </c>
      <c r="AR108" s="126"/>
      <c r="AS108" s="127">
        <f>ROUND(SUM(AS109:AS111),2)</f>
        <v>0</v>
      </c>
      <c r="AT108" s="128">
        <f>ROUND(SUM(AV108:AW108),2)</f>
        <v>0</v>
      </c>
      <c r="AU108" s="129">
        <f>ROUND(SUM(AU109:AU111),5)</f>
        <v>0</v>
      </c>
      <c r="AV108" s="128">
        <f>ROUND(AZ108*L29,2)</f>
        <v>0</v>
      </c>
      <c r="AW108" s="128">
        <f>ROUND(BA108*L30,2)</f>
        <v>0</v>
      </c>
      <c r="AX108" s="128">
        <f>ROUND(BB108*L29,2)</f>
        <v>0</v>
      </c>
      <c r="AY108" s="128">
        <f>ROUND(BC108*L30,2)</f>
        <v>0</v>
      </c>
      <c r="AZ108" s="128">
        <f>ROUND(SUM(AZ109:AZ111),2)</f>
        <v>0</v>
      </c>
      <c r="BA108" s="128">
        <f>ROUND(SUM(BA109:BA111),2)</f>
        <v>0</v>
      </c>
      <c r="BB108" s="128">
        <f>ROUND(SUM(BB109:BB111),2)</f>
        <v>0</v>
      </c>
      <c r="BC108" s="128">
        <f>ROUND(SUM(BC109:BC111),2)</f>
        <v>0</v>
      </c>
      <c r="BD108" s="130">
        <f>ROUND(SUM(BD109:BD111),2)</f>
        <v>0</v>
      </c>
      <c r="BE108" s="7"/>
      <c r="BS108" s="131" t="s">
        <v>75</v>
      </c>
      <c r="BT108" s="131" t="s">
        <v>84</v>
      </c>
      <c r="BU108" s="131" t="s">
        <v>77</v>
      </c>
      <c r="BV108" s="131" t="s">
        <v>78</v>
      </c>
      <c r="BW108" s="131" t="s">
        <v>125</v>
      </c>
      <c r="BX108" s="131" t="s">
        <v>5</v>
      </c>
      <c r="CL108" s="131" t="s">
        <v>1</v>
      </c>
      <c r="CM108" s="131" t="s">
        <v>86</v>
      </c>
    </row>
    <row r="109" s="4" customFormat="1" ht="16.5" customHeight="1">
      <c r="A109" s="119" t="s">
        <v>80</v>
      </c>
      <c r="B109" s="70"/>
      <c r="C109" s="133"/>
      <c r="D109" s="133"/>
      <c r="E109" s="134" t="s">
        <v>126</v>
      </c>
      <c r="F109" s="134"/>
      <c r="G109" s="134"/>
      <c r="H109" s="134"/>
      <c r="I109" s="134"/>
      <c r="J109" s="133"/>
      <c r="K109" s="134" t="s">
        <v>127</v>
      </c>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5">
        <f>'102.1 - Místní komunikace...'!J32</f>
        <v>0</v>
      </c>
      <c r="AH109" s="133"/>
      <c r="AI109" s="133"/>
      <c r="AJ109" s="133"/>
      <c r="AK109" s="133"/>
      <c r="AL109" s="133"/>
      <c r="AM109" s="133"/>
      <c r="AN109" s="135">
        <f>SUM(AG109,AT109)</f>
        <v>0</v>
      </c>
      <c r="AO109" s="133"/>
      <c r="AP109" s="133"/>
      <c r="AQ109" s="136" t="s">
        <v>92</v>
      </c>
      <c r="AR109" s="72"/>
      <c r="AS109" s="137">
        <v>0</v>
      </c>
      <c r="AT109" s="138">
        <f>ROUND(SUM(AV109:AW109),2)</f>
        <v>0</v>
      </c>
      <c r="AU109" s="139">
        <f>'102.1 - Místní komunikace...'!P132</f>
        <v>0</v>
      </c>
      <c r="AV109" s="138">
        <f>'102.1 - Místní komunikace...'!J35</f>
        <v>0</v>
      </c>
      <c r="AW109" s="138">
        <f>'102.1 - Místní komunikace...'!J36</f>
        <v>0</v>
      </c>
      <c r="AX109" s="138">
        <f>'102.1 - Místní komunikace...'!J37</f>
        <v>0</v>
      </c>
      <c r="AY109" s="138">
        <f>'102.1 - Místní komunikace...'!J38</f>
        <v>0</v>
      </c>
      <c r="AZ109" s="138">
        <f>'102.1 - Místní komunikace...'!F35</f>
        <v>0</v>
      </c>
      <c r="BA109" s="138">
        <f>'102.1 - Místní komunikace...'!F36</f>
        <v>0</v>
      </c>
      <c r="BB109" s="138">
        <f>'102.1 - Místní komunikace...'!F37</f>
        <v>0</v>
      </c>
      <c r="BC109" s="138">
        <f>'102.1 - Místní komunikace...'!F38</f>
        <v>0</v>
      </c>
      <c r="BD109" s="140">
        <f>'102.1 - Místní komunikace...'!F39</f>
        <v>0</v>
      </c>
      <c r="BE109" s="4"/>
      <c r="BT109" s="141" t="s">
        <v>86</v>
      </c>
      <c r="BV109" s="141" t="s">
        <v>78</v>
      </c>
      <c r="BW109" s="141" t="s">
        <v>128</v>
      </c>
      <c r="BX109" s="141" t="s">
        <v>125</v>
      </c>
      <c r="CL109" s="141" t="s">
        <v>1</v>
      </c>
    </row>
    <row r="110" s="4" customFormat="1" ht="16.5" customHeight="1">
      <c r="A110" s="119" t="s">
        <v>80</v>
      </c>
      <c r="B110" s="70"/>
      <c r="C110" s="133"/>
      <c r="D110" s="133"/>
      <c r="E110" s="134" t="s">
        <v>129</v>
      </c>
      <c r="F110" s="134"/>
      <c r="G110" s="134"/>
      <c r="H110" s="134"/>
      <c r="I110" s="134"/>
      <c r="J110" s="133"/>
      <c r="K110" s="134" t="s">
        <v>130</v>
      </c>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5">
        <f>'102.2 - Místní komunikace...'!J32</f>
        <v>0</v>
      </c>
      <c r="AH110" s="133"/>
      <c r="AI110" s="133"/>
      <c r="AJ110" s="133"/>
      <c r="AK110" s="133"/>
      <c r="AL110" s="133"/>
      <c r="AM110" s="133"/>
      <c r="AN110" s="135">
        <f>SUM(AG110,AT110)</f>
        <v>0</v>
      </c>
      <c r="AO110" s="133"/>
      <c r="AP110" s="133"/>
      <c r="AQ110" s="136" t="s">
        <v>92</v>
      </c>
      <c r="AR110" s="72"/>
      <c r="AS110" s="137">
        <v>0</v>
      </c>
      <c r="AT110" s="138">
        <f>ROUND(SUM(AV110:AW110),2)</f>
        <v>0</v>
      </c>
      <c r="AU110" s="139">
        <f>'102.2 - Místní komunikace...'!P132</f>
        <v>0</v>
      </c>
      <c r="AV110" s="138">
        <f>'102.2 - Místní komunikace...'!J35</f>
        <v>0</v>
      </c>
      <c r="AW110" s="138">
        <f>'102.2 - Místní komunikace...'!J36</f>
        <v>0</v>
      </c>
      <c r="AX110" s="138">
        <f>'102.2 - Místní komunikace...'!J37</f>
        <v>0</v>
      </c>
      <c r="AY110" s="138">
        <f>'102.2 - Místní komunikace...'!J38</f>
        <v>0</v>
      </c>
      <c r="AZ110" s="138">
        <f>'102.2 - Místní komunikace...'!F35</f>
        <v>0</v>
      </c>
      <c r="BA110" s="138">
        <f>'102.2 - Místní komunikace...'!F36</f>
        <v>0</v>
      </c>
      <c r="BB110" s="138">
        <f>'102.2 - Místní komunikace...'!F37</f>
        <v>0</v>
      </c>
      <c r="BC110" s="138">
        <f>'102.2 - Místní komunikace...'!F38</f>
        <v>0</v>
      </c>
      <c r="BD110" s="140">
        <f>'102.2 - Místní komunikace...'!F39</f>
        <v>0</v>
      </c>
      <c r="BE110" s="4"/>
      <c r="BT110" s="141" t="s">
        <v>86</v>
      </c>
      <c r="BV110" s="141" t="s">
        <v>78</v>
      </c>
      <c r="BW110" s="141" t="s">
        <v>131</v>
      </c>
      <c r="BX110" s="141" t="s">
        <v>125</v>
      </c>
      <c r="CL110" s="141" t="s">
        <v>1</v>
      </c>
    </row>
    <row r="111" s="4" customFormat="1" ht="16.5" customHeight="1">
      <c r="A111" s="119" t="s">
        <v>80</v>
      </c>
      <c r="B111" s="70"/>
      <c r="C111" s="133"/>
      <c r="D111" s="133"/>
      <c r="E111" s="134" t="s">
        <v>132</v>
      </c>
      <c r="F111" s="134"/>
      <c r="G111" s="134"/>
      <c r="H111" s="134"/>
      <c r="I111" s="134"/>
      <c r="J111" s="133"/>
      <c r="K111" s="134" t="s">
        <v>133</v>
      </c>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c r="AG111" s="135">
        <f>'102.3 - Místní komunikace...'!J32</f>
        <v>0</v>
      </c>
      <c r="AH111" s="133"/>
      <c r="AI111" s="133"/>
      <c r="AJ111" s="133"/>
      <c r="AK111" s="133"/>
      <c r="AL111" s="133"/>
      <c r="AM111" s="133"/>
      <c r="AN111" s="135">
        <f>SUM(AG111,AT111)</f>
        <v>0</v>
      </c>
      <c r="AO111" s="133"/>
      <c r="AP111" s="133"/>
      <c r="AQ111" s="136" t="s">
        <v>92</v>
      </c>
      <c r="AR111" s="72"/>
      <c r="AS111" s="137">
        <v>0</v>
      </c>
      <c r="AT111" s="138">
        <f>ROUND(SUM(AV111:AW111),2)</f>
        <v>0</v>
      </c>
      <c r="AU111" s="139">
        <f>'102.3 - Místní komunikace...'!P132</f>
        <v>0</v>
      </c>
      <c r="AV111" s="138">
        <f>'102.3 - Místní komunikace...'!J35</f>
        <v>0</v>
      </c>
      <c r="AW111" s="138">
        <f>'102.3 - Místní komunikace...'!J36</f>
        <v>0</v>
      </c>
      <c r="AX111" s="138">
        <f>'102.3 - Místní komunikace...'!J37</f>
        <v>0</v>
      </c>
      <c r="AY111" s="138">
        <f>'102.3 - Místní komunikace...'!J38</f>
        <v>0</v>
      </c>
      <c r="AZ111" s="138">
        <f>'102.3 - Místní komunikace...'!F35</f>
        <v>0</v>
      </c>
      <c r="BA111" s="138">
        <f>'102.3 - Místní komunikace...'!F36</f>
        <v>0</v>
      </c>
      <c r="BB111" s="138">
        <f>'102.3 - Místní komunikace...'!F37</f>
        <v>0</v>
      </c>
      <c r="BC111" s="138">
        <f>'102.3 - Místní komunikace...'!F38</f>
        <v>0</v>
      </c>
      <c r="BD111" s="140">
        <f>'102.3 - Místní komunikace...'!F39</f>
        <v>0</v>
      </c>
      <c r="BE111" s="4"/>
      <c r="BT111" s="141" t="s">
        <v>86</v>
      </c>
      <c r="BV111" s="141" t="s">
        <v>78</v>
      </c>
      <c r="BW111" s="141" t="s">
        <v>134</v>
      </c>
      <c r="BX111" s="141" t="s">
        <v>125</v>
      </c>
      <c r="CL111" s="141" t="s">
        <v>1</v>
      </c>
    </row>
    <row r="112" s="7" customFormat="1" ht="16.5" customHeight="1">
      <c r="A112" s="7"/>
      <c r="B112" s="120"/>
      <c r="C112" s="121"/>
      <c r="D112" s="122" t="s">
        <v>135</v>
      </c>
      <c r="E112" s="122"/>
      <c r="F112" s="122"/>
      <c r="G112" s="122"/>
      <c r="H112" s="122"/>
      <c r="I112" s="123"/>
      <c r="J112" s="122" t="s">
        <v>136</v>
      </c>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32">
        <f>ROUND(SUM(AG113:AG115),2)</f>
        <v>0</v>
      </c>
      <c r="AH112" s="123"/>
      <c r="AI112" s="123"/>
      <c r="AJ112" s="123"/>
      <c r="AK112" s="123"/>
      <c r="AL112" s="123"/>
      <c r="AM112" s="123"/>
      <c r="AN112" s="124">
        <f>SUM(AG112,AT112)</f>
        <v>0</v>
      </c>
      <c r="AO112" s="123"/>
      <c r="AP112" s="123"/>
      <c r="AQ112" s="125" t="s">
        <v>83</v>
      </c>
      <c r="AR112" s="126"/>
      <c r="AS112" s="127">
        <f>ROUND(SUM(AS113:AS115),2)</f>
        <v>0</v>
      </c>
      <c r="AT112" s="128">
        <f>ROUND(SUM(AV112:AW112),2)</f>
        <v>0</v>
      </c>
      <c r="AU112" s="129">
        <f>ROUND(SUM(AU113:AU115),5)</f>
        <v>0</v>
      </c>
      <c r="AV112" s="128">
        <f>ROUND(AZ112*L29,2)</f>
        <v>0</v>
      </c>
      <c r="AW112" s="128">
        <f>ROUND(BA112*L30,2)</f>
        <v>0</v>
      </c>
      <c r="AX112" s="128">
        <f>ROUND(BB112*L29,2)</f>
        <v>0</v>
      </c>
      <c r="AY112" s="128">
        <f>ROUND(BC112*L30,2)</f>
        <v>0</v>
      </c>
      <c r="AZ112" s="128">
        <f>ROUND(SUM(AZ113:AZ115),2)</f>
        <v>0</v>
      </c>
      <c r="BA112" s="128">
        <f>ROUND(SUM(BA113:BA115),2)</f>
        <v>0</v>
      </c>
      <c r="BB112" s="128">
        <f>ROUND(SUM(BB113:BB115),2)</f>
        <v>0</v>
      </c>
      <c r="BC112" s="128">
        <f>ROUND(SUM(BC113:BC115),2)</f>
        <v>0</v>
      </c>
      <c r="BD112" s="130">
        <f>ROUND(SUM(BD113:BD115),2)</f>
        <v>0</v>
      </c>
      <c r="BE112" s="7"/>
      <c r="BS112" s="131" t="s">
        <v>75</v>
      </c>
      <c r="BT112" s="131" t="s">
        <v>84</v>
      </c>
      <c r="BU112" s="131" t="s">
        <v>77</v>
      </c>
      <c r="BV112" s="131" t="s">
        <v>78</v>
      </c>
      <c r="BW112" s="131" t="s">
        <v>137</v>
      </c>
      <c r="BX112" s="131" t="s">
        <v>5</v>
      </c>
      <c r="CL112" s="131" t="s">
        <v>1</v>
      </c>
      <c r="CM112" s="131" t="s">
        <v>86</v>
      </c>
    </row>
    <row r="113" s="4" customFormat="1" ht="16.5" customHeight="1">
      <c r="A113" s="119" t="s">
        <v>80</v>
      </c>
      <c r="B113" s="70"/>
      <c r="C113" s="133"/>
      <c r="D113" s="133"/>
      <c r="E113" s="134" t="s">
        <v>138</v>
      </c>
      <c r="F113" s="134"/>
      <c r="G113" s="134"/>
      <c r="H113" s="134"/>
      <c r="I113" s="134"/>
      <c r="J113" s="133"/>
      <c r="K113" s="134" t="s">
        <v>139</v>
      </c>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5">
        <f>'103.1 - Chodníky podél si...'!J32</f>
        <v>0</v>
      </c>
      <c r="AH113" s="133"/>
      <c r="AI113" s="133"/>
      <c r="AJ113" s="133"/>
      <c r="AK113" s="133"/>
      <c r="AL113" s="133"/>
      <c r="AM113" s="133"/>
      <c r="AN113" s="135">
        <f>SUM(AG113,AT113)</f>
        <v>0</v>
      </c>
      <c r="AO113" s="133"/>
      <c r="AP113" s="133"/>
      <c r="AQ113" s="136" t="s">
        <v>92</v>
      </c>
      <c r="AR113" s="72"/>
      <c r="AS113" s="137">
        <v>0</v>
      </c>
      <c r="AT113" s="138">
        <f>ROUND(SUM(AV113:AW113),2)</f>
        <v>0</v>
      </c>
      <c r="AU113" s="139">
        <f>'103.1 - Chodníky podél si...'!P128</f>
        <v>0</v>
      </c>
      <c r="AV113" s="138">
        <f>'103.1 - Chodníky podél si...'!J35</f>
        <v>0</v>
      </c>
      <c r="AW113" s="138">
        <f>'103.1 - Chodníky podél si...'!J36</f>
        <v>0</v>
      </c>
      <c r="AX113" s="138">
        <f>'103.1 - Chodníky podél si...'!J37</f>
        <v>0</v>
      </c>
      <c r="AY113" s="138">
        <f>'103.1 - Chodníky podél si...'!J38</f>
        <v>0</v>
      </c>
      <c r="AZ113" s="138">
        <f>'103.1 - Chodníky podél si...'!F35</f>
        <v>0</v>
      </c>
      <c r="BA113" s="138">
        <f>'103.1 - Chodníky podél si...'!F36</f>
        <v>0</v>
      </c>
      <c r="BB113" s="138">
        <f>'103.1 - Chodníky podél si...'!F37</f>
        <v>0</v>
      </c>
      <c r="BC113" s="138">
        <f>'103.1 - Chodníky podél si...'!F38</f>
        <v>0</v>
      </c>
      <c r="BD113" s="140">
        <f>'103.1 - Chodníky podél si...'!F39</f>
        <v>0</v>
      </c>
      <c r="BE113" s="4"/>
      <c r="BT113" s="141" t="s">
        <v>86</v>
      </c>
      <c r="BV113" s="141" t="s">
        <v>78</v>
      </c>
      <c r="BW113" s="141" t="s">
        <v>140</v>
      </c>
      <c r="BX113" s="141" t="s">
        <v>137</v>
      </c>
      <c r="CL113" s="141" t="s">
        <v>1</v>
      </c>
    </row>
    <row r="114" s="4" customFormat="1" ht="23.25" customHeight="1">
      <c r="A114" s="119" t="s">
        <v>80</v>
      </c>
      <c r="B114" s="70"/>
      <c r="C114" s="133"/>
      <c r="D114" s="133"/>
      <c r="E114" s="134" t="s">
        <v>141</v>
      </c>
      <c r="F114" s="134"/>
      <c r="G114" s="134"/>
      <c r="H114" s="134"/>
      <c r="I114" s="134"/>
      <c r="J114" s="133"/>
      <c r="K114" s="134" t="s">
        <v>142</v>
      </c>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5">
        <f>'103.2 - Chodníky podél mí...'!J32</f>
        <v>0</v>
      </c>
      <c r="AH114" s="133"/>
      <c r="AI114" s="133"/>
      <c r="AJ114" s="133"/>
      <c r="AK114" s="133"/>
      <c r="AL114" s="133"/>
      <c r="AM114" s="133"/>
      <c r="AN114" s="135">
        <f>SUM(AG114,AT114)</f>
        <v>0</v>
      </c>
      <c r="AO114" s="133"/>
      <c r="AP114" s="133"/>
      <c r="AQ114" s="136" t="s">
        <v>92</v>
      </c>
      <c r="AR114" s="72"/>
      <c r="AS114" s="137">
        <v>0</v>
      </c>
      <c r="AT114" s="138">
        <f>ROUND(SUM(AV114:AW114),2)</f>
        <v>0</v>
      </c>
      <c r="AU114" s="139">
        <f>'103.2 - Chodníky podél mí...'!P126</f>
        <v>0</v>
      </c>
      <c r="AV114" s="138">
        <f>'103.2 - Chodníky podél mí...'!J35</f>
        <v>0</v>
      </c>
      <c r="AW114" s="138">
        <f>'103.2 - Chodníky podél mí...'!J36</f>
        <v>0</v>
      </c>
      <c r="AX114" s="138">
        <f>'103.2 - Chodníky podél mí...'!J37</f>
        <v>0</v>
      </c>
      <c r="AY114" s="138">
        <f>'103.2 - Chodníky podél mí...'!J38</f>
        <v>0</v>
      </c>
      <c r="AZ114" s="138">
        <f>'103.2 - Chodníky podél mí...'!F35</f>
        <v>0</v>
      </c>
      <c r="BA114" s="138">
        <f>'103.2 - Chodníky podél mí...'!F36</f>
        <v>0</v>
      </c>
      <c r="BB114" s="138">
        <f>'103.2 - Chodníky podél mí...'!F37</f>
        <v>0</v>
      </c>
      <c r="BC114" s="138">
        <f>'103.2 - Chodníky podél mí...'!F38</f>
        <v>0</v>
      </c>
      <c r="BD114" s="140">
        <f>'103.2 - Chodníky podél mí...'!F39</f>
        <v>0</v>
      </c>
      <c r="BE114" s="4"/>
      <c r="BT114" s="141" t="s">
        <v>86</v>
      </c>
      <c r="BV114" s="141" t="s">
        <v>78</v>
      </c>
      <c r="BW114" s="141" t="s">
        <v>143</v>
      </c>
      <c r="BX114" s="141" t="s">
        <v>137</v>
      </c>
      <c r="CL114" s="141" t="s">
        <v>1</v>
      </c>
    </row>
    <row r="115" s="4" customFormat="1" ht="16.5" customHeight="1">
      <c r="A115" s="119" t="s">
        <v>80</v>
      </c>
      <c r="B115" s="70"/>
      <c r="C115" s="133"/>
      <c r="D115" s="133"/>
      <c r="E115" s="134" t="s">
        <v>144</v>
      </c>
      <c r="F115" s="134"/>
      <c r="G115" s="134"/>
      <c r="H115" s="134"/>
      <c r="I115" s="134"/>
      <c r="J115" s="133"/>
      <c r="K115" s="134" t="s">
        <v>145</v>
      </c>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5">
        <f>'103.3 - Oplocení na parc....'!J32</f>
        <v>0</v>
      </c>
      <c r="AH115" s="133"/>
      <c r="AI115" s="133"/>
      <c r="AJ115" s="133"/>
      <c r="AK115" s="133"/>
      <c r="AL115" s="133"/>
      <c r="AM115" s="133"/>
      <c r="AN115" s="135">
        <f>SUM(AG115,AT115)</f>
        <v>0</v>
      </c>
      <c r="AO115" s="133"/>
      <c r="AP115" s="133"/>
      <c r="AQ115" s="136" t="s">
        <v>92</v>
      </c>
      <c r="AR115" s="72"/>
      <c r="AS115" s="137">
        <v>0</v>
      </c>
      <c r="AT115" s="138">
        <f>ROUND(SUM(AV115:AW115),2)</f>
        <v>0</v>
      </c>
      <c r="AU115" s="139">
        <f>'103.3 - Oplocení na parc....'!P126</f>
        <v>0</v>
      </c>
      <c r="AV115" s="138">
        <f>'103.3 - Oplocení na parc....'!J35</f>
        <v>0</v>
      </c>
      <c r="AW115" s="138">
        <f>'103.3 - Oplocení na parc....'!J36</f>
        <v>0</v>
      </c>
      <c r="AX115" s="138">
        <f>'103.3 - Oplocení na parc....'!J37</f>
        <v>0</v>
      </c>
      <c r="AY115" s="138">
        <f>'103.3 - Oplocení na parc....'!J38</f>
        <v>0</v>
      </c>
      <c r="AZ115" s="138">
        <f>'103.3 - Oplocení na parc....'!F35</f>
        <v>0</v>
      </c>
      <c r="BA115" s="138">
        <f>'103.3 - Oplocení na parc....'!F36</f>
        <v>0</v>
      </c>
      <c r="BB115" s="138">
        <f>'103.3 - Oplocení na parc....'!F37</f>
        <v>0</v>
      </c>
      <c r="BC115" s="138">
        <f>'103.3 - Oplocení na parc....'!F38</f>
        <v>0</v>
      </c>
      <c r="BD115" s="140">
        <f>'103.3 - Oplocení na parc....'!F39</f>
        <v>0</v>
      </c>
      <c r="BE115" s="4"/>
      <c r="BT115" s="141" t="s">
        <v>86</v>
      </c>
      <c r="BV115" s="141" t="s">
        <v>78</v>
      </c>
      <c r="BW115" s="141" t="s">
        <v>146</v>
      </c>
      <c r="BX115" s="141" t="s">
        <v>137</v>
      </c>
      <c r="CL115" s="141" t="s">
        <v>1</v>
      </c>
    </row>
    <row r="116" s="7" customFormat="1" ht="16.5" customHeight="1">
      <c r="A116" s="119" t="s">
        <v>80</v>
      </c>
      <c r="B116" s="120"/>
      <c r="C116" s="121"/>
      <c r="D116" s="122" t="s">
        <v>147</v>
      </c>
      <c r="E116" s="122"/>
      <c r="F116" s="122"/>
      <c r="G116" s="122"/>
      <c r="H116" s="122"/>
      <c r="I116" s="123"/>
      <c r="J116" s="122" t="s">
        <v>148</v>
      </c>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4">
        <f>'104 - Účelová kmunikace k...'!J30</f>
        <v>0</v>
      </c>
      <c r="AH116" s="123"/>
      <c r="AI116" s="123"/>
      <c r="AJ116" s="123"/>
      <c r="AK116" s="123"/>
      <c r="AL116" s="123"/>
      <c r="AM116" s="123"/>
      <c r="AN116" s="124">
        <f>SUM(AG116,AT116)</f>
        <v>0</v>
      </c>
      <c r="AO116" s="123"/>
      <c r="AP116" s="123"/>
      <c r="AQ116" s="125" t="s">
        <v>83</v>
      </c>
      <c r="AR116" s="126"/>
      <c r="AS116" s="127">
        <v>0</v>
      </c>
      <c r="AT116" s="128">
        <f>ROUND(SUM(AV116:AW116),2)</f>
        <v>0</v>
      </c>
      <c r="AU116" s="129">
        <f>'104 - Účelová kmunikace k...'!P127</f>
        <v>0</v>
      </c>
      <c r="AV116" s="128">
        <f>'104 - Účelová kmunikace k...'!J33</f>
        <v>0</v>
      </c>
      <c r="AW116" s="128">
        <f>'104 - Účelová kmunikace k...'!J34</f>
        <v>0</v>
      </c>
      <c r="AX116" s="128">
        <f>'104 - Účelová kmunikace k...'!J35</f>
        <v>0</v>
      </c>
      <c r="AY116" s="128">
        <f>'104 - Účelová kmunikace k...'!J36</f>
        <v>0</v>
      </c>
      <c r="AZ116" s="128">
        <f>'104 - Účelová kmunikace k...'!F33</f>
        <v>0</v>
      </c>
      <c r="BA116" s="128">
        <f>'104 - Účelová kmunikace k...'!F34</f>
        <v>0</v>
      </c>
      <c r="BB116" s="128">
        <f>'104 - Účelová kmunikace k...'!F35</f>
        <v>0</v>
      </c>
      <c r="BC116" s="128">
        <f>'104 - Účelová kmunikace k...'!F36</f>
        <v>0</v>
      </c>
      <c r="BD116" s="130">
        <f>'104 - Účelová kmunikace k...'!F37</f>
        <v>0</v>
      </c>
      <c r="BE116" s="7"/>
      <c r="BT116" s="131" t="s">
        <v>84</v>
      </c>
      <c r="BV116" s="131" t="s">
        <v>78</v>
      </c>
      <c r="BW116" s="131" t="s">
        <v>149</v>
      </c>
      <c r="BX116" s="131" t="s">
        <v>5</v>
      </c>
      <c r="CL116" s="131" t="s">
        <v>1</v>
      </c>
      <c r="CM116" s="131" t="s">
        <v>86</v>
      </c>
    </row>
    <row r="117" s="7" customFormat="1" ht="16.5" customHeight="1">
      <c r="A117" s="119" t="s">
        <v>80</v>
      </c>
      <c r="B117" s="120"/>
      <c r="C117" s="121"/>
      <c r="D117" s="122" t="s">
        <v>150</v>
      </c>
      <c r="E117" s="122"/>
      <c r="F117" s="122"/>
      <c r="G117" s="122"/>
      <c r="H117" s="122"/>
      <c r="I117" s="123"/>
      <c r="J117" s="122" t="s">
        <v>151</v>
      </c>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4">
        <f>'105 - Příjezdová komunika...'!J30</f>
        <v>0</v>
      </c>
      <c r="AH117" s="123"/>
      <c r="AI117" s="123"/>
      <c r="AJ117" s="123"/>
      <c r="AK117" s="123"/>
      <c r="AL117" s="123"/>
      <c r="AM117" s="123"/>
      <c r="AN117" s="124">
        <f>SUM(AG117,AT117)</f>
        <v>0</v>
      </c>
      <c r="AO117" s="123"/>
      <c r="AP117" s="123"/>
      <c r="AQ117" s="125" t="s">
        <v>83</v>
      </c>
      <c r="AR117" s="126"/>
      <c r="AS117" s="127">
        <v>0</v>
      </c>
      <c r="AT117" s="128">
        <f>ROUND(SUM(AV117:AW117),2)</f>
        <v>0</v>
      </c>
      <c r="AU117" s="129">
        <f>'105 - Příjezdová komunika...'!P126</f>
        <v>0</v>
      </c>
      <c r="AV117" s="128">
        <f>'105 - Příjezdová komunika...'!J33</f>
        <v>0</v>
      </c>
      <c r="AW117" s="128">
        <f>'105 - Příjezdová komunika...'!J34</f>
        <v>0</v>
      </c>
      <c r="AX117" s="128">
        <f>'105 - Příjezdová komunika...'!J35</f>
        <v>0</v>
      </c>
      <c r="AY117" s="128">
        <f>'105 - Příjezdová komunika...'!J36</f>
        <v>0</v>
      </c>
      <c r="AZ117" s="128">
        <f>'105 - Příjezdová komunika...'!F33</f>
        <v>0</v>
      </c>
      <c r="BA117" s="128">
        <f>'105 - Příjezdová komunika...'!F34</f>
        <v>0</v>
      </c>
      <c r="BB117" s="128">
        <f>'105 - Příjezdová komunika...'!F35</f>
        <v>0</v>
      </c>
      <c r="BC117" s="128">
        <f>'105 - Příjezdová komunika...'!F36</f>
        <v>0</v>
      </c>
      <c r="BD117" s="130">
        <f>'105 - Příjezdová komunika...'!F37</f>
        <v>0</v>
      </c>
      <c r="BE117" s="7"/>
      <c r="BT117" s="131" t="s">
        <v>84</v>
      </c>
      <c r="BV117" s="131" t="s">
        <v>78</v>
      </c>
      <c r="BW117" s="131" t="s">
        <v>152</v>
      </c>
      <c r="BX117" s="131" t="s">
        <v>5</v>
      </c>
      <c r="CL117" s="131" t="s">
        <v>1</v>
      </c>
      <c r="CM117" s="131" t="s">
        <v>86</v>
      </c>
    </row>
    <row r="118" s="7" customFormat="1" ht="16.5" customHeight="1">
      <c r="A118" s="119" t="s">
        <v>80</v>
      </c>
      <c r="B118" s="120"/>
      <c r="C118" s="121"/>
      <c r="D118" s="122" t="s">
        <v>153</v>
      </c>
      <c r="E118" s="122"/>
      <c r="F118" s="122"/>
      <c r="G118" s="122"/>
      <c r="H118" s="122"/>
      <c r="I118" s="123"/>
      <c r="J118" s="122" t="s">
        <v>154</v>
      </c>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4">
        <f>'301.a - DEŠŤOVÁ KANALIZAC...'!J30</f>
        <v>0</v>
      </c>
      <c r="AH118" s="123"/>
      <c r="AI118" s="123"/>
      <c r="AJ118" s="123"/>
      <c r="AK118" s="123"/>
      <c r="AL118" s="123"/>
      <c r="AM118" s="123"/>
      <c r="AN118" s="124">
        <f>SUM(AG118,AT118)</f>
        <v>0</v>
      </c>
      <c r="AO118" s="123"/>
      <c r="AP118" s="123"/>
      <c r="AQ118" s="125" t="s">
        <v>83</v>
      </c>
      <c r="AR118" s="126"/>
      <c r="AS118" s="127">
        <v>0</v>
      </c>
      <c r="AT118" s="128">
        <f>ROUND(SUM(AV118:AW118),2)</f>
        <v>0</v>
      </c>
      <c r="AU118" s="129">
        <f>'301.a - DEŠŤOVÁ KANALIZAC...'!P123</f>
        <v>0</v>
      </c>
      <c r="AV118" s="128">
        <f>'301.a - DEŠŤOVÁ KANALIZAC...'!J33</f>
        <v>0</v>
      </c>
      <c r="AW118" s="128">
        <f>'301.a - DEŠŤOVÁ KANALIZAC...'!J34</f>
        <v>0</v>
      </c>
      <c r="AX118" s="128">
        <f>'301.a - DEŠŤOVÁ KANALIZAC...'!J35</f>
        <v>0</v>
      </c>
      <c r="AY118" s="128">
        <f>'301.a - DEŠŤOVÁ KANALIZAC...'!J36</f>
        <v>0</v>
      </c>
      <c r="AZ118" s="128">
        <f>'301.a - DEŠŤOVÁ KANALIZAC...'!F33</f>
        <v>0</v>
      </c>
      <c r="BA118" s="128">
        <f>'301.a - DEŠŤOVÁ KANALIZAC...'!F34</f>
        <v>0</v>
      </c>
      <c r="BB118" s="128">
        <f>'301.a - DEŠŤOVÁ KANALIZAC...'!F35</f>
        <v>0</v>
      </c>
      <c r="BC118" s="128">
        <f>'301.a - DEŠŤOVÁ KANALIZAC...'!F36</f>
        <v>0</v>
      </c>
      <c r="BD118" s="130">
        <f>'301.a - DEŠŤOVÁ KANALIZAC...'!F37</f>
        <v>0</v>
      </c>
      <c r="BE118" s="7"/>
      <c r="BT118" s="131" t="s">
        <v>84</v>
      </c>
      <c r="BV118" s="131" t="s">
        <v>78</v>
      </c>
      <c r="BW118" s="131" t="s">
        <v>155</v>
      </c>
      <c r="BX118" s="131" t="s">
        <v>5</v>
      </c>
      <c r="CL118" s="131" t="s">
        <v>1</v>
      </c>
      <c r="CM118" s="131" t="s">
        <v>76</v>
      </c>
    </row>
    <row r="119" s="7" customFormat="1" ht="24.75" customHeight="1">
      <c r="A119" s="119" t="s">
        <v>80</v>
      </c>
      <c r="B119" s="120"/>
      <c r="C119" s="121"/>
      <c r="D119" s="122" t="s">
        <v>156</v>
      </c>
      <c r="E119" s="122"/>
      <c r="F119" s="122"/>
      <c r="G119" s="122"/>
      <c r="H119" s="122"/>
      <c r="I119" s="123"/>
      <c r="J119" s="122" t="s">
        <v>157</v>
      </c>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4">
        <f>'301.b - DEŠŤOVÁ KANALIZAC...'!J30</f>
        <v>0</v>
      </c>
      <c r="AH119" s="123"/>
      <c r="AI119" s="123"/>
      <c r="AJ119" s="123"/>
      <c r="AK119" s="123"/>
      <c r="AL119" s="123"/>
      <c r="AM119" s="123"/>
      <c r="AN119" s="124">
        <f>SUM(AG119,AT119)</f>
        <v>0</v>
      </c>
      <c r="AO119" s="123"/>
      <c r="AP119" s="123"/>
      <c r="AQ119" s="125" t="s">
        <v>83</v>
      </c>
      <c r="AR119" s="126"/>
      <c r="AS119" s="127">
        <v>0</v>
      </c>
      <c r="AT119" s="128">
        <f>ROUND(SUM(AV119:AW119),2)</f>
        <v>0</v>
      </c>
      <c r="AU119" s="129">
        <f>'301.b - DEŠŤOVÁ KANALIZAC...'!P125</f>
        <v>0</v>
      </c>
      <c r="AV119" s="128">
        <f>'301.b - DEŠŤOVÁ KANALIZAC...'!J33</f>
        <v>0</v>
      </c>
      <c r="AW119" s="128">
        <f>'301.b - DEŠŤOVÁ KANALIZAC...'!J34</f>
        <v>0</v>
      </c>
      <c r="AX119" s="128">
        <f>'301.b - DEŠŤOVÁ KANALIZAC...'!J35</f>
        <v>0</v>
      </c>
      <c r="AY119" s="128">
        <f>'301.b - DEŠŤOVÁ KANALIZAC...'!J36</f>
        <v>0</v>
      </c>
      <c r="AZ119" s="128">
        <f>'301.b - DEŠŤOVÁ KANALIZAC...'!F33</f>
        <v>0</v>
      </c>
      <c r="BA119" s="128">
        <f>'301.b - DEŠŤOVÁ KANALIZAC...'!F34</f>
        <v>0</v>
      </c>
      <c r="BB119" s="128">
        <f>'301.b - DEŠŤOVÁ KANALIZAC...'!F35</f>
        <v>0</v>
      </c>
      <c r="BC119" s="128">
        <f>'301.b - DEŠŤOVÁ KANALIZAC...'!F36</f>
        <v>0</v>
      </c>
      <c r="BD119" s="130">
        <f>'301.b - DEŠŤOVÁ KANALIZAC...'!F37</f>
        <v>0</v>
      </c>
      <c r="BE119" s="7"/>
      <c r="BT119" s="131" t="s">
        <v>84</v>
      </c>
      <c r="BV119" s="131" t="s">
        <v>78</v>
      </c>
      <c r="BW119" s="131" t="s">
        <v>158</v>
      </c>
      <c r="BX119" s="131" t="s">
        <v>5</v>
      </c>
      <c r="CL119" s="131" t="s">
        <v>1</v>
      </c>
      <c r="CM119" s="131" t="s">
        <v>76</v>
      </c>
    </row>
    <row r="120" s="7" customFormat="1" ht="24.75" customHeight="1">
      <c r="A120" s="119" t="s">
        <v>80</v>
      </c>
      <c r="B120" s="120"/>
      <c r="C120" s="121"/>
      <c r="D120" s="122" t="s">
        <v>159</v>
      </c>
      <c r="E120" s="122"/>
      <c r="F120" s="122"/>
      <c r="G120" s="122"/>
      <c r="H120" s="122"/>
      <c r="I120" s="123"/>
      <c r="J120" s="122" t="s">
        <v>160</v>
      </c>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4">
        <f>'302.1 - DEŠŤOVÁ KANALIZAC...'!J30</f>
        <v>0</v>
      </c>
      <c r="AH120" s="123"/>
      <c r="AI120" s="123"/>
      <c r="AJ120" s="123"/>
      <c r="AK120" s="123"/>
      <c r="AL120" s="123"/>
      <c r="AM120" s="123"/>
      <c r="AN120" s="124">
        <f>SUM(AG120,AT120)</f>
        <v>0</v>
      </c>
      <c r="AO120" s="123"/>
      <c r="AP120" s="123"/>
      <c r="AQ120" s="125" t="s">
        <v>83</v>
      </c>
      <c r="AR120" s="126"/>
      <c r="AS120" s="127">
        <v>0</v>
      </c>
      <c r="AT120" s="128">
        <f>ROUND(SUM(AV120:AW120),2)</f>
        <v>0</v>
      </c>
      <c r="AU120" s="129">
        <f>'302.1 - DEŠŤOVÁ KANALIZAC...'!P124</f>
        <v>0</v>
      </c>
      <c r="AV120" s="128">
        <f>'302.1 - DEŠŤOVÁ KANALIZAC...'!J33</f>
        <v>0</v>
      </c>
      <c r="AW120" s="128">
        <f>'302.1 - DEŠŤOVÁ KANALIZAC...'!J34</f>
        <v>0</v>
      </c>
      <c r="AX120" s="128">
        <f>'302.1 - DEŠŤOVÁ KANALIZAC...'!J35</f>
        <v>0</v>
      </c>
      <c r="AY120" s="128">
        <f>'302.1 - DEŠŤOVÁ KANALIZAC...'!J36</f>
        <v>0</v>
      </c>
      <c r="AZ120" s="128">
        <f>'302.1 - DEŠŤOVÁ KANALIZAC...'!F33</f>
        <v>0</v>
      </c>
      <c r="BA120" s="128">
        <f>'302.1 - DEŠŤOVÁ KANALIZAC...'!F34</f>
        <v>0</v>
      </c>
      <c r="BB120" s="128">
        <f>'302.1 - DEŠŤOVÁ KANALIZAC...'!F35</f>
        <v>0</v>
      </c>
      <c r="BC120" s="128">
        <f>'302.1 - DEŠŤOVÁ KANALIZAC...'!F36</f>
        <v>0</v>
      </c>
      <c r="BD120" s="130">
        <f>'302.1 - DEŠŤOVÁ KANALIZAC...'!F37</f>
        <v>0</v>
      </c>
      <c r="BE120" s="7"/>
      <c r="BT120" s="131" t="s">
        <v>84</v>
      </c>
      <c r="BV120" s="131" t="s">
        <v>78</v>
      </c>
      <c r="BW120" s="131" t="s">
        <v>161</v>
      </c>
      <c r="BX120" s="131" t="s">
        <v>5</v>
      </c>
      <c r="CL120" s="131" t="s">
        <v>1</v>
      </c>
      <c r="CM120" s="131" t="s">
        <v>86</v>
      </c>
    </row>
    <row r="121" s="7" customFormat="1" ht="16.5" customHeight="1">
      <c r="A121" s="119" t="s">
        <v>80</v>
      </c>
      <c r="B121" s="120"/>
      <c r="C121" s="121"/>
      <c r="D121" s="122" t="s">
        <v>162</v>
      </c>
      <c r="E121" s="122"/>
      <c r="F121" s="122"/>
      <c r="G121" s="122"/>
      <c r="H121" s="122"/>
      <c r="I121" s="123"/>
      <c r="J121" s="122" t="s">
        <v>163</v>
      </c>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4">
        <f>'303 - SPLAŠKOVÁ KANALIZACE'!J30</f>
        <v>0</v>
      </c>
      <c r="AH121" s="123"/>
      <c r="AI121" s="123"/>
      <c r="AJ121" s="123"/>
      <c r="AK121" s="123"/>
      <c r="AL121" s="123"/>
      <c r="AM121" s="123"/>
      <c r="AN121" s="124">
        <f>SUM(AG121,AT121)</f>
        <v>0</v>
      </c>
      <c r="AO121" s="123"/>
      <c r="AP121" s="123"/>
      <c r="AQ121" s="125" t="s">
        <v>83</v>
      </c>
      <c r="AR121" s="126"/>
      <c r="AS121" s="127">
        <v>0</v>
      </c>
      <c r="AT121" s="128">
        <f>ROUND(SUM(AV121:AW121),2)</f>
        <v>0</v>
      </c>
      <c r="AU121" s="129">
        <f>'303 - SPLAŠKOVÁ KANALIZACE'!P121</f>
        <v>0</v>
      </c>
      <c r="AV121" s="128">
        <f>'303 - SPLAŠKOVÁ KANALIZACE'!J33</f>
        <v>0</v>
      </c>
      <c r="AW121" s="128">
        <f>'303 - SPLAŠKOVÁ KANALIZACE'!J34</f>
        <v>0</v>
      </c>
      <c r="AX121" s="128">
        <f>'303 - SPLAŠKOVÁ KANALIZACE'!J35</f>
        <v>0</v>
      </c>
      <c r="AY121" s="128">
        <f>'303 - SPLAŠKOVÁ KANALIZACE'!J36</f>
        <v>0</v>
      </c>
      <c r="AZ121" s="128">
        <f>'303 - SPLAŠKOVÁ KANALIZACE'!F33</f>
        <v>0</v>
      </c>
      <c r="BA121" s="128">
        <f>'303 - SPLAŠKOVÁ KANALIZACE'!F34</f>
        <v>0</v>
      </c>
      <c r="BB121" s="128">
        <f>'303 - SPLAŠKOVÁ KANALIZACE'!F35</f>
        <v>0</v>
      </c>
      <c r="BC121" s="128">
        <f>'303 - SPLAŠKOVÁ KANALIZACE'!F36</f>
        <v>0</v>
      </c>
      <c r="BD121" s="130">
        <f>'303 - SPLAŠKOVÁ KANALIZACE'!F37</f>
        <v>0</v>
      </c>
      <c r="BE121" s="7"/>
      <c r="BT121" s="131" t="s">
        <v>84</v>
      </c>
      <c r="BV121" s="131" t="s">
        <v>78</v>
      </c>
      <c r="BW121" s="131" t="s">
        <v>164</v>
      </c>
      <c r="BX121" s="131" t="s">
        <v>5</v>
      </c>
      <c r="CL121" s="131" t="s">
        <v>1</v>
      </c>
      <c r="CM121" s="131" t="s">
        <v>76</v>
      </c>
    </row>
    <row r="122" s="7" customFormat="1" ht="16.5" customHeight="1">
      <c r="A122" s="119" t="s">
        <v>80</v>
      </c>
      <c r="B122" s="120"/>
      <c r="C122" s="121"/>
      <c r="D122" s="122" t="s">
        <v>165</v>
      </c>
      <c r="E122" s="122"/>
      <c r="F122" s="122"/>
      <c r="G122" s="122"/>
      <c r="H122" s="122"/>
      <c r="I122" s="123"/>
      <c r="J122" s="122" t="s">
        <v>166</v>
      </c>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4">
        <f>'304 - NAPOJENÍ SPLAŠKOVÉ ...'!J30</f>
        <v>0</v>
      </c>
      <c r="AH122" s="123"/>
      <c r="AI122" s="123"/>
      <c r="AJ122" s="123"/>
      <c r="AK122" s="123"/>
      <c r="AL122" s="123"/>
      <c r="AM122" s="123"/>
      <c r="AN122" s="124">
        <f>SUM(AG122,AT122)</f>
        <v>0</v>
      </c>
      <c r="AO122" s="123"/>
      <c r="AP122" s="123"/>
      <c r="AQ122" s="125" t="s">
        <v>83</v>
      </c>
      <c r="AR122" s="126"/>
      <c r="AS122" s="127">
        <v>0</v>
      </c>
      <c r="AT122" s="128">
        <f>ROUND(SUM(AV122:AW122),2)</f>
        <v>0</v>
      </c>
      <c r="AU122" s="129">
        <f>'304 - NAPOJENÍ SPLAŠKOVÉ ...'!P124</f>
        <v>0</v>
      </c>
      <c r="AV122" s="128">
        <f>'304 - NAPOJENÍ SPLAŠKOVÉ ...'!J33</f>
        <v>0</v>
      </c>
      <c r="AW122" s="128">
        <f>'304 - NAPOJENÍ SPLAŠKOVÉ ...'!J34</f>
        <v>0</v>
      </c>
      <c r="AX122" s="128">
        <f>'304 - NAPOJENÍ SPLAŠKOVÉ ...'!J35</f>
        <v>0</v>
      </c>
      <c r="AY122" s="128">
        <f>'304 - NAPOJENÍ SPLAŠKOVÉ ...'!J36</f>
        <v>0</v>
      </c>
      <c r="AZ122" s="128">
        <f>'304 - NAPOJENÍ SPLAŠKOVÉ ...'!F33</f>
        <v>0</v>
      </c>
      <c r="BA122" s="128">
        <f>'304 - NAPOJENÍ SPLAŠKOVÉ ...'!F34</f>
        <v>0</v>
      </c>
      <c r="BB122" s="128">
        <f>'304 - NAPOJENÍ SPLAŠKOVÉ ...'!F35</f>
        <v>0</v>
      </c>
      <c r="BC122" s="128">
        <f>'304 - NAPOJENÍ SPLAŠKOVÉ ...'!F36</f>
        <v>0</v>
      </c>
      <c r="BD122" s="130">
        <f>'304 - NAPOJENÍ SPLAŠKOVÉ ...'!F37</f>
        <v>0</v>
      </c>
      <c r="BE122" s="7"/>
      <c r="BT122" s="131" t="s">
        <v>84</v>
      </c>
      <c r="BV122" s="131" t="s">
        <v>78</v>
      </c>
      <c r="BW122" s="131" t="s">
        <v>167</v>
      </c>
      <c r="BX122" s="131" t="s">
        <v>5</v>
      </c>
      <c r="CL122" s="131" t="s">
        <v>1</v>
      </c>
      <c r="CM122" s="131" t="s">
        <v>76</v>
      </c>
    </row>
    <row r="123" s="7" customFormat="1" ht="16.5" customHeight="1">
      <c r="A123" s="119" t="s">
        <v>80</v>
      </c>
      <c r="B123" s="120"/>
      <c r="C123" s="121"/>
      <c r="D123" s="122" t="s">
        <v>168</v>
      </c>
      <c r="E123" s="122"/>
      <c r="F123" s="122"/>
      <c r="G123" s="122"/>
      <c r="H123" s="122"/>
      <c r="I123" s="123"/>
      <c r="J123" s="122" t="s">
        <v>169</v>
      </c>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4">
        <f>'351 - VODOVOD'!J30</f>
        <v>0</v>
      </c>
      <c r="AH123" s="123"/>
      <c r="AI123" s="123"/>
      <c r="AJ123" s="123"/>
      <c r="AK123" s="123"/>
      <c r="AL123" s="123"/>
      <c r="AM123" s="123"/>
      <c r="AN123" s="124">
        <f>SUM(AG123,AT123)</f>
        <v>0</v>
      </c>
      <c r="AO123" s="123"/>
      <c r="AP123" s="123"/>
      <c r="AQ123" s="125" t="s">
        <v>83</v>
      </c>
      <c r="AR123" s="126"/>
      <c r="AS123" s="127">
        <v>0</v>
      </c>
      <c r="AT123" s="128">
        <f>ROUND(SUM(AV123:AW123),2)</f>
        <v>0</v>
      </c>
      <c r="AU123" s="129">
        <f>'351 - VODOVOD'!P127</f>
        <v>0</v>
      </c>
      <c r="AV123" s="128">
        <f>'351 - VODOVOD'!J33</f>
        <v>0</v>
      </c>
      <c r="AW123" s="128">
        <f>'351 - VODOVOD'!J34</f>
        <v>0</v>
      </c>
      <c r="AX123" s="128">
        <f>'351 - VODOVOD'!J35</f>
        <v>0</v>
      </c>
      <c r="AY123" s="128">
        <f>'351 - VODOVOD'!J36</f>
        <v>0</v>
      </c>
      <c r="AZ123" s="128">
        <f>'351 - VODOVOD'!F33</f>
        <v>0</v>
      </c>
      <c r="BA123" s="128">
        <f>'351 - VODOVOD'!F34</f>
        <v>0</v>
      </c>
      <c r="BB123" s="128">
        <f>'351 - VODOVOD'!F35</f>
        <v>0</v>
      </c>
      <c r="BC123" s="128">
        <f>'351 - VODOVOD'!F36</f>
        <v>0</v>
      </c>
      <c r="BD123" s="130">
        <f>'351 - VODOVOD'!F37</f>
        <v>0</v>
      </c>
      <c r="BE123" s="7"/>
      <c r="BT123" s="131" t="s">
        <v>84</v>
      </c>
      <c r="BV123" s="131" t="s">
        <v>78</v>
      </c>
      <c r="BW123" s="131" t="s">
        <v>170</v>
      </c>
      <c r="BX123" s="131" t="s">
        <v>5</v>
      </c>
      <c r="CL123" s="131" t="s">
        <v>1</v>
      </c>
      <c r="CM123" s="131" t="s">
        <v>76</v>
      </c>
    </row>
    <row r="124" s="7" customFormat="1" ht="16.5" customHeight="1">
      <c r="A124" s="7"/>
      <c r="B124" s="120"/>
      <c r="C124" s="121"/>
      <c r="D124" s="122" t="s">
        <v>171</v>
      </c>
      <c r="E124" s="122"/>
      <c r="F124" s="122"/>
      <c r="G124" s="122"/>
      <c r="H124" s="122"/>
      <c r="I124" s="123"/>
      <c r="J124" s="122" t="s">
        <v>172</v>
      </c>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32">
        <f>ROUND(SUM(AG125:AG126),2)</f>
        <v>0</v>
      </c>
      <c r="AH124" s="123"/>
      <c r="AI124" s="123"/>
      <c r="AJ124" s="123"/>
      <c r="AK124" s="123"/>
      <c r="AL124" s="123"/>
      <c r="AM124" s="123"/>
      <c r="AN124" s="124">
        <f>SUM(AG124,AT124)</f>
        <v>0</v>
      </c>
      <c r="AO124" s="123"/>
      <c r="AP124" s="123"/>
      <c r="AQ124" s="125" t="s">
        <v>83</v>
      </c>
      <c r="AR124" s="126"/>
      <c r="AS124" s="127">
        <f>ROUND(SUM(AS125:AS126),2)</f>
        <v>0</v>
      </c>
      <c r="AT124" s="128">
        <f>ROUND(SUM(AV124:AW124),2)</f>
        <v>0</v>
      </c>
      <c r="AU124" s="129">
        <f>ROUND(SUM(AU125:AU126),5)</f>
        <v>0</v>
      </c>
      <c r="AV124" s="128">
        <f>ROUND(AZ124*L29,2)</f>
        <v>0</v>
      </c>
      <c r="AW124" s="128">
        <f>ROUND(BA124*L30,2)</f>
        <v>0</v>
      </c>
      <c r="AX124" s="128">
        <f>ROUND(BB124*L29,2)</f>
        <v>0</v>
      </c>
      <c r="AY124" s="128">
        <f>ROUND(BC124*L30,2)</f>
        <v>0</v>
      </c>
      <c r="AZ124" s="128">
        <f>ROUND(SUM(AZ125:AZ126),2)</f>
        <v>0</v>
      </c>
      <c r="BA124" s="128">
        <f>ROUND(SUM(BA125:BA126),2)</f>
        <v>0</v>
      </c>
      <c r="BB124" s="128">
        <f>ROUND(SUM(BB125:BB126),2)</f>
        <v>0</v>
      </c>
      <c r="BC124" s="128">
        <f>ROUND(SUM(BC125:BC126),2)</f>
        <v>0</v>
      </c>
      <c r="BD124" s="130">
        <f>ROUND(SUM(BD125:BD126),2)</f>
        <v>0</v>
      </c>
      <c r="BE124" s="7"/>
      <c r="BS124" s="131" t="s">
        <v>75</v>
      </c>
      <c r="BT124" s="131" t="s">
        <v>84</v>
      </c>
      <c r="BU124" s="131" t="s">
        <v>77</v>
      </c>
      <c r="BV124" s="131" t="s">
        <v>78</v>
      </c>
      <c r="BW124" s="131" t="s">
        <v>173</v>
      </c>
      <c r="BX124" s="131" t="s">
        <v>5</v>
      </c>
      <c r="CL124" s="131" t="s">
        <v>1</v>
      </c>
      <c r="CM124" s="131" t="s">
        <v>86</v>
      </c>
    </row>
    <row r="125" s="4" customFormat="1" ht="16.5" customHeight="1">
      <c r="A125" s="119" t="s">
        <v>80</v>
      </c>
      <c r="B125" s="70"/>
      <c r="C125" s="133"/>
      <c r="D125" s="133"/>
      <c r="E125" s="134" t="s">
        <v>174</v>
      </c>
      <c r="F125" s="134"/>
      <c r="G125" s="134"/>
      <c r="H125" s="134"/>
      <c r="I125" s="134"/>
      <c r="J125" s="133"/>
      <c r="K125" s="134" t="s">
        <v>175</v>
      </c>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c r="AG125" s="135">
        <f>'451.1 - VRN'!J32</f>
        <v>0</v>
      </c>
      <c r="AH125" s="133"/>
      <c r="AI125" s="133"/>
      <c r="AJ125" s="133"/>
      <c r="AK125" s="133"/>
      <c r="AL125" s="133"/>
      <c r="AM125" s="133"/>
      <c r="AN125" s="135">
        <f>SUM(AG125,AT125)</f>
        <v>0</v>
      </c>
      <c r="AO125" s="133"/>
      <c r="AP125" s="133"/>
      <c r="AQ125" s="136" t="s">
        <v>92</v>
      </c>
      <c r="AR125" s="72"/>
      <c r="AS125" s="137">
        <v>0</v>
      </c>
      <c r="AT125" s="138">
        <f>ROUND(SUM(AV125:AW125),2)</f>
        <v>0</v>
      </c>
      <c r="AU125" s="139">
        <f>'451.1 - VRN'!P124</f>
        <v>0</v>
      </c>
      <c r="AV125" s="138">
        <f>'451.1 - VRN'!J35</f>
        <v>0</v>
      </c>
      <c r="AW125" s="138">
        <f>'451.1 - VRN'!J36</f>
        <v>0</v>
      </c>
      <c r="AX125" s="138">
        <f>'451.1 - VRN'!J37</f>
        <v>0</v>
      </c>
      <c r="AY125" s="138">
        <f>'451.1 - VRN'!J38</f>
        <v>0</v>
      </c>
      <c r="AZ125" s="138">
        <f>'451.1 - VRN'!F35</f>
        <v>0</v>
      </c>
      <c r="BA125" s="138">
        <f>'451.1 - VRN'!F36</f>
        <v>0</v>
      </c>
      <c r="BB125" s="138">
        <f>'451.1 - VRN'!F37</f>
        <v>0</v>
      </c>
      <c r="BC125" s="138">
        <f>'451.1 - VRN'!F38</f>
        <v>0</v>
      </c>
      <c r="BD125" s="140">
        <f>'451.1 - VRN'!F39</f>
        <v>0</v>
      </c>
      <c r="BE125" s="4"/>
      <c r="BT125" s="141" t="s">
        <v>86</v>
      </c>
      <c r="BV125" s="141" t="s">
        <v>78</v>
      </c>
      <c r="BW125" s="141" t="s">
        <v>176</v>
      </c>
      <c r="BX125" s="141" t="s">
        <v>173</v>
      </c>
      <c r="CL125" s="141" t="s">
        <v>1</v>
      </c>
    </row>
    <row r="126" s="4" customFormat="1" ht="16.5" customHeight="1">
      <c r="A126" s="119" t="s">
        <v>80</v>
      </c>
      <c r="B126" s="70"/>
      <c r="C126" s="133"/>
      <c r="D126" s="133"/>
      <c r="E126" s="134" t="s">
        <v>177</v>
      </c>
      <c r="F126" s="134"/>
      <c r="G126" s="134"/>
      <c r="H126" s="134"/>
      <c r="I126" s="134"/>
      <c r="J126" s="133"/>
      <c r="K126" s="134" t="s">
        <v>178</v>
      </c>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5">
        <f>'451.2 - VO'!J32</f>
        <v>0</v>
      </c>
      <c r="AH126" s="133"/>
      <c r="AI126" s="133"/>
      <c r="AJ126" s="133"/>
      <c r="AK126" s="133"/>
      <c r="AL126" s="133"/>
      <c r="AM126" s="133"/>
      <c r="AN126" s="135">
        <f>SUM(AG126,AT126)</f>
        <v>0</v>
      </c>
      <c r="AO126" s="133"/>
      <c r="AP126" s="133"/>
      <c r="AQ126" s="136" t="s">
        <v>92</v>
      </c>
      <c r="AR126" s="72"/>
      <c r="AS126" s="137">
        <v>0</v>
      </c>
      <c r="AT126" s="138">
        <f>ROUND(SUM(AV126:AW126),2)</f>
        <v>0</v>
      </c>
      <c r="AU126" s="139">
        <f>'451.2 - VO'!P124</f>
        <v>0</v>
      </c>
      <c r="AV126" s="138">
        <f>'451.2 - VO'!J35</f>
        <v>0</v>
      </c>
      <c r="AW126" s="138">
        <f>'451.2 - VO'!J36</f>
        <v>0</v>
      </c>
      <c r="AX126" s="138">
        <f>'451.2 - VO'!J37</f>
        <v>0</v>
      </c>
      <c r="AY126" s="138">
        <f>'451.2 - VO'!J38</f>
        <v>0</v>
      </c>
      <c r="AZ126" s="138">
        <f>'451.2 - VO'!F35</f>
        <v>0</v>
      </c>
      <c r="BA126" s="138">
        <f>'451.2 - VO'!F36</f>
        <v>0</v>
      </c>
      <c r="BB126" s="138">
        <f>'451.2 - VO'!F37</f>
        <v>0</v>
      </c>
      <c r="BC126" s="138">
        <f>'451.2 - VO'!F38</f>
        <v>0</v>
      </c>
      <c r="BD126" s="140">
        <f>'451.2 - VO'!F39</f>
        <v>0</v>
      </c>
      <c r="BE126" s="4"/>
      <c r="BT126" s="141" t="s">
        <v>86</v>
      </c>
      <c r="BV126" s="141" t="s">
        <v>78</v>
      </c>
      <c r="BW126" s="141" t="s">
        <v>179</v>
      </c>
      <c r="BX126" s="141" t="s">
        <v>173</v>
      </c>
      <c r="CL126" s="141" t="s">
        <v>1</v>
      </c>
    </row>
    <row r="127" s="7" customFormat="1" ht="16.5" customHeight="1">
      <c r="A127" s="119" t="s">
        <v>80</v>
      </c>
      <c r="B127" s="120"/>
      <c r="C127" s="121"/>
      <c r="D127" s="122" t="s">
        <v>180</v>
      </c>
      <c r="E127" s="122"/>
      <c r="F127" s="122"/>
      <c r="G127" s="122"/>
      <c r="H127" s="122"/>
      <c r="I127" s="123"/>
      <c r="J127" s="122" t="s">
        <v>181</v>
      </c>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4">
        <f>'461 - Sítě elektronických...'!J30</f>
        <v>0</v>
      </c>
      <c r="AH127" s="123"/>
      <c r="AI127" s="123"/>
      <c r="AJ127" s="123"/>
      <c r="AK127" s="123"/>
      <c r="AL127" s="123"/>
      <c r="AM127" s="123"/>
      <c r="AN127" s="124">
        <f>SUM(AG127,AT127)</f>
        <v>0</v>
      </c>
      <c r="AO127" s="123"/>
      <c r="AP127" s="123"/>
      <c r="AQ127" s="125" t="s">
        <v>83</v>
      </c>
      <c r="AR127" s="126"/>
      <c r="AS127" s="127">
        <v>0</v>
      </c>
      <c r="AT127" s="128">
        <f>ROUND(SUM(AV127:AW127),2)</f>
        <v>0</v>
      </c>
      <c r="AU127" s="129">
        <f>'461 - Sítě elektronických...'!P124</f>
        <v>0</v>
      </c>
      <c r="AV127" s="128">
        <f>'461 - Sítě elektronických...'!J33</f>
        <v>0</v>
      </c>
      <c r="AW127" s="128">
        <f>'461 - Sítě elektronických...'!J34</f>
        <v>0</v>
      </c>
      <c r="AX127" s="128">
        <f>'461 - Sítě elektronických...'!J35</f>
        <v>0</v>
      </c>
      <c r="AY127" s="128">
        <f>'461 - Sítě elektronických...'!J36</f>
        <v>0</v>
      </c>
      <c r="AZ127" s="128">
        <f>'461 - Sítě elektronických...'!F33</f>
        <v>0</v>
      </c>
      <c r="BA127" s="128">
        <f>'461 - Sítě elektronických...'!F34</f>
        <v>0</v>
      </c>
      <c r="BB127" s="128">
        <f>'461 - Sítě elektronických...'!F35</f>
        <v>0</v>
      </c>
      <c r="BC127" s="128">
        <f>'461 - Sítě elektronických...'!F36</f>
        <v>0</v>
      </c>
      <c r="BD127" s="130">
        <f>'461 - Sítě elektronických...'!F37</f>
        <v>0</v>
      </c>
      <c r="BE127" s="7"/>
      <c r="BT127" s="131" t="s">
        <v>84</v>
      </c>
      <c r="BV127" s="131" t="s">
        <v>78</v>
      </c>
      <c r="BW127" s="131" t="s">
        <v>182</v>
      </c>
      <c r="BX127" s="131" t="s">
        <v>5</v>
      </c>
      <c r="CL127" s="131" t="s">
        <v>1</v>
      </c>
      <c r="CM127" s="131" t="s">
        <v>86</v>
      </c>
    </row>
    <row r="128" s="7" customFormat="1" ht="16.5" customHeight="1">
      <c r="A128" s="7"/>
      <c r="B128" s="120"/>
      <c r="C128" s="121"/>
      <c r="D128" s="122" t="s">
        <v>183</v>
      </c>
      <c r="E128" s="122"/>
      <c r="F128" s="122"/>
      <c r="G128" s="122"/>
      <c r="H128" s="122"/>
      <c r="I128" s="123"/>
      <c r="J128" s="122" t="s">
        <v>184</v>
      </c>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32">
        <f>ROUND(SUM(AG129:AG130),2)</f>
        <v>0</v>
      </c>
      <c r="AH128" s="123"/>
      <c r="AI128" s="123"/>
      <c r="AJ128" s="123"/>
      <c r="AK128" s="123"/>
      <c r="AL128" s="123"/>
      <c r="AM128" s="123"/>
      <c r="AN128" s="124">
        <f>SUM(AG128,AT128)</f>
        <v>0</v>
      </c>
      <c r="AO128" s="123"/>
      <c r="AP128" s="123"/>
      <c r="AQ128" s="125" t="s">
        <v>83</v>
      </c>
      <c r="AR128" s="126"/>
      <c r="AS128" s="127">
        <f>ROUND(SUM(AS129:AS130),2)</f>
        <v>0</v>
      </c>
      <c r="AT128" s="128">
        <f>ROUND(SUM(AV128:AW128),2)</f>
        <v>0</v>
      </c>
      <c r="AU128" s="129">
        <f>ROUND(SUM(AU129:AU130),5)</f>
        <v>0</v>
      </c>
      <c r="AV128" s="128">
        <f>ROUND(AZ128*L29,2)</f>
        <v>0</v>
      </c>
      <c r="AW128" s="128">
        <f>ROUND(BA128*L30,2)</f>
        <v>0</v>
      </c>
      <c r="AX128" s="128">
        <f>ROUND(BB128*L29,2)</f>
        <v>0</v>
      </c>
      <c r="AY128" s="128">
        <f>ROUND(BC128*L30,2)</f>
        <v>0</v>
      </c>
      <c r="AZ128" s="128">
        <f>ROUND(SUM(AZ129:AZ130),2)</f>
        <v>0</v>
      </c>
      <c r="BA128" s="128">
        <f>ROUND(SUM(BA129:BA130),2)</f>
        <v>0</v>
      </c>
      <c r="BB128" s="128">
        <f>ROUND(SUM(BB129:BB130),2)</f>
        <v>0</v>
      </c>
      <c r="BC128" s="128">
        <f>ROUND(SUM(BC129:BC130),2)</f>
        <v>0</v>
      </c>
      <c r="BD128" s="130">
        <f>ROUND(SUM(BD129:BD130),2)</f>
        <v>0</v>
      </c>
      <c r="BE128" s="7"/>
      <c r="BS128" s="131" t="s">
        <v>75</v>
      </c>
      <c r="BT128" s="131" t="s">
        <v>84</v>
      </c>
      <c r="BU128" s="131" t="s">
        <v>77</v>
      </c>
      <c r="BV128" s="131" t="s">
        <v>78</v>
      </c>
      <c r="BW128" s="131" t="s">
        <v>185</v>
      </c>
      <c r="BX128" s="131" t="s">
        <v>5</v>
      </c>
      <c r="CL128" s="131" t="s">
        <v>1</v>
      </c>
      <c r="CM128" s="131" t="s">
        <v>86</v>
      </c>
    </row>
    <row r="129" s="4" customFormat="1" ht="16.5" customHeight="1">
      <c r="A129" s="119" t="s">
        <v>80</v>
      </c>
      <c r="B129" s="70"/>
      <c r="C129" s="133"/>
      <c r="D129" s="133"/>
      <c r="E129" s="134" t="s">
        <v>186</v>
      </c>
      <c r="F129" s="134"/>
      <c r="G129" s="134"/>
      <c r="H129" s="134"/>
      <c r="I129" s="134"/>
      <c r="J129" s="133"/>
      <c r="K129" s="134" t="s">
        <v>187</v>
      </c>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5">
        <f>'701.1 - Demontáž a montáž...'!J32</f>
        <v>0</v>
      </c>
      <c r="AH129" s="133"/>
      <c r="AI129" s="133"/>
      <c r="AJ129" s="133"/>
      <c r="AK129" s="133"/>
      <c r="AL129" s="133"/>
      <c r="AM129" s="133"/>
      <c r="AN129" s="135">
        <f>SUM(AG129,AT129)</f>
        <v>0</v>
      </c>
      <c r="AO129" s="133"/>
      <c r="AP129" s="133"/>
      <c r="AQ129" s="136" t="s">
        <v>92</v>
      </c>
      <c r="AR129" s="72"/>
      <c r="AS129" s="137">
        <v>0</v>
      </c>
      <c r="AT129" s="138">
        <f>ROUND(SUM(AV129:AW129),2)</f>
        <v>0</v>
      </c>
      <c r="AU129" s="139">
        <f>'701.1 - Demontáž a montáž...'!P126</f>
        <v>0</v>
      </c>
      <c r="AV129" s="138">
        <f>'701.1 - Demontáž a montáž...'!J35</f>
        <v>0</v>
      </c>
      <c r="AW129" s="138">
        <f>'701.1 - Demontáž a montáž...'!J36</f>
        <v>0</v>
      </c>
      <c r="AX129" s="138">
        <f>'701.1 - Demontáž a montáž...'!J37</f>
        <v>0</v>
      </c>
      <c r="AY129" s="138">
        <f>'701.1 - Demontáž a montáž...'!J38</f>
        <v>0</v>
      </c>
      <c r="AZ129" s="138">
        <f>'701.1 - Demontáž a montáž...'!F35</f>
        <v>0</v>
      </c>
      <c r="BA129" s="138">
        <f>'701.1 - Demontáž a montáž...'!F36</f>
        <v>0</v>
      </c>
      <c r="BB129" s="138">
        <f>'701.1 - Demontáž a montáž...'!F37</f>
        <v>0</v>
      </c>
      <c r="BC129" s="138">
        <f>'701.1 - Demontáž a montáž...'!F38</f>
        <v>0</v>
      </c>
      <c r="BD129" s="140">
        <f>'701.1 - Demontáž a montáž...'!F39</f>
        <v>0</v>
      </c>
      <c r="BE129" s="4"/>
      <c r="BT129" s="141" t="s">
        <v>86</v>
      </c>
      <c r="BV129" s="141" t="s">
        <v>78</v>
      </c>
      <c r="BW129" s="141" t="s">
        <v>188</v>
      </c>
      <c r="BX129" s="141" t="s">
        <v>185</v>
      </c>
      <c r="CL129" s="141" t="s">
        <v>1</v>
      </c>
    </row>
    <row r="130" s="4" customFormat="1" ht="16.5" customHeight="1">
      <c r="A130" s="119" t="s">
        <v>80</v>
      </c>
      <c r="B130" s="70"/>
      <c r="C130" s="133"/>
      <c r="D130" s="133"/>
      <c r="E130" s="134" t="s">
        <v>189</v>
      </c>
      <c r="F130" s="134"/>
      <c r="G130" s="134"/>
      <c r="H130" s="134"/>
      <c r="I130" s="134"/>
      <c r="J130" s="133"/>
      <c r="K130" s="134" t="s">
        <v>190</v>
      </c>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5">
        <f>'701.2 - Obnova oplocení p...'!J32</f>
        <v>0</v>
      </c>
      <c r="AH130" s="133"/>
      <c r="AI130" s="133"/>
      <c r="AJ130" s="133"/>
      <c r="AK130" s="133"/>
      <c r="AL130" s="133"/>
      <c r="AM130" s="133"/>
      <c r="AN130" s="135">
        <f>SUM(AG130,AT130)</f>
        <v>0</v>
      </c>
      <c r="AO130" s="133"/>
      <c r="AP130" s="133"/>
      <c r="AQ130" s="136" t="s">
        <v>92</v>
      </c>
      <c r="AR130" s="72"/>
      <c r="AS130" s="137">
        <v>0</v>
      </c>
      <c r="AT130" s="138">
        <f>ROUND(SUM(AV130:AW130),2)</f>
        <v>0</v>
      </c>
      <c r="AU130" s="139">
        <f>'701.2 - Obnova oplocení p...'!P126</f>
        <v>0</v>
      </c>
      <c r="AV130" s="138">
        <f>'701.2 - Obnova oplocení p...'!J35</f>
        <v>0</v>
      </c>
      <c r="AW130" s="138">
        <f>'701.2 - Obnova oplocení p...'!J36</f>
        <v>0</v>
      </c>
      <c r="AX130" s="138">
        <f>'701.2 - Obnova oplocení p...'!J37</f>
        <v>0</v>
      </c>
      <c r="AY130" s="138">
        <f>'701.2 - Obnova oplocení p...'!J38</f>
        <v>0</v>
      </c>
      <c r="AZ130" s="138">
        <f>'701.2 - Obnova oplocení p...'!F35</f>
        <v>0</v>
      </c>
      <c r="BA130" s="138">
        <f>'701.2 - Obnova oplocení p...'!F36</f>
        <v>0</v>
      </c>
      <c r="BB130" s="138">
        <f>'701.2 - Obnova oplocení p...'!F37</f>
        <v>0</v>
      </c>
      <c r="BC130" s="138">
        <f>'701.2 - Obnova oplocení p...'!F38</f>
        <v>0</v>
      </c>
      <c r="BD130" s="140">
        <f>'701.2 - Obnova oplocení p...'!F39</f>
        <v>0</v>
      </c>
      <c r="BE130" s="4"/>
      <c r="BT130" s="141" t="s">
        <v>86</v>
      </c>
      <c r="BV130" s="141" t="s">
        <v>78</v>
      </c>
      <c r="BW130" s="141" t="s">
        <v>191</v>
      </c>
      <c r="BX130" s="141" t="s">
        <v>185</v>
      </c>
      <c r="CL130" s="141" t="s">
        <v>1</v>
      </c>
    </row>
    <row r="131" s="7" customFormat="1" ht="16.5" customHeight="1">
      <c r="A131" s="119" t="s">
        <v>80</v>
      </c>
      <c r="B131" s="120"/>
      <c r="C131" s="121"/>
      <c r="D131" s="122" t="s">
        <v>192</v>
      </c>
      <c r="E131" s="122"/>
      <c r="F131" s="122"/>
      <c r="G131" s="122"/>
      <c r="H131" s="122"/>
      <c r="I131" s="123"/>
      <c r="J131" s="122" t="s">
        <v>193</v>
      </c>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4">
        <f>'702 - Oplocení na parc.č....'!J30</f>
        <v>0</v>
      </c>
      <c r="AH131" s="123"/>
      <c r="AI131" s="123"/>
      <c r="AJ131" s="123"/>
      <c r="AK131" s="123"/>
      <c r="AL131" s="123"/>
      <c r="AM131" s="123"/>
      <c r="AN131" s="124">
        <f>SUM(AG131,AT131)</f>
        <v>0</v>
      </c>
      <c r="AO131" s="123"/>
      <c r="AP131" s="123"/>
      <c r="AQ131" s="125" t="s">
        <v>83</v>
      </c>
      <c r="AR131" s="126"/>
      <c r="AS131" s="127">
        <v>0</v>
      </c>
      <c r="AT131" s="128">
        <f>ROUND(SUM(AV131:AW131),2)</f>
        <v>0</v>
      </c>
      <c r="AU131" s="129">
        <f>'702 - Oplocení na parc.č....'!P122</f>
        <v>0</v>
      </c>
      <c r="AV131" s="128">
        <f>'702 - Oplocení na parc.č....'!J33</f>
        <v>0</v>
      </c>
      <c r="AW131" s="128">
        <f>'702 - Oplocení na parc.č....'!J34</f>
        <v>0</v>
      </c>
      <c r="AX131" s="128">
        <f>'702 - Oplocení na parc.č....'!J35</f>
        <v>0</v>
      </c>
      <c r="AY131" s="128">
        <f>'702 - Oplocení na parc.č....'!J36</f>
        <v>0</v>
      </c>
      <c r="AZ131" s="128">
        <f>'702 - Oplocení na parc.č....'!F33</f>
        <v>0</v>
      </c>
      <c r="BA131" s="128">
        <f>'702 - Oplocení na parc.č....'!F34</f>
        <v>0</v>
      </c>
      <c r="BB131" s="128">
        <f>'702 - Oplocení na parc.č....'!F35</f>
        <v>0</v>
      </c>
      <c r="BC131" s="128">
        <f>'702 - Oplocení na parc.č....'!F36</f>
        <v>0</v>
      </c>
      <c r="BD131" s="130">
        <f>'702 - Oplocení na parc.č....'!F37</f>
        <v>0</v>
      </c>
      <c r="BE131" s="7"/>
      <c r="BT131" s="131" t="s">
        <v>84</v>
      </c>
      <c r="BV131" s="131" t="s">
        <v>78</v>
      </c>
      <c r="BW131" s="131" t="s">
        <v>194</v>
      </c>
      <c r="BX131" s="131" t="s">
        <v>5</v>
      </c>
      <c r="CL131" s="131" t="s">
        <v>1</v>
      </c>
      <c r="CM131" s="131" t="s">
        <v>86</v>
      </c>
    </row>
    <row r="132" s="7" customFormat="1" ht="16.5" customHeight="1">
      <c r="A132" s="7"/>
      <c r="B132" s="120"/>
      <c r="C132" s="121"/>
      <c r="D132" s="122" t="s">
        <v>195</v>
      </c>
      <c r="E132" s="122"/>
      <c r="F132" s="122"/>
      <c r="G132" s="122"/>
      <c r="H132" s="122"/>
      <c r="I132" s="123"/>
      <c r="J132" s="122" t="s">
        <v>196</v>
      </c>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32">
        <f>ROUND(SUM(AG133:AG140),2)</f>
        <v>0</v>
      </c>
      <c r="AH132" s="123"/>
      <c r="AI132" s="123"/>
      <c r="AJ132" s="123"/>
      <c r="AK132" s="123"/>
      <c r="AL132" s="123"/>
      <c r="AM132" s="123"/>
      <c r="AN132" s="124">
        <f>SUM(AG132,AT132)</f>
        <v>0</v>
      </c>
      <c r="AO132" s="123"/>
      <c r="AP132" s="123"/>
      <c r="AQ132" s="125" t="s">
        <v>83</v>
      </c>
      <c r="AR132" s="126"/>
      <c r="AS132" s="127">
        <f>ROUND(SUM(AS133:AS140),2)</f>
        <v>0</v>
      </c>
      <c r="AT132" s="128">
        <f>ROUND(SUM(AV132:AW132),2)</f>
        <v>0</v>
      </c>
      <c r="AU132" s="129">
        <f>ROUND(SUM(AU133:AU140),5)</f>
        <v>0</v>
      </c>
      <c r="AV132" s="128">
        <f>ROUND(AZ132*L29,2)</f>
        <v>0</v>
      </c>
      <c r="AW132" s="128">
        <f>ROUND(BA132*L30,2)</f>
        <v>0</v>
      </c>
      <c r="AX132" s="128">
        <f>ROUND(BB132*L29,2)</f>
        <v>0</v>
      </c>
      <c r="AY132" s="128">
        <f>ROUND(BC132*L30,2)</f>
        <v>0</v>
      </c>
      <c r="AZ132" s="128">
        <f>ROUND(SUM(AZ133:AZ140),2)</f>
        <v>0</v>
      </c>
      <c r="BA132" s="128">
        <f>ROUND(SUM(BA133:BA140),2)</f>
        <v>0</v>
      </c>
      <c r="BB132" s="128">
        <f>ROUND(SUM(BB133:BB140),2)</f>
        <v>0</v>
      </c>
      <c r="BC132" s="128">
        <f>ROUND(SUM(BC133:BC140),2)</f>
        <v>0</v>
      </c>
      <c r="BD132" s="130">
        <f>ROUND(SUM(BD133:BD140),2)</f>
        <v>0</v>
      </c>
      <c r="BE132" s="7"/>
      <c r="BS132" s="131" t="s">
        <v>75</v>
      </c>
      <c r="BT132" s="131" t="s">
        <v>84</v>
      </c>
      <c r="BU132" s="131" t="s">
        <v>77</v>
      </c>
      <c r="BV132" s="131" t="s">
        <v>78</v>
      </c>
      <c r="BW132" s="131" t="s">
        <v>197</v>
      </c>
      <c r="BX132" s="131" t="s">
        <v>5</v>
      </c>
      <c r="CL132" s="131" t="s">
        <v>1</v>
      </c>
      <c r="CM132" s="131" t="s">
        <v>86</v>
      </c>
    </row>
    <row r="133" s="4" customFormat="1" ht="23.25" customHeight="1">
      <c r="A133" s="119" t="s">
        <v>80</v>
      </c>
      <c r="B133" s="70"/>
      <c r="C133" s="133"/>
      <c r="D133" s="133"/>
      <c r="E133" s="134" t="s">
        <v>198</v>
      </c>
      <c r="F133" s="134"/>
      <c r="G133" s="134"/>
      <c r="H133" s="134"/>
      <c r="I133" s="134"/>
      <c r="J133" s="133"/>
      <c r="K133" s="134" t="s">
        <v>199</v>
      </c>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c r="AG133" s="135">
        <f>'1-SO 801 - Sadové úpravy-...'!J32</f>
        <v>0</v>
      </c>
      <c r="AH133" s="133"/>
      <c r="AI133" s="133"/>
      <c r="AJ133" s="133"/>
      <c r="AK133" s="133"/>
      <c r="AL133" s="133"/>
      <c r="AM133" s="133"/>
      <c r="AN133" s="135">
        <f>SUM(AG133,AT133)</f>
        <v>0</v>
      </c>
      <c r="AO133" s="133"/>
      <c r="AP133" s="133"/>
      <c r="AQ133" s="136" t="s">
        <v>92</v>
      </c>
      <c r="AR133" s="72"/>
      <c r="AS133" s="137">
        <v>0</v>
      </c>
      <c r="AT133" s="138">
        <f>ROUND(SUM(AV133:AW133),2)</f>
        <v>0</v>
      </c>
      <c r="AU133" s="139">
        <f>'1-SO 801 - Sadové úpravy-...'!P123</f>
        <v>0</v>
      </c>
      <c r="AV133" s="138">
        <f>'1-SO 801 - Sadové úpravy-...'!J35</f>
        <v>0</v>
      </c>
      <c r="AW133" s="138">
        <f>'1-SO 801 - Sadové úpravy-...'!J36</f>
        <v>0</v>
      </c>
      <c r="AX133" s="138">
        <f>'1-SO 801 - Sadové úpravy-...'!J37</f>
        <v>0</v>
      </c>
      <c r="AY133" s="138">
        <f>'1-SO 801 - Sadové úpravy-...'!J38</f>
        <v>0</v>
      </c>
      <c r="AZ133" s="138">
        <f>'1-SO 801 - Sadové úpravy-...'!F35</f>
        <v>0</v>
      </c>
      <c r="BA133" s="138">
        <f>'1-SO 801 - Sadové úpravy-...'!F36</f>
        <v>0</v>
      </c>
      <c r="BB133" s="138">
        <f>'1-SO 801 - Sadové úpravy-...'!F37</f>
        <v>0</v>
      </c>
      <c r="BC133" s="138">
        <f>'1-SO 801 - Sadové úpravy-...'!F38</f>
        <v>0</v>
      </c>
      <c r="BD133" s="140">
        <f>'1-SO 801 - Sadové úpravy-...'!F39</f>
        <v>0</v>
      </c>
      <c r="BE133" s="4"/>
      <c r="BT133" s="141" t="s">
        <v>86</v>
      </c>
      <c r="BV133" s="141" t="s">
        <v>78</v>
      </c>
      <c r="BW133" s="141" t="s">
        <v>200</v>
      </c>
      <c r="BX133" s="141" t="s">
        <v>197</v>
      </c>
      <c r="CL133" s="141" t="s">
        <v>1</v>
      </c>
    </row>
    <row r="134" s="4" customFormat="1" ht="23.25" customHeight="1">
      <c r="A134" s="119" t="s">
        <v>80</v>
      </c>
      <c r="B134" s="70"/>
      <c r="C134" s="133"/>
      <c r="D134" s="133"/>
      <c r="E134" s="134" t="s">
        <v>201</v>
      </c>
      <c r="F134" s="134"/>
      <c r="G134" s="134"/>
      <c r="H134" s="134"/>
      <c r="I134" s="134"/>
      <c r="J134" s="133"/>
      <c r="K134" s="134" t="s">
        <v>202</v>
      </c>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5">
        <f>'2-SO 801 - Sadové úpravy-...'!J32</f>
        <v>0</v>
      </c>
      <c r="AH134" s="133"/>
      <c r="AI134" s="133"/>
      <c r="AJ134" s="133"/>
      <c r="AK134" s="133"/>
      <c r="AL134" s="133"/>
      <c r="AM134" s="133"/>
      <c r="AN134" s="135">
        <f>SUM(AG134,AT134)</f>
        <v>0</v>
      </c>
      <c r="AO134" s="133"/>
      <c r="AP134" s="133"/>
      <c r="AQ134" s="136" t="s">
        <v>92</v>
      </c>
      <c r="AR134" s="72"/>
      <c r="AS134" s="137">
        <v>0</v>
      </c>
      <c r="AT134" s="138">
        <f>ROUND(SUM(AV134:AW134),2)</f>
        <v>0</v>
      </c>
      <c r="AU134" s="139">
        <f>'2-SO 801 - Sadové úpravy-...'!P123</f>
        <v>0</v>
      </c>
      <c r="AV134" s="138">
        <f>'2-SO 801 - Sadové úpravy-...'!J35</f>
        <v>0</v>
      </c>
      <c r="AW134" s="138">
        <f>'2-SO 801 - Sadové úpravy-...'!J36</f>
        <v>0</v>
      </c>
      <c r="AX134" s="138">
        <f>'2-SO 801 - Sadové úpravy-...'!J37</f>
        <v>0</v>
      </c>
      <c r="AY134" s="138">
        <f>'2-SO 801 - Sadové úpravy-...'!J38</f>
        <v>0</v>
      </c>
      <c r="AZ134" s="138">
        <f>'2-SO 801 - Sadové úpravy-...'!F35</f>
        <v>0</v>
      </c>
      <c r="BA134" s="138">
        <f>'2-SO 801 - Sadové úpravy-...'!F36</f>
        <v>0</v>
      </c>
      <c r="BB134" s="138">
        <f>'2-SO 801 - Sadové úpravy-...'!F37</f>
        <v>0</v>
      </c>
      <c r="BC134" s="138">
        <f>'2-SO 801 - Sadové úpravy-...'!F38</f>
        <v>0</v>
      </c>
      <c r="BD134" s="140">
        <f>'2-SO 801 - Sadové úpravy-...'!F39</f>
        <v>0</v>
      </c>
      <c r="BE134" s="4"/>
      <c r="BT134" s="141" t="s">
        <v>86</v>
      </c>
      <c r="BV134" s="141" t="s">
        <v>78</v>
      </c>
      <c r="BW134" s="141" t="s">
        <v>203</v>
      </c>
      <c r="BX134" s="141" t="s">
        <v>197</v>
      </c>
      <c r="CL134" s="141" t="s">
        <v>1</v>
      </c>
    </row>
    <row r="135" s="4" customFormat="1" ht="23.25" customHeight="1">
      <c r="A135" s="119" t="s">
        <v>80</v>
      </c>
      <c r="B135" s="70"/>
      <c r="C135" s="133"/>
      <c r="D135" s="133"/>
      <c r="E135" s="134" t="s">
        <v>204</v>
      </c>
      <c r="F135" s="134"/>
      <c r="G135" s="134"/>
      <c r="H135" s="134"/>
      <c r="I135" s="134"/>
      <c r="J135" s="133"/>
      <c r="K135" s="134" t="s">
        <v>205</v>
      </c>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c r="AG135" s="135">
        <f>'3-SO 801 - Sadové úpravy-...'!J32</f>
        <v>0</v>
      </c>
      <c r="AH135" s="133"/>
      <c r="AI135" s="133"/>
      <c r="AJ135" s="133"/>
      <c r="AK135" s="133"/>
      <c r="AL135" s="133"/>
      <c r="AM135" s="133"/>
      <c r="AN135" s="135">
        <f>SUM(AG135,AT135)</f>
        <v>0</v>
      </c>
      <c r="AO135" s="133"/>
      <c r="AP135" s="133"/>
      <c r="AQ135" s="136" t="s">
        <v>92</v>
      </c>
      <c r="AR135" s="72"/>
      <c r="AS135" s="137">
        <v>0</v>
      </c>
      <c r="AT135" s="138">
        <f>ROUND(SUM(AV135:AW135),2)</f>
        <v>0</v>
      </c>
      <c r="AU135" s="139">
        <f>'3-SO 801 - Sadové úpravy-...'!P123</f>
        <v>0</v>
      </c>
      <c r="AV135" s="138">
        <f>'3-SO 801 - Sadové úpravy-...'!J35</f>
        <v>0</v>
      </c>
      <c r="AW135" s="138">
        <f>'3-SO 801 - Sadové úpravy-...'!J36</f>
        <v>0</v>
      </c>
      <c r="AX135" s="138">
        <f>'3-SO 801 - Sadové úpravy-...'!J37</f>
        <v>0</v>
      </c>
      <c r="AY135" s="138">
        <f>'3-SO 801 - Sadové úpravy-...'!J38</f>
        <v>0</v>
      </c>
      <c r="AZ135" s="138">
        <f>'3-SO 801 - Sadové úpravy-...'!F35</f>
        <v>0</v>
      </c>
      <c r="BA135" s="138">
        <f>'3-SO 801 - Sadové úpravy-...'!F36</f>
        <v>0</v>
      </c>
      <c r="BB135" s="138">
        <f>'3-SO 801 - Sadové úpravy-...'!F37</f>
        <v>0</v>
      </c>
      <c r="BC135" s="138">
        <f>'3-SO 801 - Sadové úpravy-...'!F38</f>
        <v>0</v>
      </c>
      <c r="BD135" s="140">
        <f>'3-SO 801 - Sadové úpravy-...'!F39</f>
        <v>0</v>
      </c>
      <c r="BE135" s="4"/>
      <c r="BT135" s="141" t="s">
        <v>86</v>
      </c>
      <c r="BV135" s="141" t="s">
        <v>78</v>
      </c>
      <c r="BW135" s="141" t="s">
        <v>206</v>
      </c>
      <c r="BX135" s="141" t="s">
        <v>197</v>
      </c>
      <c r="CL135" s="141" t="s">
        <v>1</v>
      </c>
    </row>
    <row r="136" s="4" customFormat="1" ht="23.25" customHeight="1">
      <c r="A136" s="119" t="s">
        <v>80</v>
      </c>
      <c r="B136" s="70"/>
      <c r="C136" s="133"/>
      <c r="D136" s="133"/>
      <c r="E136" s="134" t="s">
        <v>207</v>
      </c>
      <c r="F136" s="134"/>
      <c r="G136" s="134"/>
      <c r="H136" s="134"/>
      <c r="I136" s="134"/>
      <c r="J136" s="133"/>
      <c r="K136" s="134" t="s">
        <v>208</v>
      </c>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c r="AG136" s="135">
        <f>'4-SO 801 - Sadové úpravy-...'!J32</f>
        <v>0</v>
      </c>
      <c r="AH136" s="133"/>
      <c r="AI136" s="133"/>
      <c r="AJ136" s="133"/>
      <c r="AK136" s="133"/>
      <c r="AL136" s="133"/>
      <c r="AM136" s="133"/>
      <c r="AN136" s="135">
        <f>SUM(AG136,AT136)</f>
        <v>0</v>
      </c>
      <c r="AO136" s="133"/>
      <c r="AP136" s="133"/>
      <c r="AQ136" s="136" t="s">
        <v>92</v>
      </c>
      <c r="AR136" s="72"/>
      <c r="AS136" s="137">
        <v>0</v>
      </c>
      <c r="AT136" s="138">
        <f>ROUND(SUM(AV136:AW136),2)</f>
        <v>0</v>
      </c>
      <c r="AU136" s="139">
        <f>'4-SO 801 - Sadové úpravy-...'!P123</f>
        <v>0</v>
      </c>
      <c r="AV136" s="138">
        <f>'4-SO 801 - Sadové úpravy-...'!J35</f>
        <v>0</v>
      </c>
      <c r="AW136" s="138">
        <f>'4-SO 801 - Sadové úpravy-...'!J36</f>
        <v>0</v>
      </c>
      <c r="AX136" s="138">
        <f>'4-SO 801 - Sadové úpravy-...'!J37</f>
        <v>0</v>
      </c>
      <c r="AY136" s="138">
        <f>'4-SO 801 - Sadové úpravy-...'!J38</f>
        <v>0</v>
      </c>
      <c r="AZ136" s="138">
        <f>'4-SO 801 - Sadové úpravy-...'!F35</f>
        <v>0</v>
      </c>
      <c r="BA136" s="138">
        <f>'4-SO 801 - Sadové úpravy-...'!F36</f>
        <v>0</v>
      </c>
      <c r="BB136" s="138">
        <f>'4-SO 801 - Sadové úpravy-...'!F37</f>
        <v>0</v>
      </c>
      <c r="BC136" s="138">
        <f>'4-SO 801 - Sadové úpravy-...'!F38</f>
        <v>0</v>
      </c>
      <c r="BD136" s="140">
        <f>'4-SO 801 - Sadové úpravy-...'!F39</f>
        <v>0</v>
      </c>
      <c r="BE136" s="4"/>
      <c r="BT136" s="141" t="s">
        <v>86</v>
      </c>
      <c r="BV136" s="141" t="s">
        <v>78</v>
      </c>
      <c r="BW136" s="141" t="s">
        <v>209</v>
      </c>
      <c r="BX136" s="141" t="s">
        <v>197</v>
      </c>
      <c r="CL136" s="141" t="s">
        <v>1</v>
      </c>
    </row>
    <row r="137" s="4" customFormat="1" ht="23.25" customHeight="1">
      <c r="A137" s="119" t="s">
        <v>80</v>
      </c>
      <c r="B137" s="70"/>
      <c r="C137" s="133"/>
      <c r="D137" s="133"/>
      <c r="E137" s="134" t="s">
        <v>210</v>
      </c>
      <c r="F137" s="134"/>
      <c r="G137" s="134"/>
      <c r="H137" s="134"/>
      <c r="I137" s="134"/>
      <c r="J137" s="133"/>
      <c r="K137" s="134" t="s">
        <v>211</v>
      </c>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c r="AG137" s="135">
        <f>'5-SO 801 - Sadové úpravy-...'!J32</f>
        <v>0</v>
      </c>
      <c r="AH137" s="133"/>
      <c r="AI137" s="133"/>
      <c r="AJ137" s="133"/>
      <c r="AK137" s="133"/>
      <c r="AL137" s="133"/>
      <c r="AM137" s="133"/>
      <c r="AN137" s="135">
        <f>SUM(AG137,AT137)</f>
        <v>0</v>
      </c>
      <c r="AO137" s="133"/>
      <c r="AP137" s="133"/>
      <c r="AQ137" s="136" t="s">
        <v>92</v>
      </c>
      <c r="AR137" s="72"/>
      <c r="AS137" s="137">
        <v>0</v>
      </c>
      <c r="AT137" s="138">
        <f>ROUND(SUM(AV137:AW137),2)</f>
        <v>0</v>
      </c>
      <c r="AU137" s="139">
        <f>'5-SO 801 - Sadové úpravy-...'!P123</f>
        <v>0</v>
      </c>
      <c r="AV137" s="138">
        <f>'5-SO 801 - Sadové úpravy-...'!J35</f>
        <v>0</v>
      </c>
      <c r="AW137" s="138">
        <f>'5-SO 801 - Sadové úpravy-...'!J36</f>
        <v>0</v>
      </c>
      <c r="AX137" s="138">
        <f>'5-SO 801 - Sadové úpravy-...'!J37</f>
        <v>0</v>
      </c>
      <c r="AY137" s="138">
        <f>'5-SO 801 - Sadové úpravy-...'!J38</f>
        <v>0</v>
      </c>
      <c r="AZ137" s="138">
        <f>'5-SO 801 - Sadové úpravy-...'!F35</f>
        <v>0</v>
      </c>
      <c r="BA137" s="138">
        <f>'5-SO 801 - Sadové úpravy-...'!F36</f>
        <v>0</v>
      </c>
      <c r="BB137" s="138">
        <f>'5-SO 801 - Sadové úpravy-...'!F37</f>
        <v>0</v>
      </c>
      <c r="BC137" s="138">
        <f>'5-SO 801 - Sadové úpravy-...'!F38</f>
        <v>0</v>
      </c>
      <c r="BD137" s="140">
        <f>'5-SO 801 - Sadové úpravy-...'!F39</f>
        <v>0</v>
      </c>
      <c r="BE137" s="4"/>
      <c r="BT137" s="141" t="s">
        <v>86</v>
      </c>
      <c r="BV137" s="141" t="s">
        <v>78</v>
      </c>
      <c r="BW137" s="141" t="s">
        <v>212</v>
      </c>
      <c r="BX137" s="141" t="s">
        <v>197</v>
      </c>
      <c r="CL137" s="141" t="s">
        <v>1</v>
      </c>
    </row>
    <row r="138" s="4" customFormat="1" ht="16.5" customHeight="1">
      <c r="A138" s="119" t="s">
        <v>80</v>
      </c>
      <c r="B138" s="70"/>
      <c r="C138" s="133"/>
      <c r="D138" s="133"/>
      <c r="E138" s="134" t="s">
        <v>213</v>
      </c>
      <c r="F138" s="134"/>
      <c r="G138" s="134"/>
      <c r="H138" s="134"/>
      <c r="I138" s="134"/>
      <c r="J138" s="133"/>
      <c r="K138" s="134" t="s">
        <v>214</v>
      </c>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c r="AG138" s="135">
        <f>'801_02.1 - SO 801 Sadové ...'!J32</f>
        <v>0</v>
      </c>
      <c r="AH138" s="133"/>
      <c r="AI138" s="133"/>
      <c r="AJ138" s="133"/>
      <c r="AK138" s="133"/>
      <c r="AL138" s="133"/>
      <c r="AM138" s="133"/>
      <c r="AN138" s="135">
        <f>SUM(AG138,AT138)</f>
        <v>0</v>
      </c>
      <c r="AO138" s="133"/>
      <c r="AP138" s="133"/>
      <c r="AQ138" s="136" t="s">
        <v>92</v>
      </c>
      <c r="AR138" s="72"/>
      <c r="AS138" s="137">
        <v>0</v>
      </c>
      <c r="AT138" s="138">
        <f>ROUND(SUM(AV138:AW138),2)</f>
        <v>0</v>
      </c>
      <c r="AU138" s="139">
        <f>'801_02.1 - SO 801 Sadové ...'!P124</f>
        <v>0</v>
      </c>
      <c r="AV138" s="138">
        <f>'801_02.1 - SO 801 Sadové ...'!J35</f>
        <v>0</v>
      </c>
      <c r="AW138" s="138">
        <f>'801_02.1 - SO 801 Sadové ...'!J36</f>
        <v>0</v>
      </c>
      <c r="AX138" s="138">
        <f>'801_02.1 - SO 801 Sadové ...'!J37</f>
        <v>0</v>
      </c>
      <c r="AY138" s="138">
        <f>'801_02.1 - SO 801 Sadové ...'!J38</f>
        <v>0</v>
      </c>
      <c r="AZ138" s="138">
        <f>'801_02.1 - SO 801 Sadové ...'!F35</f>
        <v>0</v>
      </c>
      <c r="BA138" s="138">
        <f>'801_02.1 - SO 801 Sadové ...'!F36</f>
        <v>0</v>
      </c>
      <c r="BB138" s="138">
        <f>'801_02.1 - SO 801 Sadové ...'!F37</f>
        <v>0</v>
      </c>
      <c r="BC138" s="138">
        <f>'801_02.1 - SO 801 Sadové ...'!F38</f>
        <v>0</v>
      </c>
      <c r="BD138" s="140">
        <f>'801_02.1 - SO 801 Sadové ...'!F39</f>
        <v>0</v>
      </c>
      <c r="BE138" s="4"/>
      <c r="BT138" s="141" t="s">
        <v>86</v>
      </c>
      <c r="BV138" s="141" t="s">
        <v>78</v>
      </c>
      <c r="BW138" s="141" t="s">
        <v>215</v>
      </c>
      <c r="BX138" s="141" t="s">
        <v>197</v>
      </c>
      <c r="CL138" s="141" t="s">
        <v>1</v>
      </c>
    </row>
    <row r="139" s="4" customFormat="1" ht="16.5" customHeight="1">
      <c r="A139" s="119" t="s">
        <v>80</v>
      </c>
      <c r="B139" s="70"/>
      <c r="C139" s="133"/>
      <c r="D139" s="133"/>
      <c r="E139" s="134" t="s">
        <v>216</v>
      </c>
      <c r="F139" s="134"/>
      <c r="G139" s="134"/>
      <c r="H139" s="134"/>
      <c r="I139" s="134"/>
      <c r="J139" s="133"/>
      <c r="K139" s="134" t="s">
        <v>217</v>
      </c>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c r="AG139" s="135">
        <f>'801_02.2 - SO 801 Sadové ...'!J32</f>
        <v>0</v>
      </c>
      <c r="AH139" s="133"/>
      <c r="AI139" s="133"/>
      <c r="AJ139" s="133"/>
      <c r="AK139" s="133"/>
      <c r="AL139" s="133"/>
      <c r="AM139" s="133"/>
      <c r="AN139" s="135">
        <f>SUM(AG139,AT139)</f>
        <v>0</v>
      </c>
      <c r="AO139" s="133"/>
      <c r="AP139" s="133"/>
      <c r="AQ139" s="136" t="s">
        <v>92</v>
      </c>
      <c r="AR139" s="72"/>
      <c r="AS139" s="137">
        <v>0</v>
      </c>
      <c r="AT139" s="138">
        <f>ROUND(SUM(AV139:AW139),2)</f>
        <v>0</v>
      </c>
      <c r="AU139" s="139">
        <f>'801_02.2 - SO 801 Sadové ...'!P124</f>
        <v>0</v>
      </c>
      <c r="AV139" s="138">
        <f>'801_02.2 - SO 801 Sadové ...'!J35</f>
        <v>0</v>
      </c>
      <c r="AW139" s="138">
        <f>'801_02.2 - SO 801 Sadové ...'!J36</f>
        <v>0</v>
      </c>
      <c r="AX139" s="138">
        <f>'801_02.2 - SO 801 Sadové ...'!J37</f>
        <v>0</v>
      </c>
      <c r="AY139" s="138">
        <f>'801_02.2 - SO 801 Sadové ...'!J38</f>
        <v>0</v>
      </c>
      <c r="AZ139" s="138">
        <f>'801_02.2 - SO 801 Sadové ...'!F35</f>
        <v>0</v>
      </c>
      <c r="BA139" s="138">
        <f>'801_02.2 - SO 801 Sadové ...'!F36</f>
        <v>0</v>
      </c>
      <c r="BB139" s="138">
        <f>'801_02.2 - SO 801 Sadové ...'!F37</f>
        <v>0</v>
      </c>
      <c r="BC139" s="138">
        <f>'801_02.2 - SO 801 Sadové ...'!F38</f>
        <v>0</v>
      </c>
      <c r="BD139" s="140">
        <f>'801_02.2 - SO 801 Sadové ...'!F39</f>
        <v>0</v>
      </c>
      <c r="BE139" s="4"/>
      <c r="BT139" s="141" t="s">
        <v>86</v>
      </c>
      <c r="BV139" s="141" t="s">
        <v>78</v>
      </c>
      <c r="BW139" s="141" t="s">
        <v>218</v>
      </c>
      <c r="BX139" s="141" t="s">
        <v>197</v>
      </c>
      <c r="CL139" s="141" t="s">
        <v>1</v>
      </c>
    </row>
    <row r="140" s="4" customFormat="1" ht="16.5" customHeight="1">
      <c r="A140" s="119" t="s">
        <v>80</v>
      </c>
      <c r="B140" s="70"/>
      <c r="C140" s="133"/>
      <c r="D140" s="133"/>
      <c r="E140" s="134" t="s">
        <v>219</v>
      </c>
      <c r="F140" s="134"/>
      <c r="G140" s="134"/>
      <c r="H140" s="134"/>
      <c r="I140" s="134"/>
      <c r="J140" s="133"/>
      <c r="K140" s="134" t="s">
        <v>220</v>
      </c>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5">
        <f>'801_02.3 - SO 801 Sadové ...'!J32</f>
        <v>0</v>
      </c>
      <c r="AH140" s="133"/>
      <c r="AI140" s="133"/>
      <c r="AJ140" s="133"/>
      <c r="AK140" s="133"/>
      <c r="AL140" s="133"/>
      <c r="AM140" s="133"/>
      <c r="AN140" s="135">
        <f>SUM(AG140,AT140)</f>
        <v>0</v>
      </c>
      <c r="AO140" s="133"/>
      <c r="AP140" s="133"/>
      <c r="AQ140" s="136" t="s">
        <v>92</v>
      </c>
      <c r="AR140" s="72"/>
      <c r="AS140" s="142">
        <v>0</v>
      </c>
      <c r="AT140" s="143">
        <f>ROUND(SUM(AV140:AW140),2)</f>
        <v>0</v>
      </c>
      <c r="AU140" s="144">
        <f>'801_02.3 - SO 801 Sadové ...'!P125</f>
        <v>0</v>
      </c>
      <c r="AV140" s="143">
        <f>'801_02.3 - SO 801 Sadové ...'!J35</f>
        <v>0</v>
      </c>
      <c r="AW140" s="143">
        <f>'801_02.3 - SO 801 Sadové ...'!J36</f>
        <v>0</v>
      </c>
      <c r="AX140" s="143">
        <f>'801_02.3 - SO 801 Sadové ...'!J37</f>
        <v>0</v>
      </c>
      <c r="AY140" s="143">
        <f>'801_02.3 - SO 801 Sadové ...'!J38</f>
        <v>0</v>
      </c>
      <c r="AZ140" s="143">
        <f>'801_02.3 - SO 801 Sadové ...'!F35</f>
        <v>0</v>
      </c>
      <c r="BA140" s="143">
        <f>'801_02.3 - SO 801 Sadové ...'!F36</f>
        <v>0</v>
      </c>
      <c r="BB140" s="143">
        <f>'801_02.3 - SO 801 Sadové ...'!F37</f>
        <v>0</v>
      </c>
      <c r="BC140" s="143">
        <f>'801_02.3 - SO 801 Sadové ...'!F38</f>
        <v>0</v>
      </c>
      <c r="BD140" s="145">
        <f>'801_02.3 - SO 801 Sadové ...'!F39</f>
        <v>0</v>
      </c>
      <c r="BE140" s="4"/>
      <c r="BT140" s="141" t="s">
        <v>86</v>
      </c>
      <c r="BV140" s="141" t="s">
        <v>78</v>
      </c>
      <c r="BW140" s="141" t="s">
        <v>221</v>
      </c>
      <c r="BX140" s="141" t="s">
        <v>197</v>
      </c>
      <c r="CL140" s="141" t="s">
        <v>1</v>
      </c>
    </row>
    <row r="141" s="2" customFormat="1" ht="30" customHeight="1">
      <c r="A141" s="38"/>
      <c r="B141" s="39"/>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4"/>
      <c r="AS141" s="38"/>
      <c r="AT141" s="38"/>
      <c r="AU141" s="38"/>
      <c r="AV141" s="38"/>
      <c r="AW141" s="38"/>
      <c r="AX141" s="38"/>
      <c r="AY141" s="38"/>
      <c r="AZ141" s="38"/>
      <c r="BA141" s="38"/>
      <c r="BB141" s="38"/>
      <c r="BC141" s="38"/>
      <c r="BD141" s="38"/>
      <c r="BE141" s="38"/>
    </row>
    <row r="142" s="2" customFormat="1" ht="6.96" customHeight="1">
      <c r="A142" s="38"/>
      <c r="B142" s="66"/>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44"/>
      <c r="AS142" s="38"/>
      <c r="AT142" s="38"/>
      <c r="AU142" s="38"/>
      <c r="AV142" s="38"/>
      <c r="AW142" s="38"/>
      <c r="AX142" s="38"/>
      <c r="AY142" s="38"/>
      <c r="AZ142" s="38"/>
      <c r="BA142" s="38"/>
      <c r="BB142" s="38"/>
      <c r="BC142" s="38"/>
      <c r="BD142" s="38"/>
      <c r="BE142" s="38"/>
    </row>
  </sheetData>
  <sheetProtection sheet="1" formatColumns="0" formatRows="0" objects="1" scenarios="1" spinCount="100000" saltValue="lqI8yhV33tCi3sagu7JfYRTXR8jmoV8zVDPNEv3ont11qVC9JASYaENFqFgWo1DuM0LN7pIt8AzhAmhFYmnEsg==" hashValue="y5/GvvhfYs7H5xAtrUMYPuPxT9PXCcvjUEIP+Kc02iK0uiqgvIdUzlM3reE2HLZZyiAJrI2RnpkhqU9k+bW9MA==" algorithmName="SHA-512" password="CC35"/>
  <mergeCells count="222">
    <mergeCell ref="BE5:BE34"/>
    <mergeCell ref="K5:AJ5"/>
    <mergeCell ref="K6:AJ6"/>
    <mergeCell ref="E14:AJ14"/>
    <mergeCell ref="E23:AN23"/>
    <mergeCell ref="AK26:AO26"/>
    <mergeCell ref="L28:P28"/>
    <mergeCell ref="W28:AE28"/>
    <mergeCell ref="AK28:AO28"/>
    <mergeCell ref="AK29:AO29"/>
    <mergeCell ref="W29:AE29"/>
    <mergeCell ref="L29:P29"/>
    <mergeCell ref="W30:AE30"/>
    <mergeCell ref="AK30:AO30"/>
    <mergeCell ref="L30:P30"/>
    <mergeCell ref="W31:AE31"/>
    <mergeCell ref="L31:P31"/>
    <mergeCell ref="AK31:AO31"/>
    <mergeCell ref="L32:P32"/>
    <mergeCell ref="W32:AE32"/>
    <mergeCell ref="AK32:AO32"/>
    <mergeCell ref="L33:P33"/>
    <mergeCell ref="W33:AE33"/>
    <mergeCell ref="AK33:AO33"/>
    <mergeCell ref="AK35:AO35"/>
    <mergeCell ref="X35:AB35"/>
    <mergeCell ref="AR2:BE2"/>
    <mergeCell ref="AG101:AM101"/>
    <mergeCell ref="AN101:AP101"/>
    <mergeCell ref="AN102:AP102"/>
    <mergeCell ref="AG102:AM102"/>
    <mergeCell ref="AN103:AP103"/>
    <mergeCell ref="AG103:AM103"/>
    <mergeCell ref="AN104:AP104"/>
    <mergeCell ref="AG104:AM104"/>
    <mergeCell ref="AN105:AP105"/>
    <mergeCell ref="AG105:AM105"/>
    <mergeCell ref="AN106:AP106"/>
    <mergeCell ref="AG106:AM106"/>
    <mergeCell ref="AN107:AP107"/>
    <mergeCell ref="AG107:AM107"/>
    <mergeCell ref="AG108:AM108"/>
    <mergeCell ref="AN108:AP108"/>
    <mergeCell ref="AN109:AP109"/>
    <mergeCell ref="AG109:AM109"/>
    <mergeCell ref="AN110:AP110"/>
    <mergeCell ref="AG110:AM110"/>
    <mergeCell ref="AN111:AP111"/>
    <mergeCell ref="AG111:AM111"/>
    <mergeCell ref="AN112:AP112"/>
    <mergeCell ref="AG112:AM112"/>
    <mergeCell ref="AN113:AP113"/>
    <mergeCell ref="AG113:AM113"/>
    <mergeCell ref="AN114:AP114"/>
    <mergeCell ref="AG114:AM114"/>
    <mergeCell ref="AN115:AP115"/>
    <mergeCell ref="AG115:AM115"/>
    <mergeCell ref="AN116:AP116"/>
    <mergeCell ref="AG116:AM116"/>
    <mergeCell ref="AG117:AM117"/>
    <mergeCell ref="AN117:AP117"/>
    <mergeCell ref="AN118:AP118"/>
    <mergeCell ref="AG118:AM118"/>
    <mergeCell ref="AG119:AM119"/>
    <mergeCell ref="AN119:AP119"/>
    <mergeCell ref="AG120:AM120"/>
    <mergeCell ref="AN120:AP120"/>
    <mergeCell ref="AG121:AM121"/>
    <mergeCell ref="AN121:AP121"/>
    <mergeCell ref="AG122:AM122"/>
    <mergeCell ref="AN122:AP122"/>
    <mergeCell ref="AN123:AP123"/>
    <mergeCell ref="AG123:AM123"/>
    <mergeCell ref="AN124:AP124"/>
    <mergeCell ref="AG124:AM124"/>
    <mergeCell ref="AN125:AP125"/>
    <mergeCell ref="AG125:AM125"/>
    <mergeCell ref="AG126:AM126"/>
    <mergeCell ref="AN126:AP126"/>
    <mergeCell ref="AG127:AM127"/>
    <mergeCell ref="AN127:AP127"/>
    <mergeCell ref="AN128:AP128"/>
    <mergeCell ref="AG128:AM128"/>
    <mergeCell ref="AN129:AP129"/>
    <mergeCell ref="AG129:AM129"/>
    <mergeCell ref="AN130:AP130"/>
    <mergeCell ref="AG130:AM130"/>
    <mergeCell ref="AN131:AP131"/>
    <mergeCell ref="AG131:AM131"/>
    <mergeCell ref="AG132:AM132"/>
    <mergeCell ref="AN132:AP132"/>
    <mergeCell ref="AN133:AP133"/>
    <mergeCell ref="AG133:AM133"/>
    <mergeCell ref="AN134:AP134"/>
    <mergeCell ref="AG134:AM134"/>
    <mergeCell ref="AN135:AP135"/>
    <mergeCell ref="AG135:AM135"/>
    <mergeCell ref="AN136:AP136"/>
    <mergeCell ref="AG136:AM136"/>
    <mergeCell ref="AN137:AP137"/>
    <mergeCell ref="AG137:AM137"/>
    <mergeCell ref="AN138:AP138"/>
    <mergeCell ref="AG138:AM138"/>
    <mergeCell ref="AN139:AP139"/>
    <mergeCell ref="AG139:AM139"/>
    <mergeCell ref="AN140:AP140"/>
    <mergeCell ref="AG140:AM140"/>
    <mergeCell ref="L85:AJ85"/>
    <mergeCell ref="I92:AF92"/>
    <mergeCell ref="C92:G92"/>
    <mergeCell ref="J95:AF95"/>
    <mergeCell ref="D95:H95"/>
    <mergeCell ref="J96:AF96"/>
    <mergeCell ref="D96:H96"/>
    <mergeCell ref="K97:AF97"/>
    <mergeCell ref="E97:I97"/>
    <mergeCell ref="K98:AF98"/>
    <mergeCell ref="E98:I98"/>
    <mergeCell ref="E99:I99"/>
    <mergeCell ref="K99:AF99"/>
    <mergeCell ref="K100:AF100"/>
    <mergeCell ref="E100:I100"/>
    <mergeCell ref="K101:AF101"/>
    <mergeCell ref="E101:I101"/>
    <mergeCell ref="D102:H102"/>
    <mergeCell ref="J102:AF102"/>
    <mergeCell ref="J103:AF103"/>
    <mergeCell ref="D103:H103"/>
    <mergeCell ref="AM87:AN87"/>
    <mergeCell ref="AM89:AP89"/>
    <mergeCell ref="AS89:AT91"/>
    <mergeCell ref="AM90:AP90"/>
    <mergeCell ref="AN92:AP92"/>
    <mergeCell ref="AG92:AM92"/>
    <mergeCell ref="AN95:AP95"/>
    <mergeCell ref="AG95:AM95"/>
    <mergeCell ref="AN96:AP96"/>
    <mergeCell ref="AG96:AM96"/>
    <mergeCell ref="AN97:AP97"/>
    <mergeCell ref="AG97:AM97"/>
    <mergeCell ref="AN98:AP98"/>
    <mergeCell ref="AG98:AM98"/>
    <mergeCell ref="AG99:AM99"/>
    <mergeCell ref="AN99:AP99"/>
    <mergeCell ref="AG100:AM100"/>
    <mergeCell ref="AN100:AP100"/>
    <mergeCell ref="AG94:AM94"/>
    <mergeCell ref="AN94:AP94"/>
    <mergeCell ref="J104:AF104"/>
    <mergeCell ref="J127:AF127"/>
    <mergeCell ref="J105:AF105"/>
    <mergeCell ref="J106:AF106"/>
    <mergeCell ref="J107:AF107"/>
    <mergeCell ref="J108:AF108"/>
    <mergeCell ref="J124:AF124"/>
    <mergeCell ref="J123:AF123"/>
    <mergeCell ref="J122:AF122"/>
    <mergeCell ref="J116:AF116"/>
    <mergeCell ref="J120:AF120"/>
    <mergeCell ref="J119:AF119"/>
    <mergeCell ref="J118:AF118"/>
    <mergeCell ref="J117:AF117"/>
    <mergeCell ref="J112:AF112"/>
    <mergeCell ref="J128:AF128"/>
    <mergeCell ref="J121:AF121"/>
    <mergeCell ref="K110:AF110"/>
    <mergeCell ref="K109:AF109"/>
    <mergeCell ref="K111:AF111"/>
    <mergeCell ref="K125:AF125"/>
    <mergeCell ref="K126:AF126"/>
    <mergeCell ref="K113:AF113"/>
    <mergeCell ref="K115:AF115"/>
    <mergeCell ref="K114:AF114"/>
    <mergeCell ref="K129:AF129"/>
    <mergeCell ref="K130:AF130"/>
    <mergeCell ref="J131:AF131"/>
    <mergeCell ref="J132:AF132"/>
    <mergeCell ref="K133:AF133"/>
    <mergeCell ref="K134:AF134"/>
    <mergeCell ref="K135:AF135"/>
    <mergeCell ref="K136:AF136"/>
    <mergeCell ref="K137:AF137"/>
    <mergeCell ref="K138:AF138"/>
    <mergeCell ref="K139:AF139"/>
    <mergeCell ref="K140:AF140"/>
    <mergeCell ref="D104:H104"/>
    <mergeCell ref="D112:H112"/>
    <mergeCell ref="D117:H117"/>
    <mergeCell ref="D118:H118"/>
    <mergeCell ref="D119:H119"/>
    <mergeCell ref="D120:H120"/>
    <mergeCell ref="D121:H121"/>
    <mergeCell ref="D122:H122"/>
    <mergeCell ref="D123:H123"/>
    <mergeCell ref="D108:H108"/>
    <mergeCell ref="D124:H124"/>
    <mergeCell ref="D107:H107"/>
    <mergeCell ref="D106:H106"/>
    <mergeCell ref="D105:H105"/>
    <mergeCell ref="D127:H127"/>
    <mergeCell ref="D128:H128"/>
    <mergeCell ref="D116:H116"/>
    <mergeCell ref="E125:I125"/>
    <mergeCell ref="E126:I126"/>
    <mergeCell ref="E115:I115"/>
    <mergeCell ref="E129:I129"/>
    <mergeCell ref="E110:I110"/>
    <mergeCell ref="E113:I113"/>
    <mergeCell ref="E111:I111"/>
    <mergeCell ref="E109:I109"/>
    <mergeCell ref="E114:I114"/>
    <mergeCell ref="E130:I130"/>
    <mergeCell ref="D131:H131"/>
    <mergeCell ref="D132:H132"/>
    <mergeCell ref="E133:I133"/>
    <mergeCell ref="E134:I134"/>
    <mergeCell ref="E135:I135"/>
    <mergeCell ref="E136:I136"/>
    <mergeCell ref="E137:I137"/>
    <mergeCell ref="E138:I138"/>
    <mergeCell ref="E139:I139"/>
    <mergeCell ref="E140:I140"/>
  </mergeCells>
  <hyperlinks>
    <hyperlink ref="A95" location="'000 - Ostatní a vedlejší ...'!C2" display="/"/>
    <hyperlink ref="A97" location="'A - Kácení na parc.č. 527...'!C2" display="/"/>
    <hyperlink ref="A98" location="'B - Kácení na parc.č. 512...'!C2" display="/"/>
    <hyperlink ref="A99" location="'C - Kácení na parc.č. 528...'!C2" display="/"/>
    <hyperlink ref="A100" location="'D - Kácení na parc.č. 528...'!C2" display="/"/>
    <hyperlink ref="A101" location="'E - Kácení na parcelách m...'!C2" display="/"/>
    <hyperlink ref="A102" location="'001.2 - Příprava území - ...'!C2" display="/"/>
    <hyperlink ref="A103" location="'001.3 - Příprava území - ...'!C2" display="/"/>
    <hyperlink ref="A104" location="'001.4 - Příprava území - ...'!C2" display="/"/>
    <hyperlink ref="A105" location="'001.5 - Příprava území - ...'!C2" display="/"/>
    <hyperlink ref="A106" location="'001.6 - Příprava území - ...'!C2" display="/"/>
    <hyperlink ref="A107" location="'101 - Silnice II.třídy'!C2" display="/"/>
    <hyperlink ref="A109" location="'102.1 - Místní komunikace...'!C2" display="/"/>
    <hyperlink ref="A110" location="'102.2 - Místní komunikace...'!C2" display="/"/>
    <hyperlink ref="A111" location="'102.3 - Místní komunikace...'!C2" display="/"/>
    <hyperlink ref="A113" location="'103.1 - Chodníky podél si...'!C2" display="/"/>
    <hyperlink ref="A114" location="'103.2 - Chodníky podél mí...'!C2" display="/"/>
    <hyperlink ref="A115" location="'103.3 - Oplocení na parc....'!C2" display="/"/>
    <hyperlink ref="A116" location="'104 - Účelová kmunikace k...'!C2" display="/"/>
    <hyperlink ref="A117" location="'105 - Příjezdová komunika...'!C2" display="/"/>
    <hyperlink ref="A118" location="'301.a - DEŠŤOVÁ KANALIZAC...'!C2" display="/"/>
    <hyperlink ref="A119" location="'301.b - DEŠŤOVÁ KANALIZAC...'!C2" display="/"/>
    <hyperlink ref="A120" location="'302.1 - DEŠŤOVÁ KANALIZAC...'!C2" display="/"/>
    <hyperlink ref="A121" location="'303 - SPLAŠKOVÁ KANALIZACE'!C2" display="/"/>
    <hyperlink ref="A122" location="'304 - NAPOJENÍ SPLAŠKOVÉ ...'!C2" display="/"/>
    <hyperlink ref="A123" location="'351 - VODOVOD'!C2" display="/"/>
    <hyperlink ref="A125" location="'451.1 - VRN'!C2" display="/"/>
    <hyperlink ref="A126" location="'451.2 - VO'!C2" display="/"/>
    <hyperlink ref="A127" location="'461 - Sítě elektronických...'!C2" display="/"/>
    <hyperlink ref="A129" location="'701.1 - Demontáž a montáž...'!C2" display="/"/>
    <hyperlink ref="A130" location="'701.2 - Obnova oplocení p...'!C2" display="/"/>
    <hyperlink ref="A131" location="'702 - Oplocení na parc.č....'!C2" display="/"/>
    <hyperlink ref="A133" location="'1-SO 801 - Sadové úpravy-...'!C2" display="/"/>
    <hyperlink ref="A134" location="'2-SO 801 - Sadové úpravy-...'!C2" display="/"/>
    <hyperlink ref="A135" location="'3-SO 801 - Sadové úpravy-...'!C2" display="/"/>
    <hyperlink ref="A136" location="'4-SO 801 - Sadové úpravy-...'!C2" display="/"/>
    <hyperlink ref="A137" location="'5-SO 801 - Sadové úpravy-...'!C2" display="/"/>
    <hyperlink ref="A138" location="'801_02.1 - SO 801 Sadové ...'!C2" display="/"/>
    <hyperlink ref="A139" location="'801_02.2 - SO 801 Sadové ...'!C2" display="/"/>
    <hyperlink ref="A140" location="'801_02.3 - SO 801 Sadové ...'!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113</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2" customFormat="1" ht="12" customHeight="1">
      <c r="A8" s="38"/>
      <c r="B8" s="44"/>
      <c r="C8" s="38"/>
      <c r="D8" s="150" t="s">
        <v>223</v>
      </c>
      <c r="E8" s="38"/>
      <c r="F8" s="38"/>
      <c r="G8" s="38"/>
      <c r="H8" s="38"/>
      <c r="I8" s="38"/>
      <c r="J8" s="38"/>
      <c r="K8" s="38"/>
      <c r="L8" s="63"/>
      <c r="S8" s="38"/>
      <c r="T8" s="38"/>
      <c r="U8" s="38"/>
      <c r="V8" s="38"/>
      <c r="W8" s="38"/>
      <c r="X8" s="38"/>
      <c r="Y8" s="38"/>
      <c r="Z8" s="38"/>
      <c r="AA8" s="38"/>
      <c r="AB8" s="38"/>
      <c r="AC8" s="38"/>
      <c r="AD8" s="38"/>
      <c r="AE8" s="38"/>
    </row>
    <row r="9" s="2" customFormat="1" ht="16.5" customHeight="1">
      <c r="A9" s="38"/>
      <c r="B9" s="44"/>
      <c r="C9" s="38"/>
      <c r="D9" s="38"/>
      <c r="E9" s="152" t="s">
        <v>687</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50" t="s">
        <v>18</v>
      </c>
      <c r="E11" s="38"/>
      <c r="F11" s="141" t="s">
        <v>1</v>
      </c>
      <c r="G11" s="38"/>
      <c r="H11" s="38"/>
      <c r="I11" s="150" t="s">
        <v>19</v>
      </c>
      <c r="J11" s="141" t="s">
        <v>1</v>
      </c>
      <c r="K11" s="38"/>
      <c r="L11" s="63"/>
      <c r="S11" s="38"/>
      <c r="T11" s="38"/>
      <c r="U11" s="38"/>
      <c r="V11" s="38"/>
      <c r="W11" s="38"/>
      <c r="X11" s="38"/>
      <c r="Y11" s="38"/>
      <c r="Z11" s="38"/>
      <c r="AA11" s="38"/>
      <c r="AB11" s="38"/>
      <c r="AC11" s="38"/>
      <c r="AD11" s="38"/>
      <c r="AE11" s="38"/>
    </row>
    <row r="12" s="2" customFormat="1" ht="12" customHeight="1">
      <c r="A12" s="38"/>
      <c r="B12" s="44"/>
      <c r="C12" s="38"/>
      <c r="D12" s="150" t="s">
        <v>20</v>
      </c>
      <c r="E12" s="38"/>
      <c r="F12" s="141" t="s">
        <v>21</v>
      </c>
      <c r="G12" s="38"/>
      <c r="H12" s="38"/>
      <c r="I12" s="150" t="s">
        <v>22</v>
      </c>
      <c r="J12" s="153" t="str">
        <f>'Rekapitulace stavby'!AN8</f>
        <v>12. 5. 2025</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50" t="s">
        <v>24</v>
      </c>
      <c r="E14" s="38"/>
      <c r="F14" s="38"/>
      <c r="G14" s="38"/>
      <c r="H14" s="38"/>
      <c r="I14" s="150" t="s">
        <v>25</v>
      </c>
      <c r="J14" s="141"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1" t="s">
        <v>26</v>
      </c>
      <c r="F15" s="38"/>
      <c r="G15" s="38"/>
      <c r="H15" s="38"/>
      <c r="I15" s="150" t="s">
        <v>27</v>
      </c>
      <c r="J15" s="141"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50" t="s">
        <v>28</v>
      </c>
      <c r="E17" s="38"/>
      <c r="F17" s="38"/>
      <c r="G17" s="38"/>
      <c r="H17" s="38"/>
      <c r="I17" s="15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1"/>
      <c r="G18" s="141"/>
      <c r="H18" s="141"/>
      <c r="I18" s="15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50" t="s">
        <v>30</v>
      </c>
      <c r="E20" s="38"/>
      <c r="F20" s="38"/>
      <c r="G20" s="38"/>
      <c r="H20" s="38"/>
      <c r="I20" s="150" t="s">
        <v>25</v>
      </c>
      <c r="J20" s="141"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1" t="s">
        <v>31</v>
      </c>
      <c r="F21" s="38"/>
      <c r="G21" s="38"/>
      <c r="H21" s="38"/>
      <c r="I21" s="150" t="s">
        <v>27</v>
      </c>
      <c r="J21" s="141"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50" t="s">
        <v>33</v>
      </c>
      <c r="E23" s="38"/>
      <c r="F23" s="38"/>
      <c r="G23" s="38"/>
      <c r="H23" s="38"/>
      <c r="I23" s="150" t="s">
        <v>25</v>
      </c>
      <c r="J23" s="141" t="str">
        <f>IF('Rekapitulace stavby'!AN19="","",'Rekapitulace stavby'!AN19)</f>
        <v/>
      </c>
      <c r="K23" s="38"/>
      <c r="L23" s="63"/>
      <c r="S23" s="38"/>
      <c r="T23" s="38"/>
      <c r="U23" s="38"/>
      <c r="V23" s="38"/>
      <c r="W23" s="38"/>
      <c r="X23" s="38"/>
      <c r="Y23" s="38"/>
      <c r="Z23" s="38"/>
      <c r="AA23" s="38"/>
      <c r="AB23" s="38"/>
      <c r="AC23" s="38"/>
      <c r="AD23" s="38"/>
      <c r="AE23" s="38"/>
    </row>
    <row r="24" s="2" customFormat="1" ht="18" customHeight="1">
      <c r="A24" s="38"/>
      <c r="B24" s="44"/>
      <c r="C24" s="38"/>
      <c r="D24" s="38"/>
      <c r="E24" s="141" t="str">
        <f>IF('Rekapitulace stavby'!E20="","",'Rekapitulace stavby'!E20)</f>
        <v xml:space="preserve"> </v>
      </c>
      <c r="F24" s="38"/>
      <c r="G24" s="38"/>
      <c r="H24" s="38"/>
      <c r="I24" s="150" t="s">
        <v>27</v>
      </c>
      <c r="J24" s="141" t="str">
        <f>IF('Rekapitulace stavby'!AN20="","",'Rekapitulace stavby'!AN20)</f>
        <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5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54"/>
      <c r="B27" s="155"/>
      <c r="C27" s="154"/>
      <c r="D27" s="154"/>
      <c r="E27" s="156" t="s">
        <v>1</v>
      </c>
      <c r="F27" s="156"/>
      <c r="G27" s="156"/>
      <c r="H27" s="156"/>
      <c r="I27" s="154"/>
      <c r="J27" s="154"/>
      <c r="K27" s="154"/>
      <c r="L27" s="157"/>
      <c r="S27" s="154"/>
      <c r="T27" s="154"/>
      <c r="U27" s="154"/>
      <c r="V27" s="154"/>
      <c r="W27" s="154"/>
      <c r="X27" s="154"/>
      <c r="Y27" s="154"/>
      <c r="Z27" s="154"/>
      <c r="AA27" s="154"/>
      <c r="AB27" s="154"/>
      <c r="AC27" s="154"/>
      <c r="AD27" s="154"/>
      <c r="AE27" s="154"/>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58"/>
      <c r="E29" s="158"/>
      <c r="F29" s="158"/>
      <c r="G29" s="158"/>
      <c r="H29" s="158"/>
      <c r="I29" s="158"/>
      <c r="J29" s="158"/>
      <c r="K29" s="158"/>
      <c r="L29" s="63"/>
      <c r="S29" s="38"/>
      <c r="T29" s="38"/>
      <c r="U29" s="38"/>
      <c r="V29" s="38"/>
      <c r="W29" s="38"/>
      <c r="X29" s="38"/>
      <c r="Y29" s="38"/>
      <c r="Z29" s="38"/>
      <c r="AA29" s="38"/>
      <c r="AB29" s="38"/>
      <c r="AC29" s="38"/>
      <c r="AD29" s="38"/>
      <c r="AE29" s="38"/>
    </row>
    <row r="30" s="2" customFormat="1" ht="25.44" customHeight="1">
      <c r="A30" s="38"/>
      <c r="B30" s="44"/>
      <c r="C30" s="38"/>
      <c r="D30" s="159" t="s">
        <v>36</v>
      </c>
      <c r="E30" s="38"/>
      <c r="F30" s="38"/>
      <c r="G30" s="38"/>
      <c r="H30" s="38"/>
      <c r="I30" s="38"/>
      <c r="J30" s="160">
        <f>ROUND(J118, 2)</f>
        <v>0</v>
      </c>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14.4" customHeight="1">
      <c r="A32" s="38"/>
      <c r="B32" s="44"/>
      <c r="C32" s="38"/>
      <c r="D32" s="38"/>
      <c r="E32" s="38"/>
      <c r="F32" s="161" t="s">
        <v>38</v>
      </c>
      <c r="G32" s="38"/>
      <c r="H32" s="38"/>
      <c r="I32" s="161" t="s">
        <v>37</v>
      </c>
      <c r="J32" s="161" t="s">
        <v>39</v>
      </c>
      <c r="K32" s="38"/>
      <c r="L32" s="63"/>
      <c r="S32" s="38"/>
      <c r="T32" s="38"/>
      <c r="U32" s="38"/>
      <c r="V32" s="38"/>
      <c r="W32" s="38"/>
      <c r="X32" s="38"/>
      <c r="Y32" s="38"/>
      <c r="Z32" s="38"/>
      <c r="AA32" s="38"/>
      <c r="AB32" s="38"/>
      <c r="AC32" s="38"/>
      <c r="AD32" s="38"/>
      <c r="AE32" s="38"/>
    </row>
    <row r="33" s="2" customFormat="1" ht="14.4" customHeight="1">
      <c r="A33" s="38"/>
      <c r="B33" s="44"/>
      <c r="C33" s="38"/>
      <c r="D33" s="162" t="s">
        <v>40</v>
      </c>
      <c r="E33" s="150" t="s">
        <v>41</v>
      </c>
      <c r="F33" s="163">
        <f>ROUND((SUM(BE118:BE147)),  2)</f>
        <v>0</v>
      </c>
      <c r="G33" s="38"/>
      <c r="H33" s="38"/>
      <c r="I33" s="164">
        <v>0.20999999999999999</v>
      </c>
      <c r="J33" s="163">
        <f>ROUND(((SUM(BE118:BE147))*I33),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50" t="s">
        <v>42</v>
      </c>
      <c r="F34" s="163">
        <f>ROUND((SUM(BF118:BF147)),  2)</f>
        <v>0</v>
      </c>
      <c r="G34" s="38"/>
      <c r="H34" s="38"/>
      <c r="I34" s="164">
        <v>0.12</v>
      </c>
      <c r="J34" s="163">
        <f>ROUND(((SUM(BF118:BF147))*I34),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50" t="s">
        <v>43</v>
      </c>
      <c r="F35" s="163">
        <f>ROUND((SUM(BG118:BG147)),  2)</f>
        <v>0</v>
      </c>
      <c r="G35" s="38"/>
      <c r="H35" s="38"/>
      <c r="I35" s="164">
        <v>0.20999999999999999</v>
      </c>
      <c r="J35" s="163">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50" t="s">
        <v>44</v>
      </c>
      <c r="F36" s="163">
        <f>ROUND((SUM(BH118:BH147)),  2)</f>
        <v>0</v>
      </c>
      <c r="G36" s="38"/>
      <c r="H36" s="38"/>
      <c r="I36" s="164">
        <v>0.12</v>
      </c>
      <c r="J36" s="163">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45</v>
      </c>
      <c r="F37" s="163">
        <f>ROUND((SUM(BI118:BI147)),  2)</f>
        <v>0</v>
      </c>
      <c r="G37" s="38"/>
      <c r="H37" s="38"/>
      <c r="I37" s="164">
        <v>0</v>
      </c>
      <c r="J37" s="163">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65"/>
      <c r="D39" s="166" t="s">
        <v>46</v>
      </c>
      <c r="E39" s="167"/>
      <c r="F39" s="167"/>
      <c r="G39" s="168" t="s">
        <v>47</v>
      </c>
      <c r="H39" s="169" t="s">
        <v>48</v>
      </c>
      <c r="I39" s="167"/>
      <c r="J39" s="170">
        <f>SUM(J30:J37)</f>
        <v>0</v>
      </c>
      <c r="K39" s="171"/>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223</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001.4 - Příprava území - OCHRANA ZELENĚ</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Frýdek-Místek</v>
      </c>
      <c r="G89" s="40"/>
      <c r="H89" s="40"/>
      <c r="I89" s="32" t="s">
        <v>22</v>
      </c>
      <c r="J89" s="79" t="str">
        <f>IF(J12="","",J12)</f>
        <v>12. 5. 2025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5.15" customHeight="1">
      <c r="A91" s="38"/>
      <c r="B91" s="39"/>
      <c r="C91" s="32" t="s">
        <v>24</v>
      </c>
      <c r="D91" s="40"/>
      <c r="E91" s="40"/>
      <c r="F91" s="27" t="str">
        <f>E15</f>
        <v>Statutární město Frýdek-Místek</v>
      </c>
      <c r="G91" s="40"/>
      <c r="H91" s="40"/>
      <c r="I91" s="32" t="s">
        <v>30</v>
      </c>
      <c r="J91" s="36" t="str">
        <f>E21</f>
        <v>DOPRAPLAN s.r.o.</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 xml:space="preserve"> </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84" t="s">
        <v>226</v>
      </c>
      <c r="D94" s="185"/>
      <c r="E94" s="185"/>
      <c r="F94" s="185"/>
      <c r="G94" s="185"/>
      <c r="H94" s="185"/>
      <c r="I94" s="185"/>
      <c r="J94" s="186" t="s">
        <v>227</v>
      </c>
      <c r="K94" s="185"/>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87" t="s">
        <v>228</v>
      </c>
      <c r="D96" s="40"/>
      <c r="E96" s="40"/>
      <c r="F96" s="40"/>
      <c r="G96" s="40"/>
      <c r="H96" s="40"/>
      <c r="I96" s="40"/>
      <c r="J96" s="110">
        <f>J118</f>
        <v>0</v>
      </c>
      <c r="K96" s="40"/>
      <c r="L96" s="63"/>
      <c r="S96" s="38"/>
      <c r="T96" s="38"/>
      <c r="U96" s="38"/>
      <c r="V96" s="38"/>
      <c r="W96" s="38"/>
      <c r="X96" s="38"/>
      <c r="Y96" s="38"/>
      <c r="Z96" s="38"/>
      <c r="AA96" s="38"/>
      <c r="AB96" s="38"/>
      <c r="AC96" s="38"/>
      <c r="AD96" s="38"/>
      <c r="AE96" s="38"/>
      <c r="AU96" s="17" t="s">
        <v>229</v>
      </c>
    </row>
    <row r="97" s="9" customFormat="1" ht="24.96" customHeight="1">
      <c r="A97" s="9"/>
      <c r="B97" s="188"/>
      <c r="C97" s="189"/>
      <c r="D97" s="190" t="s">
        <v>230</v>
      </c>
      <c r="E97" s="191"/>
      <c r="F97" s="191"/>
      <c r="G97" s="191"/>
      <c r="H97" s="191"/>
      <c r="I97" s="191"/>
      <c r="J97" s="192">
        <f>J119</f>
        <v>0</v>
      </c>
      <c r="K97" s="189"/>
      <c r="L97" s="193"/>
      <c r="S97" s="9"/>
      <c r="T97" s="9"/>
      <c r="U97" s="9"/>
      <c r="V97" s="9"/>
      <c r="W97" s="9"/>
      <c r="X97" s="9"/>
      <c r="Y97" s="9"/>
      <c r="Z97" s="9"/>
      <c r="AA97" s="9"/>
      <c r="AB97" s="9"/>
      <c r="AC97" s="9"/>
      <c r="AD97" s="9"/>
      <c r="AE97" s="9"/>
    </row>
    <row r="98" s="14" customFormat="1" ht="19.92" customHeight="1">
      <c r="A98" s="14"/>
      <c r="B98" s="267"/>
      <c r="C98" s="133"/>
      <c r="D98" s="268" t="s">
        <v>405</v>
      </c>
      <c r="E98" s="269"/>
      <c r="F98" s="269"/>
      <c r="G98" s="269"/>
      <c r="H98" s="269"/>
      <c r="I98" s="269"/>
      <c r="J98" s="270">
        <f>J120</f>
        <v>0</v>
      </c>
      <c r="K98" s="133"/>
      <c r="L98" s="271"/>
      <c r="S98" s="14"/>
      <c r="T98" s="14"/>
      <c r="U98" s="14"/>
      <c r="V98" s="14"/>
      <c r="W98" s="14"/>
      <c r="X98" s="14"/>
      <c r="Y98" s="14"/>
      <c r="Z98" s="14"/>
      <c r="AA98" s="14"/>
      <c r="AB98" s="14"/>
      <c r="AC98" s="14"/>
      <c r="AD98" s="14"/>
      <c r="AE98" s="14"/>
    </row>
    <row r="99" s="2" customFormat="1" ht="21.84" customHeight="1">
      <c r="A99" s="38"/>
      <c r="B99" s="39"/>
      <c r="C99" s="40"/>
      <c r="D99" s="40"/>
      <c r="E99" s="40"/>
      <c r="F99" s="40"/>
      <c r="G99" s="40"/>
      <c r="H99" s="40"/>
      <c r="I99" s="40"/>
      <c r="J99" s="40"/>
      <c r="K99" s="40"/>
      <c r="L99" s="63"/>
      <c r="S99" s="38"/>
      <c r="T99" s="38"/>
      <c r="U99" s="38"/>
      <c r="V99" s="38"/>
      <c r="W99" s="38"/>
      <c r="X99" s="38"/>
      <c r="Y99" s="38"/>
      <c r="Z99" s="38"/>
      <c r="AA99" s="38"/>
      <c r="AB99" s="38"/>
      <c r="AC99" s="38"/>
      <c r="AD99" s="38"/>
      <c r="AE99" s="38"/>
    </row>
    <row r="100" s="2" customFormat="1" ht="6.96" customHeight="1">
      <c r="A100" s="38"/>
      <c r="B100" s="66"/>
      <c r="C100" s="67"/>
      <c r="D100" s="67"/>
      <c r="E100" s="67"/>
      <c r="F100" s="67"/>
      <c r="G100" s="67"/>
      <c r="H100" s="67"/>
      <c r="I100" s="67"/>
      <c r="J100" s="67"/>
      <c r="K100" s="67"/>
      <c r="L100" s="63"/>
      <c r="S100" s="38"/>
      <c r="T100" s="38"/>
      <c r="U100" s="38"/>
      <c r="V100" s="38"/>
      <c r="W100" s="38"/>
      <c r="X100" s="38"/>
      <c r="Y100" s="38"/>
      <c r="Z100" s="38"/>
      <c r="AA100" s="38"/>
      <c r="AB100" s="38"/>
      <c r="AC100" s="38"/>
      <c r="AD100" s="38"/>
      <c r="AE100" s="38"/>
    </row>
    <row r="104" s="2" customFormat="1" ht="6.96" customHeight="1">
      <c r="A104" s="38"/>
      <c r="B104" s="68"/>
      <c r="C104" s="69"/>
      <c r="D104" s="69"/>
      <c r="E104" s="69"/>
      <c r="F104" s="69"/>
      <c r="G104" s="69"/>
      <c r="H104" s="69"/>
      <c r="I104" s="69"/>
      <c r="J104" s="69"/>
      <c r="K104" s="69"/>
      <c r="L104" s="63"/>
      <c r="S104" s="38"/>
      <c r="T104" s="38"/>
      <c r="U104" s="38"/>
      <c r="V104" s="38"/>
      <c r="W104" s="38"/>
      <c r="X104" s="38"/>
      <c r="Y104" s="38"/>
      <c r="Z104" s="38"/>
      <c r="AA104" s="38"/>
      <c r="AB104" s="38"/>
      <c r="AC104" s="38"/>
      <c r="AD104" s="38"/>
      <c r="AE104" s="38"/>
    </row>
    <row r="105" s="2" customFormat="1" ht="24.96" customHeight="1">
      <c r="A105" s="38"/>
      <c r="B105" s="39"/>
      <c r="C105" s="23" t="s">
        <v>236</v>
      </c>
      <c r="D105" s="40"/>
      <c r="E105" s="40"/>
      <c r="F105" s="40"/>
      <c r="G105" s="40"/>
      <c r="H105" s="40"/>
      <c r="I105" s="40"/>
      <c r="J105" s="40"/>
      <c r="K105" s="40"/>
      <c r="L105" s="63"/>
      <c r="S105" s="38"/>
      <c r="T105" s="38"/>
      <c r="U105" s="38"/>
      <c r="V105" s="38"/>
      <c r="W105" s="38"/>
      <c r="X105" s="38"/>
      <c r="Y105" s="38"/>
      <c r="Z105" s="38"/>
      <c r="AA105" s="38"/>
      <c r="AB105" s="38"/>
      <c r="AC105" s="38"/>
      <c r="AD105" s="38"/>
      <c r="AE105" s="38"/>
    </row>
    <row r="106" s="2" customFormat="1" ht="6.96" customHeight="1">
      <c r="A106" s="38"/>
      <c r="B106" s="39"/>
      <c r="C106" s="40"/>
      <c r="D106" s="40"/>
      <c r="E106" s="40"/>
      <c r="F106" s="40"/>
      <c r="G106" s="40"/>
      <c r="H106" s="40"/>
      <c r="I106" s="40"/>
      <c r="J106" s="40"/>
      <c r="K106" s="40"/>
      <c r="L106" s="63"/>
      <c r="S106" s="38"/>
      <c r="T106" s="38"/>
      <c r="U106" s="38"/>
      <c r="V106" s="38"/>
      <c r="W106" s="38"/>
      <c r="X106" s="38"/>
      <c r="Y106" s="38"/>
      <c r="Z106" s="38"/>
      <c r="AA106" s="38"/>
      <c r="AB106" s="38"/>
      <c r="AC106" s="38"/>
      <c r="AD106" s="38"/>
      <c r="AE106" s="38"/>
    </row>
    <row r="107" s="2" customFormat="1" ht="12" customHeight="1">
      <c r="A107" s="38"/>
      <c r="B107" s="39"/>
      <c r="C107" s="32" t="s">
        <v>16</v>
      </c>
      <c r="D107" s="40"/>
      <c r="E107" s="40"/>
      <c r="F107" s="40"/>
      <c r="G107" s="40"/>
      <c r="H107" s="40"/>
      <c r="I107" s="40"/>
      <c r="J107" s="40"/>
      <c r="K107" s="40"/>
      <c r="L107" s="63"/>
      <c r="S107" s="38"/>
      <c r="T107" s="38"/>
      <c r="U107" s="38"/>
      <c r="V107" s="38"/>
      <c r="W107" s="38"/>
      <c r="X107" s="38"/>
      <c r="Y107" s="38"/>
      <c r="Z107" s="38"/>
      <c r="AA107" s="38"/>
      <c r="AB107" s="38"/>
      <c r="AC107" s="38"/>
      <c r="AD107" s="38"/>
      <c r="AE107" s="38"/>
    </row>
    <row r="108" s="2" customFormat="1" ht="26.25" customHeight="1">
      <c r="A108" s="38"/>
      <c r="B108" s="39"/>
      <c r="C108" s="40"/>
      <c r="D108" s="40"/>
      <c r="E108" s="183" t="str">
        <f>E7</f>
        <v>Vybudování komunikací a inženýrských sítí v lokalitě Berlín 2, Frýdek-Místek</v>
      </c>
      <c r="F108" s="32"/>
      <c r="G108" s="32"/>
      <c r="H108" s="32"/>
      <c r="I108" s="40"/>
      <c r="J108" s="40"/>
      <c r="K108" s="40"/>
      <c r="L108" s="63"/>
      <c r="S108" s="38"/>
      <c r="T108" s="38"/>
      <c r="U108" s="38"/>
      <c r="V108" s="38"/>
      <c r="W108" s="38"/>
      <c r="X108" s="38"/>
      <c r="Y108" s="38"/>
      <c r="Z108" s="38"/>
      <c r="AA108" s="38"/>
      <c r="AB108" s="38"/>
      <c r="AC108" s="38"/>
      <c r="AD108" s="38"/>
      <c r="AE108" s="38"/>
    </row>
    <row r="109" s="2" customFormat="1" ht="12" customHeight="1">
      <c r="A109" s="38"/>
      <c r="B109" s="39"/>
      <c r="C109" s="32" t="s">
        <v>223</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16.5" customHeight="1">
      <c r="A110" s="38"/>
      <c r="B110" s="39"/>
      <c r="C110" s="40"/>
      <c r="D110" s="40"/>
      <c r="E110" s="76" t="str">
        <f>E9</f>
        <v>001.4 - Příprava území - OCHRANA ZELENĚ</v>
      </c>
      <c r="F110" s="40"/>
      <c r="G110" s="40"/>
      <c r="H110" s="40"/>
      <c r="I110" s="40"/>
      <c r="J110" s="40"/>
      <c r="K110" s="40"/>
      <c r="L110" s="63"/>
      <c r="S110" s="38"/>
      <c r="T110" s="38"/>
      <c r="U110" s="38"/>
      <c r="V110" s="38"/>
      <c r="W110" s="38"/>
      <c r="X110" s="38"/>
      <c r="Y110" s="38"/>
      <c r="Z110" s="38"/>
      <c r="AA110" s="38"/>
      <c r="AB110" s="38"/>
      <c r="AC110" s="38"/>
      <c r="AD110" s="38"/>
      <c r="AE110" s="38"/>
    </row>
    <row r="111" s="2" customFormat="1" ht="6.96"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20</v>
      </c>
      <c r="D112" s="40"/>
      <c r="E112" s="40"/>
      <c r="F112" s="27" t="str">
        <f>F12</f>
        <v>Frýdek-Místek</v>
      </c>
      <c r="G112" s="40"/>
      <c r="H112" s="40"/>
      <c r="I112" s="32" t="s">
        <v>22</v>
      </c>
      <c r="J112" s="79" t="str">
        <f>IF(J12="","",J12)</f>
        <v>12. 5. 2025</v>
      </c>
      <c r="K112" s="40"/>
      <c r="L112" s="63"/>
      <c r="S112" s="38"/>
      <c r="T112" s="38"/>
      <c r="U112" s="38"/>
      <c r="V112" s="38"/>
      <c r="W112" s="38"/>
      <c r="X112" s="38"/>
      <c r="Y112" s="38"/>
      <c r="Z112" s="38"/>
      <c r="AA112" s="38"/>
      <c r="AB112" s="38"/>
      <c r="AC112" s="38"/>
      <c r="AD112" s="38"/>
      <c r="AE112" s="38"/>
    </row>
    <row r="113" s="2" customFormat="1" ht="6.96" customHeight="1">
      <c r="A113" s="38"/>
      <c r="B113" s="39"/>
      <c r="C113" s="40"/>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5.15" customHeight="1">
      <c r="A114" s="38"/>
      <c r="B114" s="39"/>
      <c r="C114" s="32" t="s">
        <v>24</v>
      </c>
      <c r="D114" s="40"/>
      <c r="E114" s="40"/>
      <c r="F114" s="27" t="str">
        <f>E15</f>
        <v>Statutární město Frýdek-Místek</v>
      </c>
      <c r="G114" s="40"/>
      <c r="H114" s="40"/>
      <c r="I114" s="32" t="s">
        <v>30</v>
      </c>
      <c r="J114" s="36" t="str">
        <f>E21</f>
        <v>DOPRAPLAN s.r.o.</v>
      </c>
      <c r="K114" s="40"/>
      <c r="L114" s="63"/>
      <c r="S114" s="38"/>
      <c r="T114" s="38"/>
      <c r="U114" s="38"/>
      <c r="V114" s="38"/>
      <c r="W114" s="38"/>
      <c r="X114" s="38"/>
      <c r="Y114" s="38"/>
      <c r="Z114" s="38"/>
      <c r="AA114" s="38"/>
      <c r="AB114" s="38"/>
      <c r="AC114" s="38"/>
      <c r="AD114" s="38"/>
      <c r="AE114" s="38"/>
    </row>
    <row r="115" s="2" customFormat="1" ht="15.15" customHeight="1">
      <c r="A115" s="38"/>
      <c r="B115" s="39"/>
      <c r="C115" s="32" t="s">
        <v>28</v>
      </c>
      <c r="D115" s="40"/>
      <c r="E115" s="40"/>
      <c r="F115" s="27" t="str">
        <f>IF(E18="","",E18)</f>
        <v>Vyplň údaj</v>
      </c>
      <c r="G115" s="40"/>
      <c r="H115" s="40"/>
      <c r="I115" s="32" t="s">
        <v>33</v>
      </c>
      <c r="J115" s="36" t="str">
        <f>E24</f>
        <v xml:space="preserve"> </v>
      </c>
      <c r="K115" s="40"/>
      <c r="L115" s="63"/>
      <c r="S115" s="38"/>
      <c r="T115" s="38"/>
      <c r="U115" s="38"/>
      <c r="V115" s="38"/>
      <c r="W115" s="38"/>
      <c r="X115" s="38"/>
      <c r="Y115" s="38"/>
      <c r="Z115" s="38"/>
      <c r="AA115" s="38"/>
      <c r="AB115" s="38"/>
      <c r="AC115" s="38"/>
      <c r="AD115" s="38"/>
      <c r="AE115" s="38"/>
    </row>
    <row r="116" s="2" customFormat="1" ht="10.32" customHeight="1">
      <c r="A116" s="38"/>
      <c r="B116" s="39"/>
      <c r="C116" s="40"/>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10" customFormat="1" ht="29.28" customHeight="1">
      <c r="A117" s="194"/>
      <c r="B117" s="195"/>
      <c r="C117" s="196" t="s">
        <v>237</v>
      </c>
      <c r="D117" s="197" t="s">
        <v>61</v>
      </c>
      <c r="E117" s="197" t="s">
        <v>57</v>
      </c>
      <c r="F117" s="197" t="s">
        <v>58</v>
      </c>
      <c r="G117" s="197" t="s">
        <v>238</v>
      </c>
      <c r="H117" s="197" t="s">
        <v>239</v>
      </c>
      <c r="I117" s="197" t="s">
        <v>240</v>
      </c>
      <c r="J117" s="198" t="s">
        <v>227</v>
      </c>
      <c r="K117" s="199" t="s">
        <v>241</v>
      </c>
      <c r="L117" s="200"/>
      <c r="M117" s="100" t="s">
        <v>1</v>
      </c>
      <c r="N117" s="101" t="s">
        <v>40</v>
      </c>
      <c r="O117" s="101" t="s">
        <v>242</v>
      </c>
      <c r="P117" s="101" t="s">
        <v>243</v>
      </c>
      <c r="Q117" s="101" t="s">
        <v>244</v>
      </c>
      <c r="R117" s="101" t="s">
        <v>245</v>
      </c>
      <c r="S117" s="101" t="s">
        <v>246</v>
      </c>
      <c r="T117" s="102" t="s">
        <v>247</v>
      </c>
      <c r="U117" s="194"/>
      <c r="V117" s="194"/>
      <c r="W117" s="194"/>
      <c r="X117" s="194"/>
      <c r="Y117" s="194"/>
      <c r="Z117" s="194"/>
      <c r="AA117" s="194"/>
      <c r="AB117" s="194"/>
      <c r="AC117" s="194"/>
      <c r="AD117" s="194"/>
      <c r="AE117" s="194"/>
    </row>
    <row r="118" s="2" customFormat="1" ht="22.8" customHeight="1">
      <c r="A118" s="38"/>
      <c r="B118" s="39"/>
      <c r="C118" s="107" t="s">
        <v>248</v>
      </c>
      <c r="D118" s="40"/>
      <c r="E118" s="40"/>
      <c r="F118" s="40"/>
      <c r="G118" s="40"/>
      <c r="H118" s="40"/>
      <c r="I118" s="40"/>
      <c r="J118" s="201">
        <f>BK118</f>
        <v>0</v>
      </c>
      <c r="K118" s="40"/>
      <c r="L118" s="44"/>
      <c r="M118" s="103"/>
      <c r="N118" s="202"/>
      <c r="O118" s="104"/>
      <c r="P118" s="203">
        <f>P119</f>
        <v>0</v>
      </c>
      <c r="Q118" s="104"/>
      <c r="R118" s="203">
        <f>R119</f>
        <v>0.56791999999999998</v>
      </c>
      <c r="S118" s="104"/>
      <c r="T118" s="204">
        <f>T119</f>
        <v>0</v>
      </c>
      <c r="U118" s="38"/>
      <c r="V118" s="38"/>
      <c r="W118" s="38"/>
      <c r="X118" s="38"/>
      <c r="Y118" s="38"/>
      <c r="Z118" s="38"/>
      <c r="AA118" s="38"/>
      <c r="AB118" s="38"/>
      <c r="AC118" s="38"/>
      <c r="AD118" s="38"/>
      <c r="AE118" s="38"/>
      <c r="AT118" s="17" t="s">
        <v>75</v>
      </c>
      <c r="AU118" s="17" t="s">
        <v>229</v>
      </c>
      <c r="BK118" s="205">
        <f>BK119</f>
        <v>0</v>
      </c>
    </row>
    <row r="119" s="11" customFormat="1" ht="25.92" customHeight="1">
      <c r="A119" s="11"/>
      <c r="B119" s="206"/>
      <c r="C119" s="207"/>
      <c r="D119" s="208" t="s">
        <v>75</v>
      </c>
      <c r="E119" s="209" t="s">
        <v>249</v>
      </c>
      <c r="F119" s="209" t="s">
        <v>250</v>
      </c>
      <c r="G119" s="207"/>
      <c r="H119" s="207"/>
      <c r="I119" s="210"/>
      <c r="J119" s="211">
        <f>BK119</f>
        <v>0</v>
      </c>
      <c r="K119" s="207"/>
      <c r="L119" s="212"/>
      <c r="M119" s="213"/>
      <c r="N119" s="214"/>
      <c r="O119" s="214"/>
      <c r="P119" s="215">
        <f>P120</f>
        <v>0</v>
      </c>
      <c r="Q119" s="214"/>
      <c r="R119" s="215">
        <f>R120</f>
        <v>0.56791999999999998</v>
      </c>
      <c r="S119" s="214"/>
      <c r="T119" s="216">
        <f>T120</f>
        <v>0</v>
      </c>
      <c r="U119" s="11"/>
      <c r="V119" s="11"/>
      <c r="W119" s="11"/>
      <c r="X119" s="11"/>
      <c r="Y119" s="11"/>
      <c r="Z119" s="11"/>
      <c r="AA119" s="11"/>
      <c r="AB119" s="11"/>
      <c r="AC119" s="11"/>
      <c r="AD119" s="11"/>
      <c r="AE119" s="11"/>
      <c r="AR119" s="217" t="s">
        <v>84</v>
      </c>
      <c r="AT119" s="218" t="s">
        <v>75</v>
      </c>
      <c r="AU119" s="218" t="s">
        <v>76</v>
      </c>
      <c r="AY119" s="217" t="s">
        <v>251</v>
      </c>
      <c r="BK119" s="219">
        <f>BK120</f>
        <v>0</v>
      </c>
    </row>
    <row r="120" s="11" customFormat="1" ht="22.8" customHeight="1">
      <c r="A120" s="11"/>
      <c r="B120" s="206"/>
      <c r="C120" s="207"/>
      <c r="D120" s="208" t="s">
        <v>75</v>
      </c>
      <c r="E120" s="272" t="s">
        <v>84</v>
      </c>
      <c r="F120" s="272" t="s">
        <v>406</v>
      </c>
      <c r="G120" s="207"/>
      <c r="H120" s="207"/>
      <c r="I120" s="210"/>
      <c r="J120" s="273">
        <f>BK120</f>
        <v>0</v>
      </c>
      <c r="K120" s="207"/>
      <c r="L120" s="212"/>
      <c r="M120" s="213"/>
      <c r="N120" s="214"/>
      <c r="O120" s="214"/>
      <c r="P120" s="215">
        <f>SUM(P121:P147)</f>
        <v>0</v>
      </c>
      <c r="Q120" s="214"/>
      <c r="R120" s="215">
        <f>SUM(R121:R147)</f>
        <v>0.56791999999999998</v>
      </c>
      <c r="S120" s="214"/>
      <c r="T120" s="216">
        <f>SUM(T121:T147)</f>
        <v>0</v>
      </c>
      <c r="U120" s="11"/>
      <c r="V120" s="11"/>
      <c r="W120" s="11"/>
      <c r="X120" s="11"/>
      <c r="Y120" s="11"/>
      <c r="Z120" s="11"/>
      <c r="AA120" s="11"/>
      <c r="AB120" s="11"/>
      <c r="AC120" s="11"/>
      <c r="AD120" s="11"/>
      <c r="AE120" s="11"/>
      <c r="AR120" s="217" t="s">
        <v>84</v>
      </c>
      <c r="AT120" s="218" t="s">
        <v>75</v>
      </c>
      <c r="AU120" s="218" t="s">
        <v>84</v>
      </c>
      <c r="AY120" s="217" t="s">
        <v>251</v>
      </c>
      <c r="BK120" s="219">
        <f>SUM(BK121:BK147)</f>
        <v>0</v>
      </c>
    </row>
    <row r="121" s="2" customFormat="1" ht="24.15" customHeight="1">
      <c r="A121" s="38"/>
      <c r="B121" s="39"/>
      <c r="C121" s="220" t="s">
        <v>84</v>
      </c>
      <c r="D121" s="220" t="s">
        <v>255</v>
      </c>
      <c r="E121" s="221" t="s">
        <v>688</v>
      </c>
      <c r="F121" s="222" t="s">
        <v>689</v>
      </c>
      <c r="G121" s="223" t="s">
        <v>416</v>
      </c>
      <c r="H121" s="224">
        <v>21</v>
      </c>
      <c r="I121" s="225"/>
      <c r="J121" s="226">
        <f>ROUND(I121*H121,2)</f>
        <v>0</v>
      </c>
      <c r="K121" s="227"/>
      <c r="L121" s="44"/>
      <c r="M121" s="228" t="s">
        <v>1</v>
      </c>
      <c r="N121" s="229" t="s">
        <v>41</v>
      </c>
      <c r="O121" s="91"/>
      <c r="P121" s="230">
        <f>O121*H121</f>
        <v>0</v>
      </c>
      <c r="Q121" s="230">
        <v>0.01281</v>
      </c>
      <c r="R121" s="230">
        <f>Q121*H121</f>
        <v>0.26901000000000003</v>
      </c>
      <c r="S121" s="230">
        <v>0</v>
      </c>
      <c r="T121" s="231">
        <f>S121*H121</f>
        <v>0</v>
      </c>
      <c r="U121" s="38"/>
      <c r="V121" s="38"/>
      <c r="W121" s="38"/>
      <c r="X121" s="38"/>
      <c r="Y121" s="38"/>
      <c r="Z121" s="38"/>
      <c r="AA121" s="38"/>
      <c r="AB121" s="38"/>
      <c r="AC121" s="38"/>
      <c r="AD121" s="38"/>
      <c r="AE121" s="38"/>
      <c r="AR121" s="232" t="s">
        <v>254</v>
      </c>
      <c r="AT121" s="232" t="s">
        <v>255</v>
      </c>
      <c r="AU121" s="232" t="s">
        <v>86</v>
      </c>
      <c r="AY121" s="17" t="s">
        <v>251</v>
      </c>
      <c r="BE121" s="233">
        <f>IF(N121="základní",J121,0)</f>
        <v>0</v>
      </c>
      <c r="BF121" s="233">
        <f>IF(N121="snížená",J121,0)</f>
        <v>0</v>
      </c>
      <c r="BG121" s="233">
        <f>IF(N121="zákl. přenesená",J121,0)</f>
        <v>0</v>
      </c>
      <c r="BH121" s="233">
        <f>IF(N121="sníž. přenesená",J121,0)</f>
        <v>0</v>
      </c>
      <c r="BI121" s="233">
        <f>IF(N121="nulová",J121,0)</f>
        <v>0</v>
      </c>
      <c r="BJ121" s="17" t="s">
        <v>84</v>
      </c>
      <c r="BK121" s="233">
        <f>ROUND(I121*H121,2)</f>
        <v>0</v>
      </c>
      <c r="BL121" s="17" t="s">
        <v>254</v>
      </c>
      <c r="BM121" s="232" t="s">
        <v>690</v>
      </c>
    </row>
    <row r="122" s="2" customFormat="1">
      <c r="A122" s="38"/>
      <c r="B122" s="39"/>
      <c r="C122" s="40"/>
      <c r="D122" s="234" t="s">
        <v>260</v>
      </c>
      <c r="E122" s="40"/>
      <c r="F122" s="235" t="s">
        <v>691</v>
      </c>
      <c r="G122" s="40"/>
      <c r="H122" s="40"/>
      <c r="I122" s="236"/>
      <c r="J122" s="40"/>
      <c r="K122" s="40"/>
      <c r="L122" s="44"/>
      <c r="M122" s="237"/>
      <c r="N122" s="238"/>
      <c r="O122" s="91"/>
      <c r="P122" s="91"/>
      <c r="Q122" s="91"/>
      <c r="R122" s="91"/>
      <c r="S122" s="91"/>
      <c r="T122" s="92"/>
      <c r="U122" s="38"/>
      <c r="V122" s="38"/>
      <c r="W122" s="38"/>
      <c r="X122" s="38"/>
      <c r="Y122" s="38"/>
      <c r="Z122" s="38"/>
      <c r="AA122" s="38"/>
      <c r="AB122" s="38"/>
      <c r="AC122" s="38"/>
      <c r="AD122" s="38"/>
      <c r="AE122" s="38"/>
      <c r="AT122" s="17" t="s">
        <v>260</v>
      </c>
      <c r="AU122" s="17" t="s">
        <v>86</v>
      </c>
    </row>
    <row r="123" s="2" customFormat="1">
      <c r="A123" s="38"/>
      <c r="B123" s="39"/>
      <c r="C123" s="40"/>
      <c r="D123" s="240" t="s">
        <v>274</v>
      </c>
      <c r="E123" s="40"/>
      <c r="F123" s="241" t="s">
        <v>692</v>
      </c>
      <c r="G123" s="40"/>
      <c r="H123" s="40"/>
      <c r="I123" s="236"/>
      <c r="J123" s="40"/>
      <c r="K123" s="40"/>
      <c r="L123" s="44"/>
      <c r="M123" s="237"/>
      <c r="N123" s="238"/>
      <c r="O123" s="91"/>
      <c r="P123" s="91"/>
      <c r="Q123" s="91"/>
      <c r="R123" s="91"/>
      <c r="S123" s="91"/>
      <c r="T123" s="92"/>
      <c r="U123" s="38"/>
      <c r="V123" s="38"/>
      <c r="W123" s="38"/>
      <c r="X123" s="38"/>
      <c r="Y123" s="38"/>
      <c r="Z123" s="38"/>
      <c r="AA123" s="38"/>
      <c r="AB123" s="38"/>
      <c r="AC123" s="38"/>
      <c r="AD123" s="38"/>
      <c r="AE123" s="38"/>
      <c r="AT123" s="17" t="s">
        <v>274</v>
      </c>
      <c r="AU123" s="17" t="s">
        <v>86</v>
      </c>
    </row>
    <row r="124" s="12" customFormat="1">
      <c r="A124" s="12"/>
      <c r="B124" s="242"/>
      <c r="C124" s="243"/>
      <c r="D124" s="234" t="s">
        <v>276</v>
      </c>
      <c r="E124" s="244" t="s">
        <v>1</v>
      </c>
      <c r="F124" s="245" t="s">
        <v>693</v>
      </c>
      <c r="G124" s="243"/>
      <c r="H124" s="246">
        <v>8</v>
      </c>
      <c r="I124" s="247"/>
      <c r="J124" s="243"/>
      <c r="K124" s="243"/>
      <c r="L124" s="248"/>
      <c r="M124" s="249"/>
      <c r="N124" s="250"/>
      <c r="O124" s="250"/>
      <c r="P124" s="250"/>
      <c r="Q124" s="250"/>
      <c r="R124" s="250"/>
      <c r="S124" s="250"/>
      <c r="T124" s="251"/>
      <c r="U124" s="12"/>
      <c r="V124" s="12"/>
      <c r="W124" s="12"/>
      <c r="X124" s="12"/>
      <c r="Y124" s="12"/>
      <c r="Z124" s="12"/>
      <c r="AA124" s="12"/>
      <c r="AB124" s="12"/>
      <c r="AC124" s="12"/>
      <c r="AD124" s="12"/>
      <c r="AE124" s="12"/>
      <c r="AT124" s="252" t="s">
        <v>276</v>
      </c>
      <c r="AU124" s="252" t="s">
        <v>86</v>
      </c>
      <c r="AV124" s="12" t="s">
        <v>86</v>
      </c>
      <c r="AW124" s="12" t="s">
        <v>32</v>
      </c>
      <c r="AX124" s="12" t="s">
        <v>76</v>
      </c>
      <c r="AY124" s="252" t="s">
        <v>251</v>
      </c>
    </row>
    <row r="125" s="12" customFormat="1">
      <c r="A125" s="12"/>
      <c r="B125" s="242"/>
      <c r="C125" s="243"/>
      <c r="D125" s="234" t="s">
        <v>276</v>
      </c>
      <c r="E125" s="244" t="s">
        <v>1</v>
      </c>
      <c r="F125" s="245" t="s">
        <v>694</v>
      </c>
      <c r="G125" s="243"/>
      <c r="H125" s="246">
        <v>13</v>
      </c>
      <c r="I125" s="247"/>
      <c r="J125" s="243"/>
      <c r="K125" s="243"/>
      <c r="L125" s="248"/>
      <c r="M125" s="249"/>
      <c r="N125" s="250"/>
      <c r="O125" s="250"/>
      <c r="P125" s="250"/>
      <c r="Q125" s="250"/>
      <c r="R125" s="250"/>
      <c r="S125" s="250"/>
      <c r="T125" s="251"/>
      <c r="U125" s="12"/>
      <c r="V125" s="12"/>
      <c r="W125" s="12"/>
      <c r="X125" s="12"/>
      <c r="Y125" s="12"/>
      <c r="Z125" s="12"/>
      <c r="AA125" s="12"/>
      <c r="AB125" s="12"/>
      <c r="AC125" s="12"/>
      <c r="AD125" s="12"/>
      <c r="AE125" s="12"/>
      <c r="AT125" s="252" t="s">
        <v>276</v>
      </c>
      <c r="AU125" s="252" t="s">
        <v>86</v>
      </c>
      <c r="AV125" s="12" t="s">
        <v>86</v>
      </c>
      <c r="AW125" s="12" t="s">
        <v>32</v>
      </c>
      <c r="AX125" s="12" t="s">
        <v>76</v>
      </c>
      <c r="AY125" s="252" t="s">
        <v>251</v>
      </c>
    </row>
    <row r="126" s="15" customFormat="1">
      <c r="A126" s="15"/>
      <c r="B126" s="274"/>
      <c r="C126" s="275"/>
      <c r="D126" s="234" t="s">
        <v>276</v>
      </c>
      <c r="E126" s="276" t="s">
        <v>1</v>
      </c>
      <c r="F126" s="277" t="s">
        <v>423</v>
      </c>
      <c r="G126" s="275"/>
      <c r="H126" s="278">
        <v>21</v>
      </c>
      <c r="I126" s="279"/>
      <c r="J126" s="275"/>
      <c r="K126" s="275"/>
      <c r="L126" s="280"/>
      <c r="M126" s="281"/>
      <c r="N126" s="282"/>
      <c r="O126" s="282"/>
      <c r="P126" s="282"/>
      <c r="Q126" s="282"/>
      <c r="R126" s="282"/>
      <c r="S126" s="282"/>
      <c r="T126" s="283"/>
      <c r="U126" s="15"/>
      <c r="V126" s="15"/>
      <c r="W126" s="15"/>
      <c r="X126" s="15"/>
      <c r="Y126" s="15"/>
      <c r="Z126" s="15"/>
      <c r="AA126" s="15"/>
      <c r="AB126" s="15"/>
      <c r="AC126" s="15"/>
      <c r="AD126" s="15"/>
      <c r="AE126" s="15"/>
      <c r="AT126" s="284" t="s">
        <v>276</v>
      </c>
      <c r="AU126" s="284" t="s">
        <v>86</v>
      </c>
      <c r="AV126" s="15" t="s">
        <v>254</v>
      </c>
      <c r="AW126" s="15" t="s">
        <v>32</v>
      </c>
      <c r="AX126" s="15" t="s">
        <v>84</v>
      </c>
      <c r="AY126" s="284" t="s">
        <v>251</v>
      </c>
    </row>
    <row r="127" s="2" customFormat="1" ht="24.15" customHeight="1">
      <c r="A127" s="38"/>
      <c r="B127" s="39"/>
      <c r="C127" s="220" t="s">
        <v>86</v>
      </c>
      <c r="D127" s="220" t="s">
        <v>255</v>
      </c>
      <c r="E127" s="221" t="s">
        <v>695</v>
      </c>
      <c r="F127" s="222" t="s">
        <v>696</v>
      </c>
      <c r="G127" s="223" t="s">
        <v>416</v>
      </c>
      <c r="H127" s="224">
        <v>4</v>
      </c>
      <c r="I127" s="225"/>
      <c r="J127" s="226">
        <f>ROUND(I127*H127,2)</f>
        <v>0</v>
      </c>
      <c r="K127" s="227"/>
      <c r="L127" s="44"/>
      <c r="M127" s="228" t="s">
        <v>1</v>
      </c>
      <c r="N127" s="229" t="s">
        <v>41</v>
      </c>
      <c r="O127" s="91"/>
      <c r="P127" s="230">
        <f>O127*H127</f>
        <v>0</v>
      </c>
      <c r="Q127" s="230">
        <v>0.021350000000000001</v>
      </c>
      <c r="R127" s="230">
        <f>Q127*H127</f>
        <v>0.085400000000000004</v>
      </c>
      <c r="S127" s="230">
        <v>0</v>
      </c>
      <c r="T127" s="231">
        <f>S127*H127</f>
        <v>0</v>
      </c>
      <c r="U127" s="38"/>
      <c r="V127" s="38"/>
      <c r="W127" s="38"/>
      <c r="X127" s="38"/>
      <c r="Y127" s="38"/>
      <c r="Z127" s="38"/>
      <c r="AA127" s="38"/>
      <c r="AB127" s="38"/>
      <c r="AC127" s="38"/>
      <c r="AD127" s="38"/>
      <c r="AE127" s="38"/>
      <c r="AR127" s="232" t="s">
        <v>254</v>
      </c>
      <c r="AT127" s="232" t="s">
        <v>255</v>
      </c>
      <c r="AU127" s="232" t="s">
        <v>86</v>
      </c>
      <c r="AY127" s="17" t="s">
        <v>251</v>
      </c>
      <c r="BE127" s="233">
        <f>IF(N127="základní",J127,0)</f>
        <v>0</v>
      </c>
      <c r="BF127" s="233">
        <f>IF(N127="snížená",J127,0)</f>
        <v>0</v>
      </c>
      <c r="BG127" s="233">
        <f>IF(N127="zákl. přenesená",J127,0)</f>
        <v>0</v>
      </c>
      <c r="BH127" s="233">
        <f>IF(N127="sníž. přenesená",J127,0)</f>
        <v>0</v>
      </c>
      <c r="BI127" s="233">
        <f>IF(N127="nulová",J127,0)</f>
        <v>0</v>
      </c>
      <c r="BJ127" s="17" t="s">
        <v>84</v>
      </c>
      <c r="BK127" s="233">
        <f>ROUND(I127*H127,2)</f>
        <v>0</v>
      </c>
      <c r="BL127" s="17" t="s">
        <v>254</v>
      </c>
      <c r="BM127" s="232" t="s">
        <v>697</v>
      </c>
    </row>
    <row r="128" s="2" customFormat="1">
      <c r="A128" s="38"/>
      <c r="B128" s="39"/>
      <c r="C128" s="40"/>
      <c r="D128" s="234" t="s">
        <v>260</v>
      </c>
      <c r="E128" s="40"/>
      <c r="F128" s="235" t="s">
        <v>698</v>
      </c>
      <c r="G128" s="40"/>
      <c r="H128" s="40"/>
      <c r="I128" s="236"/>
      <c r="J128" s="40"/>
      <c r="K128" s="40"/>
      <c r="L128" s="44"/>
      <c r="M128" s="237"/>
      <c r="N128" s="238"/>
      <c r="O128" s="91"/>
      <c r="P128" s="91"/>
      <c r="Q128" s="91"/>
      <c r="R128" s="91"/>
      <c r="S128" s="91"/>
      <c r="T128" s="92"/>
      <c r="U128" s="38"/>
      <c r="V128" s="38"/>
      <c r="W128" s="38"/>
      <c r="X128" s="38"/>
      <c r="Y128" s="38"/>
      <c r="Z128" s="38"/>
      <c r="AA128" s="38"/>
      <c r="AB128" s="38"/>
      <c r="AC128" s="38"/>
      <c r="AD128" s="38"/>
      <c r="AE128" s="38"/>
      <c r="AT128" s="17" t="s">
        <v>260</v>
      </c>
      <c r="AU128" s="17" t="s">
        <v>86</v>
      </c>
    </row>
    <row r="129" s="2" customFormat="1">
      <c r="A129" s="38"/>
      <c r="B129" s="39"/>
      <c r="C129" s="40"/>
      <c r="D129" s="240" t="s">
        <v>274</v>
      </c>
      <c r="E129" s="40"/>
      <c r="F129" s="241" t="s">
        <v>699</v>
      </c>
      <c r="G129" s="40"/>
      <c r="H129" s="40"/>
      <c r="I129" s="236"/>
      <c r="J129" s="40"/>
      <c r="K129" s="40"/>
      <c r="L129" s="44"/>
      <c r="M129" s="237"/>
      <c r="N129" s="238"/>
      <c r="O129" s="91"/>
      <c r="P129" s="91"/>
      <c r="Q129" s="91"/>
      <c r="R129" s="91"/>
      <c r="S129" s="91"/>
      <c r="T129" s="92"/>
      <c r="U129" s="38"/>
      <c r="V129" s="38"/>
      <c r="W129" s="38"/>
      <c r="X129" s="38"/>
      <c r="Y129" s="38"/>
      <c r="Z129" s="38"/>
      <c r="AA129" s="38"/>
      <c r="AB129" s="38"/>
      <c r="AC129" s="38"/>
      <c r="AD129" s="38"/>
      <c r="AE129" s="38"/>
      <c r="AT129" s="17" t="s">
        <v>274</v>
      </c>
      <c r="AU129" s="17" t="s">
        <v>86</v>
      </c>
    </row>
    <row r="130" s="12" customFormat="1">
      <c r="A130" s="12"/>
      <c r="B130" s="242"/>
      <c r="C130" s="243"/>
      <c r="D130" s="234" t="s">
        <v>276</v>
      </c>
      <c r="E130" s="244" t="s">
        <v>1</v>
      </c>
      <c r="F130" s="245" t="s">
        <v>700</v>
      </c>
      <c r="G130" s="243"/>
      <c r="H130" s="246">
        <v>4</v>
      </c>
      <c r="I130" s="247"/>
      <c r="J130" s="243"/>
      <c r="K130" s="243"/>
      <c r="L130" s="248"/>
      <c r="M130" s="249"/>
      <c r="N130" s="250"/>
      <c r="O130" s="250"/>
      <c r="P130" s="250"/>
      <c r="Q130" s="250"/>
      <c r="R130" s="250"/>
      <c r="S130" s="250"/>
      <c r="T130" s="251"/>
      <c r="U130" s="12"/>
      <c r="V130" s="12"/>
      <c r="W130" s="12"/>
      <c r="X130" s="12"/>
      <c r="Y130" s="12"/>
      <c r="Z130" s="12"/>
      <c r="AA130" s="12"/>
      <c r="AB130" s="12"/>
      <c r="AC130" s="12"/>
      <c r="AD130" s="12"/>
      <c r="AE130" s="12"/>
      <c r="AT130" s="252" t="s">
        <v>276</v>
      </c>
      <c r="AU130" s="252" t="s">
        <v>86</v>
      </c>
      <c r="AV130" s="12" t="s">
        <v>86</v>
      </c>
      <c r="AW130" s="12" t="s">
        <v>32</v>
      </c>
      <c r="AX130" s="12" t="s">
        <v>84</v>
      </c>
      <c r="AY130" s="252" t="s">
        <v>251</v>
      </c>
    </row>
    <row r="131" s="2" customFormat="1" ht="24.15" customHeight="1">
      <c r="A131" s="38"/>
      <c r="B131" s="39"/>
      <c r="C131" s="220" t="s">
        <v>269</v>
      </c>
      <c r="D131" s="220" t="s">
        <v>255</v>
      </c>
      <c r="E131" s="221" t="s">
        <v>701</v>
      </c>
      <c r="F131" s="222" t="s">
        <v>702</v>
      </c>
      <c r="G131" s="223" t="s">
        <v>416</v>
      </c>
      <c r="H131" s="224">
        <v>1</v>
      </c>
      <c r="I131" s="225"/>
      <c r="J131" s="226">
        <f>ROUND(I131*H131,2)</f>
        <v>0</v>
      </c>
      <c r="K131" s="227"/>
      <c r="L131" s="44"/>
      <c r="M131" s="228" t="s">
        <v>1</v>
      </c>
      <c r="N131" s="229" t="s">
        <v>41</v>
      </c>
      <c r="O131" s="91"/>
      <c r="P131" s="230">
        <f>O131*H131</f>
        <v>0</v>
      </c>
      <c r="Q131" s="230">
        <v>0.02989</v>
      </c>
      <c r="R131" s="230">
        <f>Q131*H131</f>
        <v>0.02989</v>
      </c>
      <c r="S131" s="230">
        <v>0</v>
      </c>
      <c r="T131" s="231">
        <f>S131*H131</f>
        <v>0</v>
      </c>
      <c r="U131" s="38"/>
      <c r="V131" s="38"/>
      <c r="W131" s="38"/>
      <c r="X131" s="38"/>
      <c r="Y131" s="38"/>
      <c r="Z131" s="38"/>
      <c r="AA131" s="38"/>
      <c r="AB131" s="38"/>
      <c r="AC131" s="38"/>
      <c r="AD131" s="38"/>
      <c r="AE131" s="38"/>
      <c r="AR131" s="232" t="s">
        <v>254</v>
      </c>
      <c r="AT131" s="232" t="s">
        <v>255</v>
      </c>
      <c r="AU131" s="232" t="s">
        <v>86</v>
      </c>
      <c r="AY131" s="17" t="s">
        <v>251</v>
      </c>
      <c r="BE131" s="233">
        <f>IF(N131="základní",J131,0)</f>
        <v>0</v>
      </c>
      <c r="BF131" s="233">
        <f>IF(N131="snížená",J131,0)</f>
        <v>0</v>
      </c>
      <c r="BG131" s="233">
        <f>IF(N131="zákl. přenesená",J131,0)</f>
        <v>0</v>
      </c>
      <c r="BH131" s="233">
        <f>IF(N131="sníž. přenesená",J131,0)</f>
        <v>0</v>
      </c>
      <c r="BI131" s="233">
        <f>IF(N131="nulová",J131,0)</f>
        <v>0</v>
      </c>
      <c r="BJ131" s="17" t="s">
        <v>84</v>
      </c>
      <c r="BK131" s="233">
        <f>ROUND(I131*H131,2)</f>
        <v>0</v>
      </c>
      <c r="BL131" s="17" t="s">
        <v>254</v>
      </c>
      <c r="BM131" s="232" t="s">
        <v>703</v>
      </c>
    </row>
    <row r="132" s="2" customFormat="1">
      <c r="A132" s="38"/>
      <c r="B132" s="39"/>
      <c r="C132" s="40"/>
      <c r="D132" s="234" t="s">
        <v>260</v>
      </c>
      <c r="E132" s="40"/>
      <c r="F132" s="235" t="s">
        <v>704</v>
      </c>
      <c r="G132" s="40"/>
      <c r="H132" s="40"/>
      <c r="I132" s="236"/>
      <c r="J132" s="40"/>
      <c r="K132" s="40"/>
      <c r="L132" s="44"/>
      <c r="M132" s="237"/>
      <c r="N132" s="238"/>
      <c r="O132" s="91"/>
      <c r="P132" s="91"/>
      <c r="Q132" s="91"/>
      <c r="R132" s="91"/>
      <c r="S132" s="91"/>
      <c r="T132" s="92"/>
      <c r="U132" s="38"/>
      <c r="V132" s="38"/>
      <c r="W132" s="38"/>
      <c r="X132" s="38"/>
      <c r="Y132" s="38"/>
      <c r="Z132" s="38"/>
      <c r="AA132" s="38"/>
      <c r="AB132" s="38"/>
      <c r="AC132" s="38"/>
      <c r="AD132" s="38"/>
      <c r="AE132" s="38"/>
      <c r="AT132" s="17" t="s">
        <v>260</v>
      </c>
      <c r="AU132" s="17" t="s">
        <v>86</v>
      </c>
    </row>
    <row r="133" s="2" customFormat="1">
      <c r="A133" s="38"/>
      <c r="B133" s="39"/>
      <c r="C133" s="40"/>
      <c r="D133" s="240" t="s">
        <v>274</v>
      </c>
      <c r="E133" s="40"/>
      <c r="F133" s="241" t="s">
        <v>705</v>
      </c>
      <c r="G133" s="40"/>
      <c r="H133" s="40"/>
      <c r="I133" s="236"/>
      <c r="J133" s="40"/>
      <c r="K133" s="40"/>
      <c r="L133" s="44"/>
      <c r="M133" s="237"/>
      <c r="N133" s="238"/>
      <c r="O133" s="91"/>
      <c r="P133" s="91"/>
      <c r="Q133" s="91"/>
      <c r="R133" s="91"/>
      <c r="S133" s="91"/>
      <c r="T133" s="92"/>
      <c r="U133" s="38"/>
      <c r="V133" s="38"/>
      <c r="W133" s="38"/>
      <c r="X133" s="38"/>
      <c r="Y133" s="38"/>
      <c r="Z133" s="38"/>
      <c r="AA133" s="38"/>
      <c r="AB133" s="38"/>
      <c r="AC133" s="38"/>
      <c r="AD133" s="38"/>
      <c r="AE133" s="38"/>
      <c r="AT133" s="17" t="s">
        <v>274</v>
      </c>
      <c r="AU133" s="17" t="s">
        <v>86</v>
      </c>
    </row>
    <row r="134" s="12" customFormat="1">
      <c r="A134" s="12"/>
      <c r="B134" s="242"/>
      <c r="C134" s="243"/>
      <c r="D134" s="234" t="s">
        <v>276</v>
      </c>
      <c r="E134" s="244" t="s">
        <v>1</v>
      </c>
      <c r="F134" s="245" t="s">
        <v>84</v>
      </c>
      <c r="G134" s="243"/>
      <c r="H134" s="246">
        <v>1</v>
      </c>
      <c r="I134" s="247"/>
      <c r="J134" s="243"/>
      <c r="K134" s="243"/>
      <c r="L134" s="248"/>
      <c r="M134" s="249"/>
      <c r="N134" s="250"/>
      <c r="O134" s="250"/>
      <c r="P134" s="250"/>
      <c r="Q134" s="250"/>
      <c r="R134" s="250"/>
      <c r="S134" s="250"/>
      <c r="T134" s="251"/>
      <c r="U134" s="12"/>
      <c r="V134" s="12"/>
      <c r="W134" s="12"/>
      <c r="X134" s="12"/>
      <c r="Y134" s="12"/>
      <c r="Z134" s="12"/>
      <c r="AA134" s="12"/>
      <c r="AB134" s="12"/>
      <c r="AC134" s="12"/>
      <c r="AD134" s="12"/>
      <c r="AE134" s="12"/>
      <c r="AT134" s="252" t="s">
        <v>276</v>
      </c>
      <c r="AU134" s="252" t="s">
        <v>86</v>
      </c>
      <c r="AV134" s="12" t="s">
        <v>86</v>
      </c>
      <c r="AW134" s="12" t="s">
        <v>32</v>
      </c>
      <c r="AX134" s="12" t="s">
        <v>84</v>
      </c>
      <c r="AY134" s="252" t="s">
        <v>251</v>
      </c>
    </row>
    <row r="135" s="2" customFormat="1" ht="24.15" customHeight="1">
      <c r="A135" s="38"/>
      <c r="B135" s="39"/>
      <c r="C135" s="220" t="s">
        <v>254</v>
      </c>
      <c r="D135" s="220" t="s">
        <v>255</v>
      </c>
      <c r="E135" s="221" t="s">
        <v>706</v>
      </c>
      <c r="F135" s="222" t="s">
        <v>707</v>
      </c>
      <c r="G135" s="223" t="s">
        <v>416</v>
      </c>
      <c r="H135" s="224">
        <v>2</v>
      </c>
      <c r="I135" s="225"/>
      <c r="J135" s="226">
        <f>ROUND(I135*H135,2)</f>
        <v>0</v>
      </c>
      <c r="K135" s="227"/>
      <c r="L135" s="44"/>
      <c r="M135" s="228" t="s">
        <v>1</v>
      </c>
      <c r="N135" s="229" t="s">
        <v>41</v>
      </c>
      <c r="O135" s="91"/>
      <c r="P135" s="230">
        <f>O135*H135</f>
        <v>0</v>
      </c>
      <c r="Q135" s="230">
        <v>0.038429999999999999</v>
      </c>
      <c r="R135" s="230">
        <f>Q135*H135</f>
        <v>0.076859999999999998</v>
      </c>
      <c r="S135" s="230">
        <v>0</v>
      </c>
      <c r="T135" s="231">
        <f>S135*H135</f>
        <v>0</v>
      </c>
      <c r="U135" s="38"/>
      <c r="V135" s="38"/>
      <c r="W135" s="38"/>
      <c r="X135" s="38"/>
      <c r="Y135" s="38"/>
      <c r="Z135" s="38"/>
      <c r="AA135" s="38"/>
      <c r="AB135" s="38"/>
      <c r="AC135" s="38"/>
      <c r="AD135" s="38"/>
      <c r="AE135" s="38"/>
      <c r="AR135" s="232" t="s">
        <v>254</v>
      </c>
      <c r="AT135" s="232" t="s">
        <v>255</v>
      </c>
      <c r="AU135" s="232" t="s">
        <v>86</v>
      </c>
      <c r="AY135" s="17" t="s">
        <v>251</v>
      </c>
      <c r="BE135" s="233">
        <f>IF(N135="základní",J135,0)</f>
        <v>0</v>
      </c>
      <c r="BF135" s="233">
        <f>IF(N135="snížená",J135,0)</f>
        <v>0</v>
      </c>
      <c r="BG135" s="233">
        <f>IF(N135="zákl. přenesená",J135,0)</f>
        <v>0</v>
      </c>
      <c r="BH135" s="233">
        <f>IF(N135="sníž. přenesená",J135,0)</f>
        <v>0</v>
      </c>
      <c r="BI135" s="233">
        <f>IF(N135="nulová",J135,0)</f>
        <v>0</v>
      </c>
      <c r="BJ135" s="17" t="s">
        <v>84</v>
      </c>
      <c r="BK135" s="233">
        <f>ROUND(I135*H135,2)</f>
        <v>0</v>
      </c>
      <c r="BL135" s="17" t="s">
        <v>254</v>
      </c>
      <c r="BM135" s="232" t="s">
        <v>708</v>
      </c>
    </row>
    <row r="136" s="2" customFormat="1">
      <c r="A136" s="38"/>
      <c r="B136" s="39"/>
      <c r="C136" s="40"/>
      <c r="D136" s="234" t="s">
        <v>260</v>
      </c>
      <c r="E136" s="40"/>
      <c r="F136" s="235" t="s">
        <v>709</v>
      </c>
      <c r="G136" s="40"/>
      <c r="H136" s="40"/>
      <c r="I136" s="236"/>
      <c r="J136" s="40"/>
      <c r="K136" s="40"/>
      <c r="L136" s="44"/>
      <c r="M136" s="237"/>
      <c r="N136" s="238"/>
      <c r="O136" s="91"/>
      <c r="P136" s="91"/>
      <c r="Q136" s="91"/>
      <c r="R136" s="91"/>
      <c r="S136" s="91"/>
      <c r="T136" s="92"/>
      <c r="U136" s="38"/>
      <c r="V136" s="38"/>
      <c r="W136" s="38"/>
      <c r="X136" s="38"/>
      <c r="Y136" s="38"/>
      <c r="Z136" s="38"/>
      <c r="AA136" s="38"/>
      <c r="AB136" s="38"/>
      <c r="AC136" s="38"/>
      <c r="AD136" s="38"/>
      <c r="AE136" s="38"/>
      <c r="AT136" s="17" t="s">
        <v>260</v>
      </c>
      <c r="AU136" s="17" t="s">
        <v>86</v>
      </c>
    </row>
    <row r="137" s="2" customFormat="1">
      <c r="A137" s="38"/>
      <c r="B137" s="39"/>
      <c r="C137" s="40"/>
      <c r="D137" s="240" t="s">
        <v>274</v>
      </c>
      <c r="E137" s="40"/>
      <c r="F137" s="241" t="s">
        <v>710</v>
      </c>
      <c r="G137" s="40"/>
      <c r="H137" s="40"/>
      <c r="I137" s="236"/>
      <c r="J137" s="40"/>
      <c r="K137" s="40"/>
      <c r="L137" s="44"/>
      <c r="M137" s="237"/>
      <c r="N137" s="238"/>
      <c r="O137" s="91"/>
      <c r="P137" s="91"/>
      <c r="Q137" s="91"/>
      <c r="R137" s="91"/>
      <c r="S137" s="91"/>
      <c r="T137" s="92"/>
      <c r="U137" s="38"/>
      <c r="V137" s="38"/>
      <c r="W137" s="38"/>
      <c r="X137" s="38"/>
      <c r="Y137" s="38"/>
      <c r="Z137" s="38"/>
      <c r="AA137" s="38"/>
      <c r="AB137" s="38"/>
      <c r="AC137" s="38"/>
      <c r="AD137" s="38"/>
      <c r="AE137" s="38"/>
      <c r="AT137" s="17" t="s">
        <v>274</v>
      </c>
      <c r="AU137" s="17" t="s">
        <v>86</v>
      </c>
    </row>
    <row r="138" s="12" customFormat="1">
      <c r="A138" s="12"/>
      <c r="B138" s="242"/>
      <c r="C138" s="243"/>
      <c r="D138" s="234" t="s">
        <v>276</v>
      </c>
      <c r="E138" s="244" t="s">
        <v>1</v>
      </c>
      <c r="F138" s="245" t="s">
        <v>711</v>
      </c>
      <c r="G138" s="243"/>
      <c r="H138" s="246">
        <v>2</v>
      </c>
      <c r="I138" s="247"/>
      <c r="J138" s="243"/>
      <c r="K138" s="243"/>
      <c r="L138" s="248"/>
      <c r="M138" s="249"/>
      <c r="N138" s="250"/>
      <c r="O138" s="250"/>
      <c r="P138" s="250"/>
      <c r="Q138" s="250"/>
      <c r="R138" s="250"/>
      <c r="S138" s="250"/>
      <c r="T138" s="251"/>
      <c r="U138" s="12"/>
      <c r="V138" s="12"/>
      <c r="W138" s="12"/>
      <c r="X138" s="12"/>
      <c r="Y138" s="12"/>
      <c r="Z138" s="12"/>
      <c r="AA138" s="12"/>
      <c r="AB138" s="12"/>
      <c r="AC138" s="12"/>
      <c r="AD138" s="12"/>
      <c r="AE138" s="12"/>
      <c r="AT138" s="252" t="s">
        <v>276</v>
      </c>
      <c r="AU138" s="252" t="s">
        <v>86</v>
      </c>
      <c r="AV138" s="12" t="s">
        <v>86</v>
      </c>
      <c r="AW138" s="12" t="s">
        <v>32</v>
      </c>
      <c r="AX138" s="12" t="s">
        <v>84</v>
      </c>
      <c r="AY138" s="252" t="s">
        <v>251</v>
      </c>
    </row>
    <row r="139" s="2" customFormat="1" ht="24.15" customHeight="1">
      <c r="A139" s="38"/>
      <c r="B139" s="39"/>
      <c r="C139" s="220" t="s">
        <v>282</v>
      </c>
      <c r="D139" s="220" t="s">
        <v>255</v>
      </c>
      <c r="E139" s="221" t="s">
        <v>712</v>
      </c>
      <c r="F139" s="222" t="s">
        <v>713</v>
      </c>
      <c r="G139" s="223" t="s">
        <v>416</v>
      </c>
      <c r="H139" s="224">
        <v>1</v>
      </c>
      <c r="I139" s="225"/>
      <c r="J139" s="226">
        <f>ROUND(I139*H139,2)</f>
        <v>0</v>
      </c>
      <c r="K139" s="227"/>
      <c r="L139" s="44"/>
      <c r="M139" s="228" t="s">
        <v>1</v>
      </c>
      <c r="N139" s="229" t="s">
        <v>41</v>
      </c>
      <c r="O139" s="91"/>
      <c r="P139" s="230">
        <f>O139*H139</f>
        <v>0</v>
      </c>
      <c r="Q139" s="230">
        <v>0.046980000000000001</v>
      </c>
      <c r="R139" s="230">
        <f>Q139*H139</f>
        <v>0.046980000000000001</v>
      </c>
      <c r="S139" s="230">
        <v>0</v>
      </c>
      <c r="T139" s="231">
        <f>S139*H139</f>
        <v>0</v>
      </c>
      <c r="U139" s="38"/>
      <c r="V139" s="38"/>
      <c r="W139" s="38"/>
      <c r="X139" s="38"/>
      <c r="Y139" s="38"/>
      <c r="Z139" s="38"/>
      <c r="AA139" s="38"/>
      <c r="AB139" s="38"/>
      <c r="AC139" s="38"/>
      <c r="AD139" s="38"/>
      <c r="AE139" s="38"/>
      <c r="AR139" s="232" t="s">
        <v>254</v>
      </c>
      <c r="AT139" s="232" t="s">
        <v>255</v>
      </c>
      <c r="AU139" s="232" t="s">
        <v>86</v>
      </c>
      <c r="AY139" s="17" t="s">
        <v>251</v>
      </c>
      <c r="BE139" s="233">
        <f>IF(N139="základní",J139,0)</f>
        <v>0</v>
      </c>
      <c r="BF139" s="233">
        <f>IF(N139="snížená",J139,0)</f>
        <v>0</v>
      </c>
      <c r="BG139" s="233">
        <f>IF(N139="zákl. přenesená",J139,0)</f>
        <v>0</v>
      </c>
      <c r="BH139" s="233">
        <f>IF(N139="sníž. přenesená",J139,0)</f>
        <v>0</v>
      </c>
      <c r="BI139" s="233">
        <f>IF(N139="nulová",J139,0)</f>
        <v>0</v>
      </c>
      <c r="BJ139" s="17" t="s">
        <v>84</v>
      </c>
      <c r="BK139" s="233">
        <f>ROUND(I139*H139,2)</f>
        <v>0</v>
      </c>
      <c r="BL139" s="17" t="s">
        <v>254</v>
      </c>
      <c r="BM139" s="232" t="s">
        <v>714</v>
      </c>
    </row>
    <row r="140" s="2" customFormat="1">
      <c r="A140" s="38"/>
      <c r="B140" s="39"/>
      <c r="C140" s="40"/>
      <c r="D140" s="234" t="s">
        <v>260</v>
      </c>
      <c r="E140" s="40"/>
      <c r="F140" s="235" t="s">
        <v>715</v>
      </c>
      <c r="G140" s="40"/>
      <c r="H140" s="40"/>
      <c r="I140" s="236"/>
      <c r="J140" s="40"/>
      <c r="K140" s="40"/>
      <c r="L140" s="44"/>
      <c r="M140" s="237"/>
      <c r="N140" s="238"/>
      <c r="O140" s="91"/>
      <c r="P140" s="91"/>
      <c r="Q140" s="91"/>
      <c r="R140" s="91"/>
      <c r="S140" s="91"/>
      <c r="T140" s="92"/>
      <c r="U140" s="38"/>
      <c r="V140" s="38"/>
      <c r="W140" s="38"/>
      <c r="X140" s="38"/>
      <c r="Y140" s="38"/>
      <c r="Z140" s="38"/>
      <c r="AA140" s="38"/>
      <c r="AB140" s="38"/>
      <c r="AC140" s="38"/>
      <c r="AD140" s="38"/>
      <c r="AE140" s="38"/>
      <c r="AT140" s="17" t="s">
        <v>260</v>
      </c>
      <c r="AU140" s="17" t="s">
        <v>86</v>
      </c>
    </row>
    <row r="141" s="2" customFormat="1">
      <c r="A141" s="38"/>
      <c r="B141" s="39"/>
      <c r="C141" s="40"/>
      <c r="D141" s="240" t="s">
        <v>274</v>
      </c>
      <c r="E141" s="40"/>
      <c r="F141" s="241" t="s">
        <v>716</v>
      </c>
      <c r="G141" s="40"/>
      <c r="H141" s="40"/>
      <c r="I141" s="236"/>
      <c r="J141" s="40"/>
      <c r="K141" s="40"/>
      <c r="L141" s="44"/>
      <c r="M141" s="237"/>
      <c r="N141" s="238"/>
      <c r="O141" s="91"/>
      <c r="P141" s="91"/>
      <c r="Q141" s="91"/>
      <c r="R141" s="91"/>
      <c r="S141" s="91"/>
      <c r="T141" s="92"/>
      <c r="U141" s="38"/>
      <c r="V141" s="38"/>
      <c r="W141" s="38"/>
      <c r="X141" s="38"/>
      <c r="Y141" s="38"/>
      <c r="Z141" s="38"/>
      <c r="AA141" s="38"/>
      <c r="AB141" s="38"/>
      <c r="AC141" s="38"/>
      <c r="AD141" s="38"/>
      <c r="AE141" s="38"/>
      <c r="AT141" s="17" t="s">
        <v>274</v>
      </c>
      <c r="AU141" s="17" t="s">
        <v>86</v>
      </c>
    </row>
    <row r="142" s="12" customFormat="1">
      <c r="A142" s="12"/>
      <c r="B142" s="242"/>
      <c r="C142" s="243"/>
      <c r="D142" s="234" t="s">
        <v>276</v>
      </c>
      <c r="E142" s="244" t="s">
        <v>1</v>
      </c>
      <c r="F142" s="245" t="s">
        <v>84</v>
      </c>
      <c r="G142" s="243"/>
      <c r="H142" s="246">
        <v>1</v>
      </c>
      <c r="I142" s="247"/>
      <c r="J142" s="243"/>
      <c r="K142" s="243"/>
      <c r="L142" s="248"/>
      <c r="M142" s="249"/>
      <c r="N142" s="250"/>
      <c r="O142" s="250"/>
      <c r="P142" s="250"/>
      <c r="Q142" s="250"/>
      <c r="R142" s="250"/>
      <c r="S142" s="250"/>
      <c r="T142" s="251"/>
      <c r="U142" s="12"/>
      <c r="V142" s="12"/>
      <c r="W142" s="12"/>
      <c r="X142" s="12"/>
      <c r="Y142" s="12"/>
      <c r="Z142" s="12"/>
      <c r="AA142" s="12"/>
      <c r="AB142" s="12"/>
      <c r="AC142" s="12"/>
      <c r="AD142" s="12"/>
      <c r="AE142" s="12"/>
      <c r="AT142" s="252" t="s">
        <v>276</v>
      </c>
      <c r="AU142" s="252" t="s">
        <v>86</v>
      </c>
      <c r="AV142" s="12" t="s">
        <v>86</v>
      </c>
      <c r="AW142" s="12" t="s">
        <v>32</v>
      </c>
      <c r="AX142" s="12" t="s">
        <v>84</v>
      </c>
      <c r="AY142" s="252" t="s">
        <v>251</v>
      </c>
    </row>
    <row r="143" s="2" customFormat="1" ht="24.15" customHeight="1">
      <c r="A143" s="38"/>
      <c r="B143" s="39"/>
      <c r="C143" s="220" t="s">
        <v>287</v>
      </c>
      <c r="D143" s="220" t="s">
        <v>255</v>
      </c>
      <c r="E143" s="221" t="s">
        <v>717</v>
      </c>
      <c r="F143" s="222" t="s">
        <v>718</v>
      </c>
      <c r="G143" s="223" t="s">
        <v>416</v>
      </c>
      <c r="H143" s="224">
        <v>1</v>
      </c>
      <c r="I143" s="225"/>
      <c r="J143" s="226">
        <f>ROUND(I143*H143,2)</f>
        <v>0</v>
      </c>
      <c r="K143" s="227"/>
      <c r="L143" s="44"/>
      <c r="M143" s="228" t="s">
        <v>1</v>
      </c>
      <c r="N143" s="229" t="s">
        <v>41</v>
      </c>
      <c r="O143" s="91"/>
      <c r="P143" s="230">
        <f>O143*H143</f>
        <v>0</v>
      </c>
      <c r="Q143" s="230">
        <v>0.05978</v>
      </c>
      <c r="R143" s="230">
        <f>Q143*H143</f>
        <v>0.05978</v>
      </c>
      <c r="S143" s="230">
        <v>0</v>
      </c>
      <c r="T143" s="231">
        <f>S143*H143</f>
        <v>0</v>
      </c>
      <c r="U143" s="38"/>
      <c r="V143" s="38"/>
      <c r="W143" s="38"/>
      <c r="X143" s="38"/>
      <c r="Y143" s="38"/>
      <c r="Z143" s="38"/>
      <c r="AA143" s="38"/>
      <c r="AB143" s="38"/>
      <c r="AC143" s="38"/>
      <c r="AD143" s="38"/>
      <c r="AE143" s="38"/>
      <c r="AR143" s="232" t="s">
        <v>254</v>
      </c>
      <c r="AT143" s="232" t="s">
        <v>255</v>
      </c>
      <c r="AU143" s="232" t="s">
        <v>86</v>
      </c>
      <c r="AY143" s="17" t="s">
        <v>251</v>
      </c>
      <c r="BE143" s="233">
        <f>IF(N143="základní",J143,0)</f>
        <v>0</v>
      </c>
      <c r="BF143" s="233">
        <f>IF(N143="snížená",J143,0)</f>
        <v>0</v>
      </c>
      <c r="BG143" s="233">
        <f>IF(N143="zákl. přenesená",J143,0)</f>
        <v>0</v>
      </c>
      <c r="BH143" s="233">
        <f>IF(N143="sníž. přenesená",J143,0)</f>
        <v>0</v>
      </c>
      <c r="BI143" s="233">
        <f>IF(N143="nulová",J143,0)</f>
        <v>0</v>
      </c>
      <c r="BJ143" s="17" t="s">
        <v>84</v>
      </c>
      <c r="BK143" s="233">
        <f>ROUND(I143*H143,2)</f>
        <v>0</v>
      </c>
      <c r="BL143" s="17" t="s">
        <v>254</v>
      </c>
      <c r="BM143" s="232" t="s">
        <v>719</v>
      </c>
    </row>
    <row r="144" s="2" customFormat="1">
      <c r="A144" s="38"/>
      <c r="B144" s="39"/>
      <c r="C144" s="40"/>
      <c r="D144" s="234" t="s">
        <v>260</v>
      </c>
      <c r="E144" s="40"/>
      <c r="F144" s="235" t="s">
        <v>720</v>
      </c>
      <c r="G144" s="40"/>
      <c r="H144" s="40"/>
      <c r="I144" s="236"/>
      <c r="J144" s="40"/>
      <c r="K144" s="40"/>
      <c r="L144" s="44"/>
      <c r="M144" s="237"/>
      <c r="N144" s="238"/>
      <c r="O144" s="91"/>
      <c r="P144" s="91"/>
      <c r="Q144" s="91"/>
      <c r="R144" s="91"/>
      <c r="S144" s="91"/>
      <c r="T144" s="92"/>
      <c r="U144" s="38"/>
      <c r="V144" s="38"/>
      <c r="W144" s="38"/>
      <c r="X144" s="38"/>
      <c r="Y144" s="38"/>
      <c r="Z144" s="38"/>
      <c r="AA144" s="38"/>
      <c r="AB144" s="38"/>
      <c r="AC144" s="38"/>
      <c r="AD144" s="38"/>
      <c r="AE144" s="38"/>
      <c r="AT144" s="17" t="s">
        <v>260</v>
      </c>
      <c r="AU144" s="17" t="s">
        <v>86</v>
      </c>
    </row>
    <row r="145" s="13" customFormat="1">
      <c r="A145" s="13"/>
      <c r="B145" s="253"/>
      <c r="C145" s="254"/>
      <c r="D145" s="234" t="s">
        <v>276</v>
      </c>
      <c r="E145" s="255" t="s">
        <v>1</v>
      </c>
      <c r="F145" s="256" t="s">
        <v>721</v>
      </c>
      <c r="G145" s="254"/>
      <c r="H145" s="255" t="s">
        <v>1</v>
      </c>
      <c r="I145" s="257"/>
      <c r="J145" s="254"/>
      <c r="K145" s="254"/>
      <c r="L145" s="258"/>
      <c r="M145" s="259"/>
      <c r="N145" s="260"/>
      <c r="O145" s="260"/>
      <c r="P145" s="260"/>
      <c r="Q145" s="260"/>
      <c r="R145" s="260"/>
      <c r="S145" s="260"/>
      <c r="T145" s="261"/>
      <c r="U145" s="13"/>
      <c r="V145" s="13"/>
      <c r="W145" s="13"/>
      <c r="X145" s="13"/>
      <c r="Y145" s="13"/>
      <c r="Z145" s="13"/>
      <c r="AA145" s="13"/>
      <c r="AB145" s="13"/>
      <c r="AC145" s="13"/>
      <c r="AD145" s="13"/>
      <c r="AE145" s="13"/>
      <c r="AT145" s="262" t="s">
        <v>276</v>
      </c>
      <c r="AU145" s="262" t="s">
        <v>86</v>
      </c>
      <c r="AV145" s="13" t="s">
        <v>84</v>
      </c>
      <c r="AW145" s="13" t="s">
        <v>32</v>
      </c>
      <c r="AX145" s="13" t="s">
        <v>76</v>
      </c>
      <c r="AY145" s="262" t="s">
        <v>251</v>
      </c>
    </row>
    <row r="146" s="13" customFormat="1">
      <c r="A146" s="13"/>
      <c r="B146" s="253"/>
      <c r="C146" s="254"/>
      <c r="D146" s="234" t="s">
        <v>276</v>
      </c>
      <c r="E146" s="255" t="s">
        <v>1</v>
      </c>
      <c r="F146" s="256" t="s">
        <v>722</v>
      </c>
      <c r="G146" s="254"/>
      <c r="H146" s="255" t="s">
        <v>1</v>
      </c>
      <c r="I146" s="257"/>
      <c r="J146" s="254"/>
      <c r="K146" s="254"/>
      <c r="L146" s="258"/>
      <c r="M146" s="259"/>
      <c r="N146" s="260"/>
      <c r="O146" s="260"/>
      <c r="P146" s="260"/>
      <c r="Q146" s="260"/>
      <c r="R146" s="260"/>
      <c r="S146" s="260"/>
      <c r="T146" s="261"/>
      <c r="U146" s="13"/>
      <c r="V146" s="13"/>
      <c r="W146" s="13"/>
      <c r="X146" s="13"/>
      <c r="Y146" s="13"/>
      <c r="Z146" s="13"/>
      <c r="AA146" s="13"/>
      <c r="AB146" s="13"/>
      <c r="AC146" s="13"/>
      <c r="AD146" s="13"/>
      <c r="AE146" s="13"/>
      <c r="AT146" s="262" t="s">
        <v>276</v>
      </c>
      <c r="AU146" s="262" t="s">
        <v>86</v>
      </c>
      <c r="AV146" s="13" t="s">
        <v>84</v>
      </c>
      <c r="AW146" s="13" t="s">
        <v>32</v>
      </c>
      <c r="AX146" s="13" t="s">
        <v>76</v>
      </c>
      <c r="AY146" s="262" t="s">
        <v>251</v>
      </c>
    </row>
    <row r="147" s="12" customFormat="1">
      <c r="A147" s="12"/>
      <c r="B147" s="242"/>
      <c r="C147" s="243"/>
      <c r="D147" s="234" t="s">
        <v>276</v>
      </c>
      <c r="E147" s="244" t="s">
        <v>1</v>
      </c>
      <c r="F147" s="245" t="s">
        <v>84</v>
      </c>
      <c r="G147" s="243"/>
      <c r="H147" s="246">
        <v>1</v>
      </c>
      <c r="I147" s="247"/>
      <c r="J147" s="243"/>
      <c r="K147" s="243"/>
      <c r="L147" s="248"/>
      <c r="M147" s="285"/>
      <c r="N147" s="286"/>
      <c r="O147" s="286"/>
      <c r="P147" s="286"/>
      <c r="Q147" s="286"/>
      <c r="R147" s="286"/>
      <c r="S147" s="286"/>
      <c r="T147" s="287"/>
      <c r="U147" s="12"/>
      <c r="V147" s="12"/>
      <c r="W147" s="12"/>
      <c r="X147" s="12"/>
      <c r="Y147" s="12"/>
      <c r="Z147" s="12"/>
      <c r="AA147" s="12"/>
      <c r="AB147" s="12"/>
      <c r="AC147" s="12"/>
      <c r="AD147" s="12"/>
      <c r="AE147" s="12"/>
      <c r="AT147" s="252" t="s">
        <v>276</v>
      </c>
      <c r="AU147" s="252" t="s">
        <v>86</v>
      </c>
      <c r="AV147" s="12" t="s">
        <v>86</v>
      </c>
      <c r="AW147" s="12" t="s">
        <v>32</v>
      </c>
      <c r="AX147" s="12" t="s">
        <v>84</v>
      </c>
      <c r="AY147" s="252" t="s">
        <v>251</v>
      </c>
    </row>
    <row r="148" s="2" customFormat="1" ht="6.96" customHeight="1">
      <c r="A148" s="38"/>
      <c r="B148" s="66"/>
      <c r="C148" s="67"/>
      <c r="D148" s="67"/>
      <c r="E148" s="67"/>
      <c r="F148" s="67"/>
      <c r="G148" s="67"/>
      <c r="H148" s="67"/>
      <c r="I148" s="67"/>
      <c r="J148" s="67"/>
      <c r="K148" s="67"/>
      <c r="L148" s="44"/>
      <c r="M148" s="38"/>
      <c r="O148" s="38"/>
      <c r="P148" s="38"/>
      <c r="Q148" s="38"/>
      <c r="R148" s="38"/>
      <c r="S148" s="38"/>
      <c r="T148" s="38"/>
      <c r="U148" s="38"/>
      <c r="V148" s="38"/>
      <c r="W148" s="38"/>
      <c r="X148" s="38"/>
      <c r="Y148" s="38"/>
      <c r="Z148" s="38"/>
      <c r="AA148" s="38"/>
      <c r="AB148" s="38"/>
      <c r="AC148" s="38"/>
      <c r="AD148" s="38"/>
      <c r="AE148" s="38"/>
    </row>
  </sheetData>
  <sheetProtection sheet="1" autoFilter="0" formatColumns="0" formatRows="0" objects="1" scenarios="1" spinCount="100000" saltValue="YcK/n51bWhXdYiwJeWljJFfxr8WDdEtoXkmcsGZiK+alMGBw5IoiOMTtsK2+CpBV6BiGerc7dG5bDh5EQQjyBg==" hashValue="kVF2w41nP1SRqTL23Sdb97g/Rgc2wwN0MEeEyMDCH97iQpHYkgOyECRVdUhVpLXMPi8DPoNSO7D2MGw4xekEIA==" algorithmName="SHA-512" password="CC35"/>
  <autoFilter ref="C117:K147"/>
  <mergeCells count="9">
    <mergeCell ref="E7:H7"/>
    <mergeCell ref="E9:H9"/>
    <mergeCell ref="E18:H18"/>
    <mergeCell ref="E27:H27"/>
    <mergeCell ref="E85:H85"/>
    <mergeCell ref="E87:H87"/>
    <mergeCell ref="E108:H108"/>
    <mergeCell ref="E110:H110"/>
    <mergeCell ref="L2:V2"/>
  </mergeCells>
  <hyperlinks>
    <hyperlink ref="F123" r:id="rId1" display="https://podminky.urs.cz/item/CS_URS_2024_02/184818231"/>
    <hyperlink ref="F129" r:id="rId2" display="https://podminky.urs.cz/item/CS_URS_2024_02/184818232"/>
    <hyperlink ref="F133" r:id="rId3" display="https://podminky.urs.cz/item/CS_URS_2024_02/184818233"/>
    <hyperlink ref="F137" r:id="rId4" display="https://podminky.urs.cz/item/CS_URS_2024_02/184818234"/>
    <hyperlink ref="F141" r:id="rId5" display="https://podminky.urs.cz/item/CS_URS_2024_02/184818235"/>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116</v>
      </c>
      <c r="AZ2" s="288" t="s">
        <v>723</v>
      </c>
      <c r="BA2" s="288" t="s">
        <v>1</v>
      </c>
      <c r="BB2" s="288" t="s">
        <v>1</v>
      </c>
      <c r="BC2" s="288" t="s">
        <v>350</v>
      </c>
      <c r="BD2" s="288" t="s">
        <v>86</v>
      </c>
    </row>
    <row r="3" s="1" customFormat="1" ht="6.96" customHeight="1">
      <c r="B3" s="146"/>
      <c r="C3" s="147"/>
      <c r="D3" s="147"/>
      <c r="E3" s="147"/>
      <c r="F3" s="147"/>
      <c r="G3" s="147"/>
      <c r="H3" s="147"/>
      <c r="I3" s="147"/>
      <c r="J3" s="147"/>
      <c r="K3" s="147"/>
      <c r="L3" s="20"/>
      <c r="AT3" s="17" t="s">
        <v>86</v>
      </c>
      <c r="AZ3" s="288" t="s">
        <v>724</v>
      </c>
      <c r="BA3" s="288" t="s">
        <v>1</v>
      </c>
      <c r="BB3" s="288" t="s">
        <v>1</v>
      </c>
      <c r="BC3" s="288" t="s">
        <v>311</v>
      </c>
      <c r="BD3" s="288" t="s">
        <v>86</v>
      </c>
    </row>
    <row r="4" s="1" customFormat="1" ht="24.96" customHeight="1">
      <c r="B4" s="20"/>
      <c r="D4" s="148" t="s">
        <v>222</v>
      </c>
      <c r="L4" s="20"/>
      <c r="M4" s="149" t="s">
        <v>10</v>
      </c>
      <c r="AT4" s="17" t="s">
        <v>4</v>
      </c>
      <c r="AZ4" s="288" t="s">
        <v>725</v>
      </c>
      <c r="BA4" s="288" t="s">
        <v>1</v>
      </c>
      <c r="BB4" s="288" t="s">
        <v>1</v>
      </c>
      <c r="BC4" s="288" t="s">
        <v>726</v>
      </c>
      <c r="BD4" s="288" t="s">
        <v>86</v>
      </c>
    </row>
    <row r="5" s="1" customFormat="1" ht="6.96" customHeight="1">
      <c r="B5" s="20"/>
      <c r="L5" s="20"/>
      <c r="AZ5" s="288" t="s">
        <v>727</v>
      </c>
      <c r="BA5" s="288" t="s">
        <v>1</v>
      </c>
      <c r="BB5" s="288" t="s">
        <v>1</v>
      </c>
      <c r="BC5" s="288" t="s">
        <v>728</v>
      </c>
      <c r="BD5" s="288" t="s">
        <v>86</v>
      </c>
    </row>
    <row r="6" s="1" customFormat="1" ht="12" customHeight="1">
      <c r="B6" s="20"/>
      <c r="D6" s="150" t="s">
        <v>16</v>
      </c>
      <c r="L6" s="20"/>
      <c r="AZ6" s="288" t="s">
        <v>729</v>
      </c>
      <c r="BA6" s="288" t="s">
        <v>1</v>
      </c>
      <c r="BB6" s="288" t="s">
        <v>1</v>
      </c>
      <c r="BC6" s="288" t="s">
        <v>86</v>
      </c>
      <c r="BD6" s="288" t="s">
        <v>86</v>
      </c>
    </row>
    <row r="7" s="1" customFormat="1" ht="26.25" customHeight="1">
      <c r="B7" s="20"/>
      <c r="E7" s="151" t="str">
        <f>'Rekapitulace stavby'!K6</f>
        <v>Vybudování komunikací a inženýrských sítí v lokalitě Berlín 2, Frýdek-Místek</v>
      </c>
      <c r="F7" s="150"/>
      <c r="G7" s="150"/>
      <c r="H7" s="150"/>
      <c r="L7" s="20"/>
      <c r="AZ7" s="288" t="s">
        <v>730</v>
      </c>
      <c r="BA7" s="288" t="s">
        <v>1</v>
      </c>
      <c r="BB7" s="288" t="s">
        <v>1</v>
      </c>
      <c r="BC7" s="288" t="s">
        <v>731</v>
      </c>
      <c r="BD7" s="288" t="s">
        <v>86</v>
      </c>
    </row>
    <row r="8" s="2" customFormat="1" ht="12" customHeight="1">
      <c r="A8" s="38"/>
      <c r="B8" s="44"/>
      <c r="C8" s="38"/>
      <c r="D8" s="150" t="s">
        <v>223</v>
      </c>
      <c r="E8" s="38"/>
      <c r="F8" s="38"/>
      <c r="G8" s="38"/>
      <c r="H8" s="38"/>
      <c r="I8" s="38"/>
      <c r="J8" s="38"/>
      <c r="K8" s="38"/>
      <c r="L8" s="63"/>
      <c r="S8" s="38"/>
      <c r="T8" s="38"/>
      <c r="U8" s="38"/>
      <c r="V8" s="38"/>
      <c r="W8" s="38"/>
      <c r="X8" s="38"/>
      <c r="Y8" s="38"/>
      <c r="Z8" s="38"/>
      <c r="AA8" s="38"/>
      <c r="AB8" s="38"/>
      <c r="AC8" s="38"/>
      <c r="AD8" s="38"/>
      <c r="AE8" s="38"/>
      <c r="AZ8" s="288" t="s">
        <v>732</v>
      </c>
      <c r="BA8" s="288" t="s">
        <v>1</v>
      </c>
      <c r="BB8" s="288" t="s">
        <v>1</v>
      </c>
      <c r="BC8" s="288" t="s">
        <v>733</v>
      </c>
      <c r="BD8" s="288" t="s">
        <v>86</v>
      </c>
    </row>
    <row r="9" s="2" customFormat="1" ht="30" customHeight="1">
      <c r="A9" s="38"/>
      <c r="B9" s="44"/>
      <c r="C9" s="38"/>
      <c r="D9" s="38"/>
      <c r="E9" s="152" t="s">
        <v>734</v>
      </c>
      <c r="F9" s="38"/>
      <c r="G9" s="38"/>
      <c r="H9" s="38"/>
      <c r="I9" s="38"/>
      <c r="J9" s="38"/>
      <c r="K9" s="38"/>
      <c r="L9" s="63"/>
      <c r="S9" s="38"/>
      <c r="T9" s="38"/>
      <c r="U9" s="38"/>
      <c r="V9" s="38"/>
      <c r="W9" s="38"/>
      <c r="X9" s="38"/>
      <c r="Y9" s="38"/>
      <c r="Z9" s="38"/>
      <c r="AA9" s="38"/>
      <c r="AB9" s="38"/>
      <c r="AC9" s="38"/>
      <c r="AD9" s="38"/>
      <c r="AE9" s="38"/>
      <c r="AZ9" s="288" t="s">
        <v>735</v>
      </c>
      <c r="BA9" s="288" t="s">
        <v>1</v>
      </c>
      <c r="BB9" s="288" t="s">
        <v>1</v>
      </c>
      <c r="BC9" s="288" t="s">
        <v>736</v>
      </c>
      <c r="BD9" s="288" t="s">
        <v>86</v>
      </c>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c r="AZ10" s="288" t="s">
        <v>737</v>
      </c>
      <c r="BA10" s="288" t="s">
        <v>1</v>
      </c>
      <c r="BB10" s="288" t="s">
        <v>1</v>
      </c>
      <c r="BC10" s="288" t="s">
        <v>331</v>
      </c>
      <c r="BD10" s="288" t="s">
        <v>86</v>
      </c>
    </row>
    <row r="11" s="2" customFormat="1" ht="12" customHeight="1">
      <c r="A11" s="38"/>
      <c r="B11" s="44"/>
      <c r="C11" s="38"/>
      <c r="D11" s="150" t="s">
        <v>18</v>
      </c>
      <c r="E11" s="38"/>
      <c r="F11" s="141" t="s">
        <v>1</v>
      </c>
      <c r="G11" s="38"/>
      <c r="H11" s="38"/>
      <c r="I11" s="150" t="s">
        <v>19</v>
      </c>
      <c r="J11" s="141" t="s">
        <v>1</v>
      </c>
      <c r="K11" s="38"/>
      <c r="L11" s="63"/>
      <c r="S11" s="38"/>
      <c r="T11" s="38"/>
      <c r="U11" s="38"/>
      <c r="V11" s="38"/>
      <c r="W11" s="38"/>
      <c r="X11" s="38"/>
      <c r="Y11" s="38"/>
      <c r="Z11" s="38"/>
      <c r="AA11" s="38"/>
      <c r="AB11" s="38"/>
      <c r="AC11" s="38"/>
      <c r="AD11" s="38"/>
      <c r="AE11" s="38"/>
      <c r="AZ11" s="288" t="s">
        <v>738</v>
      </c>
      <c r="BA11" s="288" t="s">
        <v>1</v>
      </c>
      <c r="BB11" s="288" t="s">
        <v>1</v>
      </c>
      <c r="BC11" s="288" t="s">
        <v>739</v>
      </c>
      <c r="BD11" s="288" t="s">
        <v>86</v>
      </c>
    </row>
    <row r="12" s="2" customFormat="1" ht="12" customHeight="1">
      <c r="A12" s="38"/>
      <c r="B12" s="44"/>
      <c r="C12" s="38"/>
      <c r="D12" s="150" t="s">
        <v>20</v>
      </c>
      <c r="E12" s="38"/>
      <c r="F12" s="141" t="s">
        <v>21</v>
      </c>
      <c r="G12" s="38"/>
      <c r="H12" s="38"/>
      <c r="I12" s="150" t="s">
        <v>22</v>
      </c>
      <c r="J12" s="153" t="str">
        <f>'Rekapitulace stavby'!AN8</f>
        <v>12. 5. 2025</v>
      </c>
      <c r="K12" s="38"/>
      <c r="L12" s="63"/>
      <c r="S12" s="38"/>
      <c r="T12" s="38"/>
      <c r="U12" s="38"/>
      <c r="V12" s="38"/>
      <c r="W12" s="38"/>
      <c r="X12" s="38"/>
      <c r="Y12" s="38"/>
      <c r="Z12" s="38"/>
      <c r="AA12" s="38"/>
      <c r="AB12" s="38"/>
      <c r="AC12" s="38"/>
      <c r="AD12" s="38"/>
      <c r="AE12" s="38"/>
      <c r="AZ12" s="288" t="s">
        <v>740</v>
      </c>
      <c r="BA12" s="288" t="s">
        <v>1</v>
      </c>
      <c r="BB12" s="288" t="s">
        <v>1</v>
      </c>
      <c r="BC12" s="288" t="s">
        <v>741</v>
      </c>
      <c r="BD12" s="288" t="s">
        <v>86</v>
      </c>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c r="AZ13" s="288" t="s">
        <v>742</v>
      </c>
      <c r="BA13" s="288" t="s">
        <v>1</v>
      </c>
      <c r="BB13" s="288" t="s">
        <v>1</v>
      </c>
      <c r="BC13" s="288" t="s">
        <v>739</v>
      </c>
      <c r="BD13" s="288" t="s">
        <v>86</v>
      </c>
    </row>
    <row r="14" s="2" customFormat="1" ht="12" customHeight="1">
      <c r="A14" s="38"/>
      <c r="B14" s="44"/>
      <c r="C14" s="38"/>
      <c r="D14" s="150" t="s">
        <v>24</v>
      </c>
      <c r="E14" s="38"/>
      <c r="F14" s="38"/>
      <c r="G14" s="38"/>
      <c r="H14" s="38"/>
      <c r="I14" s="150" t="s">
        <v>25</v>
      </c>
      <c r="J14" s="141" t="s">
        <v>1</v>
      </c>
      <c r="K14" s="38"/>
      <c r="L14" s="63"/>
      <c r="S14" s="38"/>
      <c r="T14" s="38"/>
      <c r="U14" s="38"/>
      <c r="V14" s="38"/>
      <c r="W14" s="38"/>
      <c r="X14" s="38"/>
      <c r="Y14" s="38"/>
      <c r="Z14" s="38"/>
      <c r="AA14" s="38"/>
      <c r="AB14" s="38"/>
      <c r="AC14" s="38"/>
      <c r="AD14" s="38"/>
      <c r="AE14" s="38"/>
      <c r="AZ14" s="288" t="s">
        <v>743</v>
      </c>
      <c r="BA14" s="288" t="s">
        <v>1</v>
      </c>
      <c r="BB14" s="288" t="s">
        <v>1</v>
      </c>
      <c r="BC14" s="288" t="s">
        <v>744</v>
      </c>
      <c r="BD14" s="288" t="s">
        <v>86</v>
      </c>
    </row>
    <row r="15" s="2" customFormat="1" ht="18" customHeight="1">
      <c r="A15" s="38"/>
      <c r="B15" s="44"/>
      <c r="C15" s="38"/>
      <c r="D15" s="38"/>
      <c r="E15" s="141" t="s">
        <v>26</v>
      </c>
      <c r="F15" s="38"/>
      <c r="G15" s="38"/>
      <c r="H15" s="38"/>
      <c r="I15" s="150" t="s">
        <v>27</v>
      </c>
      <c r="J15" s="141" t="s">
        <v>1</v>
      </c>
      <c r="K15" s="38"/>
      <c r="L15" s="63"/>
      <c r="S15" s="38"/>
      <c r="T15" s="38"/>
      <c r="U15" s="38"/>
      <c r="V15" s="38"/>
      <c r="W15" s="38"/>
      <c r="X15" s="38"/>
      <c r="Y15" s="38"/>
      <c r="Z15" s="38"/>
      <c r="AA15" s="38"/>
      <c r="AB15" s="38"/>
      <c r="AC15" s="38"/>
      <c r="AD15" s="38"/>
      <c r="AE15" s="38"/>
      <c r="AZ15" s="288" t="s">
        <v>745</v>
      </c>
      <c r="BA15" s="288" t="s">
        <v>1</v>
      </c>
      <c r="BB15" s="288" t="s">
        <v>1</v>
      </c>
      <c r="BC15" s="288" t="s">
        <v>350</v>
      </c>
      <c r="BD15" s="288" t="s">
        <v>86</v>
      </c>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c r="AZ16" s="288" t="s">
        <v>746</v>
      </c>
      <c r="BA16" s="288" t="s">
        <v>1</v>
      </c>
      <c r="BB16" s="288" t="s">
        <v>1</v>
      </c>
      <c r="BC16" s="288" t="s">
        <v>747</v>
      </c>
      <c r="BD16" s="288" t="s">
        <v>86</v>
      </c>
    </row>
    <row r="17" s="2" customFormat="1" ht="12" customHeight="1">
      <c r="A17" s="38"/>
      <c r="B17" s="44"/>
      <c r="C17" s="38"/>
      <c r="D17" s="150" t="s">
        <v>28</v>
      </c>
      <c r="E17" s="38"/>
      <c r="F17" s="38"/>
      <c r="G17" s="38"/>
      <c r="H17" s="38"/>
      <c r="I17" s="150" t="s">
        <v>25</v>
      </c>
      <c r="J17" s="33" t="str">
        <f>'Rekapitulace stavby'!AN13</f>
        <v>Vyplň údaj</v>
      </c>
      <c r="K17" s="38"/>
      <c r="L17" s="63"/>
      <c r="S17" s="38"/>
      <c r="T17" s="38"/>
      <c r="U17" s="38"/>
      <c r="V17" s="38"/>
      <c r="W17" s="38"/>
      <c r="X17" s="38"/>
      <c r="Y17" s="38"/>
      <c r="Z17" s="38"/>
      <c r="AA17" s="38"/>
      <c r="AB17" s="38"/>
      <c r="AC17" s="38"/>
      <c r="AD17" s="38"/>
      <c r="AE17" s="38"/>
      <c r="AZ17" s="288" t="s">
        <v>748</v>
      </c>
      <c r="BA17" s="288" t="s">
        <v>1</v>
      </c>
      <c r="BB17" s="288" t="s">
        <v>1</v>
      </c>
      <c r="BC17" s="288" t="s">
        <v>8</v>
      </c>
      <c r="BD17" s="288" t="s">
        <v>86</v>
      </c>
    </row>
    <row r="18" s="2" customFormat="1" ht="18" customHeight="1">
      <c r="A18" s="38"/>
      <c r="B18" s="44"/>
      <c r="C18" s="38"/>
      <c r="D18" s="38"/>
      <c r="E18" s="33" t="str">
        <f>'Rekapitulace stavby'!E14</f>
        <v>Vyplň údaj</v>
      </c>
      <c r="F18" s="141"/>
      <c r="G18" s="141"/>
      <c r="H18" s="141"/>
      <c r="I18" s="150" t="s">
        <v>27</v>
      </c>
      <c r="J18" s="33" t="str">
        <f>'Rekapitulace stavby'!AN14</f>
        <v>Vyplň údaj</v>
      </c>
      <c r="K18" s="38"/>
      <c r="L18" s="63"/>
      <c r="S18" s="38"/>
      <c r="T18" s="38"/>
      <c r="U18" s="38"/>
      <c r="V18" s="38"/>
      <c r="W18" s="38"/>
      <c r="X18" s="38"/>
      <c r="Y18" s="38"/>
      <c r="Z18" s="38"/>
      <c r="AA18" s="38"/>
      <c r="AB18" s="38"/>
      <c r="AC18" s="38"/>
      <c r="AD18" s="38"/>
      <c r="AE18" s="38"/>
      <c r="AZ18" s="288" t="s">
        <v>749</v>
      </c>
      <c r="BA18" s="288" t="s">
        <v>1</v>
      </c>
      <c r="BB18" s="288" t="s">
        <v>1</v>
      </c>
      <c r="BC18" s="288" t="s">
        <v>254</v>
      </c>
      <c r="BD18" s="288" t="s">
        <v>86</v>
      </c>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c r="AZ19" s="288" t="s">
        <v>750</v>
      </c>
      <c r="BA19" s="288" t="s">
        <v>1</v>
      </c>
      <c r="BB19" s="288" t="s">
        <v>1</v>
      </c>
      <c r="BC19" s="288" t="s">
        <v>751</v>
      </c>
      <c r="BD19" s="288" t="s">
        <v>86</v>
      </c>
    </row>
    <row r="20" s="2" customFormat="1" ht="12" customHeight="1">
      <c r="A20" s="38"/>
      <c r="B20" s="44"/>
      <c r="C20" s="38"/>
      <c r="D20" s="150" t="s">
        <v>30</v>
      </c>
      <c r="E20" s="38"/>
      <c r="F20" s="38"/>
      <c r="G20" s="38"/>
      <c r="H20" s="38"/>
      <c r="I20" s="150" t="s">
        <v>25</v>
      </c>
      <c r="J20" s="141" t="s">
        <v>1</v>
      </c>
      <c r="K20" s="38"/>
      <c r="L20" s="63"/>
      <c r="S20" s="38"/>
      <c r="T20" s="38"/>
      <c r="U20" s="38"/>
      <c r="V20" s="38"/>
      <c r="W20" s="38"/>
      <c r="X20" s="38"/>
      <c r="Y20" s="38"/>
      <c r="Z20" s="38"/>
      <c r="AA20" s="38"/>
      <c r="AB20" s="38"/>
      <c r="AC20" s="38"/>
      <c r="AD20" s="38"/>
      <c r="AE20" s="38"/>
      <c r="AZ20" s="288" t="s">
        <v>752</v>
      </c>
      <c r="BA20" s="288" t="s">
        <v>1</v>
      </c>
      <c r="BB20" s="288" t="s">
        <v>1</v>
      </c>
      <c r="BC20" s="288" t="s">
        <v>753</v>
      </c>
      <c r="BD20" s="288" t="s">
        <v>86</v>
      </c>
    </row>
    <row r="21" s="2" customFormat="1" ht="18" customHeight="1">
      <c r="A21" s="38"/>
      <c r="B21" s="44"/>
      <c r="C21" s="38"/>
      <c r="D21" s="38"/>
      <c r="E21" s="141" t="s">
        <v>31</v>
      </c>
      <c r="F21" s="38"/>
      <c r="G21" s="38"/>
      <c r="H21" s="38"/>
      <c r="I21" s="150" t="s">
        <v>27</v>
      </c>
      <c r="J21" s="141" t="s">
        <v>1</v>
      </c>
      <c r="K21" s="38"/>
      <c r="L21" s="63"/>
      <c r="S21" s="38"/>
      <c r="T21" s="38"/>
      <c r="U21" s="38"/>
      <c r="V21" s="38"/>
      <c r="W21" s="38"/>
      <c r="X21" s="38"/>
      <c r="Y21" s="38"/>
      <c r="Z21" s="38"/>
      <c r="AA21" s="38"/>
      <c r="AB21" s="38"/>
      <c r="AC21" s="38"/>
      <c r="AD21" s="38"/>
      <c r="AE21" s="38"/>
      <c r="AZ21" s="288" t="s">
        <v>754</v>
      </c>
      <c r="BA21" s="288" t="s">
        <v>1</v>
      </c>
      <c r="BB21" s="288" t="s">
        <v>1</v>
      </c>
      <c r="BC21" s="288" t="s">
        <v>755</v>
      </c>
      <c r="BD21" s="288" t="s">
        <v>86</v>
      </c>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50" t="s">
        <v>33</v>
      </c>
      <c r="E23" s="38"/>
      <c r="F23" s="38"/>
      <c r="G23" s="38"/>
      <c r="H23" s="38"/>
      <c r="I23" s="150" t="s">
        <v>25</v>
      </c>
      <c r="J23" s="141" t="str">
        <f>IF('Rekapitulace stavby'!AN19="","",'Rekapitulace stavby'!AN19)</f>
        <v/>
      </c>
      <c r="K23" s="38"/>
      <c r="L23" s="63"/>
      <c r="S23" s="38"/>
      <c r="T23" s="38"/>
      <c r="U23" s="38"/>
      <c r="V23" s="38"/>
      <c r="W23" s="38"/>
      <c r="X23" s="38"/>
      <c r="Y23" s="38"/>
      <c r="Z23" s="38"/>
      <c r="AA23" s="38"/>
      <c r="AB23" s="38"/>
      <c r="AC23" s="38"/>
      <c r="AD23" s="38"/>
      <c r="AE23" s="38"/>
    </row>
    <row r="24" s="2" customFormat="1" ht="18" customHeight="1">
      <c r="A24" s="38"/>
      <c r="B24" s="44"/>
      <c r="C24" s="38"/>
      <c r="D24" s="38"/>
      <c r="E24" s="141" t="str">
        <f>IF('Rekapitulace stavby'!E20="","",'Rekapitulace stavby'!E20)</f>
        <v xml:space="preserve"> </v>
      </c>
      <c r="F24" s="38"/>
      <c r="G24" s="38"/>
      <c r="H24" s="38"/>
      <c r="I24" s="150" t="s">
        <v>27</v>
      </c>
      <c r="J24" s="141" t="str">
        <f>IF('Rekapitulace stavby'!AN20="","",'Rekapitulace stavby'!AN20)</f>
        <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5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54"/>
      <c r="B27" s="155"/>
      <c r="C27" s="154"/>
      <c r="D27" s="154"/>
      <c r="E27" s="156" t="s">
        <v>1</v>
      </c>
      <c r="F27" s="156"/>
      <c r="G27" s="156"/>
      <c r="H27" s="156"/>
      <c r="I27" s="154"/>
      <c r="J27" s="154"/>
      <c r="K27" s="154"/>
      <c r="L27" s="157"/>
      <c r="S27" s="154"/>
      <c r="T27" s="154"/>
      <c r="U27" s="154"/>
      <c r="V27" s="154"/>
      <c r="W27" s="154"/>
      <c r="X27" s="154"/>
      <c r="Y27" s="154"/>
      <c r="Z27" s="154"/>
      <c r="AA27" s="154"/>
      <c r="AB27" s="154"/>
      <c r="AC27" s="154"/>
      <c r="AD27" s="154"/>
      <c r="AE27" s="154"/>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58"/>
      <c r="E29" s="158"/>
      <c r="F29" s="158"/>
      <c r="G29" s="158"/>
      <c r="H29" s="158"/>
      <c r="I29" s="158"/>
      <c r="J29" s="158"/>
      <c r="K29" s="158"/>
      <c r="L29" s="63"/>
      <c r="S29" s="38"/>
      <c r="T29" s="38"/>
      <c r="U29" s="38"/>
      <c r="V29" s="38"/>
      <c r="W29" s="38"/>
      <c r="X29" s="38"/>
      <c r="Y29" s="38"/>
      <c r="Z29" s="38"/>
      <c r="AA29" s="38"/>
      <c r="AB29" s="38"/>
      <c r="AC29" s="38"/>
      <c r="AD29" s="38"/>
      <c r="AE29" s="38"/>
    </row>
    <row r="30" s="2" customFormat="1" ht="25.44" customHeight="1">
      <c r="A30" s="38"/>
      <c r="B30" s="44"/>
      <c r="C30" s="38"/>
      <c r="D30" s="159" t="s">
        <v>36</v>
      </c>
      <c r="E30" s="38"/>
      <c r="F30" s="38"/>
      <c r="G30" s="38"/>
      <c r="H30" s="38"/>
      <c r="I30" s="38"/>
      <c r="J30" s="160">
        <f>ROUND(J124, 2)</f>
        <v>0</v>
      </c>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14.4" customHeight="1">
      <c r="A32" s="38"/>
      <c r="B32" s="44"/>
      <c r="C32" s="38"/>
      <c r="D32" s="38"/>
      <c r="E32" s="38"/>
      <c r="F32" s="161" t="s">
        <v>38</v>
      </c>
      <c r="G32" s="38"/>
      <c r="H32" s="38"/>
      <c r="I32" s="161" t="s">
        <v>37</v>
      </c>
      <c r="J32" s="161" t="s">
        <v>39</v>
      </c>
      <c r="K32" s="38"/>
      <c r="L32" s="63"/>
      <c r="S32" s="38"/>
      <c r="T32" s="38"/>
      <c r="U32" s="38"/>
      <c r="V32" s="38"/>
      <c r="W32" s="38"/>
      <c r="X32" s="38"/>
      <c r="Y32" s="38"/>
      <c r="Z32" s="38"/>
      <c r="AA32" s="38"/>
      <c r="AB32" s="38"/>
      <c r="AC32" s="38"/>
      <c r="AD32" s="38"/>
      <c r="AE32" s="38"/>
    </row>
    <row r="33" s="2" customFormat="1" ht="14.4" customHeight="1">
      <c r="A33" s="38"/>
      <c r="B33" s="44"/>
      <c r="C33" s="38"/>
      <c r="D33" s="162" t="s">
        <v>40</v>
      </c>
      <c r="E33" s="150" t="s">
        <v>41</v>
      </c>
      <c r="F33" s="163">
        <f>ROUND((SUM(BE124:BE397)),  2)</f>
        <v>0</v>
      </c>
      <c r="G33" s="38"/>
      <c r="H33" s="38"/>
      <c r="I33" s="164">
        <v>0.20999999999999999</v>
      </c>
      <c r="J33" s="163">
        <f>ROUND(((SUM(BE124:BE397))*I33),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50" t="s">
        <v>42</v>
      </c>
      <c r="F34" s="163">
        <f>ROUND((SUM(BF124:BF397)),  2)</f>
        <v>0</v>
      </c>
      <c r="G34" s="38"/>
      <c r="H34" s="38"/>
      <c r="I34" s="164">
        <v>0.12</v>
      </c>
      <c r="J34" s="163">
        <f>ROUND(((SUM(BF124:BF397))*I34),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50" t="s">
        <v>43</v>
      </c>
      <c r="F35" s="163">
        <f>ROUND((SUM(BG124:BG397)),  2)</f>
        <v>0</v>
      </c>
      <c r="G35" s="38"/>
      <c r="H35" s="38"/>
      <c r="I35" s="164">
        <v>0.20999999999999999</v>
      </c>
      <c r="J35" s="163">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50" t="s">
        <v>44</v>
      </c>
      <c r="F36" s="163">
        <f>ROUND((SUM(BH124:BH397)),  2)</f>
        <v>0</v>
      </c>
      <c r="G36" s="38"/>
      <c r="H36" s="38"/>
      <c r="I36" s="164">
        <v>0.12</v>
      </c>
      <c r="J36" s="163">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45</v>
      </c>
      <c r="F37" s="163">
        <f>ROUND((SUM(BI124:BI397)),  2)</f>
        <v>0</v>
      </c>
      <c r="G37" s="38"/>
      <c r="H37" s="38"/>
      <c r="I37" s="164">
        <v>0</v>
      </c>
      <c r="J37" s="163">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65"/>
      <c r="D39" s="166" t="s">
        <v>46</v>
      </c>
      <c r="E39" s="167"/>
      <c r="F39" s="167"/>
      <c r="G39" s="168" t="s">
        <v>47</v>
      </c>
      <c r="H39" s="169" t="s">
        <v>48</v>
      </c>
      <c r="I39" s="167"/>
      <c r="J39" s="170">
        <f>SUM(J30:J37)</f>
        <v>0</v>
      </c>
      <c r="K39" s="171"/>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223</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30" customHeight="1">
      <c r="A87" s="38"/>
      <c r="B87" s="39"/>
      <c r="C87" s="40"/>
      <c r="D87" s="40"/>
      <c r="E87" s="76" t="str">
        <f>E9</f>
        <v>001.5 - Příprava území - BOURÁNÍ A ČIŠTĚNÍ PLOCHY PŘEDZAHRÁDEK</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Frýdek-Místek</v>
      </c>
      <c r="G89" s="40"/>
      <c r="H89" s="40"/>
      <c r="I89" s="32" t="s">
        <v>22</v>
      </c>
      <c r="J89" s="79" t="str">
        <f>IF(J12="","",J12)</f>
        <v>12. 5. 2025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5.15" customHeight="1">
      <c r="A91" s="38"/>
      <c r="B91" s="39"/>
      <c r="C91" s="32" t="s">
        <v>24</v>
      </c>
      <c r="D91" s="40"/>
      <c r="E91" s="40"/>
      <c r="F91" s="27" t="str">
        <f>E15</f>
        <v>Statutární město Frýdek-Místek</v>
      </c>
      <c r="G91" s="40"/>
      <c r="H91" s="40"/>
      <c r="I91" s="32" t="s">
        <v>30</v>
      </c>
      <c r="J91" s="36" t="str">
        <f>E21</f>
        <v>DOPRAPLAN s.r.o.</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 xml:space="preserve"> </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84" t="s">
        <v>226</v>
      </c>
      <c r="D94" s="185"/>
      <c r="E94" s="185"/>
      <c r="F94" s="185"/>
      <c r="G94" s="185"/>
      <c r="H94" s="185"/>
      <c r="I94" s="185"/>
      <c r="J94" s="186" t="s">
        <v>227</v>
      </c>
      <c r="K94" s="185"/>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87" t="s">
        <v>228</v>
      </c>
      <c r="D96" s="40"/>
      <c r="E96" s="40"/>
      <c r="F96" s="40"/>
      <c r="G96" s="40"/>
      <c r="H96" s="40"/>
      <c r="I96" s="40"/>
      <c r="J96" s="110">
        <f>J124</f>
        <v>0</v>
      </c>
      <c r="K96" s="40"/>
      <c r="L96" s="63"/>
      <c r="S96" s="38"/>
      <c r="T96" s="38"/>
      <c r="U96" s="38"/>
      <c r="V96" s="38"/>
      <c r="W96" s="38"/>
      <c r="X96" s="38"/>
      <c r="Y96" s="38"/>
      <c r="Z96" s="38"/>
      <c r="AA96" s="38"/>
      <c r="AB96" s="38"/>
      <c r="AC96" s="38"/>
      <c r="AD96" s="38"/>
      <c r="AE96" s="38"/>
      <c r="AU96" s="17" t="s">
        <v>229</v>
      </c>
    </row>
    <row r="97" s="9" customFormat="1" ht="24.96" customHeight="1">
      <c r="A97" s="9"/>
      <c r="B97" s="188"/>
      <c r="C97" s="189"/>
      <c r="D97" s="190" t="s">
        <v>230</v>
      </c>
      <c r="E97" s="191"/>
      <c r="F97" s="191"/>
      <c r="G97" s="191"/>
      <c r="H97" s="191"/>
      <c r="I97" s="191"/>
      <c r="J97" s="192">
        <f>J125</f>
        <v>0</v>
      </c>
      <c r="K97" s="189"/>
      <c r="L97" s="193"/>
      <c r="S97" s="9"/>
      <c r="T97" s="9"/>
      <c r="U97" s="9"/>
      <c r="V97" s="9"/>
      <c r="W97" s="9"/>
      <c r="X97" s="9"/>
      <c r="Y97" s="9"/>
      <c r="Z97" s="9"/>
      <c r="AA97" s="9"/>
      <c r="AB97" s="9"/>
      <c r="AC97" s="9"/>
      <c r="AD97" s="9"/>
      <c r="AE97" s="9"/>
    </row>
    <row r="98" s="14" customFormat="1" ht="19.92" customHeight="1">
      <c r="A98" s="14"/>
      <c r="B98" s="267"/>
      <c r="C98" s="133"/>
      <c r="D98" s="268" t="s">
        <v>405</v>
      </c>
      <c r="E98" s="269"/>
      <c r="F98" s="269"/>
      <c r="G98" s="269"/>
      <c r="H98" s="269"/>
      <c r="I98" s="269"/>
      <c r="J98" s="270">
        <f>J126</f>
        <v>0</v>
      </c>
      <c r="K98" s="133"/>
      <c r="L98" s="271"/>
      <c r="S98" s="14"/>
      <c r="T98" s="14"/>
      <c r="U98" s="14"/>
      <c r="V98" s="14"/>
      <c r="W98" s="14"/>
      <c r="X98" s="14"/>
      <c r="Y98" s="14"/>
      <c r="Z98" s="14"/>
      <c r="AA98" s="14"/>
      <c r="AB98" s="14"/>
      <c r="AC98" s="14"/>
      <c r="AD98" s="14"/>
      <c r="AE98" s="14"/>
    </row>
    <row r="99" s="14" customFormat="1" ht="19.92" customHeight="1">
      <c r="A99" s="14"/>
      <c r="B99" s="267"/>
      <c r="C99" s="133"/>
      <c r="D99" s="268" t="s">
        <v>756</v>
      </c>
      <c r="E99" s="269"/>
      <c r="F99" s="269"/>
      <c r="G99" s="269"/>
      <c r="H99" s="269"/>
      <c r="I99" s="269"/>
      <c r="J99" s="270">
        <f>J169</f>
        <v>0</v>
      </c>
      <c r="K99" s="133"/>
      <c r="L99" s="271"/>
      <c r="S99" s="14"/>
      <c r="T99" s="14"/>
      <c r="U99" s="14"/>
      <c r="V99" s="14"/>
      <c r="W99" s="14"/>
      <c r="X99" s="14"/>
      <c r="Y99" s="14"/>
      <c r="Z99" s="14"/>
      <c r="AA99" s="14"/>
      <c r="AB99" s="14"/>
      <c r="AC99" s="14"/>
      <c r="AD99" s="14"/>
      <c r="AE99" s="14"/>
    </row>
    <row r="100" s="14" customFormat="1" ht="19.92" customHeight="1">
      <c r="A100" s="14"/>
      <c r="B100" s="267"/>
      <c r="C100" s="133"/>
      <c r="D100" s="268" t="s">
        <v>757</v>
      </c>
      <c r="E100" s="269"/>
      <c r="F100" s="269"/>
      <c r="G100" s="269"/>
      <c r="H100" s="269"/>
      <c r="I100" s="269"/>
      <c r="J100" s="270">
        <f>J309</f>
        <v>0</v>
      </c>
      <c r="K100" s="133"/>
      <c r="L100" s="271"/>
      <c r="S100" s="14"/>
      <c r="T100" s="14"/>
      <c r="U100" s="14"/>
      <c r="V100" s="14"/>
      <c r="W100" s="14"/>
      <c r="X100" s="14"/>
      <c r="Y100" s="14"/>
      <c r="Z100" s="14"/>
      <c r="AA100" s="14"/>
      <c r="AB100" s="14"/>
      <c r="AC100" s="14"/>
      <c r="AD100" s="14"/>
      <c r="AE100" s="14"/>
    </row>
    <row r="101" s="9" customFormat="1" ht="24.96" customHeight="1">
      <c r="A101" s="9"/>
      <c r="B101" s="188"/>
      <c r="C101" s="189"/>
      <c r="D101" s="190" t="s">
        <v>758</v>
      </c>
      <c r="E101" s="191"/>
      <c r="F101" s="191"/>
      <c r="G101" s="191"/>
      <c r="H101" s="191"/>
      <c r="I101" s="191"/>
      <c r="J101" s="192">
        <f>J380</f>
        <v>0</v>
      </c>
      <c r="K101" s="189"/>
      <c r="L101" s="193"/>
      <c r="S101" s="9"/>
      <c r="T101" s="9"/>
      <c r="U101" s="9"/>
      <c r="V101" s="9"/>
      <c r="W101" s="9"/>
      <c r="X101" s="9"/>
      <c r="Y101" s="9"/>
      <c r="Z101" s="9"/>
      <c r="AA101" s="9"/>
      <c r="AB101" s="9"/>
      <c r="AC101" s="9"/>
      <c r="AD101" s="9"/>
      <c r="AE101" s="9"/>
    </row>
    <row r="102" s="14" customFormat="1" ht="19.92" customHeight="1">
      <c r="A102" s="14"/>
      <c r="B102" s="267"/>
      <c r="C102" s="133"/>
      <c r="D102" s="268" t="s">
        <v>759</v>
      </c>
      <c r="E102" s="269"/>
      <c r="F102" s="269"/>
      <c r="G102" s="269"/>
      <c r="H102" s="269"/>
      <c r="I102" s="269"/>
      <c r="J102" s="270">
        <f>J381</f>
        <v>0</v>
      </c>
      <c r="K102" s="133"/>
      <c r="L102" s="271"/>
      <c r="S102" s="14"/>
      <c r="T102" s="14"/>
      <c r="U102" s="14"/>
      <c r="V102" s="14"/>
      <c r="W102" s="14"/>
      <c r="X102" s="14"/>
      <c r="Y102" s="14"/>
      <c r="Z102" s="14"/>
      <c r="AA102" s="14"/>
      <c r="AB102" s="14"/>
      <c r="AC102" s="14"/>
      <c r="AD102" s="14"/>
      <c r="AE102" s="14"/>
    </row>
    <row r="103" s="14" customFormat="1" ht="19.92" customHeight="1">
      <c r="A103" s="14"/>
      <c r="B103" s="267"/>
      <c r="C103" s="133"/>
      <c r="D103" s="268" t="s">
        <v>760</v>
      </c>
      <c r="E103" s="269"/>
      <c r="F103" s="269"/>
      <c r="G103" s="269"/>
      <c r="H103" s="269"/>
      <c r="I103" s="269"/>
      <c r="J103" s="270">
        <f>J386</f>
        <v>0</v>
      </c>
      <c r="K103" s="133"/>
      <c r="L103" s="271"/>
      <c r="S103" s="14"/>
      <c r="T103" s="14"/>
      <c r="U103" s="14"/>
      <c r="V103" s="14"/>
      <c r="W103" s="14"/>
      <c r="X103" s="14"/>
      <c r="Y103" s="14"/>
      <c r="Z103" s="14"/>
      <c r="AA103" s="14"/>
      <c r="AB103" s="14"/>
      <c r="AC103" s="14"/>
      <c r="AD103" s="14"/>
      <c r="AE103" s="14"/>
    </row>
    <row r="104" s="14" customFormat="1" ht="19.92" customHeight="1">
      <c r="A104" s="14"/>
      <c r="B104" s="267"/>
      <c r="C104" s="133"/>
      <c r="D104" s="268" t="s">
        <v>761</v>
      </c>
      <c r="E104" s="269"/>
      <c r="F104" s="269"/>
      <c r="G104" s="269"/>
      <c r="H104" s="269"/>
      <c r="I104" s="269"/>
      <c r="J104" s="270">
        <f>J391</f>
        <v>0</v>
      </c>
      <c r="K104" s="133"/>
      <c r="L104" s="271"/>
      <c r="S104" s="14"/>
      <c r="T104" s="14"/>
      <c r="U104" s="14"/>
      <c r="V104" s="14"/>
      <c r="W104" s="14"/>
      <c r="X104" s="14"/>
      <c r="Y104" s="14"/>
      <c r="Z104" s="14"/>
      <c r="AA104" s="14"/>
      <c r="AB104" s="14"/>
      <c r="AC104" s="14"/>
      <c r="AD104" s="14"/>
      <c r="AE104" s="14"/>
    </row>
    <row r="105" s="2" customFormat="1" ht="21.84" customHeight="1">
      <c r="A105" s="38"/>
      <c r="B105" s="39"/>
      <c r="C105" s="40"/>
      <c r="D105" s="40"/>
      <c r="E105" s="40"/>
      <c r="F105" s="40"/>
      <c r="G105" s="40"/>
      <c r="H105" s="40"/>
      <c r="I105" s="40"/>
      <c r="J105" s="40"/>
      <c r="K105" s="40"/>
      <c r="L105" s="63"/>
      <c r="S105" s="38"/>
      <c r="T105" s="38"/>
      <c r="U105" s="38"/>
      <c r="V105" s="38"/>
      <c r="W105" s="38"/>
      <c r="X105" s="38"/>
      <c r="Y105" s="38"/>
      <c r="Z105" s="38"/>
      <c r="AA105" s="38"/>
      <c r="AB105" s="38"/>
      <c r="AC105" s="38"/>
      <c r="AD105" s="38"/>
      <c r="AE105" s="38"/>
    </row>
    <row r="106" s="2" customFormat="1" ht="6.96" customHeight="1">
      <c r="A106" s="38"/>
      <c r="B106" s="66"/>
      <c r="C106" s="67"/>
      <c r="D106" s="67"/>
      <c r="E106" s="67"/>
      <c r="F106" s="67"/>
      <c r="G106" s="67"/>
      <c r="H106" s="67"/>
      <c r="I106" s="67"/>
      <c r="J106" s="67"/>
      <c r="K106" s="67"/>
      <c r="L106" s="63"/>
      <c r="S106" s="38"/>
      <c r="T106" s="38"/>
      <c r="U106" s="38"/>
      <c r="V106" s="38"/>
      <c r="W106" s="38"/>
      <c r="X106" s="38"/>
      <c r="Y106" s="38"/>
      <c r="Z106" s="38"/>
      <c r="AA106" s="38"/>
      <c r="AB106" s="38"/>
      <c r="AC106" s="38"/>
      <c r="AD106" s="38"/>
      <c r="AE106" s="38"/>
    </row>
    <row r="110" s="2" customFormat="1" ht="6.96" customHeight="1">
      <c r="A110" s="38"/>
      <c r="B110" s="68"/>
      <c r="C110" s="69"/>
      <c r="D110" s="69"/>
      <c r="E110" s="69"/>
      <c r="F110" s="69"/>
      <c r="G110" s="69"/>
      <c r="H110" s="69"/>
      <c r="I110" s="69"/>
      <c r="J110" s="69"/>
      <c r="K110" s="69"/>
      <c r="L110" s="63"/>
      <c r="S110" s="38"/>
      <c r="T110" s="38"/>
      <c r="U110" s="38"/>
      <c r="V110" s="38"/>
      <c r="W110" s="38"/>
      <c r="X110" s="38"/>
      <c r="Y110" s="38"/>
      <c r="Z110" s="38"/>
      <c r="AA110" s="38"/>
      <c r="AB110" s="38"/>
      <c r="AC110" s="38"/>
      <c r="AD110" s="38"/>
      <c r="AE110" s="38"/>
    </row>
    <row r="111" s="2" customFormat="1" ht="24.96" customHeight="1">
      <c r="A111" s="38"/>
      <c r="B111" s="39"/>
      <c r="C111" s="23" t="s">
        <v>236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6.96" customHeight="1">
      <c r="A112" s="38"/>
      <c r="B112" s="39"/>
      <c r="C112" s="40"/>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16</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26.25" customHeight="1">
      <c r="A114" s="38"/>
      <c r="B114" s="39"/>
      <c r="C114" s="40"/>
      <c r="D114" s="40"/>
      <c r="E114" s="183" t="str">
        <f>E7</f>
        <v>Vybudování komunikací a inženýrských sítí v lokalitě Berlín 2, Frýdek-Místek</v>
      </c>
      <c r="F114" s="32"/>
      <c r="G114" s="32"/>
      <c r="H114" s="32"/>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223</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30" customHeight="1">
      <c r="A116" s="38"/>
      <c r="B116" s="39"/>
      <c r="C116" s="40"/>
      <c r="D116" s="40"/>
      <c r="E116" s="76" t="str">
        <f>E9</f>
        <v>001.5 - Příprava území - BOURÁNÍ A ČIŠTĚNÍ PLOCHY PŘEDZAHRÁDEK</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20</v>
      </c>
      <c r="D118" s="40"/>
      <c r="E118" s="40"/>
      <c r="F118" s="27" t="str">
        <f>F12</f>
        <v>Frýdek-Místek</v>
      </c>
      <c r="G118" s="40"/>
      <c r="H118" s="40"/>
      <c r="I118" s="32" t="s">
        <v>22</v>
      </c>
      <c r="J118" s="79" t="str">
        <f>IF(J12="","",J12)</f>
        <v>12. 5. 2025</v>
      </c>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5.15" customHeight="1">
      <c r="A120" s="38"/>
      <c r="B120" s="39"/>
      <c r="C120" s="32" t="s">
        <v>24</v>
      </c>
      <c r="D120" s="40"/>
      <c r="E120" s="40"/>
      <c r="F120" s="27" t="str">
        <f>E15</f>
        <v>Statutární město Frýdek-Místek</v>
      </c>
      <c r="G120" s="40"/>
      <c r="H120" s="40"/>
      <c r="I120" s="32" t="s">
        <v>30</v>
      </c>
      <c r="J120" s="36" t="str">
        <f>E21</f>
        <v>DOPRAPLAN s.r.o.</v>
      </c>
      <c r="K120" s="40"/>
      <c r="L120" s="63"/>
      <c r="S120" s="38"/>
      <c r="T120" s="38"/>
      <c r="U120" s="38"/>
      <c r="V120" s="38"/>
      <c r="W120" s="38"/>
      <c r="X120" s="38"/>
      <c r="Y120" s="38"/>
      <c r="Z120" s="38"/>
      <c r="AA120" s="38"/>
      <c r="AB120" s="38"/>
      <c r="AC120" s="38"/>
      <c r="AD120" s="38"/>
      <c r="AE120" s="38"/>
    </row>
    <row r="121" s="2" customFormat="1" ht="15.15" customHeight="1">
      <c r="A121" s="38"/>
      <c r="B121" s="39"/>
      <c r="C121" s="32" t="s">
        <v>28</v>
      </c>
      <c r="D121" s="40"/>
      <c r="E121" s="40"/>
      <c r="F121" s="27" t="str">
        <f>IF(E18="","",E18)</f>
        <v>Vyplň údaj</v>
      </c>
      <c r="G121" s="40"/>
      <c r="H121" s="40"/>
      <c r="I121" s="32" t="s">
        <v>33</v>
      </c>
      <c r="J121" s="36" t="str">
        <f>E24</f>
        <v xml:space="preserve"> </v>
      </c>
      <c r="K121" s="40"/>
      <c r="L121" s="63"/>
      <c r="S121" s="38"/>
      <c r="T121" s="38"/>
      <c r="U121" s="38"/>
      <c r="V121" s="38"/>
      <c r="W121" s="38"/>
      <c r="X121" s="38"/>
      <c r="Y121" s="38"/>
      <c r="Z121" s="38"/>
      <c r="AA121" s="38"/>
      <c r="AB121" s="38"/>
      <c r="AC121" s="38"/>
      <c r="AD121" s="38"/>
      <c r="AE121" s="38"/>
    </row>
    <row r="122" s="2" customFormat="1" ht="10.32"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10" customFormat="1" ht="29.28" customHeight="1">
      <c r="A123" s="194"/>
      <c r="B123" s="195"/>
      <c r="C123" s="196" t="s">
        <v>237</v>
      </c>
      <c r="D123" s="197" t="s">
        <v>61</v>
      </c>
      <c r="E123" s="197" t="s">
        <v>57</v>
      </c>
      <c r="F123" s="197" t="s">
        <v>58</v>
      </c>
      <c r="G123" s="197" t="s">
        <v>238</v>
      </c>
      <c r="H123" s="197" t="s">
        <v>239</v>
      </c>
      <c r="I123" s="197" t="s">
        <v>240</v>
      </c>
      <c r="J123" s="198" t="s">
        <v>227</v>
      </c>
      <c r="K123" s="199" t="s">
        <v>241</v>
      </c>
      <c r="L123" s="200"/>
      <c r="M123" s="100" t="s">
        <v>1</v>
      </c>
      <c r="N123" s="101" t="s">
        <v>40</v>
      </c>
      <c r="O123" s="101" t="s">
        <v>242</v>
      </c>
      <c r="P123" s="101" t="s">
        <v>243</v>
      </c>
      <c r="Q123" s="101" t="s">
        <v>244</v>
      </c>
      <c r="R123" s="101" t="s">
        <v>245</v>
      </c>
      <c r="S123" s="101" t="s">
        <v>246</v>
      </c>
      <c r="T123" s="102" t="s">
        <v>247</v>
      </c>
      <c r="U123" s="194"/>
      <c r="V123" s="194"/>
      <c r="W123" s="194"/>
      <c r="X123" s="194"/>
      <c r="Y123" s="194"/>
      <c r="Z123" s="194"/>
      <c r="AA123" s="194"/>
      <c r="AB123" s="194"/>
      <c r="AC123" s="194"/>
      <c r="AD123" s="194"/>
      <c r="AE123" s="194"/>
    </row>
    <row r="124" s="2" customFormat="1" ht="22.8" customHeight="1">
      <c r="A124" s="38"/>
      <c r="B124" s="39"/>
      <c r="C124" s="107" t="s">
        <v>248</v>
      </c>
      <c r="D124" s="40"/>
      <c r="E124" s="40"/>
      <c r="F124" s="40"/>
      <c r="G124" s="40"/>
      <c r="H124" s="40"/>
      <c r="I124" s="40"/>
      <c r="J124" s="201">
        <f>BK124</f>
        <v>0</v>
      </c>
      <c r="K124" s="40"/>
      <c r="L124" s="44"/>
      <c r="M124" s="103"/>
      <c r="N124" s="202"/>
      <c r="O124" s="104"/>
      <c r="P124" s="203">
        <f>P125+P380</f>
        <v>0</v>
      </c>
      <c r="Q124" s="104"/>
      <c r="R124" s="203">
        <f>R125+R380</f>
        <v>0.27671999999999997</v>
      </c>
      <c r="S124" s="104"/>
      <c r="T124" s="204">
        <f>T125+T380</f>
        <v>123.62032000000001</v>
      </c>
      <c r="U124" s="38"/>
      <c r="V124" s="38"/>
      <c r="W124" s="38"/>
      <c r="X124" s="38"/>
      <c r="Y124" s="38"/>
      <c r="Z124" s="38"/>
      <c r="AA124" s="38"/>
      <c r="AB124" s="38"/>
      <c r="AC124" s="38"/>
      <c r="AD124" s="38"/>
      <c r="AE124" s="38"/>
      <c r="AT124" s="17" t="s">
        <v>75</v>
      </c>
      <c r="AU124" s="17" t="s">
        <v>229</v>
      </c>
      <c r="BK124" s="205">
        <f>BK125+BK380</f>
        <v>0</v>
      </c>
    </row>
    <row r="125" s="11" customFormat="1" ht="25.92" customHeight="1">
      <c r="A125" s="11"/>
      <c r="B125" s="206"/>
      <c r="C125" s="207"/>
      <c r="D125" s="208" t="s">
        <v>75</v>
      </c>
      <c r="E125" s="209" t="s">
        <v>249</v>
      </c>
      <c r="F125" s="209" t="s">
        <v>250</v>
      </c>
      <c r="G125" s="207"/>
      <c r="H125" s="207"/>
      <c r="I125" s="210"/>
      <c r="J125" s="211">
        <f>BK125</f>
        <v>0</v>
      </c>
      <c r="K125" s="207"/>
      <c r="L125" s="212"/>
      <c r="M125" s="213"/>
      <c r="N125" s="214"/>
      <c r="O125" s="214"/>
      <c r="P125" s="215">
        <f>P126+P169+P309</f>
        <v>0</v>
      </c>
      <c r="Q125" s="214"/>
      <c r="R125" s="215">
        <f>R126+R169+R309</f>
        <v>0.27671999999999997</v>
      </c>
      <c r="S125" s="214"/>
      <c r="T125" s="216">
        <f>T126+T169+T309</f>
        <v>123.544296</v>
      </c>
      <c r="U125" s="11"/>
      <c r="V125" s="11"/>
      <c r="W125" s="11"/>
      <c r="X125" s="11"/>
      <c r="Y125" s="11"/>
      <c r="Z125" s="11"/>
      <c r="AA125" s="11"/>
      <c r="AB125" s="11"/>
      <c r="AC125" s="11"/>
      <c r="AD125" s="11"/>
      <c r="AE125" s="11"/>
      <c r="AR125" s="217" t="s">
        <v>84</v>
      </c>
      <c r="AT125" s="218" t="s">
        <v>75</v>
      </c>
      <c r="AU125" s="218" t="s">
        <v>76</v>
      </c>
      <c r="AY125" s="217" t="s">
        <v>251</v>
      </c>
      <c r="BK125" s="219">
        <f>BK126+BK169+BK309</f>
        <v>0</v>
      </c>
    </row>
    <row r="126" s="11" customFormat="1" ht="22.8" customHeight="1">
      <c r="A126" s="11"/>
      <c r="B126" s="206"/>
      <c r="C126" s="207"/>
      <c r="D126" s="208" t="s">
        <v>75</v>
      </c>
      <c r="E126" s="272" t="s">
        <v>84</v>
      </c>
      <c r="F126" s="272" t="s">
        <v>406</v>
      </c>
      <c r="G126" s="207"/>
      <c r="H126" s="207"/>
      <c r="I126" s="210"/>
      <c r="J126" s="273">
        <f>BK126</f>
        <v>0</v>
      </c>
      <c r="K126" s="207"/>
      <c r="L126" s="212"/>
      <c r="M126" s="213"/>
      <c r="N126" s="214"/>
      <c r="O126" s="214"/>
      <c r="P126" s="215">
        <f>SUM(P127:P168)</f>
        <v>0</v>
      </c>
      <c r="Q126" s="214"/>
      <c r="R126" s="215">
        <f>SUM(R127:R168)</f>
        <v>0</v>
      </c>
      <c r="S126" s="214"/>
      <c r="T126" s="216">
        <f>SUM(T127:T168)</f>
        <v>46.995950000000001</v>
      </c>
      <c r="U126" s="11"/>
      <c r="V126" s="11"/>
      <c r="W126" s="11"/>
      <c r="X126" s="11"/>
      <c r="Y126" s="11"/>
      <c r="Z126" s="11"/>
      <c r="AA126" s="11"/>
      <c r="AB126" s="11"/>
      <c r="AC126" s="11"/>
      <c r="AD126" s="11"/>
      <c r="AE126" s="11"/>
      <c r="AR126" s="217" t="s">
        <v>84</v>
      </c>
      <c r="AT126" s="218" t="s">
        <v>75</v>
      </c>
      <c r="AU126" s="218" t="s">
        <v>84</v>
      </c>
      <c r="AY126" s="217" t="s">
        <v>251</v>
      </c>
      <c r="BK126" s="219">
        <f>SUM(BK127:BK168)</f>
        <v>0</v>
      </c>
    </row>
    <row r="127" s="2" customFormat="1" ht="24.15" customHeight="1">
      <c r="A127" s="38"/>
      <c r="B127" s="39"/>
      <c r="C127" s="220" t="s">
        <v>84</v>
      </c>
      <c r="D127" s="220" t="s">
        <v>255</v>
      </c>
      <c r="E127" s="221" t="s">
        <v>762</v>
      </c>
      <c r="F127" s="222" t="s">
        <v>763</v>
      </c>
      <c r="G127" s="223" t="s">
        <v>409</v>
      </c>
      <c r="H127" s="224">
        <v>59.689999999999998</v>
      </c>
      <c r="I127" s="225"/>
      <c r="J127" s="226">
        <f>ROUND(I127*H127,2)</f>
        <v>0</v>
      </c>
      <c r="K127" s="227"/>
      <c r="L127" s="44"/>
      <c r="M127" s="228" t="s">
        <v>1</v>
      </c>
      <c r="N127" s="229" t="s">
        <v>41</v>
      </c>
      <c r="O127" s="91"/>
      <c r="P127" s="230">
        <f>O127*H127</f>
        <v>0</v>
      </c>
      <c r="Q127" s="230">
        <v>0</v>
      </c>
      <c r="R127" s="230">
        <f>Q127*H127</f>
        <v>0</v>
      </c>
      <c r="S127" s="230">
        <v>0.255</v>
      </c>
      <c r="T127" s="231">
        <f>S127*H127</f>
        <v>15.22095</v>
      </c>
      <c r="U127" s="38"/>
      <c r="V127" s="38"/>
      <c r="W127" s="38"/>
      <c r="X127" s="38"/>
      <c r="Y127" s="38"/>
      <c r="Z127" s="38"/>
      <c r="AA127" s="38"/>
      <c r="AB127" s="38"/>
      <c r="AC127" s="38"/>
      <c r="AD127" s="38"/>
      <c r="AE127" s="38"/>
      <c r="AR127" s="232" t="s">
        <v>254</v>
      </c>
      <c r="AT127" s="232" t="s">
        <v>255</v>
      </c>
      <c r="AU127" s="232" t="s">
        <v>86</v>
      </c>
      <c r="AY127" s="17" t="s">
        <v>251</v>
      </c>
      <c r="BE127" s="233">
        <f>IF(N127="základní",J127,0)</f>
        <v>0</v>
      </c>
      <c r="BF127" s="233">
        <f>IF(N127="snížená",J127,0)</f>
        <v>0</v>
      </c>
      <c r="BG127" s="233">
        <f>IF(N127="zákl. přenesená",J127,0)</f>
        <v>0</v>
      </c>
      <c r="BH127" s="233">
        <f>IF(N127="sníž. přenesená",J127,0)</f>
        <v>0</v>
      </c>
      <c r="BI127" s="233">
        <f>IF(N127="nulová",J127,0)</f>
        <v>0</v>
      </c>
      <c r="BJ127" s="17" t="s">
        <v>84</v>
      </c>
      <c r="BK127" s="233">
        <f>ROUND(I127*H127,2)</f>
        <v>0</v>
      </c>
      <c r="BL127" s="17" t="s">
        <v>254</v>
      </c>
      <c r="BM127" s="232" t="s">
        <v>764</v>
      </c>
    </row>
    <row r="128" s="2" customFormat="1">
      <c r="A128" s="38"/>
      <c r="B128" s="39"/>
      <c r="C128" s="40"/>
      <c r="D128" s="234" t="s">
        <v>260</v>
      </c>
      <c r="E128" s="40"/>
      <c r="F128" s="235" t="s">
        <v>765</v>
      </c>
      <c r="G128" s="40"/>
      <c r="H128" s="40"/>
      <c r="I128" s="236"/>
      <c r="J128" s="40"/>
      <c r="K128" s="40"/>
      <c r="L128" s="44"/>
      <c r="M128" s="237"/>
      <c r="N128" s="238"/>
      <c r="O128" s="91"/>
      <c r="P128" s="91"/>
      <c r="Q128" s="91"/>
      <c r="R128" s="91"/>
      <c r="S128" s="91"/>
      <c r="T128" s="92"/>
      <c r="U128" s="38"/>
      <c r="V128" s="38"/>
      <c r="W128" s="38"/>
      <c r="X128" s="38"/>
      <c r="Y128" s="38"/>
      <c r="Z128" s="38"/>
      <c r="AA128" s="38"/>
      <c r="AB128" s="38"/>
      <c r="AC128" s="38"/>
      <c r="AD128" s="38"/>
      <c r="AE128" s="38"/>
      <c r="AT128" s="17" t="s">
        <v>260</v>
      </c>
      <c r="AU128" s="17" t="s">
        <v>86</v>
      </c>
    </row>
    <row r="129" s="2" customFormat="1">
      <c r="A129" s="38"/>
      <c r="B129" s="39"/>
      <c r="C129" s="40"/>
      <c r="D129" s="240" t="s">
        <v>274</v>
      </c>
      <c r="E129" s="40"/>
      <c r="F129" s="241" t="s">
        <v>766</v>
      </c>
      <c r="G129" s="40"/>
      <c r="H129" s="40"/>
      <c r="I129" s="236"/>
      <c r="J129" s="40"/>
      <c r="K129" s="40"/>
      <c r="L129" s="44"/>
      <c r="M129" s="237"/>
      <c r="N129" s="238"/>
      <c r="O129" s="91"/>
      <c r="P129" s="91"/>
      <c r="Q129" s="91"/>
      <c r="R129" s="91"/>
      <c r="S129" s="91"/>
      <c r="T129" s="92"/>
      <c r="U129" s="38"/>
      <c r="V129" s="38"/>
      <c r="W129" s="38"/>
      <c r="X129" s="38"/>
      <c r="Y129" s="38"/>
      <c r="Z129" s="38"/>
      <c r="AA129" s="38"/>
      <c r="AB129" s="38"/>
      <c r="AC129" s="38"/>
      <c r="AD129" s="38"/>
      <c r="AE129" s="38"/>
      <c r="AT129" s="17" t="s">
        <v>274</v>
      </c>
      <c r="AU129" s="17" t="s">
        <v>86</v>
      </c>
    </row>
    <row r="130" s="12" customFormat="1">
      <c r="A130" s="12"/>
      <c r="B130" s="242"/>
      <c r="C130" s="243"/>
      <c r="D130" s="234" t="s">
        <v>276</v>
      </c>
      <c r="E130" s="244" t="s">
        <v>1</v>
      </c>
      <c r="F130" s="245" t="s">
        <v>767</v>
      </c>
      <c r="G130" s="243"/>
      <c r="H130" s="246">
        <v>3</v>
      </c>
      <c r="I130" s="247"/>
      <c r="J130" s="243"/>
      <c r="K130" s="243"/>
      <c r="L130" s="248"/>
      <c r="M130" s="249"/>
      <c r="N130" s="250"/>
      <c r="O130" s="250"/>
      <c r="P130" s="250"/>
      <c r="Q130" s="250"/>
      <c r="R130" s="250"/>
      <c r="S130" s="250"/>
      <c r="T130" s="251"/>
      <c r="U130" s="12"/>
      <c r="V130" s="12"/>
      <c r="W130" s="12"/>
      <c r="X130" s="12"/>
      <c r="Y130" s="12"/>
      <c r="Z130" s="12"/>
      <c r="AA130" s="12"/>
      <c r="AB130" s="12"/>
      <c r="AC130" s="12"/>
      <c r="AD130" s="12"/>
      <c r="AE130" s="12"/>
      <c r="AT130" s="252" t="s">
        <v>276</v>
      </c>
      <c r="AU130" s="252" t="s">
        <v>86</v>
      </c>
      <c r="AV130" s="12" t="s">
        <v>86</v>
      </c>
      <c r="AW130" s="12" t="s">
        <v>32</v>
      </c>
      <c r="AX130" s="12" t="s">
        <v>76</v>
      </c>
      <c r="AY130" s="252" t="s">
        <v>251</v>
      </c>
    </row>
    <row r="131" s="12" customFormat="1">
      <c r="A131" s="12"/>
      <c r="B131" s="242"/>
      <c r="C131" s="243"/>
      <c r="D131" s="234" t="s">
        <v>276</v>
      </c>
      <c r="E131" s="244" t="s">
        <v>1</v>
      </c>
      <c r="F131" s="245" t="s">
        <v>768</v>
      </c>
      <c r="G131" s="243"/>
      <c r="H131" s="246">
        <v>7.5999999999999996</v>
      </c>
      <c r="I131" s="247"/>
      <c r="J131" s="243"/>
      <c r="K131" s="243"/>
      <c r="L131" s="248"/>
      <c r="M131" s="249"/>
      <c r="N131" s="250"/>
      <c r="O131" s="250"/>
      <c r="P131" s="250"/>
      <c r="Q131" s="250"/>
      <c r="R131" s="250"/>
      <c r="S131" s="250"/>
      <c r="T131" s="251"/>
      <c r="U131" s="12"/>
      <c r="V131" s="12"/>
      <c r="W131" s="12"/>
      <c r="X131" s="12"/>
      <c r="Y131" s="12"/>
      <c r="Z131" s="12"/>
      <c r="AA131" s="12"/>
      <c r="AB131" s="12"/>
      <c r="AC131" s="12"/>
      <c r="AD131" s="12"/>
      <c r="AE131" s="12"/>
      <c r="AT131" s="252" t="s">
        <v>276</v>
      </c>
      <c r="AU131" s="252" t="s">
        <v>86</v>
      </c>
      <c r="AV131" s="12" t="s">
        <v>86</v>
      </c>
      <c r="AW131" s="12" t="s">
        <v>32</v>
      </c>
      <c r="AX131" s="12" t="s">
        <v>76</v>
      </c>
      <c r="AY131" s="252" t="s">
        <v>251</v>
      </c>
    </row>
    <row r="132" s="12" customFormat="1">
      <c r="A132" s="12"/>
      <c r="B132" s="242"/>
      <c r="C132" s="243"/>
      <c r="D132" s="234" t="s">
        <v>276</v>
      </c>
      <c r="E132" s="244" t="s">
        <v>1</v>
      </c>
      <c r="F132" s="245" t="s">
        <v>769</v>
      </c>
      <c r="G132" s="243"/>
      <c r="H132" s="246">
        <v>5.5999999999999996</v>
      </c>
      <c r="I132" s="247"/>
      <c r="J132" s="243"/>
      <c r="K132" s="243"/>
      <c r="L132" s="248"/>
      <c r="M132" s="249"/>
      <c r="N132" s="250"/>
      <c r="O132" s="250"/>
      <c r="P132" s="250"/>
      <c r="Q132" s="250"/>
      <c r="R132" s="250"/>
      <c r="S132" s="250"/>
      <c r="T132" s="251"/>
      <c r="U132" s="12"/>
      <c r="V132" s="12"/>
      <c r="W132" s="12"/>
      <c r="X132" s="12"/>
      <c r="Y132" s="12"/>
      <c r="Z132" s="12"/>
      <c r="AA132" s="12"/>
      <c r="AB132" s="12"/>
      <c r="AC132" s="12"/>
      <c r="AD132" s="12"/>
      <c r="AE132" s="12"/>
      <c r="AT132" s="252" t="s">
        <v>276</v>
      </c>
      <c r="AU132" s="252" t="s">
        <v>86</v>
      </c>
      <c r="AV132" s="12" t="s">
        <v>86</v>
      </c>
      <c r="AW132" s="12" t="s">
        <v>32</v>
      </c>
      <c r="AX132" s="12" t="s">
        <v>76</v>
      </c>
      <c r="AY132" s="252" t="s">
        <v>251</v>
      </c>
    </row>
    <row r="133" s="12" customFormat="1">
      <c r="A133" s="12"/>
      <c r="B133" s="242"/>
      <c r="C133" s="243"/>
      <c r="D133" s="234" t="s">
        <v>276</v>
      </c>
      <c r="E133" s="244" t="s">
        <v>1</v>
      </c>
      <c r="F133" s="245" t="s">
        <v>770</v>
      </c>
      <c r="G133" s="243"/>
      <c r="H133" s="246">
        <v>8</v>
      </c>
      <c r="I133" s="247"/>
      <c r="J133" s="243"/>
      <c r="K133" s="243"/>
      <c r="L133" s="248"/>
      <c r="M133" s="249"/>
      <c r="N133" s="250"/>
      <c r="O133" s="250"/>
      <c r="P133" s="250"/>
      <c r="Q133" s="250"/>
      <c r="R133" s="250"/>
      <c r="S133" s="250"/>
      <c r="T133" s="251"/>
      <c r="U133" s="12"/>
      <c r="V133" s="12"/>
      <c r="W133" s="12"/>
      <c r="X133" s="12"/>
      <c r="Y133" s="12"/>
      <c r="Z133" s="12"/>
      <c r="AA133" s="12"/>
      <c r="AB133" s="12"/>
      <c r="AC133" s="12"/>
      <c r="AD133" s="12"/>
      <c r="AE133" s="12"/>
      <c r="AT133" s="252" t="s">
        <v>276</v>
      </c>
      <c r="AU133" s="252" t="s">
        <v>86</v>
      </c>
      <c r="AV133" s="12" t="s">
        <v>86</v>
      </c>
      <c r="AW133" s="12" t="s">
        <v>32</v>
      </c>
      <c r="AX133" s="12" t="s">
        <v>76</v>
      </c>
      <c r="AY133" s="252" t="s">
        <v>251</v>
      </c>
    </row>
    <row r="134" s="12" customFormat="1">
      <c r="A134" s="12"/>
      <c r="B134" s="242"/>
      <c r="C134" s="243"/>
      <c r="D134" s="234" t="s">
        <v>276</v>
      </c>
      <c r="E134" s="244" t="s">
        <v>1</v>
      </c>
      <c r="F134" s="245" t="s">
        <v>771</v>
      </c>
      <c r="G134" s="243"/>
      <c r="H134" s="246">
        <v>0.45000000000000001</v>
      </c>
      <c r="I134" s="247"/>
      <c r="J134" s="243"/>
      <c r="K134" s="243"/>
      <c r="L134" s="248"/>
      <c r="M134" s="249"/>
      <c r="N134" s="250"/>
      <c r="O134" s="250"/>
      <c r="P134" s="250"/>
      <c r="Q134" s="250"/>
      <c r="R134" s="250"/>
      <c r="S134" s="250"/>
      <c r="T134" s="251"/>
      <c r="U134" s="12"/>
      <c r="V134" s="12"/>
      <c r="W134" s="12"/>
      <c r="X134" s="12"/>
      <c r="Y134" s="12"/>
      <c r="Z134" s="12"/>
      <c r="AA134" s="12"/>
      <c r="AB134" s="12"/>
      <c r="AC134" s="12"/>
      <c r="AD134" s="12"/>
      <c r="AE134" s="12"/>
      <c r="AT134" s="252" t="s">
        <v>276</v>
      </c>
      <c r="AU134" s="252" t="s">
        <v>86</v>
      </c>
      <c r="AV134" s="12" t="s">
        <v>86</v>
      </c>
      <c r="AW134" s="12" t="s">
        <v>32</v>
      </c>
      <c r="AX134" s="12" t="s">
        <v>76</v>
      </c>
      <c r="AY134" s="252" t="s">
        <v>251</v>
      </c>
    </row>
    <row r="135" s="12" customFormat="1">
      <c r="A135" s="12"/>
      <c r="B135" s="242"/>
      <c r="C135" s="243"/>
      <c r="D135" s="234" t="s">
        <v>276</v>
      </c>
      <c r="E135" s="244" t="s">
        <v>1</v>
      </c>
      <c r="F135" s="245" t="s">
        <v>772</v>
      </c>
      <c r="G135" s="243"/>
      <c r="H135" s="246">
        <v>16</v>
      </c>
      <c r="I135" s="247"/>
      <c r="J135" s="243"/>
      <c r="K135" s="243"/>
      <c r="L135" s="248"/>
      <c r="M135" s="249"/>
      <c r="N135" s="250"/>
      <c r="O135" s="250"/>
      <c r="P135" s="250"/>
      <c r="Q135" s="250"/>
      <c r="R135" s="250"/>
      <c r="S135" s="250"/>
      <c r="T135" s="251"/>
      <c r="U135" s="12"/>
      <c r="V135" s="12"/>
      <c r="W135" s="12"/>
      <c r="X135" s="12"/>
      <c r="Y135" s="12"/>
      <c r="Z135" s="12"/>
      <c r="AA135" s="12"/>
      <c r="AB135" s="12"/>
      <c r="AC135" s="12"/>
      <c r="AD135" s="12"/>
      <c r="AE135" s="12"/>
      <c r="AT135" s="252" t="s">
        <v>276</v>
      </c>
      <c r="AU135" s="252" t="s">
        <v>86</v>
      </c>
      <c r="AV135" s="12" t="s">
        <v>86</v>
      </c>
      <c r="AW135" s="12" t="s">
        <v>32</v>
      </c>
      <c r="AX135" s="12" t="s">
        <v>76</v>
      </c>
      <c r="AY135" s="252" t="s">
        <v>251</v>
      </c>
    </row>
    <row r="136" s="12" customFormat="1">
      <c r="A136" s="12"/>
      <c r="B136" s="242"/>
      <c r="C136" s="243"/>
      <c r="D136" s="234" t="s">
        <v>276</v>
      </c>
      <c r="E136" s="244" t="s">
        <v>1</v>
      </c>
      <c r="F136" s="245" t="s">
        <v>773</v>
      </c>
      <c r="G136" s="243"/>
      <c r="H136" s="246">
        <v>19.039999999999999</v>
      </c>
      <c r="I136" s="247"/>
      <c r="J136" s="243"/>
      <c r="K136" s="243"/>
      <c r="L136" s="248"/>
      <c r="M136" s="249"/>
      <c r="N136" s="250"/>
      <c r="O136" s="250"/>
      <c r="P136" s="250"/>
      <c r="Q136" s="250"/>
      <c r="R136" s="250"/>
      <c r="S136" s="250"/>
      <c r="T136" s="251"/>
      <c r="U136" s="12"/>
      <c r="V136" s="12"/>
      <c r="W136" s="12"/>
      <c r="X136" s="12"/>
      <c r="Y136" s="12"/>
      <c r="Z136" s="12"/>
      <c r="AA136" s="12"/>
      <c r="AB136" s="12"/>
      <c r="AC136" s="12"/>
      <c r="AD136" s="12"/>
      <c r="AE136" s="12"/>
      <c r="AT136" s="252" t="s">
        <v>276</v>
      </c>
      <c r="AU136" s="252" t="s">
        <v>86</v>
      </c>
      <c r="AV136" s="12" t="s">
        <v>86</v>
      </c>
      <c r="AW136" s="12" t="s">
        <v>32</v>
      </c>
      <c r="AX136" s="12" t="s">
        <v>76</v>
      </c>
      <c r="AY136" s="252" t="s">
        <v>251</v>
      </c>
    </row>
    <row r="137" s="15" customFormat="1">
      <c r="A137" s="15"/>
      <c r="B137" s="274"/>
      <c r="C137" s="275"/>
      <c r="D137" s="234" t="s">
        <v>276</v>
      </c>
      <c r="E137" s="276" t="s">
        <v>735</v>
      </c>
      <c r="F137" s="277" t="s">
        <v>423</v>
      </c>
      <c r="G137" s="275"/>
      <c r="H137" s="278">
        <v>59.689999999999998</v>
      </c>
      <c r="I137" s="279"/>
      <c r="J137" s="275"/>
      <c r="K137" s="275"/>
      <c r="L137" s="280"/>
      <c r="M137" s="281"/>
      <c r="N137" s="282"/>
      <c r="O137" s="282"/>
      <c r="P137" s="282"/>
      <c r="Q137" s="282"/>
      <c r="R137" s="282"/>
      <c r="S137" s="282"/>
      <c r="T137" s="283"/>
      <c r="U137" s="15"/>
      <c r="V137" s="15"/>
      <c r="W137" s="15"/>
      <c r="X137" s="15"/>
      <c r="Y137" s="15"/>
      <c r="Z137" s="15"/>
      <c r="AA137" s="15"/>
      <c r="AB137" s="15"/>
      <c r="AC137" s="15"/>
      <c r="AD137" s="15"/>
      <c r="AE137" s="15"/>
      <c r="AT137" s="284" t="s">
        <v>276</v>
      </c>
      <c r="AU137" s="284" t="s">
        <v>86</v>
      </c>
      <c r="AV137" s="15" t="s">
        <v>254</v>
      </c>
      <c r="AW137" s="15" t="s">
        <v>32</v>
      </c>
      <c r="AX137" s="15" t="s">
        <v>84</v>
      </c>
      <c r="AY137" s="284" t="s">
        <v>251</v>
      </c>
    </row>
    <row r="138" s="2" customFormat="1" ht="24.15" customHeight="1">
      <c r="A138" s="38"/>
      <c r="B138" s="39"/>
      <c r="C138" s="220" t="s">
        <v>86</v>
      </c>
      <c r="D138" s="220" t="s">
        <v>255</v>
      </c>
      <c r="E138" s="221" t="s">
        <v>774</v>
      </c>
      <c r="F138" s="222" t="s">
        <v>775</v>
      </c>
      <c r="G138" s="223" t="s">
        <v>409</v>
      </c>
      <c r="H138" s="224">
        <v>13</v>
      </c>
      <c r="I138" s="225"/>
      <c r="J138" s="226">
        <f>ROUND(I138*H138,2)</f>
        <v>0</v>
      </c>
      <c r="K138" s="227"/>
      <c r="L138" s="44"/>
      <c r="M138" s="228" t="s">
        <v>1</v>
      </c>
      <c r="N138" s="229" t="s">
        <v>41</v>
      </c>
      <c r="O138" s="91"/>
      <c r="P138" s="230">
        <f>O138*H138</f>
        <v>0</v>
      </c>
      <c r="Q138" s="230">
        <v>0</v>
      </c>
      <c r="R138" s="230">
        <f>Q138*H138</f>
        <v>0</v>
      </c>
      <c r="S138" s="230">
        <v>0.23499999999999999</v>
      </c>
      <c r="T138" s="231">
        <f>S138*H138</f>
        <v>3.0549999999999997</v>
      </c>
      <c r="U138" s="38"/>
      <c r="V138" s="38"/>
      <c r="W138" s="38"/>
      <c r="X138" s="38"/>
      <c r="Y138" s="38"/>
      <c r="Z138" s="38"/>
      <c r="AA138" s="38"/>
      <c r="AB138" s="38"/>
      <c r="AC138" s="38"/>
      <c r="AD138" s="38"/>
      <c r="AE138" s="38"/>
      <c r="AR138" s="232" t="s">
        <v>254</v>
      </c>
      <c r="AT138" s="232" t="s">
        <v>255</v>
      </c>
      <c r="AU138" s="232" t="s">
        <v>86</v>
      </c>
      <c r="AY138" s="17" t="s">
        <v>251</v>
      </c>
      <c r="BE138" s="233">
        <f>IF(N138="základní",J138,0)</f>
        <v>0</v>
      </c>
      <c r="BF138" s="233">
        <f>IF(N138="snížená",J138,0)</f>
        <v>0</v>
      </c>
      <c r="BG138" s="233">
        <f>IF(N138="zákl. přenesená",J138,0)</f>
        <v>0</v>
      </c>
      <c r="BH138" s="233">
        <f>IF(N138="sníž. přenesená",J138,0)</f>
        <v>0</v>
      </c>
      <c r="BI138" s="233">
        <f>IF(N138="nulová",J138,0)</f>
        <v>0</v>
      </c>
      <c r="BJ138" s="17" t="s">
        <v>84</v>
      </c>
      <c r="BK138" s="233">
        <f>ROUND(I138*H138,2)</f>
        <v>0</v>
      </c>
      <c r="BL138" s="17" t="s">
        <v>254</v>
      </c>
      <c r="BM138" s="232" t="s">
        <v>776</v>
      </c>
    </row>
    <row r="139" s="2" customFormat="1">
      <c r="A139" s="38"/>
      <c r="B139" s="39"/>
      <c r="C139" s="40"/>
      <c r="D139" s="234" t="s">
        <v>260</v>
      </c>
      <c r="E139" s="40"/>
      <c r="F139" s="235" t="s">
        <v>777</v>
      </c>
      <c r="G139" s="40"/>
      <c r="H139" s="40"/>
      <c r="I139" s="236"/>
      <c r="J139" s="40"/>
      <c r="K139" s="40"/>
      <c r="L139" s="44"/>
      <c r="M139" s="237"/>
      <c r="N139" s="238"/>
      <c r="O139" s="91"/>
      <c r="P139" s="91"/>
      <c r="Q139" s="91"/>
      <c r="R139" s="91"/>
      <c r="S139" s="91"/>
      <c r="T139" s="92"/>
      <c r="U139" s="38"/>
      <c r="V139" s="38"/>
      <c r="W139" s="38"/>
      <c r="X139" s="38"/>
      <c r="Y139" s="38"/>
      <c r="Z139" s="38"/>
      <c r="AA139" s="38"/>
      <c r="AB139" s="38"/>
      <c r="AC139" s="38"/>
      <c r="AD139" s="38"/>
      <c r="AE139" s="38"/>
      <c r="AT139" s="17" t="s">
        <v>260</v>
      </c>
      <c r="AU139" s="17" t="s">
        <v>86</v>
      </c>
    </row>
    <row r="140" s="2" customFormat="1">
      <c r="A140" s="38"/>
      <c r="B140" s="39"/>
      <c r="C140" s="40"/>
      <c r="D140" s="240" t="s">
        <v>274</v>
      </c>
      <c r="E140" s="40"/>
      <c r="F140" s="241" t="s">
        <v>778</v>
      </c>
      <c r="G140" s="40"/>
      <c r="H140" s="40"/>
      <c r="I140" s="236"/>
      <c r="J140" s="40"/>
      <c r="K140" s="40"/>
      <c r="L140" s="44"/>
      <c r="M140" s="237"/>
      <c r="N140" s="238"/>
      <c r="O140" s="91"/>
      <c r="P140" s="91"/>
      <c r="Q140" s="91"/>
      <c r="R140" s="91"/>
      <c r="S140" s="91"/>
      <c r="T140" s="92"/>
      <c r="U140" s="38"/>
      <c r="V140" s="38"/>
      <c r="W140" s="38"/>
      <c r="X140" s="38"/>
      <c r="Y140" s="38"/>
      <c r="Z140" s="38"/>
      <c r="AA140" s="38"/>
      <c r="AB140" s="38"/>
      <c r="AC140" s="38"/>
      <c r="AD140" s="38"/>
      <c r="AE140" s="38"/>
      <c r="AT140" s="17" t="s">
        <v>274</v>
      </c>
      <c r="AU140" s="17" t="s">
        <v>86</v>
      </c>
    </row>
    <row r="141" s="12" customFormat="1">
      <c r="A141" s="12"/>
      <c r="B141" s="242"/>
      <c r="C141" s="243"/>
      <c r="D141" s="234" t="s">
        <v>276</v>
      </c>
      <c r="E141" s="244" t="s">
        <v>1</v>
      </c>
      <c r="F141" s="245" t="s">
        <v>779</v>
      </c>
      <c r="G141" s="243"/>
      <c r="H141" s="246">
        <v>10</v>
      </c>
      <c r="I141" s="247"/>
      <c r="J141" s="243"/>
      <c r="K141" s="243"/>
      <c r="L141" s="248"/>
      <c r="M141" s="249"/>
      <c r="N141" s="250"/>
      <c r="O141" s="250"/>
      <c r="P141" s="250"/>
      <c r="Q141" s="250"/>
      <c r="R141" s="250"/>
      <c r="S141" s="250"/>
      <c r="T141" s="251"/>
      <c r="U141" s="12"/>
      <c r="V141" s="12"/>
      <c r="W141" s="12"/>
      <c r="X141" s="12"/>
      <c r="Y141" s="12"/>
      <c r="Z141" s="12"/>
      <c r="AA141" s="12"/>
      <c r="AB141" s="12"/>
      <c r="AC141" s="12"/>
      <c r="AD141" s="12"/>
      <c r="AE141" s="12"/>
      <c r="AT141" s="252" t="s">
        <v>276</v>
      </c>
      <c r="AU141" s="252" t="s">
        <v>86</v>
      </c>
      <c r="AV141" s="12" t="s">
        <v>86</v>
      </c>
      <c r="AW141" s="12" t="s">
        <v>32</v>
      </c>
      <c r="AX141" s="12" t="s">
        <v>76</v>
      </c>
      <c r="AY141" s="252" t="s">
        <v>251</v>
      </c>
    </row>
    <row r="142" s="12" customFormat="1">
      <c r="A142" s="12"/>
      <c r="B142" s="242"/>
      <c r="C142" s="243"/>
      <c r="D142" s="234" t="s">
        <v>276</v>
      </c>
      <c r="E142" s="244" t="s">
        <v>1</v>
      </c>
      <c r="F142" s="245" t="s">
        <v>780</v>
      </c>
      <c r="G142" s="243"/>
      <c r="H142" s="246">
        <v>3</v>
      </c>
      <c r="I142" s="247"/>
      <c r="J142" s="243"/>
      <c r="K142" s="243"/>
      <c r="L142" s="248"/>
      <c r="M142" s="249"/>
      <c r="N142" s="250"/>
      <c r="O142" s="250"/>
      <c r="P142" s="250"/>
      <c r="Q142" s="250"/>
      <c r="R142" s="250"/>
      <c r="S142" s="250"/>
      <c r="T142" s="251"/>
      <c r="U142" s="12"/>
      <c r="V142" s="12"/>
      <c r="W142" s="12"/>
      <c r="X142" s="12"/>
      <c r="Y142" s="12"/>
      <c r="Z142" s="12"/>
      <c r="AA142" s="12"/>
      <c r="AB142" s="12"/>
      <c r="AC142" s="12"/>
      <c r="AD142" s="12"/>
      <c r="AE142" s="12"/>
      <c r="AT142" s="252" t="s">
        <v>276</v>
      </c>
      <c r="AU142" s="252" t="s">
        <v>86</v>
      </c>
      <c r="AV142" s="12" t="s">
        <v>86</v>
      </c>
      <c r="AW142" s="12" t="s">
        <v>32</v>
      </c>
      <c r="AX142" s="12" t="s">
        <v>76</v>
      </c>
      <c r="AY142" s="252" t="s">
        <v>251</v>
      </c>
    </row>
    <row r="143" s="15" customFormat="1">
      <c r="A143" s="15"/>
      <c r="B143" s="274"/>
      <c r="C143" s="275"/>
      <c r="D143" s="234" t="s">
        <v>276</v>
      </c>
      <c r="E143" s="276" t="s">
        <v>737</v>
      </c>
      <c r="F143" s="277" t="s">
        <v>423</v>
      </c>
      <c r="G143" s="275"/>
      <c r="H143" s="278">
        <v>13</v>
      </c>
      <c r="I143" s="279"/>
      <c r="J143" s="275"/>
      <c r="K143" s="275"/>
      <c r="L143" s="280"/>
      <c r="M143" s="281"/>
      <c r="N143" s="282"/>
      <c r="O143" s="282"/>
      <c r="P143" s="282"/>
      <c r="Q143" s="282"/>
      <c r="R143" s="282"/>
      <c r="S143" s="282"/>
      <c r="T143" s="283"/>
      <c r="U143" s="15"/>
      <c r="V143" s="15"/>
      <c r="W143" s="15"/>
      <c r="X143" s="15"/>
      <c r="Y143" s="15"/>
      <c r="Z143" s="15"/>
      <c r="AA143" s="15"/>
      <c r="AB143" s="15"/>
      <c r="AC143" s="15"/>
      <c r="AD143" s="15"/>
      <c r="AE143" s="15"/>
      <c r="AT143" s="284" t="s">
        <v>276</v>
      </c>
      <c r="AU143" s="284" t="s">
        <v>86</v>
      </c>
      <c r="AV143" s="15" t="s">
        <v>254</v>
      </c>
      <c r="AW143" s="15" t="s">
        <v>32</v>
      </c>
      <c r="AX143" s="15" t="s">
        <v>84</v>
      </c>
      <c r="AY143" s="284" t="s">
        <v>251</v>
      </c>
    </row>
    <row r="144" s="2" customFormat="1" ht="24.15" customHeight="1">
      <c r="A144" s="38"/>
      <c r="B144" s="39"/>
      <c r="C144" s="220" t="s">
        <v>269</v>
      </c>
      <c r="D144" s="220" t="s">
        <v>255</v>
      </c>
      <c r="E144" s="221" t="s">
        <v>781</v>
      </c>
      <c r="F144" s="222" t="s">
        <v>782</v>
      </c>
      <c r="G144" s="223" t="s">
        <v>409</v>
      </c>
      <c r="H144" s="224">
        <v>2</v>
      </c>
      <c r="I144" s="225"/>
      <c r="J144" s="226">
        <f>ROUND(I144*H144,2)</f>
        <v>0</v>
      </c>
      <c r="K144" s="227"/>
      <c r="L144" s="44"/>
      <c r="M144" s="228" t="s">
        <v>1</v>
      </c>
      <c r="N144" s="229" t="s">
        <v>41</v>
      </c>
      <c r="O144" s="91"/>
      <c r="P144" s="230">
        <f>O144*H144</f>
        <v>0</v>
      </c>
      <c r="Q144" s="230">
        <v>0</v>
      </c>
      <c r="R144" s="230">
        <f>Q144*H144</f>
        <v>0</v>
      </c>
      <c r="S144" s="230">
        <v>0.23999999999999999</v>
      </c>
      <c r="T144" s="231">
        <f>S144*H144</f>
        <v>0.47999999999999998</v>
      </c>
      <c r="U144" s="38"/>
      <c r="V144" s="38"/>
      <c r="W144" s="38"/>
      <c r="X144" s="38"/>
      <c r="Y144" s="38"/>
      <c r="Z144" s="38"/>
      <c r="AA144" s="38"/>
      <c r="AB144" s="38"/>
      <c r="AC144" s="38"/>
      <c r="AD144" s="38"/>
      <c r="AE144" s="38"/>
      <c r="AR144" s="232" t="s">
        <v>254</v>
      </c>
      <c r="AT144" s="232" t="s">
        <v>255</v>
      </c>
      <c r="AU144" s="232" t="s">
        <v>86</v>
      </c>
      <c r="AY144" s="17" t="s">
        <v>251</v>
      </c>
      <c r="BE144" s="233">
        <f>IF(N144="základní",J144,0)</f>
        <v>0</v>
      </c>
      <c r="BF144" s="233">
        <f>IF(N144="snížená",J144,0)</f>
        <v>0</v>
      </c>
      <c r="BG144" s="233">
        <f>IF(N144="zákl. přenesená",J144,0)</f>
        <v>0</v>
      </c>
      <c r="BH144" s="233">
        <f>IF(N144="sníž. přenesená",J144,0)</f>
        <v>0</v>
      </c>
      <c r="BI144" s="233">
        <f>IF(N144="nulová",J144,0)</f>
        <v>0</v>
      </c>
      <c r="BJ144" s="17" t="s">
        <v>84</v>
      </c>
      <c r="BK144" s="233">
        <f>ROUND(I144*H144,2)</f>
        <v>0</v>
      </c>
      <c r="BL144" s="17" t="s">
        <v>254</v>
      </c>
      <c r="BM144" s="232" t="s">
        <v>783</v>
      </c>
    </row>
    <row r="145" s="2" customFormat="1">
      <c r="A145" s="38"/>
      <c r="B145" s="39"/>
      <c r="C145" s="40"/>
      <c r="D145" s="234" t="s">
        <v>260</v>
      </c>
      <c r="E145" s="40"/>
      <c r="F145" s="235" t="s">
        <v>784</v>
      </c>
      <c r="G145" s="40"/>
      <c r="H145" s="40"/>
      <c r="I145" s="236"/>
      <c r="J145" s="40"/>
      <c r="K145" s="40"/>
      <c r="L145" s="44"/>
      <c r="M145" s="237"/>
      <c r="N145" s="238"/>
      <c r="O145" s="91"/>
      <c r="P145" s="91"/>
      <c r="Q145" s="91"/>
      <c r="R145" s="91"/>
      <c r="S145" s="91"/>
      <c r="T145" s="92"/>
      <c r="U145" s="38"/>
      <c r="V145" s="38"/>
      <c r="W145" s="38"/>
      <c r="X145" s="38"/>
      <c r="Y145" s="38"/>
      <c r="Z145" s="38"/>
      <c r="AA145" s="38"/>
      <c r="AB145" s="38"/>
      <c r="AC145" s="38"/>
      <c r="AD145" s="38"/>
      <c r="AE145" s="38"/>
      <c r="AT145" s="17" t="s">
        <v>260</v>
      </c>
      <c r="AU145" s="17" t="s">
        <v>86</v>
      </c>
    </row>
    <row r="146" s="2" customFormat="1">
      <c r="A146" s="38"/>
      <c r="B146" s="39"/>
      <c r="C146" s="40"/>
      <c r="D146" s="240" t="s">
        <v>274</v>
      </c>
      <c r="E146" s="40"/>
      <c r="F146" s="241" t="s">
        <v>785</v>
      </c>
      <c r="G146" s="40"/>
      <c r="H146" s="40"/>
      <c r="I146" s="236"/>
      <c r="J146" s="40"/>
      <c r="K146" s="40"/>
      <c r="L146" s="44"/>
      <c r="M146" s="237"/>
      <c r="N146" s="238"/>
      <c r="O146" s="91"/>
      <c r="P146" s="91"/>
      <c r="Q146" s="91"/>
      <c r="R146" s="91"/>
      <c r="S146" s="91"/>
      <c r="T146" s="92"/>
      <c r="U146" s="38"/>
      <c r="V146" s="38"/>
      <c r="W146" s="38"/>
      <c r="X146" s="38"/>
      <c r="Y146" s="38"/>
      <c r="Z146" s="38"/>
      <c r="AA146" s="38"/>
      <c r="AB146" s="38"/>
      <c r="AC146" s="38"/>
      <c r="AD146" s="38"/>
      <c r="AE146" s="38"/>
      <c r="AT146" s="17" t="s">
        <v>274</v>
      </c>
      <c r="AU146" s="17" t="s">
        <v>86</v>
      </c>
    </row>
    <row r="147" s="12" customFormat="1">
      <c r="A147" s="12"/>
      <c r="B147" s="242"/>
      <c r="C147" s="243"/>
      <c r="D147" s="234" t="s">
        <v>276</v>
      </c>
      <c r="E147" s="244" t="s">
        <v>729</v>
      </c>
      <c r="F147" s="245" t="s">
        <v>711</v>
      </c>
      <c r="G147" s="243"/>
      <c r="H147" s="246">
        <v>2</v>
      </c>
      <c r="I147" s="247"/>
      <c r="J147" s="243"/>
      <c r="K147" s="243"/>
      <c r="L147" s="248"/>
      <c r="M147" s="249"/>
      <c r="N147" s="250"/>
      <c r="O147" s="250"/>
      <c r="P147" s="250"/>
      <c r="Q147" s="250"/>
      <c r="R147" s="250"/>
      <c r="S147" s="250"/>
      <c r="T147" s="251"/>
      <c r="U147" s="12"/>
      <c r="V147" s="12"/>
      <c r="W147" s="12"/>
      <c r="X147" s="12"/>
      <c r="Y147" s="12"/>
      <c r="Z147" s="12"/>
      <c r="AA147" s="12"/>
      <c r="AB147" s="12"/>
      <c r="AC147" s="12"/>
      <c r="AD147" s="12"/>
      <c r="AE147" s="12"/>
      <c r="AT147" s="252" t="s">
        <v>276</v>
      </c>
      <c r="AU147" s="252" t="s">
        <v>86</v>
      </c>
      <c r="AV147" s="12" t="s">
        <v>86</v>
      </c>
      <c r="AW147" s="12" t="s">
        <v>32</v>
      </c>
      <c r="AX147" s="12" t="s">
        <v>84</v>
      </c>
      <c r="AY147" s="252" t="s">
        <v>251</v>
      </c>
    </row>
    <row r="148" s="2" customFormat="1" ht="24.15" customHeight="1">
      <c r="A148" s="38"/>
      <c r="B148" s="39"/>
      <c r="C148" s="220" t="s">
        <v>254</v>
      </c>
      <c r="D148" s="220" t="s">
        <v>255</v>
      </c>
      <c r="E148" s="221" t="s">
        <v>786</v>
      </c>
      <c r="F148" s="222" t="s">
        <v>787</v>
      </c>
      <c r="G148" s="223" t="s">
        <v>409</v>
      </c>
      <c r="H148" s="224">
        <v>50</v>
      </c>
      <c r="I148" s="225"/>
      <c r="J148" s="226">
        <f>ROUND(I148*H148,2)</f>
        <v>0</v>
      </c>
      <c r="K148" s="227"/>
      <c r="L148" s="44"/>
      <c r="M148" s="228" t="s">
        <v>1</v>
      </c>
      <c r="N148" s="229" t="s">
        <v>41</v>
      </c>
      <c r="O148" s="91"/>
      <c r="P148" s="230">
        <f>O148*H148</f>
        <v>0</v>
      </c>
      <c r="Q148" s="230">
        <v>0</v>
      </c>
      <c r="R148" s="230">
        <f>Q148*H148</f>
        <v>0</v>
      </c>
      <c r="S148" s="230">
        <v>0.44</v>
      </c>
      <c r="T148" s="231">
        <f>S148*H148</f>
        <v>22</v>
      </c>
      <c r="U148" s="38"/>
      <c r="V148" s="38"/>
      <c r="W148" s="38"/>
      <c r="X148" s="38"/>
      <c r="Y148" s="38"/>
      <c r="Z148" s="38"/>
      <c r="AA148" s="38"/>
      <c r="AB148" s="38"/>
      <c r="AC148" s="38"/>
      <c r="AD148" s="38"/>
      <c r="AE148" s="38"/>
      <c r="AR148" s="232" t="s">
        <v>254</v>
      </c>
      <c r="AT148" s="232" t="s">
        <v>255</v>
      </c>
      <c r="AU148" s="232" t="s">
        <v>86</v>
      </c>
      <c r="AY148" s="17" t="s">
        <v>251</v>
      </c>
      <c r="BE148" s="233">
        <f>IF(N148="základní",J148,0)</f>
        <v>0</v>
      </c>
      <c r="BF148" s="233">
        <f>IF(N148="snížená",J148,0)</f>
        <v>0</v>
      </c>
      <c r="BG148" s="233">
        <f>IF(N148="zákl. přenesená",J148,0)</f>
        <v>0</v>
      </c>
      <c r="BH148" s="233">
        <f>IF(N148="sníž. přenesená",J148,0)</f>
        <v>0</v>
      </c>
      <c r="BI148" s="233">
        <f>IF(N148="nulová",J148,0)</f>
        <v>0</v>
      </c>
      <c r="BJ148" s="17" t="s">
        <v>84</v>
      </c>
      <c r="BK148" s="233">
        <f>ROUND(I148*H148,2)</f>
        <v>0</v>
      </c>
      <c r="BL148" s="17" t="s">
        <v>254</v>
      </c>
      <c r="BM148" s="232" t="s">
        <v>788</v>
      </c>
    </row>
    <row r="149" s="2" customFormat="1">
      <c r="A149" s="38"/>
      <c r="B149" s="39"/>
      <c r="C149" s="40"/>
      <c r="D149" s="234" t="s">
        <v>260</v>
      </c>
      <c r="E149" s="40"/>
      <c r="F149" s="235" t="s">
        <v>789</v>
      </c>
      <c r="G149" s="40"/>
      <c r="H149" s="40"/>
      <c r="I149" s="236"/>
      <c r="J149" s="40"/>
      <c r="K149" s="40"/>
      <c r="L149" s="44"/>
      <c r="M149" s="237"/>
      <c r="N149" s="238"/>
      <c r="O149" s="91"/>
      <c r="P149" s="91"/>
      <c r="Q149" s="91"/>
      <c r="R149" s="91"/>
      <c r="S149" s="91"/>
      <c r="T149" s="92"/>
      <c r="U149" s="38"/>
      <c r="V149" s="38"/>
      <c r="W149" s="38"/>
      <c r="X149" s="38"/>
      <c r="Y149" s="38"/>
      <c r="Z149" s="38"/>
      <c r="AA149" s="38"/>
      <c r="AB149" s="38"/>
      <c r="AC149" s="38"/>
      <c r="AD149" s="38"/>
      <c r="AE149" s="38"/>
      <c r="AT149" s="17" t="s">
        <v>260</v>
      </c>
      <c r="AU149" s="17" t="s">
        <v>86</v>
      </c>
    </row>
    <row r="150" s="2" customFormat="1">
      <c r="A150" s="38"/>
      <c r="B150" s="39"/>
      <c r="C150" s="40"/>
      <c r="D150" s="240" t="s">
        <v>274</v>
      </c>
      <c r="E150" s="40"/>
      <c r="F150" s="241" t="s">
        <v>790</v>
      </c>
      <c r="G150" s="40"/>
      <c r="H150" s="40"/>
      <c r="I150" s="236"/>
      <c r="J150" s="40"/>
      <c r="K150" s="40"/>
      <c r="L150" s="44"/>
      <c r="M150" s="237"/>
      <c r="N150" s="238"/>
      <c r="O150" s="91"/>
      <c r="P150" s="91"/>
      <c r="Q150" s="91"/>
      <c r="R150" s="91"/>
      <c r="S150" s="91"/>
      <c r="T150" s="92"/>
      <c r="U150" s="38"/>
      <c r="V150" s="38"/>
      <c r="W150" s="38"/>
      <c r="X150" s="38"/>
      <c r="Y150" s="38"/>
      <c r="Z150" s="38"/>
      <c r="AA150" s="38"/>
      <c r="AB150" s="38"/>
      <c r="AC150" s="38"/>
      <c r="AD150" s="38"/>
      <c r="AE150" s="38"/>
      <c r="AT150" s="17" t="s">
        <v>274</v>
      </c>
      <c r="AU150" s="17" t="s">
        <v>86</v>
      </c>
    </row>
    <row r="151" s="12" customFormat="1">
      <c r="A151" s="12"/>
      <c r="B151" s="242"/>
      <c r="C151" s="243"/>
      <c r="D151" s="234" t="s">
        <v>276</v>
      </c>
      <c r="E151" s="244" t="s">
        <v>1</v>
      </c>
      <c r="F151" s="245" t="s">
        <v>791</v>
      </c>
      <c r="G151" s="243"/>
      <c r="H151" s="246">
        <v>16</v>
      </c>
      <c r="I151" s="247"/>
      <c r="J151" s="243"/>
      <c r="K151" s="243"/>
      <c r="L151" s="248"/>
      <c r="M151" s="249"/>
      <c r="N151" s="250"/>
      <c r="O151" s="250"/>
      <c r="P151" s="250"/>
      <c r="Q151" s="250"/>
      <c r="R151" s="250"/>
      <c r="S151" s="250"/>
      <c r="T151" s="251"/>
      <c r="U151" s="12"/>
      <c r="V151" s="12"/>
      <c r="W151" s="12"/>
      <c r="X151" s="12"/>
      <c r="Y151" s="12"/>
      <c r="Z151" s="12"/>
      <c r="AA151" s="12"/>
      <c r="AB151" s="12"/>
      <c r="AC151" s="12"/>
      <c r="AD151" s="12"/>
      <c r="AE151" s="12"/>
      <c r="AT151" s="252" t="s">
        <v>276</v>
      </c>
      <c r="AU151" s="252" t="s">
        <v>86</v>
      </c>
      <c r="AV151" s="12" t="s">
        <v>86</v>
      </c>
      <c r="AW151" s="12" t="s">
        <v>32</v>
      </c>
      <c r="AX151" s="12" t="s">
        <v>76</v>
      </c>
      <c r="AY151" s="252" t="s">
        <v>251</v>
      </c>
    </row>
    <row r="152" s="12" customFormat="1">
      <c r="A152" s="12"/>
      <c r="B152" s="242"/>
      <c r="C152" s="243"/>
      <c r="D152" s="234" t="s">
        <v>276</v>
      </c>
      <c r="E152" s="244" t="s">
        <v>1</v>
      </c>
      <c r="F152" s="245" t="s">
        <v>792</v>
      </c>
      <c r="G152" s="243"/>
      <c r="H152" s="246">
        <v>18</v>
      </c>
      <c r="I152" s="247"/>
      <c r="J152" s="243"/>
      <c r="K152" s="243"/>
      <c r="L152" s="248"/>
      <c r="M152" s="249"/>
      <c r="N152" s="250"/>
      <c r="O152" s="250"/>
      <c r="P152" s="250"/>
      <c r="Q152" s="250"/>
      <c r="R152" s="250"/>
      <c r="S152" s="250"/>
      <c r="T152" s="251"/>
      <c r="U152" s="12"/>
      <c r="V152" s="12"/>
      <c r="W152" s="12"/>
      <c r="X152" s="12"/>
      <c r="Y152" s="12"/>
      <c r="Z152" s="12"/>
      <c r="AA152" s="12"/>
      <c r="AB152" s="12"/>
      <c r="AC152" s="12"/>
      <c r="AD152" s="12"/>
      <c r="AE152" s="12"/>
      <c r="AT152" s="252" t="s">
        <v>276</v>
      </c>
      <c r="AU152" s="252" t="s">
        <v>86</v>
      </c>
      <c r="AV152" s="12" t="s">
        <v>86</v>
      </c>
      <c r="AW152" s="12" t="s">
        <v>32</v>
      </c>
      <c r="AX152" s="12" t="s">
        <v>76</v>
      </c>
      <c r="AY152" s="252" t="s">
        <v>251</v>
      </c>
    </row>
    <row r="153" s="12" customFormat="1">
      <c r="A153" s="12"/>
      <c r="B153" s="242"/>
      <c r="C153" s="243"/>
      <c r="D153" s="234" t="s">
        <v>276</v>
      </c>
      <c r="E153" s="244" t="s">
        <v>1</v>
      </c>
      <c r="F153" s="245" t="s">
        <v>793</v>
      </c>
      <c r="G153" s="243"/>
      <c r="H153" s="246">
        <v>16</v>
      </c>
      <c r="I153" s="247"/>
      <c r="J153" s="243"/>
      <c r="K153" s="243"/>
      <c r="L153" s="248"/>
      <c r="M153" s="249"/>
      <c r="N153" s="250"/>
      <c r="O153" s="250"/>
      <c r="P153" s="250"/>
      <c r="Q153" s="250"/>
      <c r="R153" s="250"/>
      <c r="S153" s="250"/>
      <c r="T153" s="251"/>
      <c r="U153" s="12"/>
      <c r="V153" s="12"/>
      <c r="W153" s="12"/>
      <c r="X153" s="12"/>
      <c r="Y153" s="12"/>
      <c r="Z153" s="12"/>
      <c r="AA153" s="12"/>
      <c r="AB153" s="12"/>
      <c r="AC153" s="12"/>
      <c r="AD153" s="12"/>
      <c r="AE153" s="12"/>
      <c r="AT153" s="252" t="s">
        <v>276</v>
      </c>
      <c r="AU153" s="252" t="s">
        <v>86</v>
      </c>
      <c r="AV153" s="12" t="s">
        <v>86</v>
      </c>
      <c r="AW153" s="12" t="s">
        <v>32</v>
      </c>
      <c r="AX153" s="12" t="s">
        <v>76</v>
      </c>
      <c r="AY153" s="252" t="s">
        <v>251</v>
      </c>
    </row>
    <row r="154" s="15" customFormat="1">
      <c r="A154" s="15"/>
      <c r="B154" s="274"/>
      <c r="C154" s="275"/>
      <c r="D154" s="234" t="s">
        <v>276</v>
      </c>
      <c r="E154" s="276" t="s">
        <v>743</v>
      </c>
      <c r="F154" s="277" t="s">
        <v>423</v>
      </c>
      <c r="G154" s="275"/>
      <c r="H154" s="278">
        <v>50</v>
      </c>
      <c r="I154" s="279"/>
      <c r="J154" s="275"/>
      <c r="K154" s="275"/>
      <c r="L154" s="280"/>
      <c r="M154" s="281"/>
      <c r="N154" s="282"/>
      <c r="O154" s="282"/>
      <c r="P154" s="282"/>
      <c r="Q154" s="282"/>
      <c r="R154" s="282"/>
      <c r="S154" s="282"/>
      <c r="T154" s="283"/>
      <c r="U154" s="15"/>
      <c r="V154" s="15"/>
      <c r="W154" s="15"/>
      <c r="X154" s="15"/>
      <c r="Y154" s="15"/>
      <c r="Z154" s="15"/>
      <c r="AA154" s="15"/>
      <c r="AB154" s="15"/>
      <c r="AC154" s="15"/>
      <c r="AD154" s="15"/>
      <c r="AE154" s="15"/>
      <c r="AT154" s="284" t="s">
        <v>276</v>
      </c>
      <c r="AU154" s="284" t="s">
        <v>86</v>
      </c>
      <c r="AV154" s="15" t="s">
        <v>254</v>
      </c>
      <c r="AW154" s="15" t="s">
        <v>32</v>
      </c>
      <c r="AX154" s="15" t="s">
        <v>84</v>
      </c>
      <c r="AY154" s="284" t="s">
        <v>251</v>
      </c>
    </row>
    <row r="155" s="2" customFormat="1" ht="24.15" customHeight="1">
      <c r="A155" s="38"/>
      <c r="B155" s="39"/>
      <c r="C155" s="220" t="s">
        <v>282</v>
      </c>
      <c r="D155" s="220" t="s">
        <v>255</v>
      </c>
      <c r="E155" s="221" t="s">
        <v>794</v>
      </c>
      <c r="F155" s="222" t="s">
        <v>795</v>
      </c>
      <c r="G155" s="223" t="s">
        <v>409</v>
      </c>
      <c r="H155" s="224">
        <v>1.5</v>
      </c>
      <c r="I155" s="225"/>
      <c r="J155" s="226">
        <f>ROUND(I155*H155,2)</f>
        <v>0</v>
      </c>
      <c r="K155" s="227"/>
      <c r="L155" s="44"/>
      <c r="M155" s="228" t="s">
        <v>1</v>
      </c>
      <c r="N155" s="229" t="s">
        <v>41</v>
      </c>
      <c r="O155" s="91"/>
      <c r="P155" s="230">
        <f>O155*H155</f>
        <v>0</v>
      </c>
      <c r="Q155" s="230">
        <v>0</v>
      </c>
      <c r="R155" s="230">
        <f>Q155*H155</f>
        <v>0</v>
      </c>
      <c r="S155" s="230">
        <v>0.23999999999999999</v>
      </c>
      <c r="T155" s="231">
        <f>S155*H155</f>
        <v>0.35999999999999999</v>
      </c>
      <c r="U155" s="38"/>
      <c r="V155" s="38"/>
      <c r="W155" s="38"/>
      <c r="X155" s="38"/>
      <c r="Y155" s="38"/>
      <c r="Z155" s="38"/>
      <c r="AA155" s="38"/>
      <c r="AB155" s="38"/>
      <c r="AC155" s="38"/>
      <c r="AD155" s="38"/>
      <c r="AE155" s="38"/>
      <c r="AR155" s="232" t="s">
        <v>254</v>
      </c>
      <c r="AT155" s="232" t="s">
        <v>255</v>
      </c>
      <c r="AU155" s="232" t="s">
        <v>86</v>
      </c>
      <c r="AY155" s="17" t="s">
        <v>251</v>
      </c>
      <c r="BE155" s="233">
        <f>IF(N155="základní",J155,0)</f>
        <v>0</v>
      </c>
      <c r="BF155" s="233">
        <f>IF(N155="snížená",J155,0)</f>
        <v>0</v>
      </c>
      <c r="BG155" s="233">
        <f>IF(N155="zákl. přenesená",J155,0)</f>
        <v>0</v>
      </c>
      <c r="BH155" s="233">
        <f>IF(N155="sníž. přenesená",J155,0)</f>
        <v>0</v>
      </c>
      <c r="BI155" s="233">
        <f>IF(N155="nulová",J155,0)</f>
        <v>0</v>
      </c>
      <c r="BJ155" s="17" t="s">
        <v>84</v>
      </c>
      <c r="BK155" s="233">
        <f>ROUND(I155*H155,2)</f>
        <v>0</v>
      </c>
      <c r="BL155" s="17" t="s">
        <v>254</v>
      </c>
      <c r="BM155" s="232" t="s">
        <v>796</v>
      </c>
    </row>
    <row r="156" s="2" customFormat="1">
      <c r="A156" s="38"/>
      <c r="B156" s="39"/>
      <c r="C156" s="40"/>
      <c r="D156" s="234" t="s">
        <v>260</v>
      </c>
      <c r="E156" s="40"/>
      <c r="F156" s="235" t="s">
        <v>797</v>
      </c>
      <c r="G156" s="40"/>
      <c r="H156" s="40"/>
      <c r="I156" s="236"/>
      <c r="J156" s="40"/>
      <c r="K156" s="40"/>
      <c r="L156" s="44"/>
      <c r="M156" s="237"/>
      <c r="N156" s="238"/>
      <c r="O156" s="91"/>
      <c r="P156" s="91"/>
      <c r="Q156" s="91"/>
      <c r="R156" s="91"/>
      <c r="S156" s="91"/>
      <c r="T156" s="92"/>
      <c r="U156" s="38"/>
      <c r="V156" s="38"/>
      <c r="W156" s="38"/>
      <c r="X156" s="38"/>
      <c r="Y156" s="38"/>
      <c r="Z156" s="38"/>
      <c r="AA156" s="38"/>
      <c r="AB156" s="38"/>
      <c r="AC156" s="38"/>
      <c r="AD156" s="38"/>
      <c r="AE156" s="38"/>
      <c r="AT156" s="17" t="s">
        <v>260</v>
      </c>
      <c r="AU156" s="17" t="s">
        <v>86</v>
      </c>
    </row>
    <row r="157" s="2" customFormat="1">
      <c r="A157" s="38"/>
      <c r="B157" s="39"/>
      <c r="C157" s="40"/>
      <c r="D157" s="240" t="s">
        <v>274</v>
      </c>
      <c r="E157" s="40"/>
      <c r="F157" s="241" t="s">
        <v>798</v>
      </c>
      <c r="G157" s="40"/>
      <c r="H157" s="40"/>
      <c r="I157" s="236"/>
      <c r="J157" s="40"/>
      <c r="K157" s="40"/>
      <c r="L157" s="44"/>
      <c r="M157" s="237"/>
      <c r="N157" s="238"/>
      <c r="O157" s="91"/>
      <c r="P157" s="91"/>
      <c r="Q157" s="91"/>
      <c r="R157" s="91"/>
      <c r="S157" s="91"/>
      <c r="T157" s="92"/>
      <c r="U157" s="38"/>
      <c r="V157" s="38"/>
      <c r="W157" s="38"/>
      <c r="X157" s="38"/>
      <c r="Y157" s="38"/>
      <c r="Z157" s="38"/>
      <c r="AA157" s="38"/>
      <c r="AB157" s="38"/>
      <c r="AC157" s="38"/>
      <c r="AD157" s="38"/>
      <c r="AE157" s="38"/>
      <c r="AT157" s="17" t="s">
        <v>274</v>
      </c>
      <c r="AU157" s="17" t="s">
        <v>86</v>
      </c>
    </row>
    <row r="158" s="12" customFormat="1">
      <c r="A158" s="12"/>
      <c r="B158" s="242"/>
      <c r="C158" s="243"/>
      <c r="D158" s="234" t="s">
        <v>276</v>
      </c>
      <c r="E158" s="244" t="s">
        <v>730</v>
      </c>
      <c r="F158" s="245" t="s">
        <v>799</v>
      </c>
      <c r="G158" s="243"/>
      <c r="H158" s="246">
        <v>1.5</v>
      </c>
      <c r="I158" s="247"/>
      <c r="J158" s="243"/>
      <c r="K158" s="243"/>
      <c r="L158" s="248"/>
      <c r="M158" s="249"/>
      <c r="N158" s="250"/>
      <c r="O158" s="250"/>
      <c r="P158" s="250"/>
      <c r="Q158" s="250"/>
      <c r="R158" s="250"/>
      <c r="S158" s="250"/>
      <c r="T158" s="251"/>
      <c r="U158" s="12"/>
      <c r="V158" s="12"/>
      <c r="W158" s="12"/>
      <c r="X158" s="12"/>
      <c r="Y158" s="12"/>
      <c r="Z158" s="12"/>
      <c r="AA158" s="12"/>
      <c r="AB158" s="12"/>
      <c r="AC158" s="12"/>
      <c r="AD158" s="12"/>
      <c r="AE158" s="12"/>
      <c r="AT158" s="252" t="s">
        <v>276</v>
      </c>
      <c r="AU158" s="252" t="s">
        <v>86</v>
      </c>
      <c r="AV158" s="12" t="s">
        <v>86</v>
      </c>
      <c r="AW158" s="12" t="s">
        <v>32</v>
      </c>
      <c r="AX158" s="12" t="s">
        <v>84</v>
      </c>
      <c r="AY158" s="252" t="s">
        <v>251</v>
      </c>
    </row>
    <row r="159" s="2" customFormat="1" ht="16.5" customHeight="1">
      <c r="A159" s="38"/>
      <c r="B159" s="39"/>
      <c r="C159" s="220" t="s">
        <v>287</v>
      </c>
      <c r="D159" s="220" t="s">
        <v>255</v>
      </c>
      <c r="E159" s="221" t="s">
        <v>800</v>
      </c>
      <c r="F159" s="222" t="s">
        <v>801</v>
      </c>
      <c r="G159" s="223" t="s">
        <v>802</v>
      </c>
      <c r="H159" s="224">
        <v>16</v>
      </c>
      <c r="I159" s="225"/>
      <c r="J159" s="226">
        <f>ROUND(I159*H159,2)</f>
        <v>0</v>
      </c>
      <c r="K159" s="227"/>
      <c r="L159" s="44"/>
      <c r="M159" s="228" t="s">
        <v>1</v>
      </c>
      <c r="N159" s="229" t="s">
        <v>41</v>
      </c>
      <c r="O159" s="91"/>
      <c r="P159" s="230">
        <f>O159*H159</f>
        <v>0</v>
      </c>
      <c r="Q159" s="230">
        <v>0</v>
      </c>
      <c r="R159" s="230">
        <f>Q159*H159</f>
        <v>0</v>
      </c>
      <c r="S159" s="230">
        <v>0.28999999999999998</v>
      </c>
      <c r="T159" s="231">
        <f>S159*H159</f>
        <v>4.6399999999999997</v>
      </c>
      <c r="U159" s="38"/>
      <c r="V159" s="38"/>
      <c r="W159" s="38"/>
      <c r="X159" s="38"/>
      <c r="Y159" s="38"/>
      <c r="Z159" s="38"/>
      <c r="AA159" s="38"/>
      <c r="AB159" s="38"/>
      <c r="AC159" s="38"/>
      <c r="AD159" s="38"/>
      <c r="AE159" s="38"/>
      <c r="AR159" s="232" t="s">
        <v>254</v>
      </c>
      <c r="AT159" s="232" t="s">
        <v>255</v>
      </c>
      <c r="AU159" s="232" t="s">
        <v>86</v>
      </c>
      <c r="AY159" s="17" t="s">
        <v>251</v>
      </c>
      <c r="BE159" s="233">
        <f>IF(N159="základní",J159,0)</f>
        <v>0</v>
      </c>
      <c r="BF159" s="233">
        <f>IF(N159="snížená",J159,0)</f>
        <v>0</v>
      </c>
      <c r="BG159" s="233">
        <f>IF(N159="zákl. přenesená",J159,0)</f>
        <v>0</v>
      </c>
      <c r="BH159" s="233">
        <f>IF(N159="sníž. přenesená",J159,0)</f>
        <v>0</v>
      </c>
      <c r="BI159" s="233">
        <f>IF(N159="nulová",J159,0)</f>
        <v>0</v>
      </c>
      <c r="BJ159" s="17" t="s">
        <v>84</v>
      </c>
      <c r="BK159" s="233">
        <f>ROUND(I159*H159,2)</f>
        <v>0</v>
      </c>
      <c r="BL159" s="17" t="s">
        <v>254</v>
      </c>
      <c r="BM159" s="232" t="s">
        <v>803</v>
      </c>
    </row>
    <row r="160" s="2" customFormat="1">
      <c r="A160" s="38"/>
      <c r="B160" s="39"/>
      <c r="C160" s="40"/>
      <c r="D160" s="234" t="s">
        <v>260</v>
      </c>
      <c r="E160" s="40"/>
      <c r="F160" s="235" t="s">
        <v>804</v>
      </c>
      <c r="G160" s="40"/>
      <c r="H160" s="40"/>
      <c r="I160" s="236"/>
      <c r="J160" s="40"/>
      <c r="K160" s="40"/>
      <c r="L160" s="44"/>
      <c r="M160" s="237"/>
      <c r="N160" s="238"/>
      <c r="O160" s="91"/>
      <c r="P160" s="91"/>
      <c r="Q160" s="91"/>
      <c r="R160" s="91"/>
      <c r="S160" s="91"/>
      <c r="T160" s="92"/>
      <c r="U160" s="38"/>
      <c r="V160" s="38"/>
      <c r="W160" s="38"/>
      <c r="X160" s="38"/>
      <c r="Y160" s="38"/>
      <c r="Z160" s="38"/>
      <c r="AA160" s="38"/>
      <c r="AB160" s="38"/>
      <c r="AC160" s="38"/>
      <c r="AD160" s="38"/>
      <c r="AE160" s="38"/>
      <c r="AT160" s="17" t="s">
        <v>260</v>
      </c>
      <c r="AU160" s="17" t="s">
        <v>86</v>
      </c>
    </row>
    <row r="161" s="2" customFormat="1">
      <c r="A161" s="38"/>
      <c r="B161" s="39"/>
      <c r="C161" s="40"/>
      <c r="D161" s="240" t="s">
        <v>274</v>
      </c>
      <c r="E161" s="40"/>
      <c r="F161" s="241" t="s">
        <v>805</v>
      </c>
      <c r="G161" s="40"/>
      <c r="H161" s="40"/>
      <c r="I161" s="236"/>
      <c r="J161" s="40"/>
      <c r="K161" s="40"/>
      <c r="L161" s="44"/>
      <c r="M161" s="237"/>
      <c r="N161" s="238"/>
      <c r="O161" s="91"/>
      <c r="P161" s="91"/>
      <c r="Q161" s="91"/>
      <c r="R161" s="91"/>
      <c r="S161" s="91"/>
      <c r="T161" s="92"/>
      <c r="U161" s="38"/>
      <c r="V161" s="38"/>
      <c r="W161" s="38"/>
      <c r="X161" s="38"/>
      <c r="Y161" s="38"/>
      <c r="Z161" s="38"/>
      <c r="AA161" s="38"/>
      <c r="AB161" s="38"/>
      <c r="AC161" s="38"/>
      <c r="AD161" s="38"/>
      <c r="AE161" s="38"/>
      <c r="AT161" s="17" t="s">
        <v>274</v>
      </c>
      <c r="AU161" s="17" t="s">
        <v>86</v>
      </c>
    </row>
    <row r="162" s="12" customFormat="1">
      <c r="A162" s="12"/>
      <c r="B162" s="242"/>
      <c r="C162" s="243"/>
      <c r="D162" s="234" t="s">
        <v>276</v>
      </c>
      <c r="E162" s="244" t="s">
        <v>745</v>
      </c>
      <c r="F162" s="245" t="s">
        <v>806</v>
      </c>
      <c r="G162" s="243"/>
      <c r="H162" s="246">
        <v>16</v>
      </c>
      <c r="I162" s="247"/>
      <c r="J162" s="243"/>
      <c r="K162" s="243"/>
      <c r="L162" s="248"/>
      <c r="M162" s="249"/>
      <c r="N162" s="250"/>
      <c r="O162" s="250"/>
      <c r="P162" s="250"/>
      <c r="Q162" s="250"/>
      <c r="R162" s="250"/>
      <c r="S162" s="250"/>
      <c r="T162" s="251"/>
      <c r="U162" s="12"/>
      <c r="V162" s="12"/>
      <c r="W162" s="12"/>
      <c r="X162" s="12"/>
      <c r="Y162" s="12"/>
      <c r="Z162" s="12"/>
      <c r="AA162" s="12"/>
      <c r="AB162" s="12"/>
      <c r="AC162" s="12"/>
      <c r="AD162" s="12"/>
      <c r="AE162" s="12"/>
      <c r="AT162" s="252" t="s">
        <v>276</v>
      </c>
      <c r="AU162" s="252" t="s">
        <v>86</v>
      </c>
      <c r="AV162" s="12" t="s">
        <v>86</v>
      </c>
      <c r="AW162" s="12" t="s">
        <v>32</v>
      </c>
      <c r="AX162" s="12" t="s">
        <v>84</v>
      </c>
      <c r="AY162" s="252" t="s">
        <v>251</v>
      </c>
    </row>
    <row r="163" s="2" customFormat="1" ht="16.5" customHeight="1">
      <c r="A163" s="38"/>
      <c r="B163" s="39"/>
      <c r="C163" s="220" t="s">
        <v>294</v>
      </c>
      <c r="D163" s="220" t="s">
        <v>255</v>
      </c>
      <c r="E163" s="221" t="s">
        <v>807</v>
      </c>
      <c r="F163" s="222" t="s">
        <v>808</v>
      </c>
      <c r="G163" s="223" t="s">
        <v>802</v>
      </c>
      <c r="H163" s="224">
        <v>31</v>
      </c>
      <c r="I163" s="225"/>
      <c r="J163" s="226">
        <f>ROUND(I163*H163,2)</f>
        <v>0</v>
      </c>
      <c r="K163" s="227"/>
      <c r="L163" s="44"/>
      <c r="M163" s="228" t="s">
        <v>1</v>
      </c>
      <c r="N163" s="229" t="s">
        <v>41</v>
      </c>
      <c r="O163" s="91"/>
      <c r="P163" s="230">
        <f>O163*H163</f>
        <v>0</v>
      </c>
      <c r="Q163" s="230">
        <v>0</v>
      </c>
      <c r="R163" s="230">
        <f>Q163*H163</f>
        <v>0</v>
      </c>
      <c r="S163" s="230">
        <v>0.040000000000000001</v>
      </c>
      <c r="T163" s="231">
        <f>S163*H163</f>
        <v>1.24</v>
      </c>
      <c r="U163" s="38"/>
      <c r="V163" s="38"/>
      <c r="W163" s="38"/>
      <c r="X163" s="38"/>
      <c r="Y163" s="38"/>
      <c r="Z163" s="38"/>
      <c r="AA163" s="38"/>
      <c r="AB163" s="38"/>
      <c r="AC163" s="38"/>
      <c r="AD163" s="38"/>
      <c r="AE163" s="38"/>
      <c r="AR163" s="232" t="s">
        <v>254</v>
      </c>
      <c r="AT163" s="232" t="s">
        <v>255</v>
      </c>
      <c r="AU163" s="232" t="s">
        <v>86</v>
      </c>
      <c r="AY163" s="17" t="s">
        <v>251</v>
      </c>
      <c r="BE163" s="233">
        <f>IF(N163="základní",J163,0)</f>
        <v>0</v>
      </c>
      <c r="BF163" s="233">
        <f>IF(N163="snížená",J163,0)</f>
        <v>0</v>
      </c>
      <c r="BG163" s="233">
        <f>IF(N163="zákl. přenesená",J163,0)</f>
        <v>0</v>
      </c>
      <c r="BH163" s="233">
        <f>IF(N163="sníž. přenesená",J163,0)</f>
        <v>0</v>
      </c>
      <c r="BI163" s="233">
        <f>IF(N163="nulová",J163,0)</f>
        <v>0</v>
      </c>
      <c r="BJ163" s="17" t="s">
        <v>84</v>
      </c>
      <c r="BK163" s="233">
        <f>ROUND(I163*H163,2)</f>
        <v>0</v>
      </c>
      <c r="BL163" s="17" t="s">
        <v>254</v>
      </c>
      <c r="BM163" s="232" t="s">
        <v>809</v>
      </c>
    </row>
    <row r="164" s="2" customFormat="1">
      <c r="A164" s="38"/>
      <c r="B164" s="39"/>
      <c r="C164" s="40"/>
      <c r="D164" s="234" t="s">
        <v>260</v>
      </c>
      <c r="E164" s="40"/>
      <c r="F164" s="235" t="s">
        <v>810</v>
      </c>
      <c r="G164" s="40"/>
      <c r="H164" s="40"/>
      <c r="I164" s="236"/>
      <c r="J164" s="40"/>
      <c r="K164" s="40"/>
      <c r="L164" s="44"/>
      <c r="M164" s="237"/>
      <c r="N164" s="238"/>
      <c r="O164" s="91"/>
      <c r="P164" s="91"/>
      <c r="Q164" s="91"/>
      <c r="R164" s="91"/>
      <c r="S164" s="91"/>
      <c r="T164" s="92"/>
      <c r="U164" s="38"/>
      <c r="V164" s="38"/>
      <c r="W164" s="38"/>
      <c r="X164" s="38"/>
      <c r="Y164" s="38"/>
      <c r="Z164" s="38"/>
      <c r="AA164" s="38"/>
      <c r="AB164" s="38"/>
      <c r="AC164" s="38"/>
      <c r="AD164" s="38"/>
      <c r="AE164" s="38"/>
      <c r="AT164" s="17" t="s">
        <v>260</v>
      </c>
      <c r="AU164" s="17" t="s">
        <v>86</v>
      </c>
    </row>
    <row r="165" s="2" customFormat="1">
      <c r="A165" s="38"/>
      <c r="B165" s="39"/>
      <c r="C165" s="40"/>
      <c r="D165" s="240" t="s">
        <v>274</v>
      </c>
      <c r="E165" s="40"/>
      <c r="F165" s="241" t="s">
        <v>811</v>
      </c>
      <c r="G165" s="40"/>
      <c r="H165" s="40"/>
      <c r="I165" s="236"/>
      <c r="J165" s="40"/>
      <c r="K165" s="40"/>
      <c r="L165" s="44"/>
      <c r="M165" s="237"/>
      <c r="N165" s="238"/>
      <c r="O165" s="91"/>
      <c r="P165" s="91"/>
      <c r="Q165" s="91"/>
      <c r="R165" s="91"/>
      <c r="S165" s="91"/>
      <c r="T165" s="92"/>
      <c r="U165" s="38"/>
      <c r="V165" s="38"/>
      <c r="W165" s="38"/>
      <c r="X165" s="38"/>
      <c r="Y165" s="38"/>
      <c r="Z165" s="38"/>
      <c r="AA165" s="38"/>
      <c r="AB165" s="38"/>
      <c r="AC165" s="38"/>
      <c r="AD165" s="38"/>
      <c r="AE165" s="38"/>
      <c r="AT165" s="17" t="s">
        <v>274</v>
      </c>
      <c r="AU165" s="17" t="s">
        <v>86</v>
      </c>
    </row>
    <row r="166" s="12" customFormat="1">
      <c r="A166" s="12"/>
      <c r="B166" s="242"/>
      <c r="C166" s="243"/>
      <c r="D166" s="234" t="s">
        <v>276</v>
      </c>
      <c r="E166" s="244" t="s">
        <v>1</v>
      </c>
      <c r="F166" s="245" t="s">
        <v>812</v>
      </c>
      <c r="G166" s="243"/>
      <c r="H166" s="246">
        <v>16</v>
      </c>
      <c r="I166" s="247"/>
      <c r="J166" s="243"/>
      <c r="K166" s="243"/>
      <c r="L166" s="248"/>
      <c r="M166" s="249"/>
      <c r="N166" s="250"/>
      <c r="O166" s="250"/>
      <c r="P166" s="250"/>
      <c r="Q166" s="250"/>
      <c r="R166" s="250"/>
      <c r="S166" s="250"/>
      <c r="T166" s="251"/>
      <c r="U166" s="12"/>
      <c r="V166" s="12"/>
      <c r="W166" s="12"/>
      <c r="X166" s="12"/>
      <c r="Y166" s="12"/>
      <c r="Z166" s="12"/>
      <c r="AA166" s="12"/>
      <c r="AB166" s="12"/>
      <c r="AC166" s="12"/>
      <c r="AD166" s="12"/>
      <c r="AE166" s="12"/>
      <c r="AT166" s="252" t="s">
        <v>276</v>
      </c>
      <c r="AU166" s="252" t="s">
        <v>86</v>
      </c>
      <c r="AV166" s="12" t="s">
        <v>86</v>
      </c>
      <c r="AW166" s="12" t="s">
        <v>32</v>
      </c>
      <c r="AX166" s="12" t="s">
        <v>76</v>
      </c>
      <c r="AY166" s="252" t="s">
        <v>251</v>
      </c>
    </row>
    <row r="167" s="12" customFormat="1">
      <c r="A167" s="12"/>
      <c r="B167" s="242"/>
      <c r="C167" s="243"/>
      <c r="D167" s="234" t="s">
        <v>276</v>
      </c>
      <c r="E167" s="244" t="s">
        <v>1</v>
      </c>
      <c r="F167" s="245" t="s">
        <v>813</v>
      </c>
      <c r="G167" s="243"/>
      <c r="H167" s="246">
        <v>15</v>
      </c>
      <c r="I167" s="247"/>
      <c r="J167" s="243"/>
      <c r="K167" s="243"/>
      <c r="L167" s="248"/>
      <c r="M167" s="249"/>
      <c r="N167" s="250"/>
      <c r="O167" s="250"/>
      <c r="P167" s="250"/>
      <c r="Q167" s="250"/>
      <c r="R167" s="250"/>
      <c r="S167" s="250"/>
      <c r="T167" s="251"/>
      <c r="U167" s="12"/>
      <c r="V167" s="12"/>
      <c r="W167" s="12"/>
      <c r="X167" s="12"/>
      <c r="Y167" s="12"/>
      <c r="Z167" s="12"/>
      <c r="AA167" s="12"/>
      <c r="AB167" s="12"/>
      <c r="AC167" s="12"/>
      <c r="AD167" s="12"/>
      <c r="AE167" s="12"/>
      <c r="AT167" s="252" t="s">
        <v>276</v>
      </c>
      <c r="AU167" s="252" t="s">
        <v>86</v>
      </c>
      <c r="AV167" s="12" t="s">
        <v>86</v>
      </c>
      <c r="AW167" s="12" t="s">
        <v>32</v>
      </c>
      <c r="AX167" s="12" t="s">
        <v>76</v>
      </c>
      <c r="AY167" s="252" t="s">
        <v>251</v>
      </c>
    </row>
    <row r="168" s="15" customFormat="1">
      <c r="A168" s="15"/>
      <c r="B168" s="274"/>
      <c r="C168" s="275"/>
      <c r="D168" s="234" t="s">
        <v>276</v>
      </c>
      <c r="E168" s="276" t="s">
        <v>746</v>
      </c>
      <c r="F168" s="277" t="s">
        <v>423</v>
      </c>
      <c r="G168" s="275"/>
      <c r="H168" s="278">
        <v>31</v>
      </c>
      <c r="I168" s="279"/>
      <c r="J168" s="275"/>
      <c r="K168" s="275"/>
      <c r="L168" s="280"/>
      <c r="M168" s="281"/>
      <c r="N168" s="282"/>
      <c r="O168" s="282"/>
      <c r="P168" s="282"/>
      <c r="Q168" s="282"/>
      <c r="R168" s="282"/>
      <c r="S168" s="282"/>
      <c r="T168" s="283"/>
      <c r="U168" s="15"/>
      <c r="V168" s="15"/>
      <c r="W168" s="15"/>
      <c r="X168" s="15"/>
      <c r="Y168" s="15"/>
      <c r="Z168" s="15"/>
      <c r="AA168" s="15"/>
      <c r="AB168" s="15"/>
      <c r="AC168" s="15"/>
      <c r="AD168" s="15"/>
      <c r="AE168" s="15"/>
      <c r="AT168" s="284" t="s">
        <v>276</v>
      </c>
      <c r="AU168" s="284" t="s">
        <v>86</v>
      </c>
      <c r="AV168" s="15" t="s">
        <v>254</v>
      </c>
      <c r="AW168" s="15" t="s">
        <v>32</v>
      </c>
      <c r="AX168" s="15" t="s">
        <v>84</v>
      </c>
      <c r="AY168" s="284" t="s">
        <v>251</v>
      </c>
    </row>
    <row r="169" s="11" customFormat="1" ht="22.8" customHeight="1">
      <c r="A169" s="11"/>
      <c r="B169" s="206"/>
      <c r="C169" s="207"/>
      <c r="D169" s="208" t="s">
        <v>75</v>
      </c>
      <c r="E169" s="272" t="s">
        <v>306</v>
      </c>
      <c r="F169" s="272" t="s">
        <v>814</v>
      </c>
      <c r="G169" s="207"/>
      <c r="H169" s="207"/>
      <c r="I169" s="210"/>
      <c r="J169" s="273">
        <f>BK169</f>
        <v>0</v>
      </c>
      <c r="K169" s="207"/>
      <c r="L169" s="212"/>
      <c r="M169" s="213"/>
      <c r="N169" s="214"/>
      <c r="O169" s="214"/>
      <c r="P169" s="215">
        <f>SUM(P170:P308)</f>
        <v>0</v>
      </c>
      <c r="Q169" s="214"/>
      <c r="R169" s="215">
        <f>SUM(R170:R308)</f>
        <v>0.27671999999999997</v>
      </c>
      <c r="S169" s="214"/>
      <c r="T169" s="216">
        <f>SUM(T170:T308)</f>
        <v>76.548345999999995</v>
      </c>
      <c r="U169" s="11"/>
      <c r="V169" s="11"/>
      <c r="W169" s="11"/>
      <c r="X169" s="11"/>
      <c r="Y169" s="11"/>
      <c r="Z169" s="11"/>
      <c r="AA169" s="11"/>
      <c r="AB169" s="11"/>
      <c r="AC169" s="11"/>
      <c r="AD169" s="11"/>
      <c r="AE169" s="11"/>
      <c r="AR169" s="217" t="s">
        <v>84</v>
      </c>
      <c r="AT169" s="218" t="s">
        <v>75</v>
      </c>
      <c r="AU169" s="218" t="s">
        <v>84</v>
      </c>
      <c r="AY169" s="217" t="s">
        <v>251</v>
      </c>
      <c r="BK169" s="219">
        <f>SUM(BK170:BK308)</f>
        <v>0</v>
      </c>
    </row>
    <row r="170" s="2" customFormat="1" ht="16.5" customHeight="1">
      <c r="A170" s="38"/>
      <c r="B170" s="39"/>
      <c r="C170" s="220" t="s">
        <v>299</v>
      </c>
      <c r="D170" s="220" t="s">
        <v>255</v>
      </c>
      <c r="E170" s="221" t="s">
        <v>815</v>
      </c>
      <c r="F170" s="222" t="s">
        <v>816</v>
      </c>
      <c r="G170" s="223" t="s">
        <v>409</v>
      </c>
      <c r="H170" s="224">
        <v>1125</v>
      </c>
      <c r="I170" s="225"/>
      <c r="J170" s="226">
        <f>ROUND(I170*H170,2)</f>
        <v>0</v>
      </c>
      <c r="K170" s="227"/>
      <c r="L170" s="44"/>
      <c r="M170" s="228" t="s">
        <v>1</v>
      </c>
      <c r="N170" s="229" t="s">
        <v>41</v>
      </c>
      <c r="O170" s="91"/>
      <c r="P170" s="230">
        <f>O170*H170</f>
        <v>0</v>
      </c>
      <c r="Q170" s="230">
        <v>0</v>
      </c>
      <c r="R170" s="230">
        <f>Q170*H170</f>
        <v>0</v>
      </c>
      <c r="S170" s="230">
        <v>0</v>
      </c>
      <c r="T170" s="231">
        <f>S170*H170</f>
        <v>0</v>
      </c>
      <c r="U170" s="38"/>
      <c r="V170" s="38"/>
      <c r="W170" s="38"/>
      <c r="X170" s="38"/>
      <c r="Y170" s="38"/>
      <c r="Z170" s="38"/>
      <c r="AA170" s="38"/>
      <c r="AB170" s="38"/>
      <c r="AC170" s="38"/>
      <c r="AD170" s="38"/>
      <c r="AE170" s="38"/>
      <c r="AR170" s="232" t="s">
        <v>254</v>
      </c>
      <c r="AT170" s="232" t="s">
        <v>255</v>
      </c>
      <c r="AU170" s="232" t="s">
        <v>86</v>
      </c>
      <c r="AY170" s="17" t="s">
        <v>251</v>
      </c>
      <c r="BE170" s="233">
        <f>IF(N170="základní",J170,0)</f>
        <v>0</v>
      </c>
      <c r="BF170" s="233">
        <f>IF(N170="snížená",J170,0)</f>
        <v>0</v>
      </c>
      <c r="BG170" s="233">
        <f>IF(N170="zákl. přenesená",J170,0)</f>
        <v>0</v>
      </c>
      <c r="BH170" s="233">
        <f>IF(N170="sníž. přenesená",J170,0)</f>
        <v>0</v>
      </c>
      <c r="BI170" s="233">
        <f>IF(N170="nulová",J170,0)</f>
        <v>0</v>
      </c>
      <c r="BJ170" s="17" t="s">
        <v>84</v>
      </c>
      <c r="BK170" s="233">
        <f>ROUND(I170*H170,2)</f>
        <v>0</v>
      </c>
      <c r="BL170" s="17" t="s">
        <v>254</v>
      </c>
      <c r="BM170" s="232" t="s">
        <v>817</v>
      </c>
    </row>
    <row r="171" s="2" customFormat="1">
      <c r="A171" s="38"/>
      <c r="B171" s="39"/>
      <c r="C171" s="40"/>
      <c r="D171" s="234" t="s">
        <v>260</v>
      </c>
      <c r="E171" s="40"/>
      <c r="F171" s="235" t="s">
        <v>818</v>
      </c>
      <c r="G171" s="40"/>
      <c r="H171" s="40"/>
      <c r="I171" s="236"/>
      <c r="J171" s="40"/>
      <c r="K171" s="40"/>
      <c r="L171" s="44"/>
      <c r="M171" s="237"/>
      <c r="N171" s="238"/>
      <c r="O171" s="91"/>
      <c r="P171" s="91"/>
      <c r="Q171" s="91"/>
      <c r="R171" s="91"/>
      <c r="S171" s="91"/>
      <c r="T171" s="92"/>
      <c r="U171" s="38"/>
      <c r="V171" s="38"/>
      <c r="W171" s="38"/>
      <c r="X171" s="38"/>
      <c r="Y171" s="38"/>
      <c r="Z171" s="38"/>
      <c r="AA171" s="38"/>
      <c r="AB171" s="38"/>
      <c r="AC171" s="38"/>
      <c r="AD171" s="38"/>
      <c r="AE171" s="38"/>
      <c r="AT171" s="17" t="s">
        <v>260</v>
      </c>
      <c r="AU171" s="17" t="s">
        <v>86</v>
      </c>
    </row>
    <row r="172" s="2" customFormat="1">
      <c r="A172" s="38"/>
      <c r="B172" s="39"/>
      <c r="C172" s="40"/>
      <c r="D172" s="240" t="s">
        <v>274</v>
      </c>
      <c r="E172" s="40"/>
      <c r="F172" s="241" t="s">
        <v>819</v>
      </c>
      <c r="G172" s="40"/>
      <c r="H172" s="40"/>
      <c r="I172" s="236"/>
      <c r="J172" s="40"/>
      <c r="K172" s="40"/>
      <c r="L172" s="44"/>
      <c r="M172" s="237"/>
      <c r="N172" s="238"/>
      <c r="O172" s="91"/>
      <c r="P172" s="91"/>
      <c r="Q172" s="91"/>
      <c r="R172" s="91"/>
      <c r="S172" s="91"/>
      <c r="T172" s="92"/>
      <c r="U172" s="38"/>
      <c r="V172" s="38"/>
      <c r="W172" s="38"/>
      <c r="X172" s="38"/>
      <c r="Y172" s="38"/>
      <c r="Z172" s="38"/>
      <c r="AA172" s="38"/>
      <c r="AB172" s="38"/>
      <c r="AC172" s="38"/>
      <c r="AD172" s="38"/>
      <c r="AE172" s="38"/>
      <c r="AT172" s="17" t="s">
        <v>274</v>
      </c>
      <c r="AU172" s="17" t="s">
        <v>86</v>
      </c>
    </row>
    <row r="173" s="12" customFormat="1">
      <c r="A173" s="12"/>
      <c r="B173" s="242"/>
      <c r="C173" s="243"/>
      <c r="D173" s="234" t="s">
        <v>276</v>
      </c>
      <c r="E173" s="244" t="s">
        <v>1</v>
      </c>
      <c r="F173" s="245" t="s">
        <v>820</v>
      </c>
      <c r="G173" s="243"/>
      <c r="H173" s="246">
        <v>1125</v>
      </c>
      <c r="I173" s="247"/>
      <c r="J173" s="243"/>
      <c r="K173" s="243"/>
      <c r="L173" s="248"/>
      <c r="M173" s="249"/>
      <c r="N173" s="250"/>
      <c r="O173" s="250"/>
      <c r="P173" s="250"/>
      <c r="Q173" s="250"/>
      <c r="R173" s="250"/>
      <c r="S173" s="250"/>
      <c r="T173" s="251"/>
      <c r="U173" s="12"/>
      <c r="V173" s="12"/>
      <c r="W173" s="12"/>
      <c r="X173" s="12"/>
      <c r="Y173" s="12"/>
      <c r="Z173" s="12"/>
      <c r="AA173" s="12"/>
      <c r="AB173" s="12"/>
      <c r="AC173" s="12"/>
      <c r="AD173" s="12"/>
      <c r="AE173" s="12"/>
      <c r="AT173" s="252" t="s">
        <v>276</v>
      </c>
      <c r="AU173" s="252" t="s">
        <v>86</v>
      </c>
      <c r="AV173" s="12" t="s">
        <v>86</v>
      </c>
      <c r="AW173" s="12" t="s">
        <v>32</v>
      </c>
      <c r="AX173" s="12" t="s">
        <v>84</v>
      </c>
      <c r="AY173" s="252" t="s">
        <v>251</v>
      </c>
    </row>
    <row r="174" s="13" customFormat="1">
      <c r="A174" s="13"/>
      <c r="B174" s="253"/>
      <c r="C174" s="254"/>
      <c r="D174" s="234" t="s">
        <v>276</v>
      </c>
      <c r="E174" s="255" t="s">
        <v>1</v>
      </c>
      <c r="F174" s="256" t="s">
        <v>821</v>
      </c>
      <c r="G174" s="254"/>
      <c r="H174" s="255" t="s">
        <v>1</v>
      </c>
      <c r="I174" s="257"/>
      <c r="J174" s="254"/>
      <c r="K174" s="254"/>
      <c r="L174" s="258"/>
      <c r="M174" s="259"/>
      <c r="N174" s="260"/>
      <c r="O174" s="260"/>
      <c r="P174" s="260"/>
      <c r="Q174" s="260"/>
      <c r="R174" s="260"/>
      <c r="S174" s="260"/>
      <c r="T174" s="261"/>
      <c r="U174" s="13"/>
      <c r="V174" s="13"/>
      <c r="W174" s="13"/>
      <c r="X174" s="13"/>
      <c r="Y174" s="13"/>
      <c r="Z174" s="13"/>
      <c r="AA174" s="13"/>
      <c r="AB174" s="13"/>
      <c r="AC174" s="13"/>
      <c r="AD174" s="13"/>
      <c r="AE174" s="13"/>
      <c r="AT174" s="262" t="s">
        <v>276</v>
      </c>
      <c r="AU174" s="262" t="s">
        <v>86</v>
      </c>
      <c r="AV174" s="13" t="s">
        <v>84</v>
      </c>
      <c r="AW174" s="13" t="s">
        <v>32</v>
      </c>
      <c r="AX174" s="13" t="s">
        <v>76</v>
      </c>
      <c r="AY174" s="262" t="s">
        <v>251</v>
      </c>
    </row>
    <row r="175" s="2" customFormat="1" ht="16.5" customHeight="1">
      <c r="A175" s="38"/>
      <c r="B175" s="39"/>
      <c r="C175" s="220" t="s">
        <v>306</v>
      </c>
      <c r="D175" s="220" t="s">
        <v>255</v>
      </c>
      <c r="E175" s="221" t="s">
        <v>822</v>
      </c>
      <c r="F175" s="222" t="s">
        <v>823</v>
      </c>
      <c r="G175" s="223" t="s">
        <v>592</v>
      </c>
      <c r="H175" s="224">
        <v>16.818000000000001</v>
      </c>
      <c r="I175" s="225"/>
      <c r="J175" s="226">
        <f>ROUND(I175*H175,2)</f>
        <v>0</v>
      </c>
      <c r="K175" s="227"/>
      <c r="L175" s="44"/>
      <c r="M175" s="228" t="s">
        <v>1</v>
      </c>
      <c r="N175" s="229" t="s">
        <v>41</v>
      </c>
      <c r="O175" s="91"/>
      <c r="P175" s="230">
        <f>O175*H175</f>
        <v>0</v>
      </c>
      <c r="Q175" s="230">
        <v>0</v>
      </c>
      <c r="R175" s="230">
        <f>Q175*H175</f>
        <v>0</v>
      </c>
      <c r="S175" s="230">
        <v>2</v>
      </c>
      <c r="T175" s="231">
        <f>S175*H175</f>
        <v>33.636000000000003</v>
      </c>
      <c r="U175" s="38"/>
      <c r="V175" s="38"/>
      <c r="W175" s="38"/>
      <c r="X175" s="38"/>
      <c r="Y175" s="38"/>
      <c r="Z175" s="38"/>
      <c r="AA175" s="38"/>
      <c r="AB175" s="38"/>
      <c r="AC175" s="38"/>
      <c r="AD175" s="38"/>
      <c r="AE175" s="38"/>
      <c r="AR175" s="232" t="s">
        <v>254</v>
      </c>
      <c r="AT175" s="232" t="s">
        <v>255</v>
      </c>
      <c r="AU175" s="232" t="s">
        <v>86</v>
      </c>
      <c r="AY175" s="17" t="s">
        <v>251</v>
      </c>
      <c r="BE175" s="233">
        <f>IF(N175="základní",J175,0)</f>
        <v>0</v>
      </c>
      <c r="BF175" s="233">
        <f>IF(N175="snížená",J175,0)</f>
        <v>0</v>
      </c>
      <c r="BG175" s="233">
        <f>IF(N175="zákl. přenesená",J175,0)</f>
        <v>0</v>
      </c>
      <c r="BH175" s="233">
        <f>IF(N175="sníž. přenesená",J175,0)</f>
        <v>0</v>
      </c>
      <c r="BI175" s="233">
        <f>IF(N175="nulová",J175,0)</f>
        <v>0</v>
      </c>
      <c r="BJ175" s="17" t="s">
        <v>84</v>
      </c>
      <c r="BK175" s="233">
        <f>ROUND(I175*H175,2)</f>
        <v>0</v>
      </c>
      <c r="BL175" s="17" t="s">
        <v>254</v>
      </c>
      <c r="BM175" s="232" t="s">
        <v>824</v>
      </c>
    </row>
    <row r="176" s="2" customFormat="1">
      <c r="A176" s="38"/>
      <c r="B176" s="39"/>
      <c r="C176" s="40"/>
      <c r="D176" s="234" t="s">
        <v>260</v>
      </c>
      <c r="E176" s="40"/>
      <c r="F176" s="235" t="s">
        <v>823</v>
      </c>
      <c r="G176" s="40"/>
      <c r="H176" s="40"/>
      <c r="I176" s="236"/>
      <c r="J176" s="40"/>
      <c r="K176" s="40"/>
      <c r="L176" s="44"/>
      <c r="M176" s="237"/>
      <c r="N176" s="238"/>
      <c r="O176" s="91"/>
      <c r="P176" s="91"/>
      <c r="Q176" s="91"/>
      <c r="R176" s="91"/>
      <c r="S176" s="91"/>
      <c r="T176" s="92"/>
      <c r="U176" s="38"/>
      <c r="V176" s="38"/>
      <c r="W176" s="38"/>
      <c r="X176" s="38"/>
      <c r="Y176" s="38"/>
      <c r="Z176" s="38"/>
      <c r="AA176" s="38"/>
      <c r="AB176" s="38"/>
      <c r="AC176" s="38"/>
      <c r="AD176" s="38"/>
      <c r="AE176" s="38"/>
      <c r="AT176" s="17" t="s">
        <v>260</v>
      </c>
      <c r="AU176" s="17" t="s">
        <v>86</v>
      </c>
    </row>
    <row r="177" s="2" customFormat="1">
      <c r="A177" s="38"/>
      <c r="B177" s="39"/>
      <c r="C177" s="40"/>
      <c r="D177" s="240" t="s">
        <v>274</v>
      </c>
      <c r="E177" s="40"/>
      <c r="F177" s="241" t="s">
        <v>825</v>
      </c>
      <c r="G177" s="40"/>
      <c r="H177" s="40"/>
      <c r="I177" s="236"/>
      <c r="J177" s="40"/>
      <c r="K177" s="40"/>
      <c r="L177" s="44"/>
      <c r="M177" s="237"/>
      <c r="N177" s="238"/>
      <c r="O177" s="91"/>
      <c r="P177" s="91"/>
      <c r="Q177" s="91"/>
      <c r="R177" s="91"/>
      <c r="S177" s="91"/>
      <c r="T177" s="92"/>
      <c r="U177" s="38"/>
      <c r="V177" s="38"/>
      <c r="W177" s="38"/>
      <c r="X177" s="38"/>
      <c r="Y177" s="38"/>
      <c r="Z177" s="38"/>
      <c r="AA177" s="38"/>
      <c r="AB177" s="38"/>
      <c r="AC177" s="38"/>
      <c r="AD177" s="38"/>
      <c r="AE177" s="38"/>
      <c r="AT177" s="17" t="s">
        <v>274</v>
      </c>
      <c r="AU177" s="17" t="s">
        <v>86</v>
      </c>
    </row>
    <row r="178" s="12" customFormat="1">
      <c r="A178" s="12"/>
      <c r="B178" s="242"/>
      <c r="C178" s="243"/>
      <c r="D178" s="234" t="s">
        <v>276</v>
      </c>
      <c r="E178" s="244" t="s">
        <v>1</v>
      </c>
      <c r="F178" s="245" t="s">
        <v>826</v>
      </c>
      <c r="G178" s="243"/>
      <c r="H178" s="246">
        <v>1.024</v>
      </c>
      <c r="I178" s="247"/>
      <c r="J178" s="243"/>
      <c r="K178" s="243"/>
      <c r="L178" s="248"/>
      <c r="M178" s="249"/>
      <c r="N178" s="250"/>
      <c r="O178" s="250"/>
      <c r="P178" s="250"/>
      <c r="Q178" s="250"/>
      <c r="R178" s="250"/>
      <c r="S178" s="250"/>
      <c r="T178" s="251"/>
      <c r="U178" s="12"/>
      <c r="V178" s="12"/>
      <c r="W178" s="12"/>
      <c r="X178" s="12"/>
      <c r="Y178" s="12"/>
      <c r="Z178" s="12"/>
      <c r="AA178" s="12"/>
      <c r="AB178" s="12"/>
      <c r="AC178" s="12"/>
      <c r="AD178" s="12"/>
      <c r="AE178" s="12"/>
      <c r="AT178" s="252" t="s">
        <v>276</v>
      </c>
      <c r="AU178" s="252" t="s">
        <v>86</v>
      </c>
      <c r="AV178" s="12" t="s">
        <v>86</v>
      </c>
      <c r="AW178" s="12" t="s">
        <v>32</v>
      </c>
      <c r="AX178" s="12" t="s">
        <v>76</v>
      </c>
      <c r="AY178" s="252" t="s">
        <v>251</v>
      </c>
    </row>
    <row r="179" s="12" customFormat="1">
      <c r="A179" s="12"/>
      <c r="B179" s="242"/>
      <c r="C179" s="243"/>
      <c r="D179" s="234" t="s">
        <v>276</v>
      </c>
      <c r="E179" s="244" t="s">
        <v>1</v>
      </c>
      <c r="F179" s="245" t="s">
        <v>827</v>
      </c>
      <c r="G179" s="243"/>
      <c r="H179" s="246">
        <v>0.80000000000000004</v>
      </c>
      <c r="I179" s="247"/>
      <c r="J179" s="243"/>
      <c r="K179" s="243"/>
      <c r="L179" s="248"/>
      <c r="M179" s="249"/>
      <c r="N179" s="250"/>
      <c r="O179" s="250"/>
      <c r="P179" s="250"/>
      <c r="Q179" s="250"/>
      <c r="R179" s="250"/>
      <c r="S179" s="250"/>
      <c r="T179" s="251"/>
      <c r="U179" s="12"/>
      <c r="V179" s="12"/>
      <c r="W179" s="12"/>
      <c r="X179" s="12"/>
      <c r="Y179" s="12"/>
      <c r="Z179" s="12"/>
      <c r="AA179" s="12"/>
      <c r="AB179" s="12"/>
      <c r="AC179" s="12"/>
      <c r="AD179" s="12"/>
      <c r="AE179" s="12"/>
      <c r="AT179" s="252" t="s">
        <v>276</v>
      </c>
      <c r="AU179" s="252" t="s">
        <v>86</v>
      </c>
      <c r="AV179" s="12" t="s">
        <v>86</v>
      </c>
      <c r="AW179" s="12" t="s">
        <v>32</v>
      </c>
      <c r="AX179" s="12" t="s">
        <v>76</v>
      </c>
      <c r="AY179" s="252" t="s">
        <v>251</v>
      </c>
    </row>
    <row r="180" s="12" customFormat="1">
      <c r="A180" s="12"/>
      <c r="B180" s="242"/>
      <c r="C180" s="243"/>
      <c r="D180" s="234" t="s">
        <v>276</v>
      </c>
      <c r="E180" s="244" t="s">
        <v>1</v>
      </c>
      <c r="F180" s="245" t="s">
        <v>826</v>
      </c>
      <c r="G180" s="243"/>
      <c r="H180" s="246">
        <v>1.024</v>
      </c>
      <c r="I180" s="247"/>
      <c r="J180" s="243"/>
      <c r="K180" s="243"/>
      <c r="L180" s="248"/>
      <c r="M180" s="249"/>
      <c r="N180" s="250"/>
      <c r="O180" s="250"/>
      <c r="P180" s="250"/>
      <c r="Q180" s="250"/>
      <c r="R180" s="250"/>
      <c r="S180" s="250"/>
      <c r="T180" s="251"/>
      <c r="U180" s="12"/>
      <c r="V180" s="12"/>
      <c r="W180" s="12"/>
      <c r="X180" s="12"/>
      <c r="Y180" s="12"/>
      <c r="Z180" s="12"/>
      <c r="AA180" s="12"/>
      <c r="AB180" s="12"/>
      <c r="AC180" s="12"/>
      <c r="AD180" s="12"/>
      <c r="AE180" s="12"/>
      <c r="AT180" s="252" t="s">
        <v>276</v>
      </c>
      <c r="AU180" s="252" t="s">
        <v>86</v>
      </c>
      <c r="AV180" s="12" t="s">
        <v>86</v>
      </c>
      <c r="AW180" s="12" t="s">
        <v>32</v>
      </c>
      <c r="AX180" s="12" t="s">
        <v>76</v>
      </c>
      <c r="AY180" s="252" t="s">
        <v>251</v>
      </c>
    </row>
    <row r="181" s="12" customFormat="1">
      <c r="A181" s="12"/>
      <c r="B181" s="242"/>
      <c r="C181" s="243"/>
      <c r="D181" s="234" t="s">
        <v>276</v>
      </c>
      <c r="E181" s="244" t="s">
        <v>1</v>
      </c>
      <c r="F181" s="245" t="s">
        <v>828</v>
      </c>
      <c r="G181" s="243"/>
      <c r="H181" s="246">
        <v>0.33000000000000002</v>
      </c>
      <c r="I181" s="247"/>
      <c r="J181" s="243"/>
      <c r="K181" s="243"/>
      <c r="L181" s="248"/>
      <c r="M181" s="249"/>
      <c r="N181" s="250"/>
      <c r="O181" s="250"/>
      <c r="P181" s="250"/>
      <c r="Q181" s="250"/>
      <c r="R181" s="250"/>
      <c r="S181" s="250"/>
      <c r="T181" s="251"/>
      <c r="U181" s="12"/>
      <c r="V181" s="12"/>
      <c r="W181" s="12"/>
      <c r="X181" s="12"/>
      <c r="Y181" s="12"/>
      <c r="Z181" s="12"/>
      <c r="AA181" s="12"/>
      <c r="AB181" s="12"/>
      <c r="AC181" s="12"/>
      <c r="AD181" s="12"/>
      <c r="AE181" s="12"/>
      <c r="AT181" s="252" t="s">
        <v>276</v>
      </c>
      <c r="AU181" s="252" t="s">
        <v>86</v>
      </c>
      <c r="AV181" s="12" t="s">
        <v>86</v>
      </c>
      <c r="AW181" s="12" t="s">
        <v>32</v>
      </c>
      <c r="AX181" s="12" t="s">
        <v>76</v>
      </c>
      <c r="AY181" s="252" t="s">
        <v>251</v>
      </c>
    </row>
    <row r="182" s="13" customFormat="1">
      <c r="A182" s="13"/>
      <c r="B182" s="253"/>
      <c r="C182" s="254"/>
      <c r="D182" s="234" t="s">
        <v>276</v>
      </c>
      <c r="E182" s="255" t="s">
        <v>1</v>
      </c>
      <c r="F182" s="256" t="s">
        <v>829</v>
      </c>
      <c r="G182" s="254"/>
      <c r="H182" s="255" t="s">
        <v>1</v>
      </c>
      <c r="I182" s="257"/>
      <c r="J182" s="254"/>
      <c r="K182" s="254"/>
      <c r="L182" s="258"/>
      <c r="M182" s="259"/>
      <c r="N182" s="260"/>
      <c r="O182" s="260"/>
      <c r="P182" s="260"/>
      <c r="Q182" s="260"/>
      <c r="R182" s="260"/>
      <c r="S182" s="260"/>
      <c r="T182" s="261"/>
      <c r="U182" s="13"/>
      <c r="V182" s="13"/>
      <c r="W182" s="13"/>
      <c r="X182" s="13"/>
      <c r="Y182" s="13"/>
      <c r="Z182" s="13"/>
      <c r="AA182" s="13"/>
      <c r="AB182" s="13"/>
      <c r="AC182" s="13"/>
      <c r="AD182" s="13"/>
      <c r="AE182" s="13"/>
      <c r="AT182" s="262" t="s">
        <v>276</v>
      </c>
      <c r="AU182" s="262" t="s">
        <v>86</v>
      </c>
      <c r="AV182" s="13" t="s">
        <v>84</v>
      </c>
      <c r="AW182" s="13" t="s">
        <v>32</v>
      </c>
      <c r="AX182" s="13" t="s">
        <v>76</v>
      </c>
      <c r="AY182" s="262" t="s">
        <v>251</v>
      </c>
    </row>
    <row r="183" s="12" customFormat="1">
      <c r="A183" s="12"/>
      <c r="B183" s="242"/>
      <c r="C183" s="243"/>
      <c r="D183" s="234" t="s">
        <v>276</v>
      </c>
      <c r="E183" s="244" t="s">
        <v>1</v>
      </c>
      <c r="F183" s="245" t="s">
        <v>830</v>
      </c>
      <c r="G183" s="243"/>
      <c r="H183" s="246">
        <v>8.5839999999999996</v>
      </c>
      <c r="I183" s="247"/>
      <c r="J183" s="243"/>
      <c r="K183" s="243"/>
      <c r="L183" s="248"/>
      <c r="M183" s="249"/>
      <c r="N183" s="250"/>
      <c r="O183" s="250"/>
      <c r="P183" s="250"/>
      <c r="Q183" s="250"/>
      <c r="R183" s="250"/>
      <c r="S183" s="250"/>
      <c r="T183" s="251"/>
      <c r="U183" s="12"/>
      <c r="V183" s="12"/>
      <c r="W183" s="12"/>
      <c r="X183" s="12"/>
      <c r="Y183" s="12"/>
      <c r="Z183" s="12"/>
      <c r="AA183" s="12"/>
      <c r="AB183" s="12"/>
      <c r="AC183" s="12"/>
      <c r="AD183" s="12"/>
      <c r="AE183" s="12"/>
      <c r="AT183" s="252" t="s">
        <v>276</v>
      </c>
      <c r="AU183" s="252" t="s">
        <v>86</v>
      </c>
      <c r="AV183" s="12" t="s">
        <v>86</v>
      </c>
      <c r="AW183" s="12" t="s">
        <v>32</v>
      </c>
      <c r="AX183" s="12" t="s">
        <v>76</v>
      </c>
      <c r="AY183" s="252" t="s">
        <v>251</v>
      </c>
    </row>
    <row r="184" s="12" customFormat="1">
      <c r="A184" s="12"/>
      <c r="B184" s="242"/>
      <c r="C184" s="243"/>
      <c r="D184" s="234" t="s">
        <v>276</v>
      </c>
      <c r="E184" s="244" t="s">
        <v>1</v>
      </c>
      <c r="F184" s="245" t="s">
        <v>831</v>
      </c>
      <c r="G184" s="243"/>
      <c r="H184" s="246">
        <v>0.76800000000000002</v>
      </c>
      <c r="I184" s="247"/>
      <c r="J184" s="243"/>
      <c r="K184" s="243"/>
      <c r="L184" s="248"/>
      <c r="M184" s="249"/>
      <c r="N184" s="250"/>
      <c r="O184" s="250"/>
      <c r="P184" s="250"/>
      <c r="Q184" s="250"/>
      <c r="R184" s="250"/>
      <c r="S184" s="250"/>
      <c r="T184" s="251"/>
      <c r="U184" s="12"/>
      <c r="V184" s="12"/>
      <c r="W184" s="12"/>
      <c r="X184" s="12"/>
      <c r="Y184" s="12"/>
      <c r="Z184" s="12"/>
      <c r="AA184" s="12"/>
      <c r="AB184" s="12"/>
      <c r="AC184" s="12"/>
      <c r="AD184" s="12"/>
      <c r="AE184" s="12"/>
      <c r="AT184" s="252" t="s">
        <v>276</v>
      </c>
      <c r="AU184" s="252" t="s">
        <v>86</v>
      </c>
      <c r="AV184" s="12" t="s">
        <v>86</v>
      </c>
      <c r="AW184" s="12" t="s">
        <v>32</v>
      </c>
      <c r="AX184" s="12" t="s">
        <v>76</v>
      </c>
      <c r="AY184" s="252" t="s">
        <v>251</v>
      </c>
    </row>
    <row r="185" s="12" customFormat="1">
      <c r="A185" s="12"/>
      <c r="B185" s="242"/>
      <c r="C185" s="243"/>
      <c r="D185" s="234" t="s">
        <v>276</v>
      </c>
      <c r="E185" s="244" t="s">
        <v>1</v>
      </c>
      <c r="F185" s="245" t="s">
        <v>832</v>
      </c>
      <c r="G185" s="243"/>
      <c r="H185" s="246">
        <v>2.3039999999999998</v>
      </c>
      <c r="I185" s="247"/>
      <c r="J185" s="243"/>
      <c r="K185" s="243"/>
      <c r="L185" s="248"/>
      <c r="M185" s="249"/>
      <c r="N185" s="250"/>
      <c r="O185" s="250"/>
      <c r="P185" s="250"/>
      <c r="Q185" s="250"/>
      <c r="R185" s="250"/>
      <c r="S185" s="250"/>
      <c r="T185" s="251"/>
      <c r="U185" s="12"/>
      <c r="V185" s="12"/>
      <c r="W185" s="12"/>
      <c r="X185" s="12"/>
      <c r="Y185" s="12"/>
      <c r="Z185" s="12"/>
      <c r="AA185" s="12"/>
      <c r="AB185" s="12"/>
      <c r="AC185" s="12"/>
      <c r="AD185" s="12"/>
      <c r="AE185" s="12"/>
      <c r="AT185" s="252" t="s">
        <v>276</v>
      </c>
      <c r="AU185" s="252" t="s">
        <v>86</v>
      </c>
      <c r="AV185" s="12" t="s">
        <v>86</v>
      </c>
      <c r="AW185" s="12" t="s">
        <v>32</v>
      </c>
      <c r="AX185" s="12" t="s">
        <v>76</v>
      </c>
      <c r="AY185" s="252" t="s">
        <v>251</v>
      </c>
    </row>
    <row r="186" s="12" customFormat="1">
      <c r="A186" s="12"/>
      <c r="B186" s="242"/>
      <c r="C186" s="243"/>
      <c r="D186" s="234" t="s">
        <v>276</v>
      </c>
      <c r="E186" s="244" t="s">
        <v>1</v>
      </c>
      <c r="F186" s="245" t="s">
        <v>833</v>
      </c>
      <c r="G186" s="243"/>
      <c r="H186" s="246">
        <v>0.95999999999999996</v>
      </c>
      <c r="I186" s="247"/>
      <c r="J186" s="243"/>
      <c r="K186" s="243"/>
      <c r="L186" s="248"/>
      <c r="M186" s="249"/>
      <c r="N186" s="250"/>
      <c r="O186" s="250"/>
      <c r="P186" s="250"/>
      <c r="Q186" s="250"/>
      <c r="R186" s="250"/>
      <c r="S186" s="250"/>
      <c r="T186" s="251"/>
      <c r="U186" s="12"/>
      <c r="V186" s="12"/>
      <c r="W186" s="12"/>
      <c r="X186" s="12"/>
      <c r="Y186" s="12"/>
      <c r="Z186" s="12"/>
      <c r="AA186" s="12"/>
      <c r="AB186" s="12"/>
      <c r="AC186" s="12"/>
      <c r="AD186" s="12"/>
      <c r="AE186" s="12"/>
      <c r="AT186" s="252" t="s">
        <v>276</v>
      </c>
      <c r="AU186" s="252" t="s">
        <v>86</v>
      </c>
      <c r="AV186" s="12" t="s">
        <v>86</v>
      </c>
      <c r="AW186" s="12" t="s">
        <v>32</v>
      </c>
      <c r="AX186" s="12" t="s">
        <v>76</v>
      </c>
      <c r="AY186" s="252" t="s">
        <v>251</v>
      </c>
    </row>
    <row r="187" s="12" customFormat="1">
      <c r="A187" s="12"/>
      <c r="B187" s="242"/>
      <c r="C187" s="243"/>
      <c r="D187" s="234" t="s">
        <v>276</v>
      </c>
      <c r="E187" s="244" t="s">
        <v>1</v>
      </c>
      <c r="F187" s="245" t="s">
        <v>834</v>
      </c>
      <c r="G187" s="243"/>
      <c r="H187" s="246">
        <v>0.51200000000000001</v>
      </c>
      <c r="I187" s="247"/>
      <c r="J187" s="243"/>
      <c r="K187" s="243"/>
      <c r="L187" s="248"/>
      <c r="M187" s="249"/>
      <c r="N187" s="250"/>
      <c r="O187" s="250"/>
      <c r="P187" s="250"/>
      <c r="Q187" s="250"/>
      <c r="R187" s="250"/>
      <c r="S187" s="250"/>
      <c r="T187" s="251"/>
      <c r="U187" s="12"/>
      <c r="V187" s="12"/>
      <c r="W187" s="12"/>
      <c r="X187" s="12"/>
      <c r="Y187" s="12"/>
      <c r="Z187" s="12"/>
      <c r="AA187" s="12"/>
      <c r="AB187" s="12"/>
      <c r="AC187" s="12"/>
      <c r="AD187" s="12"/>
      <c r="AE187" s="12"/>
      <c r="AT187" s="252" t="s">
        <v>276</v>
      </c>
      <c r="AU187" s="252" t="s">
        <v>86</v>
      </c>
      <c r="AV187" s="12" t="s">
        <v>86</v>
      </c>
      <c r="AW187" s="12" t="s">
        <v>32</v>
      </c>
      <c r="AX187" s="12" t="s">
        <v>76</v>
      </c>
      <c r="AY187" s="252" t="s">
        <v>251</v>
      </c>
    </row>
    <row r="188" s="12" customFormat="1">
      <c r="A188" s="12"/>
      <c r="B188" s="242"/>
      <c r="C188" s="243"/>
      <c r="D188" s="234" t="s">
        <v>276</v>
      </c>
      <c r="E188" s="244" t="s">
        <v>1</v>
      </c>
      <c r="F188" s="245" t="s">
        <v>835</v>
      </c>
      <c r="G188" s="243"/>
      <c r="H188" s="246">
        <v>0.51200000000000001</v>
      </c>
      <c r="I188" s="247"/>
      <c r="J188" s="243"/>
      <c r="K188" s="243"/>
      <c r="L188" s="248"/>
      <c r="M188" s="249"/>
      <c r="N188" s="250"/>
      <c r="O188" s="250"/>
      <c r="P188" s="250"/>
      <c r="Q188" s="250"/>
      <c r="R188" s="250"/>
      <c r="S188" s="250"/>
      <c r="T188" s="251"/>
      <c r="U188" s="12"/>
      <c r="V188" s="12"/>
      <c r="W188" s="12"/>
      <c r="X188" s="12"/>
      <c r="Y188" s="12"/>
      <c r="Z188" s="12"/>
      <c r="AA188" s="12"/>
      <c r="AB188" s="12"/>
      <c r="AC188" s="12"/>
      <c r="AD188" s="12"/>
      <c r="AE188" s="12"/>
      <c r="AT188" s="252" t="s">
        <v>276</v>
      </c>
      <c r="AU188" s="252" t="s">
        <v>86</v>
      </c>
      <c r="AV188" s="12" t="s">
        <v>86</v>
      </c>
      <c r="AW188" s="12" t="s">
        <v>32</v>
      </c>
      <c r="AX188" s="12" t="s">
        <v>76</v>
      </c>
      <c r="AY188" s="252" t="s">
        <v>251</v>
      </c>
    </row>
    <row r="189" s="15" customFormat="1">
      <c r="A189" s="15"/>
      <c r="B189" s="274"/>
      <c r="C189" s="275"/>
      <c r="D189" s="234" t="s">
        <v>276</v>
      </c>
      <c r="E189" s="276" t="s">
        <v>754</v>
      </c>
      <c r="F189" s="277" t="s">
        <v>423</v>
      </c>
      <c r="G189" s="275"/>
      <c r="H189" s="278">
        <v>16.818000000000001</v>
      </c>
      <c r="I189" s="279"/>
      <c r="J189" s="275"/>
      <c r="K189" s="275"/>
      <c r="L189" s="280"/>
      <c r="M189" s="281"/>
      <c r="N189" s="282"/>
      <c r="O189" s="282"/>
      <c r="P189" s="282"/>
      <c r="Q189" s="282"/>
      <c r="R189" s="282"/>
      <c r="S189" s="282"/>
      <c r="T189" s="283"/>
      <c r="U189" s="15"/>
      <c r="V189" s="15"/>
      <c r="W189" s="15"/>
      <c r="X189" s="15"/>
      <c r="Y189" s="15"/>
      <c r="Z189" s="15"/>
      <c r="AA189" s="15"/>
      <c r="AB189" s="15"/>
      <c r="AC189" s="15"/>
      <c r="AD189" s="15"/>
      <c r="AE189" s="15"/>
      <c r="AT189" s="284" t="s">
        <v>276</v>
      </c>
      <c r="AU189" s="284" t="s">
        <v>86</v>
      </c>
      <c r="AV189" s="15" t="s">
        <v>254</v>
      </c>
      <c r="AW189" s="15" t="s">
        <v>32</v>
      </c>
      <c r="AX189" s="15" t="s">
        <v>84</v>
      </c>
      <c r="AY189" s="284" t="s">
        <v>251</v>
      </c>
    </row>
    <row r="190" s="2" customFormat="1" ht="21.75" customHeight="1">
      <c r="A190" s="38"/>
      <c r="B190" s="39"/>
      <c r="C190" s="220" t="s">
        <v>311</v>
      </c>
      <c r="D190" s="220" t="s">
        <v>255</v>
      </c>
      <c r="E190" s="221" t="s">
        <v>836</v>
      </c>
      <c r="F190" s="222" t="s">
        <v>837</v>
      </c>
      <c r="G190" s="223" t="s">
        <v>592</v>
      </c>
      <c r="H190" s="224">
        <v>1.6579999999999999</v>
      </c>
      <c r="I190" s="225"/>
      <c r="J190" s="226">
        <f>ROUND(I190*H190,2)</f>
        <v>0</v>
      </c>
      <c r="K190" s="227"/>
      <c r="L190" s="44"/>
      <c r="M190" s="228" t="s">
        <v>1</v>
      </c>
      <c r="N190" s="229" t="s">
        <v>41</v>
      </c>
      <c r="O190" s="91"/>
      <c r="P190" s="230">
        <f>O190*H190</f>
        <v>0</v>
      </c>
      <c r="Q190" s="230">
        <v>0.12</v>
      </c>
      <c r="R190" s="230">
        <f>Q190*H190</f>
        <v>0.19895999999999997</v>
      </c>
      <c r="S190" s="230">
        <v>2.4900000000000002</v>
      </c>
      <c r="T190" s="231">
        <f>S190*H190</f>
        <v>4.1284200000000002</v>
      </c>
      <c r="U190" s="38"/>
      <c r="V190" s="38"/>
      <c r="W190" s="38"/>
      <c r="X190" s="38"/>
      <c r="Y190" s="38"/>
      <c r="Z190" s="38"/>
      <c r="AA190" s="38"/>
      <c r="AB190" s="38"/>
      <c r="AC190" s="38"/>
      <c r="AD190" s="38"/>
      <c r="AE190" s="38"/>
      <c r="AR190" s="232" t="s">
        <v>254</v>
      </c>
      <c r="AT190" s="232" t="s">
        <v>255</v>
      </c>
      <c r="AU190" s="232" t="s">
        <v>86</v>
      </c>
      <c r="AY190" s="17" t="s">
        <v>251</v>
      </c>
      <c r="BE190" s="233">
        <f>IF(N190="základní",J190,0)</f>
        <v>0</v>
      </c>
      <c r="BF190" s="233">
        <f>IF(N190="snížená",J190,0)</f>
        <v>0</v>
      </c>
      <c r="BG190" s="233">
        <f>IF(N190="zákl. přenesená",J190,0)</f>
        <v>0</v>
      </c>
      <c r="BH190" s="233">
        <f>IF(N190="sníž. přenesená",J190,0)</f>
        <v>0</v>
      </c>
      <c r="BI190" s="233">
        <f>IF(N190="nulová",J190,0)</f>
        <v>0</v>
      </c>
      <c r="BJ190" s="17" t="s">
        <v>84</v>
      </c>
      <c r="BK190" s="233">
        <f>ROUND(I190*H190,2)</f>
        <v>0</v>
      </c>
      <c r="BL190" s="17" t="s">
        <v>254</v>
      </c>
      <c r="BM190" s="232" t="s">
        <v>838</v>
      </c>
    </row>
    <row r="191" s="2" customFormat="1">
      <c r="A191" s="38"/>
      <c r="B191" s="39"/>
      <c r="C191" s="40"/>
      <c r="D191" s="234" t="s">
        <v>260</v>
      </c>
      <c r="E191" s="40"/>
      <c r="F191" s="235" t="s">
        <v>839</v>
      </c>
      <c r="G191" s="40"/>
      <c r="H191" s="40"/>
      <c r="I191" s="236"/>
      <c r="J191" s="40"/>
      <c r="K191" s="40"/>
      <c r="L191" s="44"/>
      <c r="M191" s="237"/>
      <c r="N191" s="238"/>
      <c r="O191" s="91"/>
      <c r="P191" s="91"/>
      <c r="Q191" s="91"/>
      <c r="R191" s="91"/>
      <c r="S191" s="91"/>
      <c r="T191" s="92"/>
      <c r="U191" s="38"/>
      <c r="V191" s="38"/>
      <c r="W191" s="38"/>
      <c r="X191" s="38"/>
      <c r="Y191" s="38"/>
      <c r="Z191" s="38"/>
      <c r="AA191" s="38"/>
      <c r="AB191" s="38"/>
      <c r="AC191" s="38"/>
      <c r="AD191" s="38"/>
      <c r="AE191" s="38"/>
      <c r="AT191" s="17" t="s">
        <v>260</v>
      </c>
      <c r="AU191" s="17" t="s">
        <v>86</v>
      </c>
    </row>
    <row r="192" s="2" customFormat="1">
      <c r="A192" s="38"/>
      <c r="B192" s="39"/>
      <c r="C192" s="40"/>
      <c r="D192" s="240" t="s">
        <v>274</v>
      </c>
      <c r="E192" s="40"/>
      <c r="F192" s="241" t="s">
        <v>840</v>
      </c>
      <c r="G192" s="40"/>
      <c r="H192" s="40"/>
      <c r="I192" s="236"/>
      <c r="J192" s="40"/>
      <c r="K192" s="40"/>
      <c r="L192" s="44"/>
      <c r="M192" s="237"/>
      <c r="N192" s="238"/>
      <c r="O192" s="91"/>
      <c r="P192" s="91"/>
      <c r="Q192" s="91"/>
      <c r="R192" s="91"/>
      <c r="S192" s="91"/>
      <c r="T192" s="92"/>
      <c r="U192" s="38"/>
      <c r="V192" s="38"/>
      <c r="W192" s="38"/>
      <c r="X192" s="38"/>
      <c r="Y192" s="38"/>
      <c r="Z192" s="38"/>
      <c r="AA192" s="38"/>
      <c r="AB192" s="38"/>
      <c r="AC192" s="38"/>
      <c r="AD192" s="38"/>
      <c r="AE192" s="38"/>
      <c r="AT192" s="17" t="s">
        <v>274</v>
      </c>
      <c r="AU192" s="17" t="s">
        <v>86</v>
      </c>
    </row>
    <row r="193" s="12" customFormat="1">
      <c r="A193" s="12"/>
      <c r="B193" s="242"/>
      <c r="C193" s="243"/>
      <c r="D193" s="234" t="s">
        <v>276</v>
      </c>
      <c r="E193" s="244" t="s">
        <v>1</v>
      </c>
      <c r="F193" s="245" t="s">
        <v>841</v>
      </c>
      <c r="G193" s="243"/>
      <c r="H193" s="246">
        <v>0.079000000000000001</v>
      </c>
      <c r="I193" s="247"/>
      <c r="J193" s="243"/>
      <c r="K193" s="243"/>
      <c r="L193" s="248"/>
      <c r="M193" s="249"/>
      <c r="N193" s="250"/>
      <c r="O193" s="250"/>
      <c r="P193" s="250"/>
      <c r="Q193" s="250"/>
      <c r="R193" s="250"/>
      <c r="S193" s="250"/>
      <c r="T193" s="251"/>
      <c r="U193" s="12"/>
      <c r="V193" s="12"/>
      <c r="W193" s="12"/>
      <c r="X193" s="12"/>
      <c r="Y193" s="12"/>
      <c r="Z193" s="12"/>
      <c r="AA193" s="12"/>
      <c r="AB193" s="12"/>
      <c r="AC193" s="12"/>
      <c r="AD193" s="12"/>
      <c r="AE193" s="12"/>
      <c r="AT193" s="252" t="s">
        <v>276</v>
      </c>
      <c r="AU193" s="252" t="s">
        <v>86</v>
      </c>
      <c r="AV193" s="12" t="s">
        <v>86</v>
      </c>
      <c r="AW193" s="12" t="s">
        <v>32</v>
      </c>
      <c r="AX193" s="12" t="s">
        <v>76</v>
      </c>
      <c r="AY193" s="252" t="s">
        <v>251</v>
      </c>
    </row>
    <row r="194" s="13" customFormat="1">
      <c r="A194" s="13"/>
      <c r="B194" s="253"/>
      <c r="C194" s="254"/>
      <c r="D194" s="234" t="s">
        <v>276</v>
      </c>
      <c r="E194" s="255" t="s">
        <v>1</v>
      </c>
      <c r="F194" s="256" t="s">
        <v>842</v>
      </c>
      <c r="G194" s="254"/>
      <c r="H194" s="255" t="s">
        <v>1</v>
      </c>
      <c r="I194" s="257"/>
      <c r="J194" s="254"/>
      <c r="K194" s="254"/>
      <c r="L194" s="258"/>
      <c r="M194" s="259"/>
      <c r="N194" s="260"/>
      <c r="O194" s="260"/>
      <c r="P194" s="260"/>
      <c r="Q194" s="260"/>
      <c r="R194" s="260"/>
      <c r="S194" s="260"/>
      <c r="T194" s="261"/>
      <c r="U194" s="13"/>
      <c r="V194" s="13"/>
      <c r="W194" s="13"/>
      <c r="X194" s="13"/>
      <c r="Y194" s="13"/>
      <c r="Z194" s="13"/>
      <c r="AA194" s="13"/>
      <c r="AB194" s="13"/>
      <c r="AC194" s="13"/>
      <c r="AD194" s="13"/>
      <c r="AE194" s="13"/>
      <c r="AT194" s="262" t="s">
        <v>276</v>
      </c>
      <c r="AU194" s="262" t="s">
        <v>86</v>
      </c>
      <c r="AV194" s="13" t="s">
        <v>84</v>
      </c>
      <c r="AW194" s="13" t="s">
        <v>32</v>
      </c>
      <c r="AX194" s="13" t="s">
        <v>76</v>
      </c>
      <c r="AY194" s="262" t="s">
        <v>251</v>
      </c>
    </row>
    <row r="195" s="12" customFormat="1">
      <c r="A195" s="12"/>
      <c r="B195" s="242"/>
      <c r="C195" s="243"/>
      <c r="D195" s="234" t="s">
        <v>276</v>
      </c>
      <c r="E195" s="244" t="s">
        <v>1</v>
      </c>
      <c r="F195" s="245" t="s">
        <v>843</v>
      </c>
      <c r="G195" s="243"/>
      <c r="H195" s="246">
        <v>0.75</v>
      </c>
      <c r="I195" s="247"/>
      <c r="J195" s="243"/>
      <c r="K195" s="243"/>
      <c r="L195" s="248"/>
      <c r="M195" s="249"/>
      <c r="N195" s="250"/>
      <c r="O195" s="250"/>
      <c r="P195" s="250"/>
      <c r="Q195" s="250"/>
      <c r="R195" s="250"/>
      <c r="S195" s="250"/>
      <c r="T195" s="251"/>
      <c r="U195" s="12"/>
      <c r="V195" s="12"/>
      <c r="W195" s="12"/>
      <c r="X195" s="12"/>
      <c r="Y195" s="12"/>
      <c r="Z195" s="12"/>
      <c r="AA195" s="12"/>
      <c r="AB195" s="12"/>
      <c r="AC195" s="12"/>
      <c r="AD195" s="12"/>
      <c r="AE195" s="12"/>
      <c r="AT195" s="252" t="s">
        <v>276</v>
      </c>
      <c r="AU195" s="252" t="s">
        <v>86</v>
      </c>
      <c r="AV195" s="12" t="s">
        <v>86</v>
      </c>
      <c r="AW195" s="12" t="s">
        <v>32</v>
      </c>
      <c r="AX195" s="12" t="s">
        <v>76</v>
      </c>
      <c r="AY195" s="252" t="s">
        <v>251</v>
      </c>
    </row>
    <row r="196" s="12" customFormat="1">
      <c r="A196" s="12"/>
      <c r="B196" s="242"/>
      <c r="C196" s="243"/>
      <c r="D196" s="234" t="s">
        <v>276</v>
      </c>
      <c r="E196" s="244" t="s">
        <v>1</v>
      </c>
      <c r="F196" s="245" t="s">
        <v>844</v>
      </c>
      <c r="G196" s="243"/>
      <c r="H196" s="246">
        <v>0.75</v>
      </c>
      <c r="I196" s="247"/>
      <c r="J196" s="243"/>
      <c r="K196" s="243"/>
      <c r="L196" s="248"/>
      <c r="M196" s="249"/>
      <c r="N196" s="250"/>
      <c r="O196" s="250"/>
      <c r="P196" s="250"/>
      <c r="Q196" s="250"/>
      <c r="R196" s="250"/>
      <c r="S196" s="250"/>
      <c r="T196" s="251"/>
      <c r="U196" s="12"/>
      <c r="V196" s="12"/>
      <c r="W196" s="12"/>
      <c r="X196" s="12"/>
      <c r="Y196" s="12"/>
      <c r="Z196" s="12"/>
      <c r="AA196" s="12"/>
      <c r="AB196" s="12"/>
      <c r="AC196" s="12"/>
      <c r="AD196" s="12"/>
      <c r="AE196" s="12"/>
      <c r="AT196" s="252" t="s">
        <v>276</v>
      </c>
      <c r="AU196" s="252" t="s">
        <v>86</v>
      </c>
      <c r="AV196" s="12" t="s">
        <v>86</v>
      </c>
      <c r="AW196" s="12" t="s">
        <v>32</v>
      </c>
      <c r="AX196" s="12" t="s">
        <v>76</v>
      </c>
      <c r="AY196" s="252" t="s">
        <v>251</v>
      </c>
    </row>
    <row r="197" s="12" customFormat="1">
      <c r="A197" s="12"/>
      <c r="B197" s="242"/>
      <c r="C197" s="243"/>
      <c r="D197" s="234" t="s">
        <v>276</v>
      </c>
      <c r="E197" s="244" t="s">
        <v>1</v>
      </c>
      <c r="F197" s="245" t="s">
        <v>845</v>
      </c>
      <c r="G197" s="243"/>
      <c r="H197" s="246">
        <v>0.079000000000000001</v>
      </c>
      <c r="I197" s="247"/>
      <c r="J197" s="243"/>
      <c r="K197" s="243"/>
      <c r="L197" s="248"/>
      <c r="M197" s="249"/>
      <c r="N197" s="250"/>
      <c r="O197" s="250"/>
      <c r="P197" s="250"/>
      <c r="Q197" s="250"/>
      <c r="R197" s="250"/>
      <c r="S197" s="250"/>
      <c r="T197" s="251"/>
      <c r="U197" s="12"/>
      <c r="V197" s="12"/>
      <c r="W197" s="12"/>
      <c r="X197" s="12"/>
      <c r="Y197" s="12"/>
      <c r="Z197" s="12"/>
      <c r="AA197" s="12"/>
      <c r="AB197" s="12"/>
      <c r="AC197" s="12"/>
      <c r="AD197" s="12"/>
      <c r="AE197" s="12"/>
      <c r="AT197" s="252" t="s">
        <v>276</v>
      </c>
      <c r="AU197" s="252" t="s">
        <v>86</v>
      </c>
      <c r="AV197" s="12" t="s">
        <v>86</v>
      </c>
      <c r="AW197" s="12" t="s">
        <v>32</v>
      </c>
      <c r="AX197" s="12" t="s">
        <v>76</v>
      </c>
      <c r="AY197" s="252" t="s">
        <v>251</v>
      </c>
    </row>
    <row r="198" s="15" customFormat="1">
      <c r="A198" s="15"/>
      <c r="B198" s="274"/>
      <c r="C198" s="275"/>
      <c r="D198" s="234" t="s">
        <v>276</v>
      </c>
      <c r="E198" s="276" t="s">
        <v>732</v>
      </c>
      <c r="F198" s="277" t="s">
        <v>423</v>
      </c>
      <c r="G198" s="275"/>
      <c r="H198" s="278">
        <v>1.6579999999999999</v>
      </c>
      <c r="I198" s="279"/>
      <c r="J198" s="275"/>
      <c r="K198" s="275"/>
      <c r="L198" s="280"/>
      <c r="M198" s="281"/>
      <c r="N198" s="282"/>
      <c r="O198" s="282"/>
      <c r="P198" s="282"/>
      <c r="Q198" s="282"/>
      <c r="R198" s="282"/>
      <c r="S198" s="282"/>
      <c r="T198" s="283"/>
      <c r="U198" s="15"/>
      <c r="V198" s="15"/>
      <c r="W198" s="15"/>
      <c r="X198" s="15"/>
      <c r="Y198" s="15"/>
      <c r="Z198" s="15"/>
      <c r="AA198" s="15"/>
      <c r="AB198" s="15"/>
      <c r="AC198" s="15"/>
      <c r="AD198" s="15"/>
      <c r="AE198" s="15"/>
      <c r="AT198" s="284" t="s">
        <v>276</v>
      </c>
      <c r="AU198" s="284" t="s">
        <v>86</v>
      </c>
      <c r="AV198" s="15" t="s">
        <v>254</v>
      </c>
      <c r="AW198" s="15" t="s">
        <v>32</v>
      </c>
      <c r="AX198" s="15" t="s">
        <v>84</v>
      </c>
      <c r="AY198" s="284" t="s">
        <v>251</v>
      </c>
    </row>
    <row r="199" s="2" customFormat="1" ht="16.5" customHeight="1">
      <c r="A199" s="38"/>
      <c r="B199" s="39"/>
      <c r="C199" s="220" t="s">
        <v>319</v>
      </c>
      <c r="D199" s="220" t="s">
        <v>255</v>
      </c>
      <c r="E199" s="221" t="s">
        <v>846</v>
      </c>
      <c r="F199" s="222" t="s">
        <v>847</v>
      </c>
      <c r="G199" s="223" t="s">
        <v>592</v>
      </c>
      <c r="H199" s="224">
        <v>0.64800000000000002</v>
      </c>
      <c r="I199" s="225"/>
      <c r="J199" s="226">
        <f>ROUND(I199*H199,2)</f>
        <v>0</v>
      </c>
      <c r="K199" s="227"/>
      <c r="L199" s="44"/>
      <c r="M199" s="228" t="s">
        <v>1</v>
      </c>
      <c r="N199" s="229" t="s">
        <v>41</v>
      </c>
      <c r="O199" s="91"/>
      <c r="P199" s="230">
        <f>O199*H199</f>
        <v>0</v>
      </c>
      <c r="Q199" s="230">
        <v>0.12</v>
      </c>
      <c r="R199" s="230">
        <f>Q199*H199</f>
        <v>0.077759999999999996</v>
      </c>
      <c r="S199" s="230">
        <v>2.2000000000000002</v>
      </c>
      <c r="T199" s="231">
        <f>S199*H199</f>
        <v>1.4256000000000002</v>
      </c>
      <c r="U199" s="38"/>
      <c r="V199" s="38"/>
      <c r="W199" s="38"/>
      <c r="X199" s="38"/>
      <c r="Y199" s="38"/>
      <c r="Z199" s="38"/>
      <c r="AA199" s="38"/>
      <c r="AB199" s="38"/>
      <c r="AC199" s="38"/>
      <c r="AD199" s="38"/>
      <c r="AE199" s="38"/>
      <c r="AR199" s="232" t="s">
        <v>254</v>
      </c>
      <c r="AT199" s="232" t="s">
        <v>255</v>
      </c>
      <c r="AU199" s="232" t="s">
        <v>86</v>
      </c>
      <c r="AY199" s="17" t="s">
        <v>251</v>
      </c>
      <c r="BE199" s="233">
        <f>IF(N199="základní",J199,0)</f>
        <v>0</v>
      </c>
      <c r="BF199" s="233">
        <f>IF(N199="snížená",J199,0)</f>
        <v>0</v>
      </c>
      <c r="BG199" s="233">
        <f>IF(N199="zákl. přenesená",J199,0)</f>
        <v>0</v>
      </c>
      <c r="BH199" s="233">
        <f>IF(N199="sníž. přenesená",J199,0)</f>
        <v>0</v>
      </c>
      <c r="BI199" s="233">
        <f>IF(N199="nulová",J199,0)</f>
        <v>0</v>
      </c>
      <c r="BJ199" s="17" t="s">
        <v>84</v>
      </c>
      <c r="BK199" s="233">
        <f>ROUND(I199*H199,2)</f>
        <v>0</v>
      </c>
      <c r="BL199" s="17" t="s">
        <v>254</v>
      </c>
      <c r="BM199" s="232" t="s">
        <v>848</v>
      </c>
    </row>
    <row r="200" s="2" customFormat="1">
      <c r="A200" s="38"/>
      <c r="B200" s="39"/>
      <c r="C200" s="40"/>
      <c r="D200" s="234" t="s">
        <v>260</v>
      </c>
      <c r="E200" s="40"/>
      <c r="F200" s="235" t="s">
        <v>849</v>
      </c>
      <c r="G200" s="40"/>
      <c r="H200" s="40"/>
      <c r="I200" s="236"/>
      <c r="J200" s="40"/>
      <c r="K200" s="40"/>
      <c r="L200" s="44"/>
      <c r="M200" s="237"/>
      <c r="N200" s="238"/>
      <c r="O200" s="91"/>
      <c r="P200" s="91"/>
      <c r="Q200" s="91"/>
      <c r="R200" s="91"/>
      <c r="S200" s="91"/>
      <c r="T200" s="92"/>
      <c r="U200" s="38"/>
      <c r="V200" s="38"/>
      <c r="W200" s="38"/>
      <c r="X200" s="38"/>
      <c r="Y200" s="38"/>
      <c r="Z200" s="38"/>
      <c r="AA200" s="38"/>
      <c r="AB200" s="38"/>
      <c r="AC200" s="38"/>
      <c r="AD200" s="38"/>
      <c r="AE200" s="38"/>
      <c r="AT200" s="17" t="s">
        <v>260</v>
      </c>
      <c r="AU200" s="17" t="s">
        <v>86</v>
      </c>
    </row>
    <row r="201" s="2" customFormat="1">
      <c r="A201" s="38"/>
      <c r="B201" s="39"/>
      <c r="C201" s="40"/>
      <c r="D201" s="240" t="s">
        <v>274</v>
      </c>
      <c r="E201" s="40"/>
      <c r="F201" s="241" t="s">
        <v>850</v>
      </c>
      <c r="G201" s="40"/>
      <c r="H201" s="40"/>
      <c r="I201" s="236"/>
      <c r="J201" s="40"/>
      <c r="K201" s="40"/>
      <c r="L201" s="44"/>
      <c r="M201" s="237"/>
      <c r="N201" s="238"/>
      <c r="O201" s="91"/>
      <c r="P201" s="91"/>
      <c r="Q201" s="91"/>
      <c r="R201" s="91"/>
      <c r="S201" s="91"/>
      <c r="T201" s="92"/>
      <c r="U201" s="38"/>
      <c r="V201" s="38"/>
      <c r="W201" s="38"/>
      <c r="X201" s="38"/>
      <c r="Y201" s="38"/>
      <c r="Z201" s="38"/>
      <c r="AA201" s="38"/>
      <c r="AB201" s="38"/>
      <c r="AC201" s="38"/>
      <c r="AD201" s="38"/>
      <c r="AE201" s="38"/>
      <c r="AT201" s="17" t="s">
        <v>274</v>
      </c>
      <c r="AU201" s="17" t="s">
        <v>86</v>
      </c>
    </row>
    <row r="202" s="13" customFormat="1">
      <c r="A202" s="13"/>
      <c r="B202" s="253"/>
      <c r="C202" s="254"/>
      <c r="D202" s="234" t="s">
        <v>276</v>
      </c>
      <c r="E202" s="255" t="s">
        <v>1</v>
      </c>
      <c r="F202" s="256" t="s">
        <v>851</v>
      </c>
      <c r="G202" s="254"/>
      <c r="H202" s="255" t="s">
        <v>1</v>
      </c>
      <c r="I202" s="257"/>
      <c r="J202" s="254"/>
      <c r="K202" s="254"/>
      <c r="L202" s="258"/>
      <c r="M202" s="259"/>
      <c r="N202" s="260"/>
      <c r="O202" s="260"/>
      <c r="P202" s="260"/>
      <c r="Q202" s="260"/>
      <c r="R202" s="260"/>
      <c r="S202" s="260"/>
      <c r="T202" s="261"/>
      <c r="U202" s="13"/>
      <c r="V202" s="13"/>
      <c r="W202" s="13"/>
      <c r="X202" s="13"/>
      <c r="Y202" s="13"/>
      <c r="Z202" s="13"/>
      <c r="AA202" s="13"/>
      <c r="AB202" s="13"/>
      <c r="AC202" s="13"/>
      <c r="AD202" s="13"/>
      <c r="AE202" s="13"/>
      <c r="AT202" s="262" t="s">
        <v>276</v>
      </c>
      <c r="AU202" s="262" t="s">
        <v>86</v>
      </c>
      <c r="AV202" s="13" t="s">
        <v>84</v>
      </c>
      <c r="AW202" s="13" t="s">
        <v>32</v>
      </c>
      <c r="AX202" s="13" t="s">
        <v>76</v>
      </c>
      <c r="AY202" s="262" t="s">
        <v>251</v>
      </c>
    </row>
    <row r="203" s="12" customFormat="1">
      <c r="A203" s="12"/>
      <c r="B203" s="242"/>
      <c r="C203" s="243"/>
      <c r="D203" s="234" t="s">
        <v>276</v>
      </c>
      <c r="E203" s="244" t="s">
        <v>1</v>
      </c>
      <c r="F203" s="245" t="s">
        <v>852</v>
      </c>
      <c r="G203" s="243"/>
      <c r="H203" s="246">
        <v>0.28799999999999998</v>
      </c>
      <c r="I203" s="247"/>
      <c r="J203" s="243"/>
      <c r="K203" s="243"/>
      <c r="L203" s="248"/>
      <c r="M203" s="249"/>
      <c r="N203" s="250"/>
      <c r="O203" s="250"/>
      <c r="P203" s="250"/>
      <c r="Q203" s="250"/>
      <c r="R203" s="250"/>
      <c r="S203" s="250"/>
      <c r="T203" s="251"/>
      <c r="U203" s="12"/>
      <c r="V203" s="12"/>
      <c r="W203" s="12"/>
      <c r="X203" s="12"/>
      <c r="Y203" s="12"/>
      <c r="Z203" s="12"/>
      <c r="AA203" s="12"/>
      <c r="AB203" s="12"/>
      <c r="AC203" s="12"/>
      <c r="AD203" s="12"/>
      <c r="AE203" s="12"/>
      <c r="AT203" s="252" t="s">
        <v>276</v>
      </c>
      <c r="AU203" s="252" t="s">
        <v>86</v>
      </c>
      <c r="AV203" s="12" t="s">
        <v>86</v>
      </c>
      <c r="AW203" s="12" t="s">
        <v>32</v>
      </c>
      <c r="AX203" s="12" t="s">
        <v>76</v>
      </c>
      <c r="AY203" s="252" t="s">
        <v>251</v>
      </c>
    </row>
    <row r="204" s="12" customFormat="1">
      <c r="A204" s="12"/>
      <c r="B204" s="242"/>
      <c r="C204" s="243"/>
      <c r="D204" s="234" t="s">
        <v>276</v>
      </c>
      <c r="E204" s="244" t="s">
        <v>1</v>
      </c>
      <c r="F204" s="245" t="s">
        <v>853</v>
      </c>
      <c r="G204" s="243"/>
      <c r="H204" s="246">
        <v>0.35999999999999999</v>
      </c>
      <c r="I204" s="247"/>
      <c r="J204" s="243"/>
      <c r="K204" s="243"/>
      <c r="L204" s="248"/>
      <c r="M204" s="249"/>
      <c r="N204" s="250"/>
      <c r="O204" s="250"/>
      <c r="P204" s="250"/>
      <c r="Q204" s="250"/>
      <c r="R204" s="250"/>
      <c r="S204" s="250"/>
      <c r="T204" s="251"/>
      <c r="U204" s="12"/>
      <c r="V204" s="12"/>
      <c r="W204" s="12"/>
      <c r="X204" s="12"/>
      <c r="Y204" s="12"/>
      <c r="Z204" s="12"/>
      <c r="AA204" s="12"/>
      <c r="AB204" s="12"/>
      <c r="AC204" s="12"/>
      <c r="AD204" s="12"/>
      <c r="AE204" s="12"/>
      <c r="AT204" s="252" t="s">
        <v>276</v>
      </c>
      <c r="AU204" s="252" t="s">
        <v>86</v>
      </c>
      <c r="AV204" s="12" t="s">
        <v>86</v>
      </c>
      <c r="AW204" s="12" t="s">
        <v>32</v>
      </c>
      <c r="AX204" s="12" t="s">
        <v>76</v>
      </c>
      <c r="AY204" s="252" t="s">
        <v>251</v>
      </c>
    </row>
    <row r="205" s="15" customFormat="1">
      <c r="A205" s="15"/>
      <c r="B205" s="274"/>
      <c r="C205" s="275"/>
      <c r="D205" s="234" t="s">
        <v>276</v>
      </c>
      <c r="E205" s="276" t="s">
        <v>725</v>
      </c>
      <c r="F205" s="277" t="s">
        <v>423</v>
      </c>
      <c r="G205" s="275"/>
      <c r="H205" s="278">
        <v>0.64800000000000002</v>
      </c>
      <c r="I205" s="279"/>
      <c r="J205" s="275"/>
      <c r="K205" s="275"/>
      <c r="L205" s="280"/>
      <c r="M205" s="281"/>
      <c r="N205" s="282"/>
      <c r="O205" s="282"/>
      <c r="P205" s="282"/>
      <c r="Q205" s="282"/>
      <c r="R205" s="282"/>
      <c r="S205" s="282"/>
      <c r="T205" s="283"/>
      <c r="U205" s="15"/>
      <c r="V205" s="15"/>
      <c r="W205" s="15"/>
      <c r="X205" s="15"/>
      <c r="Y205" s="15"/>
      <c r="Z205" s="15"/>
      <c r="AA205" s="15"/>
      <c r="AB205" s="15"/>
      <c r="AC205" s="15"/>
      <c r="AD205" s="15"/>
      <c r="AE205" s="15"/>
      <c r="AT205" s="284" t="s">
        <v>276</v>
      </c>
      <c r="AU205" s="284" t="s">
        <v>86</v>
      </c>
      <c r="AV205" s="15" t="s">
        <v>254</v>
      </c>
      <c r="AW205" s="15" t="s">
        <v>32</v>
      </c>
      <c r="AX205" s="15" t="s">
        <v>84</v>
      </c>
      <c r="AY205" s="284" t="s">
        <v>251</v>
      </c>
    </row>
    <row r="206" s="2" customFormat="1" ht="16.5" customHeight="1">
      <c r="A206" s="38"/>
      <c r="B206" s="39"/>
      <c r="C206" s="220" t="s">
        <v>8</v>
      </c>
      <c r="D206" s="220" t="s">
        <v>255</v>
      </c>
      <c r="E206" s="221" t="s">
        <v>854</v>
      </c>
      <c r="F206" s="222" t="s">
        <v>855</v>
      </c>
      <c r="G206" s="223" t="s">
        <v>592</v>
      </c>
      <c r="H206" s="224">
        <v>11.802</v>
      </c>
      <c r="I206" s="225"/>
      <c r="J206" s="226">
        <f>ROUND(I206*H206,2)</f>
        <v>0</v>
      </c>
      <c r="K206" s="227"/>
      <c r="L206" s="44"/>
      <c r="M206" s="228" t="s">
        <v>1</v>
      </c>
      <c r="N206" s="229" t="s">
        <v>41</v>
      </c>
      <c r="O206" s="91"/>
      <c r="P206" s="230">
        <f>O206*H206</f>
        <v>0</v>
      </c>
      <c r="Q206" s="230">
        <v>0</v>
      </c>
      <c r="R206" s="230">
        <f>Q206*H206</f>
        <v>0</v>
      </c>
      <c r="S206" s="230">
        <v>0.79000000000000004</v>
      </c>
      <c r="T206" s="231">
        <f>S206*H206</f>
        <v>9.3235799999999998</v>
      </c>
      <c r="U206" s="38"/>
      <c r="V206" s="38"/>
      <c r="W206" s="38"/>
      <c r="X206" s="38"/>
      <c r="Y206" s="38"/>
      <c r="Z206" s="38"/>
      <c r="AA206" s="38"/>
      <c r="AB206" s="38"/>
      <c r="AC206" s="38"/>
      <c r="AD206" s="38"/>
      <c r="AE206" s="38"/>
      <c r="AR206" s="232" t="s">
        <v>254</v>
      </c>
      <c r="AT206" s="232" t="s">
        <v>255</v>
      </c>
      <c r="AU206" s="232" t="s">
        <v>86</v>
      </c>
      <c r="AY206" s="17" t="s">
        <v>251</v>
      </c>
      <c r="BE206" s="233">
        <f>IF(N206="základní",J206,0)</f>
        <v>0</v>
      </c>
      <c r="BF206" s="233">
        <f>IF(N206="snížená",J206,0)</f>
        <v>0</v>
      </c>
      <c r="BG206" s="233">
        <f>IF(N206="zákl. přenesená",J206,0)</f>
        <v>0</v>
      </c>
      <c r="BH206" s="233">
        <f>IF(N206="sníž. přenesená",J206,0)</f>
        <v>0</v>
      </c>
      <c r="BI206" s="233">
        <f>IF(N206="nulová",J206,0)</f>
        <v>0</v>
      </c>
      <c r="BJ206" s="17" t="s">
        <v>84</v>
      </c>
      <c r="BK206" s="233">
        <f>ROUND(I206*H206,2)</f>
        <v>0</v>
      </c>
      <c r="BL206" s="17" t="s">
        <v>254</v>
      </c>
      <c r="BM206" s="232" t="s">
        <v>856</v>
      </c>
    </row>
    <row r="207" s="2" customFormat="1">
      <c r="A207" s="38"/>
      <c r="B207" s="39"/>
      <c r="C207" s="40"/>
      <c r="D207" s="234" t="s">
        <v>260</v>
      </c>
      <c r="E207" s="40"/>
      <c r="F207" s="235" t="s">
        <v>857</v>
      </c>
      <c r="G207" s="40"/>
      <c r="H207" s="40"/>
      <c r="I207" s="236"/>
      <c r="J207" s="40"/>
      <c r="K207" s="40"/>
      <c r="L207" s="44"/>
      <c r="M207" s="237"/>
      <c r="N207" s="238"/>
      <c r="O207" s="91"/>
      <c r="P207" s="91"/>
      <c r="Q207" s="91"/>
      <c r="R207" s="91"/>
      <c r="S207" s="91"/>
      <c r="T207" s="92"/>
      <c r="U207" s="38"/>
      <c r="V207" s="38"/>
      <c r="W207" s="38"/>
      <c r="X207" s="38"/>
      <c r="Y207" s="38"/>
      <c r="Z207" s="38"/>
      <c r="AA207" s="38"/>
      <c r="AB207" s="38"/>
      <c r="AC207" s="38"/>
      <c r="AD207" s="38"/>
      <c r="AE207" s="38"/>
      <c r="AT207" s="17" t="s">
        <v>260</v>
      </c>
      <c r="AU207" s="17" t="s">
        <v>86</v>
      </c>
    </row>
    <row r="208" s="2" customFormat="1">
      <c r="A208" s="38"/>
      <c r="B208" s="39"/>
      <c r="C208" s="40"/>
      <c r="D208" s="240" t="s">
        <v>274</v>
      </c>
      <c r="E208" s="40"/>
      <c r="F208" s="241" t="s">
        <v>858</v>
      </c>
      <c r="G208" s="40"/>
      <c r="H208" s="40"/>
      <c r="I208" s="236"/>
      <c r="J208" s="40"/>
      <c r="K208" s="40"/>
      <c r="L208" s="44"/>
      <c r="M208" s="237"/>
      <c r="N208" s="238"/>
      <c r="O208" s="91"/>
      <c r="P208" s="91"/>
      <c r="Q208" s="91"/>
      <c r="R208" s="91"/>
      <c r="S208" s="91"/>
      <c r="T208" s="92"/>
      <c r="U208" s="38"/>
      <c r="V208" s="38"/>
      <c r="W208" s="38"/>
      <c r="X208" s="38"/>
      <c r="Y208" s="38"/>
      <c r="Z208" s="38"/>
      <c r="AA208" s="38"/>
      <c r="AB208" s="38"/>
      <c r="AC208" s="38"/>
      <c r="AD208" s="38"/>
      <c r="AE208" s="38"/>
      <c r="AT208" s="17" t="s">
        <v>274</v>
      </c>
      <c r="AU208" s="17" t="s">
        <v>86</v>
      </c>
    </row>
    <row r="209" s="12" customFormat="1">
      <c r="A209" s="12"/>
      <c r="B209" s="242"/>
      <c r="C209" s="243"/>
      <c r="D209" s="234" t="s">
        <v>276</v>
      </c>
      <c r="E209" s="244" t="s">
        <v>1</v>
      </c>
      <c r="F209" s="245" t="s">
        <v>859</v>
      </c>
      <c r="G209" s="243"/>
      <c r="H209" s="246">
        <v>0.5</v>
      </c>
      <c r="I209" s="247"/>
      <c r="J209" s="243"/>
      <c r="K209" s="243"/>
      <c r="L209" s="248"/>
      <c r="M209" s="249"/>
      <c r="N209" s="250"/>
      <c r="O209" s="250"/>
      <c r="P209" s="250"/>
      <c r="Q209" s="250"/>
      <c r="R209" s="250"/>
      <c r="S209" s="250"/>
      <c r="T209" s="251"/>
      <c r="U209" s="12"/>
      <c r="V209" s="12"/>
      <c r="W209" s="12"/>
      <c r="X209" s="12"/>
      <c r="Y209" s="12"/>
      <c r="Z209" s="12"/>
      <c r="AA209" s="12"/>
      <c r="AB209" s="12"/>
      <c r="AC209" s="12"/>
      <c r="AD209" s="12"/>
      <c r="AE209" s="12"/>
      <c r="AT209" s="252" t="s">
        <v>276</v>
      </c>
      <c r="AU209" s="252" t="s">
        <v>86</v>
      </c>
      <c r="AV209" s="12" t="s">
        <v>86</v>
      </c>
      <c r="AW209" s="12" t="s">
        <v>32</v>
      </c>
      <c r="AX209" s="12" t="s">
        <v>76</v>
      </c>
      <c r="AY209" s="252" t="s">
        <v>251</v>
      </c>
    </row>
    <row r="210" s="12" customFormat="1">
      <c r="A210" s="12"/>
      <c r="B210" s="242"/>
      <c r="C210" s="243"/>
      <c r="D210" s="234" t="s">
        <v>276</v>
      </c>
      <c r="E210" s="244" t="s">
        <v>1</v>
      </c>
      <c r="F210" s="245" t="s">
        <v>860</v>
      </c>
      <c r="G210" s="243"/>
      <c r="H210" s="246">
        <v>0.10000000000000001</v>
      </c>
      <c r="I210" s="247"/>
      <c r="J210" s="243"/>
      <c r="K210" s="243"/>
      <c r="L210" s="248"/>
      <c r="M210" s="249"/>
      <c r="N210" s="250"/>
      <c r="O210" s="250"/>
      <c r="P210" s="250"/>
      <c r="Q210" s="250"/>
      <c r="R210" s="250"/>
      <c r="S210" s="250"/>
      <c r="T210" s="251"/>
      <c r="U210" s="12"/>
      <c r="V210" s="12"/>
      <c r="W210" s="12"/>
      <c r="X210" s="12"/>
      <c r="Y210" s="12"/>
      <c r="Z210" s="12"/>
      <c r="AA210" s="12"/>
      <c r="AB210" s="12"/>
      <c r="AC210" s="12"/>
      <c r="AD210" s="12"/>
      <c r="AE210" s="12"/>
      <c r="AT210" s="252" t="s">
        <v>276</v>
      </c>
      <c r="AU210" s="252" t="s">
        <v>86</v>
      </c>
      <c r="AV210" s="12" t="s">
        <v>86</v>
      </c>
      <c r="AW210" s="12" t="s">
        <v>32</v>
      </c>
      <c r="AX210" s="12" t="s">
        <v>76</v>
      </c>
      <c r="AY210" s="252" t="s">
        <v>251</v>
      </c>
    </row>
    <row r="211" s="13" customFormat="1">
      <c r="A211" s="13"/>
      <c r="B211" s="253"/>
      <c r="C211" s="254"/>
      <c r="D211" s="234" t="s">
        <v>276</v>
      </c>
      <c r="E211" s="255" t="s">
        <v>1</v>
      </c>
      <c r="F211" s="256" t="s">
        <v>861</v>
      </c>
      <c r="G211" s="254"/>
      <c r="H211" s="255" t="s">
        <v>1</v>
      </c>
      <c r="I211" s="257"/>
      <c r="J211" s="254"/>
      <c r="K211" s="254"/>
      <c r="L211" s="258"/>
      <c r="M211" s="259"/>
      <c r="N211" s="260"/>
      <c r="O211" s="260"/>
      <c r="P211" s="260"/>
      <c r="Q211" s="260"/>
      <c r="R211" s="260"/>
      <c r="S211" s="260"/>
      <c r="T211" s="261"/>
      <c r="U211" s="13"/>
      <c r="V211" s="13"/>
      <c r="W211" s="13"/>
      <c r="X211" s="13"/>
      <c r="Y211" s="13"/>
      <c r="Z211" s="13"/>
      <c r="AA211" s="13"/>
      <c r="AB211" s="13"/>
      <c r="AC211" s="13"/>
      <c r="AD211" s="13"/>
      <c r="AE211" s="13"/>
      <c r="AT211" s="262" t="s">
        <v>276</v>
      </c>
      <c r="AU211" s="262" t="s">
        <v>86</v>
      </c>
      <c r="AV211" s="13" t="s">
        <v>84</v>
      </c>
      <c r="AW211" s="13" t="s">
        <v>32</v>
      </c>
      <c r="AX211" s="13" t="s">
        <v>76</v>
      </c>
      <c r="AY211" s="262" t="s">
        <v>251</v>
      </c>
    </row>
    <row r="212" s="12" customFormat="1">
      <c r="A212" s="12"/>
      <c r="B212" s="242"/>
      <c r="C212" s="243"/>
      <c r="D212" s="234" t="s">
        <v>276</v>
      </c>
      <c r="E212" s="244" t="s">
        <v>1</v>
      </c>
      <c r="F212" s="245" t="s">
        <v>862</v>
      </c>
      <c r="G212" s="243"/>
      <c r="H212" s="246">
        <v>4.0599999999999996</v>
      </c>
      <c r="I212" s="247"/>
      <c r="J212" s="243"/>
      <c r="K212" s="243"/>
      <c r="L212" s="248"/>
      <c r="M212" s="249"/>
      <c r="N212" s="250"/>
      <c r="O212" s="250"/>
      <c r="P212" s="250"/>
      <c r="Q212" s="250"/>
      <c r="R212" s="250"/>
      <c r="S212" s="250"/>
      <c r="T212" s="251"/>
      <c r="U212" s="12"/>
      <c r="V212" s="12"/>
      <c r="W212" s="12"/>
      <c r="X212" s="12"/>
      <c r="Y212" s="12"/>
      <c r="Z212" s="12"/>
      <c r="AA212" s="12"/>
      <c r="AB212" s="12"/>
      <c r="AC212" s="12"/>
      <c r="AD212" s="12"/>
      <c r="AE212" s="12"/>
      <c r="AT212" s="252" t="s">
        <v>276</v>
      </c>
      <c r="AU212" s="252" t="s">
        <v>86</v>
      </c>
      <c r="AV212" s="12" t="s">
        <v>86</v>
      </c>
      <c r="AW212" s="12" t="s">
        <v>32</v>
      </c>
      <c r="AX212" s="12" t="s">
        <v>76</v>
      </c>
      <c r="AY212" s="252" t="s">
        <v>251</v>
      </c>
    </row>
    <row r="213" s="12" customFormat="1">
      <c r="A213" s="12"/>
      <c r="B213" s="242"/>
      <c r="C213" s="243"/>
      <c r="D213" s="234" t="s">
        <v>276</v>
      </c>
      <c r="E213" s="244" t="s">
        <v>1</v>
      </c>
      <c r="F213" s="245" t="s">
        <v>863</v>
      </c>
      <c r="G213" s="243"/>
      <c r="H213" s="246">
        <v>0.47999999999999998</v>
      </c>
      <c r="I213" s="247"/>
      <c r="J213" s="243"/>
      <c r="K213" s="243"/>
      <c r="L213" s="248"/>
      <c r="M213" s="249"/>
      <c r="N213" s="250"/>
      <c r="O213" s="250"/>
      <c r="P213" s="250"/>
      <c r="Q213" s="250"/>
      <c r="R213" s="250"/>
      <c r="S213" s="250"/>
      <c r="T213" s="251"/>
      <c r="U213" s="12"/>
      <c r="V213" s="12"/>
      <c r="W213" s="12"/>
      <c r="X213" s="12"/>
      <c r="Y213" s="12"/>
      <c r="Z213" s="12"/>
      <c r="AA213" s="12"/>
      <c r="AB213" s="12"/>
      <c r="AC213" s="12"/>
      <c r="AD213" s="12"/>
      <c r="AE213" s="12"/>
      <c r="AT213" s="252" t="s">
        <v>276</v>
      </c>
      <c r="AU213" s="252" t="s">
        <v>86</v>
      </c>
      <c r="AV213" s="12" t="s">
        <v>86</v>
      </c>
      <c r="AW213" s="12" t="s">
        <v>32</v>
      </c>
      <c r="AX213" s="12" t="s">
        <v>76</v>
      </c>
      <c r="AY213" s="252" t="s">
        <v>251</v>
      </c>
    </row>
    <row r="214" s="12" customFormat="1">
      <c r="A214" s="12"/>
      <c r="B214" s="242"/>
      <c r="C214" s="243"/>
      <c r="D214" s="234" t="s">
        <v>276</v>
      </c>
      <c r="E214" s="244" t="s">
        <v>1</v>
      </c>
      <c r="F214" s="245" t="s">
        <v>864</v>
      </c>
      <c r="G214" s="243"/>
      <c r="H214" s="246">
        <v>0.14999999999999999</v>
      </c>
      <c r="I214" s="247"/>
      <c r="J214" s="243"/>
      <c r="K214" s="243"/>
      <c r="L214" s="248"/>
      <c r="M214" s="249"/>
      <c r="N214" s="250"/>
      <c r="O214" s="250"/>
      <c r="P214" s="250"/>
      <c r="Q214" s="250"/>
      <c r="R214" s="250"/>
      <c r="S214" s="250"/>
      <c r="T214" s="251"/>
      <c r="U214" s="12"/>
      <c r="V214" s="12"/>
      <c r="W214" s="12"/>
      <c r="X214" s="12"/>
      <c r="Y214" s="12"/>
      <c r="Z214" s="12"/>
      <c r="AA214" s="12"/>
      <c r="AB214" s="12"/>
      <c r="AC214" s="12"/>
      <c r="AD214" s="12"/>
      <c r="AE214" s="12"/>
      <c r="AT214" s="252" t="s">
        <v>276</v>
      </c>
      <c r="AU214" s="252" t="s">
        <v>86</v>
      </c>
      <c r="AV214" s="12" t="s">
        <v>86</v>
      </c>
      <c r="AW214" s="12" t="s">
        <v>32</v>
      </c>
      <c r="AX214" s="12" t="s">
        <v>76</v>
      </c>
      <c r="AY214" s="252" t="s">
        <v>251</v>
      </c>
    </row>
    <row r="215" s="12" customFormat="1">
      <c r="A215" s="12"/>
      <c r="B215" s="242"/>
      <c r="C215" s="243"/>
      <c r="D215" s="234" t="s">
        <v>276</v>
      </c>
      <c r="E215" s="244" t="s">
        <v>1</v>
      </c>
      <c r="F215" s="245" t="s">
        <v>865</v>
      </c>
      <c r="G215" s="243"/>
      <c r="H215" s="246">
        <v>0.32200000000000001</v>
      </c>
      <c r="I215" s="247"/>
      <c r="J215" s="243"/>
      <c r="K215" s="243"/>
      <c r="L215" s="248"/>
      <c r="M215" s="249"/>
      <c r="N215" s="250"/>
      <c r="O215" s="250"/>
      <c r="P215" s="250"/>
      <c r="Q215" s="250"/>
      <c r="R215" s="250"/>
      <c r="S215" s="250"/>
      <c r="T215" s="251"/>
      <c r="U215" s="12"/>
      <c r="V215" s="12"/>
      <c r="W215" s="12"/>
      <c r="X215" s="12"/>
      <c r="Y215" s="12"/>
      <c r="Z215" s="12"/>
      <c r="AA215" s="12"/>
      <c r="AB215" s="12"/>
      <c r="AC215" s="12"/>
      <c r="AD215" s="12"/>
      <c r="AE215" s="12"/>
      <c r="AT215" s="252" t="s">
        <v>276</v>
      </c>
      <c r="AU215" s="252" t="s">
        <v>86</v>
      </c>
      <c r="AV215" s="12" t="s">
        <v>86</v>
      </c>
      <c r="AW215" s="12" t="s">
        <v>32</v>
      </c>
      <c r="AX215" s="12" t="s">
        <v>76</v>
      </c>
      <c r="AY215" s="252" t="s">
        <v>251</v>
      </c>
    </row>
    <row r="216" s="12" customFormat="1">
      <c r="A216" s="12"/>
      <c r="B216" s="242"/>
      <c r="C216" s="243"/>
      <c r="D216" s="234" t="s">
        <v>276</v>
      </c>
      <c r="E216" s="244" t="s">
        <v>1</v>
      </c>
      <c r="F216" s="245" t="s">
        <v>866</v>
      </c>
      <c r="G216" s="243"/>
      <c r="H216" s="246">
        <v>0.080000000000000002</v>
      </c>
      <c r="I216" s="247"/>
      <c r="J216" s="243"/>
      <c r="K216" s="243"/>
      <c r="L216" s="248"/>
      <c r="M216" s="249"/>
      <c r="N216" s="250"/>
      <c r="O216" s="250"/>
      <c r="P216" s="250"/>
      <c r="Q216" s="250"/>
      <c r="R216" s="250"/>
      <c r="S216" s="250"/>
      <c r="T216" s="251"/>
      <c r="U216" s="12"/>
      <c r="V216" s="12"/>
      <c r="W216" s="12"/>
      <c r="X216" s="12"/>
      <c r="Y216" s="12"/>
      <c r="Z216" s="12"/>
      <c r="AA216" s="12"/>
      <c r="AB216" s="12"/>
      <c r="AC216" s="12"/>
      <c r="AD216" s="12"/>
      <c r="AE216" s="12"/>
      <c r="AT216" s="252" t="s">
        <v>276</v>
      </c>
      <c r="AU216" s="252" t="s">
        <v>86</v>
      </c>
      <c r="AV216" s="12" t="s">
        <v>86</v>
      </c>
      <c r="AW216" s="12" t="s">
        <v>32</v>
      </c>
      <c r="AX216" s="12" t="s">
        <v>76</v>
      </c>
      <c r="AY216" s="252" t="s">
        <v>251</v>
      </c>
    </row>
    <row r="217" s="13" customFormat="1">
      <c r="A217" s="13"/>
      <c r="B217" s="253"/>
      <c r="C217" s="254"/>
      <c r="D217" s="234" t="s">
        <v>276</v>
      </c>
      <c r="E217" s="255" t="s">
        <v>1</v>
      </c>
      <c r="F217" s="256" t="s">
        <v>867</v>
      </c>
      <c r="G217" s="254"/>
      <c r="H217" s="255" t="s">
        <v>1</v>
      </c>
      <c r="I217" s="257"/>
      <c r="J217" s="254"/>
      <c r="K217" s="254"/>
      <c r="L217" s="258"/>
      <c r="M217" s="259"/>
      <c r="N217" s="260"/>
      <c r="O217" s="260"/>
      <c r="P217" s="260"/>
      <c r="Q217" s="260"/>
      <c r="R217" s="260"/>
      <c r="S217" s="260"/>
      <c r="T217" s="261"/>
      <c r="U217" s="13"/>
      <c r="V217" s="13"/>
      <c r="W217" s="13"/>
      <c r="X217" s="13"/>
      <c r="Y217" s="13"/>
      <c r="Z217" s="13"/>
      <c r="AA217" s="13"/>
      <c r="AB217" s="13"/>
      <c r="AC217" s="13"/>
      <c r="AD217" s="13"/>
      <c r="AE217" s="13"/>
      <c r="AT217" s="262" t="s">
        <v>276</v>
      </c>
      <c r="AU217" s="262" t="s">
        <v>86</v>
      </c>
      <c r="AV217" s="13" t="s">
        <v>84</v>
      </c>
      <c r="AW217" s="13" t="s">
        <v>32</v>
      </c>
      <c r="AX217" s="13" t="s">
        <v>76</v>
      </c>
      <c r="AY217" s="262" t="s">
        <v>251</v>
      </c>
    </row>
    <row r="218" s="12" customFormat="1">
      <c r="A218" s="12"/>
      <c r="B218" s="242"/>
      <c r="C218" s="243"/>
      <c r="D218" s="234" t="s">
        <v>276</v>
      </c>
      <c r="E218" s="244" t="s">
        <v>1</v>
      </c>
      <c r="F218" s="245" t="s">
        <v>868</v>
      </c>
      <c r="G218" s="243"/>
      <c r="H218" s="246">
        <v>0.14000000000000001</v>
      </c>
      <c r="I218" s="247"/>
      <c r="J218" s="243"/>
      <c r="K218" s="243"/>
      <c r="L218" s="248"/>
      <c r="M218" s="249"/>
      <c r="N218" s="250"/>
      <c r="O218" s="250"/>
      <c r="P218" s="250"/>
      <c r="Q218" s="250"/>
      <c r="R218" s="250"/>
      <c r="S218" s="250"/>
      <c r="T218" s="251"/>
      <c r="U218" s="12"/>
      <c r="V218" s="12"/>
      <c r="W218" s="12"/>
      <c r="X218" s="12"/>
      <c r="Y218" s="12"/>
      <c r="Z218" s="12"/>
      <c r="AA218" s="12"/>
      <c r="AB218" s="12"/>
      <c r="AC218" s="12"/>
      <c r="AD218" s="12"/>
      <c r="AE218" s="12"/>
      <c r="AT218" s="252" t="s">
        <v>276</v>
      </c>
      <c r="AU218" s="252" t="s">
        <v>86</v>
      </c>
      <c r="AV218" s="12" t="s">
        <v>86</v>
      </c>
      <c r="AW218" s="12" t="s">
        <v>32</v>
      </c>
      <c r="AX218" s="12" t="s">
        <v>76</v>
      </c>
      <c r="AY218" s="252" t="s">
        <v>251</v>
      </c>
    </row>
    <row r="219" s="12" customFormat="1">
      <c r="A219" s="12"/>
      <c r="B219" s="242"/>
      <c r="C219" s="243"/>
      <c r="D219" s="234" t="s">
        <v>276</v>
      </c>
      <c r="E219" s="244" t="s">
        <v>1</v>
      </c>
      <c r="F219" s="245" t="s">
        <v>869</v>
      </c>
      <c r="G219" s="243"/>
      <c r="H219" s="246">
        <v>5.25</v>
      </c>
      <c r="I219" s="247"/>
      <c r="J219" s="243"/>
      <c r="K219" s="243"/>
      <c r="L219" s="248"/>
      <c r="M219" s="249"/>
      <c r="N219" s="250"/>
      <c r="O219" s="250"/>
      <c r="P219" s="250"/>
      <c r="Q219" s="250"/>
      <c r="R219" s="250"/>
      <c r="S219" s="250"/>
      <c r="T219" s="251"/>
      <c r="U219" s="12"/>
      <c r="V219" s="12"/>
      <c r="W219" s="12"/>
      <c r="X219" s="12"/>
      <c r="Y219" s="12"/>
      <c r="Z219" s="12"/>
      <c r="AA219" s="12"/>
      <c r="AB219" s="12"/>
      <c r="AC219" s="12"/>
      <c r="AD219" s="12"/>
      <c r="AE219" s="12"/>
      <c r="AT219" s="252" t="s">
        <v>276</v>
      </c>
      <c r="AU219" s="252" t="s">
        <v>86</v>
      </c>
      <c r="AV219" s="12" t="s">
        <v>86</v>
      </c>
      <c r="AW219" s="12" t="s">
        <v>32</v>
      </c>
      <c r="AX219" s="12" t="s">
        <v>76</v>
      </c>
      <c r="AY219" s="252" t="s">
        <v>251</v>
      </c>
    </row>
    <row r="220" s="12" customFormat="1">
      <c r="A220" s="12"/>
      <c r="B220" s="242"/>
      <c r="C220" s="243"/>
      <c r="D220" s="234" t="s">
        <v>276</v>
      </c>
      <c r="E220" s="244" t="s">
        <v>1</v>
      </c>
      <c r="F220" s="245" t="s">
        <v>870</v>
      </c>
      <c r="G220" s="243"/>
      <c r="H220" s="246">
        <v>0.71999999999999997</v>
      </c>
      <c r="I220" s="247"/>
      <c r="J220" s="243"/>
      <c r="K220" s="243"/>
      <c r="L220" s="248"/>
      <c r="M220" s="249"/>
      <c r="N220" s="250"/>
      <c r="O220" s="250"/>
      <c r="P220" s="250"/>
      <c r="Q220" s="250"/>
      <c r="R220" s="250"/>
      <c r="S220" s="250"/>
      <c r="T220" s="251"/>
      <c r="U220" s="12"/>
      <c r="V220" s="12"/>
      <c r="W220" s="12"/>
      <c r="X220" s="12"/>
      <c r="Y220" s="12"/>
      <c r="Z220" s="12"/>
      <c r="AA220" s="12"/>
      <c r="AB220" s="12"/>
      <c r="AC220" s="12"/>
      <c r="AD220" s="12"/>
      <c r="AE220" s="12"/>
      <c r="AT220" s="252" t="s">
        <v>276</v>
      </c>
      <c r="AU220" s="252" t="s">
        <v>86</v>
      </c>
      <c r="AV220" s="12" t="s">
        <v>86</v>
      </c>
      <c r="AW220" s="12" t="s">
        <v>32</v>
      </c>
      <c r="AX220" s="12" t="s">
        <v>76</v>
      </c>
      <c r="AY220" s="252" t="s">
        <v>251</v>
      </c>
    </row>
    <row r="221" s="15" customFormat="1">
      <c r="A221" s="15"/>
      <c r="B221" s="274"/>
      <c r="C221" s="275"/>
      <c r="D221" s="234" t="s">
        <v>276</v>
      </c>
      <c r="E221" s="276" t="s">
        <v>740</v>
      </c>
      <c r="F221" s="277" t="s">
        <v>423</v>
      </c>
      <c r="G221" s="275"/>
      <c r="H221" s="278">
        <v>11.802</v>
      </c>
      <c r="I221" s="279"/>
      <c r="J221" s="275"/>
      <c r="K221" s="275"/>
      <c r="L221" s="280"/>
      <c r="M221" s="281"/>
      <c r="N221" s="282"/>
      <c r="O221" s="282"/>
      <c r="P221" s="282"/>
      <c r="Q221" s="282"/>
      <c r="R221" s="282"/>
      <c r="S221" s="282"/>
      <c r="T221" s="283"/>
      <c r="U221" s="15"/>
      <c r="V221" s="15"/>
      <c r="W221" s="15"/>
      <c r="X221" s="15"/>
      <c r="Y221" s="15"/>
      <c r="Z221" s="15"/>
      <c r="AA221" s="15"/>
      <c r="AB221" s="15"/>
      <c r="AC221" s="15"/>
      <c r="AD221" s="15"/>
      <c r="AE221" s="15"/>
      <c r="AT221" s="284" t="s">
        <v>276</v>
      </c>
      <c r="AU221" s="284" t="s">
        <v>86</v>
      </c>
      <c r="AV221" s="15" t="s">
        <v>254</v>
      </c>
      <c r="AW221" s="15" t="s">
        <v>32</v>
      </c>
      <c r="AX221" s="15" t="s">
        <v>84</v>
      </c>
      <c r="AY221" s="284" t="s">
        <v>251</v>
      </c>
    </row>
    <row r="222" s="2" customFormat="1" ht="24.15" customHeight="1">
      <c r="A222" s="38"/>
      <c r="B222" s="39"/>
      <c r="C222" s="220" t="s">
        <v>331</v>
      </c>
      <c r="D222" s="220" t="s">
        <v>255</v>
      </c>
      <c r="E222" s="221" t="s">
        <v>871</v>
      </c>
      <c r="F222" s="222" t="s">
        <v>872</v>
      </c>
      <c r="G222" s="223" t="s">
        <v>802</v>
      </c>
      <c r="H222" s="224">
        <v>1.3999999999999999</v>
      </c>
      <c r="I222" s="225"/>
      <c r="J222" s="226">
        <f>ROUND(I222*H222,2)</f>
        <v>0</v>
      </c>
      <c r="K222" s="227"/>
      <c r="L222" s="44"/>
      <c r="M222" s="228" t="s">
        <v>1</v>
      </c>
      <c r="N222" s="229" t="s">
        <v>41</v>
      </c>
      <c r="O222" s="91"/>
      <c r="P222" s="230">
        <f>O222*H222</f>
        <v>0</v>
      </c>
      <c r="Q222" s="230">
        <v>0</v>
      </c>
      <c r="R222" s="230">
        <f>Q222*H222</f>
        <v>0</v>
      </c>
      <c r="S222" s="230">
        <v>0.070000000000000007</v>
      </c>
      <c r="T222" s="231">
        <f>S222*H222</f>
        <v>0.098000000000000004</v>
      </c>
      <c r="U222" s="38"/>
      <c r="V222" s="38"/>
      <c r="W222" s="38"/>
      <c r="X222" s="38"/>
      <c r="Y222" s="38"/>
      <c r="Z222" s="38"/>
      <c r="AA222" s="38"/>
      <c r="AB222" s="38"/>
      <c r="AC222" s="38"/>
      <c r="AD222" s="38"/>
      <c r="AE222" s="38"/>
      <c r="AR222" s="232" t="s">
        <v>254</v>
      </c>
      <c r="AT222" s="232" t="s">
        <v>255</v>
      </c>
      <c r="AU222" s="232" t="s">
        <v>86</v>
      </c>
      <c r="AY222" s="17" t="s">
        <v>251</v>
      </c>
      <c r="BE222" s="233">
        <f>IF(N222="základní",J222,0)</f>
        <v>0</v>
      </c>
      <c r="BF222" s="233">
        <f>IF(N222="snížená",J222,0)</f>
        <v>0</v>
      </c>
      <c r="BG222" s="233">
        <f>IF(N222="zákl. přenesená",J222,0)</f>
        <v>0</v>
      </c>
      <c r="BH222" s="233">
        <f>IF(N222="sníž. přenesená",J222,0)</f>
        <v>0</v>
      </c>
      <c r="BI222" s="233">
        <f>IF(N222="nulová",J222,0)</f>
        <v>0</v>
      </c>
      <c r="BJ222" s="17" t="s">
        <v>84</v>
      </c>
      <c r="BK222" s="233">
        <f>ROUND(I222*H222,2)</f>
        <v>0</v>
      </c>
      <c r="BL222" s="17" t="s">
        <v>254</v>
      </c>
      <c r="BM222" s="232" t="s">
        <v>873</v>
      </c>
    </row>
    <row r="223" s="2" customFormat="1">
      <c r="A223" s="38"/>
      <c r="B223" s="39"/>
      <c r="C223" s="40"/>
      <c r="D223" s="234" t="s">
        <v>260</v>
      </c>
      <c r="E223" s="40"/>
      <c r="F223" s="235" t="s">
        <v>874</v>
      </c>
      <c r="G223" s="40"/>
      <c r="H223" s="40"/>
      <c r="I223" s="236"/>
      <c r="J223" s="40"/>
      <c r="K223" s="40"/>
      <c r="L223" s="44"/>
      <c r="M223" s="237"/>
      <c r="N223" s="238"/>
      <c r="O223" s="91"/>
      <c r="P223" s="91"/>
      <c r="Q223" s="91"/>
      <c r="R223" s="91"/>
      <c r="S223" s="91"/>
      <c r="T223" s="92"/>
      <c r="U223" s="38"/>
      <c r="V223" s="38"/>
      <c r="W223" s="38"/>
      <c r="X223" s="38"/>
      <c r="Y223" s="38"/>
      <c r="Z223" s="38"/>
      <c r="AA223" s="38"/>
      <c r="AB223" s="38"/>
      <c r="AC223" s="38"/>
      <c r="AD223" s="38"/>
      <c r="AE223" s="38"/>
      <c r="AT223" s="17" t="s">
        <v>260</v>
      </c>
      <c r="AU223" s="17" t="s">
        <v>86</v>
      </c>
    </row>
    <row r="224" s="2" customFormat="1">
      <c r="A224" s="38"/>
      <c r="B224" s="39"/>
      <c r="C224" s="40"/>
      <c r="D224" s="240" t="s">
        <v>274</v>
      </c>
      <c r="E224" s="40"/>
      <c r="F224" s="241" t="s">
        <v>875</v>
      </c>
      <c r="G224" s="40"/>
      <c r="H224" s="40"/>
      <c r="I224" s="236"/>
      <c r="J224" s="40"/>
      <c r="K224" s="40"/>
      <c r="L224" s="44"/>
      <c r="M224" s="237"/>
      <c r="N224" s="238"/>
      <c r="O224" s="91"/>
      <c r="P224" s="91"/>
      <c r="Q224" s="91"/>
      <c r="R224" s="91"/>
      <c r="S224" s="91"/>
      <c r="T224" s="92"/>
      <c r="U224" s="38"/>
      <c r="V224" s="38"/>
      <c r="W224" s="38"/>
      <c r="X224" s="38"/>
      <c r="Y224" s="38"/>
      <c r="Z224" s="38"/>
      <c r="AA224" s="38"/>
      <c r="AB224" s="38"/>
      <c r="AC224" s="38"/>
      <c r="AD224" s="38"/>
      <c r="AE224" s="38"/>
      <c r="AT224" s="17" t="s">
        <v>274</v>
      </c>
      <c r="AU224" s="17" t="s">
        <v>86</v>
      </c>
    </row>
    <row r="225" s="12" customFormat="1">
      <c r="A225" s="12"/>
      <c r="B225" s="242"/>
      <c r="C225" s="243"/>
      <c r="D225" s="234" t="s">
        <v>276</v>
      </c>
      <c r="E225" s="244" t="s">
        <v>742</v>
      </c>
      <c r="F225" s="245" t="s">
        <v>876</v>
      </c>
      <c r="G225" s="243"/>
      <c r="H225" s="246">
        <v>1.3999999999999999</v>
      </c>
      <c r="I225" s="247"/>
      <c r="J225" s="243"/>
      <c r="K225" s="243"/>
      <c r="L225" s="248"/>
      <c r="M225" s="249"/>
      <c r="N225" s="250"/>
      <c r="O225" s="250"/>
      <c r="P225" s="250"/>
      <c r="Q225" s="250"/>
      <c r="R225" s="250"/>
      <c r="S225" s="250"/>
      <c r="T225" s="251"/>
      <c r="U225" s="12"/>
      <c r="V225" s="12"/>
      <c r="W225" s="12"/>
      <c r="X225" s="12"/>
      <c r="Y225" s="12"/>
      <c r="Z225" s="12"/>
      <c r="AA225" s="12"/>
      <c r="AB225" s="12"/>
      <c r="AC225" s="12"/>
      <c r="AD225" s="12"/>
      <c r="AE225" s="12"/>
      <c r="AT225" s="252" t="s">
        <v>276</v>
      </c>
      <c r="AU225" s="252" t="s">
        <v>86</v>
      </c>
      <c r="AV225" s="12" t="s">
        <v>86</v>
      </c>
      <c r="AW225" s="12" t="s">
        <v>32</v>
      </c>
      <c r="AX225" s="12" t="s">
        <v>84</v>
      </c>
      <c r="AY225" s="252" t="s">
        <v>251</v>
      </c>
    </row>
    <row r="226" s="2" customFormat="1" ht="24.15" customHeight="1">
      <c r="A226" s="38"/>
      <c r="B226" s="39"/>
      <c r="C226" s="220" t="s">
        <v>336</v>
      </c>
      <c r="D226" s="220" t="s">
        <v>255</v>
      </c>
      <c r="E226" s="221" t="s">
        <v>877</v>
      </c>
      <c r="F226" s="222" t="s">
        <v>878</v>
      </c>
      <c r="G226" s="223" t="s">
        <v>802</v>
      </c>
      <c r="H226" s="224">
        <v>1.3999999999999999</v>
      </c>
      <c r="I226" s="225"/>
      <c r="J226" s="226">
        <f>ROUND(I226*H226,2)</f>
        <v>0</v>
      </c>
      <c r="K226" s="227"/>
      <c r="L226" s="44"/>
      <c r="M226" s="228" t="s">
        <v>1</v>
      </c>
      <c r="N226" s="229" t="s">
        <v>41</v>
      </c>
      <c r="O226" s="91"/>
      <c r="P226" s="230">
        <f>O226*H226</f>
        <v>0</v>
      </c>
      <c r="Q226" s="230">
        <v>0</v>
      </c>
      <c r="R226" s="230">
        <f>Q226*H226</f>
        <v>0</v>
      </c>
      <c r="S226" s="230">
        <v>0.040000000000000001</v>
      </c>
      <c r="T226" s="231">
        <f>S226*H226</f>
        <v>0.055999999999999994</v>
      </c>
      <c r="U226" s="38"/>
      <c r="V226" s="38"/>
      <c r="W226" s="38"/>
      <c r="X226" s="38"/>
      <c r="Y226" s="38"/>
      <c r="Z226" s="38"/>
      <c r="AA226" s="38"/>
      <c r="AB226" s="38"/>
      <c r="AC226" s="38"/>
      <c r="AD226" s="38"/>
      <c r="AE226" s="38"/>
      <c r="AR226" s="232" t="s">
        <v>254</v>
      </c>
      <c r="AT226" s="232" t="s">
        <v>255</v>
      </c>
      <c r="AU226" s="232" t="s">
        <v>86</v>
      </c>
      <c r="AY226" s="17" t="s">
        <v>251</v>
      </c>
      <c r="BE226" s="233">
        <f>IF(N226="základní",J226,0)</f>
        <v>0</v>
      </c>
      <c r="BF226" s="233">
        <f>IF(N226="snížená",J226,0)</f>
        <v>0</v>
      </c>
      <c r="BG226" s="233">
        <f>IF(N226="zákl. přenesená",J226,0)</f>
        <v>0</v>
      </c>
      <c r="BH226" s="233">
        <f>IF(N226="sníž. přenesená",J226,0)</f>
        <v>0</v>
      </c>
      <c r="BI226" s="233">
        <f>IF(N226="nulová",J226,0)</f>
        <v>0</v>
      </c>
      <c r="BJ226" s="17" t="s">
        <v>84</v>
      </c>
      <c r="BK226" s="233">
        <f>ROUND(I226*H226,2)</f>
        <v>0</v>
      </c>
      <c r="BL226" s="17" t="s">
        <v>254</v>
      </c>
      <c r="BM226" s="232" t="s">
        <v>879</v>
      </c>
    </row>
    <row r="227" s="2" customFormat="1">
      <c r="A227" s="38"/>
      <c r="B227" s="39"/>
      <c r="C227" s="40"/>
      <c r="D227" s="234" t="s">
        <v>260</v>
      </c>
      <c r="E227" s="40"/>
      <c r="F227" s="235" t="s">
        <v>880</v>
      </c>
      <c r="G227" s="40"/>
      <c r="H227" s="40"/>
      <c r="I227" s="236"/>
      <c r="J227" s="40"/>
      <c r="K227" s="40"/>
      <c r="L227" s="44"/>
      <c r="M227" s="237"/>
      <c r="N227" s="238"/>
      <c r="O227" s="91"/>
      <c r="P227" s="91"/>
      <c r="Q227" s="91"/>
      <c r="R227" s="91"/>
      <c r="S227" s="91"/>
      <c r="T227" s="92"/>
      <c r="U227" s="38"/>
      <c r="V227" s="38"/>
      <c r="W227" s="38"/>
      <c r="X227" s="38"/>
      <c r="Y227" s="38"/>
      <c r="Z227" s="38"/>
      <c r="AA227" s="38"/>
      <c r="AB227" s="38"/>
      <c r="AC227" s="38"/>
      <c r="AD227" s="38"/>
      <c r="AE227" s="38"/>
      <c r="AT227" s="17" t="s">
        <v>260</v>
      </c>
      <c r="AU227" s="17" t="s">
        <v>86</v>
      </c>
    </row>
    <row r="228" s="2" customFormat="1">
      <c r="A228" s="38"/>
      <c r="B228" s="39"/>
      <c r="C228" s="40"/>
      <c r="D228" s="240" t="s">
        <v>274</v>
      </c>
      <c r="E228" s="40"/>
      <c r="F228" s="241" t="s">
        <v>881</v>
      </c>
      <c r="G228" s="40"/>
      <c r="H228" s="40"/>
      <c r="I228" s="236"/>
      <c r="J228" s="40"/>
      <c r="K228" s="40"/>
      <c r="L228" s="44"/>
      <c r="M228" s="237"/>
      <c r="N228" s="238"/>
      <c r="O228" s="91"/>
      <c r="P228" s="91"/>
      <c r="Q228" s="91"/>
      <c r="R228" s="91"/>
      <c r="S228" s="91"/>
      <c r="T228" s="92"/>
      <c r="U228" s="38"/>
      <c r="V228" s="38"/>
      <c r="W228" s="38"/>
      <c r="X228" s="38"/>
      <c r="Y228" s="38"/>
      <c r="Z228" s="38"/>
      <c r="AA228" s="38"/>
      <c r="AB228" s="38"/>
      <c r="AC228" s="38"/>
      <c r="AD228" s="38"/>
      <c r="AE228" s="38"/>
      <c r="AT228" s="17" t="s">
        <v>274</v>
      </c>
      <c r="AU228" s="17" t="s">
        <v>86</v>
      </c>
    </row>
    <row r="229" s="12" customFormat="1">
      <c r="A229" s="12"/>
      <c r="B229" s="242"/>
      <c r="C229" s="243"/>
      <c r="D229" s="234" t="s">
        <v>276</v>
      </c>
      <c r="E229" s="244" t="s">
        <v>738</v>
      </c>
      <c r="F229" s="245" t="s">
        <v>882</v>
      </c>
      <c r="G229" s="243"/>
      <c r="H229" s="246">
        <v>1.3999999999999999</v>
      </c>
      <c r="I229" s="247"/>
      <c r="J229" s="243"/>
      <c r="K229" s="243"/>
      <c r="L229" s="248"/>
      <c r="M229" s="249"/>
      <c r="N229" s="250"/>
      <c r="O229" s="250"/>
      <c r="P229" s="250"/>
      <c r="Q229" s="250"/>
      <c r="R229" s="250"/>
      <c r="S229" s="250"/>
      <c r="T229" s="251"/>
      <c r="U229" s="12"/>
      <c r="V229" s="12"/>
      <c r="W229" s="12"/>
      <c r="X229" s="12"/>
      <c r="Y229" s="12"/>
      <c r="Z229" s="12"/>
      <c r="AA229" s="12"/>
      <c r="AB229" s="12"/>
      <c r="AC229" s="12"/>
      <c r="AD229" s="12"/>
      <c r="AE229" s="12"/>
      <c r="AT229" s="252" t="s">
        <v>276</v>
      </c>
      <c r="AU229" s="252" t="s">
        <v>86</v>
      </c>
      <c r="AV229" s="12" t="s">
        <v>86</v>
      </c>
      <c r="AW229" s="12" t="s">
        <v>32</v>
      </c>
      <c r="AX229" s="12" t="s">
        <v>84</v>
      </c>
      <c r="AY229" s="252" t="s">
        <v>251</v>
      </c>
    </row>
    <row r="230" s="2" customFormat="1" ht="16.5" customHeight="1">
      <c r="A230" s="38"/>
      <c r="B230" s="39"/>
      <c r="C230" s="220" t="s">
        <v>342</v>
      </c>
      <c r="D230" s="220" t="s">
        <v>255</v>
      </c>
      <c r="E230" s="221" t="s">
        <v>883</v>
      </c>
      <c r="F230" s="222" t="s">
        <v>884</v>
      </c>
      <c r="G230" s="223" t="s">
        <v>416</v>
      </c>
      <c r="H230" s="224">
        <v>12</v>
      </c>
      <c r="I230" s="225"/>
      <c r="J230" s="226">
        <f>ROUND(I230*H230,2)</f>
        <v>0</v>
      </c>
      <c r="K230" s="227"/>
      <c r="L230" s="44"/>
      <c r="M230" s="228" t="s">
        <v>1</v>
      </c>
      <c r="N230" s="229" t="s">
        <v>41</v>
      </c>
      <c r="O230" s="91"/>
      <c r="P230" s="230">
        <f>O230*H230</f>
        <v>0</v>
      </c>
      <c r="Q230" s="230">
        <v>0</v>
      </c>
      <c r="R230" s="230">
        <f>Q230*H230</f>
        <v>0</v>
      </c>
      <c r="S230" s="230">
        <v>0</v>
      </c>
      <c r="T230" s="231">
        <f>S230*H230</f>
        <v>0</v>
      </c>
      <c r="U230" s="38"/>
      <c r="V230" s="38"/>
      <c r="W230" s="38"/>
      <c r="X230" s="38"/>
      <c r="Y230" s="38"/>
      <c r="Z230" s="38"/>
      <c r="AA230" s="38"/>
      <c r="AB230" s="38"/>
      <c r="AC230" s="38"/>
      <c r="AD230" s="38"/>
      <c r="AE230" s="38"/>
      <c r="AR230" s="232" t="s">
        <v>254</v>
      </c>
      <c r="AT230" s="232" t="s">
        <v>255</v>
      </c>
      <c r="AU230" s="232" t="s">
        <v>86</v>
      </c>
      <c r="AY230" s="17" t="s">
        <v>251</v>
      </c>
      <c r="BE230" s="233">
        <f>IF(N230="základní",J230,0)</f>
        <v>0</v>
      </c>
      <c r="BF230" s="233">
        <f>IF(N230="snížená",J230,0)</f>
        <v>0</v>
      </c>
      <c r="BG230" s="233">
        <f>IF(N230="zákl. přenesená",J230,0)</f>
        <v>0</v>
      </c>
      <c r="BH230" s="233">
        <f>IF(N230="sníž. přenesená",J230,0)</f>
        <v>0</v>
      </c>
      <c r="BI230" s="233">
        <f>IF(N230="nulová",J230,0)</f>
        <v>0</v>
      </c>
      <c r="BJ230" s="17" t="s">
        <v>84</v>
      </c>
      <c r="BK230" s="233">
        <f>ROUND(I230*H230,2)</f>
        <v>0</v>
      </c>
      <c r="BL230" s="17" t="s">
        <v>254</v>
      </c>
      <c r="BM230" s="232" t="s">
        <v>885</v>
      </c>
    </row>
    <row r="231" s="2" customFormat="1">
      <c r="A231" s="38"/>
      <c r="B231" s="39"/>
      <c r="C231" s="40"/>
      <c r="D231" s="234" t="s">
        <v>260</v>
      </c>
      <c r="E231" s="40"/>
      <c r="F231" s="235" t="s">
        <v>886</v>
      </c>
      <c r="G231" s="40"/>
      <c r="H231" s="40"/>
      <c r="I231" s="236"/>
      <c r="J231" s="40"/>
      <c r="K231" s="40"/>
      <c r="L231" s="44"/>
      <c r="M231" s="237"/>
      <c r="N231" s="238"/>
      <c r="O231" s="91"/>
      <c r="P231" s="91"/>
      <c r="Q231" s="91"/>
      <c r="R231" s="91"/>
      <c r="S231" s="91"/>
      <c r="T231" s="92"/>
      <c r="U231" s="38"/>
      <c r="V231" s="38"/>
      <c r="W231" s="38"/>
      <c r="X231" s="38"/>
      <c r="Y231" s="38"/>
      <c r="Z231" s="38"/>
      <c r="AA231" s="38"/>
      <c r="AB231" s="38"/>
      <c r="AC231" s="38"/>
      <c r="AD231" s="38"/>
      <c r="AE231" s="38"/>
      <c r="AT231" s="17" t="s">
        <v>260</v>
      </c>
      <c r="AU231" s="17" t="s">
        <v>86</v>
      </c>
    </row>
    <row r="232" s="12" customFormat="1">
      <c r="A232" s="12"/>
      <c r="B232" s="242"/>
      <c r="C232" s="243"/>
      <c r="D232" s="234" t="s">
        <v>276</v>
      </c>
      <c r="E232" s="244" t="s">
        <v>1</v>
      </c>
      <c r="F232" s="245" t="s">
        <v>887</v>
      </c>
      <c r="G232" s="243"/>
      <c r="H232" s="246">
        <v>10</v>
      </c>
      <c r="I232" s="247"/>
      <c r="J232" s="243"/>
      <c r="K232" s="243"/>
      <c r="L232" s="248"/>
      <c r="M232" s="249"/>
      <c r="N232" s="250"/>
      <c r="O232" s="250"/>
      <c r="P232" s="250"/>
      <c r="Q232" s="250"/>
      <c r="R232" s="250"/>
      <c r="S232" s="250"/>
      <c r="T232" s="251"/>
      <c r="U232" s="12"/>
      <c r="V232" s="12"/>
      <c r="W232" s="12"/>
      <c r="X232" s="12"/>
      <c r="Y232" s="12"/>
      <c r="Z232" s="12"/>
      <c r="AA232" s="12"/>
      <c r="AB232" s="12"/>
      <c r="AC232" s="12"/>
      <c r="AD232" s="12"/>
      <c r="AE232" s="12"/>
      <c r="AT232" s="252" t="s">
        <v>276</v>
      </c>
      <c r="AU232" s="252" t="s">
        <v>86</v>
      </c>
      <c r="AV232" s="12" t="s">
        <v>86</v>
      </c>
      <c r="AW232" s="12" t="s">
        <v>32</v>
      </c>
      <c r="AX232" s="12" t="s">
        <v>76</v>
      </c>
      <c r="AY232" s="252" t="s">
        <v>251</v>
      </c>
    </row>
    <row r="233" s="12" customFormat="1">
      <c r="A233" s="12"/>
      <c r="B233" s="242"/>
      <c r="C233" s="243"/>
      <c r="D233" s="234" t="s">
        <v>276</v>
      </c>
      <c r="E233" s="244" t="s">
        <v>1</v>
      </c>
      <c r="F233" s="245" t="s">
        <v>888</v>
      </c>
      <c r="G233" s="243"/>
      <c r="H233" s="246">
        <v>2</v>
      </c>
      <c r="I233" s="247"/>
      <c r="J233" s="243"/>
      <c r="K233" s="243"/>
      <c r="L233" s="248"/>
      <c r="M233" s="249"/>
      <c r="N233" s="250"/>
      <c r="O233" s="250"/>
      <c r="P233" s="250"/>
      <c r="Q233" s="250"/>
      <c r="R233" s="250"/>
      <c r="S233" s="250"/>
      <c r="T233" s="251"/>
      <c r="U233" s="12"/>
      <c r="V233" s="12"/>
      <c r="W233" s="12"/>
      <c r="X233" s="12"/>
      <c r="Y233" s="12"/>
      <c r="Z233" s="12"/>
      <c r="AA233" s="12"/>
      <c r="AB233" s="12"/>
      <c r="AC233" s="12"/>
      <c r="AD233" s="12"/>
      <c r="AE233" s="12"/>
      <c r="AT233" s="252" t="s">
        <v>276</v>
      </c>
      <c r="AU233" s="252" t="s">
        <v>86</v>
      </c>
      <c r="AV233" s="12" t="s">
        <v>86</v>
      </c>
      <c r="AW233" s="12" t="s">
        <v>32</v>
      </c>
      <c r="AX233" s="12" t="s">
        <v>76</v>
      </c>
      <c r="AY233" s="252" t="s">
        <v>251</v>
      </c>
    </row>
    <row r="234" s="15" customFormat="1">
      <c r="A234" s="15"/>
      <c r="B234" s="274"/>
      <c r="C234" s="275"/>
      <c r="D234" s="234" t="s">
        <v>276</v>
      </c>
      <c r="E234" s="276" t="s">
        <v>748</v>
      </c>
      <c r="F234" s="277" t="s">
        <v>423</v>
      </c>
      <c r="G234" s="275"/>
      <c r="H234" s="278">
        <v>12</v>
      </c>
      <c r="I234" s="279"/>
      <c r="J234" s="275"/>
      <c r="K234" s="275"/>
      <c r="L234" s="280"/>
      <c r="M234" s="281"/>
      <c r="N234" s="282"/>
      <c r="O234" s="282"/>
      <c r="P234" s="282"/>
      <c r="Q234" s="282"/>
      <c r="R234" s="282"/>
      <c r="S234" s="282"/>
      <c r="T234" s="283"/>
      <c r="U234" s="15"/>
      <c r="V234" s="15"/>
      <c r="W234" s="15"/>
      <c r="X234" s="15"/>
      <c r="Y234" s="15"/>
      <c r="Z234" s="15"/>
      <c r="AA234" s="15"/>
      <c r="AB234" s="15"/>
      <c r="AC234" s="15"/>
      <c r="AD234" s="15"/>
      <c r="AE234" s="15"/>
      <c r="AT234" s="284" t="s">
        <v>276</v>
      </c>
      <c r="AU234" s="284" t="s">
        <v>86</v>
      </c>
      <c r="AV234" s="15" t="s">
        <v>254</v>
      </c>
      <c r="AW234" s="15" t="s">
        <v>32</v>
      </c>
      <c r="AX234" s="15" t="s">
        <v>84</v>
      </c>
      <c r="AY234" s="284" t="s">
        <v>251</v>
      </c>
    </row>
    <row r="235" s="2" customFormat="1" ht="24.15" customHeight="1">
      <c r="A235" s="38"/>
      <c r="B235" s="39"/>
      <c r="C235" s="220" t="s">
        <v>350</v>
      </c>
      <c r="D235" s="220" t="s">
        <v>255</v>
      </c>
      <c r="E235" s="221" t="s">
        <v>889</v>
      </c>
      <c r="F235" s="222" t="s">
        <v>890</v>
      </c>
      <c r="G235" s="223" t="s">
        <v>416</v>
      </c>
      <c r="H235" s="224">
        <v>10</v>
      </c>
      <c r="I235" s="225"/>
      <c r="J235" s="226">
        <f>ROUND(I235*H235,2)</f>
        <v>0</v>
      </c>
      <c r="K235" s="227"/>
      <c r="L235" s="44"/>
      <c r="M235" s="228" t="s">
        <v>1</v>
      </c>
      <c r="N235" s="229" t="s">
        <v>41</v>
      </c>
      <c r="O235" s="91"/>
      <c r="P235" s="230">
        <f>O235*H235</f>
        <v>0</v>
      </c>
      <c r="Q235" s="230">
        <v>0</v>
      </c>
      <c r="R235" s="230">
        <f>Q235*H235</f>
        <v>0</v>
      </c>
      <c r="S235" s="230">
        <v>0.087999999999999995</v>
      </c>
      <c r="T235" s="231">
        <f>S235*H235</f>
        <v>0.87999999999999989</v>
      </c>
      <c r="U235" s="38"/>
      <c r="V235" s="38"/>
      <c r="W235" s="38"/>
      <c r="X235" s="38"/>
      <c r="Y235" s="38"/>
      <c r="Z235" s="38"/>
      <c r="AA235" s="38"/>
      <c r="AB235" s="38"/>
      <c r="AC235" s="38"/>
      <c r="AD235" s="38"/>
      <c r="AE235" s="38"/>
      <c r="AR235" s="232" t="s">
        <v>254</v>
      </c>
      <c r="AT235" s="232" t="s">
        <v>255</v>
      </c>
      <c r="AU235" s="232" t="s">
        <v>86</v>
      </c>
      <c r="AY235" s="17" t="s">
        <v>251</v>
      </c>
      <c r="BE235" s="233">
        <f>IF(N235="základní",J235,0)</f>
        <v>0</v>
      </c>
      <c r="BF235" s="233">
        <f>IF(N235="snížená",J235,0)</f>
        <v>0</v>
      </c>
      <c r="BG235" s="233">
        <f>IF(N235="zákl. přenesená",J235,0)</f>
        <v>0</v>
      </c>
      <c r="BH235" s="233">
        <f>IF(N235="sníž. přenesená",J235,0)</f>
        <v>0</v>
      </c>
      <c r="BI235" s="233">
        <f>IF(N235="nulová",J235,0)</f>
        <v>0</v>
      </c>
      <c r="BJ235" s="17" t="s">
        <v>84</v>
      </c>
      <c r="BK235" s="233">
        <f>ROUND(I235*H235,2)</f>
        <v>0</v>
      </c>
      <c r="BL235" s="17" t="s">
        <v>254</v>
      </c>
      <c r="BM235" s="232" t="s">
        <v>891</v>
      </c>
    </row>
    <row r="236" s="2" customFormat="1">
      <c r="A236" s="38"/>
      <c r="B236" s="39"/>
      <c r="C236" s="40"/>
      <c r="D236" s="234" t="s">
        <v>260</v>
      </c>
      <c r="E236" s="40"/>
      <c r="F236" s="235" t="s">
        <v>890</v>
      </c>
      <c r="G236" s="40"/>
      <c r="H236" s="40"/>
      <c r="I236" s="236"/>
      <c r="J236" s="40"/>
      <c r="K236" s="40"/>
      <c r="L236" s="44"/>
      <c r="M236" s="237"/>
      <c r="N236" s="238"/>
      <c r="O236" s="91"/>
      <c r="P236" s="91"/>
      <c r="Q236" s="91"/>
      <c r="R236" s="91"/>
      <c r="S236" s="91"/>
      <c r="T236" s="92"/>
      <c r="U236" s="38"/>
      <c r="V236" s="38"/>
      <c r="W236" s="38"/>
      <c r="X236" s="38"/>
      <c r="Y236" s="38"/>
      <c r="Z236" s="38"/>
      <c r="AA236" s="38"/>
      <c r="AB236" s="38"/>
      <c r="AC236" s="38"/>
      <c r="AD236" s="38"/>
      <c r="AE236" s="38"/>
      <c r="AT236" s="17" t="s">
        <v>260</v>
      </c>
      <c r="AU236" s="17" t="s">
        <v>86</v>
      </c>
    </row>
    <row r="237" s="2" customFormat="1">
      <c r="A237" s="38"/>
      <c r="B237" s="39"/>
      <c r="C237" s="40"/>
      <c r="D237" s="240" t="s">
        <v>274</v>
      </c>
      <c r="E237" s="40"/>
      <c r="F237" s="241" t="s">
        <v>892</v>
      </c>
      <c r="G237" s="40"/>
      <c r="H237" s="40"/>
      <c r="I237" s="236"/>
      <c r="J237" s="40"/>
      <c r="K237" s="40"/>
      <c r="L237" s="44"/>
      <c r="M237" s="237"/>
      <c r="N237" s="238"/>
      <c r="O237" s="91"/>
      <c r="P237" s="91"/>
      <c r="Q237" s="91"/>
      <c r="R237" s="91"/>
      <c r="S237" s="91"/>
      <c r="T237" s="92"/>
      <c r="U237" s="38"/>
      <c r="V237" s="38"/>
      <c r="W237" s="38"/>
      <c r="X237" s="38"/>
      <c r="Y237" s="38"/>
      <c r="Z237" s="38"/>
      <c r="AA237" s="38"/>
      <c r="AB237" s="38"/>
      <c r="AC237" s="38"/>
      <c r="AD237" s="38"/>
      <c r="AE237" s="38"/>
      <c r="AT237" s="17" t="s">
        <v>274</v>
      </c>
      <c r="AU237" s="17" t="s">
        <v>86</v>
      </c>
    </row>
    <row r="238" s="12" customFormat="1">
      <c r="A238" s="12"/>
      <c r="B238" s="242"/>
      <c r="C238" s="243"/>
      <c r="D238" s="234" t="s">
        <v>276</v>
      </c>
      <c r="E238" s="244" t="s">
        <v>724</v>
      </c>
      <c r="F238" s="245" t="s">
        <v>893</v>
      </c>
      <c r="G238" s="243"/>
      <c r="H238" s="246">
        <v>10</v>
      </c>
      <c r="I238" s="247"/>
      <c r="J238" s="243"/>
      <c r="K238" s="243"/>
      <c r="L238" s="248"/>
      <c r="M238" s="249"/>
      <c r="N238" s="250"/>
      <c r="O238" s="250"/>
      <c r="P238" s="250"/>
      <c r="Q238" s="250"/>
      <c r="R238" s="250"/>
      <c r="S238" s="250"/>
      <c r="T238" s="251"/>
      <c r="U238" s="12"/>
      <c r="V238" s="12"/>
      <c r="W238" s="12"/>
      <c r="X238" s="12"/>
      <c r="Y238" s="12"/>
      <c r="Z238" s="12"/>
      <c r="AA238" s="12"/>
      <c r="AB238" s="12"/>
      <c r="AC238" s="12"/>
      <c r="AD238" s="12"/>
      <c r="AE238" s="12"/>
      <c r="AT238" s="252" t="s">
        <v>276</v>
      </c>
      <c r="AU238" s="252" t="s">
        <v>86</v>
      </c>
      <c r="AV238" s="12" t="s">
        <v>86</v>
      </c>
      <c r="AW238" s="12" t="s">
        <v>32</v>
      </c>
      <c r="AX238" s="12" t="s">
        <v>84</v>
      </c>
      <c r="AY238" s="252" t="s">
        <v>251</v>
      </c>
    </row>
    <row r="239" s="2" customFormat="1" ht="16.5" customHeight="1">
      <c r="A239" s="38"/>
      <c r="B239" s="39"/>
      <c r="C239" s="220" t="s">
        <v>357</v>
      </c>
      <c r="D239" s="220" t="s">
        <v>255</v>
      </c>
      <c r="E239" s="221" t="s">
        <v>894</v>
      </c>
      <c r="F239" s="222" t="s">
        <v>895</v>
      </c>
      <c r="G239" s="223" t="s">
        <v>592</v>
      </c>
      <c r="H239" s="224">
        <v>0.90000000000000002</v>
      </c>
      <c r="I239" s="225"/>
      <c r="J239" s="226">
        <f>ROUND(I239*H239,2)</f>
        <v>0</v>
      </c>
      <c r="K239" s="227"/>
      <c r="L239" s="44"/>
      <c r="M239" s="228" t="s">
        <v>1</v>
      </c>
      <c r="N239" s="229" t="s">
        <v>41</v>
      </c>
      <c r="O239" s="91"/>
      <c r="P239" s="230">
        <f>O239*H239</f>
        <v>0</v>
      </c>
      <c r="Q239" s="230">
        <v>0</v>
      </c>
      <c r="R239" s="230">
        <f>Q239*H239</f>
        <v>0</v>
      </c>
      <c r="S239" s="230">
        <v>2.6000000000000001</v>
      </c>
      <c r="T239" s="231">
        <f>S239*H239</f>
        <v>2.3400000000000003</v>
      </c>
      <c r="U239" s="38"/>
      <c r="V239" s="38"/>
      <c r="W239" s="38"/>
      <c r="X239" s="38"/>
      <c r="Y239" s="38"/>
      <c r="Z239" s="38"/>
      <c r="AA239" s="38"/>
      <c r="AB239" s="38"/>
      <c r="AC239" s="38"/>
      <c r="AD239" s="38"/>
      <c r="AE239" s="38"/>
      <c r="AR239" s="232" t="s">
        <v>254</v>
      </c>
      <c r="AT239" s="232" t="s">
        <v>255</v>
      </c>
      <c r="AU239" s="232" t="s">
        <v>86</v>
      </c>
      <c r="AY239" s="17" t="s">
        <v>251</v>
      </c>
      <c r="BE239" s="233">
        <f>IF(N239="základní",J239,0)</f>
        <v>0</v>
      </c>
      <c r="BF239" s="233">
        <f>IF(N239="snížená",J239,0)</f>
        <v>0</v>
      </c>
      <c r="BG239" s="233">
        <f>IF(N239="zákl. přenesená",J239,0)</f>
        <v>0</v>
      </c>
      <c r="BH239" s="233">
        <f>IF(N239="sníž. přenesená",J239,0)</f>
        <v>0</v>
      </c>
      <c r="BI239" s="233">
        <f>IF(N239="nulová",J239,0)</f>
        <v>0</v>
      </c>
      <c r="BJ239" s="17" t="s">
        <v>84</v>
      </c>
      <c r="BK239" s="233">
        <f>ROUND(I239*H239,2)</f>
        <v>0</v>
      </c>
      <c r="BL239" s="17" t="s">
        <v>254</v>
      </c>
      <c r="BM239" s="232" t="s">
        <v>896</v>
      </c>
    </row>
    <row r="240" s="2" customFormat="1">
      <c r="A240" s="38"/>
      <c r="B240" s="39"/>
      <c r="C240" s="40"/>
      <c r="D240" s="234" t="s">
        <v>260</v>
      </c>
      <c r="E240" s="40"/>
      <c r="F240" s="235" t="s">
        <v>897</v>
      </c>
      <c r="G240" s="40"/>
      <c r="H240" s="40"/>
      <c r="I240" s="236"/>
      <c r="J240" s="40"/>
      <c r="K240" s="40"/>
      <c r="L240" s="44"/>
      <c r="M240" s="237"/>
      <c r="N240" s="238"/>
      <c r="O240" s="91"/>
      <c r="P240" s="91"/>
      <c r="Q240" s="91"/>
      <c r="R240" s="91"/>
      <c r="S240" s="91"/>
      <c r="T240" s="92"/>
      <c r="U240" s="38"/>
      <c r="V240" s="38"/>
      <c r="W240" s="38"/>
      <c r="X240" s="38"/>
      <c r="Y240" s="38"/>
      <c r="Z240" s="38"/>
      <c r="AA240" s="38"/>
      <c r="AB240" s="38"/>
      <c r="AC240" s="38"/>
      <c r="AD240" s="38"/>
      <c r="AE240" s="38"/>
      <c r="AT240" s="17" t="s">
        <v>260</v>
      </c>
      <c r="AU240" s="17" t="s">
        <v>86</v>
      </c>
    </row>
    <row r="241" s="2" customFormat="1">
      <c r="A241" s="38"/>
      <c r="B241" s="39"/>
      <c r="C241" s="40"/>
      <c r="D241" s="240" t="s">
        <v>274</v>
      </c>
      <c r="E241" s="40"/>
      <c r="F241" s="241" t="s">
        <v>898</v>
      </c>
      <c r="G241" s="40"/>
      <c r="H241" s="40"/>
      <c r="I241" s="236"/>
      <c r="J241" s="40"/>
      <c r="K241" s="40"/>
      <c r="L241" s="44"/>
      <c r="M241" s="237"/>
      <c r="N241" s="238"/>
      <c r="O241" s="91"/>
      <c r="P241" s="91"/>
      <c r="Q241" s="91"/>
      <c r="R241" s="91"/>
      <c r="S241" s="91"/>
      <c r="T241" s="92"/>
      <c r="U241" s="38"/>
      <c r="V241" s="38"/>
      <c r="W241" s="38"/>
      <c r="X241" s="38"/>
      <c r="Y241" s="38"/>
      <c r="Z241" s="38"/>
      <c r="AA241" s="38"/>
      <c r="AB241" s="38"/>
      <c r="AC241" s="38"/>
      <c r="AD241" s="38"/>
      <c r="AE241" s="38"/>
      <c r="AT241" s="17" t="s">
        <v>274</v>
      </c>
      <c r="AU241" s="17" t="s">
        <v>86</v>
      </c>
    </row>
    <row r="242" s="13" customFormat="1">
      <c r="A242" s="13"/>
      <c r="B242" s="253"/>
      <c r="C242" s="254"/>
      <c r="D242" s="234" t="s">
        <v>276</v>
      </c>
      <c r="E242" s="255" t="s">
        <v>1</v>
      </c>
      <c r="F242" s="256" t="s">
        <v>899</v>
      </c>
      <c r="G242" s="254"/>
      <c r="H242" s="255" t="s">
        <v>1</v>
      </c>
      <c r="I242" s="257"/>
      <c r="J242" s="254"/>
      <c r="K242" s="254"/>
      <c r="L242" s="258"/>
      <c r="M242" s="259"/>
      <c r="N242" s="260"/>
      <c r="O242" s="260"/>
      <c r="P242" s="260"/>
      <c r="Q242" s="260"/>
      <c r="R242" s="260"/>
      <c r="S242" s="260"/>
      <c r="T242" s="261"/>
      <c r="U242" s="13"/>
      <c r="V242" s="13"/>
      <c r="W242" s="13"/>
      <c r="X242" s="13"/>
      <c r="Y242" s="13"/>
      <c r="Z242" s="13"/>
      <c r="AA242" s="13"/>
      <c r="AB242" s="13"/>
      <c r="AC242" s="13"/>
      <c r="AD242" s="13"/>
      <c r="AE242" s="13"/>
      <c r="AT242" s="262" t="s">
        <v>276</v>
      </c>
      <c r="AU242" s="262" t="s">
        <v>86</v>
      </c>
      <c r="AV242" s="13" t="s">
        <v>84</v>
      </c>
      <c r="AW242" s="13" t="s">
        <v>32</v>
      </c>
      <c r="AX242" s="13" t="s">
        <v>76</v>
      </c>
      <c r="AY242" s="262" t="s">
        <v>251</v>
      </c>
    </row>
    <row r="243" s="12" customFormat="1">
      <c r="A243" s="12"/>
      <c r="B243" s="242"/>
      <c r="C243" s="243"/>
      <c r="D243" s="234" t="s">
        <v>276</v>
      </c>
      <c r="E243" s="244" t="s">
        <v>727</v>
      </c>
      <c r="F243" s="245" t="s">
        <v>900</v>
      </c>
      <c r="G243" s="243"/>
      <c r="H243" s="246">
        <v>0.90000000000000002</v>
      </c>
      <c r="I243" s="247"/>
      <c r="J243" s="243"/>
      <c r="K243" s="243"/>
      <c r="L243" s="248"/>
      <c r="M243" s="249"/>
      <c r="N243" s="250"/>
      <c r="O243" s="250"/>
      <c r="P243" s="250"/>
      <c r="Q243" s="250"/>
      <c r="R243" s="250"/>
      <c r="S243" s="250"/>
      <c r="T243" s="251"/>
      <c r="U243" s="12"/>
      <c r="V243" s="12"/>
      <c r="W243" s="12"/>
      <c r="X243" s="12"/>
      <c r="Y243" s="12"/>
      <c r="Z243" s="12"/>
      <c r="AA243" s="12"/>
      <c r="AB243" s="12"/>
      <c r="AC243" s="12"/>
      <c r="AD243" s="12"/>
      <c r="AE243" s="12"/>
      <c r="AT243" s="252" t="s">
        <v>276</v>
      </c>
      <c r="AU243" s="252" t="s">
        <v>86</v>
      </c>
      <c r="AV243" s="12" t="s">
        <v>86</v>
      </c>
      <c r="AW243" s="12" t="s">
        <v>32</v>
      </c>
      <c r="AX243" s="12" t="s">
        <v>84</v>
      </c>
      <c r="AY243" s="252" t="s">
        <v>251</v>
      </c>
    </row>
    <row r="244" s="2" customFormat="1" ht="24.15" customHeight="1">
      <c r="A244" s="38"/>
      <c r="B244" s="39"/>
      <c r="C244" s="220" t="s">
        <v>363</v>
      </c>
      <c r="D244" s="220" t="s">
        <v>255</v>
      </c>
      <c r="E244" s="221" t="s">
        <v>901</v>
      </c>
      <c r="F244" s="222" t="s">
        <v>902</v>
      </c>
      <c r="G244" s="223" t="s">
        <v>416</v>
      </c>
      <c r="H244" s="224">
        <v>20</v>
      </c>
      <c r="I244" s="225"/>
      <c r="J244" s="226">
        <f>ROUND(I244*H244,2)</f>
        <v>0</v>
      </c>
      <c r="K244" s="227"/>
      <c r="L244" s="44"/>
      <c r="M244" s="228" t="s">
        <v>1</v>
      </c>
      <c r="N244" s="229" t="s">
        <v>41</v>
      </c>
      <c r="O244" s="91"/>
      <c r="P244" s="230">
        <f>O244*H244</f>
        <v>0</v>
      </c>
      <c r="Q244" s="230">
        <v>0</v>
      </c>
      <c r="R244" s="230">
        <f>Q244*H244</f>
        <v>0</v>
      </c>
      <c r="S244" s="230">
        <v>0.16800000000000001</v>
      </c>
      <c r="T244" s="231">
        <f>S244*H244</f>
        <v>3.3600000000000003</v>
      </c>
      <c r="U244" s="38"/>
      <c r="V244" s="38"/>
      <c r="W244" s="38"/>
      <c r="X244" s="38"/>
      <c r="Y244" s="38"/>
      <c r="Z244" s="38"/>
      <c r="AA244" s="38"/>
      <c r="AB244" s="38"/>
      <c r="AC244" s="38"/>
      <c r="AD244" s="38"/>
      <c r="AE244" s="38"/>
      <c r="AR244" s="232" t="s">
        <v>254</v>
      </c>
      <c r="AT244" s="232" t="s">
        <v>255</v>
      </c>
      <c r="AU244" s="232" t="s">
        <v>86</v>
      </c>
      <c r="AY244" s="17" t="s">
        <v>251</v>
      </c>
      <c r="BE244" s="233">
        <f>IF(N244="základní",J244,0)</f>
        <v>0</v>
      </c>
      <c r="BF244" s="233">
        <f>IF(N244="snížená",J244,0)</f>
        <v>0</v>
      </c>
      <c r="BG244" s="233">
        <f>IF(N244="zákl. přenesená",J244,0)</f>
        <v>0</v>
      </c>
      <c r="BH244" s="233">
        <f>IF(N244="sníž. přenesená",J244,0)</f>
        <v>0</v>
      </c>
      <c r="BI244" s="233">
        <f>IF(N244="nulová",J244,0)</f>
        <v>0</v>
      </c>
      <c r="BJ244" s="17" t="s">
        <v>84</v>
      </c>
      <c r="BK244" s="233">
        <f>ROUND(I244*H244,2)</f>
        <v>0</v>
      </c>
      <c r="BL244" s="17" t="s">
        <v>254</v>
      </c>
      <c r="BM244" s="232" t="s">
        <v>903</v>
      </c>
    </row>
    <row r="245" s="2" customFormat="1">
      <c r="A245" s="38"/>
      <c r="B245" s="39"/>
      <c r="C245" s="40"/>
      <c r="D245" s="234" t="s">
        <v>260</v>
      </c>
      <c r="E245" s="40"/>
      <c r="F245" s="235" t="s">
        <v>904</v>
      </c>
      <c r="G245" s="40"/>
      <c r="H245" s="40"/>
      <c r="I245" s="236"/>
      <c r="J245" s="40"/>
      <c r="K245" s="40"/>
      <c r="L245" s="44"/>
      <c r="M245" s="237"/>
      <c r="N245" s="238"/>
      <c r="O245" s="91"/>
      <c r="P245" s="91"/>
      <c r="Q245" s="91"/>
      <c r="R245" s="91"/>
      <c r="S245" s="91"/>
      <c r="T245" s="92"/>
      <c r="U245" s="38"/>
      <c r="V245" s="38"/>
      <c r="W245" s="38"/>
      <c r="X245" s="38"/>
      <c r="Y245" s="38"/>
      <c r="Z245" s="38"/>
      <c r="AA245" s="38"/>
      <c r="AB245" s="38"/>
      <c r="AC245" s="38"/>
      <c r="AD245" s="38"/>
      <c r="AE245" s="38"/>
      <c r="AT245" s="17" t="s">
        <v>260</v>
      </c>
      <c r="AU245" s="17" t="s">
        <v>86</v>
      </c>
    </row>
    <row r="246" s="2" customFormat="1">
      <c r="A246" s="38"/>
      <c r="B246" s="39"/>
      <c r="C246" s="40"/>
      <c r="D246" s="240" t="s">
        <v>274</v>
      </c>
      <c r="E246" s="40"/>
      <c r="F246" s="241" t="s">
        <v>905</v>
      </c>
      <c r="G246" s="40"/>
      <c r="H246" s="40"/>
      <c r="I246" s="236"/>
      <c r="J246" s="40"/>
      <c r="K246" s="40"/>
      <c r="L246" s="44"/>
      <c r="M246" s="237"/>
      <c r="N246" s="238"/>
      <c r="O246" s="91"/>
      <c r="P246" s="91"/>
      <c r="Q246" s="91"/>
      <c r="R246" s="91"/>
      <c r="S246" s="91"/>
      <c r="T246" s="92"/>
      <c r="U246" s="38"/>
      <c r="V246" s="38"/>
      <c r="W246" s="38"/>
      <c r="X246" s="38"/>
      <c r="Y246" s="38"/>
      <c r="Z246" s="38"/>
      <c r="AA246" s="38"/>
      <c r="AB246" s="38"/>
      <c r="AC246" s="38"/>
      <c r="AD246" s="38"/>
      <c r="AE246" s="38"/>
      <c r="AT246" s="17" t="s">
        <v>274</v>
      </c>
      <c r="AU246" s="17" t="s">
        <v>86</v>
      </c>
    </row>
    <row r="247" s="13" customFormat="1">
      <c r="A247" s="13"/>
      <c r="B247" s="253"/>
      <c r="C247" s="254"/>
      <c r="D247" s="234" t="s">
        <v>276</v>
      </c>
      <c r="E247" s="255" t="s">
        <v>1</v>
      </c>
      <c r="F247" s="256" t="s">
        <v>906</v>
      </c>
      <c r="G247" s="254"/>
      <c r="H247" s="255" t="s">
        <v>1</v>
      </c>
      <c r="I247" s="257"/>
      <c r="J247" s="254"/>
      <c r="K247" s="254"/>
      <c r="L247" s="258"/>
      <c r="M247" s="259"/>
      <c r="N247" s="260"/>
      <c r="O247" s="260"/>
      <c r="P247" s="260"/>
      <c r="Q247" s="260"/>
      <c r="R247" s="260"/>
      <c r="S247" s="260"/>
      <c r="T247" s="261"/>
      <c r="U247" s="13"/>
      <c r="V247" s="13"/>
      <c r="W247" s="13"/>
      <c r="X247" s="13"/>
      <c r="Y247" s="13"/>
      <c r="Z247" s="13"/>
      <c r="AA247" s="13"/>
      <c r="AB247" s="13"/>
      <c r="AC247" s="13"/>
      <c r="AD247" s="13"/>
      <c r="AE247" s="13"/>
      <c r="AT247" s="262" t="s">
        <v>276</v>
      </c>
      <c r="AU247" s="262" t="s">
        <v>86</v>
      </c>
      <c r="AV247" s="13" t="s">
        <v>84</v>
      </c>
      <c r="AW247" s="13" t="s">
        <v>32</v>
      </c>
      <c r="AX247" s="13" t="s">
        <v>76</v>
      </c>
      <c r="AY247" s="262" t="s">
        <v>251</v>
      </c>
    </row>
    <row r="248" s="12" customFormat="1">
      <c r="A248" s="12"/>
      <c r="B248" s="242"/>
      <c r="C248" s="243"/>
      <c r="D248" s="234" t="s">
        <v>276</v>
      </c>
      <c r="E248" s="244" t="s">
        <v>1</v>
      </c>
      <c r="F248" s="245" t="s">
        <v>907</v>
      </c>
      <c r="G248" s="243"/>
      <c r="H248" s="246">
        <v>2</v>
      </c>
      <c r="I248" s="247"/>
      <c r="J248" s="243"/>
      <c r="K248" s="243"/>
      <c r="L248" s="248"/>
      <c r="M248" s="249"/>
      <c r="N248" s="250"/>
      <c r="O248" s="250"/>
      <c r="P248" s="250"/>
      <c r="Q248" s="250"/>
      <c r="R248" s="250"/>
      <c r="S248" s="250"/>
      <c r="T248" s="251"/>
      <c r="U248" s="12"/>
      <c r="V248" s="12"/>
      <c r="W248" s="12"/>
      <c r="X248" s="12"/>
      <c r="Y248" s="12"/>
      <c r="Z248" s="12"/>
      <c r="AA248" s="12"/>
      <c r="AB248" s="12"/>
      <c r="AC248" s="12"/>
      <c r="AD248" s="12"/>
      <c r="AE248" s="12"/>
      <c r="AT248" s="252" t="s">
        <v>276</v>
      </c>
      <c r="AU248" s="252" t="s">
        <v>86</v>
      </c>
      <c r="AV248" s="12" t="s">
        <v>86</v>
      </c>
      <c r="AW248" s="12" t="s">
        <v>32</v>
      </c>
      <c r="AX248" s="12" t="s">
        <v>76</v>
      </c>
      <c r="AY248" s="252" t="s">
        <v>251</v>
      </c>
    </row>
    <row r="249" s="12" customFormat="1">
      <c r="A249" s="12"/>
      <c r="B249" s="242"/>
      <c r="C249" s="243"/>
      <c r="D249" s="234" t="s">
        <v>276</v>
      </c>
      <c r="E249" s="244" t="s">
        <v>1</v>
      </c>
      <c r="F249" s="245" t="s">
        <v>908</v>
      </c>
      <c r="G249" s="243"/>
      <c r="H249" s="246">
        <v>18</v>
      </c>
      <c r="I249" s="247"/>
      <c r="J249" s="243"/>
      <c r="K249" s="243"/>
      <c r="L249" s="248"/>
      <c r="M249" s="249"/>
      <c r="N249" s="250"/>
      <c r="O249" s="250"/>
      <c r="P249" s="250"/>
      <c r="Q249" s="250"/>
      <c r="R249" s="250"/>
      <c r="S249" s="250"/>
      <c r="T249" s="251"/>
      <c r="U249" s="12"/>
      <c r="V249" s="12"/>
      <c r="W249" s="12"/>
      <c r="X249" s="12"/>
      <c r="Y249" s="12"/>
      <c r="Z249" s="12"/>
      <c r="AA249" s="12"/>
      <c r="AB249" s="12"/>
      <c r="AC249" s="12"/>
      <c r="AD249" s="12"/>
      <c r="AE249" s="12"/>
      <c r="AT249" s="252" t="s">
        <v>276</v>
      </c>
      <c r="AU249" s="252" t="s">
        <v>86</v>
      </c>
      <c r="AV249" s="12" t="s">
        <v>86</v>
      </c>
      <c r="AW249" s="12" t="s">
        <v>32</v>
      </c>
      <c r="AX249" s="12" t="s">
        <v>76</v>
      </c>
      <c r="AY249" s="252" t="s">
        <v>251</v>
      </c>
    </row>
    <row r="250" s="15" customFormat="1">
      <c r="A250" s="15"/>
      <c r="B250" s="274"/>
      <c r="C250" s="275"/>
      <c r="D250" s="234" t="s">
        <v>276</v>
      </c>
      <c r="E250" s="276" t="s">
        <v>1</v>
      </c>
      <c r="F250" s="277" t="s">
        <v>423</v>
      </c>
      <c r="G250" s="275"/>
      <c r="H250" s="278">
        <v>20</v>
      </c>
      <c r="I250" s="279"/>
      <c r="J250" s="275"/>
      <c r="K250" s="275"/>
      <c r="L250" s="280"/>
      <c r="M250" s="281"/>
      <c r="N250" s="282"/>
      <c r="O250" s="282"/>
      <c r="P250" s="282"/>
      <c r="Q250" s="282"/>
      <c r="R250" s="282"/>
      <c r="S250" s="282"/>
      <c r="T250" s="283"/>
      <c r="U250" s="15"/>
      <c r="V250" s="15"/>
      <c r="W250" s="15"/>
      <c r="X250" s="15"/>
      <c r="Y250" s="15"/>
      <c r="Z250" s="15"/>
      <c r="AA250" s="15"/>
      <c r="AB250" s="15"/>
      <c r="AC250" s="15"/>
      <c r="AD250" s="15"/>
      <c r="AE250" s="15"/>
      <c r="AT250" s="284" t="s">
        <v>276</v>
      </c>
      <c r="AU250" s="284" t="s">
        <v>86</v>
      </c>
      <c r="AV250" s="15" t="s">
        <v>254</v>
      </c>
      <c r="AW250" s="15" t="s">
        <v>32</v>
      </c>
      <c r="AX250" s="15" t="s">
        <v>84</v>
      </c>
      <c r="AY250" s="284" t="s">
        <v>251</v>
      </c>
    </row>
    <row r="251" s="2" customFormat="1" ht="24.15" customHeight="1">
      <c r="A251" s="38"/>
      <c r="B251" s="39"/>
      <c r="C251" s="220" t="s">
        <v>371</v>
      </c>
      <c r="D251" s="220" t="s">
        <v>255</v>
      </c>
      <c r="E251" s="221" t="s">
        <v>909</v>
      </c>
      <c r="F251" s="222" t="s">
        <v>910</v>
      </c>
      <c r="G251" s="223" t="s">
        <v>681</v>
      </c>
      <c r="H251" s="224">
        <v>14.125</v>
      </c>
      <c r="I251" s="225"/>
      <c r="J251" s="226">
        <f>ROUND(I251*H251,2)</f>
        <v>0</v>
      </c>
      <c r="K251" s="227"/>
      <c r="L251" s="44"/>
      <c r="M251" s="228" t="s">
        <v>1</v>
      </c>
      <c r="N251" s="229" t="s">
        <v>41</v>
      </c>
      <c r="O251" s="91"/>
      <c r="P251" s="230">
        <f>O251*H251</f>
        <v>0</v>
      </c>
      <c r="Q251" s="230">
        <v>0</v>
      </c>
      <c r="R251" s="230">
        <f>Q251*H251</f>
        <v>0</v>
      </c>
      <c r="S251" s="230">
        <v>1</v>
      </c>
      <c r="T251" s="231">
        <f>S251*H251</f>
        <v>14.125</v>
      </c>
      <c r="U251" s="38"/>
      <c r="V251" s="38"/>
      <c r="W251" s="38"/>
      <c r="X251" s="38"/>
      <c r="Y251" s="38"/>
      <c r="Z251" s="38"/>
      <c r="AA251" s="38"/>
      <c r="AB251" s="38"/>
      <c r="AC251" s="38"/>
      <c r="AD251" s="38"/>
      <c r="AE251" s="38"/>
      <c r="AR251" s="232" t="s">
        <v>254</v>
      </c>
      <c r="AT251" s="232" t="s">
        <v>255</v>
      </c>
      <c r="AU251" s="232" t="s">
        <v>86</v>
      </c>
      <c r="AY251" s="17" t="s">
        <v>251</v>
      </c>
      <c r="BE251" s="233">
        <f>IF(N251="základní",J251,0)</f>
        <v>0</v>
      </c>
      <c r="BF251" s="233">
        <f>IF(N251="snížená",J251,0)</f>
        <v>0</v>
      </c>
      <c r="BG251" s="233">
        <f>IF(N251="zákl. přenesená",J251,0)</f>
        <v>0</v>
      </c>
      <c r="BH251" s="233">
        <f>IF(N251="sníž. přenesená",J251,0)</f>
        <v>0</v>
      </c>
      <c r="BI251" s="233">
        <f>IF(N251="nulová",J251,0)</f>
        <v>0</v>
      </c>
      <c r="BJ251" s="17" t="s">
        <v>84</v>
      </c>
      <c r="BK251" s="233">
        <f>ROUND(I251*H251,2)</f>
        <v>0</v>
      </c>
      <c r="BL251" s="17" t="s">
        <v>254</v>
      </c>
      <c r="BM251" s="232" t="s">
        <v>911</v>
      </c>
    </row>
    <row r="252" s="2" customFormat="1">
      <c r="A252" s="38"/>
      <c r="B252" s="39"/>
      <c r="C252" s="40"/>
      <c r="D252" s="234" t="s">
        <v>260</v>
      </c>
      <c r="E252" s="40"/>
      <c r="F252" s="235" t="s">
        <v>912</v>
      </c>
      <c r="G252" s="40"/>
      <c r="H252" s="40"/>
      <c r="I252" s="236"/>
      <c r="J252" s="40"/>
      <c r="K252" s="40"/>
      <c r="L252" s="44"/>
      <c r="M252" s="237"/>
      <c r="N252" s="238"/>
      <c r="O252" s="91"/>
      <c r="P252" s="91"/>
      <c r="Q252" s="91"/>
      <c r="R252" s="91"/>
      <c r="S252" s="91"/>
      <c r="T252" s="92"/>
      <c r="U252" s="38"/>
      <c r="V252" s="38"/>
      <c r="W252" s="38"/>
      <c r="X252" s="38"/>
      <c r="Y252" s="38"/>
      <c r="Z252" s="38"/>
      <c r="AA252" s="38"/>
      <c r="AB252" s="38"/>
      <c r="AC252" s="38"/>
      <c r="AD252" s="38"/>
      <c r="AE252" s="38"/>
      <c r="AT252" s="17" t="s">
        <v>260</v>
      </c>
      <c r="AU252" s="17" t="s">
        <v>86</v>
      </c>
    </row>
    <row r="253" s="2" customFormat="1">
      <c r="A253" s="38"/>
      <c r="B253" s="39"/>
      <c r="C253" s="40"/>
      <c r="D253" s="240" t="s">
        <v>274</v>
      </c>
      <c r="E253" s="40"/>
      <c r="F253" s="241" t="s">
        <v>913</v>
      </c>
      <c r="G253" s="40"/>
      <c r="H253" s="40"/>
      <c r="I253" s="236"/>
      <c r="J253" s="40"/>
      <c r="K253" s="40"/>
      <c r="L253" s="44"/>
      <c r="M253" s="237"/>
      <c r="N253" s="238"/>
      <c r="O253" s="91"/>
      <c r="P253" s="91"/>
      <c r="Q253" s="91"/>
      <c r="R253" s="91"/>
      <c r="S253" s="91"/>
      <c r="T253" s="92"/>
      <c r="U253" s="38"/>
      <c r="V253" s="38"/>
      <c r="W253" s="38"/>
      <c r="X253" s="38"/>
      <c r="Y253" s="38"/>
      <c r="Z253" s="38"/>
      <c r="AA253" s="38"/>
      <c r="AB253" s="38"/>
      <c r="AC253" s="38"/>
      <c r="AD253" s="38"/>
      <c r="AE253" s="38"/>
      <c r="AT253" s="17" t="s">
        <v>274</v>
      </c>
      <c r="AU253" s="17" t="s">
        <v>86</v>
      </c>
    </row>
    <row r="254" s="13" customFormat="1">
      <c r="A254" s="13"/>
      <c r="B254" s="253"/>
      <c r="C254" s="254"/>
      <c r="D254" s="234" t="s">
        <v>276</v>
      </c>
      <c r="E254" s="255" t="s">
        <v>1</v>
      </c>
      <c r="F254" s="256" t="s">
        <v>906</v>
      </c>
      <c r="G254" s="254"/>
      <c r="H254" s="255" t="s">
        <v>1</v>
      </c>
      <c r="I254" s="257"/>
      <c r="J254" s="254"/>
      <c r="K254" s="254"/>
      <c r="L254" s="258"/>
      <c r="M254" s="259"/>
      <c r="N254" s="260"/>
      <c r="O254" s="260"/>
      <c r="P254" s="260"/>
      <c r="Q254" s="260"/>
      <c r="R254" s="260"/>
      <c r="S254" s="260"/>
      <c r="T254" s="261"/>
      <c r="U254" s="13"/>
      <c r="V254" s="13"/>
      <c r="W254" s="13"/>
      <c r="X254" s="13"/>
      <c r="Y254" s="13"/>
      <c r="Z254" s="13"/>
      <c r="AA254" s="13"/>
      <c r="AB254" s="13"/>
      <c r="AC254" s="13"/>
      <c r="AD254" s="13"/>
      <c r="AE254" s="13"/>
      <c r="AT254" s="262" t="s">
        <v>276</v>
      </c>
      <c r="AU254" s="262" t="s">
        <v>86</v>
      </c>
      <c r="AV254" s="13" t="s">
        <v>84</v>
      </c>
      <c r="AW254" s="13" t="s">
        <v>32</v>
      </c>
      <c r="AX254" s="13" t="s">
        <v>76</v>
      </c>
      <c r="AY254" s="262" t="s">
        <v>251</v>
      </c>
    </row>
    <row r="255" s="13" customFormat="1">
      <c r="A255" s="13"/>
      <c r="B255" s="253"/>
      <c r="C255" s="254"/>
      <c r="D255" s="234" t="s">
        <v>276</v>
      </c>
      <c r="E255" s="255" t="s">
        <v>1</v>
      </c>
      <c r="F255" s="256" t="s">
        <v>914</v>
      </c>
      <c r="G255" s="254"/>
      <c r="H255" s="255" t="s">
        <v>1</v>
      </c>
      <c r="I255" s="257"/>
      <c r="J255" s="254"/>
      <c r="K255" s="254"/>
      <c r="L255" s="258"/>
      <c r="M255" s="259"/>
      <c r="N255" s="260"/>
      <c r="O255" s="260"/>
      <c r="P255" s="260"/>
      <c r="Q255" s="260"/>
      <c r="R255" s="260"/>
      <c r="S255" s="260"/>
      <c r="T255" s="261"/>
      <c r="U255" s="13"/>
      <c r="V255" s="13"/>
      <c r="W255" s="13"/>
      <c r="X255" s="13"/>
      <c r="Y255" s="13"/>
      <c r="Z255" s="13"/>
      <c r="AA255" s="13"/>
      <c r="AB255" s="13"/>
      <c r="AC255" s="13"/>
      <c r="AD255" s="13"/>
      <c r="AE255" s="13"/>
      <c r="AT255" s="262" t="s">
        <v>276</v>
      </c>
      <c r="AU255" s="262" t="s">
        <v>86</v>
      </c>
      <c r="AV255" s="13" t="s">
        <v>84</v>
      </c>
      <c r="AW255" s="13" t="s">
        <v>32</v>
      </c>
      <c r="AX255" s="13" t="s">
        <v>76</v>
      </c>
      <c r="AY255" s="262" t="s">
        <v>251</v>
      </c>
    </row>
    <row r="256" s="12" customFormat="1">
      <c r="A256" s="12"/>
      <c r="B256" s="242"/>
      <c r="C256" s="243"/>
      <c r="D256" s="234" t="s">
        <v>276</v>
      </c>
      <c r="E256" s="244" t="s">
        <v>1</v>
      </c>
      <c r="F256" s="245" t="s">
        <v>915</v>
      </c>
      <c r="G256" s="243"/>
      <c r="H256" s="246">
        <v>13.125</v>
      </c>
      <c r="I256" s="247"/>
      <c r="J256" s="243"/>
      <c r="K256" s="243"/>
      <c r="L256" s="248"/>
      <c r="M256" s="249"/>
      <c r="N256" s="250"/>
      <c r="O256" s="250"/>
      <c r="P256" s="250"/>
      <c r="Q256" s="250"/>
      <c r="R256" s="250"/>
      <c r="S256" s="250"/>
      <c r="T256" s="251"/>
      <c r="U256" s="12"/>
      <c r="V256" s="12"/>
      <c r="W256" s="12"/>
      <c r="X256" s="12"/>
      <c r="Y256" s="12"/>
      <c r="Z256" s="12"/>
      <c r="AA256" s="12"/>
      <c r="AB256" s="12"/>
      <c r="AC256" s="12"/>
      <c r="AD256" s="12"/>
      <c r="AE256" s="12"/>
      <c r="AT256" s="252" t="s">
        <v>276</v>
      </c>
      <c r="AU256" s="252" t="s">
        <v>86</v>
      </c>
      <c r="AV256" s="12" t="s">
        <v>86</v>
      </c>
      <c r="AW256" s="12" t="s">
        <v>32</v>
      </c>
      <c r="AX256" s="12" t="s">
        <v>76</v>
      </c>
      <c r="AY256" s="252" t="s">
        <v>251</v>
      </c>
    </row>
    <row r="257" s="12" customFormat="1">
      <c r="A257" s="12"/>
      <c r="B257" s="242"/>
      <c r="C257" s="243"/>
      <c r="D257" s="234" t="s">
        <v>276</v>
      </c>
      <c r="E257" s="244" t="s">
        <v>1</v>
      </c>
      <c r="F257" s="245" t="s">
        <v>916</v>
      </c>
      <c r="G257" s="243"/>
      <c r="H257" s="246">
        <v>1</v>
      </c>
      <c r="I257" s="247"/>
      <c r="J257" s="243"/>
      <c r="K257" s="243"/>
      <c r="L257" s="248"/>
      <c r="M257" s="249"/>
      <c r="N257" s="250"/>
      <c r="O257" s="250"/>
      <c r="P257" s="250"/>
      <c r="Q257" s="250"/>
      <c r="R257" s="250"/>
      <c r="S257" s="250"/>
      <c r="T257" s="251"/>
      <c r="U257" s="12"/>
      <c r="V257" s="12"/>
      <c r="W257" s="12"/>
      <c r="X257" s="12"/>
      <c r="Y257" s="12"/>
      <c r="Z257" s="12"/>
      <c r="AA257" s="12"/>
      <c r="AB257" s="12"/>
      <c r="AC257" s="12"/>
      <c r="AD257" s="12"/>
      <c r="AE257" s="12"/>
      <c r="AT257" s="252" t="s">
        <v>276</v>
      </c>
      <c r="AU257" s="252" t="s">
        <v>86</v>
      </c>
      <c r="AV257" s="12" t="s">
        <v>86</v>
      </c>
      <c r="AW257" s="12" t="s">
        <v>32</v>
      </c>
      <c r="AX257" s="12" t="s">
        <v>76</v>
      </c>
      <c r="AY257" s="252" t="s">
        <v>251</v>
      </c>
    </row>
    <row r="258" s="15" customFormat="1">
      <c r="A258" s="15"/>
      <c r="B258" s="274"/>
      <c r="C258" s="275"/>
      <c r="D258" s="234" t="s">
        <v>276</v>
      </c>
      <c r="E258" s="276" t="s">
        <v>1</v>
      </c>
      <c r="F258" s="277" t="s">
        <v>423</v>
      </c>
      <c r="G258" s="275"/>
      <c r="H258" s="278">
        <v>14.125</v>
      </c>
      <c r="I258" s="279"/>
      <c r="J258" s="275"/>
      <c r="K258" s="275"/>
      <c r="L258" s="280"/>
      <c r="M258" s="281"/>
      <c r="N258" s="282"/>
      <c r="O258" s="282"/>
      <c r="P258" s="282"/>
      <c r="Q258" s="282"/>
      <c r="R258" s="282"/>
      <c r="S258" s="282"/>
      <c r="T258" s="283"/>
      <c r="U258" s="15"/>
      <c r="V258" s="15"/>
      <c r="W258" s="15"/>
      <c r="X258" s="15"/>
      <c r="Y258" s="15"/>
      <c r="Z258" s="15"/>
      <c r="AA258" s="15"/>
      <c r="AB258" s="15"/>
      <c r="AC258" s="15"/>
      <c r="AD258" s="15"/>
      <c r="AE258" s="15"/>
      <c r="AT258" s="284" t="s">
        <v>276</v>
      </c>
      <c r="AU258" s="284" t="s">
        <v>86</v>
      </c>
      <c r="AV258" s="15" t="s">
        <v>254</v>
      </c>
      <c r="AW258" s="15" t="s">
        <v>32</v>
      </c>
      <c r="AX258" s="15" t="s">
        <v>84</v>
      </c>
      <c r="AY258" s="284" t="s">
        <v>251</v>
      </c>
    </row>
    <row r="259" s="2" customFormat="1" ht="24.15" customHeight="1">
      <c r="A259" s="38"/>
      <c r="B259" s="39"/>
      <c r="C259" s="220" t="s">
        <v>378</v>
      </c>
      <c r="D259" s="220" t="s">
        <v>255</v>
      </c>
      <c r="E259" s="221" t="s">
        <v>917</v>
      </c>
      <c r="F259" s="222" t="s">
        <v>918</v>
      </c>
      <c r="G259" s="223" t="s">
        <v>416</v>
      </c>
      <c r="H259" s="224">
        <v>34</v>
      </c>
      <c r="I259" s="225"/>
      <c r="J259" s="226">
        <f>ROUND(I259*H259,2)</f>
        <v>0</v>
      </c>
      <c r="K259" s="227"/>
      <c r="L259" s="44"/>
      <c r="M259" s="228" t="s">
        <v>1</v>
      </c>
      <c r="N259" s="229" t="s">
        <v>41</v>
      </c>
      <c r="O259" s="91"/>
      <c r="P259" s="230">
        <f>O259*H259</f>
        <v>0</v>
      </c>
      <c r="Q259" s="230">
        <v>0</v>
      </c>
      <c r="R259" s="230">
        <f>Q259*H259</f>
        <v>0</v>
      </c>
      <c r="S259" s="230">
        <v>0.16500000000000001</v>
      </c>
      <c r="T259" s="231">
        <f>S259*H259</f>
        <v>5.6100000000000003</v>
      </c>
      <c r="U259" s="38"/>
      <c r="V259" s="38"/>
      <c r="W259" s="38"/>
      <c r="X259" s="38"/>
      <c r="Y259" s="38"/>
      <c r="Z259" s="38"/>
      <c r="AA259" s="38"/>
      <c r="AB259" s="38"/>
      <c r="AC259" s="38"/>
      <c r="AD259" s="38"/>
      <c r="AE259" s="38"/>
      <c r="AR259" s="232" t="s">
        <v>254</v>
      </c>
      <c r="AT259" s="232" t="s">
        <v>255</v>
      </c>
      <c r="AU259" s="232" t="s">
        <v>86</v>
      </c>
      <c r="AY259" s="17" t="s">
        <v>251</v>
      </c>
      <c r="BE259" s="233">
        <f>IF(N259="základní",J259,0)</f>
        <v>0</v>
      </c>
      <c r="BF259" s="233">
        <f>IF(N259="snížená",J259,0)</f>
        <v>0</v>
      </c>
      <c r="BG259" s="233">
        <f>IF(N259="zákl. přenesená",J259,0)</f>
        <v>0</v>
      </c>
      <c r="BH259" s="233">
        <f>IF(N259="sníž. přenesená",J259,0)</f>
        <v>0</v>
      </c>
      <c r="BI259" s="233">
        <f>IF(N259="nulová",J259,0)</f>
        <v>0</v>
      </c>
      <c r="BJ259" s="17" t="s">
        <v>84</v>
      </c>
      <c r="BK259" s="233">
        <f>ROUND(I259*H259,2)</f>
        <v>0</v>
      </c>
      <c r="BL259" s="17" t="s">
        <v>254</v>
      </c>
      <c r="BM259" s="232" t="s">
        <v>919</v>
      </c>
    </row>
    <row r="260" s="2" customFormat="1">
      <c r="A260" s="38"/>
      <c r="B260" s="39"/>
      <c r="C260" s="40"/>
      <c r="D260" s="234" t="s">
        <v>260</v>
      </c>
      <c r="E260" s="40"/>
      <c r="F260" s="235" t="s">
        <v>920</v>
      </c>
      <c r="G260" s="40"/>
      <c r="H260" s="40"/>
      <c r="I260" s="236"/>
      <c r="J260" s="40"/>
      <c r="K260" s="40"/>
      <c r="L260" s="44"/>
      <c r="M260" s="237"/>
      <c r="N260" s="238"/>
      <c r="O260" s="91"/>
      <c r="P260" s="91"/>
      <c r="Q260" s="91"/>
      <c r="R260" s="91"/>
      <c r="S260" s="91"/>
      <c r="T260" s="92"/>
      <c r="U260" s="38"/>
      <c r="V260" s="38"/>
      <c r="W260" s="38"/>
      <c r="X260" s="38"/>
      <c r="Y260" s="38"/>
      <c r="Z260" s="38"/>
      <c r="AA260" s="38"/>
      <c r="AB260" s="38"/>
      <c r="AC260" s="38"/>
      <c r="AD260" s="38"/>
      <c r="AE260" s="38"/>
      <c r="AT260" s="17" t="s">
        <v>260</v>
      </c>
      <c r="AU260" s="17" t="s">
        <v>86</v>
      </c>
    </row>
    <row r="261" s="2" customFormat="1">
      <c r="A261" s="38"/>
      <c r="B261" s="39"/>
      <c r="C261" s="40"/>
      <c r="D261" s="240" t="s">
        <v>274</v>
      </c>
      <c r="E261" s="40"/>
      <c r="F261" s="241" t="s">
        <v>921</v>
      </c>
      <c r="G261" s="40"/>
      <c r="H261" s="40"/>
      <c r="I261" s="236"/>
      <c r="J261" s="40"/>
      <c r="K261" s="40"/>
      <c r="L261" s="44"/>
      <c r="M261" s="237"/>
      <c r="N261" s="238"/>
      <c r="O261" s="91"/>
      <c r="P261" s="91"/>
      <c r="Q261" s="91"/>
      <c r="R261" s="91"/>
      <c r="S261" s="91"/>
      <c r="T261" s="92"/>
      <c r="U261" s="38"/>
      <c r="V261" s="38"/>
      <c r="W261" s="38"/>
      <c r="X261" s="38"/>
      <c r="Y261" s="38"/>
      <c r="Z261" s="38"/>
      <c r="AA261" s="38"/>
      <c r="AB261" s="38"/>
      <c r="AC261" s="38"/>
      <c r="AD261" s="38"/>
      <c r="AE261" s="38"/>
      <c r="AT261" s="17" t="s">
        <v>274</v>
      </c>
      <c r="AU261" s="17" t="s">
        <v>86</v>
      </c>
    </row>
    <row r="262" s="13" customFormat="1">
      <c r="A262" s="13"/>
      <c r="B262" s="253"/>
      <c r="C262" s="254"/>
      <c r="D262" s="234" t="s">
        <v>276</v>
      </c>
      <c r="E262" s="255" t="s">
        <v>1</v>
      </c>
      <c r="F262" s="256" t="s">
        <v>906</v>
      </c>
      <c r="G262" s="254"/>
      <c r="H262" s="255" t="s">
        <v>1</v>
      </c>
      <c r="I262" s="257"/>
      <c r="J262" s="254"/>
      <c r="K262" s="254"/>
      <c r="L262" s="258"/>
      <c r="M262" s="259"/>
      <c r="N262" s="260"/>
      <c r="O262" s="260"/>
      <c r="P262" s="260"/>
      <c r="Q262" s="260"/>
      <c r="R262" s="260"/>
      <c r="S262" s="260"/>
      <c r="T262" s="261"/>
      <c r="U262" s="13"/>
      <c r="V262" s="13"/>
      <c r="W262" s="13"/>
      <c r="X262" s="13"/>
      <c r="Y262" s="13"/>
      <c r="Z262" s="13"/>
      <c r="AA262" s="13"/>
      <c r="AB262" s="13"/>
      <c r="AC262" s="13"/>
      <c r="AD262" s="13"/>
      <c r="AE262" s="13"/>
      <c r="AT262" s="262" t="s">
        <v>276</v>
      </c>
      <c r="AU262" s="262" t="s">
        <v>86</v>
      </c>
      <c r="AV262" s="13" t="s">
        <v>84</v>
      </c>
      <c r="AW262" s="13" t="s">
        <v>32</v>
      </c>
      <c r="AX262" s="13" t="s">
        <v>76</v>
      </c>
      <c r="AY262" s="262" t="s">
        <v>251</v>
      </c>
    </row>
    <row r="263" s="12" customFormat="1">
      <c r="A263" s="12"/>
      <c r="B263" s="242"/>
      <c r="C263" s="243"/>
      <c r="D263" s="234" t="s">
        <v>276</v>
      </c>
      <c r="E263" s="244" t="s">
        <v>1</v>
      </c>
      <c r="F263" s="245" t="s">
        <v>922</v>
      </c>
      <c r="G263" s="243"/>
      <c r="H263" s="246">
        <v>8</v>
      </c>
      <c r="I263" s="247"/>
      <c r="J263" s="243"/>
      <c r="K263" s="243"/>
      <c r="L263" s="248"/>
      <c r="M263" s="249"/>
      <c r="N263" s="250"/>
      <c r="O263" s="250"/>
      <c r="P263" s="250"/>
      <c r="Q263" s="250"/>
      <c r="R263" s="250"/>
      <c r="S263" s="250"/>
      <c r="T263" s="251"/>
      <c r="U263" s="12"/>
      <c r="V263" s="12"/>
      <c r="W263" s="12"/>
      <c r="X263" s="12"/>
      <c r="Y263" s="12"/>
      <c r="Z263" s="12"/>
      <c r="AA263" s="12"/>
      <c r="AB263" s="12"/>
      <c r="AC263" s="12"/>
      <c r="AD263" s="12"/>
      <c r="AE263" s="12"/>
      <c r="AT263" s="252" t="s">
        <v>276</v>
      </c>
      <c r="AU263" s="252" t="s">
        <v>86</v>
      </c>
      <c r="AV263" s="12" t="s">
        <v>86</v>
      </c>
      <c r="AW263" s="12" t="s">
        <v>32</v>
      </c>
      <c r="AX263" s="12" t="s">
        <v>76</v>
      </c>
      <c r="AY263" s="252" t="s">
        <v>251</v>
      </c>
    </row>
    <row r="264" s="12" customFormat="1">
      <c r="A264" s="12"/>
      <c r="B264" s="242"/>
      <c r="C264" s="243"/>
      <c r="D264" s="234" t="s">
        <v>276</v>
      </c>
      <c r="E264" s="244" t="s">
        <v>1</v>
      </c>
      <c r="F264" s="245" t="s">
        <v>923</v>
      </c>
      <c r="G264" s="243"/>
      <c r="H264" s="246">
        <v>4</v>
      </c>
      <c r="I264" s="247"/>
      <c r="J264" s="243"/>
      <c r="K264" s="243"/>
      <c r="L264" s="248"/>
      <c r="M264" s="249"/>
      <c r="N264" s="250"/>
      <c r="O264" s="250"/>
      <c r="P264" s="250"/>
      <c r="Q264" s="250"/>
      <c r="R264" s="250"/>
      <c r="S264" s="250"/>
      <c r="T264" s="251"/>
      <c r="U264" s="12"/>
      <c r="V264" s="12"/>
      <c r="W264" s="12"/>
      <c r="X264" s="12"/>
      <c r="Y264" s="12"/>
      <c r="Z264" s="12"/>
      <c r="AA264" s="12"/>
      <c r="AB264" s="12"/>
      <c r="AC264" s="12"/>
      <c r="AD264" s="12"/>
      <c r="AE264" s="12"/>
      <c r="AT264" s="252" t="s">
        <v>276</v>
      </c>
      <c r="AU264" s="252" t="s">
        <v>86</v>
      </c>
      <c r="AV264" s="12" t="s">
        <v>86</v>
      </c>
      <c r="AW264" s="12" t="s">
        <v>32</v>
      </c>
      <c r="AX264" s="12" t="s">
        <v>76</v>
      </c>
      <c r="AY264" s="252" t="s">
        <v>251</v>
      </c>
    </row>
    <row r="265" s="12" customFormat="1">
      <c r="A265" s="12"/>
      <c r="B265" s="242"/>
      <c r="C265" s="243"/>
      <c r="D265" s="234" t="s">
        <v>276</v>
      </c>
      <c r="E265" s="244" t="s">
        <v>1</v>
      </c>
      <c r="F265" s="245" t="s">
        <v>924</v>
      </c>
      <c r="G265" s="243"/>
      <c r="H265" s="246">
        <v>8</v>
      </c>
      <c r="I265" s="247"/>
      <c r="J265" s="243"/>
      <c r="K265" s="243"/>
      <c r="L265" s="248"/>
      <c r="M265" s="249"/>
      <c r="N265" s="250"/>
      <c r="O265" s="250"/>
      <c r="P265" s="250"/>
      <c r="Q265" s="250"/>
      <c r="R265" s="250"/>
      <c r="S265" s="250"/>
      <c r="T265" s="251"/>
      <c r="U265" s="12"/>
      <c r="V265" s="12"/>
      <c r="W265" s="12"/>
      <c r="X265" s="12"/>
      <c r="Y265" s="12"/>
      <c r="Z265" s="12"/>
      <c r="AA265" s="12"/>
      <c r="AB265" s="12"/>
      <c r="AC265" s="12"/>
      <c r="AD265" s="12"/>
      <c r="AE265" s="12"/>
      <c r="AT265" s="252" t="s">
        <v>276</v>
      </c>
      <c r="AU265" s="252" t="s">
        <v>86</v>
      </c>
      <c r="AV265" s="12" t="s">
        <v>86</v>
      </c>
      <c r="AW265" s="12" t="s">
        <v>32</v>
      </c>
      <c r="AX265" s="12" t="s">
        <v>76</v>
      </c>
      <c r="AY265" s="252" t="s">
        <v>251</v>
      </c>
    </row>
    <row r="266" s="12" customFormat="1">
      <c r="A266" s="12"/>
      <c r="B266" s="242"/>
      <c r="C266" s="243"/>
      <c r="D266" s="234" t="s">
        <v>276</v>
      </c>
      <c r="E266" s="244" t="s">
        <v>1</v>
      </c>
      <c r="F266" s="245" t="s">
        <v>925</v>
      </c>
      <c r="G266" s="243"/>
      <c r="H266" s="246">
        <v>8</v>
      </c>
      <c r="I266" s="247"/>
      <c r="J266" s="243"/>
      <c r="K266" s="243"/>
      <c r="L266" s="248"/>
      <c r="M266" s="249"/>
      <c r="N266" s="250"/>
      <c r="O266" s="250"/>
      <c r="P266" s="250"/>
      <c r="Q266" s="250"/>
      <c r="R266" s="250"/>
      <c r="S266" s="250"/>
      <c r="T266" s="251"/>
      <c r="U266" s="12"/>
      <c r="V266" s="12"/>
      <c r="W266" s="12"/>
      <c r="X266" s="12"/>
      <c r="Y266" s="12"/>
      <c r="Z266" s="12"/>
      <c r="AA266" s="12"/>
      <c r="AB266" s="12"/>
      <c r="AC266" s="12"/>
      <c r="AD266" s="12"/>
      <c r="AE266" s="12"/>
      <c r="AT266" s="252" t="s">
        <v>276</v>
      </c>
      <c r="AU266" s="252" t="s">
        <v>86</v>
      </c>
      <c r="AV266" s="12" t="s">
        <v>86</v>
      </c>
      <c r="AW266" s="12" t="s">
        <v>32</v>
      </c>
      <c r="AX266" s="12" t="s">
        <v>76</v>
      </c>
      <c r="AY266" s="252" t="s">
        <v>251</v>
      </c>
    </row>
    <row r="267" s="12" customFormat="1">
      <c r="A267" s="12"/>
      <c r="B267" s="242"/>
      <c r="C267" s="243"/>
      <c r="D267" s="234" t="s">
        <v>276</v>
      </c>
      <c r="E267" s="244" t="s">
        <v>1</v>
      </c>
      <c r="F267" s="245" t="s">
        <v>926</v>
      </c>
      <c r="G267" s="243"/>
      <c r="H267" s="246">
        <v>6</v>
      </c>
      <c r="I267" s="247"/>
      <c r="J267" s="243"/>
      <c r="K267" s="243"/>
      <c r="L267" s="248"/>
      <c r="M267" s="249"/>
      <c r="N267" s="250"/>
      <c r="O267" s="250"/>
      <c r="P267" s="250"/>
      <c r="Q267" s="250"/>
      <c r="R267" s="250"/>
      <c r="S267" s="250"/>
      <c r="T267" s="251"/>
      <c r="U267" s="12"/>
      <c r="V267" s="12"/>
      <c r="W267" s="12"/>
      <c r="X267" s="12"/>
      <c r="Y267" s="12"/>
      <c r="Z267" s="12"/>
      <c r="AA267" s="12"/>
      <c r="AB267" s="12"/>
      <c r="AC267" s="12"/>
      <c r="AD267" s="12"/>
      <c r="AE267" s="12"/>
      <c r="AT267" s="252" t="s">
        <v>276</v>
      </c>
      <c r="AU267" s="252" t="s">
        <v>86</v>
      </c>
      <c r="AV267" s="12" t="s">
        <v>86</v>
      </c>
      <c r="AW267" s="12" t="s">
        <v>32</v>
      </c>
      <c r="AX267" s="12" t="s">
        <v>76</v>
      </c>
      <c r="AY267" s="252" t="s">
        <v>251</v>
      </c>
    </row>
    <row r="268" s="15" customFormat="1">
      <c r="A268" s="15"/>
      <c r="B268" s="274"/>
      <c r="C268" s="275"/>
      <c r="D268" s="234" t="s">
        <v>276</v>
      </c>
      <c r="E268" s="276" t="s">
        <v>1</v>
      </c>
      <c r="F268" s="277" t="s">
        <v>423</v>
      </c>
      <c r="G268" s="275"/>
      <c r="H268" s="278">
        <v>34</v>
      </c>
      <c r="I268" s="279"/>
      <c r="J268" s="275"/>
      <c r="K268" s="275"/>
      <c r="L268" s="280"/>
      <c r="M268" s="281"/>
      <c r="N268" s="282"/>
      <c r="O268" s="282"/>
      <c r="P268" s="282"/>
      <c r="Q268" s="282"/>
      <c r="R268" s="282"/>
      <c r="S268" s="282"/>
      <c r="T268" s="283"/>
      <c r="U268" s="15"/>
      <c r="V268" s="15"/>
      <c r="W268" s="15"/>
      <c r="X268" s="15"/>
      <c r="Y268" s="15"/>
      <c r="Z268" s="15"/>
      <c r="AA268" s="15"/>
      <c r="AB268" s="15"/>
      <c r="AC268" s="15"/>
      <c r="AD268" s="15"/>
      <c r="AE268" s="15"/>
      <c r="AT268" s="284" t="s">
        <v>276</v>
      </c>
      <c r="AU268" s="284" t="s">
        <v>86</v>
      </c>
      <c r="AV268" s="15" t="s">
        <v>254</v>
      </c>
      <c r="AW268" s="15" t="s">
        <v>32</v>
      </c>
      <c r="AX268" s="15" t="s">
        <v>84</v>
      </c>
      <c r="AY268" s="284" t="s">
        <v>251</v>
      </c>
    </row>
    <row r="269" s="2" customFormat="1" ht="24.15" customHeight="1">
      <c r="A269" s="38"/>
      <c r="B269" s="39"/>
      <c r="C269" s="220" t="s">
        <v>7</v>
      </c>
      <c r="D269" s="220" t="s">
        <v>255</v>
      </c>
      <c r="E269" s="221" t="s">
        <v>927</v>
      </c>
      <c r="F269" s="222" t="s">
        <v>928</v>
      </c>
      <c r="G269" s="223" t="s">
        <v>802</v>
      </c>
      <c r="H269" s="224">
        <v>30</v>
      </c>
      <c r="I269" s="225"/>
      <c r="J269" s="226">
        <f>ROUND(I269*H269,2)</f>
        <v>0</v>
      </c>
      <c r="K269" s="227"/>
      <c r="L269" s="44"/>
      <c r="M269" s="228" t="s">
        <v>1</v>
      </c>
      <c r="N269" s="229" t="s">
        <v>41</v>
      </c>
      <c r="O269" s="91"/>
      <c r="P269" s="230">
        <f>O269*H269</f>
        <v>0</v>
      </c>
      <c r="Q269" s="230">
        <v>0</v>
      </c>
      <c r="R269" s="230">
        <f>Q269*H269</f>
        <v>0</v>
      </c>
      <c r="S269" s="230">
        <v>0.00198</v>
      </c>
      <c r="T269" s="231">
        <f>S269*H269</f>
        <v>0.059400000000000001</v>
      </c>
      <c r="U269" s="38"/>
      <c r="V269" s="38"/>
      <c r="W269" s="38"/>
      <c r="X269" s="38"/>
      <c r="Y269" s="38"/>
      <c r="Z269" s="38"/>
      <c r="AA269" s="38"/>
      <c r="AB269" s="38"/>
      <c r="AC269" s="38"/>
      <c r="AD269" s="38"/>
      <c r="AE269" s="38"/>
      <c r="AR269" s="232" t="s">
        <v>254</v>
      </c>
      <c r="AT269" s="232" t="s">
        <v>255</v>
      </c>
      <c r="AU269" s="232" t="s">
        <v>86</v>
      </c>
      <c r="AY269" s="17" t="s">
        <v>251</v>
      </c>
      <c r="BE269" s="233">
        <f>IF(N269="základní",J269,0)</f>
        <v>0</v>
      </c>
      <c r="BF269" s="233">
        <f>IF(N269="snížená",J269,0)</f>
        <v>0</v>
      </c>
      <c r="BG269" s="233">
        <f>IF(N269="zákl. přenesená",J269,0)</f>
        <v>0</v>
      </c>
      <c r="BH269" s="233">
        <f>IF(N269="sníž. přenesená",J269,0)</f>
        <v>0</v>
      </c>
      <c r="BI269" s="233">
        <f>IF(N269="nulová",J269,0)</f>
        <v>0</v>
      </c>
      <c r="BJ269" s="17" t="s">
        <v>84</v>
      </c>
      <c r="BK269" s="233">
        <f>ROUND(I269*H269,2)</f>
        <v>0</v>
      </c>
      <c r="BL269" s="17" t="s">
        <v>254</v>
      </c>
      <c r="BM269" s="232" t="s">
        <v>929</v>
      </c>
    </row>
    <row r="270" s="2" customFormat="1">
      <c r="A270" s="38"/>
      <c r="B270" s="39"/>
      <c r="C270" s="40"/>
      <c r="D270" s="234" t="s">
        <v>260</v>
      </c>
      <c r="E270" s="40"/>
      <c r="F270" s="235" t="s">
        <v>930</v>
      </c>
      <c r="G270" s="40"/>
      <c r="H270" s="40"/>
      <c r="I270" s="236"/>
      <c r="J270" s="40"/>
      <c r="K270" s="40"/>
      <c r="L270" s="44"/>
      <c r="M270" s="237"/>
      <c r="N270" s="238"/>
      <c r="O270" s="91"/>
      <c r="P270" s="91"/>
      <c r="Q270" s="91"/>
      <c r="R270" s="91"/>
      <c r="S270" s="91"/>
      <c r="T270" s="92"/>
      <c r="U270" s="38"/>
      <c r="V270" s="38"/>
      <c r="W270" s="38"/>
      <c r="X270" s="38"/>
      <c r="Y270" s="38"/>
      <c r="Z270" s="38"/>
      <c r="AA270" s="38"/>
      <c r="AB270" s="38"/>
      <c r="AC270" s="38"/>
      <c r="AD270" s="38"/>
      <c r="AE270" s="38"/>
      <c r="AT270" s="17" t="s">
        <v>260</v>
      </c>
      <c r="AU270" s="17" t="s">
        <v>86</v>
      </c>
    </row>
    <row r="271" s="2" customFormat="1">
      <c r="A271" s="38"/>
      <c r="B271" s="39"/>
      <c r="C271" s="40"/>
      <c r="D271" s="240" t="s">
        <v>274</v>
      </c>
      <c r="E271" s="40"/>
      <c r="F271" s="241" t="s">
        <v>931</v>
      </c>
      <c r="G271" s="40"/>
      <c r="H271" s="40"/>
      <c r="I271" s="236"/>
      <c r="J271" s="40"/>
      <c r="K271" s="40"/>
      <c r="L271" s="44"/>
      <c r="M271" s="237"/>
      <c r="N271" s="238"/>
      <c r="O271" s="91"/>
      <c r="P271" s="91"/>
      <c r="Q271" s="91"/>
      <c r="R271" s="91"/>
      <c r="S271" s="91"/>
      <c r="T271" s="92"/>
      <c r="U271" s="38"/>
      <c r="V271" s="38"/>
      <c r="W271" s="38"/>
      <c r="X271" s="38"/>
      <c r="Y271" s="38"/>
      <c r="Z271" s="38"/>
      <c r="AA271" s="38"/>
      <c r="AB271" s="38"/>
      <c r="AC271" s="38"/>
      <c r="AD271" s="38"/>
      <c r="AE271" s="38"/>
      <c r="AT271" s="17" t="s">
        <v>274</v>
      </c>
      <c r="AU271" s="17" t="s">
        <v>86</v>
      </c>
    </row>
    <row r="272" s="13" customFormat="1">
      <c r="A272" s="13"/>
      <c r="B272" s="253"/>
      <c r="C272" s="254"/>
      <c r="D272" s="234" t="s">
        <v>276</v>
      </c>
      <c r="E272" s="255" t="s">
        <v>1</v>
      </c>
      <c r="F272" s="256" t="s">
        <v>906</v>
      </c>
      <c r="G272" s="254"/>
      <c r="H272" s="255" t="s">
        <v>1</v>
      </c>
      <c r="I272" s="257"/>
      <c r="J272" s="254"/>
      <c r="K272" s="254"/>
      <c r="L272" s="258"/>
      <c r="M272" s="259"/>
      <c r="N272" s="260"/>
      <c r="O272" s="260"/>
      <c r="P272" s="260"/>
      <c r="Q272" s="260"/>
      <c r="R272" s="260"/>
      <c r="S272" s="260"/>
      <c r="T272" s="261"/>
      <c r="U272" s="13"/>
      <c r="V272" s="13"/>
      <c r="W272" s="13"/>
      <c r="X272" s="13"/>
      <c r="Y272" s="13"/>
      <c r="Z272" s="13"/>
      <c r="AA272" s="13"/>
      <c r="AB272" s="13"/>
      <c r="AC272" s="13"/>
      <c r="AD272" s="13"/>
      <c r="AE272" s="13"/>
      <c r="AT272" s="262" t="s">
        <v>276</v>
      </c>
      <c r="AU272" s="262" t="s">
        <v>86</v>
      </c>
      <c r="AV272" s="13" t="s">
        <v>84</v>
      </c>
      <c r="AW272" s="13" t="s">
        <v>32</v>
      </c>
      <c r="AX272" s="13" t="s">
        <v>76</v>
      </c>
      <c r="AY272" s="262" t="s">
        <v>251</v>
      </c>
    </row>
    <row r="273" s="12" customFormat="1">
      <c r="A273" s="12"/>
      <c r="B273" s="242"/>
      <c r="C273" s="243"/>
      <c r="D273" s="234" t="s">
        <v>276</v>
      </c>
      <c r="E273" s="244" t="s">
        <v>1</v>
      </c>
      <c r="F273" s="245" t="s">
        <v>932</v>
      </c>
      <c r="G273" s="243"/>
      <c r="H273" s="246">
        <v>11</v>
      </c>
      <c r="I273" s="247"/>
      <c r="J273" s="243"/>
      <c r="K273" s="243"/>
      <c r="L273" s="248"/>
      <c r="M273" s="249"/>
      <c r="N273" s="250"/>
      <c r="O273" s="250"/>
      <c r="P273" s="250"/>
      <c r="Q273" s="250"/>
      <c r="R273" s="250"/>
      <c r="S273" s="250"/>
      <c r="T273" s="251"/>
      <c r="U273" s="12"/>
      <c r="V273" s="12"/>
      <c r="W273" s="12"/>
      <c r="X273" s="12"/>
      <c r="Y273" s="12"/>
      <c r="Z273" s="12"/>
      <c r="AA273" s="12"/>
      <c r="AB273" s="12"/>
      <c r="AC273" s="12"/>
      <c r="AD273" s="12"/>
      <c r="AE273" s="12"/>
      <c r="AT273" s="252" t="s">
        <v>276</v>
      </c>
      <c r="AU273" s="252" t="s">
        <v>86</v>
      </c>
      <c r="AV273" s="12" t="s">
        <v>86</v>
      </c>
      <c r="AW273" s="12" t="s">
        <v>32</v>
      </c>
      <c r="AX273" s="12" t="s">
        <v>76</v>
      </c>
      <c r="AY273" s="252" t="s">
        <v>251</v>
      </c>
    </row>
    <row r="274" s="12" customFormat="1">
      <c r="A274" s="12"/>
      <c r="B274" s="242"/>
      <c r="C274" s="243"/>
      <c r="D274" s="234" t="s">
        <v>276</v>
      </c>
      <c r="E274" s="244" t="s">
        <v>1</v>
      </c>
      <c r="F274" s="245" t="s">
        <v>933</v>
      </c>
      <c r="G274" s="243"/>
      <c r="H274" s="246">
        <v>19</v>
      </c>
      <c r="I274" s="247"/>
      <c r="J274" s="243"/>
      <c r="K274" s="243"/>
      <c r="L274" s="248"/>
      <c r="M274" s="249"/>
      <c r="N274" s="250"/>
      <c r="O274" s="250"/>
      <c r="P274" s="250"/>
      <c r="Q274" s="250"/>
      <c r="R274" s="250"/>
      <c r="S274" s="250"/>
      <c r="T274" s="251"/>
      <c r="U274" s="12"/>
      <c r="V274" s="12"/>
      <c r="W274" s="12"/>
      <c r="X274" s="12"/>
      <c r="Y274" s="12"/>
      <c r="Z274" s="12"/>
      <c r="AA274" s="12"/>
      <c r="AB274" s="12"/>
      <c r="AC274" s="12"/>
      <c r="AD274" s="12"/>
      <c r="AE274" s="12"/>
      <c r="AT274" s="252" t="s">
        <v>276</v>
      </c>
      <c r="AU274" s="252" t="s">
        <v>86</v>
      </c>
      <c r="AV274" s="12" t="s">
        <v>86</v>
      </c>
      <c r="AW274" s="12" t="s">
        <v>32</v>
      </c>
      <c r="AX274" s="12" t="s">
        <v>76</v>
      </c>
      <c r="AY274" s="252" t="s">
        <v>251</v>
      </c>
    </row>
    <row r="275" s="15" customFormat="1">
      <c r="A275" s="15"/>
      <c r="B275" s="274"/>
      <c r="C275" s="275"/>
      <c r="D275" s="234" t="s">
        <v>276</v>
      </c>
      <c r="E275" s="276" t="s">
        <v>1</v>
      </c>
      <c r="F275" s="277" t="s">
        <v>423</v>
      </c>
      <c r="G275" s="275"/>
      <c r="H275" s="278">
        <v>30</v>
      </c>
      <c r="I275" s="279"/>
      <c r="J275" s="275"/>
      <c r="K275" s="275"/>
      <c r="L275" s="280"/>
      <c r="M275" s="281"/>
      <c r="N275" s="282"/>
      <c r="O275" s="282"/>
      <c r="P275" s="282"/>
      <c r="Q275" s="282"/>
      <c r="R275" s="282"/>
      <c r="S275" s="282"/>
      <c r="T275" s="283"/>
      <c r="U275" s="15"/>
      <c r="V275" s="15"/>
      <c r="W275" s="15"/>
      <c r="X275" s="15"/>
      <c r="Y275" s="15"/>
      <c r="Z275" s="15"/>
      <c r="AA275" s="15"/>
      <c r="AB275" s="15"/>
      <c r="AC275" s="15"/>
      <c r="AD275" s="15"/>
      <c r="AE275" s="15"/>
      <c r="AT275" s="284" t="s">
        <v>276</v>
      </c>
      <c r="AU275" s="284" t="s">
        <v>86</v>
      </c>
      <c r="AV275" s="15" t="s">
        <v>254</v>
      </c>
      <c r="AW275" s="15" t="s">
        <v>32</v>
      </c>
      <c r="AX275" s="15" t="s">
        <v>84</v>
      </c>
      <c r="AY275" s="284" t="s">
        <v>251</v>
      </c>
    </row>
    <row r="276" s="2" customFormat="1" ht="24.15" customHeight="1">
      <c r="A276" s="38"/>
      <c r="B276" s="39"/>
      <c r="C276" s="220" t="s">
        <v>387</v>
      </c>
      <c r="D276" s="220" t="s">
        <v>255</v>
      </c>
      <c r="E276" s="221" t="s">
        <v>934</v>
      </c>
      <c r="F276" s="222" t="s">
        <v>935</v>
      </c>
      <c r="G276" s="223" t="s">
        <v>802</v>
      </c>
      <c r="H276" s="224">
        <v>2.7000000000000002</v>
      </c>
      <c r="I276" s="225"/>
      <c r="J276" s="226">
        <f>ROUND(I276*H276,2)</f>
        <v>0</v>
      </c>
      <c r="K276" s="227"/>
      <c r="L276" s="44"/>
      <c r="M276" s="228" t="s">
        <v>1</v>
      </c>
      <c r="N276" s="229" t="s">
        <v>41</v>
      </c>
      <c r="O276" s="91"/>
      <c r="P276" s="230">
        <f>O276*H276</f>
        <v>0</v>
      </c>
      <c r="Q276" s="230">
        <v>0</v>
      </c>
      <c r="R276" s="230">
        <f>Q276*H276</f>
        <v>0</v>
      </c>
      <c r="S276" s="230">
        <v>0.00248</v>
      </c>
      <c r="T276" s="231">
        <f>S276*H276</f>
        <v>0.0066960000000000006</v>
      </c>
      <c r="U276" s="38"/>
      <c r="V276" s="38"/>
      <c r="W276" s="38"/>
      <c r="X276" s="38"/>
      <c r="Y276" s="38"/>
      <c r="Z276" s="38"/>
      <c r="AA276" s="38"/>
      <c r="AB276" s="38"/>
      <c r="AC276" s="38"/>
      <c r="AD276" s="38"/>
      <c r="AE276" s="38"/>
      <c r="AR276" s="232" t="s">
        <v>254</v>
      </c>
      <c r="AT276" s="232" t="s">
        <v>255</v>
      </c>
      <c r="AU276" s="232" t="s">
        <v>86</v>
      </c>
      <c r="AY276" s="17" t="s">
        <v>251</v>
      </c>
      <c r="BE276" s="233">
        <f>IF(N276="základní",J276,0)</f>
        <v>0</v>
      </c>
      <c r="BF276" s="233">
        <f>IF(N276="snížená",J276,0)</f>
        <v>0</v>
      </c>
      <c r="BG276" s="233">
        <f>IF(N276="zákl. přenesená",J276,0)</f>
        <v>0</v>
      </c>
      <c r="BH276" s="233">
        <f>IF(N276="sníž. přenesená",J276,0)</f>
        <v>0</v>
      </c>
      <c r="BI276" s="233">
        <f>IF(N276="nulová",J276,0)</f>
        <v>0</v>
      </c>
      <c r="BJ276" s="17" t="s">
        <v>84</v>
      </c>
      <c r="BK276" s="233">
        <f>ROUND(I276*H276,2)</f>
        <v>0</v>
      </c>
      <c r="BL276" s="17" t="s">
        <v>254</v>
      </c>
      <c r="BM276" s="232" t="s">
        <v>936</v>
      </c>
    </row>
    <row r="277" s="2" customFormat="1">
      <c r="A277" s="38"/>
      <c r="B277" s="39"/>
      <c r="C277" s="40"/>
      <c r="D277" s="234" t="s">
        <v>260</v>
      </c>
      <c r="E277" s="40"/>
      <c r="F277" s="235" t="s">
        <v>937</v>
      </c>
      <c r="G277" s="40"/>
      <c r="H277" s="40"/>
      <c r="I277" s="236"/>
      <c r="J277" s="40"/>
      <c r="K277" s="40"/>
      <c r="L277" s="44"/>
      <c r="M277" s="237"/>
      <c r="N277" s="238"/>
      <c r="O277" s="91"/>
      <c r="P277" s="91"/>
      <c r="Q277" s="91"/>
      <c r="R277" s="91"/>
      <c r="S277" s="91"/>
      <c r="T277" s="92"/>
      <c r="U277" s="38"/>
      <c r="V277" s="38"/>
      <c r="W277" s="38"/>
      <c r="X277" s="38"/>
      <c r="Y277" s="38"/>
      <c r="Z277" s="38"/>
      <c r="AA277" s="38"/>
      <c r="AB277" s="38"/>
      <c r="AC277" s="38"/>
      <c r="AD277" s="38"/>
      <c r="AE277" s="38"/>
      <c r="AT277" s="17" t="s">
        <v>260</v>
      </c>
      <c r="AU277" s="17" t="s">
        <v>86</v>
      </c>
    </row>
    <row r="278" s="2" customFormat="1">
      <c r="A278" s="38"/>
      <c r="B278" s="39"/>
      <c r="C278" s="40"/>
      <c r="D278" s="240" t="s">
        <v>274</v>
      </c>
      <c r="E278" s="40"/>
      <c r="F278" s="241" t="s">
        <v>938</v>
      </c>
      <c r="G278" s="40"/>
      <c r="H278" s="40"/>
      <c r="I278" s="236"/>
      <c r="J278" s="40"/>
      <c r="K278" s="40"/>
      <c r="L278" s="44"/>
      <c r="M278" s="237"/>
      <c r="N278" s="238"/>
      <c r="O278" s="91"/>
      <c r="P278" s="91"/>
      <c r="Q278" s="91"/>
      <c r="R278" s="91"/>
      <c r="S278" s="91"/>
      <c r="T278" s="92"/>
      <c r="U278" s="38"/>
      <c r="V278" s="38"/>
      <c r="W278" s="38"/>
      <c r="X278" s="38"/>
      <c r="Y278" s="38"/>
      <c r="Z278" s="38"/>
      <c r="AA278" s="38"/>
      <c r="AB278" s="38"/>
      <c r="AC278" s="38"/>
      <c r="AD278" s="38"/>
      <c r="AE278" s="38"/>
      <c r="AT278" s="17" t="s">
        <v>274</v>
      </c>
      <c r="AU278" s="17" t="s">
        <v>86</v>
      </c>
    </row>
    <row r="279" s="13" customFormat="1">
      <c r="A279" s="13"/>
      <c r="B279" s="253"/>
      <c r="C279" s="254"/>
      <c r="D279" s="234" t="s">
        <v>276</v>
      </c>
      <c r="E279" s="255" t="s">
        <v>1</v>
      </c>
      <c r="F279" s="256" t="s">
        <v>906</v>
      </c>
      <c r="G279" s="254"/>
      <c r="H279" s="255" t="s">
        <v>1</v>
      </c>
      <c r="I279" s="257"/>
      <c r="J279" s="254"/>
      <c r="K279" s="254"/>
      <c r="L279" s="258"/>
      <c r="M279" s="259"/>
      <c r="N279" s="260"/>
      <c r="O279" s="260"/>
      <c r="P279" s="260"/>
      <c r="Q279" s="260"/>
      <c r="R279" s="260"/>
      <c r="S279" s="260"/>
      <c r="T279" s="261"/>
      <c r="U279" s="13"/>
      <c r="V279" s="13"/>
      <c r="W279" s="13"/>
      <c r="X279" s="13"/>
      <c r="Y279" s="13"/>
      <c r="Z279" s="13"/>
      <c r="AA279" s="13"/>
      <c r="AB279" s="13"/>
      <c r="AC279" s="13"/>
      <c r="AD279" s="13"/>
      <c r="AE279" s="13"/>
      <c r="AT279" s="262" t="s">
        <v>276</v>
      </c>
      <c r="AU279" s="262" t="s">
        <v>86</v>
      </c>
      <c r="AV279" s="13" t="s">
        <v>84</v>
      </c>
      <c r="AW279" s="13" t="s">
        <v>32</v>
      </c>
      <c r="AX279" s="13" t="s">
        <v>76</v>
      </c>
      <c r="AY279" s="262" t="s">
        <v>251</v>
      </c>
    </row>
    <row r="280" s="12" customFormat="1">
      <c r="A280" s="12"/>
      <c r="B280" s="242"/>
      <c r="C280" s="243"/>
      <c r="D280" s="234" t="s">
        <v>276</v>
      </c>
      <c r="E280" s="244" t="s">
        <v>1</v>
      </c>
      <c r="F280" s="245" t="s">
        <v>939</v>
      </c>
      <c r="G280" s="243"/>
      <c r="H280" s="246">
        <v>2.7000000000000002</v>
      </c>
      <c r="I280" s="247"/>
      <c r="J280" s="243"/>
      <c r="K280" s="243"/>
      <c r="L280" s="248"/>
      <c r="M280" s="249"/>
      <c r="N280" s="250"/>
      <c r="O280" s="250"/>
      <c r="P280" s="250"/>
      <c r="Q280" s="250"/>
      <c r="R280" s="250"/>
      <c r="S280" s="250"/>
      <c r="T280" s="251"/>
      <c r="U280" s="12"/>
      <c r="V280" s="12"/>
      <c r="W280" s="12"/>
      <c r="X280" s="12"/>
      <c r="Y280" s="12"/>
      <c r="Z280" s="12"/>
      <c r="AA280" s="12"/>
      <c r="AB280" s="12"/>
      <c r="AC280" s="12"/>
      <c r="AD280" s="12"/>
      <c r="AE280" s="12"/>
      <c r="AT280" s="252" t="s">
        <v>276</v>
      </c>
      <c r="AU280" s="252" t="s">
        <v>86</v>
      </c>
      <c r="AV280" s="12" t="s">
        <v>86</v>
      </c>
      <c r="AW280" s="12" t="s">
        <v>32</v>
      </c>
      <c r="AX280" s="12" t="s">
        <v>84</v>
      </c>
      <c r="AY280" s="252" t="s">
        <v>251</v>
      </c>
    </row>
    <row r="281" s="2" customFormat="1" ht="24.15" customHeight="1">
      <c r="A281" s="38"/>
      <c r="B281" s="39"/>
      <c r="C281" s="220" t="s">
        <v>392</v>
      </c>
      <c r="D281" s="220" t="s">
        <v>255</v>
      </c>
      <c r="E281" s="221" t="s">
        <v>940</v>
      </c>
      <c r="F281" s="222" t="s">
        <v>941</v>
      </c>
      <c r="G281" s="223" t="s">
        <v>802</v>
      </c>
      <c r="H281" s="224">
        <v>25</v>
      </c>
      <c r="I281" s="225"/>
      <c r="J281" s="226">
        <f>ROUND(I281*H281,2)</f>
        <v>0</v>
      </c>
      <c r="K281" s="227"/>
      <c r="L281" s="44"/>
      <c r="M281" s="228" t="s">
        <v>1</v>
      </c>
      <c r="N281" s="229" t="s">
        <v>41</v>
      </c>
      <c r="O281" s="91"/>
      <c r="P281" s="230">
        <f>O281*H281</f>
        <v>0</v>
      </c>
      <c r="Q281" s="230">
        <v>0</v>
      </c>
      <c r="R281" s="230">
        <f>Q281*H281</f>
        <v>0</v>
      </c>
      <c r="S281" s="230">
        <v>0.0092499999999999995</v>
      </c>
      <c r="T281" s="231">
        <f>S281*H281</f>
        <v>0.23124999999999998</v>
      </c>
      <c r="U281" s="38"/>
      <c r="V281" s="38"/>
      <c r="W281" s="38"/>
      <c r="X281" s="38"/>
      <c r="Y281" s="38"/>
      <c r="Z281" s="38"/>
      <c r="AA281" s="38"/>
      <c r="AB281" s="38"/>
      <c r="AC281" s="38"/>
      <c r="AD281" s="38"/>
      <c r="AE281" s="38"/>
      <c r="AR281" s="232" t="s">
        <v>254</v>
      </c>
      <c r="AT281" s="232" t="s">
        <v>255</v>
      </c>
      <c r="AU281" s="232" t="s">
        <v>86</v>
      </c>
      <c r="AY281" s="17" t="s">
        <v>251</v>
      </c>
      <c r="BE281" s="233">
        <f>IF(N281="základní",J281,0)</f>
        <v>0</v>
      </c>
      <c r="BF281" s="233">
        <f>IF(N281="snížená",J281,0)</f>
        <v>0</v>
      </c>
      <c r="BG281" s="233">
        <f>IF(N281="zákl. přenesená",J281,0)</f>
        <v>0</v>
      </c>
      <c r="BH281" s="233">
        <f>IF(N281="sníž. přenesená",J281,0)</f>
        <v>0</v>
      </c>
      <c r="BI281" s="233">
        <f>IF(N281="nulová",J281,0)</f>
        <v>0</v>
      </c>
      <c r="BJ281" s="17" t="s">
        <v>84</v>
      </c>
      <c r="BK281" s="233">
        <f>ROUND(I281*H281,2)</f>
        <v>0</v>
      </c>
      <c r="BL281" s="17" t="s">
        <v>254</v>
      </c>
      <c r="BM281" s="232" t="s">
        <v>942</v>
      </c>
    </row>
    <row r="282" s="2" customFormat="1">
      <c r="A282" s="38"/>
      <c r="B282" s="39"/>
      <c r="C282" s="40"/>
      <c r="D282" s="234" t="s">
        <v>260</v>
      </c>
      <c r="E282" s="40"/>
      <c r="F282" s="235" t="s">
        <v>943</v>
      </c>
      <c r="G282" s="40"/>
      <c r="H282" s="40"/>
      <c r="I282" s="236"/>
      <c r="J282" s="40"/>
      <c r="K282" s="40"/>
      <c r="L282" s="44"/>
      <c r="M282" s="237"/>
      <c r="N282" s="238"/>
      <c r="O282" s="91"/>
      <c r="P282" s="91"/>
      <c r="Q282" s="91"/>
      <c r="R282" s="91"/>
      <c r="S282" s="91"/>
      <c r="T282" s="92"/>
      <c r="U282" s="38"/>
      <c r="V282" s="38"/>
      <c r="W282" s="38"/>
      <c r="X282" s="38"/>
      <c r="Y282" s="38"/>
      <c r="Z282" s="38"/>
      <c r="AA282" s="38"/>
      <c r="AB282" s="38"/>
      <c r="AC282" s="38"/>
      <c r="AD282" s="38"/>
      <c r="AE282" s="38"/>
      <c r="AT282" s="17" t="s">
        <v>260</v>
      </c>
      <c r="AU282" s="17" t="s">
        <v>86</v>
      </c>
    </row>
    <row r="283" s="2" customFormat="1">
      <c r="A283" s="38"/>
      <c r="B283" s="39"/>
      <c r="C283" s="40"/>
      <c r="D283" s="240" t="s">
        <v>274</v>
      </c>
      <c r="E283" s="40"/>
      <c r="F283" s="241" t="s">
        <v>944</v>
      </c>
      <c r="G283" s="40"/>
      <c r="H283" s="40"/>
      <c r="I283" s="236"/>
      <c r="J283" s="40"/>
      <c r="K283" s="40"/>
      <c r="L283" s="44"/>
      <c r="M283" s="237"/>
      <c r="N283" s="238"/>
      <c r="O283" s="91"/>
      <c r="P283" s="91"/>
      <c r="Q283" s="91"/>
      <c r="R283" s="91"/>
      <c r="S283" s="91"/>
      <c r="T283" s="92"/>
      <c r="U283" s="38"/>
      <c r="V283" s="38"/>
      <c r="W283" s="38"/>
      <c r="X283" s="38"/>
      <c r="Y283" s="38"/>
      <c r="Z283" s="38"/>
      <c r="AA283" s="38"/>
      <c r="AB283" s="38"/>
      <c r="AC283" s="38"/>
      <c r="AD283" s="38"/>
      <c r="AE283" s="38"/>
      <c r="AT283" s="17" t="s">
        <v>274</v>
      </c>
      <c r="AU283" s="17" t="s">
        <v>86</v>
      </c>
    </row>
    <row r="284" s="13" customFormat="1">
      <c r="A284" s="13"/>
      <c r="B284" s="253"/>
      <c r="C284" s="254"/>
      <c r="D284" s="234" t="s">
        <v>276</v>
      </c>
      <c r="E284" s="255" t="s">
        <v>1</v>
      </c>
      <c r="F284" s="256" t="s">
        <v>906</v>
      </c>
      <c r="G284" s="254"/>
      <c r="H284" s="255" t="s">
        <v>1</v>
      </c>
      <c r="I284" s="257"/>
      <c r="J284" s="254"/>
      <c r="K284" s="254"/>
      <c r="L284" s="258"/>
      <c r="M284" s="259"/>
      <c r="N284" s="260"/>
      <c r="O284" s="260"/>
      <c r="P284" s="260"/>
      <c r="Q284" s="260"/>
      <c r="R284" s="260"/>
      <c r="S284" s="260"/>
      <c r="T284" s="261"/>
      <c r="U284" s="13"/>
      <c r="V284" s="13"/>
      <c r="W284" s="13"/>
      <c r="X284" s="13"/>
      <c r="Y284" s="13"/>
      <c r="Z284" s="13"/>
      <c r="AA284" s="13"/>
      <c r="AB284" s="13"/>
      <c r="AC284" s="13"/>
      <c r="AD284" s="13"/>
      <c r="AE284" s="13"/>
      <c r="AT284" s="262" t="s">
        <v>276</v>
      </c>
      <c r="AU284" s="262" t="s">
        <v>86</v>
      </c>
      <c r="AV284" s="13" t="s">
        <v>84</v>
      </c>
      <c r="AW284" s="13" t="s">
        <v>32</v>
      </c>
      <c r="AX284" s="13" t="s">
        <v>76</v>
      </c>
      <c r="AY284" s="262" t="s">
        <v>251</v>
      </c>
    </row>
    <row r="285" s="12" customFormat="1">
      <c r="A285" s="12"/>
      <c r="B285" s="242"/>
      <c r="C285" s="243"/>
      <c r="D285" s="234" t="s">
        <v>276</v>
      </c>
      <c r="E285" s="244" t="s">
        <v>1</v>
      </c>
      <c r="F285" s="245" t="s">
        <v>932</v>
      </c>
      <c r="G285" s="243"/>
      <c r="H285" s="246">
        <v>11</v>
      </c>
      <c r="I285" s="247"/>
      <c r="J285" s="243"/>
      <c r="K285" s="243"/>
      <c r="L285" s="248"/>
      <c r="M285" s="249"/>
      <c r="N285" s="250"/>
      <c r="O285" s="250"/>
      <c r="P285" s="250"/>
      <c r="Q285" s="250"/>
      <c r="R285" s="250"/>
      <c r="S285" s="250"/>
      <c r="T285" s="251"/>
      <c r="U285" s="12"/>
      <c r="V285" s="12"/>
      <c r="W285" s="12"/>
      <c r="X285" s="12"/>
      <c r="Y285" s="12"/>
      <c r="Z285" s="12"/>
      <c r="AA285" s="12"/>
      <c r="AB285" s="12"/>
      <c r="AC285" s="12"/>
      <c r="AD285" s="12"/>
      <c r="AE285" s="12"/>
      <c r="AT285" s="252" t="s">
        <v>276</v>
      </c>
      <c r="AU285" s="252" t="s">
        <v>86</v>
      </c>
      <c r="AV285" s="12" t="s">
        <v>86</v>
      </c>
      <c r="AW285" s="12" t="s">
        <v>32</v>
      </c>
      <c r="AX285" s="12" t="s">
        <v>76</v>
      </c>
      <c r="AY285" s="252" t="s">
        <v>251</v>
      </c>
    </row>
    <row r="286" s="12" customFormat="1">
      <c r="A286" s="12"/>
      <c r="B286" s="242"/>
      <c r="C286" s="243"/>
      <c r="D286" s="234" t="s">
        <v>276</v>
      </c>
      <c r="E286" s="244" t="s">
        <v>1</v>
      </c>
      <c r="F286" s="245" t="s">
        <v>945</v>
      </c>
      <c r="G286" s="243"/>
      <c r="H286" s="246">
        <v>14</v>
      </c>
      <c r="I286" s="247"/>
      <c r="J286" s="243"/>
      <c r="K286" s="243"/>
      <c r="L286" s="248"/>
      <c r="M286" s="249"/>
      <c r="N286" s="250"/>
      <c r="O286" s="250"/>
      <c r="P286" s="250"/>
      <c r="Q286" s="250"/>
      <c r="R286" s="250"/>
      <c r="S286" s="250"/>
      <c r="T286" s="251"/>
      <c r="U286" s="12"/>
      <c r="V286" s="12"/>
      <c r="W286" s="12"/>
      <c r="X286" s="12"/>
      <c r="Y286" s="12"/>
      <c r="Z286" s="12"/>
      <c r="AA286" s="12"/>
      <c r="AB286" s="12"/>
      <c r="AC286" s="12"/>
      <c r="AD286" s="12"/>
      <c r="AE286" s="12"/>
      <c r="AT286" s="252" t="s">
        <v>276</v>
      </c>
      <c r="AU286" s="252" t="s">
        <v>86</v>
      </c>
      <c r="AV286" s="12" t="s">
        <v>86</v>
      </c>
      <c r="AW286" s="12" t="s">
        <v>32</v>
      </c>
      <c r="AX286" s="12" t="s">
        <v>76</v>
      </c>
      <c r="AY286" s="252" t="s">
        <v>251</v>
      </c>
    </row>
    <row r="287" s="15" customFormat="1">
      <c r="A287" s="15"/>
      <c r="B287" s="274"/>
      <c r="C287" s="275"/>
      <c r="D287" s="234" t="s">
        <v>276</v>
      </c>
      <c r="E287" s="276" t="s">
        <v>1</v>
      </c>
      <c r="F287" s="277" t="s">
        <v>423</v>
      </c>
      <c r="G287" s="275"/>
      <c r="H287" s="278">
        <v>25</v>
      </c>
      <c r="I287" s="279"/>
      <c r="J287" s="275"/>
      <c r="K287" s="275"/>
      <c r="L287" s="280"/>
      <c r="M287" s="281"/>
      <c r="N287" s="282"/>
      <c r="O287" s="282"/>
      <c r="P287" s="282"/>
      <c r="Q287" s="282"/>
      <c r="R287" s="282"/>
      <c r="S287" s="282"/>
      <c r="T287" s="283"/>
      <c r="U287" s="15"/>
      <c r="V287" s="15"/>
      <c r="W287" s="15"/>
      <c r="X287" s="15"/>
      <c r="Y287" s="15"/>
      <c r="Z287" s="15"/>
      <c r="AA287" s="15"/>
      <c r="AB287" s="15"/>
      <c r="AC287" s="15"/>
      <c r="AD287" s="15"/>
      <c r="AE287" s="15"/>
      <c r="AT287" s="284" t="s">
        <v>276</v>
      </c>
      <c r="AU287" s="284" t="s">
        <v>86</v>
      </c>
      <c r="AV287" s="15" t="s">
        <v>254</v>
      </c>
      <c r="AW287" s="15" t="s">
        <v>32</v>
      </c>
      <c r="AX287" s="15" t="s">
        <v>84</v>
      </c>
      <c r="AY287" s="284" t="s">
        <v>251</v>
      </c>
    </row>
    <row r="288" s="2" customFormat="1" ht="24.15" customHeight="1">
      <c r="A288" s="38"/>
      <c r="B288" s="39"/>
      <c r="C288" s="220" t="s">
        <v>397</v>
      </c>
      <c r="D288" s="220" t="s">
        <v>255</v>
      </c>
      <c r="E288" s="221" t="s">
        <v>946</v>
      </c>
      <c r="F288" s="222" t="s">
        <v>947</v>
      </c>
      <c r="G288" s="223" t="s">
        <v>802</v>
      </c>
      <c r="H288" s="224">
        <v>7.5</v>
      </c>
      <c r="I288" s="225"/>
      <c r="J288" s="226">
        <f>ROUND(I288*H288,2)</f>
        <v>0</v>
      </c>
      <c r="K288" s="227"/>
      <c r="L288" s="44"/>
      <c r="M288" s="228" t="s">
        <v>1</v>
      </c>
      <c r="N288" s="229" t="s">
        <v>41</v>
      </c>
      <c r="O288" s="91"/>
      <c r="P288" s="230">
        <f>O288*H288</f>
        <v>0</v>
      </c>
      <c r="Q288" s="230">
        <v>0</v>
      </c>
      <c r="R288" s="230">
        <f>Q288*H288</f>
        <v>0</v>
      </c>
      <c r="S288" s="230">
        <v>0.025399999999999999</v>
      </c>
      <c r="T288" s="231">
        <f>S288*H288</f>
        <v>0.1905</v>
      </c>
      <c r="U288" s="38"/>
      <c r="V288" s="38"/>
      <c r="W288" s="38"/>
      <c r="X288" s="38"/>
      <c r="Y288" s="38"/>
      <c r="Z288" s="38"/>
      <c r="AA288" s="38"/>
      <c r="AB288" s="38"/>
      <c r="AC288" s="38"/>
      <c r="AD288" s="38"/>
      <c r="AE288" s="38"/>
      <c r="AR288" s="232" t="s">
        <v>254</v>
      </c>
      <c r="AT288" s="232" t="s">
        <v>255</v>
      </c>
      <c r="AU288" s="232" t="s">
        <v>86</v>
      </c>
      <c r="AY288" s="17" t="s">
        <v>251</v>
      </c>
      <c r="BE288" s="233">
        <f>IF(N288="základní",J288,0)</f>
        <v>0</v>
      </c>
      <c r="BF288" s="233">
        <f>IF(N288="snížená",J288,0)</f>
        <v>0</v>
      </c>
      <c r="BG288" s="233">
        <f>IF(N288="zákl. přenesená",J288,0)</f>
        <v>0</v>
      </c>
      <c r="BH288" s="233">
        <f>IF(N288="sníž. přenesená",J288,0)</f>
        <v>0</v>
      </c>
      <c r="BI288" s="233">
        <f>IF(N288="nulová",J288,0)</f>
        <v>0</v>
      </c>
      <c r="BJ288" s="17" t="s">
        <v>84</v>
      </c>
      <c r="BK288" s="233">
        <f>ROUND(I288*H288,2)</f>
        <v>0</v>
      </c>
      <c r="BL288" s="17" t="s">
        <v>254</v>
      </c>
      <c r="BM288" s="232" t="s">
        <v>948</v>
      </c>
    </row>
    <row r="289" s="2" customFormat="1">
      <c r="A289" s="38"/>
      <c r="B289" s="39"/>
      <c r="C289" s="40"/>
      <c r="D289" s="234" t="s">
        <v>260</v>
      </c>
      <c r="E289" s="40"/>
      <c r="F289" s="235" t="s">
        <v>949</v>
      </c>
      <c r="G289" s="40"/>
      <c r="H289" s="40"/>
      <c r="I289" s="236"/>
      <c r="J289" s="40"/>
      <c r="K289" s="40"/>
      <c r="L289" s="44"/>
      <c r="M289" s="237"/>
      <c r="N289" s="238"/>
      <c r="O289" s="91"/>
      <c r="P289" s="91"/>
      <c r="Q289" s="91"/>
      <c r="R289" s="91"/>
      <c r="S289" s="91"/>
      <c r="T289" s="92"/>
      <c r="U289" s="38"/>
      <c r="V289" s="38"/>
      <c r="W289" s="38"/>
      <c r="X289" s="38"/>
      <c r="Y289" s="38"/>
      <c r="Z289" s="38"/>
      <c r="AA289" s="38"/>
      <c r="AB289" s="38"/>
      <c r="AC289" s="38"/>
      <c r="AD289" s="38"/>
      <c r="AE289" s="38"/>
      <c r="AT289" s="17" t="s">
        <v>260</v>
      </c>
      <c r="AU289" s="17" t="s">
        <v>86</v>
      </c>
    </row>
    <row r="290" s="2" customFormat="1">
      <c r="A290" s="38"/>
      <c r="B290" s="39"/>
      <c r="C290" s="40"/>
      <c r="D290" s="240" t="s">
        <v>274</v>
      </c>
      <c r="E290" s="40"/>
      <c r="F290" s="241" t="s">
        <v>950</v>
      </c>
      <c r="G290" s="40"/>
      <c r="H290" s="40"/>
      <c r="I290" s="236"/>
      <c r="J290" s="40"/>
      <c r="K290" s="40"/>
      <c r="L290" s="44"/>
      <c r="M290" s="237"/>
      <c r="N290" s="238"/>
      <c r="O290" s="91"/>
      <c r="P290" s="91"/>
      <c r="Q290" s="91"/>
      <c r="R290" s="91"/>
      <c r="S290" s="91"/>
      <c r="T290" s="92"/>
      <c r="U290" s="38"/>
      <c r="V290" s="38"/>
      <c r="W290" s="38"/>
      <c r="X290" s="38"/>
      <c r="Y290" s="38"/>
      <c r="Z290" s="38"/>
      <c r="AA290" s="38"/>
      <c r="AB290" s="38"/>
      <c r="AC290" s="38"/>
      <c r="AD290" s="38"/>
      <c r="AE290" s="38"/>
      <c r="AT290" s="17" t="s">
        <v>274</v>
      </c>
      <c r="AU290" s="17" t="s">
        <v>86</v>
      </c>
    </row>
    <row r="291" s="13" customFormat="1">
      <c r="A291" s="13"/>
      <c r="B291" s="253"/>
      <c r="C291" s="254"/>
      <c r="D291" s="234" t="s">
        <v>276</v>
      </c>
      <c r="E291" s="255" t="s">
        <v>1</v>
      </c>
      <c r="F291" s="256" t="s">
        <v>906</v>
      </c>
      <c r="G291" s="254"/>
      <c r="H291" s="255" t="s">
        <v>1</v>
      </c>
      <c r="I291" s="257"/>
      <c r="J291" s="254"/>
      <c r="K291" s="254"/>
      <c r="L291" s="258"/>
      <c r="M291" s="259"/>
      <c r="N291" s="260"/>
      <c r="O291" s="260"/>
      <c r="P291" s="260"/>
      <c r="Q291" s="260"/>
      <c r="R291" s="260"/>
      <c r="S291" s="260"/>
      <c r="T291" s="261"/>
      <c r="U291" s="13"/>
      <c r="V291" s="13"/>
      <c r="W291" s="13"/>
      <c r="X291" s="13"/>
      <c r="Y291" s="13"/>
      <c r="Z291" s="13"/>
      <c r="AA291" s="13"/>
      <c r="AB291" s="13"/>
      <c r="AC291" s="13"/>
      <c r="AD291" s="13"/>
      <c r="AE291" s="13"/>
      <c r="AT291" s="262" t="s">
        <v>276</v>
      </c>
      <c r="AU291" s="262" t="s">
        <v>86</v>
      </c>
      <c r="AV291" s="13" t="s">
        <v>84</v>
      </c>
      <c r="AW291" s="13" t="s">
        <v>32</v>
      </c>
      <c r="AX291" s="13" t="s">
        <v>76</v>
      </c>
      <c r="AY291" s="262" t="s">
        <v>251</v>
      </c>
    </row>
    <row r="292" s="12" customFormat="1">
      <c r="A292" s="12"/>
      <c r="B292" s="242"/>
      <c r="C292" s="243"/>
      <c r="D292" s="234" t="s">
        <v>276</v>
      </c>
      <c r="E292" s="244" t="s">
        <v>1</v>
      </c>
      <c r="F292" s="245" t="s">
        <v>951</v>
      </c>
      <c r="G292" s="243"/>
      <c r="H292" s="246">
        <v>7.5</v>
      </c>
      <c r="I292" s="247"/>
      <c r="J292" s="243"/>
      <c r="K292" s="243"/>
      <c r="L292" s="248"/>
      <c r="M292" s="249"/>
      <c r="N292" s="250"/>
      <c r="O292" s="250"/>
      <c r="P292" s="250"/>
      <c r="Q292" s="250"/>
      <c r="R292" s="250"/>
      <c r="S292" s="250"/>
      <c r="T292" s="251"/>
      <c r="U292" s="12"/>
      <c r="V292" s="12"/>
      <c r="W292" s="12"/>
      <c r="X292" s="12"/>
      <c r="Y292" s="12"/>
      <c r="Z292" s="12"/>
      <c r="AA292" s="12"/>
      <c r="AB292" s="12"/>
      <c r="AC292" s="12"/>
      <c r="AD292" s="12"/>
      <c r="AE292" s="12"/>
      <c r="AT292" s="252" t="s">
        <v>276</v>
      </c>
      <c r="AU292" s="252" t="s">
        <v>86</v>
      </c>
      <c r="AV292" s="12" t="s">
        <v>86</v>
      </c>
      <c r="AW292" s="12" t="s">
        <v>32</v>
      </c>
      <c r="AX292" s="12" t="s">
        <v>84</v>
      </c>
      <c r="AY292" s="252" t="s">
        <v>251</v>
      </c>
    </row>
    <row r="293" s="2" customFormat="1" ht="24.15" customHeight="1">
      <c r="A293" s="38"/>
      <c r="B293" s="39"/>
      <c r="C293" s="220" t="s">
        <v>952</v>
      </c>
      <c r="D293" s="220" t="s">
        <v>255</v>
      </c>
      <c r="E293" s="221" t="s">
        <v>953</v>
      </c>
      <c r="F293" s="222" t="s">
        <v>954</v>
      </c>
      <c r="G293" s="223" t="s">
        <v>409</v>
      </c>
      <c r="H293" s="224">
        <v>73.099999999999994</v>
      </c>
      <c r="I293" s="225"/>
      <c r="J293" s="226">
        <f>ROUND(I293*H293,2)</f>
        <v>0</v>
      </c>
      <c r="K293" s="227"/>
      <c r="L293" s="44"/>
      <c r="M293" s="228" t="s">
        <v>1</v>
      </c>
      <c r="N293" s="229" t="s">
        <v>41</v>
      </c>
      <c r="O293" s="91"/>
      <c r="P293" s="230">
        <f>O293*H293</f>
        <v>0</v>
      </c>
      <c r="Q293" s="230">
        <v>0</v>
      </c>
      <c r="R293" s="230">
        <f>Q293*H293</f>
        <v>0</v>
      </c>
      <c r="S293" s="230">
        <v>0.0089999999999999993</v>
      </c>
      <c r="T293" s="231">
        <f>S293*H293</f>
        <v>0.65789999999999993</v>
      </c>
      <c r="U293" s="38"/>
      <c r="V293" s="38"/>
      <c r="W293" s="38"/>
      <c r="X293" s="38"/>
      <c r="Y293" s="38"/>
      <c r="Z293" s="38"/>
      <c r="AA293" s="38"/>
      <c r="AB293" s="38"/>
      <c r="AC293" s="38"/>
      <c r="AD293" s="38"/>
      <c r="AE293" s="38"/>
      <c r="AR293" s="232" t="s">
        <v>254</v>
      </c>
      <c r="AT293" s="232" t="s">
        <v>255</v>
      </c>
      <c r="AU293" s="232" t="s">
        <v>86</v>
      </c>
      <c r="AY293" s="17" t="s">
        <v>251</v>
      </c>
      <c r="BE293" s="233">
        <f>IF(N293="základní",J293,0)</f>
        <v>0</v>
      </c>
      <c r="BF293" s="233">
        <f>IF(N293="snížená",J293,0)</f>
        <v>0</v>
      </c>
      <c r="BG293" s="233">
        <f>IF(N293="zákl. přenesená",J293,0)</f>
        <v>0</v>
      </c>
      <c r="BH293" s="233">
        <f>IF(N293="sníž. přenesená",J293,0)</f>
        <v>0</v>
      </c>
      <c r="BI293" s="233">
        <f>IF(N293="nulová",J293,0)</f>
        <v>0</v>
      </c>
      <c r="BJ293" s="17" t="s">
        <v>84</v>
      </c>
      <c r="BK293" s="233">
        <f>ROUND(I293*H293,2)</f>
        <v>0</v>
      </c>
      <c r="BL293" s="17" t="s">
        <v>254</v>
      </c>
      <c r="BM293" s="232" t="s">
        <v>955</v>
      </c>
    </row>
    <row r="294" s="2" customFormat="1">
      <c r="A294" s="38"/>
      <c r="B294" s="39"/>
      <c r="C294" s="40"/>
      <c r="D294" s="234" t="s">
        <v>260</v>
      </c>
      <c r="E294" s="40"/>
      <c r="F294" s="235" t="s">
        <v>956</v>
      </c>
      <c r="G294" s="40"/>
      <c r="H294" s="40"/>
      <c r="I294" s="236"/>
      <c r="J294" s="40"/>
      <c r="K294" s="40"/>
      <c r="L294" s="44"/>
      <c r="M294" s="237"/>
      <c r="N294" s="238"/>
      <c r="O294" s="91"/>
      <c r="P294" s="91"/>
      <c r="Q294" s="91"/>
      <c r="R294" s="91"/>
      <c r="S294" s="91"/>
      <c r="T294" s="92"/>
      <c r="U294" s="38"/>
      <c r="V294" s="38"/>
      <c r="W294" s="38"/>
      <c r="X294" s="38"/>
      <c r="Y294" s="38"/>
      <c r="Z294" s="38"/>
      <c r="AA294" s="38"/>
      <c r="AB294" s="38"/>
      <c r="AC294" s="38"/>
      <c r="AD294" s="38"/>
      <c r="AE294" s="38"/>
      <c r="AT294" s="17" t="s">
        <v>260</v>
      </c>
      <c r="AU294" s="17" t="s">
        <v>86</v>
      </c>
    </row>
    <row r="295" s="2" customFormat="1">
      <c r="A295" s="38"/>
      <c r="B295" s="39"/>
      <c r="C295" s="40"/>
      <c r="D295" s="240" t="s">
        <v>274</v>
      </c>
      <c r="E295" s="40"/>
      <c r="F295" s="241" t="s">
        <v>957</v>
      </c>
      <c r="G295" s="40"/>
      <c r="H295" s="40"/>
      <c r="I295" s="236"/>
      <c r="J295" s="40"/>
      <c r="K295" s="40"/>
      <c r="L295" s="44"/>
      <c r="M295" s="237"/>
      <c r="N295" s="238"/>
      <c r="O295" s="91"/>
      <c r="P295" s="91"/>
      <c r="Q295" s="91"/>
      <c r="R295" s="91"/>
      <c r="S295" s="91"/>
      <c r="T295" s="92"/>
      <c r="U295" s="38"/>
      <c r="V295" s="38"/>
      <c r="W295" s="38"/>
      <c r="X295" s="38"/>
      <c r="Y295" s="38"/>
      <c r="Z295" s="38"/>
      <c r="AA295" s="38"/>
      <c r="AB295" s="38"/>
      <c r="AC295" s="38"/>
      <c r="AD295" s="38"/>
      <c r="AE295" s="38"/>
      <c r="AT295" s="17" t="s">
        <v>274</v>
      </c>
      <c r="AU295" s="17" t="s">
        <v>86</v>
      </c>
    </row>
    <row r="296" s="13" customFormat="1">
      <c r="A296" s="13"/>
      <c r="B296" s="253"/>
      <c r="C296" s="254"/>
      <c r="D296" s="234" t="s">
        <v>276</v>
      </c>
      <c r="E296" s="255" t="s">
        <v>1</v>
      </c>
      <c r="F296" s="256" t="s">
        <v>906</v>
      </c>
      <c r="G296" s="254"/>
      <c r="H296" s="255" t="s">
        <v>1</v>
      </c>
      <c r="I296" s="257"/>
      <c r="J296" s="254"/>
      <c r="K296" s="254"/>
      <c r="L296" s="258"/>
      <c r="M296" s="259"/>
      <c r="N296" s="260"/>
      <c r="O296" s="260"/>
      <c r="P296" s="260"/>
      <c r="Q296" s="260"/>
      <c r="R296" s="260"/>
      <c r="S296" s="260"/>
      <c r="T296" s="261"/>
      <c r="U296" s="13"/>
      <c r="V296" s="13"/>
      <c r="W296" s="13"/>
      <c r="X296" s="13"/>
      <c r="Y296" s="13"/>
      <c r="Z296" s="13"/>
      <c r="AA296" s="13"/>
      <c r="AB296" s="13"/>
      <c r="AC296" s="13"/>
      <c r="AD296" s="13"/>
      <c r="AE296" s="13"/>
      <c r="AT296" s="262" t="s">
        <v>276</v>
      </c>
      <c r="AU296" s="262" t="s">
        <v>86</v>
      </c>
      <c r="AV296" s="13" t="s">
        <v>84</v>
      </c>
      <c r="AW296" s="13" t="s">
        <v>32</v>
      </c>
      <c r="AX296" s="13" t="s">
        <v>76</v>
      </c>
      <c r="AY296" s="262" t="s">
        <v>251</v>
      </c>
    </row>
    <row r="297" s="12" customFormat="1">
      <c r="A297" s="12"/>
      <c r="B297" s="242"/>
      <c r="C297" s="243"/>
      <c r="D297" s="234" t="s">
        <v>276</v>
      </c>
      <c r="E297" s="244" t="s">
        <v>1</v>
      </c>
      <c r="F297" s="245" t="s">
        <v>958</v>
      </c>
      <c r="G297" s="243"/>
      <c r="H297" s="246">
        <v>20</v>
      </c>
      <c r="I297" s="247"/>
      <c r="J297" s="243"/>
      <c r="K297" s="243"/>
      <c r="L297" s="248"/>
      <c r="M297" s="249"/>
      <c r="N297" s="250"/>
      <c r="O297" s="250"/>
      <c r="P297" s="250"/>
      <c r="Q297" s="250"/>
      <c r="R297" s="250"/>
      <c r="S297" s="250"/>
      <c r="T297" s="251"/>
      <c r="U297" s="12"/>
      <c r="V297" s="12"/>
      <c r="W297" s="12"/>
      <c r="X297" s="12"/>
      <c r="Y297" s="12"/>
      <c r="Z297" s="12"/>
      <c r="AA297" s="12"/>
      <c r="AB297" s="12"/>
      <c r="AC297" s="12"/>
      <c r="AD297" s="12"/>
      <c r="AE297" s="12"/>
      <c r="AT297" s="252" t="s">
        <v>276</v>
      </c>
      <c r="AU297" s="252" t="s">
        <v>86</v>
      </c>
      <c r="AV297" s="12" t="s">
        <v>86</v>
      </c>
      <c r="AW297" s="12" t="s">
        <v>32</v>
      </c>
      <c r="AX297" s="12" t="s">
        <v>76</v>
      </c>
      <c r="AY297" s="252" t="s">
        <v>251</v>
      </c>
    </row>
    <row r="298" s="12" customFormat="1">
      <c r="A298" s="12"/>
      <c r="B298" s="242"/>
      <c r="C298" s="243"/>
      <c r="D298" s="234" t="s">
        <v>276</v>
      </c>
      <c r="E298" s="244" t="s">
        <v>1</v>
      </c>
      <c r="F298" s="245" t="s">
        <v>959</v>
      </c>
      <c r="G298" s="243"/>
      <c r="H298" s="246">
        <v>2.6000000000000001</v>
      </c>
      <c r="I298" s="247"/>
      <c r="J298" s="243"/>
      <c r="K298" s="243"/>
      <c r="L298" s="248"/>
      <c r="M298" s="249"/>
      <c r="N298" s="250"/>
      <c r="O298" s="250"/>
      <c r="P298" s="250"/>
      <c r="Q298" s="250"/>
      <c r="R298" s="250"/>
      <c r="S298" s="250"/>
      <c r="T298" s="251"/>
      <c r="U298" s="12"/>
      <c r="V298" s="12"/>
      <c r="W298" s="12"/>
      <c r="X298" s="12"/>
      <c r="Y298" s="12"/>
      <c r="Z298" s="12"/>
      <c r="AA298" s="12"/>
      <c r="AB298" s="12"/>
      <c r="AC298" s="12"/>
      <c r="AD298" s="12"/>
      <c r="AE298" s="12"/>
      <c r="AT298" s="252" t="s">
        <v>276</v>
      </c>
      <c r="AU298" s="252" t="s">
        <v>86</v>
      </c>
      <c r="AV298" s="12" t="s">
        <v>86</v>
      </c>
      <c r="AW298" s="12" t="s">
        <v>32</v>
      </c>
      <c r="AX298" s="12" t="s">
        <v>76</v>
      </c>
      <c r="AY298" s="252" t="s">
        <v>251</v>
      </c>
    </row>
    <row r="299" s="12" customFormat="1">
      <c r="A299" s="12"/>
      <c r="B299" s="242"/>
      <c r="C299" s="243"/>
      <c r="D299" s="234" t="s">
        <v>276</v>
      </c>
      <c r="E299" s="244" t="s">
        <v>1</v>
      </c>
      <c r="F299" s="245" t="s">
        <v>960</v>
      </c>
      <c r="G299" s="243"/>
      <c r="H299" s="246">
        <v>26</v>
      </c>
      <c r="I299" s="247"/>
      <c r="J299" s="243"/>
      <c r="K299" s="243"/>
      <c r="L299" s="248"/>
      <c r="M299" s="249"/>
      <c r="N299" s="250"/>
      <c r="O299" s="250"/>
      <c r="P299" s="250"/>
      <c r="Q299" s="250"/>
      <c r="R299" s="250"/>
      <c r="S299" s="250"/>
      <c r="T299" s="251"/>
      <c r="U299" s="12"/>
      <c r="V299" s="12"/>
      <c r="W299" s="12"/>
      <c r="X299" s="12"/>
      <c r="Y299" s="12"/>
      <c r="Z299" s="12"/>
      <c r="AA299" s="12"/>
      <c r="AB299" s="12"/>
      <c r="AC299" s="12"/>
      <c r="AD299" s="12"/>
      <c r="AE299" s="12"/>
      <c r="AT299" s="252" t="s">
        <v>276</v>
      </c>
      <c r="AU299" s="252" t="s">
        <v>86</v>
      </c>
      <c r="AV299" s="12" t="s">
        <v>86</v>
      </c>
      <c r="AW299" s="12" t="s">
        <v>32</v>
      </c>
      <c r="AX299" s="12" t="s">
        <v>76</v>
      </c>
      <c r="AY299" s="252" t="s">
        <v>251</v>
      </c>
    </row>
    <row r="300" s="12" customFormat="1">
      <c r="A300" s="12"/>
      <c r="B300" s="242"/>
      <c r="C300" s="243"/>
      <c r="D300" s="234" t="s">
        <v>276</v>
      </c>
      <c r="E300" s="244" t="s">
        <v>1</v>
      </c>
      <c r="F300" s="245" t="s">
        <v>961</v>
      </c>
      <c r="G300" s="243"/>
      <c r="H300" s="246">
        <v>24.5</v>
      </c>
      <c r="I300" s="247"/>
      <c r="J300" s="243"/>
      <c r="K300" s="243"/>
      <c r="L300" s="248"/>
      <c r="M300" s="249"/>
      <c r="N300" s="250"/>
      <c r="O300" s="250"/>
      <c r="P300" s="250"/>
      <c r="Q300" s="250"/>
      <c r="R300" s="250"/>
      <c r="S300" s="250"/>
      <c r="T300" s="251"/>
      <c r="U300" s="12"/>
      <c r="V300" s="12"/>
      <c r="W300" s="12"/>
      <c r="X300" s="12"/>
      <c r="Y300" s="12"/>
      <c r="Z300" s="12"/>
      <c r="AA300" s="12"/>
      <c r="AB300" s="12"/>
      <c r="AC300" s="12"/>
      <c r="AD300" s="12"/>
      <c r="AE300" s="12"/>
      <c r="AT300" s="252" t="s">
        <v>276</v>
      </c>
      <c r="AU300" s="252" t="s">
        <v>86</v>
      </c>
      <c r="AV300" s="12" t="s">
        <v>86</v>
      </c>
      <c r="AW300" s="12" t="s">
        <v>32</v>
      </c>
      <c r="AX300" s="12" t="s">
        <v>76</v>
      </c>
      <c r="AY300" s="252" t="s">
        <v>251</v>
      </c>
    </row>
    <row r="301" s="15" customFormat="1">
      <c r="A301" s="15"/>
      <c r="B301" s="274"/>
      <c r="C301" s="275"/>
      <c r="D301" s="234" t="s">
        <v>276</v>
      </c>
      <c r="E301" s="276" t="s">
        <v>1</v>
      </c>
      <c r="F301" s="277" t="s">
        <v>423</v>
      </c>
      <c r="G301" s="275"/>
      <c r="H301" s="278">
        <v>73.099999999999994</v>
      </c>
      <c r="I301" s="279"/>
      <c r="J301" s="275"/>
      <c r="K301" s="275"/>
      <c r="L301" s="280"/>
      <c r="M301" s="281"/>
      <c r="N301" s="282"/>
      <c r="O301" s="282"/>
      <c r="P301" s="282"/>
      <c r="Q301" s="282"/>
      <c r="R301" s="282"/>
      <c r="S301" s="282"/>
      <c r="T301" s="283"/>
      <c r="U301" s="15"/>
      <c r="V301" s="15"/>
      <c r="W301" s="15"/>
      <c r="X301" s="15"/>
      <c r="Y301" s="15"/>
      <c r="Z301" s="15"/>
      <c r="AA301" s="15"/>
      <c r="AB301" s="15"/>
      <c r="AC301" s="15"/>
      <c r="AD301" s="15"/>
      <c r="AE301" s="15"/>
      <c r="AT301" s="284" t="s">
        <v>276</v>
      </c>
      <c r="AU301" s="284" t="s">
        <v>86</v>
      </c>
      <c r="AV301" s="15" t="s">
        <v>254</v>
      </c>
      <c r="AW301" s="15" t="s">
        <v>32</v>
      </c>
      <c r="AX301" s="15" t="s">
        <v>84</v>
      </c>
      <c r="AY301" s="284" t="s">
        <v>251</v>
      </c>
    </row>
    <row r="302" s="2" customFormat="1" ht="21.75" customHeight="1">
      <c r="A302" s="38"/>
      <c r="B302" s="39"/>
      <c r="C302" s="220" t="s">
        <v>962</v>
      </c>
      <c r="D302" s="220" t="s">
        <v>255</v>
      </c>
      <c r="E302" s="221" t="s">
        <v>963</v>
      </c>
      <c r="F302" s="222" t="s">
        <v>964</v>
      </c>
      <c r="G302" s="223" t="s">
        <v>416</v>
      </c>
      <c r="H302" s="224">
        <v>2</v>
      </c>
      <c r="I302" s="225"/>
      <c r="J302" s="226">
        <f>ROUND(I302*H302,2)</f>
        <v>0</v>
      </c>
      <c r="K302" s="227"/>
      <c r="L302" s="44"/>
      <c r="M302" s="228" t="s">
        <v>1</v>
      </c>
      <c r="N302" s="229" t="s">
        <v>41</v>
      </c>
      <c r="O302" s="91"/>
      <c r="P302" s="230">
        <f>O302*H302</f>
        <v>0</v>
      </c>
      <c r="Q302" s="230">
        <v>0</v>
      </c>
      <c r="R302" s="230">
        <f>Q302*H302</f>
        <v>0</v>
      </c>
      <c r="S302" s="230">
        <v>0.20999999999999999</v>
      </c>
      <c r="T302" s="231">
        <f>S302*H302</f>
        <v>0.41999999999999998</v>
      </c>
      <c r="U302" s="38"/>
      <c r="V302" s="38"/>
      <c r="W302" s="38"/>
      <c r="X302" s="38"/>
      <c r="Y302" s="38"/>
      <c r="Z302" s="38"/>
      <c r="AA302" s="38"/>
      <c r="AB302" s="38"/>
      <c r="AC302" s="38"/>
      <c r="AD302" s="38"/>
      <c r="AE302" s="38"/>
      <c r="AR302" s="232" t="s">
        <v>254</v>
      </c>
      <c r="AT302" s="232" t="s">
        <v>255</v>
      </c>
      <c r="AU302" s="232" t="s">
        <v>86</v>
      </c>
      <c r="AY302" s="17" t="s">
        <v>251</v>
      </c>
      <c r="BE302" s="233">
        <f>IF(N302="základní",J302,0)</f>
        <v>0</v>
      </c>
      <c r="BF302" s="233">
        <f>IF(N302="snížená",J302,0)</f>
        <v>0</v>
      </c>
      <c r="BG302" s="233">
        <f>IF(N302="zákl. přenesená",J302,0)</f>
        <v>0</v>
      </c>
      <c r="BH302" s="233">
        <f>IF(N302="sníž. přenesená",J302,0)</f>
        <v>0</v>
      </c>
      <c r="BI302" s="233">
        <f>IF(N302="nulová",J302,0)</f>
        <v>0</v>
      </c>
      <c r="BJ302" s="17" t="s">
        <v>84</v>
      </c>
      <c r="BK302" s="233">
        <f>ROUND(I302*H302,2)</f>
        <v>0</v>
      </c>
      <c r="BL302" s="17" t="s">
        <v>254</v>
      </c>
      <c r="BM302" s="232" t="s">
        <v>965</v>
      </c>
    </row>
    <row r="303" s="2" customFormat="1">
      <c r="A303" s="38"/>
      <c r="B303" s="39"/>
      <c r="C303" s="40"/>
      <c r="D303" s="234" t="s">
        <v>260</v>
      </c>
      <c r="E303" s="40"/>
      <c r="F303" s="235" t="s">
        <v>966</v>
      </c>
      <c r="G303" s="40"/>
      <c r="H303" s="40"/>
      <c r="I303" s="236"/>
      <c r="J303" s="40"/>
      <c r="K303" s="40"/>
      <c r="L303" s="44"/>
      <c r="M303" s="237"/>
      <c r="N303" s="238"/>
      <c r="O303" s="91"/>
      <c r="P303" s="91"/>
      <c r="Q303" s="91"/>
      <c r="R303" s="91"/>
      <c r="S303" s="91"/>
      <c r="T303" s="92"/>
      <c r="U303" s="38"/>
      <c r="V303" s="38"/>
      <c r="W303" s="38"/>
      <c r="X303" s="38"/>
      <c r="Y303" s="38"/>
      <c r="Z303" s="38"/>
      <c r="AA303" s="38"/>
      <c r="AB303" s="38"/>
      <c r="AC303" s="38"/>
      <c r="AD303" s="38"/>
      <c r="AE303" s="38"/>
      <c r="AT303" s="17" t="s">
        <v>260</v>
      </c>
      <c r="AU303" s="17" t="s">
        <v>86</v>
      </c>
    </row>
    <row r="304" s="2" customFormat="1">
      <c r="A304" s="38"/>
      <c r="B304" s="39"/>
      <c r="C304" s="40"/>
      <c r="D304" s="240" t="s">
        <v>274</v>
      </c>
      <c r="E304" s="40"/>
      <c r="F304" s="241" t="s">
        <v>967</v>
      </c>
      <c r="G304" s="40"/>
      <c r="H304" s="40"/>
      <c r="I304" s="236"/>
      <c r="J304" s="40"/>
      <c r="K304" s="40"/>
      <c r="L304" s="44"/>
      <c r="M304" s="237"/>
      <c r="N304" s="238"/>
      <c r="O304" s="91"/>
      <c r="P304" s="91"/>
      <c r="Q304" s="91"/>
      <c r="R304" s="91"/>
      <c r="S304" s="91"/>
      <c r="T304" s="92"/>
      <c r="U304" s="38"/>
      <c r="V304" s="38"/>
      <c r="W304" s="38"/>
      <c r="X304" s="38"/>
      <c r="Y304" s="38"/>
      <c r="Z304" s="38"/>
      <c r="AA304" s="38"/>
      <c r="AB304" s="38"/>
      <c r="AC304" s="38"/>
      <c r="AD304" s="38"/>
      <c r="AE304" s="38"/>
      <c r="AT304" s="17" t="s">
        <v>274</v>
      </c>
      <c r="AU304" s="17" t="s">
        <v>86</v>
      </c>
    </row>
    <row r="305" s="13" customFormat="1">
      <c r="A305" s="13"/>
      <c r="B305" s="253"/>
      <c r="C305" s="254"/>
      <c r="D305" s="234" t="s">
        <v>276</v>
      </c>
      <c r="E305" s="255" t="s">
        <v>1</v>
      </c>
      <c r="F305" s="256" t="s">
        <v>906</v>
      </c>
      <c r="G305" s="254"/>
      <c r="H305" s="255" t="s">
        <v>1</v>
      </c>
      <c r="I305" s="257"/>
      <c r="J305" s="254"/>
      <c r="K305" s="254"/>
      <c r="L305" s="258"/>
      <c r="M305" s="259"/>
      <c r="N305" s="260"/>
      <c r="O305" s="260"/>
      <c r="P305" s="260"/>
      <c r="Q305" s="260"/>
      <c r="R305" s="260"/>
      <c r="S305" s="260"/>
      <c r="T305" s="261"/>
      <c r="U305" s="13"/>
      <c r="V305" s="13"/>
      <c r="W305" s="13"/>
      <c r="X305" s="13"/>
      <c r="Y305" s="13"/>
      <c r="Z305" s="13"/>
      <c r="AA305" s="13"/>
      <c r="AB305" s="13"/>
      <c r="AC305" s="13"/>
      <c r="AD305" s="13"/>
      <c r="AE305" s="13"/>
      <c r="AT305" s="262" t="s">
        <v>276</v>
      </c>
      <c r="AU305" s="262" t="s">
        <v>86</v>
      </c>
      <c r="AV305" s="13" t="s">
        <v>84</v>
      </c>
      <c r="AW305" s="13" t="s">
        <v>32</v>
      </c>
      <c r="AX305" s="13" t="s">
        <v>76</v>
      </c>
      <c r="AY305" s="262" t="s">
        <v>251</v>
      </c>
    </row>
    <row r="306" s="12" customFormat="1">
      <c r="A306" s="12"/>
      <c r="B306" s="242"/>
      <c r="C306" s="243"/>
      <c r="D306" s="234" t="s">
        <v>276</v>
      </c>
      <c r="E306" s="244" t="s">
        <v>1</v>
      </c>
      <c r="F306" s="245" t="s">
        <v>968</v>
      </c>
      <c r="G306" s="243"/>
      <c r="H306" s="246">
        <v>1</v>
      </c>
      <c r="I306" s="247"/>
      <c r="J306" s="243"/>
      <c r="K306" s="243"/>
      <c r="L306" s="248"/>
      <c r="M306" s="249"/>
      <c r="N306" s="250"/>
      <c r="O306" s="250"/>
      <c r="P306" s="250"/>
      <c r="Q306" s="250"/>
      <c r="R306" s="250"/>
      <c r="S306" s="250"/>
      <c r="T306" s="251"/>
      <c r="U306" s="12"/>
      <c r="V306" s="12"/>
      <c r="W306" s="12"/>
      <c r="X306" s="12"/>
      <c r="Y306" s="12"/>
      <c r="Z306" s="12"/>
      <c r="AA306" s="12"/>
      <c r="AB306" s="12"/>
      <c r="AC306" s="12"/>
      <c r="AD306" s="12"/>
      <c r="AE306" s="12"/>
      <c r="AT306" s="252" t="s">
        <v>276</v>
      </c>
      <c r="AU306" s="252" t="s">
        <v>86</v>
      </c>
      <c r="AV306" s="12" t="s">
        <v>86</v>
      </c>
      <c r="AW306" s="12" t="s">
        <v>32</v>
      </c>
      <c r="AX306" s="12" t="s">
        <v>76</v>
      </c>
      <c r="AY306" s="252" t="s">
        <v>251</v>
      </c>
    </row>
    <row r="307" s="12" customFormat="1">
      <c r="A307" s="12"/>
      <c r="B307" s="242"/>
      <c r="C307" s="243"/>
      <c r="D307" s="234" t="s">
        <v>276</v>
      </c>
      <c r="E307" s="244" t="s">
        <v>1</v>
      </c>
      <c r="F307" s="245" t="s">
        <v>969</v>
      </c>
      <c r="G307" s="243"/>
      <c r="H307" s="246">
        <v>1</v>
      </c>
      <c r="I307" s="247"/>
      <c r="J307" s="243"/>
      <c r="K307" s="243"/>
      <c r="L307" s="248"/>
      <c r="M307" s="249"/>
      <c r="N307" s="250"/>
      <c r="O307" s="250"/>
      <c r="P307" s="250"/>
      <c r="Q307" s="250"/>
      <c r="R307" s="250"/>
      <c r="S307" s="250"/>
      <c r="T307" s="251"/>
      <c r="U307" s="12"/>
      <c r="V307" s="12"/>
      <c r="W307" s="12"/>
      <c r="X307" s="12"/>
      <c r="Y307" s="12"/>
      <c r="Z307" s="12"/>
      <c r="AA307" s="12"/>
      <c r="AB307" s="12"/>
      <c r="AC307" s="12"/>
      <c r="AD307" s="12"/>
      <c r="AE307" s="12"/>
      <c r="AT307" s="252" t="s">
        <v>276</v>
      </c>
      <c r="AU307" s="252" t="s">
        <v>86</v>
      </c>
      <c r="AV307" s="12" t="s">
        <v>86</v>
      </c>
      <c r="AW307" s="12" t="s">
        <v>32</v>
      </c>
      <c r="AX307" s="12" t="s">
        <v>76</v>
      </c>
      <c r="AY307" s="252" t="s">
        <v>251</v>
      </c>
    </row>
    <row r="308" s="15" customFormat="1">
      <c r="A308" s="15"/>
      <c r="B308" s="274"/>
      <c r="C308" s="275"/>
      <c r="D308" s="234" t="s">
        <v>276</v>
      </c>
      <c r="E308" s="276" t="s">
        <v>1</v>
      </c>
      <c r="F308" s="277" t="s">
        <v>423</v>
      </c>
      <c r="G308" s="275"/>
      <c r="H308" s="278">
        <v>2</v>
      </c>
      <c r="I308" s="279"/>
      <c r="J308" s="275"/>
      <c r="K308" s="275"/>
      <c r="L308" s="280"/>
      <c r="M308" s="281"/>
      <c r="N308" s="282"/>
      <c r="O308" s="282"/>
      <c r="P308" s="282"/>
      <c r="Q308" s="282"/>
      <c r="R308" s="282"/>
      <c r="S308" s="282"/>
      <c r="T308" s="283"/>
      <c r="U308" s="15"/>
      <c r="V308" s="15"/>
      <c r="W308" s="15"/>
      <c r="X308" s="15"/>
      <c r="Y308" s="15"/>
      <c r="Z308" s="15"/>
      <c r="AA308" s="15"/>
      <c r="AB308" s="15"/>
      <c r="AC308" s="15"/>
      <c r="AD308" s="15"/>
      <c r="AE308" s="15"/>
      <c r="AT308" s="284" t="s">
        <v>276</v>
      </c>
      <c r="AU308" s="284" t="s">
        <v>86</v>
      </c>
      <c r="AV308" s="15" t="s">
        <v>254</v>
      </c>
      <c r="AW308" s="15" t="s">
        <v>32</v>
      </c>
      <c r="AX308" s="15" t="s">
        <v>84</v>
      </c>
      <c r="AY308" s="284" t="s">
        <v>251</v>
      </c>
    </row>
    <row r="309" s="11" customFormat="1" ht="22.8" customHeight="1">
      <c r="A309" s="11"/>
      <c r="B309" s="206"/>
      <c r="C309" s="207"/>
      <c r="D309" s="208" t="s">
        <v>75</v>
      </c>
      <c r="E309" s="272" t="s">
        <v>970</v>
      </c>
      <c r="F309" s="272" t="s">
        <v>971</v>
      </c>
      <c r="G309" s="207"/>
      <c r="H309" s="207"/>
      <c r="I309" s="210"/>
      <c r="J309" s="273">
        <f>BK309</f>
        <v>0</v>
      </c>
      <c r="K309" s="207"/>
      <c r="L309" s="212"/>
      <c r="M309" s="213"/>
      <c r="N309" s="214"/>
      <c r="O309" s="214"/>
      <c r="P309" s="215">
        <f>SUM(P310:P379)</f>
        <v>0</v>
      </c>
      <c r="Q309" s="214"/>
      <c r="R309" s="215">
        <f>SUM(R310:R379)</f>
        <v>0</v>
      </c>
      <c r="S309" s="214"/>
      <c r="T309" s="216">
        <f>SUM(T310:T379)</f>
        <v>0</v>
      </c>
      <c r="U309" s="11"/>
      <c r="V309" s="11"/>
      <c r="W309" s="11"/>
      <c r="X309" s="11"/>
      <c r="Y309" s="11"/>
      <c r="Z309" s="11"/>
      <c r="AA309" s="11"/>
      <c r="AB309" s="11"/>
      <c r="AC309" s="11"/>
      <c r="AD309" s="11"/>
      <c r="AE309" s="11"/>
      <c r="AR309" s="217" t="s">
        <v>84</v>
      </c>
      <c r="AT309" s="218" t="s">
        <v>75</v>
      </c>
      <c r="AU309" s="218" t="s">
        <v>84</v>
      </c>
      <c r="AY309" s="217" t="s">
        <v>251</v>
      </c>
      <c r="BK309" s="219">
        <f>SUM(BK310:BK379)</f>
        <v>0</v>
      </c>
    </row>
    <row r="310" s="2" customFormat="1" ht="33" customHeight="1">
      <c r="A310" s="38"/>
      <c r="B310" s="39"/>
      <c r="C310" s="220" t="s">
        <v>972</v>
      </c>
      <c r="D310" s="220" t="s">
        <v>255</v>
      </c>
      <c r="E310" s="221" t="s">
        <v>973</v>
      </c>
      <c r="F310" s="222" t="s">
        <v>974</v>
      </c>
      <c r="G310" s="223" t="s">
        <v>681</v>
      </c>
      <c r="H310" s="224">
        <v>129.441</v>
      </c>
      <c r="I310" s="225"/>
      <c r="J310" s="226">
        <f>ROUND(I310*H310,2)</f>
        <v>0</v>
      </c>
      <c r="K310" s="227"/>
      <c r="L310" s="44"/>
      <c r="M310" s="228" t="s">
        <v>1</v>
      </c>
      <c r="N310" s="229" t="s">
        <v>41</v>
      </c>
      <c r="O310" s="91"/>
      <c r="P310" s="230">
        <f>O310*H310</f>
        <v>0</v>
      </c>
      <c r="Q310" s="230">
        <v>0</v>
      </c>
      <c r="R310" s="230">
        <f>Q310*H310</f>
        <v>0</v>
      </c>
      <c r="S310" s="230">
        <v>0</v>
      </c>
      <c r="T310" s="231">
        <f>S310*H310</f>
        <v>0</v>
      </c>
      <c r="U310" s="38"/>
      <c r="V310" s="38"/>
      <c r="W310" s="38"/>
      <c r="X310" s="38"/>
      <c r="Y310" s="38"/>
      <c r="Z310" s="38"/>
      <c r="AA310" s="38"/>
      <c r="AB310" s="38"/>
      <c r="AC310" s="38"/>
      <c r="AD310" s="38"/>
      <c r="AE310" s="38"/>
      <c r="AR310" s="232" t="s">
        <v>254</v>
      </c>
      <c r="AT310" s="232" t="s">
        <v>255</v>
      </c>
      <c r="AU310" s="232" t="s">
        <v>86</v>
      </c>
      <c r="AY310" s="17" t="s">
        <v>251</v>
      </c>
      <c r="BE310" s="233">
        <f>IF(N310="základní",J310,0)</f>
        <v>0</v>
      </c>
      <c r="BF310" s="233">
        <f>IF(N310="snížená",J310,0)</f>
        <v>0</v>
      </c>
      <c r="BG310" s="233">
        <f>IF(N310="zákl. přenesená",J310,0)</f>
        <v>0</v>
      </c>
      <c r="BH310" s="233">
        <f>IF(N310="sníž. přenesená",J310,0)</f>
        <v>0</v>
      </c>
      <c r="BI310" s="233">
        <f>IF(N310="nulová",J310,0)</f>
        <v>0</v>
      </c>
      <c r="BJ310" s="17" t="s">
        <v>84</v>
      </c>
      <c r="BK310" s="233">
        <f>ROUND(I310*H310,2)</f>
        <v>0</v>
      </c>
      <c r="BL310" s="17" t="s">
        <v>254</v>
      </c>
      <c r="BM310" s="232" t="s">
        <v>975</v>
      </c>
    </row>
    <row r="311" s="2" customFormat="1">
      <c r="A311" s="38"/>
      <c r="B311" s="39"/>
      <c r="C311" s="40"/>
      <c r="D311" s="234" t="s">
        <v>260</v>
      </c>
      <c r="E311" s="40"/>
      <c r="F311" s="235" t="s">
        <v>976</v>
      </c>
      <c r="G311" s="40"/>
      <c r="H311" s="40"/>
      <c r="I311" s="236"/>
      <c r="J311" s="40"/>
      <c r="K311" s="40"/>
      <c r="L311" s="44"/>
      <c r="M311" s="237"/>
      <c r="N311" s="238"/>
      <c r="O311" s="91"/>
      <c r="P311" s="91"/>
      <c r="Q311" s="91"/>
      <c r="R311" s="91"/>
      <c r="S311" s="91"/>
      <c r="T311" s="92"/>
      <c r="U311" s="38"/>
      <c r="V311" s="38"/>
      <c r="W311" s="38"/>
      <c r="X311" s="38"/>
      <c r="Y311" s="38"/>
      <c r="Z311" s="38"/>
      <c r="AA311" s="38"/>
      <c r="AB311" s="38"/>
      <c r="AC311" s="38"/>
      <c r="AD311" s="38"/>
      <c r="AE311" s="38"/>
      <c r="AT311" s="17" t="s">
        <v>260</v>
      </c>
      <c r="AU311" s="17" t="s">
        <v>86</v>
      </c>
    </row>
    <row r="312" s="2" customFormat="1">
      <c r="A312" s="38"/>
      <c r="B312" s="39"/>
      <c r="C312" s="40"/>
      <c r="D312" s="240" t="s">
        <v>274</v>
      </c>
      <c r="E312" s="40"/>
      <c r="F312" s="241" t="s">
        <v>977</v>
      </c>
      <c r="G312" s="40"/>
      <c r="H312" s="40"/>
      <c r="I312" s="236"/>
      <c r="J312" s="40"/>
      <c r="K312" s="40"/>
      <c r="L312" s="44"/>
      <c r="M312" s="237"/>
      <c r="N312" s="238"/>
      <c r="O312" s="91"/>
      <c r="P312" s="91"/>
      <c r="Q312" s="91"/>
      <c r="R312" s="91"/>
      <c r="S312" s="91"/>
      <c r="T312" s="92"/>
      <c r="U312" s="38"/>
      <c r="V312" s="38"/>
      <c r="W312" s="38"/>
      <c r="X312" s="38"/>
      <c r="Y312" s="38"/>
      <c r="Z312" s="38"/>
      <c r="AA312" s="38"/>
      <c r="AB312" s="38"/>
      <c r="AC312" s="38"/>
      <c r="AD312" s="38"/>
      <c r="AE312" s="38"/>
      <c r="AT312" s="17" t="s">
        <v>274</v>
      </c>
      <c r="AU312" s="17" t="s">
        <v>86</v>
      </c>
    </row>
    <row r="313" s="12" customFormat="1">
      <c r="A313" s="12"/>
      <c r="B313" s="242"/>
      <c r="C313" s="243"/>
      <c r="D313" s="234" t="s">
        <v>276</v>
      </c>
      <c r="E313" s="244" t="s">
        <v>1</v>
      </c>
      <c r="F313" s="245" t="s">
        <v>978</v>
      </c>
      <c r="G313" s="243"/>
      <c r="H313" s="246">
        <v>0.039</v>
      </c>
      <c r="I313" s="247"/>
      <c r="J313" s="243"/>
      <c r="K313" s="243"/>
      <c r="L313" s="248"/>
      <c r="M313" s="249"/>
      <c r="N313" s="250"/>
      <c r="O313" s="250"/>
      <c r="P313" s="250"/>
      <c r="Q313" s="250"/>
      <c r="R313" s="250"/>
      <c r="S313" s="250"/>
      <c r="T313" s="251"/>
      <c r="U313" s="12"/>
      <c r="V313" s="12"/>
      <c r="W313" s="12"/>
      <c r="X313" s="12"/>
      <c r="Y313" s="12"/>
      <c r="Z313" s="12"/>
      <c r="AA313" s="12"/>
      <c r="AB313" s="12"/>
      <c r="AC313" s="12"/>
      <c r="AD313" s="12"/>
      <c r="AE313" s="12"/>
      <c r="AT313" s="252" t="s">
        <v>276</v>
      </c>
      <c r="AU313" s="252" t="s">
        <v>86</v>
      </c>
      <c r="AV313" s="12" t="s">
        <v>86</v>
      </c>
      <c r="AW313" s="12" t="s">
        <v>32</v>
      </c>
      <c r="AX313" s="12" t="s">
        <v>76</v>
      </c>
      <c r="AY313" s="252" t="s">
        <v>251</v>
      </c>
    </row>
    <row r="314" s="12" customFormat="1">
      <c r="A314" s="12"/>
      <c r="B314" s="242"/>
      <c r="C314" s="243"/>
      <c r="D314" s="234" t="s">
        <v>276</v>
      </c>
      <c r="E314" s="244" t="s">
        <v>1</v>
      </c>
      <c r="F314" s="245" t="s">
        <v>979</v>
      </c>
      <c r="G314" s="243"/>
      <c r="H314" s="246">
        <v>13.029999999999999</v>
      </c>
      <c r="I314" s="247"/>
      <c r="J314" s="243"/>
      <c r="K314" s="243"/>
      <c r="L314" s="248"/>
      <c r="M314" s="249"/>
      <c r="N314" s="250"/>
      <c r="O314" s="250"/>
      <c r="P314" s="250"/>
      <c r="Q314" s="250"/>
      <c r="R314" s="250"/>
      <c r="S314" s="250"/>
      <c r="T314" s="251"/>
      <c r="U314" s="12"/>
      <c r="V314" s="12"/>
      <c r="W314" s="12"/>
      <c r="X314" s="12"/>
      <c r="Y314" s="12"/>
      <c r="Z314" s="12"/>
      <c r="AA314" s="12"/>
      <c r="AB314" s="12"/>
      <c r="AC314" s="12"/>
      <c r="AD314" s="12"/>
      <c r="AE314" s="12"/>
      <c r="AT314" s="252" t="s">
        <v>276</v>
      </c>
      <c r="AU314" s="252" t="s">
        <v>86</v>
      </c>
      <c r="AV314" s="12" t="s">
        <v>86</v>
      </c>
      <c r="AW314" s="12" t="s">
        <v>32</v>
      </c>
      <c r="AX314" s="12" t="s">
        <v>76</v>
      </c>
      <c r="AY314" s="252" t="s">
        <v>251</v>
      </c>
    </row>
    <row r="315" s="12" customFormat="1">
      <c r="A315" s="12"/>
      <c r="B315" s="242"/>
      <c r="C315" s="243"/>
      <c r="D315" s="234" t="s">
        <v>276</v>
      </c>
      <c r="E315" s="244" t="s">
        <v>1</v>
      </c>
      <c r="F315" s="245" t="s">
        <v>980</v>
      </c>
      <c r="G315" s="243"/>
      <c r="H315" s="246">
        <v>0.098000000000000004</v>
      </c>
      <c r="I315" s="247"/>
      <c r="J315" s="243"/>
      <c r="K315" s="243"/>
      <c r="L315" s="248"/>
      <c r="M315" s="249"/>
      <c r="N315" s="250"/>
      <c r="O315" s="250"/>
      <c r="P315" s="250"/>
      <c r="Q315" s="250"/>
      <c r="R315" s="250"/>
      <c r="S315" s="250"/>
      <c r="T315" s="251"/>
      <c r="U315" s="12"/>
      <c r="V315" s="12"/>
      <c r="W315" s="12"/>
      <c r="X315" s="12"/>
      <c r="Y315" s="12"/>
      <c r="Z315" s="12"/>
      <c r="AA315" s="12"/>
      <c r="AB315" s="12"/>
      <c r="AC315" s="12"/>
      <c r="AD315" s="12"/>
      <c r="AE315" s="12"/>
      <c r="AT315" s="252" t="s">
        <v>276</v>
      </c>
      <c r="AU315" s="252" t="s">
        <v>86</v>
      </c>
      <c r="AV315" s="12" t="s">
        <v>86</v>
      </c>
      <c r="AW315" s="12" t="s">
        <v>32</v>
      </c>
      <c r="AX315" s="12" t="s">
        <v>76</v>
      </c>
      <c r="AY315" s="252" t="s">
        <v>251</v>
      </c>
    </row>
    <row r="316" s="12" customFormat="1">
      <c r="A316" s="12"/>
      <c r="B316" s="242"/>
      <c r="C316" s="243"/>
      <c r="D316" s="234" t="s">
        <v>276</v>
      </c>
      <c r="E316" s="244" t="s">
        <v>1</v>
      </c>
      <c r="F316" s="245" t="s">
        <v>981</v>
      </c>
      <c r="G316" s="243"/>
      <c r="H316" s="246">
        <v>0.096000000000000002</v>
      </c>
      <c r="I316" s="247"/>
      <c r="J316" s="243"/>
      <c r="K316" s="243"/>
      <c r="L316" s="248"/>
      <c r="M316" s="249"/>
      <c r="N316" s="250"/>
      <c r="O316" s="250"/>
      <c r="P316" s="250"/>
      <c r="Q316" s="250"/>
      <c r="R316" s="250"/>
      <c r="S316" s="250"/>
      <c r="T316" s="251"/>
      <c r="U316" s="12"/>
      <c r="V316" s="12"/>
      <c r="W316" s="12"/>
      <c r="X316" s="12"/>
      <c r="Y316" s="12"/>
      <c r="Z316" s="12"/>
      <c r="AA316" s="12"/>
      <c r="AB316" s="12"/>
      <c r="AC316" s="12"/>
      <c r="AD316" s="12"/>
      <c r="AE316" s="12"/>
      <c r="AT316" s="252" t="s">
        <v>276</v>
      </c>
      <c r="AU316" s="252" t="s">
        <v>86</v>
      </c>
      <c r="AV316" s="12" t="s">
        <v>86</v>
      </c>
      <c r="AW316" s="12" t="s">
        <v>32</v>
      </c>
      <c r="AX316" s="12" t="s">
        <v>76</v>
      </c>
      <c r="AY316" s="252" t="s">
        <v>251</v>
      </c>
    </row>
    <row r="317" s="12" customFormat="1">
      <c r="A317" s="12"/>
      <c r="B317" s="242"/>
      <c r="C317" s="243"/>
      <c r="D317" s="234" t="s">
        <v>276</v>
      </c>
      <c r="E317" s="244" t="s">
        <v>1</v>
      </c>
      <c r="F317" s="245" t="s">
        <v>982</v>
      </c>
      <c r="G317" s="243"/>
      <c r="H317" s="246">
        <v>54.497</v>
      </c>
      <c r="I317" s="247"/>
      <c r="J317" s="243"/>
      <c r="K317" s="243"/>
      <c r="L317" s="248"/>
      <c r="M317" s="249"/>
      <c r="N317" s="250"/>
      <c r="O317" s="250"/>
      <c r="P317" s="250"/>
      <c r="Q317" s="250"/>
      <c r="R317" s="250"/>
      <c r="S317" s="250"/>
      <c r="T317" s="251"/>
      <c r="U317" s="12"/>
      <c r="V317" s="12"/>
      <c r="W317" s="12"/>
      <c r="X317" s="12"/>
      <c r="Y317" s="12"/>
      <c r="Z317" s="12"/>
      <c r="AA317" s="12"/>
      <c r="AB317" s="12"/>
      <c r="AC317" s="12"/>
      <c r="AD317" s="12"/>
      <c r="AE317" s="12"/>
      <c r="AT317" s="252" t="s">
        <v>276</v>
      </c>
      <c r="AU317" s="252" t="s">
        <v>86</v>
      </c>
      <c r="AV317" s="12" t="s">
        <v>86</v>
      </c>
      <c r="AW317" s="12" t="s">
        <v>32</v>
      </c>
      <c r="AX317" s="12" t="s">
        <v>76</v>
      </c>
      <c r="AY317" s="252" t="s">
        <v>251</v>
      </c>
    </row>
    <row r="318" s="12" customFormat="1">
      <c r="A318" s="12"/>
      <c r="B318" s="242"/>
      <c r="C318" s="243"/>
      <c r="D318" s="234" t="s">
        <v>276</v>
      </c>
      <c r="E318" s="244" t="s">
        <v>1</v>
      </c>
      <c r="F318" s="245" t="s">
        <v>983</v>
      </c>
      <c r="G318" s="243"/>
      <c r="H318" s="246">
        <v>2.9020000000000001</v>
      </c>
      <c r="I318" s="247"/>
      <c r="J318" s="243"/>
      <c r="K318" s="243"/>
      <c r="L318" s="248"/>
      <c r="M318" s="249"/>
      <c r="N318" s="250"/>
      <c r="O318" s="250"/>
      <c r="P318" s="250"/>
      <c r="Q318" s="250"/>
      <c r="R318" s="250"/>
      <c r="S318" s="250"/>
      <c r="T318" s="251"/>
      <c r="U318" s="12"/>
      <c r="V318" s="12"/>
      <c r="W318" s="12"/>
      <c r="X318" s="12"/>
      <c r="Y318" s="12"/>
      <c r="Z318" s="12"/>
      <c r="AA318" s="12"/>
      <c r="AB318" s="12"/>
      <c r="AC318" s="12"/>
      <c r="AD318" s="12"/>
      <c r="AE318" s="12"/>
      <c r="AT318" s="252" t="s">
        <v>276</v>
      </c>
      <c r="AU318" s="252" t="s">
        <v>86</v>
      </c>
      <c r="AV318" s="12" t="s">
        <v>86</v>
      </c>
      <c r="AW318" s="12" t="s">
        <v>32</v>
      </c>
      <c r="AX318" s="12" t="s">
        <v>76</v>
      </c>
      <c r="AY318" s="252" t="s">
        <v>251</v>
      </c>
    </row>
    <row r="319" s="12" customFormat="1">
      <c r="A319" s="12"/>
      <c r="B319" s="242"/>
      <c r="C319" s="243"/>
      <c r="D319" s="234" t="s">
        <v>276</v>
      </c>
      <c r="E319" s="244" t="s">
        <v>1</v>
      </c>
      <c r="F319" s="245" t="s">
        <v>984</v>
      </c>
      <c r="G319" s="243"/>
      <c r="H319" s="246">
        <v>30.375</v>
      </c>
      <c r="I319" s="247"/>
      <c r="J319" s="243"/>
      <c r="K319" s="243"/>
      <c r="L319" s="248"/>
      <c r="M319" s="249"/>
      <c r="N319" s="250"/>
      <c r="O319" s="250"/>
      <c r="P319" s="250"/>
      <c r="Q319" s="250"/>
      <c r="R319" s="250"/>
      <c r="S319" s="250"/>
      <c r="T319" s="251"/>
      <c r="U319" s="12"/>
      <c r="V319" s="12"/>
      <c r="W319" s="12"/>
      <c r="X319" s="12"/>
      <c r="Y319" s="12"/>
      <c r="Z319" s="12"/>
      <c r="AA319" s="12"/>
      <c r="AB319" s="12"/>
      <c r="AC319" s="12"/>
      <c r="AD319" s="12"/>
      <c r="AE319" s="12"/>
      <c r="AT319" s="252" t="s">
        <v>276</v>
      </c>
      <c r="AU319" s="252" t="s">
        <v>86</v>
      </c>
      <c r="AV319" s="12" t="s">
        <v>86</v>
      </c>
      <c r="AW319" s="12" t="s">
        <v>32</v>
      </c>
      <c r="AX319" s="12" t="s">
        <v>76</v>
      </c>
      <c r="AY319" s="252" t="s">
        <v>251</v>
      </c>
    </row>
    <row r="320" s="12" customFormat="1">
      <c r="A320" s="12"/>
      <c r="B320" s="242"/>
      <c r="C320" s="243"/>
      <c r="D320" s="234" t="s">
        <v>276</v>
      </c>
      <c r="E320" s="244" t="s">
        <v>1</v>
      </c>
      <c r="F320" s="245" t="s">
        <v>985</v>
      </c>
      <c r="G320" s="243"/>
      <c r="H320" s="246">
        <v>28.404</v>
      </c>
      <c r="I320" s="247"/>
      <c r="J320" s="243"/>
      <c r="K320" s="243"/>
      <c r="L320" s="248"/>
      <c r="M320" s="249"/>
      <c r="N320" s="250"/>
      <c r="O320" s="250"/>
      <c r="P320" s="250"/>
      <c r="Q320" s="250"/>
      <c r="R320" s="250"/>
      <c r="S320" s="250"/>
      <c r="T320" s="251"/>
      <c r="U320" s="12"/>
      <c r="V320" s="12"/>
      <c r="W320" s="12"/>
      <c r="X320" s="12"/>
      <c r="Y320" s="12"/>
      <c r="Z320" s="12"/>
      <c r="AA320" s="12"/>
      <c r="AB320" s="12"/>
      <c r="AC320" s="12"/>
      <c r="AD320" s="12"/>
      <c r="AE320" s="12"/>
      <c r="AT320" s="252" t="s">
        <v>276</v>
      </c>
      <c r="AU320" s="252" t="s">
        <v>86</v>
      </c>
      <c r="AV320" s="12" t="s">
        <v>86</v>
      </c>
      <c r="AW320" s="12" t="s">
        <v>32</v>
      </c>
      <c r="AX320" s="12" t="s">
        <v>76</v>
      </c>
      <c r="AY320" s="252" t="s">
        <v>251</v>
      </c>
    </row>
    <row r="321" s="15" customFormat="1">
      <c r="A321" s="15"/>
      <c r="B321" s="274"/>
      <c r="C321" s="275"/>
      <c r="D321" s="234" t="s">
        <v>276</v>
      </c>
      <c r="E321" s="276" t="s">
        <v>752</v>
      </c>
      <c r="F321" s="277" t="s">
        <v>423</v>
      </c>
      <c r="G321" s="275"/>
      <c r="H321" s="278">
        <v>129.441</v>
      </c>
      <c r="I321" s="279"/>
      <c r="J321" s="275"/>
      <c r="K321" s="275"/>
      <c r="L321" s="280"/>
      <c r="M321" s="281"/>
      <c r="N321" s="282"/>
      <c r="O321" s="282"/>
      <c r="P321" s="282"/>
      <c r="Q321" s="282"/>
      <c r="R321" s="282"/>
      <c r="S321" s="282"/>
      <c r="T321" s="283"/>
      <c r="U321" s="15"/>
      <c r="V321" s="15"/>
      <c r="W321" s="15"/>
      <c r="X321" s="15"/>
      <c r="Y321" s="15"/>
      <c r="Z321" s="15"/>
      <c r="AA321" s="15"/>
      <c r="AB321" s="15"/>
      <c r="AC321" s="15"/>
      <c r="AD321" s="15"/>
      <c r="AE321" s="15"/>
      <c r="AT321" s="284" t="s">
        <v>276</v>
      </c>
      <c r="AU321" s="284" t="s">
        <v>86</v>
      </c>
      <c r="AV321" s="15" t="s">
        <v>254</v>
      </c>
      <c r="AW321" s="15" t="s">
        <v>32</v>
      </c>
      <c r="AX321" s="15" t="s">
        <v>84</v>
      </c>
      <c r="AY321" s="284" t="s">
        <v>251</v>
      </c>
    </row>
    <row r="322" s="2" customFormat="1" ht="21.75" customHeight="1">
      <c r="A322" s="38"/>
      <c r="B322" s="39"/>
      <c r="C322" s="220" t="s">
        <v>986</v>
      </c>
      <c r="D322" s="220" t="s">
        <v>255</v>
      </c>
      <c r="E322" s="221" t="s">
        <v>987</v>
      </c>
      <c r="F322" s="222" t="s">
        <v>988</v>
      </c>
      <c r="G322" s="223" t="s">
        <v>681</v>
      </c>
      <c r="H322" s="224">
        <v>2459.3789999999999</v>
      </c>
      <c r="I322" s="225"/>
      <c r="J322" s="226">
        <f>ROUND(I322*H322,2)</f>
        <v>0</v>
      </c>
      <c r="K322" s="227"/>
      <c r="L322" s="44"/>
      <c r="M322" s="228" t="s">
        <v>1</v>
      </c>
      <c r="N322" s="229" t="s">
        <v>41</v>
      </c>
      <c r="O322" s="91"/>
      <c r="P322" s="230">
        <f>O322*H322</f>
        <v>0</v>
      </c>
      <c r="Q322" s="230">
        <v>0</v>
      </c>
      <c r="R322" s="230">
        <f>Q322*H322</f>
        <v>0</v>
      </c>
      <c r="S322" s="230">
        <v>0</v>
      </c>
      <c r="T322" s="231">
        <f>S322*H322</f>
        <v>0</v>
      </c>
      <c r="U322" s="38"/>
      <c r="V322" s="38"/>
      <c r="W322" s="38"/>
      <c r="X322" s="38"/>
      <c r="Y322" s="38"/>
      <c r="Z322" s="38"/>
      <c r="AA322" s="38"/>
      <c r="AB322" s="38"/>
      <c r="AC322" s="38"/>
      <c r="AD322" s="38"/>
      <c r="AE322" s="38"/>
      <c r="AR322" s="232" t="s">
        <v>254</v>
      </c>
      <c r="AT322" s="232" t="s">
        <v>255</v>
      </c>
      <c r="AU322" s="232" t="s">
        <v>86</v>
      </c>
      <c r="AY322" s="17" t="s">
        <v>251</v>
      </c>
      <c r="BE322" s="233">
        <f>IF(N322="základní",J322,0)</f>
        <v>0</v>
      </c>
      <c r="BF322" s="233">
        <f>IF(N322="snížená",J322,0)</f>
        <v>0</v>
      </c>
      <c r="BG322" s="233">
        <f>IF(N322="zákl. přenesená",J322,0)</f>
        <v>0</v>
      </c>
      <c r="BH322" s="233">
        <f>IF(N322="sníž. přenesená",J322,0)</f>
        <v>0</v>
      </c>
      <c r="BI322" s="233">
        <f>IF(N322="nulová",J322,0)</f>
        <v>0</v>
      </c>
      <c r="BJ322" s="17" t="s">
        <v>84</v>
      </c>
      <c r="BK322" s="233">
        <f>ROUND(I322*H322,2)</f>
        <v>0</v>
      </c>
      <c r="BL322" s="17" t="s">
        <v>254</v>
      </c>
      <c r="BM322" s="232" t="s">
        <v>989</v>
      </c>
    </row>
    <row r="323" s="2" customFormat="1">
      <c r="A323" s="38"/>
      <c r="B323" s="39"/>
      <c r="C323" s="40"/>
      <c r="D323" s="234" t="s">
        <v>260</v>
      </c>
      <c r="E323" s="40"/>
      <c r="F323" s="235" t="s">
        <v>990</v>
      </c>
      <c r="G323" s="40"/>
      <c r="H323" s="40"/>
      <c r="I323" s="236"/>
      <c r="J323" s="40"/>
      <c r="K323" s="40"/>
      <c r="L323" s="44"/>
      <c r="M323" s="237"/>
      <c r="N323" s="238"/>
      <c r="O323" s="91"/>
      <c r="P323" s="91"/>
      <c r="Q323" s="91"/>
      <c r="R323" s="91"/>
      <c r="S323" s="91"/>
      <c r="T323" s="92"/>
      <c r="U323" s="38"/>
      <c r="V323" s="38"/>
      <c r="W323" s="38"/>
      <c r="X323" s="38"/>
      <c r="Y323" s="38"/>
      <c r="Z323" s="38"/>
      <c r="AA323" s="38"/>
      <c r="AB323" s="38"/>
      <c r="AC323" s="38"/>
      <c r="AD323" s="38"/>
      <c r="AE323" s="38"/>
      <c r="AT323" s="17" t="s">
        <v>260</v>
      </c>
      <c r="AU323" s="17" t="s">
        <v>86</v>
      </c>
    </row>
    <row r="324" s="2" customFormat="1">
      <c r="A324" s="38"/>
      <c r="B324" s="39"/>
      <c r="C324" s="40"/>
      <c r="D324" s="240" t="s">
        <v>274</v>
      </c>
      <c r="E324" s="40"/>
      <c r="F324" s="241" t="s">
        <v>991</v>
      </c>
      <c r="G324" s="40"/>
      <c r="H324" s="40"/>
      <c r="I324" s="236"/>
      <c r="J324" s="40"/>
      <c r="K324" s="40"/>
      <c r="L324" s="44"/>
      <c r="M324" s="237"/>
      <c r="N324" s="238"/>
      <c r="O324" s="91"/>
      <c r="P324" s="91"/>
      <c r="Q324" s="91"/>
      <c r="R324" s="91"/>
      <c r="S324" s="91"/>
      <c r="T324" s="92"/>
      <c r="U324" s="38"/>
      <c r="V324" s="38"/>
      <c r="W324" s="38"/>
      <c r="X324" s="38"/>
      <c r="Y324" s="38"/>
      <c r="Z324" s="38"/>
      <c r="AA324" s="38"/>
      <c r="AB324" s="38"/>
      <c r="AC324" s="38"/>
      <c r="AD324" s="38"/>
      <c r="AE324" s="38"/>
      <c r="AT324" s="17" t="s">
        <v>274</v>
      </c>
      <c r="AU324" s="17" t="s">
        <v>86</v>
      </c>
    </row>
    <row r="325" s="13" customFormat="1">
      <c r="A325" s="13"/>
      <c r="B325" s="253"/>
      <c r="C325" s="254"/>
      <c r="D325" s="234" t="s">
        <v>276</v>
      </c>
      <c r="E325" s="255" t="s">
        <v>1</v>
      </c>
      <c r="F325" s="256" t="s">
        <v>992</v>
      </c>
      <c r="G325" s="254"/>
      <c r="H325" s="255" t="s">
        <v>1</v>
      </c>
      <c r="I325" s="257"/>
      <c r="J325" s="254"/>
      <c r="K325" s="254"/>
      <c r="L325" s="258"/>
      <c r="M325" s="259"/>
      <c r="N325" s="260"/>
      <c r="O325" s="260"/>
      <c r="P325" s="260"/>
      <c r="Q325" s="260"/>
      <c r="R325" s="260"/>
      <c r="S325" s="260"/>
      <c r="T325" s="261"/>
      <c r="U325" s="13"/>
      <c r="V325" s="13"/>
      <c r="W325" s="13"/>
      <c r="X325" s="13"/>
      <c r="Y325" s="13"/>
      <c r="Z325" s="13"/>
      <c r="AA325" s="13"/>
      <c r="AB325" s="13"/>
      <c r="AC325" s="13"/>
      <c r="AD325" s="13"/>
      <c r="AE325" s="13"/>
      <c r="AT325" s="262" t="s">
        <v>276</v>
      </c>
      <c r="AU325" s="262" t="s">
        <v>86</v>
      </c>
      <c r="AV325" s="13" t="s">
        <v>84</v>
      </c>
      <c r="AW325" s="13" t="s">
        <v>32</v>
      </c>
      <c r="AX325" s="13" t="s">
        <v>76</v>
      </c>
      <c r="AY325" s="262" t="s">
        <v>251</v>
      </c>
    </row>
    <row r="326" s="12" customFormat="1">
      <c r="A326" s="12"/>
      <c r="B326" s="242"/>
      <c r="C326" s="243"/>
      <c r="D326" s="234" t="s">
        <v>276</v>
      </c>
      <c r="E326" s="244" t="s">
        <v>1</v>
      </c>
      <c r="F326" s="245" t="s">
        <v>993</v>
      </c>
      <c r="G326" s="243"/>
      <c r="H326" s="246">
        <v>2459.3789999999999</v>
      </c>
      <c r="I326" s="247"/>
      <c r="J326" s="243"/>
      <c r="K326" s="243"/>
      <c r="L326" s="248"/>
      <c r="M326" s="249"/>
      <c r="N326" s="250"/>
      <c r="O326" s="250"/>
      <c r="P326" s="250"/>
      <c r="Q326" s="250"/>
      <c r="R326" s="250"/>
      <c r="S326" s="250"/>
      <c r="T326" s="251"/>
      <c r="U326" s="12"/>
      <c r="V326" s="12"/>
      <c r="W326" s="12"/>
      <c r="X326" s="12"/>
      <c r="Y326" s="12"/>
      <c r="Z326" s="12"/>
      <c r="AA326" s="12"/>
      <c r="AB326" s="12"/>
      <c r="AC326" s="12"/>
      <c r="AD326" s="12"/>
      <c r="AE326" s="12"/>
      <c r="AT326" s="252" t="s">
        <v>276</v>
      </c>
      <c r="AU326" s="252" t="s">
        <v>86</v>
      </c>
      <c r="AV326" s="12" t="s">
        <v>86</v>
      </c>
      <c r="AW326" s="12" t="s">
        <v>32</v>
      </c>
      <c r="AX326" s="12" t="s">
        <v>84</v>
      </c>
      <c r="AY326" s="252" t="s">
        <v>251</v>
      </c>
    </row>
    <row r="327" s="2" customFormat="1" ht="16.5" customHeight="1">
      <c r="A327" s="38"/>
      <c r="B327" s="39"/>
      <c r="C327" s="220" t="s">
        <v>994</v>
      </c>
      <c r="D327" s="220" t="s">
        <v>255</v>
      </c>
      <c r="E327" s="221" t="s">
        <v>995</v>
      </c>
      <c r="F327" s="222" t="s">
        <v>996</v>
      </c>
      <c r="G327" s="223" t="s">
        <v>681</v>
      </c>
      <c r="H327" s="224">
        <v>129.441</v>
      </c>
      <c r="I327" s="225"/>
      <c r="J327" s="226">
        <f>ROUND(I327*H327,2)</f>
        <v>0</v>
      </c>
      <c r="K327" s="227"/>
      <c r="L327" s="44"/>
      <c r="M327" s="228" t="s">
        <v>1</v>
      </c>
      <c r="N327" s="229" t="s">
        <v>41</v>
      </c>
      <c r="O327" s="91"/>
      <c r="P327" s="230">
        <f>O327*H327</f>
        <v>0</v>
      </c>
      <c r="Q327" s="230">
        <v>0</v>
      </c>
      <c r="R327" s="230">
        <f>Q327*H327</f>
        <v>0</v>
      </c>
      <c r="S327" s="230">
        <v>0</v>
      </c>
      <c r="T327" s="231">
        <f>S327*H327</f>
        <v>0</v>
      </c>
      <c r="U327" s="38"/>
      <c r="V327" s="38"/>
      <c r="W327" s="38"/>
      <c r="X327" s="38"/>
      <c r="Y327" s="38"/>
      <c r="Z327" s="38"/>
      <c r="AA327" s="38"/>
      <c r="AB327" s="38"/>
      <c r="AC327" s="38"/>
      <c r="AD327" s="38"/>
      <c r="AE327" s="38"/>
      <c r="AR327" s="232" t="s">
        <v>254</v>
      </c>
      <c r="AT327" s="232" t="s">
        <v>255</v>
      </c>
      <c r="AU327" s="232" t="s">
        <v>86</v>
      </c>
      <c r="AY327" s="17" t="s">
        <v>251</v>
      </c>
      <c r="BE327" s="233">
        <f>IF(N327="základní",J327,0)</f>
        <v>0</v>
      </c>
      <c r="BF327" s="233">
        <f>IF(N327="snížená",J327,0)</f>
        <v>0</v>
      </c>
      <c r="BG327" s="233">
        <f>IF(N327="zákl. přenesená",J327,0)</f>
        <v>0</v>
      </c>
      <c r="BH327" s="233">
        <f>IF(N327="sníž. přenesená",J327,0)</f>
        <v>0</v>
      </c>
      <c r="BI327" s="233">
        <f>IF(N327="nulová",J327,0)</f>
        <v>0</v>
      </c>
      <c r="BJ327" s="17" t="s">
        <v>84</v>
      </c>
      <c r="BK327" s="233">
        <f>ROUND(I327*H327,2)</f>
        <v>0</v>
      </c>
      <c r="BL327" s="17" t="s">
        <v>254</v>
      </c>
      <c r="BM327" s="232" t="s">
        <v>997</v>
      </c>
    </row>
    <row r="328" s="2" customFormat="1">
      <c r="A328" s="38"/>
      <c r="B328" s="39"/>
      <c r="C328" s="40"/>
      <c r="D328" s="234" t="s">
        <v>260</v>
      </c>
      <c r="E328" s="40"/>
      <c r="F328" s="235" t="s">
        <v>998</v>
      </c>
      <c r="G328" s="40"/>
      <c r="H328" s="40"/>
      <c r="I328" s="236"/>
      <c r="J328" s="40"/>
      <c r="K328" s="40"/>
      <c r="L328" s="44"/>
      <c r="M328" s="237"/>
      <c r="N328" s="238"/>
      <c r="O328" s="91"/>
      <c r="P328" s="91"/>
      <c r="Q328" s="91"/>
      <c r="R328" s="91"/>
      <c r="S328" s="91"/>
      <c r="T328" s="92"/>
      <c r="U328" s="38"/>
      <c r="V328" s="38"/>
      <c r="W328" s="38"/>
      <c r="X328" s="38"/>
      <c r="Y328" s="38"/>
      <c r="Z328" s="38"/>
      <c r="AA328" s="38"/>
      <c r="AB328" s="38"/>
      <c r="AC328" s="38"/>
      <c r="AD328" s="38"/>
      <c r="AE328" s="38"/>
      <c r="AT328" s="17" t="s">
        <v>260</v>
      </c>
      <c r="AU328" s="17" t="s">
        <v>86</v>
      </c>
    </row>
    <row r="329" s="2" customFormat="1">
      <c r="A329" s="38"/>
      <c r="B329" s="39"/>
      <c r="C329" s="40"/>
      <c r="D329" s="240" t="s">
        <v>274</v>
      </c>
      <c r="E329" s="40"/>
      <c r="F329" s="241" t="s">
        <v>999</v>
      </c>
      <c r="G329" s="40"/>
      <c r="H329" s="40"/>
      <c r="I329" s="236"/>
      <c r="J329" s="40"/>
      <c r="K329" s="40"/>
      <c r="L329" s="44"/>
      <c r="M329" s="237"/>
      <c r="N329" s="238"/>
      <c r="O329" s="91"/>
      <c r="P329" s="91"/>
      <c r="Q329" s="91"/>
      <c r="R329" s="91"/>
      <c r="S329" s="91"/>
      <c r="T329" s="92"/>
      <c r="U329" s="38"/>
      <c r="V329" s="38"/>
      <c r="W329" s="38"/>
      <c r="X329" s="38"/>
      <c r="Y329" s="38"/>
      <c r="Z329" s="38"/>
      <c r="AA329" s="38"/>
      <c r="AB329" s="38"/>
      <c r="AC329" s="38"/>
      <c r="AD329" s="38"/>
      <c r="AE329" s="38"/>
      <c r="AT329" s="17" t="s">
        <v>274</v>
      </c>
      <c r="AU329" s="17" t="s">
        <v>86</v>
      </c>
    </row>
    <row r="330" s="12" customFormat="1">
      <c r="A330" s="12"/>
      <c r="B330" s="242"/>
      <c r="C330" s="243"/>
      <c r="D330" s="234" t="s">
        <v>276</v>
      </c>
      <c r="E330" s="244" t="s">
        <v>1</v>
      </c>
      <c r="F330" s="245" t="s">
        <v>752</v>
      </c>
      <c r="G330" s="243"/>
      <c r="H330" s="246">
        <v>129.441</v>
      </c>
      <c r="I330" s="247"/>
      <c r="J330" s="243"/>
      <c r="K330" s="243"/>
      <c r="L330" s="248"/>
      <c r="M330" s="249"/>
      <c r="N330" s="250"/>
      <c r="O330" s="250"/>
      <c r="P330" s="250"/>
      <c r="Q330" s="250"/>
      <c r="R330" s="250"/>
      <c r="S330" s="250"/>
      <c r="T330" s="251"/>
      <c r="U330" s="12"/>
      <c r="V330" s="12"/>
      <c r="W330" s="12"/>
      <c r="X330" s="12"/>
      <c r="Y330" s="12"/>
      <c r="Z330" s="12"/>
      <c r="AA330" s="12"/>
      <c r="AB330" s="12"/>
      <c r="AC330" s="12"/>
      <c r="AD330" s="12"/>
      <c r="AE330" s="12"/>
      <c r="AT330" s="252" t="s">
        <v>276</v>
      </c>
      <c r="AU330" s="252" t="s">
        <v>86</v>
      </c>
      <c r="AV330" s="12" t="s">
        <v>86</v>
      </c>
      <c r="AW330" s="12" t="s">
        <v>32</v>
      </c>
      <c r="AX330" s="12" t="s">
        <v>84</v>
      </c>
      <c r="AY330" s="252" t="s">
        <v>251</v>
      </c>
    </row>
    <row r="331" s="2" customFormat="1" ht="33" customHeight="1">
      <c r="A331" s="38"/>
      <c r="B331" s="39"/>
      <c r="C331" s="220" t="s">
        <v>1000</v>
      </c>
      <c r="D331" s="220" t="s">
        <v>255</v>
      </c>
      <c r="E331" s="221" t="s">
        <v>1001</v>
      </c>
      <c r="F331" s="222" t="s">
        <v>1002</v>
      </c>
      <c r="G331" s="223" t="s">
        <v>681</v>
      </c>
      <c r="H331" s="224">
        <v>0.039</v>
      </c>
      <c r="I331" s="225"/>
      <c r="J331" s="226">
        <f>ROUND(I331*H331,2)</f>
        <v>0</v>
      </c>
      <c r="K331" s="227"/>
      <c r="L331" s="44"/>
      <c r="M331" s="228" t="s">
        <v>1</v>
      </c>
      <c r="N331" s="229" t="s">
        <v>41</v>
      </c>
      <c r="O331" s="91"/>
      <c r="P331" s="230">
        <f>O331*H331</f>
        <v>0</v>
      </c>
      <c r="Q331" s="230">
        <v>0</v>
      </c>
      <c r="R331" s="230">
        <f>Q331*H331</f>
        <v>0</v>
      </c>
      <c r="S331" s="230">
        <v>0</v>
      </c>
      <c r="T331" s="231">
        <f>S331*H331</f>
        <v>0</v>
      </c>
      <c r="U331" s="38"/>
      <c r="V331" s="38"/>
      <c r="W331" s="38"/>
      <c r="X331" s="38"/>
      <c r="Y331" s="38"/>
      <c r="Z331" s="38"/>
      <c r="AA331" s="38"/>
      <c r="AB331" s="38"/>
      <c r="AC331" s="38"/>
      <c r="AD331" s="38"/>
      <c r="AE331" s="38"/>
      <c r="AR331" s="232" t="s">
        <v>254</v>
      </c>
      <c r="AT331" s="232" t="s">
        <v>255</v>
      </c>
      <c r="AU331" s="232" t="s">
        <v>86</v>
      </c>
      <c r="AY331" s="17" t="s">
        <v>251</v>
      </c>
      <c r="BE331" s="233">
        <f>IF(N331="základní",J331,0)</f>
        <v>0</v>
      </c>
      <c r="BF331" s="233">
        <f>IF(N331="snížená",J331,0)</f>
        <v>0</v>
      </c>
      <c r="BG331" s="233">
        <f>IF(N331="zákl. přenesená",J331,0)</f>
        <v>0</v>
      </c>
      <c r="BH331" s="233">
        <f>IF(N331="sníž. přenesená",J331,0)</f>
        <v>0</v>
      </c>
      <c r="BI331" s="233">
        <f>IF(N331="nulová",J331,0)</f>
        <v>0</v>
      </c>
      <c r="BJ331" s="17" t="s">
        <v>84</v>
      </c>
      <c r="BK331" s="233">
        <f>ROUND(I331*H331,2)</f>
        <v>0</v>
      </c>
      <c r="BL331" s="17" t="s">
        <v>254</v>
      </c>
      <c r="BM331" s="232" t="s">
        <v>1003</v>
      </c>
    </row>
    <row r="332" s="2" customFormat="1">
      <c r="A332" s="38"/>
      <c r="B332" s="39"/>
      <c r="C332" s="40"/>
      <c r="D332" s="234" t="s">
        <v>260</v>
      </c>
      <c r="E332" s="40"/>
      <c r="F332" s="235" t="s">
        <v>1004</v>
      </c>
      <c r="G332" s="40"/>
      <c r="H332" s="40"/>
      <c r="I332" s="236"/>
      <c r="J332" s="40"/>
      <c r="K332" s="40"/>
      <c r="L332" s="44"/>
      <c r="M332" s="237"/>
      <c r="N332" s="238"/>
      <c r="O332" s="91"/>
      <c r="P332" s="91"/>
      <c r="Q332" s="91"/>
      <c r="R332" s="91"/>
      <c r="S332" s="91"/>
      <c r="T332" s="92"/>
      <c r="U332" s="38"/>
      <c r="V332" s="38"/>
      <c r="W332" s="38"/>
      <c r="X332" s="38"/>
      <c r="Y332" s="38"/>
      <c r="Z332" s="38"/>
      <c r="AA332" s="38"/>
      <c r="AB332" s="38"/>
      <c r="AC332" s="38"/>
      <c r="AD332" s="38"/>
      <c r="AE332" s="38"/>
      <c r="AT332" s="17" t="s">
        <v>260</v>
      </c>
      <c r="AU332" s="17" t="s">
        <v>86</v>
      </c>
    </row>
    <row r="333" s="2" customFormat="1">
      <c r="A333" s="38"/>
      <c r="B333" s="39"/>
      <c r="C333" s="40"/>
      <c r="D333" s="240" t="s">
        <v>274</v>
      </c>
      <c r="E333" s="40"/>
      <c r="F333" s="241" t="s">
        <v>1005</v>
      </c>
      <c r="G333" s="40"/>
      <c r="H333" s="40"/>
      <c r="I333" s="236"/>
      <c r="J333" s="40"/>
      <c r="K333" s="40"/>
      <c r="L333" s="44"/>
      <c r="M333" s="237"/>
      <c r="N333" s="238"/>
      <c r="O333" s="91"/>
      <c r="P333" s="91"/>
      <c r="Q333" s="91"/>
      <c r="R333" s="91"/>
      <c r="S333" s="91"/>
      <c r="T333" s="92"/>
      <c r="U333" s="38"/>
      <c r="V333" s="38"/>
      <c r="W333" s="38"/>
      <c r="X333" s="38"/>
      <c r="Y333" s="38"/>
      <c r="Z333" s="38"/>
      <c r="AA333" s="38"/>
      <c r="AB333" s="38"/>
      <c r="AC333" s="38"/>
      <c r="AD333" s="38"/>
      <c r="AE333" s="38"/>
      <c r="AT333" s="17" t="s">
        <v>274</v>
      </c>
      <c r="AU333" s="17" t="s">
        <v>86</v>
      </c>
    </row>
    <row r="334" s="12" customFormat="1">
      <c r="A334" s="12"/>
      <c r="B334" s="242"/>
      <c r="C334" s="243"/>
      <c r="D334" s="234" t="s">
        <v>276</v>
      </c>
      <c r="E334" s="244" t="s">
        <v>1</v>
      </c>
      <c r="F334" s="245" t="s">
        <v>1006</v>
      </c>
      <c r="G334" s="243"/>
      <c r="H334" s="246">
        <v>0.039</v>
      </c>
      <c r="I334" s="247"/>
      <c r="J334" s="243"/>
      <c r="K334" s="243"/>
      <c r="L334" s="248"/>
      <c r="M334" s="249"/>
      <c r="N334" s="250"/>
      <c r="O334" s="250"/>
      <c r="P334" s="250"/>
      <c r="Q334" s="250"/>
      <c r="R334" s="250"/>
      <c r="S334" s="250"/>
      <c r="T334" s="251"/>
      <c r="U334" s="12"/>
      <c r="V334" s="12"/>
      <c r="W334" s="12"/>
      <c r="X334" s="12"/>
      <c r="Y334" s="12"/>
      <c r="Z334" s="12"/>
      <c r="AA334" s="12"/>
      <c r="AB334" s="12"/>
      <c r="AC334" s="12"/>
      <c r="AD334" s="12"/>
      <c r="AE334" s="12"/>
      <c r="AT334" s="252" t="s">
        <v>276</v>
      </c>
      <c r="AU334" s="252" t="s">
        <v>86</v>
      </c>
      <c r="AV334" s="12" t="s">
        <v>86</v>
      </c>
      <c r="AW334" s="12" t="s">
        <v>32</v>
      </c>
      <c r="AX334" s="12" t="s">
        <v>84</v>
      </c>
      <c r="AY334" s="252" t="s">
        <v>251</v>
      </c>
    </row>
    <row r="335" s="2" customFormat="1" ht="33" customHeight="1">
      <c r="A335" s="38"/>
      <c r="B335" s="39"/>
      <c r="C335" s="220" t="s">
        <v>747</v>
      </c>
      <c r="D335" s="220" t="s">
        <v>255</v>
      </c>
      <c r="E335" s="221" t="s">
        <v>1007</v>
      </c>
      <c r="F335" s="222" t="s">
        <v>1008</v>
      </c>
      <c r="G335" s="223" t="s">
        <v>681</v>
      </c>
      <c r="H335" s="224">
        <v>13.029999999999999</v>
      </c>
      <c r="I335" s="225"/>
      <c r="J335" s="226">
        <f>ROUND(I335*H335,2)</f>
        <v>0</v>
      </c>
      <c r="K335" s="227"/>
      <c r="L335" s="44"/>
      <c r="M335" s="228" t="s">
        <v>1</v>
      </c>
      <c r="N335" s="229" t="s">
        <v>41</v>
      </c>
      <c r="O335" s="91"/>
      <c r="P335" s="230">
        <f>O335*H335</f>
        <v>0</v>
      </c>
      <c r="Q335" s="230">
        <v>0</v>
      </c>
      <c r="R335" s="230">
        <f>Q335*H335</f>
        <v>0</v>
      </c>
      <c r="S335" s="230">
        <v>0</v>
      </c>
      <c r="T335" s="231">
        <f>S335*H335</f>
        <v>0</v>
      </c>
      <c r="U335" s="38"/>
      <c r="V335" s="38"/>
      <c r="W335" s="38"/>
      <c r="X335" s="38"/>
      <c r="Y335" s="38"/>
      <c r="Z335" s="38"/>
      <c r="AA335" s="38"/>
      <c r="AB335" s="38"/>
      <c r="AC335" s="38"/>
      <c r="AD335" s="38"/>
      <c r="AE335" s="38"/>
      <c r="AR335" s="232" t="s">
        <v>254</v>
      </c>
      <c r="AT335" s="232" t="s">
        <v>255</v>
      </c>
      <c r="AU335" s="232" t="s">
        <v>86</v>
      </c>
      <c r="AY335" s="17" t="s">
        <v>251</v>
      </c>
      <c r="BE335" s="233">
        <f>IF(N335="základní",J335,0)</f>
        <v>0</v>
      </c>
      <c r="BF335" s="233">
        <f>IF(N335="snížená",J335,0)</f>
        <v>0</v>
      </c>
      <c r="BG335" s="233">
        <f>IF(N335="zákl. přenesená",J335,0)</f>
        <v>0</v>
      </c>
      <c r="BH335" s="233">
        <f>IF(N335="sníž. přenesená",J335,0)</f>
        <v>0</v>
      </c>
      <c r="BI335" s="233">
        <f>IF(N335="nulová",J335,0)</f>
        <v>0</v>
      </c>
      <c r="BJ335" s="17" t="s">
        <v>84</v>
      </c>
      <c r="BK335" s="233">
        <f>ROUND(I335*H335,2)</f>
        <v>0</v>
      </c>
      <c r="BL335" s="17" t="s">
        <v>254</v>
      </c>
      <c r="BM335" s="232" t="s">
        <v>1009</v>
      </c>
    </row>
    <row r="336" s="2" customFormat="1">
      <c r="A336" s="38"/>
      <c r="B336" s="39"/>
      <c r="C336" s="40"/>
      <c r="D336" s="234" t="s">
        <v>260</v>
      </c>
      <c r="E336" s="40"/>
      <c r="F336" s="235" t="s">
        <v>1010</v>
      </c>
      <c r="G336" s="40"/>
      <c r="H336" s="40"/>
      <c r="I336" s="236"/>
      <c r="J336" s="40"/>
      <c r="K336" s="40"/>
      <c r="L336" s="44"/>
      <c r="M336" s="237"/>
      <c r="N336" s="238"/>
      <c r="O336" s="91"/>
      <c r="P336" s="91"/>
      <c r="Q336" s="91"/>
      <c r="R336" s="91"/>
      <c r="S336" s="91"/>
      <c r="T336" s="92"/>
      <c r="U336" s="38"/>
      <c r="V336" s="38"/>
      <c r="W336" s="38"/>
      <c r="X336" s="38"/>
      <c r="Y336" s="38"/>
      <c r="Z336" s="38"/>
      <c r="AA336" s="38"/>
      <c r="AB336" s="38"/>
      <c r="AC336" s="38"/>
      <c r="AD336" s="38"/>
      <c r="AE336" s="38"/>
      <c r="AT336" s="17" t="s">
        <v>260</v>
      </c>
      <c r="AU336" s="17" t="s">
        <v>86</v>
      </c>
    </row>
    <row r="337" s="2" customFormat="1">
      <c r="A337" s="38"/>
      <c r="B337" s="39"/>
      <c r="C337" s="40"/>
      <c r="D337" s="240" t="s">
        <v>274</v>
      </c>
      <c r="E337" s="40"/>
      <c r="F337" s="241" t="s">
        <v>1011</v>
      </c>
      <c r="G337" s="40"/>
      <c r="H337" s="40"/>
      <c r="I337" s="236"/>
      <c r="J337" s="40"/>
      <c r="K337" s="40"/>
      <c r="L337" s="44"/>
      <c r="M337" s="237"/>
      <c r="N337" s="238"/>
      <c r="O337" s="91"/>
      <c r="P337" s="91"/>
      <c r="Q337" s="91"/>
      <c r="R337" s="91"/>
      <c r="S337" s="91"/>
      <c r="T337" s="92"/>
      <c r="U337" s="38"/>
      <c r="V337" s="38"/>
      <c r="W337" s="38"/>
      <c r="X337" s="38"/>
      <c r="Y337" s="38"/>
      <c r="Z337" s="38"/>
      <c r="AA337" s="38"/>
      <c r="AB337" s="38"/>
      <c r="AC337" s="38"/>
      <c r="AD337" s="38"/>
      <c r="AE337" s="38"/>
      <c r="AT337" s="17" t="s">
        <v>274</v>
      </c>
      <c r="AU337" s="17" t="s">
        <v>86</v>
      </c>
    </row>
    <row r="338" s="12" customFormat="1">
      <c r="A338" s="12"/>
      <c r="B338" s="242"/>
      <c r="C338" s="243"/>
      <c r="D338" s="234" t="s">
        <v>276</v>
      </c>
      <c r="E338" s="244" t="s">
        <v>1</v>
      </c>
      <c r="F338" s="245" t="s">
        <v>1012</v>
      </c>
      <c r="G338" s="243"/>
      <c r="H338" s="246">
        <v>0.027</v>
      </c>
      <c r="I338" s="247"/>
      <c r="J338" s="243"/>
      <c r="K338" s="243"/>
      <c r="L338" s="248"/>
      <c r="M338" s="249"/>
      <c r="N338" s="250"/>
      <c r="O338" s="250"/>
      <c r="P338" s="250"/>
      <c r="Q338" s="250"/>
      <c r="R338" s="250"/>
      <c r="S338" s="250"/>
      <c r="T338" s="251"/>
      <c r="U338" s="12"/>
      <c r="V338" s="12"/>
      <c r="W338" s="12"/>
      <c r="X338" s="12"/>
      <c r="Y338" s="12"/>
      <c r="Z338" s="12"/>
      <c r="AA338" s="12"/>
      <c r="AB338" s="12"/>
      <c r="AC338" s="12"/>
      <c r="AD338" s="12"/>
      <c r="AE338" s="12"/>
      <c r="AT338" s="252" t="s">
        <v>276</v>
      </c>
      <c r="AU338" s="252" t="s">
        <v>86</v>
      </c>
      <c r="AV338" s="12" t="s">
        <v>86</v>
      </c>
      <c r="AW338" s="12" t="s">
        <v>32</v>
      </c>
      <c r="AX338" s="12" t="s">
        <v>76</v>
      </c>
      <c r="AY338" s="252" t="s">
        <v>251</v>
      </c>
    </row>
    <row r="339" s="12" customFormat="1">
      <c r="A339" s="12"/>
      <c r="B339" s="242"/>
      <c r="C339" s="243"/>
      <c r="D339" s="234" t="s">
        <v>276</v>
      </c>
      <c r="E339" s="244" t="s">
        <v>1</v>
      </c>
      <c r="F339" s="245" t="s">
        <v>1013</v>
      </c>
      <c r="G339" s="243"/>
      <c r="H339" s="246">
        <v>12.981999999999999</v>
      </c>
      <c r="I339" s="247"/>
      <c r="J339" s="243"/>
      <c r="K339" s="243"/>
      <c r="L339" s="248"/>
      <c r="M339" s="249"/>
      <c r="N339" s="250"/>
      <c r="O339" s="250"/>
      <c r="P339" s="250"/>
      <c r="Q339" s="250"/>
      <c r="R339" s="250"/>
      <c r="S339" s="250"/>
      <c r="T339" s="251"/>
      <c r="U339" s="12"/>
      <c r="V339" s="12"/>
      <c r="W339" s="12"/>
      <c r="X339" s="12"/>
      <c r="Y339" s="12"/>
      <c r="Z339" s="12"/>
      <c r="AA339" s="12"/>
      <c r="AB339" s="12"/>
      <c r="AC339" s="12"/>
      <c r="AD339" s="12"/>
      <c r="AE339" s="12"/>
      <c r="AT339" s="252" t="s">
        <v>276</v>
      </c>
      <c r="AU339" s="252" t="s">
        <v>86</v>
      </c>
      <c r="AV339" s="12" t="s">
        <v>86</v>
      </c>
      <c r="AW339" s="12" t="s">
        <v>32</v>
      </c>
      <c r="AX339" s="12" t="s">
        <v>76</v>
      </c>
      <c r="AY339" s="252" t="s">
        <v>251</v>
      </c>
    </row>
    <row r="340" s="12" customFormat="1">
      <c r="A340" s="12"/>
      <c r="B340" s="242"/>
      <c r="C340" s="243"/>
      <c r="D340" s="234" t="s">
        <v>276</v>
      </c>
      <c r="E340" s="244" t="s">
        <v>1</v>
      </c>
      <c r="F340" s="245" t="s">
        <v>1014</v>
      </c>
      <c r="G340" s="243"/>
      <c r="H340" s="246">
        <v>0.021000000000000001</v>
      </c>
      <c r="I340" s="247"/>
      <c r="J340" s="243"/>
      <c r="K340" s="243"/>
      <c r="L340" s="248"/>
      <c r="M340" s="249"/>
      <c r="N340" s="250"/>
      <c r="O340" s="250"/>
      <c r="P340" s="250"/>
      <c r="Q340" s="250"/>
      <c r="R340" s="250"/>
      <c r="S340" s="250"/>
      <c r="T340" s="251"/>
      <c r="U340" s="12"/>
      <c r="V340" s="12"/>
      <c r="W340" s="12"/>
      <c r="X340" s="12"/>
      <c r="Y340" s="12"/>
      <c r="Z340" s="12"/>
      <c r="AA340" s="12"/>
      <c r="AB340" s="12"/>
      <c r="AC340" s="12"/>
      <c r="AD340" s="12"/>
      <c r="AE340" s="12"/>
      <c r="AT340" s="252" t="s">
        <v>276</v>
      </c>
      <c r="AU340" s="252" t="s">
        <v>86</v>
      </c>
      <c r="AV340" s="12" t="s">
        <v>86</v>
      </c>
      <c r="AW340" s="12" t="s">
        <v>32</v>
      </c>
      <c r="AX340" s="12" t="s">
        <v>76</v>
      </c>
      <c r="AY340" s="252" t="s">
        <v>251</v>
      </c>
    </row>
    <row r="341" s="15" customFormat="1">
      <c r="A341" s="15"/>
      <c r="B341" s="274"/>
      <c r="C341" s="275"/>
      <c r="D341" s="234" t="s">
        <v>276</v>
      </c>
      <c r="E341" s="276" t="s">
        <v>1</v>
      </c>
      <c r="F341" s="277" t="s">
        <v>423</v>
      </c>
      <c r="G341" s="275"/>
      <c r="H341" s="278">
        <v>13.029999999999999</v>
      </c>
      <c r="I341" s="279"/>
      <c r="J341" s="275"/>
      <c r="K341" s="275"/>
      <c r="L341" s="280"/>
      <c r="M341" s="281"/>
      <c r="N341" s="282"/>
      <c r="O341" s="282"/>
      <c r="P341" s="282"/>
      <c r="Q341" s="282"/>
      <c r="R341" s="282"/>
      <c r="S341" s="282"/>
      <c r="T341" s="283"/>
      <c r="U341" s="15"/>
      <c r="V341" s="15"/>
      <c r="W341" s="15"/>
      <c r="X341" s="15"/>
      <c r="Y341" s="15"/>
      <c r="Z341" s="15"/>
      <c r="AA341" s="15"/>
      <c r="AB341" s="15"/>
      <c r="AC341" s="15"/>
      <c r="AD341" s="15"/>
      <c r="AE341" s="15"/>
      <c r="AT341" s="284" t="s">
        <v>276</v>
      </c>
      <c r="AU341" s="284" t="s">
        <v>86</v>
      </c>
      <c r="AV341" s="15" t="s">
        <v>254</v>
      </c>
      <c r="AW341" s="15" t="s">
        <v>32</v>
      </c>
      <c r="AX341" s="15" t="s">
        <v>84</v>
      </c>
      <c r="AY341" s="284" t="s">
        <v>251</v>
      </c>
    </row>
    <row r="342" s="2" customFormat="1" ht="37.8" customHeight="1">
      <c r="A342" s="38"/>
      <c r="B342" s="39"/>
      <c r="C342" s="220" t="s">
        <v>1015</v>
      </c>
      <c r="D342" s="220" t="s">
        <v>255</v>
      </c>
      <c r="E342" s="221" t="s">
        <v>1016</v>
      </c>
      <c r="F342" s="222" t="s">
        <v>1017</v>
      </c>
      <c r="G342" s="223" t="s">
        <v>681</v>
      </c>
      <c r="H342" s="224">
        <v>0.098000000000000004</v>
      </c>
      <c r="I342" s="225"/>
      <c r="J342" s="226">
        <f>ROUND(I342*H342,2)</f>
        <v>0</v>
      </c>
      <c r="K342" s="227"/>
      <c r="L342" s="44"/>
      <c r="M342" s="228" t="s">
        <v>1</v>
      </c>
      <c r="N342" s="229" t="s">
        <v>41</v>
      </c>
      <c r="O342" s="91"/>
      <c r="P342" s="230">
        <f>O342*H342</f>
        <v>0</v>
      </c>
      <c r="Q342" s="230">
        <v>0</v>
      </c>
      <c r="R342" s="230">
        <f>Q342*H342</f>
        <v>0</v>
      </c>
      <c r="S342" s="230">
        <v>0</v>
      </c>
      <c r="T342" s="231">
        <f>S342*H342</f>
        <v>0</v>
      </c>
      <c r="U342" s="38"/>
      <c r="V342" s="38"/>
      <c r="W342" s="38"/>
      <c r="X342" s="38"/>
      <c r="Y342" s="38"/>
      <c r="Z342" s="38"/>
      <c r="AA342" s="38"/>
      <c r="AB342" s="38"/>
      <c r="AC342" s="38"/>
      <c r="AD342" s="38"/>
      <c r="AE342" s="38"/>
      <c r="AR342" s="232" t="s">
        <v>254</v>
      </c>
      <c r="AT342" s="232" t="s">
        <v>255</v>
      </c>
      <c r="AU342" s="232" t="s">
        <v>86</v>
      </c>
      <c r="AY342" s="17" t="s">
        <v>251</v>
      </c>
      <c r="BE342" s="233">
        <f>IF(N342="základní",J342,0)</f>
        <v>0</v>
      </c>
      <c r="BF342" s="233">
        <f>IF(N342="snížená",J342,0)</f>
        <v>0</v>
      </c>
      <c r="BG342" s="233">
        <f>IF(N342="zákl. přenesená",J342,0)</f>
        <v>0</v>
      </c>
      <c r="BH342" s="233">
        <f>IF(N342="sníž. přenesená",J342,0)</f>
        <v>0</v>
      </c>
      <c r="BI342" s="233">
        <f>IF(N342="nulová",J342,0)</f>
        <v>0</v>
      </c>
      <c r="BJ342" s="17" t="s">
        <v>84</v>
      </c>
      <c r="BK342" s="233">
        <f>ROUND(I342*H342,2)</f>
        <v>0</v>
      </c>
      <c r="BL342" s="17" t="s">
        <v>254</v>
      </c>
      <c r="BM342" s="232" t="s">
        <v>1018</v>
      </c>
    </row>
    <row r="343" s="2" customFormat="1">
      <c r="A343" s="38"/>
      <c r="B343" s="39"/>
      <c r="C343" s="40"/>
      <c r="D343" s="234" t="s">
        <v>260</v>
      </c>
      <c r="E343" s="40"/>
      <c r="F343" s="235" t="s">
        <v>1019</v>
      </c>
      <c r="G343" s="40"/>
      <c r="H343" s="40"/>
      <c r="I343" s="236"/>
      <c r="J343" s="40"/>
      <c r="K343" s="40"/>
      <c r="L343" s="44"/>
      <c r="M343" s="237"/>
      <c r="N343" s="238"/>
      <c r="O343" s="91"/>
      <c r="P343" s="91"/>
      <c r="Q343" s="91"/>
      <c r="R343" s="91"/>
      <c r="S343" s="91"/>
      <c r="T343" s="92"/>
      <c r="U343" s="38"/>
      <c r="V343" s="38"/>
      <c r="W343" s="38"/>
      <c r="X343" s="38"/>
      <c r="Y343" s="38"/>
      <c r="Z343" s="38"/>
      <c r="AA343" s="38"/>
      <c r="AB343" s="38"/>
      <c r="AC343" s="38"/>
      <c r="AD343" s="38"/>
      <c r="AE343" s="38"/>
      <c r="AT343" s="17" t="s">
        <v>260</v>
      </c>
      <c r="AU343" s="17" t="s">
        <v>86</v>
      </c>
    </row>
    <row r="344" s="2" customFormat="1">
      <c r="A344" s="38"/>
      <c r="B344" s="39"/>
      <c r="C344" s="40"/>
      <c r="D344" s="240" t="s">
        <v>274</v>
      </c>
      <c r="E344" s="40"/>
      <c r="F344" s="241" t="s">
        <v>1020</v>
      </c>
      <c r="G344" s="40"/>
      <c r="H344" s="40"/>
      <c r="I344" s="236"/>
      <c r="J344" s="40"/>
      <c r="K344" s="40"/>
      <c r="L344" s="44"/>
      <c r="M344" s="237"/>
      <c r="N344" s="238"/>
      <c r="O344" s="91"/>
      <c r="P344" s="91"/>
      <c r="Q344" s="91"/>
      <c r="R344" s="91"/>
      <c r="S344" s="91"/>
      <c r="T344" s="92"/>
      <c r="U344" s="38"/>
      <c r="V344" s="38"/>
      <c r="W344" s="38"/>
      <c r="X344" s="38"/>
      <c r="Y344" s="38"/>
      <c r="Z344" s="38"/>
      <c r="AA344" s="38"/>
      <c r="AB344" s="38"/>
      <c r="AC344" s="38"/>
      <c r="AD344" s="38"/>
      <c r="AE344" s="38"/>
      <c r="AT344" s="17" t="s">
        <v>274</v>
      </c>
      <c r="AU344" s="17" t="s">
        <v>86</v>
      </c>
    </row>
    <row r="345" s="12" customFormat="1">
      <c r="A345" s="12"/>
      <c r="B345" s="242"/>
      <c r="C345" s="243"/>
      <c r="D345" s="234" t="s">
        <v>276</v>
      </c>
      <c r="E345" s="244" t="s">
        <v>1</v>
      </c>
      <c r="F345" s="245" t="s">
        <v>1021</v>
      </c>
      <c r="G345" s="243"/>
      <c r="H345" s="246">
        <v>0.037999999999999999</v>
      </c>
      <c r="I345" s="247"/>
      <c r="J345" s="243"/>
      <c r="K345" s="243"/>
      <c r="L345" s="248"/>
      <c r="M345" s="249"/>
      <c r="N345" s="250"/>
      <c r="O345" s="250"/>
      <c r="P345" s="250"/>
      <c r="Q345" s="250"/>
      <c r="R345" s="250"/>
      <c r="S345" s="250"/>
      <c r="T345" s="251"/>
      <c r="U345" s="12"/>
      <c r="V345" s="12"/>
      <c r="W345" s="12"/>
      <c r="X345" s="12"/>
      <c r="Y345" s="12"/>
      <c r="Z345" s="12"/>
      <c r="AA345" s="12"/>
      <c r="AB345" s="12"/>
      <c r="AC345" s="12"/>
      <c r="AD345" s="12"/>
      <c r="AE345" s="12"/>
      <c r="AT345" s="252" t="s">
        <v>276</v>
      </c>
      <c r="AU345" s="252" t="s">
        <v>86</v>
      </c>
      <c r="AV345" s="12" t="s">
        <v>86</v>
      </c>
      <c r="AW345" s="12" t="s">
        <v>32</v>
      </c>
      <c r="AX345" s="12" t="s">
        <v>76</v>
      </c>
      <c r="AY345" s="252" t="s">
        <v>251</v>
      </c>
    </row>
    <row r="346" s="12" customFormat="1">
      <c r="A346" s="12"/>
      <c r="B346" s="242"/>
      <c r="C346" s="243"/>
      <c r="D346" s="234" t="s">
        <v>276</v>
      </c>
      <c r="E346" s="244" t="s">
        <v>1</v>
      </c>
      <c r="F346" s="245" t="s">
        <v>1022</v>
      </c>
      <c r="G346" s="243"/>
      <c r="H346" s="246">
        <v>0.059999999999999998</v>
      </c>
      <c r="I346" s="247"/>
      <c r="J346" s="243"/>
      <c r="K346" s="243"/>
      <c r="L346" s="248"/>
      <c r="M346" s="249"/>
      <c r="N346" s="250"/>
      <c r="O346" s="250"/>
      <c r="P346" s="250"/>
      <c r="Q346" s="250"/>
      <c r="R346" s="250"/>
      <c r="S346" s="250"/>
      <c r="T346" s="251"/>
      <c r="U346" s="12"/>
      <c r="V346" s="12"/>
      <c r="W346" s="12"/>
      <c r="X346" s="12"/>
      <c r="Y346" s="12"/>
      <c r="Z346" s="12"/>
      <c r="AA346" s="12"/>
      <c r="AB346" s="12"/>
      <c r="AC346" s="12"/>
      <c r="AD346" s="12"/>
      <c r="AE346" s="12"/>
      <c r="AT346" s="252" t="s">
        <v>276</v>
      </c>
      <c r="AU346" s="252" t="s">
        <v>86</v>
      </c>
      <c r="AV346" s="12" t="s">
        <v>86</v>
      </c>
      <c r="AW346" s="12" t="s">
        <v>32</v>
      </c>
      <c r="AX346" s="12" t="s">
        <v>76</v>
      </c>
      <c r="AY346" s="252" t="s">
        <v>251</v>
      </c>
    </row>
    <row r="347" s="15" customFormat="1">
      <c r="A347" s="15"/>
      <c r="B347" s="274"/>
      <c r="C347" s="275"/>
      <c r="D347" s="234" t="s">
        <v>276</v>
      </c>
      <c r="E347" s="276" t="s">
        <v>1</v>
      </c>
      <c r="F347" s="277" t="s">
        <v>423</v>
      </c>
      <c r="G347" s="275"/>
      <c r="H347" s="278">
        <v>0.098000000000000004</v>
      </c>
      <c r="I347" s="279"/>
      <c r="J347" s="275"/>
      <c r="K347" s="275"/>
      <c r="L347" s="280"/>
      <c r="M347" s="281"/>
      <c r="N347" s="282"/>
      <c r="O347" s="282"/>
      <c r="P347" s="282"/>
      <c r="Q347" s="282"/>
      <c r="R347" s="282"/>
      <c r="S347" s="282"/>
      <c r="T347" s="283"/>
      <c r="U347" s="15"/>
      <c r="V347" s="15"/>
      <c r="W347" s="15"/>
      <c r="X347" s="15"/>
      <c r="Y347" s="15"/>
      <c r="Z347" s="15"/>
      <c r="AA347" s="15"/>
      <c r="AB347" s="15"/>
      <c r="AC347" s="15"/>
      <c r="AD347" s="15"/>
      <c r="AE347" s="15"/>
      <c r="AT347" s="284" t="s">
        <v>276</v>
      </c>
      <c r="AU347" s="284" t="s">
        <v>86</v>
      </c>
      <c r="AV347" s="15" t="s">
        <v>254</v>
      </c>
      <c r="AW347" s="15" t="s">
        <v>32</v>
      </c>
      <c r="AX347" s="15" t="s">
        <v>84</v>
      </c>
      <c r="AY347" s="284" t="s">
        <v>251</v>
      </c>
    </row>
    <row r="348" s="2" customFormat="1" ht="33" customHeight="1">
      <c r="A348" s="38"/>
      <c r="B348" s="39"/>
      <c r="C348" s="220" t="s">
        <v>1023</v>
      </c>
      <c r="D348" s="220" t="s">
        <v>255</v>
      </c>
      <c r="E348" s="221" t="s">
        <v>1024</v>
      </c>
      <c r="F348" s="222" t="s">
        <v>1025</v>
      </c>
      <c r="G348" s="223" t="s">
        <v>681</v>
      </c>
      <c r="H348" s="224">
        <v>0.096000000000000002</v>
      </c>
      <c r="I348" s="225"/>
      <c r="J348" s="226">
        <f>ROUND(I348*H348,2)</f>
        <v>0</v>
      </c>
      <c r="K348" s="227"/>
      <c r="L348" s="44"/>
      <c r="M348" s="228" t="s">
        <v>1</v>
      </c>
      <c r="N348" s="229" t="s">
        <v>41</v>
      </c>
      <c r="O348" s="91"/>
      <c r="P348" s="230">
        <f>O348*H348</f>
        <v>0</v>
      </c>
      <c r="Q348" s="230">
        <v>0</v>
      </c>
      <c r="R348" s="230">
        <f>Q348*H348</f>
        <v>0</v>
      </c>
      <c r="S348" s="230">
        <v>0</v>
      </c>
      <c r="T348" s="231">
        <f>S348*H348</f>
        <v>0</v>
      </c>
      <c r="U348" s="38"/>
      <c r="V348" s="38"/>
      <c r="W348" s="38"/>
      <c r="X348" s="38"/>
      <c r="Y348" s="38"/>
      <c r="Z348" s="38"/>
      <c r="AA348" s="38"/>
      <c r="AB348" s="38"/>
      <c r="AC348" s="38"/>
      <c r="AD348" s="38"/>
      <c r="AE348" s="38"/>
      <c r="AR348" s="232" t="s">
        <v>254</v>
      </c>
      <c r="AT348" s="232" t="s">
        <v>255</v>
      </c>
      <c r="AU348" s="232" t="s">
        <v>86</v>
      </c>
      <c r="AY348" s="17" t="s">
        <v>251</v>
      </c>
      <c r="BE348" s="233">
        <f>IF(N348="základní",J348,0)</f>
        <v>0</v>
      </c>
      <c r="BF348" s="233">
        <f>IF(N348="snížená",J348,0)</f>
        <v>0</v>
      </c>
      <c r="BG348" s="233">
        <f>IF(N348="zákl. přenesená",J348,0)</f>
        <v>0</v>
      </c>
      <c r="BH348" s="233">
        <f>IF(N348="sníž. přenesená",J348,0)</f>
        <v>0</v>
      </c>
      <c r="BI348" s="233">
        <f>IF(N348="nulová",J348,0)</f>
        <v>0</v>
      </c>
      <c r="BJ348" s="17" t="s">
        <v>84</v>
      </c>
      <c r="BK348" s="233">
        <f>ROUND(I348*H348,2)</f>
        <v>0</v>
      </c>
      <c r="BL348" s="17" t="s">
        <v>254</v>
      </c>
      <c r="BM348" s="232" t="s">
        <v>1026</v>
      </c>
    </row>
    <row r="349" s="2" customFormat="1">
      <c r="A349" s="38"/>
      <c r="B349" s="39"/>
      <c r="C349" s="40"/>
      <c r="D349" s="234" t="s">
        <v>260</v>
      </c>
      <c r="E349" s="40"/>
      <c r="F349" s="235" t="s">
        <v>1027</v>
      </c>
      <c r="G349" s="40"/>
      <c r="H349" s="40"/>
      <c r="I349" s="236"/>
      <c r="J349" s="40"/>
      <c r="K349" s="40"/>
      <c r="L349" s="44"/>
      <c r="M349" s="237"/>
      <c r="N349" s="238"/>
      <c r="O349" s="91"/>
      <c r="P349" s="91"/>
      <c r="Q349" s="91"/>
      <c r="R349" s="91"/>
      <c r="S349" s="91"/>
      <c r="T349" s="92"/>
      <c r="U349" s="38"/>
      <c r="V349" s="38"/>
      <c r="W349" s="38"/>
      <c r="X349" s="38"/>
      <c r="Y349" s="38"/>
      <c r="Z349" s="38"/>
      <c r="AA349" s="38"/>
      <c r="AB349" s="38"/>
      <c r="AC349" s="38"/>
      <c r="AD349" s="38"/>
      <c r="AE349" s="38"/>
      <c r="AT349" s="17" t="s">
        <v>260</v>
      </c>
      <c r="AU349" s="17" t="s">
        <v>86</v>
      </c>
    </row>
    <row r="350" s="2" customFormat="1">
      <c r="A350" s="38"/>
      <c r="B350" s="39"/>
      <c r="C350" s="40"/>
      <c r="D350" s="240" t="s">
        <v>274</v>
      </c>
      <c r="E350" s="40"/>
      <c r="F350" s="241" t="s">
        <v>1028</v>
      </c>
      <c r="G350" s="40"/>
      <c r="H350" s="40"/>
      <c r="I350" s="236"/>
      <c r="J350" s="40"/>
      <c r="K350" s="40"/>
      <c r="L350" s="44"/>
      <c r="M350" s="237"/>
      <c r="N350" s="238"/>
      <c r="O350" s="91"/>
      <c r="P350" s="91"/>
      <c r="Q350" s="91"/>
      <c r="R350" s="91"/>
      <c r="S350" s="91"/>
      <c r="T350" s="92"/>
      <c r="U350" s="38"/>
      <c r="V350" s="38"/>
      <c r="W350" s="38"/>
      <c r="X350" s="38"/>
      <c r="Y350" s="38"/>
      <c r="Z350" s="38"/>
      <c r="AA350" s="38"/>
      <c r="AB350" s="38"/>
      <c r="AC350" s="38"/>
      <c r="AD350" s="38"/>
      <c r="AE350" s="38"/>
      <c r="AT350" s="17" t="s">
        <v>274</v>
      </c>
      <c r="AU350" s="17" t="s">
        <v>86</v>
      </c>
    </row>
    <row r="351" s="12" customFormat="1">
      <c r="A351" s="12"/>
      <c r="B351" s="242"/>
      <c r="C351" s="243"/>
      <c r="D351" s="234" t="s">
        <v>276</v>
      </c>
      <c r="E351" s="244" t="s">
        <v>1</v>
      </c>
      <c r="F351" s="245" t="s">
        <v>1029</v>
      </c>
      <c r="G351" s="243"/>
      <c r="H351" s="246">
        <v>0.096000000000000002</v>
      </c>
      <c r="I351" s="247"/>
      <c r="J351" s="243"/>
      <c r="K351" s="243"/>
      <c r="L351" s="248"/>
      <c r="M351" s="249"/>
      <c r="N351" s="250"/>
      <c r="O351" s="250"/>
      <c r="P351" s="250"/>
      <c r="Q351" s="250"/>
      <c r="R351" s="250"/>
      <c r="S351" s="250"/>
      <c r="T351" s="251"/>
      <c r="U351" s="12"/>
      <c r="V351" s="12"/>
      <c r="W351" s="12"/>
      <c r="X351" s="12"/>
      <c r="Y351" s="12"/>
      <c r="Z351" s="12"/>
      <c r="AA351" s="12"/>
      <c r="AB351" s="12"/>
      <c r="AC351" s="12"/>
      <c r="AD351" s="12"/>
      <c r="AE351" s="12"/>
      <c r="AT351" s="252" t="s">
        <v>276</v>
      </c>
      <c r="AU351" s="252" t="s">
        <v>86</v>
      </c>
      <c r="AV351" s="12" t="s">
        <v>86</v>
      </c>
      <c r="AW351" s="12" t="s">
        <v>32</v>
      </c>
      <c r="AX351" s="12" t="s">
        <v>84</v>
      </c>
      <c r="AY351" s="252" t="s">
        <v>251</v>
      </c>
    </row>
    <row r="352" s="2" customFormat="1" ht="37.8" customHeight="1">
      <c r="A352" s="38"/>
      <c r="B352" s="39"/>
      <c r="C352" s="220" t="s">
        <v>1030</v>
      </c>
      <c r="D352" s="220" t="s">
        <v>255</v>
      </c>
      <c r="E352" s="221" t="s">
        <v>1031</v>
      </c>
      <c r="F352" s="222" t="s">
        <v>1032</v>
      </c>
      <c r="G352" s="223" t="s">
        <v>681</v>
      </c>
      <c r="H352" s="224">
        <v>54.497</v>
      </c>
      <c r="I352" s="225"/>
      <c r="J352" s="226">
        <f>ROUND(I352*H352,2)</f>
        <v>0</v>
      </c>
      <c r="K352" s="227"/>
      <c r="L352" s="44"/>
      <c r="M352" s="228" t="s">
        <v>1</v>
      </c>
      <c r="N352" s="229" t="s">
        <v>41</v>
      </c>
      <c r="O352" s="91"/>
      <c r="P352" s="230">
        <f>O352*H352</f>
        <v>0</v>
      </c>
      <c r="Q352" s="230">
        <v>0</v>
      </c>
      <c r="R352" s="230">
        <f>Q352*H352</f>
        <v>0</v>
      </c>
      <c r="S352" s="230">
        <v>0</v>
      </c>
      <c r="T352" s="231">
        <f>S352*H352</f>
        <v>0</v>
      </c>
      <c r="U352" s="38"/>
      <c r="V352" s="38"/>
      <c r="W352" s="38"/>
      <c r="X352" s="38"/>
      <c r="Y352" s="38"/>
      <c r="Z352" s="38"/>
      <c r="AA352" s="38"/>
      <c r="AB352" s="38"/>
      <c r="AC352" s="38"/>
      <c r="AD352" s="38"/>
      <c r="AE352" s="38"/>
      <c r="AR352" s="232" t="s">
        <v>254</v>
      </c>
      <c r="AT352" s="232" t="s">
        <v>255</v>
      </c>
      <c r="AU352" s="232" t="s">
        <v>86</v>
      </c>
      <c r="AY352" s="17" t="s">
        <v>251</v>
      </c>
      <c r="BE352" s="233">
        <f>IF(N352="základní",J352,0)</f>
        <v>0</v>
      </c>
      <c r="BF352" s="233">
        <f>IF(N352="snížená",J352,0)</f>
        <v>0</v>
      </c>
      <c r="BG352" s="233">
        <f>IF(N352="zákl. přenesená",J352,0)</f>
        <v>0</v>
      </c>
      <c r="BH352" s="233">
        <f>IF(N352="sníž. přenesená",J352,0)</f>
        <v>0</v>
      </c>
      <c r="BI352" s="233">
        <f>IF(N352="nulová",J352,0)</f>
        <v>0</v>
      </c>
      <c r="BJ352" s="17" t="s">
        <v>84</v>
      </c>
      <c r="BK352" s="233">
        <f>ROUND(I352*H352,2)</f>
        <v>0</v>
      </c>
      <c r="BL352" s="17" t="s">
        <v>254</v>
      </c>
      <c r="BM352" s="232" t="s">
        <v>1033</v>
      </c>
    </row>
    <row r="353" s="2" customFormat="1">
      <c r="A353" s="38"/>
      <c r="B353" s="39"/>
      <c r="C353" s="40"/>
      <c r="D353" s="234" t="s">
        <v>260</v>
      </c>
      <c r="E353" s="40"/>
      <c r="F353" s="235" t="s">
        <v>1034</v>
      </c>
      <c r="G353" s="40"/>
      <c r="H353" s="40"/>
      <c r="I353" s="236"/>
      <c r="J353" s="40"/>
      <c r="K353" s="40"/>
      <c r="L353" s="44"/>
      <c r="M353" s="237"/>
      <c r="N353" s="238"/>
      <c r="O353" s="91"/>
      <c r="P353" s="91"/>
      <c r="Q353" s="91"/>
      <c r="R353" s="91"/>
      <c r="S353" s="91"/>
      <c r="T353" s="92"/>
      <c r="U353" s="38"/>
      <c r="V353" s="38"/>
      <c r="W353" s="38"/>
      <c r="X353" s="38"/>
      <c r="Y353" s="38"/>
      <c r="Z353" s="38"/>
      <c r="AA353" s="38"/>
      <c r="AB353" s="38"/>
      <c r="AC353" s="38"/>
      <c r="AD353" s="38"/>
      <c r="AE353" s="38"/>
      <c r="AT353" s="17" t="s">
        <v>260</v>
      </c>
      <c r="AU353" s="17" t="s">
        <v>86</v>
      </c>
    </row>
    <row r="354" s="2" customFormat="1">
      <c r="A354" s="38"/>
      <c r="B354" s="39"/>
      <c r="C354" s="40"/>
      <c r="D354" s="240" t="s">
        <v>274</v>
      </c>
      <c r="E354" s="40"/>
      <c r="F354" s="241" t="s">
        <v>1035</v>
      </c>
      <c r="G354" s="40"/>
      <c r="H354" s="40"/>
      <c r="I354" s="236"/>
      <c r="J354" s="40"/>
      <c r="K354" s="40"/>
      <c r="L354" s="44"/>
      <c r="M354" s="237"/>
      <c r="N354" s="238"/>
      <c r="O354" s="91"/>
      <c r="P354" s="91"/>
      <c r="Q354" s="91"/>
      <c r="R354" s="91"/>
      <c r="S354" s="91"/>
      <c r="T354" s="92"/>
      <c r="U354" s="38"/>
      <c r="V354" s="38"/>
      <c r="W354" s="38"/>
      <c r="X354" s="38"/>
      <c r="Y354" s="38"/>
      <c r="Z354" s="38"/>
      <c r="AA354" s="38"/>
      <c r="AB354" s="38"/>
      <c r="AC354" s="38"/>
      <c r="AD354" s="38"/>
      <c r="AE354" s="38"/>
      <c r="AT354" s="17" t="s">
        <v>274</v>
      </c>
      <c r="AU354" s="17" t="s">
        <v>86</v>
      </c>
    </row>
    <row r="355" s="12" customFormat="1">
      <c r="A355" s="12"/>
      <c r="B355" s="242"/>
      <c r="C355" s="243"/>
      <c r="D355" s="234" t="s">
        <v>276</v>
      </c>
      <c r="E355" s="244" t="s">
        <v>1</v>
      </c>
      <c r="F355" s="245" t="s">
        <v>1036</v>
      </c>
      <c r="G355" s="243"/>
      <c r="H355" s="246">
        <v>0.56299999999999994</v>
      </c>
      <c r="I355" s="247"/>
      <c r="J355" s="243"/>
      <c r="K355" s="243"/>
      <c r="L355" s="248"/>
      <c r="M355" s="249"/>
      <c r="N355" s="250"/>
      <c r="O355" s="250"/>
      <c r="P355" s="250"/>
      <c r="Q355" s="250"/>
      <c r="R355" s="250"/>
      <c r="S355" s="250"/>
      <c r="T355" s="251"/>
      <c r="U355" s="12"/>
      <c r="V355" s="12"/>
      <c r="W355" s="12"/>
      <c r="X355" s="12"/>
      <c r="Y355" s="12"/>
      <c r="Z355" s="12"/>
      <c r="AA355" s="12"/>
      <c r="AB355" s="12"/>
      <c r="AC355" s="12"/>
      <c r="AD355" s="12"/>
      <c r="AE355" s="12"/>
      <c r="AT355" s="252" t="s">
        <v>276</v>
      </c>
      <c r="AU355" s="252" t="s">
        <v>86</v>
      </c>
      <c r="AV355" s="12" t="s">
        <v>86</v>
      </c>
      <c r="AW355" s="12" t="s">
        <v>32</v>
      </c>
      <c r="AX355" s="12" t="s">
        <v>76</v>
      </c>
      <c r="AY355" s="252" t="s">
        <v>251</v>
      </c>
    </row>
    <row r="356" s="12" customFormat="1">
      <c r="A356" s="12"/>
      <c r="B356" s="242"/>
      <c r="C356" s="243"/>
      <c r="D356" s="234" t="s">
        <v>276</v>
      </c>
      <c r="E356" s="244" t="s">
        <v>1</v>
      </c>
      <c r="F356" s="245" t="s">
        <v>1037</v>
      </c>
      <c r="G356" s="243"/>
      <c r="H356" s="246">
        <v>0.055</v>
      </c>
      <c r="I356" s="247"/>
      <c r="J356" s="243"/>
      <c r="K356" s="243"/>
      <c r="L356" s="248"/>
      <c r="M356" s="249"/>
      <c r="N356" s="250"/>
      <c r="O356" s="250"/>
      <c r="P356" s="250"/>
      <c r="Q356" s="250"/>
      <c r="R356" s="250"/>
      <c r="S356" s="250"/>
      <c r="T356" s="251"/>
      <c r="U356" s="12"/>
      <c r="V356" s="12"/>
      <c r="W356" s="12"/>
      <c r="X356" s="12"/>
      <c r="Y356" s="12"/>
      <c r="Z356" s="12"/>
      <c r="AA356" s="12"/>
      <c r="AB356" s="12"/>
      <c r="AC356" s="12"/>
      <c r="AD356" s="12"/>
      <c r="AE356" s="12"/>
      <c r="AT356" s="252" t="s">
        <v>276</v>
      </c>
      <c r="AU356" s="252" t="s">
        <v>86</v>
      </c>
      <c r="AV356" s="12" t="s">
        <v>86</v>
      </c>
      <c r="AW356" s="12" t="s">
        <v>32</v>
      </c>
      <c r="AX356" s="12" t="s">
        <v>76</v>
      </c>
      <c r="AY356" s="252" t="s">
        <v>251</v>
      </c>
    </row>
    <row r="357" s="12" customFormat="1">
      <c r="A357" s="12"/>
      <c r="B357" s="242"/>
      <c r="C357" s="243"/>
      <c r="D357" s="234" t="s">
        <v>276</v>
      </c>
      <c r="E357" s="244" t="s">
        <v>1</v>
      </c>
      <c r="F357" s="245" t="s">
        <v>1038</v>
      </c>
      <c r="G357" s="243"/>
      <c r="H357" s="246">
        <v>42.045000000000002</v>
      </c>
      <c r="I357" s="247"/>
      <c r="J357" s="243"/>
      <c r="K357" s="243"/>
      <c r="L357" s="248"/>
      <c r="M357" s="249"/>
      <c r="N357" s="250"/>
      <c r="O357" s="250"/>
      <c r="P357" s="250"/>
      <c r="Q357" s="250"/>
      <c r="R357" s="250"/>
      <c r="S357" s="250"/>
      <c r="T357" s="251"/>
      <c r="U357" s="12"/>
      <c r="V357" s="12"/>
      <c r="W357" s="12"/>
      <c r="X357" s="12"/>
      <c r="Y357" s="12"/>
      <c r="Z357" s="12"/>
      <c r="AA357" s="12"/>
      <c r="AB357" s="12"/>
      <c r="AC357" s="12"/>
      <c r="AD357" s="12"/>
      <c r="AE357" s="12"/>
      <c r="AT357" s="252" t="s">
        <v>276</v>
      </c>
      <c r="AU357" s="252" t="s">
        <v>86</v>
      </c>
      <c r="AV357" s="12" t="s">
        <v>86</v>
      </c>
      <c r="AW357" s="12" t="s">
        <v>32</v>
      </c>
      <c r="AX357" s="12" t="s">
        <v>76</v>
      </c>
      <c r="AY357" s="252" t="s">
        <v>251</v>
      </c>
    </row>
    <row r="358" s="12" customFormat="1">
      <c r="A358" s="12"/>
      <c r="B358" s="242"/>
      <c r="C358" s="243"/>
      <c r="D358" s="234" t="s">
        <v>276</v>
      </c>
      <c r="E358" s="244" t="s">
        <v>1</v>
      </c>
      <c r="F358" s="245" t="s">
        <v>1039</v>
      </c>
      <c r="G358" s="243"/>
      <c r="H358" s="246">
        <v>2.25</v>
      </c>
      <c r="I358" s="247"/>
      <c r="J358" s="243"/>
      <c r="K358" s="243"/>
      <c r="L358" s="248"/>
      <c r="M358" s="249"/>
      <c r="N358" s="250"/>
      <c r="O358" s="250"/>
      <c r="P358" s="250"/>
      <c r="Q358" s="250"/>
      <c r="R358" s="250"/>
      <c r="S358" s="250"/>
      <c r="T358" s="251"/>
      <c r="U358" s="12"/>
      <c r="V358" s="12"/>
      <c r="W358" s="12"/>
      <c r="X358" s="12"/>
      <c r="Y358" s="12"/>
      <c r="Z358" s="12"/>
      <c r="AA358" s="12"/>
      <c r="AB358" s="12"/>
      <c r="AC358" s="12"/>
      <c r="AD358" s="12"/>
      <c r="AE358" s="12"/>
      <c r="AT358" s="252" t="s">
        <v>276</v>
      </c>
      <c r="AU358" s="252" t="s">
        <v>86</v>
      </c>
      <c r="AV358" s="12" t="s">
        <v>86</v>
      </c>
      <c r="AW358" s="12" t="s">
        <v>32</v>
      </c>
      <c r="AX358" s="12" t="s">
        <v>76</v>
      </c>
      <c r="AY358" s="252" t="s">
        <v>251</v>
      </c>
    </row>
    <row r="359" s="12" customFormat="1">
      <c r="A359" s="12"/>
      <c r="B359" s="242"/>
      <c r="C359" s="243"/>
      <c r="D359" s="234" t="s">
        <v>276</v>
      </c>
      <c r="E359" s="244" t="s">
        <v>1</v>
      </c>
      <c r="F359" s="245" t="s">
        <v>1040</v>
      </c>
      <c r="G359" s="243"/>
      <c r="H359" s="246">
        <v>0.5</v>
      </c>
      <c r="I359" s="247"/>
      <c r="J359" s="243"/>
      <c r="K359" s="243"/>
      <c r="L359" s="248"/>
      <c r="M359" s="249"/>
      <c r="N359" s="250"/>
      <c r="O359" s="250"/>
      <c r="P359" s="250"/>
      <c r="Q359" s="250"/>
      <c r="R359" s="250"/>
      <c r="S359" s="250"/>
      <c r="T359" s="251"/>
      <c r="U359" s="12"/>
      <c r="V359" s="12"/>
      <c r="W359" s="12"/>
      <c r="X359" s="12"/>
      <c r="Y359" s="12"/>
      <c r="Z359" s="12"/>
      <c r="AA359" s="12"/>
      <c r="AB359" s="12"/>
      <c r="AC359" s="12"/>
      <c r="AD359" s="12"/>
      <c r="AE359" s="12"/>
      <c r="AT359" s="252" t="s">
        <v>276</v>
      </c>
      <c r="AU359" s="252" t="s">
        <v>86</v>
      </c>
      <c r="AV359" s="12" t="s">
        <v>86</v>
      </c>
      <c r="AW359" s="12" t="s">
        <v>32</v>
      </c>
      <c r="AX359" s="12" t="s">
        <v>76</v>
      </c>
      <c r="AY359" s="252" t="s">
        <v>251</v>
      </c>
    </row>
    <row r="360" s="12" customFormat="1">
      <c r="A360" s="12"/>
      <c r="B360" s="242"/>
      <c r="C360" s="243"/>
      <c r="D360" s="234" t="s">
        <v>276</v>
      </c>
      <c r="E360" s="244" t="s">
        <v>1</v>
      </c>
      <c r="F360" s="245" t="s">
        <v>1041</v>
      </c>
      <c r="G360" s="243"/>
      <c r="H360" s="246">
        <v>0.375</v>
      </c>
      <c r="I360" s="247"/>
      <c r="J360" s="243"/>
      <c r="K360" s="243"/>
      <c r="L360" s="248"/>
      <c r="M360" s="249"/>
      <c r="N360" s="250"/>
      <c r="O360" s="250"/>
      <c r="P360" s="250"/>
      <c r="Q360" s="250"/>
      <c r="R360" s="250"/>
      <c r="S360" s="250"/>
      <c r="T360" s="251"/>
      <c r="U360" s="12"/>
      <c r="V360" s="12"/>
      <c r="W360" s="12"/>
      <c r="X360" s="12"/>
      <c r="Y360" s="12"/>
      <c r="Z360" s="12"/>
      <c r="AA360" s="12"/>
      <c r="AB360" s="12"/>
      <c r="AC360" s="12"/>
      <c r="AD360" s="12"/>
      <c r="AE360" s="12"/>
      <c r="AT360" s="252" t="s">
        <v>276</v>
      </c>
      <c r="AU360" s="252" t="s">
        <v>86</v>
      </c>
      <c r="AV360" s="12" t="s">
        <v>86</v>
      </c>
      <c r="AW360" s="12" t="s">
        <v>32</v>
      </c>
      <c r="AX360" s="12" t="s">
        <v>76</v>
      </c>
      <c r="AY360" s="252" t="s">
        <v>251</v>
      </c>
    </row>
    <row r="361" s="12" customFormat="1">
      <c r="A361" s="12"/>
      <c r="B361" s="242"/>
      <c r="C361" s="243"/>
      <c r="D361" s="234" t="s">
        <v>276</v>
      </c>
      <c r="E361" s="244" t="s">
        <v>1</v>
      </c>
      <c r="F361" s="245" t="s">
        <v>1042</v>
      </c>
      <c r="G361" s="243"/>
      <c r="H361" s="246">
        <v>5.9690000000000003</v>
      </c>
      <c r="I361" s="247"/>
      <c r="J361" s="243"/>
      <c r="K361" s="243"/>
      <c r="L361" s="248"/>
      <c r="M361" s="249"/>
      <c r="N361" s="250"/>
      <c r="O361" s="250"/>
      <c r="P361" s="250"/>
      <c r="Q361" s="250"/>
      <c r="R361" s="250"/>
      <c r="S361" s="250"/>
      <c r="T361" s="251"/>
      <c r="U361" s="12"/>
      <c r="V361" s="12"/>
      <c r="W361" s="12"/>
      <c r="X361" s="12"/>
      <c r="Y361" s="12"/>
      <c r="Z361" s="12"/>
      <c r="AA361" s="12"/>
      <c r="AB361" s="12"/>
      <c r="AC361" s="12"/>
      <c r="AD361" s="12"/>
      <c r="AE361" s="12"/>
      <c r="AT361" s="252" t="s">
        <v>276</v>
      </c>
      <c r="AU361" s="252" t="s">
        <v>86</v>
      </c>
      <c r="AV361" s="12" t="s">
        <v>86</v>
      </c>
      <c r="AW361" s="12" t="s">
        <v>32</v>
      </c>
      <c r="AX361" s="12" t="s">
        <v>76</v>
      </c>
      <c r="AY361" s="252" t="s">
        <v>251</v>
      </c>
    </row>
    <row r="362" s="12" customFormat="1">
      <c r="A362" s="12"/>
      <c r="B362" s="242"/>
      <c r="C362" s="243"/>
      <c r="D362" s="234" t="s">
        <v>276</v>
      </c>
      <c r="E362" s="244" t="s">
        <v>1</v>
      </c>
      <c r="F362" s="245" t="s">
        <v>1043</v>
      </c>
      <c r="G362" s="243"/>
      <c r="H362" s="246">
        <v>1.5</v>
      </c>
      <c r="I362" s="247"/>
      <c r="J362" s="243"/>
      <c r="K362" s="243"/>
      <c r="L362" s="248"/>
      <c r="M362" s="249"/>
      <c r="N362" s="250"/>
      <c r="O362" s="250"/>
      <c r="P362" s="250"/>
      <c r="Q362" s="250"/>
      <c r="R362" s="250"/>
      <c r="S362" s="250"/>
      <c r="T362" s="251"/>
      <c r="U362" s="12"/>
      <c r="V362" s="12"/>
      <c r="W362" s="12"/>
      <c r="X362" s="12"/>
      <c r="Y362" s="12"/>
      <c r="Z362" s="12"/>
      <c r="AA362" s="12"/>
      <c r="AB362" s="12"/>
      <c r="AC362" s="12"/>
      <c r="AD362" s="12"/>
      <c r="AE362" s="12"/>
      <c r="AT362" s="252" t="s">
        <v>276</v>
      </c>
      <c r="AU362" s="252" t="s">
        <v>86</v>
      </c>
      <c r="AV362" s="12" t="s">
        <v>86</v>
      </c>
      <c r="AW362" s="12" t="s">
        <v>32</v>
      </c>
      <c r="AX362" s="12" t="s">
        <v>76</v>
      </c>
      <c r="AY362" s="252" t="s">
        <v>251</v>
      </c>
    </row>
    <row r="363" s="12" customFormat="1">
      <c r="A363" s="12"/>
      <c r="B363" s="242"/>
      <c r="C363" s="243"/>
      <c r="D363" s="234" t="s">
        <v>276</v>
      </c>
      <c r="E363" s="244" t="s">
        <v>1</v>
      </c>
      <c r="F363" s="245" t="s">
        <v>1044</v>
      </c>
      <c r="G363" s="243"/>
      <c r="H363" s="246">
        <v>1.24</v>
      </c>
      <c r="I363" s="247"/>
      <c r="J363" s="243"/>
      <c r="K363" s="243"/>
      <c r="L363" s="248"/>
      <c r="M363" s="249"/>
      <c r="N363" s="250"/>
      <c r="O363" s="250"/>
      <c r="P363" s="250"/>
      <c r="Q363" s="250"/>
      <c r="R363" s="250"/>
      <c r="S363" s="250"/>
      <c r="T363" s="251"/>
      <c r="U363" s="12"/>
      <c r="V363" s="12"/>
      <c r="W363" s="12"/>
      <c r="X363" s="12"/>
      <c r="Y363" s="12"/>
      <c r="Z363" s="12"/>
      <c r="AA363" s="12"/>
      <c r="AB363" s="12"/>
      <c r="AC363" s="12"/>
      <c r="AD363" s="12"/>
      <c r="AE363" s="12"/>
      <c r="AT363" s="252" t="s">
        <v>276</v>
      </c>
      <c r="AU363" s="252" t="s">
        <v>86</v>
      </c>
      <c r="AV363" s="12" t="s">
        <v>86</v>
      </c>
      <c r="AW363" s="12" t="s">
        <v>32</v>
      </c>
      <c r="AX363" s="12" t="s">
        <v>76</v>
      </c>
      <c r="AY363" s="252" t="s">
        <v>251</v>
      </c>
    </row>
    <row r="364" s="15" customFormat="1">
      <c r="A364" s="15"/>
      <c r="B364" s="274"/>
      <c r="C364" s="275"/>
      <c r="D364" s="234" t="s">
        <v>276</v>
      </c>
      <c r="E364" s="276" t="s">
        <v>1</v>
      </c>
      <c r="F364" s="277" t="s">
        <v>423</v>
      </c>
      <c r="G364" s="275"/>
      <c r="H364" s="278">
        <v>54.497</v>
      </c>
      <c r="I364" s="279"/>
      <c r="J364" s="275"/>
      <c r="K364" s="275"/>
      <c r="L364" s="280"/>
      <c r="M364" s="281"/>
      <c r="N364" s="282"/>
      <c r="O364" s="282"/>
      <c r="P364" s="282"/>
      <c r="Q364" s="282"/>
      <c r="R364" s="282"/>
      <c r="S364" s="282"/>
      <c r="T364" s="283"/>
      <c r="U364" s="15"/>
      <c r="V364" s="15"/>
      <c r="W364" s="15"/>
      <c r="X364" s="15"/>
      <c r="Y364" s="15"/>
      <c r="Z364" s="15"/>
      <c r="AA364" s="15"/>
      <c r="AB364" s="15"/>
      <c r="AC364" s="15"/>
      <c r="AD364" s="15"/>
      <c r="AE364" s="15"/>
      <c r="AT364" s="284" t="s">
        <v>276</v>
      </c>
      <c r="AU364" s="284" t="s">
        <v>86</v>
      </c>
      <c r="AV364" s="15" t="s">
        <v>254</v>
      </c>
      <c r="AW364" s="15" t="s">
        <v>32</v>
      </c>
      <c r="AX364" s="15" t="s">
        <v>84</v>
      </c>
      <c r="AY364" s="284" t="s">
        <v>251</v>
      </c>
    </row>
    <row r="365" s="2" customFormat="1" ht="33" customHeight="1">
      <c r="A365" s="38"/>
      <c r="B365" s="39"/>
      <c r="C365" s="220" t="s">
        <v>1045</v>
      </c>
      <c r="D365" s="220" t="s">
        <v>255</v>
      </c>
      <c r="E365" s="221" t="s">
        <v>1046</v>
      </c>
      <c r="F365" s="222" t="s">
        <v>1047</v>
      </c>
      <c r="G365" s="223" t="s">
        <v>681</v>
      </c>
      <c r="H365" s="224">
        <v>2.9020000000000001</v>
      </c>
      <c r="I365" s="225"/>
      <c r="J365" s="226">
        <f>ROUND(I365*H365,2)</f>
        <v>0</v>
      </c>
      <c r="K365" s="227"/>
      <c r="L365" s="44"/>
      <c r="M365" s="228" t="s">
        <v>1</v>
      </c>
      <c r="N365" s="229" t="s">
        <v>41</v>
      </c>
      <c r="O365" s="91"/>
      <c r="P365" s="230">
        <f>O365*H365</f>
        <v>0</v>
      </c>
      <c r="Q365" s="230">
        <v>0</v>
      </c>
      <c r="R365" s="230">
        <f>Q365*H365</f>
        <v>0</v>
      </c>
      <c r="S365" s="230">
        <v>0</v>
      </c>
      <c r="T365" s="231">
        <f>S365*H365</f>
        <v>0</v>
      </c>
      <c r="U365" s="38"/>
      <c r="V365" s="38"/>
      <c r="W365" s="38"/>
      <c r="X365" s="38"/>
      <c r="Y365" s="38"/>
      <c r="Z365" s="38"/>
      <c r="AA365" s="38"/>
      <c r="AB365" s="38"/>
      <c r="AC365" s="38"/>
      <c r="AD365" s="38"/>
      <c r="AE365" s="38"/>
      <c r="AR365" s="232" t="s">
        <v>254</v>
      </c>
      <c r="AT365" s="232" t="s">
        <v>255</v>
      </c>
      <c r="AU365" s="232" t="s">
        <v>86</v>
      </c>
      <c r="AY365" s="17" t="s">
        <v>251</v>
      </c>
      <c r="BE365" s="233">
        <f>IF(N365="základní",J365,0)</f>
        <v>0</v>
      </c>
      <c r="BF365" s="233">
        <f>IF(N365="snížená",J365,0)</f>
        <v>0</v>
      </c>
      <c r="BG365" s="233">
        <f>IF(N365="zákl. přenesená",J365,0)</f>
        <v>0</v>
      </c>
      <c r="BH365" s="233">
        <f>IF(N365="sníž. přenesená",J365,0)</f>
        <v>0</v>
      </c>
      <c r="BI365" s="233">
        <f>IF(N365="nulová",J365,0)</f>
        <v>0</v>
      </c>
      <c r="BJ365" s="17" t="s">
        <v>84</v>
      </c>
      <c r="BK365" s="233">
        <f>ROUND(I365*H365,2)</f>
        <v>0</v>
      </c>
      <c r="BL365" s="17" t="s">
        <v>254</v>
      </c>
      <c r="BM365" s="232" t="s">
        <v>1048</v>
      </c>
    </row>
    <row r="366" s="2" customFormat="1">
      <c r="A366" s="38"/>
      <c r="B366" s="39"/>
      <c r="C366" s="40"/>
      <c r="D366" s="234" t="s">
        <v>260</v>
      </c>
      <c r="E366" s="40"/>
      <c r="F366" s="235" t="s">
        <v>1049</v>
      </c>
      <c r="G366" s="40"/>
      <c r="H366" s="40"/>
      <c r="I366" s="236"/>
      <c r="J366" s="40"/>
      <c r="K366" s="40"/>
      <c r="L366" s="44"/>
      <c r="M366" s="237"/>
      <c r="N366" s="238"/>
      <c r="O366" s="91"/>
      <c r="P366" s="91"/>
      <c r="Q366" s="91"/>
      <c r="R366" s="91"/>
      <c r="S366" s="91"/>
      <c r="T366" s="92"/>
      <c r="U366" s="38"/>
      <c r="V366" s="38"/>
      <c r="W366" s="38"/>
      <c r="X366" s="38"/>
      <c r="Y366" s="38"/>
      <c r="Z366" s="38"/>
      <c r="AA366" s="38"/>
      <c r="AB366" s="38"/>
      <c r="AC366" s="38"/>
      <c r="AD366" s="38"/>
      <c r="AE366" s="38"/>
      <c r="AT366" s="17" t="s">
        <v>260</v>
      </c>
      <c r="AU366" s="17" t="s">
        <v>86</v>
      </c>
    </row>
    <row r="367" s="2" customFormat="1">
      <c r="A367" s="38"/>
      <c r="B367" s="39"/>
      <c r="C367" s="40"/>
      <c r="D367" s="240" t="s">
        <v>274</v>
      </c>
      <c r="E367" s="40"/>
      <c r="F367" s="241" t="s">
        <v>1050</v>
      </c>
      <c r="G367" s="40"/>
      <c r="H367" s="40"/>
      <c r="I367" s="236"/>
      <c r="J367" s="40"/>
      <c r="K367" s="40"/>
      <c r="L367" s="44"/>
      <c r="M367" s="237"/>
      <c r="N367" s="238"/>
      <c r="O367" s="91"/>
      <c r="P367" s="91"/>
      <c r="Q367" s="91"/>
      <c r="R367" s="91"/>
      <c r="S367" s="91"/>
      <c r="T367" s="92"/>
      <c r="U367" s="38"/>
      <c r="V367" s="38"/>
      <c r="W367" s="38"/>
      <c r="X367" s="38"/>
      <c r="Y367" s="38"/>
      <c r="Z367" s="38"/>
      <c r="AA367" s="38"/>
      <c r="AB367" s="38"/>
      <c r="AC367" s="38"/>
      <c r="AD367" s="38"/>
      <c r="AE367" s="38"/>
      <c r="AT367" s="17" t="s">
        <v>274</v>
      </c>
      <c r="AU367" s="17" t="s">
        <v>86</v>
      </c>
    </row>
    <row r="368" s="12" customFormat="1">
      <c r="A368" s="12"/>
      <c r="B368" s="242"/>
      <c r="C368" s="243"/>
      <c r="D368" s="234" t="s">
        <v>276</v>
      </c>
      <c r="E368" s="244" t="s">
        <v>1</v>
      </c>
      <c r="F368" s="245" t="s">
        <v>1051</v>
      </c>
      <c r="G368" s="243"/>
      <c r="H368" s="246">
        <v>2.9020000000000001</v>
      </c>
      <c r="I368" s="247"/>
      <c r="J368" s="243"/>
      <c r="K368" s="243"/>
      <c r="L368" s="248"/>
      <c r="M368" s="249"/>
      <c r="N368" s="250"/>
      <c r="O368" s="250"/>
      <c r="P368" s="250"/>
      <c r="Q368" s="250"/>
      <c r="R368" s="250"/>
      <c r="S368" s="250"/>
      <c r="T368" s="251"/>
      <c r="U368" s="12"/>
      <c r="V368" s="12"/>
      <c r="W368" s="12"/>
      <c r="X368" s="12"/>
      <c r="Y368" s="12"/>
      <c r="Z368" s="12"/>
      <c r="AA368" s="12"/>
      <c r="AB368" s="12"/>
      <c r="AC368" s="12"/>
      <c r="AD368" s="12"/>
      <c r="AE368" s="12"/>
      <c r="AT368" s="252" t="s">
        <v>276</v>
      </c>
      <c r="AU368" s="252" t="s">
        <v>86</v>
      </c>
      <c r="AV368" s="12" t="s">
        <v>86</v>
      </c>
      <c r="AW368" s="12" t="s">
        <v>32</v>
      </c>
      <c r="AX368" s="12" t="s">
        <v>84</v>
      </c>
      <c r="AY368" s="252" t="s">
        <v>251</v>
      </c>
    </row>
    <row r="369" s="2" customFormat="1" ht="44.25" customHeight="1">
      <c r="A369" s="38"/>
      <c r="B369" s="39"/>
      <c r="C369" s="220" t="s">
        <v>1052</v>
      </c>
      <c r="D369" s="220" t="s">
        <v>255</v>
      </c>
      <c r="E369" s="221" t="s">
        <v>1053</v>
      </c>
      <c r="F369" s="222" t="s">
        <v>1054</v>
      </c>
      <c r="G369" s="223" t="s">
        <v>681</v>
      </c>
      <c r="H369" s="224">
        <v>30.375</v>
      </c>
      <c r="I369" s="225"/>
      <c r="J369" s="226">
        <f>ROUND(I369*H369,2)</f>
        <v>0</v>
      </c>
      <c r="K369" s="227"/>
      <c r="L369" s="44"/>
      <c r="M369" s="228" t="s">
        <v>1</v>
      </c>
      <c r="N369" s="229" t="s">
        <v>41</v>
      </c>
      <c r="O369" s="91"/>
      <c r="P369" s="230">
        <f>O369*H369</f>
        <v>0</v>
      </c>
      <c r="Q369" s="230">
        <v>0</v>
      </c>
      <c r="R369" s="230">
        <f>Q369*H369</f>
        <v>0</v>
      </c>
      <c r="S369" s="230">
        <v>0</v>
      </c>
      <c r="T369" s="231">
        <f>S369*H369</f>
        <v>0</v>
      </c>
      <c r="U369" s="38"/>
      <c r="V369" s="38"/>
      <c r="W369" s="38"/>
      <c r="X369" s="38"/>
      <c r="Y369" s="38"/>
      <c r="Z369" s="38"/>
      <c r="AA369" s="38"/>
      <c r="AB369" s="38"/>
      <c r="AC369" s="38"/>
      <c r="AD369" s="38"/>
      <c r="AE369" s="38"/>
      <c r="AR369" s="232" t="s">
        <v>254</v>
      </c>
      <c r="AT369" s="232" t="s">
        <v>255</v>
      </c>
      <c r="AU369" s="232" t="s">
        <v>86</v>
      </c>
      <c r="AY369" s="17" t="s">
        <v>251</v>
      </c>
      <c r="BE369" s="233">
        <f>IF(N369="základní",J369,0)</f>
        <v>0</v>
      </c>
      <c r="BF369" s="233">
        <f>IF(N369="snížená",J369,0)</f>
        <v>0</v>
      </c>
      <c r="BG369" s="233">
        <f>IF(N369="zákl. přenesená",J369,0)</f>
        <v>0</v>
      </c>
      <c r="BH369" s="233">
        <f>IF(N369="sníž. přenesená",J369,0)</f>
        <v>0</v>
      </c>
      <c r="BI369" s="233">
        <f>IF(N369="nulová",J369,0)</f>
        <v>0</v>
      </c>
      <c r="BJ369" s="17" t="s">
        <v>84</v>
      </c>
      <c r="BK369" s="233">
        <f>ROUND(I369*H369,2)</f>
        <v>0</v>
      </c>
      <c r="BL369" s="17" t="s">
        <v>254</v>
      </c>
      <c r="BM369" s="232" t="s">
        <v>1055</v>
      </c>
    </row>
    <row r="370" s="2" customFormat="1">
      <c r="A370" s="38"/>
      <c r="B370" s="39"/>
      <c r="C370" s="40"/>
      <c r="D370" s="234" t="s">
        <v>260</v>
      </c>
      <c r="E370" s="40"/>
      <c r="F370" s="235" t="s">
        <v>1056</v>
      </c>
      <c r="G370" s="40"/>
      <c r="H370" s="40"/>
      <c r="I370" s="236"/>
      <c r="J370" s="40"/>
      <c r="K370" s="40"/>
      <c r="L370" s="44"/>
      <c r="M370" s="237"/>
      <c r="N370" s="238"/>
      <c r="O370" s="91"/>
      <c r="P370" s="91"/>
      <c r="Q370" s="91"/>
      <c r="R370" s="91"/>
      <c r="S370" s="91"/>
      <c r="T370" s="92"/>
      <c r="U370" s="38"/>
      <c r="V370" s="38"/>
      <c r="W370" s="38"/>
      <c r="X370" s="38"/>
      <c r="Y370" s="38"/>
      <c r="Z370" s="38"/>
      <c r="AA370" s="38"/>
      <c r="AB370" s="38"/>
      <c r="AC370" s="38"/>
      <c r="AD370" s="38"/>
      <c r="AE370" s="38"/>
      <c r="AT370" s="17" t="s">
        <v>260</v>
      </c>
      <c r="AU370" s="17" t="s">
        <v>86</v>
      </c>
    </row>
    <row r="371" s="2" customFormat="1">
      <c r="A371" s="38"/>
      <c r="B371" s="39"/>
      <c r="C371" s="40"/>
      <c r="D371" s="240" t="s">
        <v>274</v>
      </c>
      <c r="E371" s="40"/>
      <c r="F371" s="241" t="s">
        <v>1057</v>
      </c>
      <c r="G371" s="40"/>
      <c r="H371" s="40"/>
      <c r="I371" s="236"/>
      <c r="J371" s="40"/>
      <c r="K371" s="40"/>
      <c r="L371" s="44"/>
      <c r="M371" s="237"/>
      <c r="N371" s="238"/>
      <c r="O371" s="91"/>
      <c r="P371" s="91"/>
      <c r="Q371" s="91"/>
      <c r="R371" s="91"/>
      <c r="S371" s="91"/>
      <c r="T371" s="92"/>
      <c r="U371" s="38"/>
      <c r="V371" s="38"/>
      <c r="W371" s="38"/>
      <c r="X371" s="38"/>
      <c r="Y371" s="38"/>
      <c r="Z371" s="38"/>
      <c r="AA371" s="38"/>
      <c r="AB371" s="38"/>
      <c r="AC371" s="38"/>
      <c r="AD371" s="38"/>
      <c r="AE371" s="38"/>
      <c r="AT371" s="17" t="s">
        <v>274</v>
      </c>
      <c r="AU371" s="17" t="s">
        <v>86</v>
      </c>
    </row>
    <row r="372" s="12" customFormat="1">
      <c r="A372" s="12"/>
      <c r="B372" s="242"/>
      <c r="C372" s="243"/>
      <c r="D372" s="234" t="s">
        <v>276</v>
      </c>
      <c r="E372" s="244" t="s">
        <v>1</v>
      </c>
      <c r="F372" s="245" t="s">
        <v>1058</v>
      </c>
      <c r="G372" s="243"/>
      <c r="H372" s="246">
        <v>30.375</v>
      </c>
      <c r="I372" s="247"/>
      <c r="J372" s="243"/>
      <c r="K372" s="243"/>
      <c r="L372" s="248"/>
      <c r="M372" s="249"/>
      <c r="N372" s="250"/>
      <c r="O372" s="250"/>
      <c r="P372" s="250"/>
      <c r="Q372" s="250"/>
      <c r="R372" s="250"/>
      <c r="S372" s="250"/>
      <c r="T372" s="251"/>
      <c r="U372" s="12"/>
      <c r="V372" s="12"/>
      <c r="W372" s="12"/>
      <c r="X372" s="12"/>
      <c r="Y372" s="12"/>
      <c r="Z372" s="12"/>
      <c r="AA372" s="12"/>
      <c r="AB372" s="12"/>
      <c r="AC372" s="12"/>
      <c r="AD372" s="12"/>
      <c r="AE372" s="12"/>
      <c r="AT372" s="252" t="s">
        <v>276</v>
      </c>
      <c r="AU372" s="252" t="s">
        <v>86</v>
      </c>
      <c r="AV372" s="12" t="s">
        <v>86</v>
      </c>
      <c r="AW372" s="12" t="s">
        <v>32</v>
      </c>
      <c r="AX372" s="12" t="s">
        <v>84</v>
      </c>
      <c r="AY372" s="252" t="s">
        <v>251</v>
      </c>
    </row>
    <row r="373" s="13" customFormat="1">
      <c r="A373" s="13"/>
      <c r="B373" s="253"/>
      <c r="C373" s="254"/>
      <c r="D373" s="234" t="s">
        <v>276</v>
      </c>
      <c r="E373" s="255" t="s">
        <v>1</v>
      </c>
      <c r="F373" s="256" t="s">
        <v>821</v>
      </c>
      <c r="G373" s="254"/>
      <c r="H373" s="255" t="s">
        <v>1</v>
      </c>
      <c r="I373" s="257"/>
      <c r="J373" s="254"/>
      <c r="K373" s="254"/>
      <c r="L373" s="258"/>
      <c r="M373" s="259"/>
      <c r="N373" s="260"/>
      <c r="O373" s="260"/>
      <c r="P373" s="260"/>
      <c r="Q373" s="260"/>
      <c r="R373" s="260"/>
      <c r="S373" s="260"/>
      <c r="T373" s="261"/>
      <c r="U373" s="13"/>
      <c r="V373" s="13"/>
      <c r="W373" s="13"/>
      <c r="X373" s="13"/>
      <c r="Y373" s="13"/>
      <c r="Z373" s="13"/>
      <c r="AA373" s="13"/>
      <c r="AB373" s="13"/>
      <c r="AC373" s="13"/>
      <c r="AD373" s="13"/>
      <c r="AE373" s="13"/>
      <c r="AT373" s="262" t="s">
        <v>276</v>
      </c>
      <c r="AU373" s="262" t="s">
        <v>86</v>
      </c>
      <c r="AV373" s="13" t="s">
        <v>84</v>
      </c>
      <c r="AW373" s="13" t="s">
        <v>32</v>
      </c>
      <c r="AX373" s="13" t="s">
        <v>76</v>
      </c>
      <c r="AY373" s="262" t="s">
        <v>251</v>
      </c>
    </row>
    <row r="374" s="2" customFormat="1" ht="44.25" customHeight="1">
      <c r="A374" s="38"/>
      <c r="B374" s="39"/>
      <c r="C374" s="220" t="s">
        <v>1059</v>
      </c>
      <c r="D374" s="220" t="s">
        <v>255</v>
      </c>
      <c r="E374" s="221" t="s">
        <v>1060</v>
      </c>
      <c r="F374" s="222" t="s">
        <v>683</v>
      </c>
      <c r="G374" s="223" t="s">
        <v>681</v>
      </c>
      <c r="H374" s="224">
        <v>28.404</v>
      </c>
      <c r="I374" s="225"/>
      <c r="J374" s="226">
        <f>ROUND(I374*H374,2)</f>
        <v>0</v>
      </c>
      <c r="K374" s="227"/>
      <c r="L374" s="44"/>
      <c r="M374" s="228" t="s">
        <v>1</v>
      </c>
      <c r="N374" s="229" t="s">
        <v>41</v>
      </c>
      <c r="O374" s="91"/>
      <c r="P374" s="230">
        <f>O374*H374</f>
        <v>0</v>
      </c>
      <c r="Q374" s="230">
        <v>0</v>
      </c>
      <c r="R374" s="230">
        <f>Q374*H374</f>
        <v>0</v>
      </c>
      <c r="S374" s="230">
        <v>0</v>
      </c>
      <c r="T374" s="231">
        <f>S374*H374</f>
        <v>0</v>
      </c>
      <c r="U374" s="38"/>
      <c r="V374" s="38"/>
      <c r="W374" s="38"/>
      <c r="X374" s="38"/>
      <c r="Y374" s="38"/>
      <c r="Z374" s="38"/>
      <c r="AA374" s="38"/>
      <c r="AB374" s="38"/>
      <c r="AC374" s="38"/>
      <c r="AD374" s="38"/>
      <c r="AE374" s="38"/>
      <c r="AR374" s="232" t="s">
        <v>254</v>
      </c>
      <c r="AT374" s="232" t="s">
        <v>255</v>
      </c>
      <c r="AU374" s="232" t="s">
        <v>86</v>
      </c>
      <c r="AY374" s="17" t="s">
        <v>251</v>
      </c>
      <c r="BE374" s="233">
        <f>IF(N374="základní",J374,0)</f>
        <v>0</v>
      </c>
      <c r="BF374" s="233">
        <f>IF(N374="snížená",J374,0)</f>
        <v>0</v>
      </c>
      <c r="BG374" s="233">
        <f>IF(N374="zákl. přenesená",J374,0)</f>
        <v>0</v>
      </c>
      <c r="BH374" s="233">
        <f>IF(N374="sníž. přenesená",J374,0)</f>
        <v>0</v>
      </c>
      <c r="BI374" s="233">
        <f>IF(N374="nulová",J374,0)</f>
        <v>0</v>
      </c>
      <c r="BJ374" s="17" t="s">
        <v>84</v>
      </c>
      <c r="BK374" s="233">
        <f>ROUND(I374*H374,2)</f>
        <v>0</v>
      </c>
      <c r="BL374" s="17" t="s">
        <v>254</v>
      </c>
      <c r="BM374" s="232" t="s">
        <v>1061</v>
      </c>
    </row>
    <row r="375" s="2" customFormat="1">
      <c r="A375" s="38"/>
      <c r="B375" s="39"/>
      <c r="C375" s="40"/>
      <c r="D375" s="234" t="s">
        <v>260</v>
      </c>
      <c r="E375" s="40"/>
      <c r="F375" s="235" t="s">
        <v>683</v>
      </c>
      <c r="G375" s="40"/>
      <c r="H375" s="40"/>
      <c r="I375" s="236"/>
      <c r="J375" s="40"/>
      <c r="K375" s="40"/>
      <c r="L375" s="44"/>
      <c r="M375" s="237"/>
      <c r="N375" s="238"/>
      <c r="O375" s="91"/>
      <c r="P375" s="91"/>
      <c r="Q375" s="91"/>
      <c r="R375" s="91"/>
      <c r="S375" s="91"/>
      <c r="T375" s="92"/>
      <c r="U375" s="38"/>
      <c r="V375" s="38"/>
      <c r="W375" s="38"/>
      <c r="X375" s="38"/>
      <c r="Y375" s="38"/>
      <c r="Z375" s="38"/>
      <c r="AA375" s="38"/>
      <c r="AB375" s="38"/>
      <c r="AC375" s="38"/>
      <c r="AD375" s="38"/>
      <c r="AE375" s="38"/>
      <c r="AT375" s="17" t="s">
        <v>260</v>
      </c>
      <c r="AU375" s="17" t="s">
        <v>86</v>
      </c>
    </row>
    <row r="376" s="2" customFormat="1">
      <c r="A376" s="38"/>
      <c r="B376" s="39"/>
      <c r="C376" s="40"/>
      <c r="D376" s="240" t="s">
        <v>274</v>
      </c>
      <c r="E376" s="40"/>
      <c r="F376" s="241" t="s">
        <v>1062</v>
      </c>
      <c r="G376" s="40"/>
      <c r="H376" s="40"/>
      <c r="I376" s="236"/>
      <c r="J376" s="40"/>
      <c r="K376" s="40"/>
      <c r="L376" s="44"/>
      <c r="M376" s="237"/>
      <c r="N376" s="238"/>
      <c r="O376" s="91"/>
      <c r="P376" s="91"/>
      <c r="Q376" s="91"/>
      <c r="R376" s="91"/>
      <c r="S376" s="91"/>
      <c r="T376" s="92"/>
      <c r="U376" s="38"/>
      <c r="V376" s="38"/>
      <c r="W376" s="38"/>
      <c r="X376" s="38"/>
      <c r="Y376" s="38"/>
      <c r="Z376" s="38"/>
      <c r="AA376" s="38"/>
      <c r="AB376" s="38"/>
      <c r="AC376" s="38"/>
      <c r="AD376" s="38"/>
      <c r="AE376" s="38"/>
      <c r="AT376" s="17" t="s">
        <v>274</v>
      </c>
      <c r="AU376" s="17" t="s">
        <v>86</v>
      </c>
    </row>
    <row r="377" s="12" customFormat="1">
      <c r="A377" s="12"/>
      <c r="B377" s="242"/>
      <c r="C377" s="243"/>
      <c r="D377" s="234" t="s">
        <v>276</v>
      </c>
      <c r="E377" s="244" t="s">
        <v>1</v>
      </c>
      <c r="F377" s="245" t="s">
        <v>1063</v>
      </c>
      <c r="G377" s="243"/>
      <c r="H377" s="246">
        <v>1.4039999999999999</v>
      </c>
      <c r="I377" s="247"/>
      <c r="J377" s="243"/>
      <c r="K377" s="243"/>
      <c r="L377" s="248"/>
      <c r="M377" s="249"/>
      <c r="N377" s="250"/>
      <c r="O377" s="250"/>
      <c r="P377" s="250"/>
      <c r="Q377" s="250"/>
      <c r="R377" s="250"/>
      <c r="S377" s="250"/>
      <c r="T377" s="251"/>
      <c r="U377" s="12"/>
      <c r="V377" s="12"/>
      <c r="W377" s="12"/>
      <c r="X377" s="12"/>
      <c r="Y377" s="12"/>
      <c r="Z377" s="12"/>
      <c r="AA377" s="12"/>
      <c r="AB377" s="12"/>
      <c r="AC377" s="12"/>
      <c r="AD377" s="12"/>
      <c r="AE377" s="12"/>
      <c r="AT377" s="252" t="s">
        <v>276</v>
      </c>
      <c r="AU377" s="252" t="s">
        <v>86</v>
      </c>
      <c r="AV377" s="12" t="s">
        <v>86</v>
      </c>
      <c r="AW377" s="12" t="s">
        <v>32</v>
      </c>
      <c r="AX377" s="12" t="s">
        <v>76</v>
      </c>
      <c r="AY377" s="252" t="s">
        <v>251</v>
      </c>
    </row>
    <row r="378" s="12" customFormat="1">
      <c r="A378" s="12"/>
      <c r="B378" s="242"/>
      <c r="C378" s="243"/>
      <c r="D378" s="234" t="s">
        <v>276</v>
      </c>
      <c r="E378" s="244" t="s">
        <v>1</v>
      </c>
      <c r="F378" s="245" t="s">
        <v>1064</v>
      </c>
      <c r="G378" s="243"/>
      <c r="H378" s="246">
        <v>27</v>
      </c>
      <c r="I378" s="247"/>
      <c r="J378" s="243"/>
      <c r="K378" s="243"/>
      <c r="L378" s="248"/>
      <c r="M378" s="249"/>
      <c r="N378" s="250"/>
      <c r="O378" s="250"/>
      <c r="P378" s="250"/>
      <c r="Q378" s="250"/>
      <c r="R378" s="250"/>
      <c r="S378" s="250"/>
      <c r="T378" s="251"/>
      <c r="U378" s="12"/>
      <c r="V378" s="12"/>
      <c r="W378" s="12"/>
      <c r="X378" s="12"/>
      <c r="Y378" s="12"/>
      <c r="Z378" s="12"/>
      <c r="AA378" s="12"/>
      <c r="AB378" s="12"/>
      <c r="AC378" s="12"/>
      <c r="AD378" s="12"/>
      <c r="AE378" s="12"/>
      <c r="AT378" s="252" t="s">
        <v>276</v>
      </c>
      <c r="AU378" s="252" t="s">
        <v>86</v>
      </c>
      <c r="AV378" s="12" t="s">
        <v>86</v>
      </c>
      <c r="AW378" s="12" t="s">
        <v>32</v>
      </c>
      <c r="AX378" s="12" t="s">
        <v>76</v>
      </c>
      <c r="AY378" s="252" t="s">
        <v>251</v>
      </c>
    </row>
    <row r="379" s="15" customFormat="1">
      <c r="A379" s="15"/>
      <c r="B379" s="274"/>
      <c r="C379" s="275"/>
      <c r="D379" s="234" t="s">
        <v>276</v>
      </c>
      <c r="E379" s="276" t="s">
        <v>1</v>
      </c>
      <c r="F379" s="277" t="s">
        <v>423</v>
      </c>
      <c r="G379" s="275"/>
      <c r="H379" s="278">
        <v>28.404</v>
      </c>
      <c r="I379" s="279"/>
      <c r="J379" s="275"/>
      <c r="K379" s="275"/>
      <c r="L379" s="280"/>
      <c r="M379" s="281"/>
      <c r="N379" s="282"/>
      <c r="O379" s="282"/>
      <c r="P379" s="282"/>
      <c r="Q379" s="282"/>
      <c r="R379" s="282"/>
      <c r="S379" s="282"/>
      <c r="T379" s="283"/>
      <c r="U379" s="15"/>
      <c r="V379" s="15"/>
      <c r="W379" s="15"/>
      <c r="X379" s="15"/>
      <c r="Y379" s="15"/>
      <c r="Z379" s="15"/>
      <c r="AA379" s="15"/>
      <c r="AB379" s="15"/>
      <c r="AC379" s="15"/>
      <c r="AD379" s="15"/>
      <c r="AE379" s="15"/>
      <c r="AT379" s="284" t="s">
        <v>276</v>
      </c>
      <c r="AU379" s="284" t="s">
        <v>86</v>
      </c>
      <c r="AV379" s="15" t="s">
        <v>254</v>
      </c>
      <c r="AW379" s="15" t="s">
        <v>32</v>
      </c>
      <c r="AX379" s="15" t="s">
        <v>84</v>
      </c>
      <c r="AY379" s="284" t="s">
        <v>251</v>
      </c>
    </row>
    <row r="380" s="11" customFormat="1" ht="25.92" customHeight="1">
      <c r="A380" s="11"/>
      <c r="B380" s="206"/>
      <c r="C380" s="207"/>
      <c r="D380" s="208" t="s">
        <v>75</v>
      </c>
      <c r="E380" s="209" t="s">
        <v>1065</v>
      </c>
      <c r="F380" s="209" t="s">
        <v>1066</v>
      </c>
      <c r="G380" s="207"/>
      <c r="H380" s="207"/>
      <c r="I380" s="210"/>
      <c r="J380" s="211">
        <f>BK380</f>
        <v>0</v>
      </c>
      <c r="K380" s="207"/>
      <c r="L380" s="212"/>
      <c r="M380" s="213"/>
      <c r="N380" s="214"/>
      <c r="O380" s="214"/>
      <c r="P380" s="215">
        <f>P381+P386+P391</f>
        <v>0</v>
      </c>
      <c r="Q380" s="214"/>
      <c r="R380" s="215">
        <f>R381+R386+R391</f>
        <v>0</v>
      </c>
      <c r="S380" s="214"/>
      <c r="T380" s="216">
        <f>T381+T386+T391</f>
        <v>0.076024000000000008</v>
      </c>
      <c r="U380" s="11"/>
      <c r="V380" s="11"/>
      <c r="W380" s="11"/>
      <c r="X380" s="11"/>
      <c r="Y380" s="11"/>
      <c r="Z380" s="11"/>
      <c r="AA380" s="11"/>
      <c r="AB380" s="11"/>
      <c r="AC380" s="11"/>
      <c r="AD380" s="11"/>
      <c r="AE380" s="11"/>
      <c r="AR380" s="217" t="s">
        <v>86</v>
      </c>
      <c r="AT380" s="218" t="s">
        <v>75</v>
      </c>
      <c r="AU380" s="218" t="s">
        <v>76</v>
      </c>
      <c r="AY380" s="217" t="s">
        <v>251</v>
      </c>
      <c r="BK380" s="219">
        <f>BK381+BK386+BK391</f>
        <v>0</v>
      </c>
    </row>
    <row r="381" s="11" customFormat="1" ht="22.8" customHeight="1">
      <c r="A381" s="11"/>
      <c r="B381" s="206"/>
      <c r="C381" s="207"/>
      <c r="D381" s="208" t="s">
        <v>75</v>
      </c>
      <c r="E381" s="272" t="s">
        <v>1067</v>
      </c>
      <c r="F381" s="272" t="s">
        <v>1068</v>
      </c>
      <c r="G381" s="207"/>
      <c r="H381" s="207"/>
      <c r="I381" s="210"/>
      <c r="J381" s="273">
        <f>BK381</f>
        <v>0</v>
      </c>
      <c r="K381" s="207"/>
      <c r="L381" s="212"/>
      <c r="M381" s="213"/>
      <c r="N381" s="214"/>
      <c r="O381" s="214"/>
      <c r="P381" s="215">
        <f>SUM(P382:P385)</f>
        <v>0</v>
      </c>
      <c r="Q381" s="214"/>
      <c r="R381" s="215">
        <f>SUM(R382:R385)</f>
        <v>0</v>
      </c>
      <c r="S381" s="214"/>
      <c r="T381" s="216">
        <f>SUM(T382:T385)</f>
        <v>0.051200000000000002</v>
      </c>
      <c r="U381" s="11"/>
      <c r="V381" s="11"/>
      <c r="W381" s="11"/>
      <c r="X381" s="11"/>
      <c r="Y381" s="11"/>
      <c r="Z381" s="11"/>
      <c r="AA381" s="11"/>
      <c r="AB381" s="11"/>
      <c r="AC381" s="11"/>
      <c r="AD381" s="11"/>
      <c r="AE381" s="11"/>
      <c r="AR381" s="217" t="s">
        <v>86</v>
      </c>
      <c r="AT381" s="218" t="s">
        <v>75</v>
      </c>
      <c r="AU381" s="218" t="s">
        <v>84</v>
      </c>
      <c r="AY381" s="217" t="s">
        <v>251</v>
      </c>
      <c r="BK381" s="219">
        <f>SUM(BK382:BK385)</f>
        <v>0</v>
      </c>
    </row>
    <row r="382" s="2" customFormat="1" ht="24.15" customHeight="1">
      <c r="A382" s="38"/>
      <c r="B382" s="39"/>
      <c r="C382" s="220" t="s">
        <v>1069</v>
      </c>
      <c r="D382" s="220" t="s">
        <v>255</v>
      </c>
      <c r="E382" s="221" t="s">
        <v>1070</v>
      </c>
      <c r="F382" s="222" t="s">
        <v>1071</v>
      </c>
      <c r="G382" s="223" t="s">
        <v>409</v>
      </c>
      <c r="H382" s="224">
        <v>16</v>
      </c>
      <c r="I382" s="225"/>
      <c r="J382" s="226">
        <f>ROUND(I382*H382,2)</f>
        <v>0</v>
      </c>
      <c r="K382" s="227"/>
      <c r="L382" s="44"/>
      <c r="M382" s="228" t="s">
        <v>1</v>
      </c>
      <c r="N382" s="229" t="s">
        <v>41</v>
      </c>
      <c r="O382" s="91"/>
      <c r="P382" s="230">
        <f>O382*H382</f>
        <v>0</v>
      </c>
      <c r="Q382" s="230">
        <v>0</v>
      </c>
      <c r="R382" s="230">
        <f>Q382*H382</f>
        <v>0</v>
      </c>
      <c r="S382" s="230">
        <v>0.0032000000000000002</v>
      </c>
      <c r="T382" s="231">
        <f>S382*H382</f>
        <v>0.051200000000000002</v>
      </c>
      <c r="U382" s="38"/>
      <c r="V382" s="38"/>
      <c r="W382" s="38"/>
      <c r="X382" s="38"/>
      <c r="Y382" s="38"/>
      <c r="Z382" s="38"/>
      <c r="AA382" s="38"/>
      <c r="AB382" s="38"/>
      <c r="AC382" s="38"/>
      <c r="AD382" s="38"/>
      <c r="AE382" s="38"/>
      <c r="AR382" s="232" t="s">
        <v>350</v>
      </c>
      <c r="AT382" s="232" t="s">
        <v>255</v>
      </c>
      <c r="AU382" s="232" t="s">
        <v>86</v>
      </c>
      <c r="AY382" s="17" t="s">
        <v>251</v>
      </c>
      <c r="BE382" s="233">
        <f>IF(N382="základní",J382,0)</f>
        <v>0</v>
      </c>
      <c r="BF382" s="233">
        <f>IF(N382="snížená",J382,0)</f>
        <v>0</v>
      </c>
      <c r="BG382" s="233">
        <f>IF(N382="zákl. přenesená",J382,0)</f>
        <v>0</v>
      </c>
      <c r="BH382" s="233">
        <f>IF(N382="sníž. přenesená",J382,0)</f>
        <v>0</v>
      </c>
      <c r="BI382" s="233">
        <f>IF(N382="nulová",J382,0)</f>
        <v>0</v>
      </c>
      <c r="BJ382" s="17" t="s">
        <v>84</v>
      </c>
      <c r="BK382" s="233">
        <f>ROUND(I382*H382,2)</f>
        <v>0</v>
      </c>
      <c r="BL382" s="17" t="s">
        <v>350</v>
      </c>
      <c r="BM382" s="232" t="s">
        <v>1072</v>
      </c>
    </row>
    <row r="383" s="2" customFormat="1">
      <c r="A383" s="38"/>
      <c r="B383" s="39"/>
      <c r="C383" s="40"/>
      <c r="D383" s="234" t="s">
        <v>260</v>
      </c>
      <c r="E383" s="40"/>
      <c r="F383" s="235" t="s">
        <v>1073</v>
      </c>
      <c r="G383" s="40"/>
      <c r="H383" s="40"/>
      <c r="I383" s="236"/>
      <c r="J383" s="40"/>
      <c r="K383" s="40"/>
      <c r="L383" s="44"/>
      <c r="M383" s="237"/>
      <c r="N383" s="238"/>
      <c r="O383" s="91"/>
      <c r="P383" s="91"/>
      <c r="Q383" s="91"/>
      <c r="R383" s="91"/>
      <c r="S383" s="91"/>
      <c r="T383" s="92"/>
      <c r="U383" s="38"/>
      <c r="V383" s="38"/>
      <c r="W383" s="38"/>
      <c r="X383" s="38"/>
      <c r="Y383" s="38"/>
      <c r="Z383" s="38"/>
      <c r="AA383" s="38"/>
      <c r="AB383" s="38"/>
      <c r="AC383" s="38"/>
      <c r="AD383" s="38"/>
      <c r="AE383" s="38"/>
      <c r="AT383" s="17" t="s">
        <v>260</v>
      </c>
      <c r="AU383" s="17" t="s">
        <v>86</v>
      </c>
    </row>
    <row r="384" s="2" customFormat="1">
      <c r="A384" s="38"/>
      <c r="B384" s="39"/>
      <c r="C384" s="40"/>
      <c r="D384" s="240" t="s">
        <v>274</v>
      </c>
      <c r="E384" s="40"/>
      <c r="F384" s="241" t="s">
        <v>1074</v>
      </c>
      <c r="G384" s="40"/>
      <c r="H384" s="40"/>
      <c r="I384" s="236"/>
      <c r="J384" s="40"/>
      <c r="K384" s="40"/>
      <c r="L384" s="44"/>
      <c r="M384" s="237"/>
      <c r="N384" s="238"/>
      <c r="O384" s="91"/>
      <c r="P384" s="91"/>
      <c r="Q384" s="91"/>
      <c r="R384" s="91"/>
      <c r="S384" s="91"/>
      <c r="T384" s="92"/>
      <c r="U384" s="38"/>
      <c r="V384" s="38"/>
      <c r="W384" s="38"/>
      <c r="X384" s="38"/>
      <c r="Y384" s="38"/>
      <c r="Z384" s="38"/>
      <c r="AA384" s="38"/>
      <c r="AB384" s="38"/>
      <c r="AC384" s="38"/>
      <c r="AD384" s="38"/>
      <c r="AE384" s="38"/>
      <c r="AT384" s="17" t="s">
        <v>274</v>
      </c>
      <c r="AU384" s="17" t="s">
        <v>86</v>
      </c>
    </row>
    <row r="385" s="12" customFormat="1">
      <c r="A385" s="12"/>
      <c r="B385" s="242"/>
      <c r="C385" s="243"/>
      <c r="D385" s="234" t="s">
        <v>276</v>
      </c>
      <c r="E385" s="244" t="s">
        <v>723</v>
      </c>
      <c r="F385" s="245" t="s">
        <v>1075</v>
      </c>
      <c r="G385" s="243"/>
      <c r="H385" s="246">
        <v>16</v>
      </c>
      <c r="I385" s="247"/>
      <c r="J385" s="243"/>
      <c r="K385" s="243"/>
      <c r="L385" s="248"/>
      <c r="M385" s="249"/>
      <c r="N385" s="250"/>
      <c r="O385" s="250"/>
      <c r="P385" s="250"/>
      <c r="Q385" s="250"/>
      <c r="R385" s="250"/>
      <c r="S385" s="250"/>
      <c r="T385" s="251"/>
      <c r="U385" s="12"/>
      <c r="V385" s="12"/>
      <c r="W385" s="12"/>
      <c r="X385" s="12"/>
      <c r="Y385" s="12"/>
      <c r="Z385" s="12"/>
      <c r="AA385" s="12"/>
      <c r="AB385" s="12"/>
      <c r="AC385" s="12"/>
      <c r="AD385" s="12"/>
      <c r="AE385" s="12"/>
      <c r="AT385" s="252" t="s">
        <v>276</v>
      </c>
      <c r="AU385" s="252" t="s">
        <v>86</v>
      </c>
      <c r="AV385" s="12" t="s">
        <v>86</v>
      </c>
      <c r="AW385" s="12" t="s">
        <v>32</v>
      </c>
      <c r="AX385" s="12" t="s">
        <v>84</v>
      </c>
      <c r="AY385" s="252" t="s">
        <v>251</v>
      </c>
    </row>
    <row r="386" s="11" customFormat="1" ht="22.8" customHeight="1">
      <c r="A386" s="11"/>
      <c r="B386" s="206"/>
      <c r="C386" s="207"/>
      <c r="D386" s="208" t="s">
        <v>75</v>
      </c>
      <c r="E386" s="272" t="s">
        <v>1076</v>
      </c>
      <c r="F386" s="272" t="s">
        <v>1077</v>
      </c>
      <c r="G386" s="207"/>
      <c r="H386" s="207"/>
      <c r="I386" s="210"/>
      <c r="J386" s="273">
        <f>BK386</f>
        <v>0</v>
      </c>
      <c r="K386" s="207"/>
      <c r="L386" s="212"/>
      <c r="M386" s="213"/>
      <c r="N386" s="214"/>
      <c r="O386" s="214"/>
      <c r="P386" s="215">
        <f>SUM(P387:P390)</f>
        <v>0</v>
      </c>
      <c r="Q386" s="214"/>
      <c r="R386" s="215">
        <f>SUM(R387:R390)</f>
        <v>0</v>
      </c>
      <c r="S386" s="214"/>
      <c r="T386" s="216">
        <f>SUM(T387:T390)</f>
        <v>0.01064</v>
      </c>
      <c r="U386" s="11"/>
      <c r="V386" s="11"/>
      <c r="W386" s="11"/>
      <c r="X386" s="11"/>
      <c r="Y386" s="11"/>
      <c r="Z386" s="11"/>
      <c r="AA386" s="11"/>
      <c r="AB386" s="11"/>
      <c r="AC386" s="11"/>
      <c r="AD386" s="11"/>
      <c r="AE386" s="11"/>
      <c r="AR386" s="217" t="s">
        <v>86</v>
      </c>
      <c r="AT386" s="218" t="s">
        <v>75</v>
      </c>
      <c r="AU386" s="218" t="s">
        <v>84</v>
      </c>
      <c r="AY386" s="217" t="s">
        <v>251</v>
      </c>
      <c r="BK386" s="219">
        <f>SUM(BK387:BK390)</f>
        <v>0</v>
      </c>
    </row>
    <row r="387" s="2" customFormat="1" ht="21.75" customHeight="1">
      <c r="A387" s="38"/>
      <c r="B387" s="39"/>
      <c r="C387" s="220" t="s">
        <v>1078</v>
      </c>
      <c r="D387" s="220" t="s">
        <v>255</v>
      </c>
      <c r="E387" s="221" t="s">
        <v>1079</v>
      </c>
      <c r="F387" s="222" t="s">
        <v>1080</v>
      </c>
      <c r="G387" s="223" t="s">
        <v>409</v>
      </c>
      <c r="H387" s="224">
        <v>4</v>
      </c>
      <c r="I387" s="225"/>
      <c r="J387" s="226">
        <f>ROUND(I387*H387,2)</f>
        <v>0</v>
      </c>
      <c r="K387" s="227"/>
      <c r="L387" s="44"/>
      <c r="M387" s="228" t="s">
        <v>1</v>
      </c>
      <c r="N387" s="229" t="s">
        <v>41</v>
      </c>
      <c r="O387" s="91"/>
      <c r="P387" s="230">
        <f>O387*H387</f>
        <v>0</v>
      </c>
      <c r="Q387" s="230">
        <v>0</v>
      </c>
      <c r="R387" s="230">
        <f>Q387*H387</f>
        <v>0</v>
      </c>
      <c r="S387" s="230">
        <v>0.00266</v>
      </c>
      <c r="T387" s="231">
        <f>S387*H387</f>
        <v>0.01064</v>
      </c>
      <c r="U387" s="38"/>
      <c r="V387" s="38"/>
      <c r="W387" s="38"/>
      <c r="X387" s="38"/>
      <c r="Y387" s="38"/>
      <c r="Z387" s="38"/>
      <c r="AA387" s="38"/>
      <c r="AB387" s="38"/>
      <c r="AC387" s="38"/>
      <c r="AD387" s="38"/>
      <c r="AE387" s="38"/>
      <c r="AR387" s="232" t="s">
        <v>350</v>
      </c>
      <c r="AT387" s="232" t="s">
        <v>255</v>
      </c>
      <c r="AU387" s="232" t="s">
        <v>86</v>
      </c>
      <c r="AY387" s="17" t="s">
        <v>251</v>
      </c>
      <c r="BE387" s="233">
        <f>IF(N387="základní",J387,0)</f>
        <v>0</v>
      </c>
      <c r="BF387" s="233">
        <f>IF(N387="snížená",J387,0)</f>
        <v>0</v>
      </c>
      <c r="BG387" s="233">
        <f>IF(N387="zákl. přenesená",J387,0)</f>
        <v>0</v>
      </c>
      <c r="BH387" s="233">
        <f>IF(N387="sníž. přenesená",J387,0)</f>
        <v>0</v>
      </c>
      <c r="BI387" s="233">
        <f>IF(N387="nulová",J387,0)</f>
        <v>0</v>
      </c>
      <c r="BJ387" s="17" t="s">
        <v>84</v>
      </c>
      <c r="BK387" s="233">
        <f>ROUND(I387*H387,2)</f>
        <v>0</v>
      </c>
      <c r="BL387" s="17" t="s">
        <v>350</v>
      </c>
      <c r="BM387" s="232" t="s">
        <v>1081</v>
      </c>
    </row>
    <row r="388" s="2" customFormat="1">
      <c r="A388" s="38"/>
      <c r="B388" s="39"/>
      <c r="C388" s="40"/>
      <c r="D388" s="234" t="s">
        <v>260</v>
      </c>
      <c r="E388" s="40"/>
      <c r="F388" s="235" t="s">
        <v>1082</v>
      </c>
      <c r="G388" s="40"/>
      <c r="H388" s="40"/>
      <c r="I388" s="236"/>
      <c r="J388" s="40"/>
      <c r="K388" s="40"/>
      <c r="L388" s="44"/>
      <c r="M388" s="237"/>
      <c r="N388" s="238"/>
      <c r="O388" s="91"/>
      <c r="P388" s="91"/>
      <c r="Q388" s="91"/>
      <c r="R388" s="91"/>
      <c r="S388" s="91"/>
      <c r="T388" s="92"/>
      <c r="U388" s="38"/>
      <c r="V388" s="38"/>
      <c r="W388" s="38"/>
      <c r="X388" s="38"/>
      <c r="Y388" s="38"/>
      <c r="Z388" s="38"/>
      <c r="AA388" s="38"/>
      <c r="AB388" s="38"/>
      <c r="AC388" s="38"/>
      <c r="AD388" s="38"/>
      <c r="AE388" s="38"/>
      <c r="AT388" s="17" t="s">
        <v>260</v>
      </c>
      <c r="AU388" s="17" t="s">
        <v>86</v>
      </c>
    </row>
    <row r="389" s="2" customFormat="1">
      <c r="A389" s="38"/>
      <c r="B389" s="39"/>
      <c r="C389" s="40"/>
      <c r="D389" s="240" t="s">
        <v>274</v>
      </c>
      <c r="E389" s="40"/>
      <c r="F389" s="241" t="s">
        <v>1083</v>
      </c>
      <c r="G389" s="40"/>
      <c r="H389" s="40"/>
      <c r="I389" s="236"/>
      <c r="J389" s="40"/>
      <c r="K389" s="40"/>
      <c r="L389" s="44"/>
      <c r="M389" s="237"/>
      <c r="N389" s="238"/>
      <c r="O389" s="91"/>
      <c r="P389" s="91"/>
      <c r="Q389" s="91"/>
      <c r="R389" s="91"/>
      <c r="S389" s="91"/>
      <c r="T389" s="92"/>
      <c r="U389" s="38"/>
      <c r="V389" s="38"/>
      <c r="W389" s="38"/>
      <c r="X389" s="38"/>
      <c r="Y389" s="38"/>
      <c r="Z389" s="38"/>
      <c r="AA389" s="38"/>
      <c r="AB389" s="38"/>
      <c r="AC389" s="38"/>
      <c r="AD389" s="38"/>
      <c r="AE389" s="38"/>
      <c r="AT389" s="17" t="s">
        <v>274</v>
      </c>
      <c r="AU389" s="17" t="s">
        <v>86</v>
      </c>
    </row>
    <row r="390" s="12" customFormat="1">
      <c r="A390" s="12"/>
      <c r="B390" s="242"/>
      <c r="C390" s="243"/>
      <c r="D390" s="234" t="s">
        <v>276</v>
      </c>
      <c r="E390" s="244" t="s">
        <v>749</v>
      </c>
      <c r="F390" s="245" t="s">
        <v>1084</v>
      </c>
      <c r="G390" s="243"/>
      <c r="H390" s="246">
        <v>4</v>
      </c>
      <c r="I390" s="247"/>
      <c r="J390" s="243"/>
      <c r="K390" s="243"/>
      <c r="L390" s="248"/>
      <c r="M390" s="249"/>
      <c r="N390" s="250"/>
      <c r="O390" s="250"/>
      <c r="P390" s="250"/>
      <c r="Q390" s="250"/>
      <c r="R390" s="250"/>
      <c r="S390" s="250"/>
      <c r="T390" s="251"/>
      <c r="U390" s="12"/>
      <c r="V390" s="12"/>
      <c r="W390" s="12"/>
      <c r="X390" s="12"/>
      <c r="Y390" s="12"/>
      <c r="Z390" s="12"/>
      <c r="AA390" s="12"/>
      <c r="AB390" s="12"/>
      <c r="AC390" s="12"/>
      <c r="AD390" s="12"/>
      <c r="AE390" s="12"/>
      <c r="AT390" s="252" t="s">
        <v>276</v>
      </c>
      <c r="AU390" s="252" t="s">
        <v>86</v>
      </c>
      <c r="AV390" s="12" t="s">
        <v>86</v>
      </c>
      <c r="AW390" s="12" t="s">
        <v>32</v>
      </c>
      <c r="AX390" s="12" t="s">
        <v>84</v>
      </c>
      <c r="AY390" s="252" t="s">
        <v>251</v>
      </c>
    </row>
    <row r="391" s="11" customFormat="1" ht="22.8" customHeight="1">
      <c r="A391" s="11"/>
      <c r="B391" s="206"/>
      <c r="C391" s="207"/>
      <c r="D391" s="208" t="s">
        <v>75</v>
      </c>
      <c r="E391" s="272" t="s">
        <v>1085</v>
      </c>
      <c r="F391" s="272" t="s">
        <v>1086</v>
      </c>
      <c r="G391" s="207"/>
      <c r="H391" s="207"/>
      <c r="I391" s="210"/>
      <c r="J391" s="273">
        <f>BK391</f>
        <v>0</v>
      </c>
      <c r="K391" s="207"/>
      <c r="L391" s="212"/>
      <c r="M391" s="213"/>
      <c r="N391" s="214"/>
      <c r="O391" s="214"/>
      <c r="P391" s="215">
        <f>SUM(P392:P397)</f>
        <v>0</v>
      </c>
      <c r="Q391" s="214"/>
      <c r="R391" s="215">
        <f>SUM(R392:R397)</f>
        <v>0</v>
      </c>
      <c r="S391" s="214"/>
      <c r="T391" s="216">
        <f>SUM(T392:T397)</f>
        <v>0.014183999999999999</v>
      </c>
      <c r="U391" s="11"/>
      <c r="V391" s="11"/>
      <c r="W391" s="11"/>
      <c r="X391" s="11"/>
      <c r="Y391" s="11"/>
      <c r="Z391" s="11"/>
      <c r="AA391" s="11"/>
      <c r="AB391" s="11"/>
      <c r="AC391" s="11"/>
      <c r="AD391" s="11"/>
      <c r="AE391" s="11"/>
      <c r="AR391" s="217" t="s">
        <v>86</v>
      </c>
      <c r="AT391" s="218" t="s">
        <v>75</v>
      </c>
      <c r="AU391" s="218" t="s">
        <v>84</v>
      </c>
      <c r="AY391" s="217" t="s">
        <v>251</v>
      </c>
      <c r="BK391" s="219">
        <f>SUM(BK392:BK397)</f>
        <v>0</v>
      </c>
    </row>
    <row r="392" s="2" customFormat="1" ht="16.5" customHeight="1">
      <c r="A392" s="38"/>
      <c r="B392" s="39"/>
      <c r="C392" s="220" t="s">
        <v>1087</v>
      </c>
      <c r="D392" s="220" t="s">
        <v>255</v>
      </c>
      <c r="E392" s="221" t="s">
        <v>1088</v>
      </c>
      <c r="F392" s="222" t="s">
        <v>1089</v>
      </c>
      <c r="G392" s="223" t="s">
        <v>409</v>
      </c>
      <c r="H392" s="224">
        <v>0.78800000000000003</v>
      </c>
      <c r="I392" s="225"/>
      <c r="J392" s="226">
        <f>ROUND(I392*H392,2)</f>
        <v>0</v>
      </c>
      <c r="K392" s="227"/>
      <c r="L392" s="44"/>
      <c r="M392" s="228" t="s">
        <v>1</v>
      </c>
      <c r="N392" s="229" t="s">
        <v>41</v>
      </c>
      <c r="O392" s="91"/>
      <c r="P392" s="230">
        <f>O392*H392</f>
        <v>0</v>
      </c>
      <c r="Q392" s="230">
        <v>0</v>
      </c>
      <c r="R392" s="230">
        <f>Q392*H392</f>
        <v>0</v>
      </c>
      <c r="S392" s="230">
        <v>0.017999999999999999</v>
      </c>
      <c r="T392" s="231">
        <f>S392*H392</f>
        <v>0.014183999999999999</v>
      </c>
      <c r="U392" s="38"/>
      <c r="V392" s="38"/>
      <c r="W392" s="38"/>
      <c r="X392" s="38"/>
      <c r="Y392" s="38"/>
      <c r="Z392" s="38"/>
      <c r="AA392" s="38"/>
      <c r="AB392" s="38"/>
      <c r="AC392" s="38"/>
      <c r="AD392" s="38"/>
      <c r="AE392" s="38"/>
      <c r="AR392" s="232" t="s">
        <v>350</v>
      </c>
      <c r="AT392" s="232" t="s">
        <v>255</v>
      </c>
      <c r="AU392" s="232" t="s">
        <v>86</v>
      </c>
      <c r="AY392" s="17" t="s">
        <v>251</v>
      </c>
      <c r="BE392" s="233">
        <f>IF(N392="základní",J392,0)</f>
        <v>0</v>
      </c>
      <c r="BF392" s="233">
        <f>IF(N392="snížená",J392,0)</f>
        <v>0</v>
      </c>
      <c r="BG392" s="233">
        <f>IF(N392="zákl. přenesená",J392,0)</f>
        <v>0</v>
      </c>
      <c r="BH392" s="233">
        <f>IF(N392="sníž. přenesená",J392,0)</f>
        <v>0</v>
      </c>
      <c r="BI392" s="233">
        <f>IF(N392="nulová",J392,0)</f>
        <v>0</v>
      </c>
      <c r="BJ392" s="17" t="s">
        <v>84</v>
      </c>
      <c r="BK392" s="233">
        <f>ROUND(I392*H392,2)</f>
        <v>0</v>
      </c>
      <c r="BL392" s="17" t="s">
        <v>350</v>
      </c>
      <c r="BM392" s="232" t="s">
        <v>1090</v>
      </c>
    </row>
    <row r="393" s="2" customFormat="1">
      <c r="A393" s="38"/>
      <c r="B393" s="39"/>
      <c r="C393" s="40"/>
      <c r="D393" s="234" t="s">
        <v>260</v>
      </c>
      <c r="E393" s="40"/>
      <c r="F393" s="235" t="s">
        <v>1091</v>
      </c>
      <c r="G393" s="40"/>
      <c r="H393" s="40"/>
      <c r="I393" s="236"/>
      <c r="J393" s="40"/>
      <c r="K393" s="40"/>
      <c r="L393" s="44"/>
      <c r="M393" s="237"/>
      <c r="N393" s="238"/>
      <c r="O393" s="91"/>
      <c r="P393" s="91"/>
      <c r="Q393" s="91"/>
      <c r="R393" s="91"/>
      <c r="S393" s="91"/>
      <c r="T393" s="92"/>
      <c r="U393" s="38"/>
      <c r="V393" s="38"/>
      <c r="W393" s="38"/>
      <c r="X393" s="38"/>
      <c r="Y393" s="38"/>
      <c r="Z393" s="38"/>
      <c r="AA393" s="38"/>
      <c r="AB393" s="38"/>
      <c r="AC393" s="38"/>
      <c r="AD393" s="38"/>
      <c r="AE393" s="38"/>
      <c r="AT393" s="17" t="s">
        <v>260</v>
      </c>
      <c r="AU393" s="17" t="s">
        <v>86</v>
      </c>
    </row>
    <row r="394" s="2" customFormat="1">
      <c r="A394" s="38"/>
      <c r="B394" s="39"/>
      <c r="C394" s="40"/>
      <c r="D394" s="240" t="s">
        <v>274</v>
      </c>
      <c r="E394" s="40"/>
      <c r="F394" s="241" t="s">
        <v>1092</v>
      </c>
      <c r="G394" s="40"/>
      <c r="H394" s="40"/>
      <c r="I394" s="236"/>
      <c r="J394" s="40"/>
      <c r="K394" s="40"/>
      <c r="L394" s="44"/>
      <c r="M394" s="237"/>
      <c r="N394" s="238"/>
      <c r="O394" s="91"/>
      <c r="P394" s="91"/>
      <c r="Q394" s="91"/>
      <c r="R394" s="91"/>
      <c r="S394" s="91"/>
      <c r="T394" s="92"/>
      <c r="U394" s="38"/>
      <c r="V394" s="38"/>
      <c r="W394" s="38"/>
      <c r="X394" s="38"/>
      <c r="Y394" s="38"/>
      <c r="Z394" s="38"/>
      <c r="AA394" s="38"/>
      <c r="AB394" s="38"/>
      <c r="AC394" s="38"/>
      <c r="AD394" s="38"/>
      <c r="AE394" s="38"/>
      <c r="AT394" s="17" t="s">
        <v>274</v>
      </c>
      <c r="AU394" s="17" t="s">
        <v>86</v>
      </c>
    </row>
    <row r="395" s="12" customFormat="1">
      <c r="A395" s="12"/>
      <c r="B395" s="242"/>
      <c r="C395" s="243"/>
      <c r="D395" s="234" t="s">
        <v>276</v>
      </c>
      <c r="E395" s="244" t="s">
        <v>1</v>
      </c>
      <c r="F395" s="245" t="s">
        <v>1093</v>
      </c>
      <c r="G395" s="243"/>
      <c r="H395" s="246">
        <v>0.037999999999999999</v>
      </c>
      <c r="I395" s="247"/>
      <c r="J395" s="243"/>
      <c r="K395" s="243"/>
      <c r="L395" s="248"/>
      <c r="M395" s="249"/>
      <c r="N395" s="250"/>
      <c r="O395" s="250"/>
      <c r="P395" s="250"/>
      <c r="Q395" s="250"/>
      <c r="R395" s="250"/>
      <c r="S395" s="250"/>
      <c r="T395" s="251"/>
      <c r="U395" s="12"/>
      <c r="V395" s="12"/>
      <c r="W395" s="12"/>
      <c r="X395" s="12"/>
      <c r="Y395" s="12"/>
      <c r="Z395" s="12"/>
      <c r="AA395" s="12"/>
      <c r="AB395" s="12"/>
      <c r="AC395" s="12"/>
      <c r="AD395" s="12"/>
      <c r="AE395" s="12"/>
      <c r="AT395" s="252" t="s">
        <v>276</v>
      </c>
      <c r="AU395" s="252" t="s">
        <v>86</v>
      </c>
      <c r="AV395" s="12" t="s">
        <v>86</v>
      </c>
      <c r="AW395" s="12" t="s">
        <v>32</v>
      </c>
      <c r="AX395" s="12" t="s">
        <v>76</v>
      </c>
      <c r="AY395" s="252" t="s">
        <v>251</v>
      </c>
    </row>
    <row r="396" s="12" customFormat="1">
      <c r="A396" s="12"/>
      <c r="B396" s="242"/>
      <c r="C396" s="243"/>
      <c r="D396" s="234" t="s">
        <v>276</v>
      </c>
      <c r="E396" s="244" t="s">
        <v>1</v>
      </c>
      <c r="F396" s="245" t="s">
        <v>1094</v>
      </c>
      <c r="G396" s="243"/>
      <c r="H396" s="246">
        <v>0.75</v>
      </c>
      <c r="I396" s="247"/>
      <c r="J396" s="243"/>
      <c r="K396" s="243"/>
      <c r="L396" s="248"/>
      <c r="M396" s="249"/>
      <c r="N396" s="250"/>
      <c r="O396" s="250"/>
      <c r="P396" s="250"/>
      <c r="Q396" s="250"/>
      <c r="R396" s="250"/>
      <c r="S396" s="250"/>
      <c r="T396" s="251"/>
      <c r="U396" s="12"/>
      <c r="V396" s="12"/>
      <c r="W396" s="12"/>
      <c r="X396" s="12"/>
      <c r="Y396" s="12"/>
      <c r="Z396" s="12"/>
      <c r="AA396" s="12"/>
      <c r="AB396" s="12"/>
      <c r="AC396" s="12"/>
      <c r="AD396" s="12"/>
      <c r="AE396" s="12"/>
      <c r="AT396" s="252" t="s">
        <v>276</v>
      </c>
      <c r="AU396" s="252" t="s">
        <v>86</v>
      </c>
      <c r="AV396" s="12" t="s">
        <v>86</v>
      </c>
      <c r="AW396" s="12" t="s">
        <v>32</v>
      </c>
      <c r="AX396" s="12" t="s">
        <v>76</v>
      </c>
      <c r="AY396" s="252" t="s">
        <v>251</v>
      </c>
    </row>
    <row r="397" s="15" customFormat="1">
      <c r="A397" s="15"/>
      <c r="B397" s="274"/>
      <c r="C397" s="275"/>
      <c r="D397" s="234" t="s">
        <v>276</v>
      </c>
      <c r="E397" s="276" t="s">
        <v>750</v>
      </c>
      <c r="F397" s="277" t="s">
        <v>423</v>
      </c>
      <c r="G397" s="275"/>
      <c r="H397" s="278">
        <v>0.78800000000000003</v>
      </c>
      <c r="I397" s="279"/>
      <c r="J397" s="275"/>
      <c r="K397" s="275"/>
      <c r="L397" s="280"/>
      <c r="M397" s="289"/>
      <c r="N397" s="290"/>
      <c r="O397" s="290"/>
      <c r="P397" s="290"/>
      <c r="Q397" s="290"/>
      <c r="R397" s="290"/>
      <c r="S397" s="290"/>
      <c r="T397" s="291"/>
      <c r="U397" s="15"/>
      <c r="V397" s="15"/>
      <c r="W397" s="15"/>
      <c r="X397" s="15"/>
      <c r="Y397" s="15"/>
      <c r="Z397" s="15"/>
      <c r="AA397" s="15"/>
      <c r="AB397" s="15"/>
      <c r="AC397" s="15"/>
      <c r="AD397" s="15"/>
      <c r="AE397" s="15"/>
      <c r="AT397" s="284" t="s">
        <v>276</v>
      </c>
      <c r="AU397" s="284" t="s">
        <v>86</v>
      </c>
      <c r="AV397" s="15" t="s">
        <v>254</v>
      </c>
      <c r="AW397" s="15" t="s">
        <v>32</v>
      </c>
      <c r="AX397" s="15" t="s">
        <v>84</v>
      </c>
      <c r="AY397" s="284" t="s">
        <v>251</v>
      </c>
    </row>
    <row r="398" s="2" customFormat="1" ht="6.96" customHeight="1">
      <c r="A398" s="38"/>
      <c r="B398" s="66"/>
      <c r="C398" s="67"/>
      <c r="D398" s="67"/>
      <c r="E398" s="67"/>
      <c r="F398" s="67"/>
      <c r="G398" s="67"/>
      <c r="H398" s="67"/>
      <c r="I398" s="67"/>
      <c r="J398" s="67"/>
      <c r="K398" s="67"/>
      <c r="L398" s="44"/>
      <c r="M398" s="38"/>
      <c r="O398" s="38"/>
      <c r="P398" s="38"/>
      <c r="Q398" s="38"/>
      <c r="R398" s="38"/>
      <c r="S398" s="38"/>
      <c r="T398" s="38"/>
      <c r="U398" s="38"/>
      <c r="V398" s="38"/>
      <c r="W398" s="38"/>
      <c r="X398" s="38"/>
      <c r="Y398" s="38"/>
      <c r="Z398" s="38"/>
      <c r="AA398" s="38"/>
      <c r="AB398" s="38"/>
      <c r="AC398" s="38"/>
      <c r="AD398" s="38"/>
      <c r="AE398" s="38"/>
    </row>
  </sheetData>
  <sheetProtection sheet="1" autoFilter="0" formatColumns="0" formatRows="0" objects="1" scenarios="1" spinCount="100000" saltValue="/ahN3w9HtosWTVKZBanARqu+8v5Q2MV3NaclZhd7hNGTHnl7P0IaX3VdEF8IZ7Le4BGgNlFsUDVBEp/GfEpyKA==" hashValue="roYP6mlXn7kJuyWN08e9tQ+yZxiSlLGc9LB1n+G3zbMAsbrM55GCeT+Ba3o0tVVswVuXpwP4aqUIOcfxY9cbbA==" algorithmName="SHA-512" password="CC35"/>
  <autoFilter ref="C123:K397"/>
  <mergeCells count="9">
    <mergeCell ref="E7:H7"/>
    <mergeCell ref="E9:H9"/>
    <mergeCell ref="E18:H18"/>
    <mergeCell ref="E27:H27"/>
    <mergeCell ref="E85:H85"/>
    <mergeCell ref="E87:H87"/>
    <mergeCell ref="E114:H114"/>
    <mergeCell ref="E116:H116"/>
    <mergeCell ref="L2:V2"/>
  </mergeCells>
  <hyperlinks>
    <hyperlink ref="F129" r:id="rId1" display="https://podminky.urs.cz/item/CS_URS_2024_02/113106021"/>
    <hyperlink ref="F140" r:id="rId2" display="https://podminky.urs.cz/item/CS_URS_2024_02/113106022"/>
    <hyperlink ref="F146" r:id="rId3" display="https://podminky.urs.cz/item/CS_URS_2024_02/113107130"/>
    <hyperlink ref="F150" r:id="rId4" display="https://podminky.urs.cz/item/CS_URS_2024_02/113107323"/>
    <hyperlink ref="F157" r:id="rId5" display="https://podminky.urs.cz/item/CS_URS_2024_02/113107330"/>
    <hyperlink ref="F161" r:id="rId6" display="https://podminky.urs.cz/item/CS_URS_2024_02/113201112"/>
    <hyperlink ref="F165" r:id="rId7" display="https://podminky.urs.cz/item/CS_URS_2024_02/113204111"/>
    <hyperlink ref="F172" r:id="rId8" display="https://podminky.urs.cz/item/CS_URS_2024_02/952902491"/>
    <hyperlink ref="F177" r:id="rId9" display="https://podminky.urs.cz/item/CS_URS_2024_02/961044111"/>
    <hyperlink ref="F192" r:id="rId10" display="https://podminky.urs.cz/item/CS_URS_2024_02/962021112"/>
    <hyperlink ref="F201" r:id="rId11" display="https://podminky.urs.cz/item/CS_URS_2024_02/962041211"/>
    <hyperlink ref="F208" r:id="rId12" display="https://podminky.urs.cz/item/CS_URS_2024_02/962065315"/>
    <hyperlink ref="F224" r:id="rId13" display="https://podminky.urs.cz/item/CS_URS_2024_02/966003814"/>
    <hyperlink ref="F228" r:id="rId14" display="https://podminky.urs.cz/item/CS_URS_2024_02/966003820"/>
    <hyperlink ref="F237" r:id="rId15" display="https://podminky.urs.cz/item/CS_URS_2024_02/966049831"/>
    <hyperlink ref="F241" r:id="rId16" display="https://podminky.urs.cz/item/CS_URS_2024_02/966051111"/>
    <hyperlink ref="F246" r:id="rId17" display="https://podminky.urs.cz/item/CS_URS_2024_02/966052121"/>
    <hyperlink ref="F253" r:id="rId18" display="https://podminky.urs.cz/item/CS_URS_2024_02/966071113"/>
    <hyperlink ref="F261" r:id="rId19" display="https://podminky.urs.cz/item/CS_URS_2024_02/966071711"/>
    <hyperlink ref="F271" r:id="rId20" display="https://podminky.urs.cz/item/CS_URS_2024_02/966071821"/>
    <hyperlink ref="F278" r:id="rId21" display="https://podminky.urs.cz/item/CS_URS_2024_02/966071822"/>
    <hyperlink ref="F283" r:id="rId22" display="https://podminky.urs.cz/item/CS_URS_2024_02/966072811"/>
    <hyperlink ref="F290" r:id="rId23" display="https://podminky.urs.cz/item/CS_URS_2024_02/966072820"/>
    <hyperlink ref="F295" r:id="rId24" display="https://podminky.urs.cz/item/CS_URS_2024_02/966073121"/>
    <hyperlink ref="F304" r:id="rId25" display="https://podminky.urs.cz/item/CS_URS_2024_02/966073811"/>
    <hyperlink ref="F312" r:id="rId26" display="https://podminky.urs.cz/item/CS_URS_2024_02/997002511"/>
    <hyperlink ref="F324" r:id="rId27" display="https://podminky.urs.cz/item/CS_URS_2024_02/997002519"/>
    <hyperlink ref="F329" r:id="rId28" display="https://podminky.urs.cz/item/CS_URS_2024_02/997002611"/>
    <hyperlink ref="F333" r:id="rId29" display="https://podminky.urs.cz/item/CS_URS_2024_02/997013804"/>
    <hyperlink ref="F337" r:id="rId30" display="https://podminky.urs.cz/item/CS_URS_2024_02/997013811"/>
    <hyperlink ref="F344" r:id="rId31" display="https://podminky.urs.cz/item/CS_URS_2024_02/997013813"/>
    <hyperlink ref="F350" r:id="rId32" display="https://podminky.urs.cz/item/CS_URS_2024_02/997013814"/>
    <hyperlink ref="F354" r:id="rId33" display="https://podminky.urs.cz/item/CS_URS_2024_02/997013861"/>
    <hyperlink ref="F367" r:id="rId34" display="https://podminky.urs.cz/item/CS_URS_2024_02/997013863"/>
    <hyperlink ref="F371" r:id="rId35" display="https://podminky.urs.cz/item/CS_URS_2024_02/997013871"/>
    <hyperlink ref="F376" r:id="rId36" display="https://podminky.urs.cz/item/CS_URS_2024_02/997013873"/>
    <hyperlink ref="F384" r:id="rId37" display="https://podminky.urs.cz/item/CS_URS_2024_02/712461804"/>
    <hyperlink ref="F389" r:id="rId38" display="https://podminky.urs.cz/item/CS_URS_2024_02/765142801"/>
    <hyperlink ref="F394" r:id="rId39" display="https://podminky.urs.cz/item/CS_URS_2024_02/767311830"/>
  </hyperlinks>
  <pageMargins left="0.39375" right="0.39375" top="0.39375" bottom="0.39375" header="0" footer="0"/>
  <pageSetup paperSize="9" orientation="portrait" blackAndWhite="1" fitToHeight="100"/>
  <headerFooter>
    <oddFooter>&amp;CStrana &amp;P z &amp;N</oddFooter>
  </headerFooter>
  <drawing r:id="rId40"/>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119</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2" customFormat="1" ht="12" customHeight="1">
      <c r="A8" s="38"/>
      <c r="B8" s="44"/>
      <c r="C8" s="38"/>
      <c r="D8" s="150" t="s">
        <v>223</v>
      </c>
      <c r="E8" s="38"/>
      <c r="F8" s="38"/>
      <c r="G8" s="38"/>
      <c r="H8" s="38"/>
      <c r="I8" s="38"/>
      <c r="J8" s="38"/>
      <c r="K8" s="38"/>
      <c r="L8" s="63"/>
      <c r="S8" s="38"/>
      <c r="T8" s="38"/>
      <c r="U8" s="38"/>
      <c r="V8" s="38"/>
      <c r="W8" s="38"/>
      <c r="X8" s="38"/>
      <c r="Y8" s="38"/>
      <c r="Z8" s="38"/>
      <c r="AA8" s="38"/>
      <c r="AB8" s="38"/>
      <c r="AC8" s="38"/>
      <c r="AD8" s="38"/>
      <c r="AE8" s="38"/>
    </row>
    <row r="9" s="2" customFormat="1" ht="16.5" customHeight="1">
      <c r="A9" s="38"/>
      <c r="B9" s="44"/>
      <c r="C9" s="38"/>
      <c r="D9" s="38"/>
      <c r="E9" s="152" t="s">
        <v>1095</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50" t="s">
        <v>18</v>
      </c>
      <c r="E11" s="38"/>
      <c r="F11" s="141" t="s">
        <v>1</v>
      </c>
      <c r="G11" s="38"/>
      <c r="H11" s="38"/>
      <c r="I11" s="150" t="s">
        <v>19</v>
      </c>
      <c r="J11" s="141" t="s">
        <v>1</v>
      </c>
      <c r="K11" s="38"/>
      <c r="L11" s="63"/>
      <c r="S11" s="38"/>
      <c r="T11" s="38"/>
      <c r="U11" s="38"/>
      <c r="V11" s="38"/>
      <c r="W11" s="38"/>
      <c r="X11" s="38"/>
      <c r="Y11" s="38"/>
      <c r="Z11" s="38"/>
      <c r="AA11" s="38"/>
      <c r="AB11" s="38"/>
      <c r="AC11" s="38"/>
      <c r="AD11" s="38"/>
      <c r="AE11" s="38"/>
    </row>
    <row r="12" s="2" customFormat="1" ht="12" customHeight="1">
      <c r="A12" s="38"/>
      <c r="B12" s="44"/>
      <c r="C12" s="38"/>
      <c r="D12" s="150" t="s">
        <v>20</v>
      </c>
      <c r="E12" s="38"/>
      <c r="F12" s="141" t="s">
        <v>21</v>
      </c>
      <c r="G12" s="38"/>
      <c r="H12" s="38"/>
      <c r="I12" s="150" t="s">
        <v>22</v>
      </c>
      <c r="J12" s="153" t="str">
        <f>'Rekapitulace stavby'!AN8</f>
        <v>12. 5. 2025</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50" t="s">
        <v>24</v>
      </c>
      <c r="E14" s="38"/>
      <c r="F14" s="38"/>
      <c r="G14" s="38"/>
      <c r="H14" s="38"/>
      <c r="I14" s="150" t="s">
        <v>25</v>
      </c>
      <c r="J14" s="141"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1" t="s">
        <v>26</v>
      </c>
      <c r="F15" s="38"/>
      <c r="G15" s="38"/>
      <c r="H15" s="38"/>
      <c r="I15" s="150" t="s">
        <v>27</v>
      </c>
      <c r="J15" s="141"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50" t="s">
        <v>28</v>
      </c>
      <c r="E17" s="38"/>
      <c r="F17" s="38"/>
      <c r="G17" s="38"/>
      <c r="H17" s="38"/>
      <c r="I17" s="15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1"/>
      <c r="G18" s="141"/>
      <c r="H18" s="141"/>
      <c r="I18" s="15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50" t="s">
        <v>30</v>
      </c>
      <c r="E20" s="38"/>
      <c r="F20" s="38"/>
      <c r="G20" s="38"/>
      <c r="H20" s="38"/>
      <c r="I20" s="150" t="s">
        <v>25</v>
      </c>
      <c r="J20" s="141"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1" t="s">
        <v>31</v>
      </c>
      <c r="F21" s="38"/>
      <c r="G21" s="38"/>
      <c r="H21" s="38"/>
      <c r="I21" s="150" t="s">
        <v>27</v>
      </c>
      <c r="J21" s="141"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50" t="s">
        <v>33</v>
      </c>
      <c r="E23" s="38"/>
      <c r="F23" s="38"/>
      <c r="G23" s="38"/>
      <c r="H23" s="38"/>
      <c r="I23" s="150" t="s">
        <v>25</v>
      </c>
      <c r="J23" s="141" t="str">
        <f>IF('Rekapitulace stavby'!AN19="","",'Rekapitulace stavby'!AN19)</f>
        <v/>
      </c>
      <c r="K23" s="38"/>
      <c r="L23" s="63"/>
      <c r="S23" s="38"/>
      <c r="T23" s="38"/>
      <c r="U23" s="38"/>
      <c r="V23" s="38"/>
      <c r="W23" s="38"/>
      <c r="X23" s="38"/>
      <c r="Y23" s="38"/>
      <c r="Z23" s="38"/>
      <c r="AA23" s="38"/>
      <c r="AB23" s="38"/>
      <c r="AC23" s="38"/>
      <c r="AD23" s="38"/>
      <c r="AE23" s="38"/>
    </row>
    <row r="24" s="2" customFormat="1" ht="18" customHeight="1">
      <c r="A24" s="38"/>
      <c r="B24" s="44"/>
      <c r="C24" s="38"/>
      <c r="D24" s="38"/>
      <c r="E24" s="141" t="str">
        <f>IF('Rekapitulace stavby'!E20="","",'Rekapitulace stavby'!E20)</f>
        <v xml:space="preserve"> </v>
      </c>
      <c r="F24" s="38"/>
      <c r="G24" s="38"/>
      <c r="H24" s="38"/>
      <c r="I24" s="150" t="s">
        <v>27</v>
      </c>
      <c r="J24" s="141" t="str">
        <f>IF('Rekapitulace stavby'!AN20="","",'Rekapitulace stavby'!AN20)</f>
        <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5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54"/>
      <c r="B27" s="155"/>
      <c r="C27" s="154"/>
      <c r="D27" s="154"/>
      <c r="E27" s="156" t="s">
        <v>1</v>
      </c>
      <c r="F27" s="156"/>
      <c r="G27" s="156"/>
      <c r="H27" s="156"/>
      <c r="I27" s="154"/>
      <c r="J27" s="154"/>
      <c r="K27" s="154"/>
      <c r="L27" s="157"/>
      <c r="S27" s="154"/>
      <c r="T27" s="154"/>
      <c r="U27" s="154"/>
      <c r="V27" s="154"/>
      <c r="W27" s="154"/>
      <c r="X27" s="154"/>
      <c r="Y27" s="154"/>
      <c r="Z27" s="154"/>
      <c r="AA27" s="154"/>
      <c r="AB27" s="154"/>
      <c r="AC27" s="154"/>
      <c r="AD27" s="154"/>
      <c r="AE27" s="154"/>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58"/>
      <c r="E29" s="158"/>
      <c r="F29" s="158"/>
      <c r="G29" s="158"/>
      <c r="H29" s="158"/>
      <c r="I29" s="158"/>
      <c r="J29" s="158"/>
      <c r="K29" s="158"/>
      <c r="L29" s="63"/>
      <c r="S29" s="38"/>
      <c r="T29" s="38"/>
      <c r="U29" s="38"/>
      <c r="V29" s="38"/>
      <c r="W29" s="38"/>
      <c r="X29" s="38"/>
      <c r="Y29" s="38"/>
      <c r="Z29" s="38"/>
      <c r="AA29" s="38"/>
      <c r="AB29" s="38"/>
      <c r="AC29" s="38"/>
      <c r="AD29" s="38"/>
      <c r="AE29" s="38"/>
    </row>
    <row r="30" s="2" customFormat="1" ht="25.44" customHeight="1">
      <c r="A30" s="38"/>
      <c r="B30" s="44"/>
      <c r="C30" s="38"/>
      <c r="D30" s="159" t="s">
        <v>36</v>
      </c>
      <c r="E30" s="38"/>
      <c r="F30" s="38"/>
      <c r="G30" s="38"/>
      <c r="H30" s="38"/>
      <c r="I30" s="38"/>
      <c r="J30" s="160">
        <f>ROUND(J118, 2)</f>
        <v>0</v>
      </c>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14.4" customHeight="1">
      <c r="A32" s="38"/>
      <c r="B32" s="44"/>
      <c r="C32" s="38"/>
      <c r="D32" s="38"/>
      <c r="E32" s="38"/>
      <c r="F32" s="161" t="s">
        <v>38</v>
      </c>
      <c r="G32" s="38"/>
      <c r="H32" s="38"/>
      <c r="I32" s="161" t="s">
        <v>37</v>
      </c>
      <c r="J32" s="161" t="s">
        <v>39</v>
      </c>
      <c r="K32" s="38"/>
      <c r="L32" s="63"/>
      <c r="S32" s="38"/>
      <c r="T32" s="38"/>
      <c r="U32" s="38"/>
      <c r="V32" s="38"/>
      <c r="W32" s="38"/>
      <c r="X32" s="38"/>
      <c r="Y32" s="38"/>
      <c r="Z32" s="38"/>
      <c r="AA32" s="38"/>
      <c r="AB32" s="38"/>
      <c r="AC32" s="38"/>
      <c r="AD32" s="38"/>
      <c r="AE32" s="38"/>
    </row>
    <row r="33" s="2" customFormat="1" ht="14.4" customHeight="1">
      <c r="A33" s="38"/>
      <c r="B33" s="44"/>
      <c r="C33" s="38"/>
      <c r="D33" s="162" t="s">
        <v>40</v>
      </c>
      <c r="E33" s="150" t="s">
        <v>41</v>
      </c>
      <c r="F33" s="163">
        <f>ROUND((SUM(BE118:BE188)),  2)</f>
        <v>0</v>
      </c>
      <c r="G33" s="38"/>
      <c r="H33" s="38"/>
      <c r="I33" s="164">
        <v>0.20999999999999999</v>
      </c>
      <c r="J33" s="163">
        <f>ROUND(((SUM(BE118:BE188))*I33),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50" t="s">
        <v>42</v>
      </c>
      <c r="F34" s="163">
        <f>ROUND((SUM(BF118:BF188)),  2)</f>
        <v>0</v>
      </c>
      <c r="G34" s="38"/>
      <c r="H34" s="38"/>
      <c r="I34" s="164">
        <v>0.12</v>
      </c>
      <c r="J34" s="163">
        <f>ROUND(((SUM(BF118:BF188))*I34),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50" t="s">
        <v>43</v>
      </c>
      <c r="F35" s="163">
        <f>ROUND((SUM(BG118:BG188)),  2)</f>
        <v>0</v>
      </c>
      <c r="G35" s="38"/>
      <c r="H35" s="38"/>
      <c r="I35" s="164">
        <v>0.20999999999999999</v>
      </c>
      <c r="J35" s="163">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50" t="s">
        <v>44</v>
      </c>
      <c r="F36" s="163">
        <f>ROUND((SUM(BH118:BH188)),  2)</f>
        <v>0</v>
      </c>
      <c r="G36" s="38"/>
      <c r="H36" s="38"/>
      <c r="I36" s="164">
        <v>0.12</v>
      </c>
      <c r="J36" s="163">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45</v>
      </c>
      <c r="F37" s="163">
        <f>ROUND((SUM(BI118:BI188)),  2)</f>
        <v>0</v>
      </c>
      <c r="G37" s="38"/>
      <c r="H37" s="38"/>
      <c r="I37" s="164">
        <v>0</v>
      </c>
      <c r="J37" s="163">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65"/>
      <c r="D39" s="166" t="s">
        <v>46</v>
      </c>
      <c r="E39" s="167"/>
      <c r="F39" s="167"/>
      <c r="G39" s="168" t="s">
        <v>47</v>
      </c>
      <c r="H39" s="169" t="s">
        <v>48</v>
      </c>
      <c r="I39" s="167"/>
      <c r="J39" s="170">
        <f>SUM(J30:J37)</f>
        <v>0</v>
      </c>
      <c r="K39" s="171"/>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223</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 xml:space="preserve">001.6 - Příprava území - REKULTIVACE </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Frýdek-Místek</v>
      </c>
      <c r="G89" s="40"/>
      <c r="H89" s="40"/>
      <c r="I89" s="32" t="s">
        <v>22</v>
      </c>
      <c r="J89" s="79" t="str">
        <f>IF(J12="","",J12)</f>
        <v>12. 5. 2025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5.15" customHeight="1">
      <c r="A91" s="38"/>
      <c r="B91" s="39"/>
      <c r="C91" s="32" t="s">
        <v>24</v>
      </c>
      <c r="D91" s="40"/>
      <c r="E91" s="40"/>
      <c r="F91" s="27" t="str">
        <f>E15</f>
        <v>Statutární město Frýdek-Místek</v>
      </c>
      <c r="G91" s="40"/>
      <c r="H91" s="40"/>
      <c r="I91" s="32" t="s">
        <v>30</v>
      </c>
      <c r="J91" s="36" t="str">
        <f>E21</f>
        <v>DOPRAPLAN s.r.o.</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 xml:space="preserve"> </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84" t="s">
        <v>226</v>
      </c>
      <c r="D94" s="185"/>
      <c r="E94" s="185"/>
      <c r="F94" s="185"/>
      <c r="G94" s="185"/>
      <c r="H94" s="185"/>
      <c r="I94" s="185"/>
      <c r="J94" s="186" t="s">
        <v>227</v>
      </c>
      <c r="K94" s="185"/>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87" t="s">
        <v>228</v>
      </c>
      <c r="D96" s="40"/>
      <c r="E96" s="40"/>
      <c r="F96" s="40"/>
      <c r="G96" s="40"/>
      <c r="H96" s="40"/>
      <c r="I96" s="40"/>
      <c r="J96" s="110">
        <f>J118</f>
        <v>0</v>
      </c>
      <c r="K96" s="40"/>
      <c r="L96" s="63"/>
      <c r="S96" s="38"/>
      <c r="T96" s="38"/>
      <c r="U96" s="38"/>
      <c r="V96" s="38"/>
      <c r="W96" s="38"/>
      <c r="X96" s="38"/>
      <c r="Y96" s="38"/>
      <c r="Z96" s="38"/>
      <c r="AA96" s="38"/>
      <c r="AB96" s="38"/>
      <c r="AC96" s="38"/>
      <c r="AD96" s="38"/>
      <c r="AE96" s="38"/>
      <c r="AU96" s="17" t="s">
        <v>229</v>
      </c>
    </row>
    <row r="97" s="9" customFormat="1" ht="24.96" customHeight="1">
      <c r="A97" s="9"/>
      <c r="B97" s="188"/>
      <c r="C97" s="189"/>
      <c r="D97" s="190" t="s">
        <v>230</v>
      </c>
      <c r="E97" s="191"/>
      <c r="F97" s="191"/>
      <c r="G97" s="191"/>
      <c r="H97" s="191"/>
      <c r="I97" s="191"/>
      <c r="J97" s="192">
        <f>J119</f>
        <v>0</v>
      </c>
      <c r="K97" s="189"/>
      <c r="L97" s="193"/>
      <c r="S97" s="9"/>
      <c r="T97" s="9"/>
      <c r="U97" s="9"/>
      <c r="V97" s="9"/>
      <c r="W97" s="9"/>
      <c r="X97" s="9"/>
      <c r="Y97" s="9"/>
      <c r="Z97" s="9"/>
      <c r="AA97" s="9"/>
      <c r="AB97" s="9"/>
      <c r="AC97" s="9"/>
      <c r="AD97" s="9"/>
      <c r="AE97" s="9"/>
    </row>
    <row r="98" s="14" customFormat="1" ht="19.92" customHeight="1">
      <c r="A98" s="14"/>
      <c r="B98" s="267"/>
      <c r="C98" s="133"/>
      <c r="D98" s="268" t="s">
        <v>405</v>
      </c>
      <c r="E98" s="269"/>
      <c r="F98" s="269"/>
      <c r="G98" s="269"/>
      <c r="H98" s="269"/>
      <c r="I98" s="269"/>
      <c r="J98" s="270">
        <f>J120</f>
        <v>0</v>
      </c>
      <c r="K98" s="133"/>
      <c r="L98" s="271"/>
      <c r="S98" s="14"/>
      <c r="T98" s="14"/>
      <c r="U98" s="14"/>
      <c r="V98" s="14"/>
      <c r="W98" s="14"/>
      <c r="X98" s="14"/>
      <c r="Y98" s="14"/>
      <c r="Z98" s="14"/>
      <c r="AA98" s="14"/>
      <c r="AB98" s="14"/>
      <c r="AC98" s="14"/>
      <c r="AD98" s="14"/>
      <c r="AE98" s="14"/>
    </row>
    <row r="99" s="2" customFormat="1" ht="21.84" customHeight="1">
      <c r="A99" s="38"/>
      <c r="B99" s="39"/>
      <c r="C99" s="40"/>
      <c r="D99" s="40"/>
      <c r="E99" s="40"/>
      <c r="F99" s="40"/>
      <c r="G99" s="40"/>
      <c r="H99" s="40"/>
      <c r="I99" s="40"/>
      <c r="J99" s="40"/>
      <c r="K99" s="40"/>
      <c r="L99" s="63"/>
      <c r="S99" s="38"/>
      <c r="T99" s="38"/>
      <c r="U99" s="38"/>
      <c r="V99" s="38"/>
      <c r="W99" s="38"/>
      <c r="X99" s="38"/>
      <c r="Y99" s="38"/>
      <c r="Z99" s="38"/>
      <c r="AA99" s="38"/>
      <c r="AB99" s="38"/>
      <c r="AC99" s="38"/>
      <c r="AD99" s="38"/>
      <c r="AE99" s="38"/>
    </row>
    <row r="100" s="2" customFormat="1" ht="6.96" customHeight="1">
      <c r="A100" s="38"/>
      <c r="B100" s="66"/>
      <c r="C100" s="67"/>
      <c r="D100" s="67"/>
      <c r="E100" s="67"/>
      <c r="F100" s="67"/>
      <c r="G100" s="67"/>
      <c r="H100" s="67"/>
      <c r="I100" s="67"/>
      <c r="J100" s="67"/>
      <c r="K100" s="67"/>
      <c r="L100" s="63"/>
      <c r="S100" s="38"/>
      <c r="T100" s="38"/>
      <c r="U100" s="38"/>
      <c r="V100" s="38"/>
      <c r="W100" s="38"/>
      <c r="X100" s="38"/>
      <c r="Y100" s="38"/>
      <c r="Z100" s="38"/>
      <c r="AA100" s="38"/>
      <c r="AB100" s="38"/>
      <c r="AC100" s="38"/>
      <c r="AD100" s="38"/>
      <c r="AE100" s="38"/>
    </row>
    <row r="104" s="2" customFormat="1" ht="6.96" customHeight="1">
      <c r="A104" s="38"/>
      <c r="B104" s="68"/>
      <c r="C104" s="69"/>
      <c r="D104" s="69"/>
      <c r="E104" s="69"/>
      <c r="F104" s="69"/>
      <c r="G104" s="69"/>
      <c r="H104" s="69"/>
      <c r="I104" s="69"/>
      <c r="J104" s="69"/>
      <c r="K104" s="69"/>
      <c r="L104" s="63"/>
      <c r="S104" s="38"/>
      <c r="T104" s="38"/>
      <c r="U104" s="38"/>
      <c r="V104" s="38"/>
      <c r="W104" s="38"/>
      <c r="X104" s="38"/>
      <c r="Y104" s="38"/>
      <c r="Z104" s="38"/>
      <c r="AA104" s="38"/>
      <c r="AB104" s="38"/>
      <c r="AC104" s="38"/>
      <c r="AD104" s="38"/>
      <c r="AE104" s="38"/>
    </row>
    <row r="105" s="2" customFormat="1" ht="24.96" customHeight="1">
      <c r="A105" s="38"/>
      <c r="B105" s="39"/>
      <c r="C105" s="23" t="s">
        <v>236</v>
      </c>
      <c r="D105" s="40"/>
      <c r="E105" s="40"/>
      <c r="F105" s="40"/>
      <c r="G105" s="40"/>
      <c r="H105" s="40"/>
      <c r="I105" s="40"/>
      <c r="J105" s="40"/>
      <c r="K105" s="40"/>
      <c r="L105" s="63"/>
      <c r="S105" s="38"/>
      <c r="T105" s="38"/>
      <c r="U105" s="38"/>
      <c r="V105" s="38"/>
      <c r="W105" s="38"/>
      <c r="X105" s="38"/>
      <c r="Y105" s="38"/>
      <c r="Z105" s="38"/>
      <c r="AA105" s="38"/>
      <c r="AB105" s="38"/>
      <c r="AC105" s="38"/>
      <c r="AD105" s="38"/>
      <c r="AE105" s="38"/>
    </row>
    <row r="106" s="2" customFormat="1" ht="6.96" customHeight="1">
      <c r="A106" s="38"/>
      <c r="B106" s="39"/>
      <c r="C106" s="40"/>
      <c r="D106" s="40"/>
      <c r="E106" s="40"/>
      <c r="F106" s="40"/>
      <c r="G106" s="40"/>
      <c r="H106" s="40"/>
      <c r="I106" s="40"/>
      <c r="J106" s="40"/>
      <c r="K106" s="40"/>
      <c r="L106" s="63"/>
      <c r="S106" s="38"/>
      <c r="T106" s="38"/>
      <c r="U106" s="38"/>
      <c r="V106" s="38"/>
      <c r="W106" s="38"/>
      <c r="X106" s="38"/>
      <c r="Y106" s="38"/>
      <c r="Z106" s="38"/>
      <c r="AA106" s="38"/>
      <c r="AB106" s="38"/>
      <c r="AC106" s="38"/>
      <c r="AD106" s="38"/>
      <c r="AE106" s="38"/>
    </row>
    <row r="107" s="2" customFormat="1" ht="12" customHeight="1">
      <c r="A107" s="38"/>
      <c r="B107" s="39"/>
      <c r="C107" s="32" t="s">
        <v>16</v>
      </c>
      <c r="D107" s="40"/>
      <c r="E107" s="40"/>
      <c r="F107" s="40"/>
      <c r="G107" s="40"/>
      <c r="H107" s="40"/>
      <c r="I107" s="40"/>
      <c r="J107" s="40"/>
      <c r="K107" s="40"/>
      <c r="L107" s="63"/>
      <c r="S107" s="38"/>
      <c r="T107" s="38"/>
      <c r="U107" s="38"/>
      <c r="V107" s="38"/>
      <c r="W107" s="38"/>
      <c r="X107" s="38"/>
      <c r="Y107" s="38"/>
      <c r="Z107" s="38"/>
      <c r="AA107" s="38"/>
      <c r="AB107" s="38"/>
      <c r="AC107" s="38"/>
      <c r="AD107" s="38"/>
      <c r="AE107" s="38"/>
    </row>
    <row r="108" s="2" customFormat="1" ht="26.25" customHeight="1">
      <c r="A108" s="38"/>
      <c r="B108" s="39"/>
      <c r="C108" s="40"/>
      <c r="D108" s="40"/>
      <c r="E108" s="183" t="str">
        <f>E7</f>
        <v>Vybudování komunikací a inženýrských sítí v lokalitě Berlín 2, Frýdek-Místek</v>
      </c>
      <c r="F108" s="32"/>
      <c r="G108" s="32"/>
      <c r="H108" s="32"/>
      <c r="I108" s="40"/>
      <c r="J108" s="40"/>
      <c r="K108" s="40"/>
      <c r="L108" s="63"/>
      <c r="S108" s="38"/>
      <c r="T108" s="38"/>
      <c r="U108" s="38"/>
      <c r="V108" s="38"/>
      <c r="W108" s="38"/>
      <c r="X108" s="38"/>
      <c r="Y108" s="38"/>
      <c r="Z108" s="38"/>
      <c r="AA108" s="38"/>
      <c r="AB108" s="38"/>
      <c r="AC108" s="38"/>
      <c r="AD108" s="38"/>
      <c r="AE108" s="38"/>
    </row>
    <row r="109" s="2" customFormat="1" ht="12" customHeight="1">
      <c r="A109" s="38"/>
      <c r="B109" s="39"/>
      <c r="C109" s="32" t="s">
        <v>223</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16.5" customHeight="1">
      <c r="A110" s="38"/>
      <c r="B110" s="39"/>
      <c r="C110" s="40"/>
      <c r="D110" s="40"/>
      <c r="E110" s="76" t="str">
        <f>E9</f>
        <v xml:space="preserve">001.6 - Příprava území - REKULTIVACE </v>
      </c>
      <c r="F110" s="40"/>
      <c r="G110" s="40"/>
      <c r="H110" s="40"/>
      <c r="I110" s="40"/>
      <c r="J110" s="40"/>
      <c r="K110" s="40"/>
      <c r="L110" s="63"/>
      <c r="S110" s="38"/>
      <c r="T110" s="38"/>
      <c r="U110" s="38"/>
      <c r="V110" s="38"/>
      <c r="W110" s="38"/>
      <c r="X110" s="38"/>
      <c r="Y110" s="38"/>
      <c r="Z110" s="38"/>
      <c r="AA110" s="38"/>
      <c r="AB110" s="38"/>
      <c r="AC110" s="38"/>
      <c r="AD110" s="38"/>
      <c r="AE110" s="38"/>
    </row>
    <row r="111" s="2" customFormat="1" ht="6.96"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20</v>
      </c>
      <c r="D112" s="40"/>
      <c r="E112" s="40"/>
      <c r="F112" s="27" t="str">
        <f>F12</f>
        <v>Frýdek-Místek</v>
      </c>
      <c r="G112" s="40"/>
      <c r="H112" s="40"/>
      <c r="I112" s="32" t="s">
        <v>22</v>
      </c>
      <c r="J112" s="79" t="str">
        <f>IF(J12="","",J12)</f>
        <v>12. 5. 2025</v>
      </c>
      <c r="K112" s="40"/>
      <c r="L112" s="63"/>
      <c r="S112" s="38"/>
      <c r="T112" s="38"/>
      <c r="U112" s="38"/>
      <c r="V112" s="38"/>
      <c r="W112" s="38"/>
      <c r="X112" s="38"/>
      <c r="Y112" s="38"/>
      <c r="Z112" s="38"/>
      <c r="AA112" s="38"/>
      <c r="AB112" s="38"/>
      <c r="AC112" s="38"/>
      <c r="AD112" s="38"/>
      <c r="AE112" s="38"/>
    </row>
    <row r="113" s="2" customFormat="1" ht="6.96" customHeight="1">
      <c r="A113" s="38"/>
      <c r="B113" s="39"/>
      <c r="C113" s="40"/>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5.15" customHeight="1">
      <c r="A114" s="38"/>
      <c r="B114" s="39"/>
      <c r="C114" s="32" t="s">
        <v>24</v>
      </c>
      <c r="D114" s="40"/>
      <c r="E114" s="40"/>
      <c r="F114" s="27" t="str">
        <f>E15</f>
        <v>Statutární město Frýdek-Místek</v>
      </c>
      <c r="G114" s="40"/>
      <c r="H114" s="40"/>
      <c r="I114" s="32" t="s">
        <v>30</v>
      </c>
      <c r="J114" s="36" t="str">
        <f>E21</f>
        <v>DOPRAPLAN s.r.o.</v>
      </c>
      <c r="K114" s="40"/>
      <c r="L114" s="63"/>
      <c r="S114" s="38"/>
      <c r="T114" s="38"/>
      <c r="U114" s="38"/>
      <c r="V114" s="38"/>
      <c r="W114" s="38"/>
      <c r="X114" s="38"/>
      <c r="Y114" s="38"/>
      <c r="Z114" s="38"/>
      <c r="AA114" s="38"/>
      <c r="AB114" s="38"/>
      <c r="AC114" s="38"/>
      <c r="AD114" s="38"/>
      <c r="AE114" s="38"/>
    </row>
    <row r="115" s="2" customFormat="1" ht="15.15" customHeight="1">
      <c r="A115" s="38"/>
      <c r="B115" s="39"/>
      <c r="C115" s="32" t="s">
        <v>28</v>
      </c>
      <c r="D115" s="40"/>
      <c r="E115" s="40"/>
      <c r="F115" s="27" t="str">
        <f>IF(E18="","",E18)</f>
        <v>Vyplň údaj</v>
      </c>
      <c r="G115" s="40"/>
      <c r="H115" s="40"/>
      <c r="I115" s="32" t="s">
        <v>33</v>
      </c>
      <c r="J115" s="36" t="str">
        <f>E24</f>
        <v xml:space="preserve"> </v>
      </c>
      <c r="K115" s="40"/>
      <c r="L115" s="63"/>
      <c r="S115" s="38"/>
      <c r="T115" s="38"/>
      <c r="U115" s="38"/>
      <c r="V115" s="38"/>
      <c r="W115" s="38"/>
      <c r="X115" s="38"/>
      <c r="Y115" s="38"/>
      <c r="Z115" s="38"/>
      <c r="AA115" s="38"/>
      <c r="AB115" s="38"/>
      <c r="AC115" s="38"/>
      <c r="AD115" s="38"/>
      <c r="AE115" s="38"/>
    </row>
    <row r="116" s="2" customFormat="1" ht="10.32" customHeight="1">
      <c r="A116" s="38"/>
      <c r="B116" s="39"/>
      <c r="C116" s="40"/>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10" customFormat="1" ht="29.28" customHeight="1">
      <c r="A117" s="194"/>
      <c r="B117" s="195"/>
      <c r="C117" s="196" t="s">
        <v>237</v>
      </c>
      <c r="D117" s="197" t="s">
        <v>61</v>
      </c>
      <c r="E117" s="197" t="s">
        <v>57</v>
      </c>
      <c r="F117" s="197" t="s">
        <v>58</v>
      </c>
      <c r="G117" s="197" t="s">
        <v>238</v>
      </c>
      <c r="H117" s="197" t="s">
        <v>239</v>
      </c>
      <c r="I117" s="197" t="s">
        <v>240</v>
      </c>
      <c r="J117" s="198" t="s">
        <v>227</v>
      </c>
      <c r="K117" s="199" t="s">
        <v>241</v>
      </c>
      <c r="L117" s="200"/>
      <c r="M117" s="100" t="s">
        <v>1</v>
      </c>
      <c r="N117" s="101" t="s">
        <v>40</v>
      </c>
      <c r="O117" s="101" t="s">
        <v>242</v>
      </c>
      <c r="P117" s="101" t="s">
        <v>243</v>
      </c>
      <c r="Q117" s="101" t="s">
        <v>244</v>
      </c>
      <c r="R117" s="101" t="s">
        <v>245</v>
      </c>
      <c r="S117" s="101" t="s">
        <v>246</v>
      </c>
      <c r="T117" s="102" t="s">
        <v>247</v>
      </c>
      <c r="U117" s="194"/>
      <c r="V117" s="194"/>
      <c r="W117" s="194"/>
      <c r="X117" s="194"/>
      <c r="Y117" s="194"/>
      <c r="Z117" s="194"/>
      <c r="AA117" s="194"/>
      <c r="AB117" s="194"/>
      <c r="AC117" s="194"/>
      <c r="AD117" s="194"/>
      <c r="AE117" s="194"/>
    </row>
    <row r="118" s="2" customFormat="1" ht="22.8" customHeight="1">
      <c r="A118" s="38"/>
      <c r="B118" s="39"/>
      <c r="C118" s="107" t="s">
        <v>248</v>
      </c>
      <c r="D118" s="40"/>
      <c r="E118" s="40"/>
      <c r="F118" s="40"/>
      <c r="G118" s="40"/>
      <c r="H118" s="40"/>
      <c r="I118" s="40"/>
      <c r="J118" s="201">
        <f>BK118</f>
        <v>0</v>
      </c>
      <c r="K118" s="40"/>
      <c r="L118" s="44"/>
      <c r="M118" s="103"/>
      <c r="N118" s="202"/>
      <c r="O118" s="104"/>
      <c r="P118" s="203">
        <f>P119</f>
        <v>0</v>
      </c>
      <c r="Q118" s="104"/>
      <c r="R118" s="203">
        <f>R119</f>
        <v>0.21509999999999999</v>
      </c>
      <c r="S118" s="104"/>
      <c r="T118" s="204">
        <f>T119</f>
        <v>0</v>
      </c>
      <c r="U118" s="38"/>
      <c r="V118" s="38"/>
      <c r="W118" s="38"/>
      <c r="X118" s="38"/>
      <c r="Y118" s="38"/>
      <c r="Z118" s="38"/>
      <c r="AA118" s="38"/>
      <c r="AB118" s="38"/>
      <c r="AC118" s="38"/>
      <c r="AD118" s="38"/>
      <c r="AE118" s="38"/>
      <c r="AT118" s="17" t="s">
        <v>75</v>
      </c>
      <c r="AU118" s="17" t="s">
        <v>229</v>
      </c>
      <c r="BK118" s="205">
        <f>BK119</f>
        <v>0</v>
      </c>
    </row>
    <row r="119" s="11" customFormat="1" ht="25.92" customHeight="1">
      <c r="A119" s="11"/>
      <c r="B119" s="206"/>
      <c r="C119" s="207"/>
      <c r="D119" s="208" t="s">
        <v>75</v>
      </c>
      <c r="E119" s="209" t="s">
        <v>249</v>
      </c>
      <c r="F119" s="209" t="s">
        <v>250</v>
      </c>
      <c r="G119" s="207"/>
      <c r="H119" s="207"/>
      <c r="I119" s="210"/>
      <c r="J119" s="211">
        <f>BK119</f>
        <v>0</v>
      </c>
      <c r="K119" s="207"/>
      <c r="L119" s="212"/>
      <c r="M119" s="213"/>
      <c r="N119" s="214"/>
      <c r="O119" s="214"/>
      <c r="P119" s="215">
        <f>P120</f>
        <v>0</v>
      </c>
      <c r="Q119" s="214"/>
      <c r="R119" s="215">
        <f>R120</f>
        <v>0.21509999999999999</v>
      </c>
      <c r="S119" s="214"/>
      <c r="T119" s="216">
        <f>T120</f>
        <v>0</v>
      </c>
      <c r="U119" s="11"/>
      <c r="V119" s="11"/>
      <c r="W119" s="11"/>
      <c r="X119" s="11"/>
      <c r="Y119" s="11"/>
      <c r="Z119" s="11"/>
      <c r="AA119" s="11"/>
      <c r="AB119" s="11"/>
      <c r="AC119" s="11"/>
      <c r="AD119" s="11"/>
      <c r="AE119" s="11"/>
      <c r="AR119" s="217" t="s">
        <v>84</v>
      </c>
      <c r="AT119" s="218" t="s">
        <v>75</v>
      </c>
      <c r="AU119" s="218" t="s">
        <v>76</v>
      </c>
      <c r="AY119" s="217" t="s">
        <v>251</v>
      </c>
      <c r="BK119" s="219">
        <f>BK120</f>
        <v>0</v>
      </c>
    </row>
    <row r="120" s="11" customFormat="1" ht="22.8" customHeight="1">
      <c r="A120" s="11"/>
      <c r="B120" s="206"/>
      <c r="C120" s="207"/>
      <c r="D120" s="208" t="s">
        <v>75</v>
      </c>
      <c r="E120" s="272" t="s">
        <v>84</v>
      </c>
      <c r="F120" s="272" t="s">
        <v>406</v>
      </c>
      <c r="G120" s="207"/>
      <c r="H120" s="207"/>
      <c r="I120" s="210"/>
      <c r="J120" s="273">
        <f>BK120</f>
        <v>0</v>
      </c>
      <c r="K120" s="207"/>
      <c r="L120" s="212"/>
      <c r="M120" s="213"/>
      <c r="N120" s="214"/>
      <c r="O120" s="214"/>
      <c r="P120" s="215">
        <f>SUM(P121:P188)</f>
        <v>0</v>
      </c>
      <c r="Q120" s="214"/>
      <c r="R120" s="215">
        <f>SUM(R121:R188)</f>
        <v>0.21509999999999999</v>
      </c>
      <c r="S120" s="214"/>
      <c r="T120" s="216">
        <f>SUM(T121:T188)</f>
        <v>0</v>
      </c>
      <c r="U120" s="11"/>
      <c r="V120" s="11"/>
      <c r="W120" s="11"/>
      <c r="X120" s="11"/>
      <c r="Y120" s="11"/>
      <c r="Z120" s="11"/>
      <c r="AA120" s="11"/>
      <c r="AB120" s="11"/>
      <c r="AC120" s="11"/>
      <c r="AD120" s="11"/>
      <c r="AE120" s="11"/>
      <c r="AR120" s="217" t="s">
        <v>84</v>
      </c>
      <c r="AT120" s="218" t="s">
        <v>75</v>
      </c>
      <c r="AU120" s="218" t="s">
        <v>84</v>
      </c>
      <c r="AY120" s="217" t="s">
        <v>251</v>
      </c>
      <c r="BK120" s="219">
        <f>SUM(BK121:BK188)</f>
        <v>0</v>
      </c>
    </row>
    <row r="121" s="2" customFormat="1" ht="37.8" customHeight="1">
      <c r="A121" s="38"/>
      <c r="B121" s="39"/>
      <c r="C121" s="220" t="s">
        <v>84</v>
      </c>
      <c r="D121" s="220" t="s">
        <v>255</v>
      </c>
      <c r="E121" s="221" t="s">
        <v>1096</v>
      </c>
      <c r="F121" s="222" t="s">
        <v>1097</v>
      </c>
      <c r="G121" s="223" t="s">
        <v>409</v>
      </c>
      <c r="H121" s="224">
        <v>10755</v>
      </c>
      <c r="I121" s="225"/>
      <c r="J121" s="226">
        <f>ROUND(I121*H121,2)</f>
        <v>0</v>
      </c>
      <c r="K121" s="227"/>
      <c r="L121" s="44"/>
      <c r="M121" s="228" t="s">
        <v>1</v>
      </c>
      <c r="N121" s="229" t="s">
        <v>41</v>
      </c>
      <c r="O121" s="91"/>
      <c r="P121" s="230">
        <f>O121*H121</f>
        <v>0</v>
      </c>
      <c r="Q121" s="230">
        <v>0</v>
      </c>
      <c r="R121" s="230">
        <f>Q121*H121</f>
        <v>0</v>
      </c>
      <c r="S121" s="230">
        <v>0</v>
      </c>
      <c r="T121" s="231">
        <f>S121*H121</f>
        <v>0</v>
      </c>
      <c r="U121" s="38"/>
      <c r="V121" s="38"/>
      <c r="W121" s="38"/>
      <c r="X121" s="38"/>
      <c r="Y121" s="38"/>
      <c r="Z121" s="38"/>
      <c r="AA121" s="38"/>
      <c r="AB121" s="38"/>
      <c r="AC121" s="38"/>
      <c r="AD121" s="38"/>
      <c r="AE121" s="38"/>
      <c r="AR121" s="232" t="s">
        <v>254</v>
      </c>
      <c r="AT121" s="232" t="s">
        <v>255</v>
      </c>
      <c r="AU121" s="232" t="s">
        <v>86</v>
      </c>
      <c r="AY121" s="17" t="s">
        <v>251</v>
      </c>
      <c r="BE121" s="233">
        <f>IF(N121="základní",J121,0)</f>
        <v>0</v>
      </c>
      <c r="BF121" s="233">
        <f>IF(N121="snížená",J121,0)</f>
        <v>0</v>
      </c>
      <c r="BG121" s="233">
        <f>IF(N121="zákl. přenesená",J121,0)</f>
        <v>0</v>
      </c>
      <c r="BH121" s="233">
        <f>IF(N121="sníž. přenesená",J121,0)</f>
        <v>0</v>
      </c>
      <c r="BI121" s="233">
        <f>IF(N121="nulová",J121,0)</f>
        <v>0</v>
      </c>
      <c r="BJ121" s="17" t="s">
        <v>84</v>
      </c>
      <c r="BK121" s="233">
        <f>ROUND(I121*H121,2)</f>
        <v>0</v>
      </c>
      <c r="BL121" s="17" t="s">
        <v>254</v>
      </c>
      <c r="BM121" s="232" t="s">
        <v>1098</v>
      </c>
    </row>
    <row r="122" s="2" customFormat="1">
      <c r="A122" s="38"/>
      <c r="B122" s="39"/>
      <c r="C122" s="40"/>
      <c r="D122" s="234" t="s">
        <v>260</v>
      </c>
      <c r="E122" s="40"/>
      <c r="F122" s="235" t="s">
        <v>1099</v>
      </c>
      <c r="G122" s="40"/>
      <c r="H122" s="40"/>
      <c r="I122" s="236"/>
      <c r="J122" s="40"/>
      <c r="K122" s="40"/>
      <c r="L122" s="44"/>
      <c r="M122" s="237"/>
      <c r="N122" s="238"/>
      <c r="O122" s="91"/>
      <c r="P122" s="91"/>
      <c r="Q122" s="91"/>
      <c r="R122" s="91"/>
      <c r="S122" s="91"/>
      <c r="T122" s="92"/>
      <c r="U122" s="38"/>
      <c r="V122" s="38"/>
      <c r="W122" s="38"/>
      <c r="X122" s="38"/>
      <c r="Y122" s="38"/>
      <c r="Z122" s="38"/>
      <c r="AA122" s="38"/>
      <c r="AB122" s="38"/>
      <c r="AC122" s="38"/>
      <c r="AD122" s="38"/>
      <c r="AE122" s="38"/>
      <c r="AT122" s="17" t="s">
        <v>260</v>
      </c>
      <c r="AU122" s="17" t="s">
        <v>86</v>
      </c>
    </row>
    <row r="123" s="2" customFormat="1">
      <c r="A123" s="38"/>
      <c r="B123" s="39"/>
      <c r="C123" s="40"/>
      <c r="D123" s="240" t="s">
        <v>274</v>
      </c>
      <c r="E123" s="40"/>
      <c r="F123" s="241" t="s">
        <v>1100</v>
      </c>
      <c r="G123" s="40"/>
      <c r="H123" s="40"/>
      <c r="I123" s="236"/>
      <c r="J123" s="40"/>
      <c r="K123" s="40"/>
      <c r="L123" s="44"/>
      <c r="M123" s="237"/>
      <c r="N123" s="238"/>
      <c r="O123" s="91"/>
      <c r="P123" s="91"/>
      <c r="Q123" s="91"/>
      <c r="R123" s="91"/>
      <c r="S123" s="91"/>
      <c r="T123" s="92"/>
      <c r="U123" s="38"/>
      <c r="V123" s="38"/>
      <c r="W123" s="38"/>
      <c r="X123" s="38"/>
      <c r="Y123" s="38"/>
      <c r="Z123" s="38"/>
      <c r="AA123" s="38"/>
      <c r="AB123" s="38"/>
      <c r="AC123" s="38"/>
      <c r="AD123" s="38"/>
      <c r="AE123" s="38"/>
      <c r="AT123" s="17" t="s">
        <v>274</v>
      </c>
      <c r="AU123" s="17" t="s">
        <v>86</v>
      </c>
    </row>
    <row r="124" s="12" customFormat="1">
      <c r="A124" s="12"/>
      <c r="B124" s="242"/>
      <c r="C124" s="243"/>
      <c r="D124" s="234" t="s">
        <v>276</v>
      </c>
      <c r="E124" s="244" t="s">
        <v>1</v>
      </c>
      <c r="F124" s="245" t="s">
        <v>1101</v>
      </c>
      <c r="G124" s="243"/>
      <c r="H124" s="246">
        <v>10755</v>
      </c>
      <c r="I124" s="247"/>
      <c r="J124" s="243"/>
      <c r="K124" s="243"/>
      <c r="L124" s="248"/>
      <c r="M124" s="249"/>
      <c r="N124" s="250"/>
      <c r="O124" s="250"/>
      <c r="P124" s="250"/>
      <c r="Q124" s="250"/>
      <c r="R124" s="250"/>
      <c r="S124" s="250"/>
      <c r="T124" s="251"/>
      <c r="U124" s="12"/>
      <c r="V124" s="12"/>
      <c r="W124" s="12"/>
      <c r="X124" s="12"/>
      <c r="Y124" s="12"/>
      <c r="Z124" s="12"/>
      <c r="AA124" s="12"/>
      <c r="AB124" s="12"/>
      <c r="AC124" s="12"/>
      <c r="AD124" s="12"/>
      <c r="AE124" s="12"/>
      <c r="AT124" s="252" t="s">
        <v>276</v>
      </c>
      <c r="AU124" s="252" t="s">
        <v>86</v>
      </c>
      <c r="AV124" s="12" t="s">
        <v>86</v>
      </c>
      <c r="AW124" s="12" t="s">
        <v>32</v>
      </c>
      <c r="AX124" s="12" t="s">
        <v>76</v>
      </c>
      <c r="AY124" s="252" t="s">
        <v>251</v>
      </c>
    </row>
    <row r="125" s="15" customFormat="1">
      <c r="A125" s="15"/>
      <c r="B125" s="274"/>
      <c r="C125" s="275"/>
      <c r="D125" s="234" t="s">
        <v>276</v>
      </c>
      <c r="E125" s="276" t="s">
        <v>1</v>
      </c>
      <c r="F125" s="277" t="s">
        <v>423</v>
      </c>
      <c r="G125" s="275"/>
      <c r="H125" s="278">
        <v>10755</v>
      </c>
      <c r="I125" s="279"/>
      <c r="J125" s="275"/>
      <c r="K125" s="275"/>
      <c r="L125" s="280"/>
      <c r="M125" s="281"/>
      <c r="N125" s="282"/>
      <c r="O125" s="282"/>
      <c r="P125" s="282"/>
      <c r="Q125" s="282"/>
      <c r="R125" s="282"/>
      <c r="S125" s="282"/>
      <c r="T125" s="283"/>
      <c r="U125" s="15"/>
      <c r="V125" s="15"/>
      <c r="W125" s="15"/>
      <c r="X125" s="15"/>
      <c r="Y125" s="15"/>
      <c r="Z125" s="15"/>
      <c r="AA125" s="15"/>
      <c r="AB125" s="15"/>
      <c r="AC125" s="15"/>
      <c r="AD125" s="15"/>
      <c r="AE125" s="15"/>
      <c r="AT125" s="284" t="s">
        <v>276</v>
      </c>
      <c r="AU125" s="284" t="s">
        <v>86</v>
      </c>
      <c r="AV125" s="15" t="s">
        <v>254</v>
      </c>
      <c r="AW125" s="15" t="s">
        <v>32</v>
      </c>
      <c r="AX125" s="15" t="s">
        <v>84</v>
      </c>
      <c r="AY125" s="284" t="s">
        <v>251</v>
      </c>
    </row>
    <row r="126" s="2" customFormat="1" ht="16.5" customHeight="1">
      <c r="A126" s="38"/>
      <c r="B126" s="39"/>
      <c r="C126" s="220" t="s">
        <v>86</v>
      </c>
      <c r="D126" s="220" t="s">
        <v>255</v>
      </c>
      <c r="E126" s="221" t="s">
        <v>1102</v>
      </c>
      <c r="F126" s="222" t="s">
        <v>1103</v>
      </c>
      <c r="G126" s="223" t="s">
        <v>592</v>
      </c>
      <c r="H126" s="224">
        <v>3568.1999999999998</v>
      </c>
      <c r="I126" s="225"/>
      <c r="J126" s="226">
        <f>ROUND(I126*H126,2)</f>
        <v>0</v>
      </c>
      <c r="K126" s="227"/>
      <c r="L126" s="44"/>
      <c r="M126" s="228" t="s">
        <v>1</v>
      </c>
      <c r="N126" s="229" t="s">
        <v>41</v>
      </c>
      <c r="O126" s="91"/>
      <c r="P126" s="230">
        <f>O126*H126</f>
        <v>0</v>
      </c>
      <c r="Q126" s="230">
        <v>0</v>
      </c>
      <c r="R126" s="230">
        <f>Q126*H126</f>
        <v>0</v>
      </c>
      <c r="S126" s="230">
        <v>0</v>
      </c>
      <c r="T126" s="231">
        <f>S126*H126</f>
        <v>0</v>
      </c>
      <c r="U126" s="38"/>
      <c r="V126" s="38"/>
      <c r="W126" s="38"/>
      <c r="X126" s="38"/>
      <c r="Y126" s="38"/>
      <c r="Z126" s="38"/>
      <c r="AA126" s="38"/>
      <c r="AB126" s="38"/>
      <c r="AC126" s="38"/>
      <c r="AD126" s="38"/>
      <c r="AE126" s="38"/>
      <c r="AR126" s="232" t="s">
        <v>254</v>
      </c>
      <c r="AT126" s="232" t="s">
        <v>255</v>
      </c>
      <c r="AU126" s="232" t="s">
        <v>86</v>
      </c>
      <c r="AY126" s="17" t="s">
        <v>251</v>
      </c>
      <c r="BE126" s="233">
        <f>IF(N126="základní",J126,0)</f>
        <v>0</v>
      </c>
      <c r="BF126" s="233">
        <f>IF(N126="snížená",J126,0)</f>
        <v>0</v>
      </c>
      <c r="BG126" s="233">
        <f>IF(N126="zákl. přenesená",J126,0)</f>
        <v>0</v>
      </c>
      <c r="BH126" s="233">
        <f>IF(N126="sníž. přenesená",J126,0)</f>
        <v>0</v>
      </c>
      <c r="BI126" s="233">
        <f>IF(N126="nulová",J126,0)</f>
        <v>0</v>
      </c>
      <c r="BJ126" s="17" t="s">
        <v>84</v>
      </c>
      <c r="BK126" s="233">
        <f>ROUND(I126*H126,2)</f>
        <v>0</v>
      </c>
      <c r="BL126" s="17" t="s">
        <v>254</v>
      </c>
      <c r="BM126" s="232" t="s">
        <v>1104</v>
      </c>
    </row>
    <row r="127" s="2" customFormat="1">
      <c r="A127" s="38"/>
      <c r="B127" s="39"/>
      <c r="C127" s="40"/>
      <c r="D127" s="234" t="s">
        <v>260</v>
      </c>
      <c r="E127" s="40"/>
      <c r="F127" s="235" t="s">
        <v>1103</v>
      </c>
      <c r="G127" s="40"/>
      <c r="H127" s="40"/>
      <c r="I127" s="236"/>
      <c r="J127" s="40"/>
      <c r="K127" s="40"/>
      <c r="L127" s="44"/>
      <c r="M127" s="237"/>
      <c r="N127" s="238"/>
      <c r="O127" s="91"/>
      <c r="P127" s="91"/>
      <c r="Q127" s="91"/>
      <c r="R127" s="91"/>
      <c r="S127" s="91"/>
      <c r="T127" s="92"/>
      <c r="U127" s="38"/>
      <c r="V127" s="38"/>
      <c r="W127" s="38"/>
      <c r="X127" s="38"/>
      <c r="Y127" s="38"/>
      <c r="Z127" s="38"/>
      <c r="AA127" s="38"/>
      <c r="AB127" s="38"/>
      <c r="AC127" s="38"/>
      <c r="AD127" s="38"/>
      <c r="AE127" s="38"/>
      <c r="AT127" s="17" t="s">
        <v>260</v>
      </c>
      <c r="AU127" s="17" t="s">
        <v>86</v>
      </c>
    </row>
    <row r="128" s="2" customFormat="1">
      <c r="A128" s="38"/>
      <c r="B128" s="39"/>
      <c r="C128" s="40"/>
      <c r="D128" s="240" t="s">
        <v>274</v>
      </c>
      <c r="E128" s="40"/>
      <c r="F128" s="241" t="s">
        <v>1105</v>
      </c>
      <c r="G128" s="40"/>
      <c r="H128" s="40"/>
      <c r="I128" s="236"/>
      <c r="J128" s="40"/>
      <c r="K128" s="40"/>
      <c r="L128" s="44"/>
      <c r="M128" s="237"/>
      <c r="N128" s="238"/>
      <c r="O128" s="91"/>
      <c r="P128" s="91"/>
      <c r="Q128" s="91"/>
      <c r="R128" s="91"/>
      <c r="S128" s="91"/>
      <c r="T128" s="92"/>
      <c r="U128" s="38"/>
      <c r="V128" s="38"/>
      <c r="W128" s="38"/>
      <c r="X128" s="38"/>
      <c r="Y128" s="38"/>
      <c r="Z128" s="38"/>
      <c r="AA128" s="38"/>
      <c r="AB128" s="38"/>
      <c r="AC128" s="38"/>
      <c r="AD128" s="38"/>
      <c r="AE128" s="38"/>
      <c r="AT128" s="17" t="s">
        <v>274</v>
      </c>
      <c r="AU128" s="17" t="s">
        <v>86</v>
      </c>
    </row>
    <row r="129" s="13" customFormat="1">
      <c r="A129" s="13"/>
      <c r="B129" s="253"/>
      <c r="C129" s="254"/>
      <c r="D129" s="234" t="s">
        <v>276</v>
      </c>
      <c r="E129" s="255" t="s">
        <v>1</v>
      </c>
      <c r="F129" s="256" t="s">
        <v>1106</v>
      </c>
      <c r="G129" s="254"/>
      <c r="H129" s="255" t="s">
        <v>1</v>
      </c>
      <c r="I129" s="257"/>
      <c r="J129" s="254"/>
      <c r="K129" s="254"/>
      <c r="L129" s="258"/>
      <c r="M129" s="259"/>
      <c r="N129" s="260"/>
      <c r="O129" s="260"/>
      <c r="P129" s="260"/>
      <c r="Q129" s="260"/>
      <c r="R129" s="260"/>
      <c r="S129" s="260"/>
      <c r="T129" s="261"/>
      <c r="U129" s="13"/>
      <c r="V129" s="13"/>
      <c r="W129" s="13"/>
      <c r="X129" s="13"/>
      <c r="Y129" s="13"/>
      <c r="Z129" s="13"/>
      <c r="AA129" s="13"/>
      <c r="AB129" s="13"/>
      <c r="AC129" s="13"/>
      <c r="AD129" s="13"/>
      <c r="AE129" s="13"/>
      <c r="AT129" s="262" t="s">
        <v>276</v>
      </c>
      <c r="AU129" s="262" t="s">
        <v>86</v>
      </c>
      <c r="AV129" s="13" t="s">
        <v>84</v>
      </c>
      <c r="AW129" s="13" t="s">
        <v>32</v>
      </c>
      <c r="AX129" s="13" t="s">
        <v>76</v>
      </c>
      <c r="AY129" s="262" t="s">
        <v>251</v>
      </c>
    </row>
    <row r="130" s="13" customFormat="1">
      <c r="A130" s="13"/>
      <c r="B130" s="253"/>
      <c r="C130" s="254"/>
      <c r="D130" s="234" t="s">
        <v>276</v>
      </c>
      <c r="E130" s="255" t="s">
        <v>1</v>
      </c>
      <c r="F130" s="256" t="s">
        <v>1107</v>
      </c>
      <c r="G130" s="254"/>
      <c r="H130" s="255" t="s">
        <v>1</v>
      </c>
      <c r="I130" s="257"/>
      <c r="J130" s="254"/>
      <c r="K130" s="254"/>
      <c r="L130" s="258"/>
      <c r="M130" s="259"/>
      <c r="N130" s="260"/>
      <c r="O130" s="260"/>
      <c r="P130" s="260"/>
      <c r="Q130" s="260"/>
      <c r="R130" s="260"/>
      <c r="S130" s="260"/>
      <c r="T130" s="261"/>
      <c r="U130" s="13"/>
      <c r="V130" s="13"/>
      <c r="W130" s="13"/>
      <c r="X130" s="13"/>
      <c r="Y130" s="13"/>
      <c r="Z130" s="13"/>
      <c r="AA130" s="13"/>
      <c r="AB130" s="13"/>
      <c r="AC130" s="13"/>
      <c r="AD130" s="13"/>
      <c r="AE130" s="13"/>
      <c r="AT130" s="262" t="s">
        <v>276</v>
      </c>
      <c r="AU130" s="262" t="s">
        <v>86</v>
      </c>
      <c r="AV130" s="13" t="s">
        <v>84</v>
      </c>
      <c r="AW130" s="13" t="s">
        <v>32</v>
      </c>
      <c r="AX130" s="13" t="s">
        <v>76</v>
      </c>
      <c r="AY130" s="262" t="s">
        <v>251</v>
      </c>
    </row>
    <row r="131" s="12" customFormat="1">
      <c r="A131" s="12"/>
      <c r="B131" s="242"/>
      <c r="C131" s="243"/>
      <c r="D131" s="234" t="s">
        <v>276</v>
      </c>
      <c r="E131" s="244" t="s">
        <v>1</v>
      </c>
      <c r="F131" s="245" t="s">
        <v>1108</v>
      </c>
      <c r="G131" s="243"/>
      <c r="H131" s="246">
        <v>3568.1999999999998</v>
      </c>
      <c r="I131" s="247"/>
      <c r="J131" s="243"/>
      <c r="K131" s="243"/>
      <c r="L131" s="248"/>
      <c r="M131" s="249"/>
      <c r="N131" s="250"/>
      <c r="O131" s="250"/>
      <c r="P131" s="250"/>
      <c r="Q131" s="250"/>
      <c r="R131" s="250"/>
      <c r="S131" s="250"/>
      <c r="T131" s="251"/>
      <c r="U131" s="12"/>
      <c r="V131" s="12"/>
      <c r="W131" s="12"/>
      <c r="X131" s="12"/>
      <c r="Y131" s="12"/>
      <c r="Z131" s="12"/>
      <c r="AA131" s="12"/>
      <c r="AB131" s="12"/>
      <c r="AC131" s="12"/>
      <c r="AD131" s="12"/>
      <c r="AE131" s="12"/>
      <c r="AT131" s="252" t="s">
        <v>276</v>
      </c>
      <c r="AU131" s="252" t="s">
        <v>86</v>
      </c>
      <c r="AV131" s="12" t="s">
        <v>86</v>
      </c>
      <c r="AW131" s="12" t="s">
        <v>32</v>
      </c>
      <c r="AX131" s="12" t="s">
        <v>84</v>
      </c>
      <c r="AY131" s="252" t="s">
        <v>251</v>
      </c>
    </row>
    <row r="132" s="2" customFormat="1" ht="33" customHeight="1">
      <c r="A132" s="38"/>
      <c r="B132" s="39"/>
      <c r="C132" s="220" t="s">
        <v>269</v>
      </c>
      <c r="D132" s="220" t="s">
        <v>255</v>
      </c>
      <c r="E132" s="221" t="s">
        <v>1109</v>
      </c>
      <c r="F132" s="222" t="s">
        <v>1110</v>
      </c>
      <c r="G132" s="223" t="s">
        <v>409</v>
      </c>
      <c r="H132" s="224">
        <v>10755</v>
      </c>
      <c r="I132" s="225"/>
      <c r="J132" s="226">
        <f>ROUND(I132*H132,2)</f>
        <v>0</v>
      </c>
      <c r="K132" s="227"/>
      <c r="L132" s="44"/>
      <c r="M132" s="228" t="s">
        <v>1</v>
      </c>
      <c r="N132" s="229" t="s">
        <v>41</v>
      </c>
      <c r="O132" s="91"/>
      <c r="P132" s="230">
        <f>O132*H132</f>
        <v>0</v>
      </c>
      <c r="Q132" s="230">
        <v>0</v>
      </c>
      <c r="R132" s="230">
        <f>Q132*H132</f>
        <v>0</v>
      </c>
      <c r="S132" s="230">
        <v>0</v>
      </c>
      <c r="T132" s="231">
        <f>S132*H132</f>
        <v>0</v>
      </c>
      <c r="U132" s="38"/>
      <c r="V132" s="38"/>
      <c r="W132" s="38"/>
      <c r="X132" s="38"/>
      <c r="Y132" s="38"/>
      <c r="Z132" s="38"/>
      <c r="AA132" s="38"/>
      <c r="AB132" s="38"/>
      <c r="AC132" s="38"/>
      <c r="AD132" s="38"/>
      <c r="AE132" s="38"/>
      <c r="AR132" s="232" t="s">
        <v>254</v>
      </c>
      <c r="AT132" s="232" t="s">
        <v>255</v>
      </c>
      <c r="AU132" s="232" t="s">
        <v>86</v>
      </c>
      <c r="AY132" s="17" t="s">
        <v>251</v>
      </c>
      <c r="BE132" s="233">
        <f>IF(N132="základní",J132,0)</f>
        <v>0</v>
      </c>
      <c r="BF132" s="233">
        <f>IF(N132="snížená",J132,0)</f>
        <v>0</v>
      </c>
      <c r="BG132" s="233">
        <f>IF(N132="zákl. přenesená",J132,0)</f>
        <v>0</v>
      </c>
      <c r="BH132" s="233">
        <f>IF(N132="sníž. přenesená",J132,0)</f>
        <v>0</v>
      </c>
      <c r="BI132" s="233">
        <f>IF(N132="nulová",J132,0)</f>
        <v>0</v>
      </c>
      <c r="BJ132" s="17" t="s">
        <v>84</v>
      </c>
      <c r="BK132" s="233">
        <f>ROUND(I132*H132,2)</f>
        <v>0</v>
      </c>
      <c r="BL132" s="17" t="s">
        <v>254</v>
      </c>
      <c r="BM132" s="232" t="s">
        <v>1111</v>
      </c>
    </row>
    <row r="133" s="2" customFormat="1">
      <c r="A133" s="38"/>
      <c r="B133" s="39"/>
      <c r="C133" s="40"/>
      <c r="D133" s="234" t="s">
        <v>260</v>
      </c>
      <c r="E133" s="40"/>
      <c r="F133" s="235" t="s">
        <v>1112</v>
      </c>
      <c r="G133" s="40"/>
      <c r="H133" s="40"/>
      <c r="I133" s="236"/>
      <c r="J133" s="40"/>
      <c r="K133" s="40"/>
      <c r="L133" s="44"/>
      <c r="M133" s="237"/>
      <c r="N133" s="238"/>
      <c r="O133" s="91"/>
      <c r="P133" s="91"/>
      <c r="Q133" s="91"/>
      <c r="R133" s="91"/>
      <c r="S133" s="91"/>
      <c r="T133" s="92"/>
      <c r="U133" s="38"/>
      <c r="V133" s="38"/>
      <c r="W133" s="38"/>
      <c r="X133" s="38"/>
      <c r="Y133" s="38"/>
      <c r="Z133" s="38"/>
      <c r="AA133" s="38"/>
      <c r="AB133" s="38"/>
      <c r="AC133" s="38"/>
      <c r="AD133" s="38"/>
      <c r="AE133" s="38"/>
      <c r="AT133" s="17" t="s">
        <v>260</v>
      </c>
      <c r="AU133" s="17" t="s">
        <v>86</v>
      </c>
    </row>
    <row r="134" s="2" customFormat="1">
      <c r="A134" s="38"/>
      <c r="B134" s="39"/>
      <c r="C134" s="40"/>
      <c r="D134" s="240" t="s">
        <v>274</v>
      </c>
      <c r="E134" s="40"/>
      <c r="F134" s="241" t="s">
        <v>1113</v>
      </c>
      <c r="G134" s="40"/>
      <c r="H134" s="40"/>
      <c r="I134" s="236"/>
      <c r="J134" s="40"/>
      <c r="K134" s="40"/>
      <c r="L134" s="44"/>
      <c r="M134" s="237"/>
      <c r="N134" s="238"/>
      <c r="O134" s="91"/>
      <c r="P134" s="91"/>
      <c r="Q134" s="91"/>
      <c r="R134" s="91"/>
      <c r="S134" s="91"/>
      <c r="T134" s="92"/>
      <c r="U134" s="38"/>
      <c r="V134" s="38"/>
      <c r="W134" s="38"/>
      <c r="X134" s="38"/>
      <c r="Y134" s="38"/>
      <c r="Z134" s="38"/>
      <c r="AA134" s="38"/>
      <c r="AB134" s="38"/>
      <c r="AC134" s="38"/>
      <c r="AD134" s="38"/>
      <c r="AE134" s="38"/>
      <c r="AT134" s="17" t="s">
        <v>274</v>
      </c>
      <c r="AU134" s="17" t="s">
        <v>86</v>
      </c>
    </row>
    <row r="135" s="13" customFormat="1">
      <c r="A135" s="13"/>
      <c r="B135" s="253"/>
      <c r="C135" s="254"/>
      <c r="D135" s="234" t="s">
        <v>276</v>
      </c>
      <c r="E135" s="255" t="s">
        <v>1</v>
      </c>
      <c r="F135" s="256" t="s">
        <v>1114</v>
      </c>
      <c r="G135" s="254"/>
      <c r="H135" s="255" t="s">
        <v>1</v>
      </c>
      <c r="I135" s="257"/>
      <c r="J135" s="254"/>
      <c r="K135" s="254"/>
      <c r="L135" s="258"/>
      <c r="M135" s="259"/>
      <c r="N135" s="260"/>
      <c r="O135" s="260"/>
      <c r="P135" s="260"/>
      <c r="Q135" s="260"/>
      <c r="R135" s="260"/>
      <c r="S135" s="260"/>
      <c r="T135" s="261"/>
      <c r="U135" s="13"/>
      <c r="V135" s="13"/>
      <c r="W135" s="13"/>
      <c r="X135" s="13"/>
      <c r="Y135" s="13"/>
      <c r="Z135" s="13"/>
      <c r="AA135" s="13"/>
      <c r="AB135" s="13"/>
      <c r="AC135" s="13"/>
      <c r="AD135" s="13"/>
      <c r="AE135" s="13"/>
      <c r="AT135" s="262" t="s">
        <v>276</v>
      </c>
      <c r="AU135" s="262" t="s">
        <v>86</v>
      </c>
      <c r="AV135" s="13" t="s">
        <v>84</v>
      </c>
      <c r="AW135" s="13" t="s">
        <v>32</v>
      </c>
      <c r="AX135" s="13" t="s">
        <v>76</v>
      </c>
      <c r="AY135" s="262" t="s">
        <v>251</v>
      </c>
    </row>
    <row r="136" s="12" customFormat="1">
      <c r="A136" s="12"/>
      <c r="B136" s="242"/>
      <c r="C136" s="243"/>
      <c r="D136" s="234" t="s">
        <v>276</v>
      </c>
      <c r="E136" s="244" t="s">
        <v>1</v>
      </c>
      <c r="F136" s="245" t="s">
        <v>1115</v>
      </c>
      <c r="G136" s="243"/>
      <c r="H136" s="246">
        <v>2317</v>
      </c>
      <c r="I136" s="247"/>
      <c r="J136" s="243"/>
      <c r="K136" s="243"/>
      <c r="L136" s="248"/>
      <c r="M136" s="249"/>
      <c r="N136" s="250"/>
      <c r="O136" s="250"/>
      <c r="P136" s="250"/>
      <c r="Q136" s="250"/>
      <c r="R136" s="250"/>
      <c r="S136" s="250"/>
      <c r="T136" s="251"/>
      <c r="U136" s="12"/>
      <c r="V136" s="12"/>
      <c r="W136" s="12"/>
      <c r="X136" s="12"/>
      <c r="Y136" s="12"/>
      <c r="Z136" s="12"/>
      <c r="AA136" s="12"/>
      <c r="AB136" s="12"/>
      <c r="AC136" s="12"/>
      <c r="AD136" s="12"/>
      <c r="AE136" s="12"/>
      <c r="AT136" s="252" t="s">
        <v>276</v>
      </c>
      <c r="AU136" s="252" t="s">
        <v>86</v>
      </c>
      <c r="AV136" s="12" t="s">
        <v>86</v>
      </c>
      <c r="AW136" s="12" t="s">
        <v>32</v>
      </c>
      <c r="AX136" s="12" t="s">
        <v>76</v>
      </c>
      <c r="AY136" s="252" t="s">
        <v>251</v>
      </c>
    </row>
    <row r="137" s="12" customFormat="1">
      <c r="A137" s="12"/>
      <c r="B137" s="242"/>
      <c r="C137" s="243"/>
      <c r="D137" s="234" t="s">
        <v>276</v>
      </c>
      <c r="E137" s="244" t="s">
        <v>1</v>
      </c>
      <c r="F137" s="245" t="s">
        <v>1116</v>
      </c>
      <c r="G137" s="243"/>
      <c r="H137" s="246">
        <v>16</v>
      </c>
      <c r="I137" s="247"/>
      <c r="J137" s="243"/>
      <c r="K137" s="243"/>
      <c r="L137" s="248"/>
      <c r="M137" s="249"/>
      <c r="N137" s="250"/>
      <c r="O137" s="250"/>
      <c r="P137" s="250"/>
      <c r="Q137" s="250"/>
      <c r="R137" s="250"/>
      <c r="S137" s="250"/>
      <c r="T137" s="251"/>
      <c r="U137" s="12"/>
      <c r="V137" s="12"/>
      <c r="W137" s="12"/>
      <c r="X137" s="12"/>
      <c r="Y137" s="12"/>
      <c r="Z137" s="12"/>
      <c r="AA137" s="12"/>
      <c r="AB137" s="12"/>
      <c r="AC137" s="12"/>
      <c r="AD137" s="12"/>
      <c r="AE137" s="12"/>
      <c r="AT137" s="252" t="s">
        <v>276</v>
      </c>
      <c r="AU137" s="252" t="s">
        <v>86</v>
      </c>
      <c r="AV137" s="12" t="s">
        <v>86</v>
      </c>
      <c r="AW137" s="12" t="s">
        <v>32</v>
      </c>
      <c r="AX137" s="12" t="s">
        <v>76</v>
      </c>
      <c r="AY137" s="252" t="s">
        <v>251</v>
      </c>
    </row>
    <row r="138" s="12" customFormat="1">
      <c r="A138" s="12"/>
      <c r="B138" s="242"/>
      <c r="C138" s="243"/>
      <c r="D138" s="234" t="s">
        <v>276</v>
      </c>
      <c r="E138" s="244" t="s">
        <v>1</v>
      </c>
      <c r="F138" s="245" t="s">
        <v>1117</v>
      </c>
      <c r="G138" s="243"/>
      <c r="H138" s="246">
        <v>246</v>
      </c>
      <c r="I138" s="247"/>
      <c r="J138" s="243"/>
      <c r="K138" s="243"/>
      <c r="L138" s="248"/>
      <c r="M138" s="249"/>
      <c r="N138" s="250"/>
      <c r="O138" s="250"/>
      <c r="P138" s="250"/>
      <c r="Q138" s="250"/>
      <c r="R138" s="250"/>
      <c r="S138" s="250"/>
      <c r="T138" s="251"/>
      <c r="U138" s="12"/>
      <c r="V138" s="12"/>
      <c r="W138" s="12"/>
      <c r="X138" s="12"/>
      <c r="Y138" s="12"/>
      <c r="Z138" s="12"/>
      <c r="AA138" s="12"/>
      <c r="AB138" s="12"/>
      <c r="AC138" s="12"/>
      <c r="AD138" s="12"/>
      <c r="AE138" s="12"/>
      <c r="AT138" s="252" t="s">
        <v>276</v>
      </c>
      <c r="AU138" s="252" t="s">
        <v>86</v>
      </c>
      <c r="AV138" s="12" t="s">
        <v>86</v>
      </c>
      <c r="AW138" s="12" t="s">
        <v>32</v>
      </c>
      <c r="AX138" s="12" t="s">
        <v>76</v>
      </c>
      <c r="AY138" s="252" t="s">
        <v>251</v>
      </c>
    </row>
    <row r="139" s="12" customFormat="1">
      <c r="A139" s="12"/>
      <c r="B139" s="242"/>
      <c r="C139" s="243"/>
      <c r="D139" s="234" t="s">
        <v>276</v>
      </c>
      <c r="E139" s="244" t="s">
        <v>1</v>
      </c>
      <c r="F139" s="245" t="s">
        <v>1118</v>
      </c>
      <c r="G139" s="243"/>
      <c r="H139" s="246">
        <v>27</v>
      </c>
      <c r="I139" s="247"/>
      <c r="J139" s="243"/>
      <c r="K139" s="243"/>
      <c r="L139" s="248"/>
      <c r="M139" s="249"/>
      <c r="N139" s="250"/>
      <c r="O139" s="250"/>
      <c r="P139" s="250"/>
      <c r="Q139" s="250"/>
      <c r="R139" s="250"/>
      <c r="S139" s="250"/>
      <c r="T139" s="251"/>
      <c r="U139" s="12"/>
      <c r="V139" s="12"/>
      <c r="W139" s="12"/>
      <c r="X139" s="12"/>
      <c r="Y139" s="12"/>
      <c r="Z139" s="12"/>
      <c r="AA139" s="12"/>
      <c r="AB139" s="12"/>
      <c r="AC139" s="12"/>
      <c r="AD139" s="12"/>
      <c r="AE139" s="12"/>
      <c r="AT139" s="252" t="s">
        <v>276</v>
      </c>
      <c r="AU139" s="252" t="s">
        <v>86</v>
      </c>
      <c r="AV139" s="12" t="s">
        <v>86</v>
      </c>
      <c r="AW139" s="12" t="s">
        <v>32</v>
      </c>
      <c r="AX139" s="12" t="s">
        <v>76</v>
      </c>
      <c r="AY139" s="252" t="s">
        <v>251</v>
      </c>
    </row>
    <row r="140" s="12" customFormat="1">
      <c r="A140" s="12"/>
      <c r="B140" s="242"/>
      <c r="C140" s="243"/>
      <c r="D140" s="234" t="s">
        <v>276</v>
      </c>
      <c r="E140" s="244" t="s">
        <v>1</v>
      </c>
      <c r="F140" s="245" t="s">
        <v>1119</v>
      </c>
      <c r="G140" s="243"/>
      <c r="H140" s="246">
        <v>243</v>
      </c>
      <c r="I140" s="247"/>
      <c r="J140" s="243"/>
      <c r="K140" s="243"/>
      <c r="L140" s="248"/>
      <c r="M140" s="249"/>
      <c r="N140" s="250"/>
      <c r="O140" s="250"/>
      <c r="P140" s="250"/>
      <c r="Q140" s="250"/>
      <c r="R140" s="250"/>
      <c r="S140" s="250"/>
      <c r="T140" s="251"/>
      <c r="U140" s="12"/>
      <c r="V140" s="12"/>
      <c r="W140" s="12"/>
      <c r="X140" s="12"/>
      <c r="Y140" s="12"/>
      <c r="Z140" s="12"/>
      <c r="AA140" s="12"/>
      <c r="AB140" s="12"/>
      <c r="AC140" s="12"/>
      <c r="AD140" s="12"/>
      <c r="AE140" s="12"/>
      <c r="AT140" s="252" t="s">
        <v>276</v>
      </c>
      <c r="AU140" s="252" t="s">
        <v>86</v>
      </c>
      <c r="AV140" s="12" t="s">
        <v>86</v>
      </c>
      <c r="AW140" s="12" t="s">
        <v>32</v>
      </c>
      <c r="AX140" s="12" t="s">
        <v>76</v>
      </c>
      <c r="AY140" s="252" t="s">
        <v>251</v>
      </c>
    </row>
    <row r="141" s="12" customFormat="1">
      <c r="A141" s="12"/>
      <c r="B141" s="242"/>
      <c r="C141" s="243"/>
      <c r="D141" s="234" t="s">
        <v>276</v>
      </c>
      <c r="E141" s="244" t="s">
        <v>1</v>
      </c>
      <c r="F141" s="245" t="s">
        <v>1120</v>
      </c>
      <c r="G141" s="243"/>
      <c r="H141" s="246">
        <v>289</v>
      </c>
      <c r="I141" s="247"/>
      <c r="J141" s="243"/>
      <c r="K141" s="243"/>
      <c r="L141" s="248"/>
      <c r="M141" s="249"/>
      <c r="N141" s="250"/>
      <c r="O141" s="250"/>
      <c r="P141" s="250"/>
      <c r="Q141" s="250"/>
      <c r="R141" s="250"/>
      <c r="S141" s="250"/>
      <c r="T141" s="251"/>
      <c r="U141" s="12"/>
      <c r="V141" s="12"/>
      <c r="W141" s="12"/>
      <c r="X141" s="12"/>
      <c r="Y141" s="12"/>
      <c r="Z141" s="12"/>
      <c r="AA141" s="12"/>
      <c r="AB141" s="12"/>
      <c r="AC141" s="12"/>
      <c r="AD141" s="12"/>
      <c r="AE141" s="12"/>
      <c r="AT141" s="252" t="s">
        <v>276</v>
      </c>
      <c r="AU141" s="252" t="s">
        <v>86</v>
      </c>
      <c r="AV141" s="12" t="s">
        <v>86</v>
      </c>
      <c r="AW141" s="12" t="s">
        <v>32</v>
      </c>
      <c r="AX141" s="12" t="s">
        <v>76</v>
      </c>
      <c r="AY141" s="252" t="s">
        <v>251</v>
      </c>
    </row>
    <row r="142" s="12" customFormat="1">
      <c r="A142" s="12"/>
      <c r="B142" s="242"/>
      <c r="C142" s="243"/>
      <c r="D142" s="234" t="s">
        <v>276</v>
      </c>
      <c r="E142" s="244" t="s">
        <v>1</v>
      </c>
      <c r="F142" s="245" t="s">
        <v>1121</v>
      </c>
      <c r="G142" s="243"/>
      <c r="H142" s="246">
        <v>19</v>
      </c>
      <c r="I142" s="247"/>
      <c r="J142" s="243"/>
      <c r="K142" s="243"/>
      <c r="L142" s="248"/>
      <c r="M142" s="249"/>
      <c r="N142" s="250"/>
      <c r="O142" s="250"/>
      <c r="P142" s="250"/>
      <c r="Q142" s="250"/>
      <c r="R142" s="250"/>
      <c r="S142" s="250"/>
      <c r="T142" s="251"/>
      <c r="U142" s="12"/>
      <c r="V142" s="12"/>
      <c r="W142" s="12"/>
      <c r="X142" s="12"/>
      <c r="Y142" s="12"/>
      <c r="Z142" s="12"/>
      <c r="AA142" s="12"/>
      <c r="AB142" s="12"/>
      <c r="AC142" s="12"/>
      <c r="AD142" s="12"/>
      <c r="AE142" s="12"/>
      <c r="AT142" s="252" t="s">
        <v>276</v>
      </c>
      <c r="AU142" s="252" t="s">
        <v>86</v>
      </c>
      <c r="AV142" s="12" t="s">
        <v>86</v>
      </c>
      <c r="AW142" s="12" t="s">
        <v>32</v>
      </c>
      <c r="AX142" s="12" t="s">
        <v>76</v>
      </c>
      <c r="AY142" s="252" t="s">
        <v>251</v>
      </c>
    </row>
    <row r="143" s="12" customFormat="1">
      <c r="A143" s="12"/>
      <c r="B143" s="242"/>
      <c r="C143" s="243"/>
      <c r="D143" s="234" t="s">
        <v>276</v>
      </c>
      <c r="E143" s="244" t="s">
        <v>1</v>
      </c>
      <c r="F143" s="245" t="s">
        <v>1122</v>
      </c>
      <c r="G143" s="243"/>
      <c r="H143" s="246">
        <v>16</v>
      </c>
      <c r="I143" s="247"/>
      <c r="J143" s="243"/>
      <c r="K143" s="243"/>
      <c r="L143" s="248"/>
      <c r="M143" s="249"/>
      <c r="N143" s="250"/>
      <c r="O143" s="250"/>
      <c r="P143" s="250"/>
      <c r="Q143" s="250"/>
      <c r="R143" s="250"/>
      <c r="S143" s="250"/>
      <c r="T143" s="251"/>
      <c r="U143" s="12"/>
      <c r="V143" s="12"/>
      <c r="W143" s="12"/>
      <c r="X143" s="12"/>
      <c r="Y143" s="12"/>
      <c r="Z143" s="12"/>
      <c r="AA143" s="12"/>
      <c r="AB143" s="12"/>
      <c r="AC143" s="12"/>
      <c r="AD143" s="12"/>
      <c r="AE143" s="12"/>
      <c r="AT143" s="252" t="s">
        <v>276</v>
      </c>
      <c r="AU143" s="252" t="s">
        <v>86</v>
      </c>
      <c r="AV143" s="12" t="s">
        <v>86</v>
      </c>
      <c r="AW143" s="12" t="s">
        <v>32</v>
      </c>
      <c r="AX143" s="12" t="s">
        <v>76</v>
      </c>
      <c r="AY143" s="252" t="s">
        <v>251</v>
      </c>
    </row>
    <row r="144" s="12" customFormat="1">
      <c r="A144" s="12"/>
      <c r="B144" s="242"/>
      <c r="C144" s="243"/>
      <c r="D144" s="234" t="s">
        <v>276</v>
      </c>
      <c r="E144" s="244" t="s">
        <v>1</v>
      </c>
      <c r="F144" s="245" t="s">
        <v>1123</v>
      </c>
      <c r="G144" s="243"/>
      <c r="H144" s="246">
        <v>303</v>
      </c>
      <c r="I144" s="247"/>
      <c r="J144" s="243"/>
      <c r="K144" s="243"/>
      <c r="L144" s="248"/>
      <c r="M144" s="249"/>
      <c r="N144" s="250"/>
      <c r="O144" s="250"/>
      <c r="P144" s="250"/>
      <c r="Q144" s="250"/>
      <c r="R144" s="250"/>
      <c r="S144" s="250"/>
      <c r="T144" s="251"/>
      <c r="U144" s="12"/>
      <c r="V144" s="12"/>
      <c r="W144" s="12"/>
      <c r="X144" s="12"/>
      <c r="Y144" s="12"/>
      <c r="Z144" s="12"/>
      <c r="AA144" s="12"/>
      <c r="AB144" s="12"/>
      <c r="AC144" s="12"/>
      <c r="AD144" s="12"/>
      <c r="AE144" s="12"/>
      <c r="AT144" s="252" t="s">
        <v>276</v>
      </c>
      <c r="AU144" s="252" t="s">
        <v>86</v>
      </c>
      <c r="AV144" s="12" t="s">
        <v>86</v>
      </c>
      <c r="AW144" s="12" t="s">
        <v>32</v>
      </c>
      <c r="AX144" s="12" t="s">
        <v>76</v>
      </c>
      <c r="AY144" s="252" t="s">
        <v>251</v>
      </c>
    </row>
    <row r="145" s="12" customFormat="1">
      <c r="A145" s="12"/>
      <c r="B145" s="242"/>
      <c r="C145" s="243"/>
      <c r="D145" s="234" t="s">
        <v>276</v>
      </c>
      <c r="E145" s="244" t="s">
        <v>1</v>
      </c>
      <c r="F145" s="245" t="s">
        <v>1124</v>
      </c>
      <c r="G145" s="243"/>
      <c r="H145" s="246">
        <v>2295</v>
      </c>
      <c r="I145" s="247"/>
      <c r="J145" s="243"/>
      <c r="K145" s="243"/>
      <c r="L145" s="248"/>
      <c r="M145" s="249"/>
      <c r="N145" s="250"/>
      <c r="O145" s="250"/>
      <c r="P145" s="250"/>
      <c r="Q145" s="250"/>
      <c r="R145" s="250"/>
      <c r="S145" s="250"/>
      <c r="T145" s="251"/>
      <c r="U145" s="12"/>
      <c r="V145" s="12"/>
      <c r="W145" s="12"/>
      <c r="X145" s="12"/>
      <c r="Y145" s="12"/>
      <c r="Z145" s="12"/>
      <c r="AA145" s="12"/>
      <c r="AB145" s="12"/>
      <c r="AC145" s="12"/>
      <c r="AD145" s="12"/>
      <c r="AE145" s="12"/>
      <c r="AT145" s="252" t="s">
        <v>276</v>
      </c>
      <c r="AU145" s="252" t="s">
        <v>86</v>
      </c>
      <c r="AV145" s="12" t="s">
        <v>86</v>
      </c>
      <c r="AW145" s="12" t="s">
        <v>32</v>
      </c>
      <c r="AX145" s="12" t="s">
        <v>76</v>
      </c>
      <c r="AY145" s="252" t="s">
        <v>251</v>
      </c>
    </row>
    <row r="146" s="12" customFormat="1">
      <c r="A146" s="12"/>
      <c r="B146" s="242"/>
      <c r="C146" s="243"/>
      <c r="D146" s="234" t="s">
        <v>276</v>
      </c>
      <c r="E146" s="244" t="s">
        <v>1</v>
      </c>
      <c r="F146" s="245" t="s">
        <v>1125</v>
      </c>
      <c r="G146" s="243"/>
      <c r="H146" s="246">
        <v>8632</v>
      </c>
      <c r="I146" s="247"/>
      <c r="J146" s="243"/>
      <c r="K146" s="243"/>
      <c r="L146" s="248"/>
      <c r="M146" s="249"/>
      <c r="N146" s="250"/>
      <c r="O146" s="250"/>
      <c r="P146" s="250"/>
      <c r="Q146" s="250"/>
      <c r="R146" s="250"/>
      <c r="S146" s="250"/>
      <c r="T146" s="251"/>
      <c r="U146" s="12"/>
      <c r="V146" s="12"/>
      <c r="W146" s="12"/>
      <c r="X146" s="12"/>
      <c r="Y146" s="12"/>
      <c r="Z146" s="12"/>
      <c r="AA146" s="12"/>
      <c r="AB146" s="12"/>
      <c r="AC146" s="12"/>
      <c r="AD146" s="12"/>
      <c r="AE146" s="12"/>
      <c r="AT146" s="252" t="s">
        <v>276</v>
      </c>
      <c r="AU146" s="252" t="s">
        <v>86</v>
      </c>
      <c r="AV146" s="12" t="s">
        <v>86</v>
      </c>
      <c r="AW146" s="12" t="s">
        <v>32</v>
      </c>
      <c r="AX146" s="12" t="s">
        <v>76</v>
      </c>
      <c r="AY146" s="252" t="s">
        <v>251</v>
      </c>
    </row>
    <row r="147" s="12" customFormat="1">
      <c r="A147" s="12"/>
      <c r="B147" s="242"/>
      <c r="C147" s="243"/>
      <c r="D147" s="234" t="s">
        <v>276</v>
      </c>
      <c r="E147" s="244" t="s">
        <v>1</v>
      </c>
      <c r="F147" s="245" t="s">
        <v>1126</v>
      </c>
      <c r="G147" s="243"/>
      <c r="H147" s="246">
        <v>-3648</v>
      </c>
      <c r="I147" s="247"/>
      <c r="J147" s="243"/>
      <c r="K147" s="243"/>
      <c r="L147" s="248"/>
      <c r="M147" s="249"/>
      <c r="N147" s="250"/>
      <c r="O147" s="250"/>
      <c r="P147" s="250"/>
      <c r="Q147" s="250"/>
      <c r="R147" s="250"/>
      <c r="S147" s="250"/>
      <c r="T147" s="251"/>
      <c r="U147" s="12"/>
      <c r="V147" s="12"/>
      <c r="W147" s="12"/>
      <c r="X147" s="12"/>
      <c r="Y147" s="12"/>
      <c r="Z147" s="12"/>
      <c r="AA147" s="12"/>
      <c r="AB147" s="12"/>
      <c r="AC147" s="12"/>
      <c r="AD147" s="12"/>
      <c r="AE147" s="12"/>
      <c r="AT147" s="252" t="s">
        <v>276</v>
      </c>
      <c r="AU147" s="252" t="s">
        <v>86</v>
      </c>
      <c r="AV147" s="12" t="s">
        <v>86</v>
      </c>
      <c r="AW147" s="12" t="s">
        <v>32</v>
      </c>
      <c r="AX147" s="12" t="s">
        <v>76</v>
      </c>
      <c r="AY147" s="252" t="s">
        <v>251</v>
      </c>
    </row>
    <row r="148" s="15" customFormat="1">
      <c r="A148" s="15"/>
      <c r="B148" s="274"/>
      <c r="C148" s="275"/>
      <c r="D148" s="234" t="s">
        <v>276</v>
      </c>
      <c r="E148" s="276" t="s">
        <v>1</v>
      </c>
      <c r="F148" s="277" t="s">
        <v>423</v>
      </c>
      <c r="G148" s="275"/>
      <c r="H148" s="278">
        <v>10755</v>
      </c>
      <c r="I148" s="279"/>
      <c r="J148" s="275"/>
      <c r="K148" s="275"/>
      <c r="L148" s="280"/>
      <c r="M148" s="281"/>
      <c r="N148" s="282"/>
      <c r="O148" s="282"/>
      <c r="P148" s="282"/>
      <c r="Q148" s="282"/>
      <c r="R148" s="282"/>
      <c r="S148" s="282"/>
      <c r="T148" s="283"/>
      <c r="U148" s="15"/>
      <c r="V148" s="15"/>
      <c r="W148" s="15"/>
      <c r="X148" s="15"/>
      <c r="Y148" s="15"/>
      <c r="Z148" s="15"/>
      <c r="AA148" s="15"/>
      <c r="AB148" s="15"/>
      <c r="AC148" s="15"/>
      <c r="AD148" s="15"/>
      <c r="AE148" s="15"/>
      <c r="AT148" s="284" t="s">
        <v>276</v>
      </c>
      <c r="AU148" s="284" t="s">
        <v>86</v>
      </c>
      <c r="AV148" s="15" t="s">
        <v>254</v>
      </c>
      <c r="AW148" s="15" t="s">
        <v>32</v>
      </c>
      <c r="AX148" s="15" t="s">
        <v>84</v>
      </c>
      <c r="AY148" s="284" t="s">
        <v>251</v>
      </c>
    </row>
    <row r="149" s="2" customFormat="1" ht="24.15" customHeight="1">
      <c r="A149" s="38"/>
      <c r="B149" s="39"/>
      <c r="C149" s="220" t="s">
        <v>254</v>
      </c>
      <c r="D149" s="220" t="s">
        <v>255</v>
      </c>
      <c r="E149" s="221" t="s">
        <v>1127</v>
      </c>
      <c r="F149" s="222" t="s">
        <v>1128</v>
      </c>
      <c r="G149" s="223" t="s">
        <v>409</v>
      </c>
      <c r="H149" s="224">
        <v>10755</v>
      </c>
      <c r="I149" s="225"/>
      <c r="J149" s="226">
        <f>ROUND(I149*H149,2)</f>
        <v>0</v>
      </c>
      <c r="K149" s="227"/>
      <c r="L149" s="44"/>
      <c r="M149" s="228" t="s">
        <v>1</v>
      </c>
      <c r="N149" s="229" t="s">
        <v>41</v>
      </c>
      <c r="O149" s="91"/>
      <c r="P149" s="230">
        <f>O149*H149</f>
        <v>0</v>
      </c>
      <c r="Q149" s="230">
        <v>0</v>
      </c>
      <c r="R149" s="230">
        <f>Q149*H149</f>
        <v>0</v>
      </c>
      <c r="S149" s="230">
        <v>0</v>
      </c>
      <c r="T149" s="231">
        <f>S149*H149</f>
        <v>0</v>
      </c>
      <c r="U149" s="38"/>
      <c r="V149" s="38"/>
      <c r="W149" s="38"/>
      <c r="X149" s="38"/>
      <c r="Y149" s="38"/>
      <c r="Z149" s="38"/>
      <c r="AA149" s="38"/>
      <c r="AB149" s="38"/>
      <c r="AC149" s="38"/>
      <c r="AD149" s="38"/>
      <c r="AE149" s="38"/>
      <c r="AR149" s="232" t="s">
        <v>254</v>
      </c>
      <c r="AT149" s="232" t="s">
        <v>255</v>
      </c>
      <c r="AU149" s="232" t="s">
        <v>86</v>
      </c>
      <c r="AY149" s="17" t="s">
        <v>251</v>
      </c>
      <c r="BE149" s="233">
        <f>IF(N149="základní",J149,0)</f>
        <v>0</v>
      </c>
      <c r="BF149" s="233">
        <f>IF(N149="snížená",J149,0)</f>
        <v>0</v>
      </c>
      <c r="BG149" s="233">
        <f>IF(N149="zákl. přenesená",J149,0)</f>
        <v>0</v>
      </c>
      <c r="BH149" s="233">
        <f>IF(N149="sníž. přenesená",J149,0)</f>
        <v>0</v>
      </c>
      <c r="BI149" s="233">
        <f>IF(N149="nulová",J149,0)</f>
        <v>0</v>
      </c>
      <c r="BJ149" s="17" t="s">
        <v>84</v>
      </c>
      <c r="BK149" s="233">
        <f>ROUND(I149*H149,2)</f>
        <v>0</v>
      </c>
      <c r="BL149" s="17" t="s">
        <v>254</v>
      </c>
      <c r="BM149" s="232" t="s">
        <v>1129</v>
      </c>
    </row>
    <row r="150" s="2" customFormat="1">
      <c r="A150" s="38"/>
      <c r="B150" s="39"/>
      <c r="C150" s="40"/>
      <c r="D150" s="234" t="s">
        <v>260</v>
      </c>
      <c r="E150" s="40"/>
      <c r="F150" s="235" t="s">
        <v>1130</v>
      </c>
      <c r="G150" s="40"/>
      <c r="H150" s="40"/>
      <c r="I150" s="236"/>
      <c r="J150" s="40"/>
      <c r="K150" s="40"/>
      <c r="L150" s="44"/>
      <c r="M150" s="237"/>
      <c r="N150" s="238"/>
      <c r="O150" s="91"/>
      <c r="P150" s="91"/>
      <c r="Q150" s="91"/>
      <c r="R150" s="91"/>
      <c r="S150" s="91"/>
      <c r="T150" s="92"/>
      <c r="U150" s="38"/>
      <c r="V150" s="38"/>
      <c r="W150" s="38"/>
      <c r="X150" s="38"/>
      <c r="Y150" s="38"/>
      <c r="Z150" s="38"/>
      <c r="AA150" s="38"/>
      <c r="AB150" s="38"/>
      <c r="AC150" s="38"/>
      <c r="AD150" s="38"/>
      <c r="AE150" s="38"/>
      <c r="AT150" s="17" t="s">
        <v>260</v>
      </c>
      <c r="AU150" s="17" t="s">
        <v>86</v>
      </c>
    </row>
    <row r="151" s="2" customFormat="1">
      <c r="A151" s="38"/>
      <c r="B151" s="39"/>
      <c r="C151" s="40"/>
      <c r="D151" s="240" t="s">
        <v>274</v>
      </c>
      <c r="E151" s="40"/>
      <c r="F151" s="241" t="s">
        <v>1131</v>
      </c>
      <c r="G151" s="40"/>
      <c r="H151" s="40"/>
      <c r="I151" s="236"/>
      <c r="J151" s="40"/>
      <c r="K151" s="40"/>
      <c r="L151" s="44"/>
      <c r="M151" s="237"/>
      <c r="N151" s="238"/>
      <c r="O151" s="91"/>
      <c r="P151" s="91"/>
      <c r="Q151" s="91"/>
      <c r="R151" s="91"/>
      <c r="S151" s="91"/>
      <c r="T151" s="92"/>
      <c r="U151" s="38"/>
      <c r="V151" s="38"/>
      <c r="W151" s="38"/>
      <c r="X151" s="38"/>
      <c r="Y151" s="38"/>
      <c r="Z151" s="38"/>
      <c r="AA151" s="38"/>
      <c r="AB151" s="38"/>
      <c r="AC151" s="38"/>
      <c r="AD151" s="38"/>
      <c r="AE151" s="38"/>
      <c r="AT151" s="17" t="s">
        <v>274</v>
      </c>
      <c r="AU151" s="17" t="s">
        <v>86</v>
      </c>
    </row>
    <row r="152" s="13" customFormat="1">
      <c r="A152" s="13"/>
      <c r="B152" s="253"/>
      <c r="C152" s="254"/>
      <c r="D152" s="234" t="s">
        <v>276</v>
      </c>
      <c r="E152" s="255" t="s">
        <v>1</v>
      </c>
      <c r="F152" s="256" t="s">
        <v>1132</v>
      </c>
      <c r="G152" s="254"/>
      <c r="H152" s="255" t="s">
        <v>1</v>
      </c>
      <c r="I152" s="257"/>
      <c r="J152" s="254"/>
      <c r="K152" s="254"/>
      <c r="L152" s="258"/>
      <c r="M152" s="259"/>
      <c r="N152" s="260"/>
      <c r="O152" s="260"/>
      <c r="P152" s="260"/>
      <c r="Q152" s="260"/>
      <c r="R152" s="260"/>
      <c r="S152" s="260"/>
      <c r="T152" s="261"/>
      <c r="U152" s="13"/>
      <c r="V152" s="13"/>
      <c r="W152" s="13"/>
      <c r="X152" s="13"/>
      <c r="Y152" s="13"/>
      <c r="Z152" s="13"/>
      <c r="AA152" s="13"/>
      <c r="AB152" s="13"/>
      <c r="AC152" s="13"/>
      <c r="AD152" s="13"/>
      <c r="AE152" s="13"/>
      <c r="AT152" s="262" t="s">
        <v>276</v>
      </c>
      <c r="AU152" s="262" t="s">
        <v>86</v>
      </c>
      <c r="AV152" s="13" t="s">
        <v>84</v>
      </c>
      <c r="AW152" s="13" t="s">
        <v>32</v>
      </c>
      <c r="AX152" s="13" t="s">
        <v>76</v>
      </c>
      <c r="AY152" s="262" t="s">
        <v>251</v>
      </c>
    </row>
    <row r="153" s="12" customFormat="1">
      <c r="A153" s="12"/>
      <c r="B153" s="242"/>
      <c r="C153" s="243"/>
      <c r="D153" s="234" t="s">
        <v>276</v>
      </c>
      <c r="E153" s="244" t="s">
        <v>1</v>
      </c>
      <c r="F153" s="245" t="s">
        <v>1101</v>
      </c>
      <c r="G153" s="243"/>
      <c r="H153" s="246">
        <v>10755</v>
      </c>
      <c r="I153" s="247"/>
      <c r="J153" s="243"/>
      <c r="K153" s="243"/>
      <c r="L153" s="248"/>
      <c r="M153" s="249"/>
      <c r="N153" s="250"/>
      <c r="O153" s="250"/>
      <c r="P153" s="250"/>
      <c r="Q153" s="250"/>
      <c r="R153" s="250"/>
      <c r="S153" s="250"/>
      <c r="T153" s="251"/>
      <c r="U153" s="12"/>
      <c r="V153" s="12"/>
      <c r="W153" s="12"/>
      <c r="X153" s="12"/>
      <c r="Y153" s="12"/>
      <c r="Z153" s="12"/>
      <c r="AA153" s="12"/>
      <c r="AB153" s="12"/>
      <c r="AC153" s="12"/>
      <c r="AD153" s="12"/>
      <c r="AE153" s="12"/>
      <c r="AT153" s="252" t="s">
        <v>276</v>
      </c>
      <c r="AU153" s="252" t="s">
        <v>86</v>
      </c>
      <c r="AV153" s="12" t="s">
        <v>86</v>
      </c>
      <c r="AW153" s="12" t="s">
        <v>32</v>
      </c>
      <c r="AX153" s="12" t="s">
        <v>76</v>
      </c>
      <c r="AY153" s="252" t="s">
        <v>251</v>
      </c>
    </row>
    <row r="154" s="15" customFormat="1">
      <c r="A154" s="15"/>
      <c r="B154" s="274"/>
      <c r="C154" s="275"/>
      <c r="D154" s="234" t="s">
        <v>276</v>
      </c>
      <c r="E154" s="276" t="s">
        <v>1</v>
      </c>
      <c r="F154" s="277" t="s">
        <v>423</v>
      </c>
      <c r="G154" s="275"/>
      <c r="H154" s="278">
        <v>10755</v>
      </c>
      <c r="I154" s="279"/>
      <c r="J154" s="275"/>
      <c r="K154" s="275"/>
      <c r="L154" s="280"/>
      <c r="M154" s="281"/>
      <c r="N154" s="282"/>
      <c r="O154" s="282"/>
      <c r="P154" s="282"/>
      <c r="Q154" s="282"/>
      <c r="R154" s="282"/>
      <c r="S154" s="282"/>
      <c r="T154" s="283"/>
      <c r="U154" s="15"/>
      <c r="V154" s="15"/>
      <c r="W154" s="15"/>
      <c r="X154" s="15"/>
      <c r="Y154" s="15"/>
      <c r="Z154" s="15"/>
      <c r="AA154" s="15"/>
      <c r="AB154" s="15"/>
      <c r="AC154" s="15"/>
      <c r="AD154" s="15"/>
      <c r="AE154" s="15"/>
      <c r="AT154" s="284" t="s">
        <v>276</v>
      </c>
      <c r="AU154" s="284" t="s">
        <v>86</v>
      </c>
      <c r="AV154" s="15" t="s">
        <v>254</v>
      </c>
      <c r="AW154" s="15" t="s">
        <v>32</v>
      </c>
      <c r="AX154" s="15" t="s">
        <v>84</v>
      </c>
      <c r="AY154" s="284" t="s">
        <v>251</v>
      </c>
    </row>
    <row r="155" s="2" customFormat="1" ht="16.5" customHeight="1">
      <c r="A155" s="38"/>
      <c r="B155" s="39"/>
      <c r="C155" s="292" t="s">
        <v>282</v>
      </c>
      <c r="D155" s="292" t="s">
        <v>1133</v>
      </c>
      <c r="E155" s="293" t="s">
        <v>1134</v>
      </c>
      <c r="F155" s="294" t="s">
        <v>1135</v>
      </c>
      <c r="G155" s="295" t="s">
        <v>1136</v>
      </c>
      <c r="H155" s="296">
        <v>215.09999999999999</v>
      </c>
      <c r="I155" s="297"/>
      <c r="J155" s="298">
        <f>ROUND(I155*H155,2)</f>
        <v>0</v>
      </c>
      <c r="K155" s="299"/>
      <c r="L155" s="300"/>
      <c r="M155" s="301" t="s">
        <v>1</v>
      </c>
      <c r="N155" s="302" t="s">
        <v>41</v>
      </c>
      <c r="O155" s="91"/>
      <c r="P155" s="230">
        <f>O155*H155</f>
        <v>0</v>
      </c>
      <c r="Q155" s="230">
        <v>0.001</v>
      </c>
      <c r="R155" s="230">
        <f>Q155*H155</f>
        <v>0.21509999999999999</v>
      </c>
      <c r="S155" s="230">
        <v>0</v>
      </c>
      <c r="T155" s="231">
        <f>S155*H155</f>
        <v>0</v>
      </c>
      <c r="U155" s="38"/>
      <c r="V155" s="38"/>
      <c r="W155" s="38"/>
      <c r="X155" s="38"/>
      <c r="Y155" s="38"/>
      <c r="Z155" s="38"/>
      <c r="AA155" s="38"/>
      <c r="AB155" s="38"/>
      <c r="AC155" s="38"/>
      <c r="AD155" s="38"/>
      <c r="AE155" s="38"/>
      <c r="AR155" s="232" t="s">
        <v>299</v>
      </c>
      <c r="AT155" s="232" t="s">
        <v>1133</v>
      </c>
      <c r="AU155" s="232" t="s">
        <v>86</v>
      </c>
      <c r="AY155" s="17" t="s">
        <v>251</v>
      </c>
      <c r="BE155" s="233">
        <f>IF(N155="základní",J155,0)</f>
        <v>0</v>
      </c>
      <c r="BF155" s="233">
        <f>IF(N155="snížená",J155,0)</f>
        <v>0</v>
      </c>
      <c r="BG155" s="233">
        <f>IF(N155="zákl. přenesená",J155,0)</f>
        <v>0</v>
      </c>
      <c r="BH155" s="233">
        <f>IF(N155="sníž. přenesená",J155,0)</f>
        <v>0</v>
      </c>
      <c r="BI155" s="233">
        <f>IF(N155="nulová",J155,0)</f>
        <v>0</v>
      </c>
      <c r="BJ155" s="17" t="s">
        <v>84</v>
      </c>
      <c r="BK155" s="233">
        <f>ROUND(I155*H155,2)</f>
        <v>0</v>
      </c>
      <c r="BL155" s="17" t="s">
        <v>254</v>
      </c>
      <c r="BM155" s="232" t="s">
        <v>1137</v>
      </c>
    </row>
    <row r="156" s="2" customFormat="1">
      <c r="A156" s="38"/>
      <c r="B156" s="39"/>
      <c r="C156" s="40"/>
      <c r="D156" s="234" t="s">
        <v>260</v>
      </c>
      <c r="E156" s="40"/>
      <c r="F156" s="235" t="s">
        <v>1135</v>
      </c>
      <c r="G156" s="40"/>
      <c r="H156" s="40"/>
      <c r="I156" s="236"/>
      <c r="J156" s="40"/>
      <c r="K156" s="40"/>
      <c r="L156" s="44"/>
      <c r="M156" s="237"/>
      <c r="N156" s="238"/>
      <c r="O156" s="91"/>
      <c r="P156" s="91"/>
      <c r="Q156" s="91"/>
      <c r="R156" s="91"/>
      <c r="S156" s="91"/>
      <c r="T156" s="92"/>
      <c r="U156" s="38"/>
      <c r="V156" s="38"/>
      <c r="W156" s="38"/>
      <c r="X156" s="38"/>
      <c r="Y156" s="38"/>
      <c r="Z156" s="38"/>
      <c r="AA156" s="38"/>
      <c r="AB156" s="38"/>
      <c r="AC156" s="38"/>
      <c r="AD156" s="38"/>
      <c r="AE156" s="38"/>
      <c r="AT156" s="17" t="s">
        <v>260</v>
      </c>
      <c r="AU156" s="17" t="s">
        <v>86</v>
      </c>
    </row>
    <row r="157" s="12" customFormat="1">
      <c r="A157" s="12"/>
      <c r="B157" s="242"/>
      <c r="C157" s="243"/>
      <c r="D157" s="234" t="s">
        <v>276</v>
      </c>
      <c r="E157" s="243"/>
      <c r="F157" s="245" t="s">
        <v>1138</v>
      </c>
      <c r="G157" s="243"/>
      <c r="H157" s="246">
        <v>215.09999999999999</v>
      </c>
      <c r="I157" s="247"/>
      <c r="J157" s="243"/>
      <c r="K157" s="243"/>
      <c r="L157" s="248"/>
      <c r="M157" s="249"/>
      <c r="N157" s="250"/>
      <c r="O157" s="250"/>
      <c r="P157" s="250"/>
      <c r="Q157" s="250"/>
      <c r="R157" s="250"/>
      <c r="S157" s="250"/>
      <c r="T157" s="251"/>
      <c r="U157" s="12"/>
      <c r="V157" s="12"/>
      <c r="W157" s="12"/>
      <c r="X157" s="12"/>
      <c r="Y157" s="12"/>
      <c r="Z157" s="12"/>
      <c r="AA157" s="12"/>
      <c r="AB157" s="12"/>
      <c r="AC157" s="12"/>
      <c r="AD157" s="12"/>
      <c r="AE157" s="12"/>
      <c r="AT157" s="252" t="s">
        <v>276</v>
      </c>
      <c r="AU157" s="252" t="s">
        <v>86</v>
      </c>
      <c r="AV157" s="12" t="s">
        <v>86</v>
      </c>
      <c r="AW157" s="12" t="s">
        <v>4</v>
      </c>
      <c r="AX157" s="12" t="s">
        <v>84</v>
      </c>
      <c r="AY157" s="252" t="s">
        <v>251</v>
      </c>
    </row>
    <row r="158" s="2" customFormat="1" ht="21.75" customHeight="1">
      <c r="A158" s="38"/>
      <c r="B158" s="39"/>
      <c r="C158" s="220" t="s">
        <v>287</v>
      </c>
      <c r="D158" s="220" t="s">
        <v>255</v>
      </c>
      <c r="E158" s="221" t="s">
        <v>1139</v>
      </c>
      <c r="F158" s="222" t="s">
        <v>1140</v>
      </c>
      <c r="G158" s="223" t="s">
        <v>409</v>
      </c>
      <c r="H158" s="224">
        <v>10755</v>
      </c>
      <c r="I158" s="225"/>
      <c r="J158" s="226">
        <f>ROUND(I158*H158,2)</f>
        <v>0</v>
      </c>
      <c r="K158" s="227"/>
      <c r="L158" s="44"/>
      <c r="M158" s="228" t="s">
        <v>1</v>
      </c>
      <c r="N158" s="229" t="s">
        <v>41</v>
      </c>
      <c r="O158" s="91"/>
      <c r="P158" s="230">
        <f>O158*H158</f>
        <v>0</v>
      </c>
      <c r="Q158" s="230">
        <v>0</v>
      </c>
      <c r="R158" s="230">
        <f>Q158*H158</f>
        <v>0</v>
      </c>
      <c r="S158" s="230">
        <v>0</v>
      </c>
      <c r="T158" s="231">
        <f>S158*H158</f>
        <v>0</v>
      </c>
      <c r="U158" s="38"/>
      <c r="V158" s="38"/>
      <c r="W158" s="38"/>
      <c r="X158" s="38"/>
      <c r="Y158" s="38"/>
      <c r="Z158" s="38"/>
      <c r="AA158" s="38"/>
      <c r="AB158" s="38"/>
      <c r="AC158" s="38"/>
      <c r="AD158" s="38"/>
      <c r="AE158" s="38"/>
      <c r="AR158" s="232" t="s">
        <v>254</v>
      </c>
      <c r="AT158" s="232" t="s">
        <v>255</v>
      </c>
      <c r="AU158" s="232" t="s">
        <v>86</v>
      </c>
      <c r="AY158" s="17" t="s">
        <v>251</v>
      </c>
      <c r="BE158" s="233">
        <f>IF(N158="základní",J158,0)</f>
        <v>0</v>
      </c>
      <c r="BF158" s="233">
        <f>IF(N158="snížená",J158,0)</f>
        <v>0</v>
      </c>
      <c r="BG158" s="233">
        <f>IF(N158="zákl. přenesená",J158,0)</f>
        <v>0</v>
      </c>
      <c r="BH158" s="233">
        <f>IF(N158="sníž. přenesená",J158,0)</f>
        <v>0</v>
      </c>
      <c r="BI158" s="233">
        <f>IF(N158="nulová",J158,0)</f>
        <v>0</v>
      </c>
      <c r="BJ158" s="17" t="s">
        <v>84</v>
      </c>
      <c r="BK158" s="233">
        <f>ROUND(I158*H158,2)</f>
        <v>0</v>
      </c>
      <c r="BL158" s="17" t="s">
        <v>254</v>
      </c>
      <c r="BM158" s="232" t="s">
        <v>1141</v>
      </c>
    </row>
    <row r="159" s="2" customFormat="1">
      <c r="A159" s="38"/>
      <c r="B159" s="39"/>
      <c r="C159" s="40"/>
      <c r="D159" s="234" t="s">
        <v>260</v>
      </c>
      <c r="E159" s="40"/>
      <c r="F159" s="235" t="s">
        <v>1142</v>
      </c>
      <c r="G159" s="40"/>
      <c r="H159" s="40"/>
      <c r="I159" s="236"/>
      <c r="J159" s="40"/>
      <c r="K159" s="40"/>
      <c r="L159" s="44"/>
      <c r="M159" s="237"/>
      <c r="N159" s="238"/>
      <c r="O159" s="91"/>
      <c r="P159" s="91"/>
      <c r="Q159" s="91"/>
      <c r="R159" s="91"/>
      <c r="S159" s="91"/>
      <c r="T159" s="92"/>
      <c r="U159" s="38"/>
      <c r="V159" s="38"/>
      <c r="W159" s="38"/>
      <c r="X159" s="38"/>
      <c r="Y159" s="38"/>
      <c r="Z159" s="38"/>
      <c r="AA159" s="38"/>
      <c r="AB159" s="38"/>
      <c r="AC159" s="38"/>
      <c r="AD159" s="38"/>
      <c r="AE159" s="38"/>
      <c r="AT159" s="17" t="s">
        <v>260</v>
      </c>
      <c r="AU159" s="17" t="s">
        <v>86</v>
      </c>
    </row>
    <row r="160" s="2" customFormat="1">
      <c r="A160" s="38"/>
      <c r="B160" s="39"/>
      <c r="C160" s="40"/>
      <c r="D160" s="240" t="s">
        <v>274</v>
      </c>
      <c r="E160" s="40"/>
      <c r="F160" s="241" t="s">
        <v>1143</v>
      </c>
      <c r="G160" s="40"/>
      <c r="H160" s="40"/>
      <c r="I160" s="236"/>
      <c r="J160" s="40"/>
      <c r="K160" s="40"/>
      <c r="L160" s="44"/>
      <c r="M160" s="237"/>
      <c r="N160" s="238"/>
      <c r="O160" s="91"/>
      <c r="P160" s="91"/>
      <c r="Q160" s="91"/>
      <c r="R160" s="91"/>
      <c r="S160" s="91"/>
      <c r="T160" s="92"/>
      <c r="U160" s="38"/>
      <c r="V160" s="38"/>
      <c r="W160" s="38"/>
      <c r="X160" s="38"/>
      <c r="Y160" s="38"/>
      <c r="Z160" s="38"/>
      <c r="AA160" s="38"/>
      <c r="AB160" s="38"/>
      <c r="AC160" s="38"/>
      <c r="AD160" s="38"/>
      <c r="AE160" s="38"/>
      <c r="AT160" s="17" t="s">
        <v>274</v>
      </c>
      <c r="AU160" s="17" t="s">
        <v>86</v>
      </c>
    </row>
    <row r="161" s="13" customFormat="1">
      <c r="A161" s="13"/>
      <c r="B161" s="253"/>
      <c r="C161" s="254"/>
      <c r="D161" s="234" t="s">
        <v>276</v>
      </c>
      <c r="E161" s="255" t="s">
        <v>1</v>
      </c>
      <c r="F161" s="256" t="s">
        <v>1132</v>
      </c>
      <c r="G161" s="254"/>
      <c r="H161" s="255" t="s">
        <v>1</v>
      </c>
      <c r="I161" s="257"/>
      <c r="J161" s="254"/>
      <c r="K161" s="254"/>
      <c r="L161" s="258"/>
      <c r="M161" s="259"/>
      <c r="N161" s="260"/>
      <c r="O161" s="260"/>
      <c r="P161" s="260"/>
      <c r="Q161" s="260"/>
      <c r="R161" s="260"/>
      <c r="S161" s="260"/>
      <c r="T161" s="261"/>
      <c r="U161" s="13"/>
      <c r="V161" s="13"/>
      <c r="W161" s="13"/>
      <c r="X161" s="13"/>
      <c r="Y161" s="13"/>
      <c r="Z161" s="13"/>
      <c r="AA161" s="13"/>
      <c r="AB161" s="13"/>
      <c r="AC161" s="13"/>
      <c r="AD161" s="13"/>
      <c r="AE161" s="13"/>
      <c r="AT161" s="262" t="s">
        <v>276</v>
      </c>
      <c r="AU161" s="262" t="s">
        <v>86</v>
      </c>
      <c r="AV161" s="13" t="s">
        <v>84</v>
      </c>
      <c r="AW161" s="13" t="s">
        <v>32</v>
      </c>
      <c r="AX161" s="13" t="s">
        <v>76</v>
      </c>
      <c r="AY161" s="262" t="s">
        <v>251</v>
      </c>
    </row>
    <row r="162" s="12" customFormat="1">
      <c r="A162" s="12"/>
      <c r="B162" s="242"/>
      <c r="C162" s="243"/>
      <c r="D162" s="234" t="s">
        <v>276</v>
      </c>
      <c r="E162" s="244" t="s">
        <v>1</v>
      </c>
      <c r="F162" s="245" t="s">
        <v>1101</v>
      </c>
      <c r="G162" s="243"/>
      <c r="H162" s="246">
        <v>10755</v>
      </c>
      <c r="I162" s="247"/>
      <c r="J162" s="243"/>
      <c r="K162" s="243"/>
      <c r="L162" s="248"/>
      <c r="M162" s="249"/>
      <c r="N162" s="250"/>
      <c r="O162" s="250"/>
      <c r="P162" s="250"/>
      <c r="Q162" s="250"/>
      <c r="R162" s="250"/>
      <c r="S162" s="250"/>
      <c r="T162" s="251"/>
      <c r="U162" s="12"/>
      <c r="V162" s="12"/>
      <c r="W162" s="12"/>
      <c r="X162" s="12"/>
      <c r="Y162" s="12"/>
      <c r="Z162" s="12"/>
      <c r="AA162" s="12"/>
      <c r="AB162" s="12"/>
      <c r="AC162" s="12"/>
      <c r="AD162" s="12"/>
      <c r="AE162" s="12"/>
      <c r="AT162" s="252" t="s">
        <v>276</v>
      </c>
      <c r="AU162" s="252" t="s">
        <v>86</v>
      </c>
      <c r="AV162" s="12" t="s">
        <v>86</v>
      </c>
      <c r="AW162" s="12" t="s">
        <v>32</v>
      </c>
      <c r="AX162" s="12" t="s">
        <v>76</v>
      </c>
      <c r="AY162" s="252" t="s">
        <v>251</v>
      </c>
    </row>
    <row r="163" s="15" customFormat="1">
      <c r="A163" s="15"/>
      <c r="B163" s="274"/>
      <c r="C163" s="275"/>
      <c r="D163" s="234" t="s">
        <v>276</v>
      </c>
      <c r="E163" s="276" t="s">
        <v>1</v>
      </c>
      <c r="F163" s="277" t="s">
        <v>423</v>
      </c>
      <c r="G163" s="275"/>
      <c r="H163" s="278">
        <v>10755</v>
      </c>
      <c r="I163" s="279"/>
      <c r="J163" s="275"/>
      <c r="K163" s="275"/>
      <c r="L163" s="280"/>
      <c r="M163" s="281"/>
      <c r="N163" s="282"/>
      <c r="O163" s="282"/>
      <c r="P163" s="282"/>
      <c r="Q163" s="282"/>
      <c r="R163" s="282"/>
      <c r="S163" s="282"/>
      <c r="T163" s="283"/>
      <c r="U163" s="15"/>
      <c r="V163" s="15"/>
      <c r="W163" s="15"/>
      <c r="X163" s="15"/>
      <c r="Y163" s="15"/>
      <c r="Z163" s="15"/>
      <c r="AA163" s="15"/>
      <c r="AB163" s="15"/>
      <c r="AC163" s="15"/>
      <c r="AD163" s="15"/>
      <c r="AE163" s="15"/>
      <c r="AT163" s="284" t="s">
        <v>276</v>
      </c>
      <c r="AU163" s="284" t="s">
        <v>86</v>
      </c>
      <c r="AV163" s="15" t="s">
        <v>254</v>
      </c>
      <c r="AW163" s="15" t="s">
        <v>32</v>
      </c>
      <c r="AX163" s="15" t="s">
        <v>84</v>
      </c>
      <c r="AY163" s="284" t="s">
        <v>251</v>
      </c>
    </row>
    <row r="164" s="2" customFormat="1" ht="24.15" customHeight="1">
      <c r="A164" s="38"/>
      <c r="B164" s="39"/>
      <c r="C164" s="220" t="s">
        <v>294</v>
      </c>
      <c r="D164" s="220" t="s">
        <v>255</v>
      </c>
      <c r="E164" s="221" t="s">
        <v>1144</v>
      </c>
      <c r="F164" s="222" t="s">
        <v>1145</v>
      </c>
      <c r="G164" s="223" t="s">
        <v>409</v>
      </c>
      <c r="H164" s="224">
        <v>10755</v>
      </c>
      <c r="I164" s="225"/>
      <c r="J164" s="226">
        <f>ROUND(I164*H164,2)</f>
        <v>0</v>
      </c>
      <c r="K164" s="227"/>
      <c r="L164" s="44"/>
      <c r="M164" s="228" t="s">
        <v>1</v>
      </c>
      <c r="N164" s="229" t="s">
        <v>41</v>
      </c>
      <c r="O164" s="91"/>
      <c r="P164" s="230">
        <f>O164*H164</f>
        <v>0</v>
      </c>
      <c r="Q164" s="230">
        <v>0</v>
      </c>
      <c r="R164" s="230">
        <f>Q164*H164</f>
        <v>0</v>
      </c>
      <c r="S164" s="230">
        <v>0</v>
      </c>
      <c r="T164" s="231">
        <f>S164*H164</f>
        <v>0</v>
      </c>
      <c r="U164" s="38"/>
      <c r="V164" s="38"/>
      <c r="W164" s="38"/>
      <c r="X164" s="38"/>
      <c r="Y164" s="38"/>
      <c r="Z164" s="38"/>
      <c r="AA164" s="38"/>
      <c r="AB164" s="38"/>
      <c r="AC164" s="38"/>
      <c r="AD164" s="38"/>
      <c r="AE164" s="38"/>
      <c r="AR164" s="232" t="s">
        <v>254</v>
      </c>
      <c r="AT164" s="232" t="s">
        <v>255</v>
      </c>
      <c r="AU164" s="232" t="s">
        <v>86</v>
      </c>
      <c r="AY164" s="17" t="s">
        <v>251</v>
      </c>
      <c r="BE164" s="233">
        <f>IF(N164="základní",J164,0)</f>
        <v>0</v>
      </c>
      <c r="BF164" s="233">
        <f>IF(N164="snížená",J164,0)</f>
        <v>0</v>
      </c>
      <c r="BG164" s="233">
        <f>IF(N164="zákl. přenesená",J164,0)</f>
        <v>0</v>
      </c>
      <c r="BH164" s="233">
        <f>IF(N164="sníž. přenesená",J164,0)</f>
        <v>0</v>
      </c>
      <c r="BI164" s="233">
        <f>IF(N164="nulová",J164,0)</f>
        <v>0</v>
      </c>
      <c r="BJ164" s="17" t="s">
        <v>84</v>
      </c>
      <c r="BK164" s="233">
        <f>ROUND(I164*H164,2)</f>
        <v>0</v>
      </c>
      <c r="BL164" s="17" t="s">
        <v>254</v>
      </c>
      <c r="BM164" s="232" t="s">
        <v>1146</v>
      </c>
    </row>
    <row r="165" s="2" customFormat="1">
      <c r="A165" s="38"/>
      <c r="B165" s="39"/>
      <c r="C165" s="40"/>
      <c r="D165" s="234" t="s">
        <v>260</v>
      </c>
      <c r="E165" s="40"/>
      <c r="F165" s="235" t="s">
        <v>1147</v>
      </c>
      <c r="G165" s="40"/>
      <c r="H165" s="40"/>
      <c r="I165" s="236"/>
      <c r="J165" s="40"/>
      <c r="K165" s="40"/>
      <c r="L165" s="44"/>
      <c r="M165" s="237"/>
      <c r="N165" s="238"/>
      <c r="O165" s="91"/>
      <c r="P165" s="91"/>
      <c r="Q165" s="91"/>
      <c r="R165" s="91"/>
      <c r="S165" s="91"/>
      <c r="T165" s="92"/>
      <c r="U165" s="38"/>
      <c r="V165" s="38"/>
      <c r="W165" s="38"/>
      <c r="X165" s="38"/>
      <c r="Y165" s="38"/>
      <c r="Z165" s="38"/>
      <c r="AA165" s="38"/>
      <c r="AB165" s="38"/>
      <c r="AC165" s="38"/>
      <c r="AD165" s="38"/>
      <c r="AE165" s="38"/>
      <c r="AT165" s="17" t="s">
        <v>260</v>
      </c>
      <c r="AU165" s="17" t="s">
        <v>86</v>
      </c>
    </row>
    <row r="166" s="2" customFormat="1">
      <c r="A166" s="38"/>
      <c r="B166" s="39"/>
      <c r="C166" s="40"/>
      <c r="D166" s="240" t="s">
        <v>274</v>
      </c>
      <c r="E166" s="40"/>
      <c r="F166" s="241" t="s">
        <v>1148</v>
      </c>
      <c r="G166" s="40"/>
      <c r="H166" s="40"/>
      <c r="I166" s="236"/>
      <c r="J166" s="40"/>
      <c r="K166" s="40"/>
      <c r="L166" s="44"/>
      <c r="M166" s="237"/>
      <c r="N166" s="238"/>
      <c r="O166" s="91"/>
      <c r="P166" s="91"/>
      <c r="Q166" s="91"/>
      <c r="R166" s="91"/>
      <c r="S166" s="91"/>
      <c r="T166" s="92"/>
      <c r="U166" s="38"/>
      <c r="V166" s="38"/>
      <c r="W166" s="38"/>
      <c r="X166" s="38"/>
      <c r="Y166" s="38"/>
      <c r="Z166" s="38"/>
      <c r="AA166" s="38"/>
      <c r="AB166" s="38"/>
      <c r="AC166" s="38"/>
      <c r="AD166" s="38"/>
      <c r="AE166" s="38"/>
      <c r="AT166" s="17" t="s">
        <v>274</v>
      </c>
      <c r="AU166" s="17" t="s">
        <v>86</v>
      </c>
    </row>
    <row r="167" s="13" customFormat="1">
      <c r="A167" s="13"/>
      <c r="B167" s="253"/>
      <c r="C167" s="254"/>
      <c r="D167" s="234" t="s">
        <v>276</v>
      </c>
      <c r="E167" s="255" t="s">
        <v>1</v>
      </c>
      <c r="F167" s="256" t="s">
        <v>1132</v>
      </c>
      <c r="G167" s="254"/>
      <c r="H167" s="255" t="s">
        <v>1</v>
      </c>
      <c r="I167" s="257"/>
      <c r="J167" s="254"/>
      <c r="K167" s="254"/>
      <c r="L167" s="258"/>
      <c r="M167" s="259"/>
      <c r="N167" s="260"/>
      <c r="O167" s="260"/>
      <c r="P167" s="260"/>
      <c r="Q167" s="260"/>
      <c r="R167" s="260"/>
      <c r="S167" s="260"/>
      <c r="T167" s="261"/>
      <c r="U167" s="13"/>
      <c r="V167" s="13"/>
      <c r="W167" s="13"/>
      <c r="X167" s="13"/>
      <c r="Y167" s="13"/>
      <c r="Z167" s="13"/>
      <c r="AA167" s="13"/>
      <c r="AB167" s="13"/>
      <c r="AC167" s="13"/>
      <c r="AD167" s="13"/>
      <c r="AE167" s="13"/>
      <c r="AT167" s="262" t="s">
        <v>276</v>
      </c>
      <c r="AU167" s="262" t="s">
        <v>86</v>
      </c>
      <c r="AV167" s="13" t="s">
        <v>84</v>
      </c>
      <c r="AW167" s="13" t="s">
        <v>32</v>
      </c>
      <c r="AX167" s="13" t="s">
        <v>76</v>
      </c>
      <c r="AY167" s="262" t="s">
        <v>251</v>
      </c>
    </row>
    <row r="168" s="12" customFormat="1">
      <c r="A168" s="12"/>
      <c r="B168" s="242"/>
      <c r="C168" s="243"/>
      <c r="D168" s="234" t="s">
        <v>276</v>
      </c>
      <c r="E168" s="244" t="s">
        <v>1</v>
      </c>
      <c r="F168" s="245" t="s">
        <v>1101</v>
      </c>
      <c r="G168" s="243"/>
      <c r="H168" s="246">
        <v>10755</v>
      </c>
      <c r="I168" s="247"/>
      <c r="J168" s="243"/>
      <c r="K168" s="243"/>
      <c r="L168" s="248"/>
      <c r="M168" s="249"/>
      <c r="N168" s="250"/>
      <c r="O168" s="250"/>
      <c r="P168" s="250"/>
      <c r="Q168" s="250"/>
      <c r="R168" s="250"/>
      <c r="S168" s="250"/>
      <c r="T168" s="251"/>
      <c r="U168" s="12"/>
      <c r="V168" s="12"/>
      <c r="W168" s="12"/>
      <c r="X168" s="12"/>
      <c r="Y168" s="12"/>
      <c r="Z168" s="12"/>
      <c r="AA168" s="12"/>
      <c r="AB168" s="12"/>
      <c r="AC168" s="12"/>
      <c r="AD168" s="12"/>
      <c r="AE168" s="12"/>
      <c r="AT168" s="252" t="s">
        <v>276</v>
      </c>
      <c r="AU168" s="252" t="s">
        <v>86</v>
      </c>
      <c r="AV168" s="12" t="s">
        <v>86</v>
      </c>
      <c r="AW168" s="12" t="s">
        <v>32</v>
      </c>
      <c r="AX168" s="12" t="s">
        <v>84</v>
      </c>
      <c r="AY168" s="252" t="s">
        <v>251</v>
      </c>
    </row>
    <row r="169" s="2" customFormat="1" ht="21.75" customHeight="1">
      <c r="A169" s="38"/>
      <c r="B169" s="39"/>
      <c r="C169" s="220" t="s">
        <v>299</v>
      </c>
      <c r="D169" s="220" t="s">
        <v>255</v>
      </c>
      <c r="E169" s="221" t="s">
        <v>1149</v>
      </c>
      <c r="F169" s="222" t="s">
        <v>1150</v>
      </c>
      <c r="G169" s="223" t="s">
        <v>409</v>
      </c>
      <c r="H169" s="224">
        <v>10755</v>
      </c>
      <c r="I169" s="225"/>
      <c r="J169" s="226">
        <f>ROUND(I169*H169,2)</f>
        <v>0</v>
      </c>
      <c r="K169" s="227"/>
      <c r="L169" s="44"/>
      <c r="M169" s="228" t="s">
        <v>1</v>
      </c>
      <c r="N169" s="229" t="s">
        <v>41</v>
      </c>
      <c r="O169" s="91"/>
      <c r="P169" s="230">
        <f>O169*H169</f>
        <v>0</v>
      </c>
      <c r="Q169" s="230">
        <v>0</v>
      </c>
      <c r="R169" s="230">
        <f>Q169*H169</f>
        <v>0</v>
      </c>
      <c r="S169" s="230">
        <v>0</v>
      </c>
      <c r="T169" s="231">
        <f>S169*H169</f>
        <v>0</v>
      </c>
      <c r="U169" s="38"/>
      <c r="V169" s="38"/>
      <c r="W169" s="38"/>
      <c r="X169" s="38"/>
      <c r="Y169" s="38"/>
      <c r="Z169" s="38"/>
      <c r="AA169" s="38"/>
      <c r="AB169" s="38"/>
      <c r="AC169" s="38"/>
      <c r="AD169" s="38"/>
      <c r="AE169" s="38"/>
      <c r="AR169" s="232" t="s">
        <v>254</v>
      </c>
      <c r="AT169" s="232" t="s">
        <v>255</v>
      </c>
      <c r="AU169" s="232" t="s">
        <v>86</v>
      </c>
      <c r="AY169" s="17" t="s">
        <v>251</v>
      </c>
      <c r="BE169" s="233">
        <f>IF(N169="základní",J169,0)</f>
        <v>0</v>
      </c>
      <c r="BF169" s="233">
        <f>IF(N169="snížená",J169,0)</f>
        <v>0</v>
      </c>
      <c r="BG169" s="233">
        <f>IF(N169="zákl. přenesená",J169,0)</f>
        <v>0</v>
      </c>
      <c r="BH169" s="233">
        <f>IF(N169="sníž. přenesená",J169,0)</f>
        <v>0</v>
      </c>
      <c r="BI169" s="233">
        <f>IF(N169="nulová",J169,0)</f>
        <v>0</v>
      </c>
      <c r="BJ169" s="17" t="s">
        <v>84</v>
      </c>
      <c r="BK169" s="233">
        <f>ROUND(I169*H169,2)</f>
        <v>0</v>
      </c>
      <c r="BL169" s="17" t="s">
        <v>254</v>
      </c>
      <c r="BM169" s="232" t="s">
        <v>1151</v>
      </c>
    </row>
    <row r="170" s="2" customFormat="1">
      <c r="A170" s="38"/>
      <c r="B170" s="39"/>
      <c r="C170" s="40"/>
      <c r="D170" s="234" t="s">
        <v>260</v>
      </c>
      <c r="E170" s="40"/>
      <c r="F170" s="235" t="s">
        <v>1152</v>
      </c>
      <c r="G170" s="40"/>
      <c r="H170" s="40"/>
      <c r="I170" s="236"/>
      <c r="J170" s="40"/>
      <c r="K170" s="40"/>
      <c r="L170" s="44"/>
      <c r="M170" s="237"/>
      <c r="N170" s="238"/>
      <c r="O170" s="91"/>
      <c r="P170" s="91"/>
      <c r="Q170" s="91"/>
      <c r="R170" s="91"/>
      <c r="S170" s="91"/>
      <c r="T170" s="92"/>
      <c r="U170" s="38"/>
      <c r="V170" s="38"/>
      <c r="W170" s="38"/>
      <c r="X170" s="38"/>
      <c r="Y170" s="38"/>
      <c r="Z170" s="38"/>
      <c r="AA170" s="38"/>
      <c r="AB170" s="38"/>
      <c r="AC170" s="38"/>
      <c r="AD170" s="38"/>
      <c r="AE170" s="38"/>
      <c r="AT170" s="17" t="s">
        <v>260</v>
      </c>
      <c r="AU170" s="17" t="s">
        <v>86</v>
      </c>
    </row>
    <row r="171" s="2" customFormat="1">
      <c r="A171" s="38"/>
      <c r="B171" s="39"/>
      <c r="C171" s="40"/>
      <c r="D171" s="240" t="s">
        <v>274</v>
      </c>
      <c r="E171" s="40"/>
      <c r="F171" s="241" t="s">
        <v>1153</v>
      </c>
      <c r="G171" s="40"/>
      <c r="H171" s="40"/>
      <c r="I171" s="236"/>
      <c r="J171" s="40"/>
      <c r="K171" s="40"/>
      <c r="L171" s="44"/>
      <c r="M171" s="237"/>
      <c r="N171" s="238"/>
      <c r="O171" s="91"/>
      <c r="P171" s="91"/>
      <c r="Q171" s="91"/>
      <c r="R171" s="91"/>
      <c r="S171" s="91"/>
      <c r="T171" s="92"/>
      <c r="U171" s="38"/>
      <c r="V171" s="38"/>
      <c r="W171" s="38"/>
      <c r="X171" s="38"/>
      <c r="Y171" s="38"/>
      <c r="Z171" s="38"/>
      <c r="AA171" s="38"/>
      <c r="AB171" s="38"/>
      <c r="AC171" s="38"/>
      <c r="AD171" s="38"/>
      <c r="AE171" s="38"/>
      <c r="AT171" s="17" t="s">
        <v>274</v>
      </c>
      <c r="AU171" s="17" t="s">
        <v>86</v>
      </c>
    </row>
    <row r="172" s="13" customFormat="1">
      <c r="A172" s="13"/>
      <c r="B172" s="253"/>
      <c r="C172" s="254"/>
      <c r="D172" s="234" t="s">
        <v>276</v>
      </c>
      <c r="E172" s="255" t="s">
        <v>1</v>
      </c>
      <c r="F172" s="256" t="s">
        <v>1132</v>
      </c>
      <c r="G172" s="254"/>
      <c r="H172" s="255" t="s">
        <v>1</v>
      </c>
      <c r="I172" s="257"/>
      <c r="J172" s="254"/>
      <c r="K172" s="254"/>
      <c r="L172" s="258"/>
      <c r="M172" s="259"/>
      <c r="N172" s="260"/>
      <c r="O172" s="260"/>
      <c r="P172" s="260"/>
      <c r="Q172" s="260"/>
      <c r="R172" s="260"/>
      <c r="S172" s="260"/>
      <c r="T172" s="261"/>
      <c r="U172" s="13"/>
      <c r="V172" s="13"/>
      <c r="W172" s="13"/>
      <c r="X172" s="13"/>
      <c r="Y172" s="13"/>
      <c r="Z172" s="13"/>
      <c r="AA172" s="13"/>
      <c r="AB172" s="13"/>
      <c r="AC172" s="13"/>
      <c r="AD172" s="13"/>
      <c r="AE172" s="13"/>
      <c r="AT172" s="262" t="s">
        <v>276</v>
      </c>
      <c r="AU172" s="262" t="s">
        <v>86</v>
      </c>
      <c r="AV172" s="13" t="s">
        <v>84</v>
      </c>
      <c r="AW172" s="13" t="s">
        <v>32</v>
      </c>
      <c r="AX172" s="13" t="s">
        <v>76</v>
      </c>
      <c r="AY172" s="262" t="s">
        <v>251</v>
      </c>
    </row>
    <row r="173" s="12" customFormat="1">
      <c r="A173" s="12"/>
      <c r="B173" s="242"/>
      <c r="C173" s="243"/>
      <c r="D173" s="234" t="s">
        <v>276</v>
      </c>
      <c r="E173" s="244" t="s">
        <v>1</v>
      </c>
      <c r="F173" s="245" t="s">
        <v>1101</v>
      </c>
      <c r="G173" s="243"/>
      <c r="H173" s="246">
        <v>10755</v>
      </c>
      <c r="I173" s="247"/>
      <c r="J173" s="243"/>
      <c r="K173" s="243"/>
      <c r="L173" s="248"/>
      <c r="M173" s="249"/>
      <c r="N173" s="250"/>
      <c r="O173" s="250"/>
      <c r="P173" s="250"/>
      <c r="Q173" s="250"/>
      <c r="R173" s="250"/>
      <c r="S173" s="250"/>
      <c r="T173" s="251"/>
      <c r="U173" s="12"/>
      <c r="V173" s="12"/>
      <c r="W173" s="12"/>
      <c r="X173" s="12"/>
      <c r="Y173" s="12"/>
      <c r="Z173" s="12"/>
      <c r="AA173" s="12"/>
      <c r="AB173" s="12"/>
      <c r="AC173" s="12"/>
      <c r="AD173" s="12"/>
      <c r="AE173" s="12"/>
      <c r="AT173" s="252" t="s">
        <v>276</v>
      </c>
      <c r="AU173" s="252" t="s">
        <v>86</v>
      </c>
      <c r="AV173" s="12" t="s">
        <v>86</v>
      </c>
      <c r="AW173" s="12" t="s">
        <v>32</v>
      </c>
      <c r="AX173" s="12" t="s">
        <v>84</v>
      </c>
      <c r="AY173" s="252" t="s">
        <v>251</v>
      </c>
    </row>
    <row r="174" s="2" customFormat="1" ht="16.5" customHeight="1">
      <c r="A174" s="38"/>
      <c r="B174" s="39"/>
      <c r="C174" s="220" t="s">
        <v>306</v>
      </c>
      <c r="D174" s="220" t="s">
        <v>255</v>
      </c>
      <c r="E174" s="221" t="s">
        <v>1154</v>
      </c>
      <c r="F174" s="222" t="s">
        <v>1155</v>
      </c>
      <c r="G174" s="223" t="s">
        <v>409</v>
      </c>
      <c r="H174" s="224">
        <v>10755</v>
      </c>
      <c r="I174" s="225"/>
      <c r="J174" s="226">
        <f>ROUND(I174*H174,2)</f>
        <v>0</v>
      </c>
      <c r="K174" s="227"/>
      <c r="L174" s="44"/>
      <c r="M174" s="228" t="s">
        <v>1</v>
      </c>
      <c r="N174" s="229" t="s">
        <v>41</v>
      </c>
      <c r="O174" s="91"/>
      <c r="P174" s="230">
        <f>O174*H174</f>
        <v>0</v>
      </c>
      <c r="Q174" s="230">
        <v>0</v>
      </c>
      <c r="R174" s="230">
        <f>Q174*H174</f>
        <v>0</v>
      </c>
      <c r="S174" s="230">
        <v>0</v>
      </c>
      <c r="T174" s="231">
        <f>S174*H174</f>
        <v>0</v>
      </c>
      <c r="U174" s="38"/>
      <c r="V174" s="38"/>
      <c r="W174" s="38"/>
      <c r="X174" s="38"/>
      <c r="Y174" s="38"/>
      <c r="Z174" s="38"/>
      <c r="AA174" s="38"/>
      <c r="AB174" s="38"/>
      <c r="AC174" s="38"/>
      <c r="AD174" s="38"/>
      <c r="AE174" s="38"/>
      <c r="AR174" s="232" t="s">
        <v>254</v>
      </c>
      <c r="AT174" s="232" t="s">
        <v>255</v>
      </c>
      <c r="AU174" s="232" t="s">
        <v>86</v>
      </c>
      <c r="AY174" s="17" t="s">
        <v>251</v>
      </c>
      <c r="BE174" s="233">
        <f>IF(N174="základní",J174,0)</f>
        <v>0</v>
      </c>
      <c r="BF174" s="233">
        <f>IF(N174="snížená",J174,0)</f>
        <v>0</v>
      </c>
      <c r="BG174" s="233">
        <f>IF(N174="zákl. přenesená",J174,0)</f>
        <v>0</v>
      </c>
      <c r="BH174" s="233">
        <f>IF(N174="sníž. přenesená",J174,0)</f>
        <v>0</v>
      </c>
      <c r="BI174" s="233">
        <f>IF(N174="nulová",J174,0)</f>
        <v>0</v>
      </c>
      <c r="BJ174" s="17" t="s">
        <v>84</v>
      </c>
      <c r="BK174" s="233">
        <f>ROUND(I174*H174,2)</f>
        <v>0</v>
      </c>
      <c r="BL174" s="17" t="s">
        <v>254</v>
      </c>
      <c r="BM174" s="232" t="s">
        <v>1156</v>
      </c>
    </row>
    <row r="175" s="2" customFormat="1">
      <c r="A175" s="38"/>
      <c r="B175" s="39"/>
      <c r="C175" s="40"/>
      <c r="D175" s="234" t="s">
        <v>260</v>
      </c>
      <c r="E175" s="40"/>
      <c r="F175" s="235" t="s">
        <v>1157</v>
      </c>
      <c r="G175" s="40"/>
      <c r="H175" s="40"/>
      <c r="I175" s="236"/>
      <c r="J175" s="40"/>
      <c r="K175" s="40"/>
      <c r="L175" s="44"/>
      <c r="M175" s="237"/>
      <c r="N175" s="238"/>
      <c r="O175" s="91"/>
      <c r="P175" s="91"/>
      <c r="Q175" s="91"/>
      <c r="R175" s="91"/>
      <c r="S175" s="91"/>
      <c r="T175" s="92"/>
      <c r="U175" s="38"/>
      <c r="V175" s="38"/>
      <c r="W175" s="38"/>
      <c r="X175" s="38"/>
      <c r="Y175" s="38"/>
      <c r="Z175" s="38"/>
      <c r="AA175" s="38"/>
      <c r="AB175" s="38"/>
      <c r="AC175" s="38"/>
      <c r="AD175" s="38"/>
      <c r="AE175" s="38"/>
      <c r="AT175" s="17" t="s">
        <v>260</v>
      </c>
      <c r="AU175" s="17" t="s">
        <v>86</v>
      </c>
    </row>
    <row r="176" s="2" customFormat="1">
      <c r="A176" s="38"/>
      <c r="B176" s="39"/>
      <c r="C176" s="40"/>
      <c r="D176" s="240" t="s">
        <v>274</v>
      </c>
      <c r="E176" s="40"/>
      <c r="F176" s="241" t="s">
        <v>1158</v>
      </c>
      <c r="G176" s="40"/>
      <c r="H176" s="40"/>
      <c r="I176" s="236"/>
      <c r="J176" s="40"/>
      <c r="K176" s="40"/>
      <c r="L176" s="44"/>
      <c r="M176" s="237"/>
      <c r="N176" s="238"/>
      <c r="O176" s="91"/>
      <c r="P176" s="91"/>
      <c r="Q176" s="91"/>
      <c r="R176" s="91"/>
      <c r="S176" s="91"/>
      <c r="T176" s="92"/>
      <c r="U176" s="38"/>
      <c r="V176" s="38"/>
      <c r="W176" s="38"/>
      <c r="X176" s="38"/>
      <c r="Y176" s="38"/>
      <c r="Z176" s="38"/>
      <c r="AA176" s="38"/>
      <c r="AB176" s="38"/>
      <c r="AC176" s="38"/>
      <c r="AD176" s="38"/>
      <c r="AE176" s="38"/>
      <c r="AT176" s="17" t="s">
        <v>274</v>
      </c>
      <c r="AU176" s="17" t="s">
        <v>86</v>
      </c>
    </row>
    <row r="177" s="13" customFormat="1">
      <c r="A177" s="13"/>
      <c r="B177" s="253"/>
      <c r="C177" s="254"/>
      <c r="D177" s="234" t="s">
        <v>276</v>
      </c>
      <c r="E177" s="255" t="s">
        <v>1</v>
      </c>
      <c r="F177" s="256" t="s">
        <v>1132</v>
      </c>
      <c r="G177" s="254"/>
      <c r="H177" s="255" t="s">
        <v>1</v>
      </c>
      <c r="I177" s="257"/>
      <c r="J177" s="254"/>
      <c r="K177" s="254"/>
      <c r="L177" s="258"/>
      <c r="M177" s="259"/>
      <c r="N177" s="260"/>
      <c r="O177" s="260"/>
      <c r="P177" s="260"/>
      <c r="Q177" s="260"/>
      <c r="R177" s="260"/>
      <c r="S177" s="260"/>
      <c r="T177" s="261"/>
      <c r="U177" s="13"/>
      <c r="V177" s="13"/>
      <c r="W177" s="13"/>
      <c r="X177" s="13"/>
      <c r="Y177" s="13"/>
      <c r="Z177" s="13"/>
      <c r="AA177" s="13"/>
      <c r="AB177" s="13"/>
      <c r="AC177" s="13"/>
      <c r="AD177" s="13"/>
      <c r="AE177" s="13"/>
      <c r="AT177" s="262" t="s">
        <v>276</v>
      </c>
      <c r="AU177" s="262" t="s">
        <v>86</v>
      </c>
      <c r="AV177" s="13" t="s">
        <v>84</v>
      </c>
      <c r="AW177" s="13" t="s">
        <v>32</v>
      </c>
      <c r="AX177" s="13" t="s">
        <v>76</v>
      </c>
      <c r="AY177" s="262" t="s">
        <v>251</v>
      </c>
    </row>
    <row r="178" s="12" customFormat="1">
      <c r="A178" s="12"/>
      <c r="B178" s="242"/>
      <c r="C178" s="243"/>
      <c r="D178" s="234" t="s">
        <v>276</v>
      </c>
      <c r="E178" s="244" t="s">
        <v>1</v>
      </c>
      <c r="F178" s="245" t="s">
        <v>1101</v>
      </c>
      <c r="G178" s="243"/>
      <c r="H178" s="246">
        <v>10755</v>
      </c>
      <c r="I178" s="247"/>
      <c r="J178" s="243"/>
      <c r="K178" s="243"/>
      <c r="L178" s="248"/>
      <c r="M178" s="249"/>
      <c r="N178" s="250"/>
      <c r="O178" s="250"/>
      <c r="P178" s="250"/>
      <c r="Q178" s="250"/>
      <c r="R178" s="250"/>
      <c r="S178" s="250"/>
      <c r="T178" s="251"/>
      <c r="U178" s="12"/>
      <c r="V178" s="12"/>
      <c r="W178" s="12"/>
      <c r="X178" s="12"/>
      <c r="Y178" s="12"/>
      <c r="Z178" s="12"/>
      <c r="AA178" s="12"/>
      <c r="AB178" s="12"/>
      <c r="AC178" s="12"/>
      <c r="AD178" s="12"/>
      <c r="AE178" s="12"/>
      <c r="AT178" s="252" t="s">
        <v>276</v>
      </c>
      <c r="AU178" s="252" t="s">
        <v>86</v>
      </c>
      <c r="AV178" s="12" t="s">
        <v>86</v>
      </c>
      <c r="AW178" s="12" t="s">
        <v>32</v>
      </c>
      <c r="AX178" s="12" t="s">
        <v>84</v>
      </c>
      <c r="AY178" s="252" t="s">
        <v>251</v>
      </c>
    </row>
    <row r="179" s="2" customFormat="1" ht="21.75" customHeight="1">
      <c r="A179" s="38"/>
      <c r="B179" s="39"/>
      <c r="C179" s="220" t="s">
        <v>311</v>
      </c>
      <c r="D179" s="220" t="s">
        <v>255</v>
      </c>
      <c r="E179" s="221" t="s">
        <v>1159</v>
      </c>
      <c r="F179" s="222" t="s">
        <v>1160</v>
      </c>
      <c r="G179" s="223" t="s">
        <v>409</v>
      </c>
      <c r="H179" s="224">
        <v>10755</v>
      </c>
      <c r="I179" s="225"/>
      <c r="J179" s="226">
        <f>ROUND(I179*H179,2)</f>
        <v>0</v>
      </c>
      <c r="K179" s="227"/>
      <c r="L179" s="44"/>
      <c r="M179" s="228" t="s">
        <v>1</v>
      </c>
      <c r="N179" s="229" t="s">
        <v>41</v>
      </c>
      <c r="O179" s="91"/>
      <c r="P179" s="230">
        <f>O179*H179</f>
        <v>0</v>
      </c>
      <c r="Q179" s="230">
        <v>0</v>
      </c>
      <c r="R179" s="230">
        <f>Q179*H179</f>
        <v>0</v>
      </c>
      <c r="S179" s="230">
        <v>0</v>
      </c>
      <c r="T179" s="231">
        <f>S179*H179</f>
        <v>0</v>
      </c>
      <c r="U179" s="38"/>
      <c r="V179" s="38"/>
      <c r="W179" s="38"/>
      <c r="X179" s="38"/>
      <c r="Y179" s="38"/>
      <c r="Z179" s="38"/>
      <c r="AA179" s="38"/>
      <c r="AB179" s="38"/>
      <c r="AC179" s="38"/>
      <c r="AD179" s="38"/>
      <c r="AE179" s="38"/>
      <c r="AR179" s="232" t="s">
        <v>254</v>
      </c>
      <c r="AT179" s="232" t="s">
        <v>255</v>
      </c>
      <c r="AU179" s="232" t="s">
        <v>86</v>
      </c>
      <c r="AY179" s="17" t="s">
        <v>251</v>
      </c>
      <c r="BE179" s="233">
        <f>IF(N179="základní",J179,0)</f>
        <v>0</v>
      </c>
      <c r="BF179" s="233">
        <f>IF(N179="snížená",J179,0)</f>
        <v>0</v>
      </c>
      <c r="BG179" s="233">
        <f>IF(N179="zákl. přenesená",J179,0)</f>
        <v>0</v>
      </c>
      <c r="BH179" s="233">
        <f>IF(N179="sníž. přenesená",J179,0)</f>
        <v>0</v>
      </c>
      <c r="BI179" s="233">
        <f>IF(N179="nulová",J179,0)</f>
        <v>0</v>
      </c>
      <c r="BJ179" s="17" t="s">
        <v>84</v>
      </c>
      <c r="BK179" s="233">
        <f>ROUND(I179*H179,2)</f>
        <v>0</v>
      </c>
      <c r="BL179" s="17" t="s">
        <v>254</v>
      </c>
      <c r="BM179" s="232" t="s">
        <v>1161</v>
      </c>
    </row>
    <row r="180" s="2" customFormat="1">
      <c r="A180" s="38"/>
      <c r="B180" s="39"/>
      <c r="C180" s="40"/>
      <c r="D180" s="234" t="s">
        <v>260</v>
      </c>
      <c r="E180" s="40"/>
      <c r="F180" s="235" t="s">
        <v>1162</v>
      </c>
      <c r="G180" s="40"/>
      <c r="H180" s="40"/>
      <c r="I180" s="236"/>
      <c r="J180" s="40"/>
      <c r="K180" s="40"/>
      <c r="L180" s="44"/>
      <c r="M180" s="237"/>
      <c r="N180" s="238"/>
      <c r="O180" s="91"/>
      <c r="P180" s="91"/>
      <c r="Q180" s="91"/>
      <c r="R180" s="91"/>
      <c r="S180" s="91"/>
      <c r="T180" s="92"/>
      <c r="U180" s="38"/>
      <c r="V180" s="38"/>
      <c r="W180" s="38"/>
      <c r="X180" s="38"/>
      <c r="Y180" s="38"/>
      <c r="Z180" s="38"/>
      <c r="AA180" s="38"/>
      <c r="AB180" s="38"/>
      <c r="AC180" s="38"/>
      <c r="AD180" s="38"/>
      <c r="AE180" s="38"/>
      <c r="AT180" s="17" t="s">
        <v>260</v>
      </c>
      <c r="AU180" s="17" t="s">
        <v>86</v>
      </c>
    </row>
    <row r="181" s="2" customFormat="1">
      <c r="A181" s="38"/>
      <c r="B181" s="39"/>
      <c r="C181" s="40"/>
      <c r="D181" s="240" t="s">
        <v>274</v>
      </c>
      <c r="E181" s="40"/>
      <c r="F181" s="241" t="s">
        <v>1163</v>
      </c>
      <c r="G181" s="40"/>
      <c r="H181" s="40"/>
      <c r="I181" s="236"/>
      <c r="J181" s="40"/>
      <c r="K181" s="40"/>
      <c r="L181" s="44"/>
      <c r="M181" s="237"/>
      <c r="N181" s="238"/>
      <c r="O181" s="91"/>
      <c r="P181" s="91"/>
      <c r="Q181" s="91"/>
      <c r="R181" s="91"/>
      <c r="S181" s="91"/>
      <c r="T181" s="92"/>
      <c r="U181" s="38"/>
      <c r="V181" s="38"/>
      <c r="W181" s="38"/>
      <c r="X181" s="38"/>
      <c r="Y181" s="38"/>
      <c r="Z181" s="38"/>
      <c r="AA181" s="38"/>
      <c r="AB181" s="38"/>
      <c r="AC181" s="38"/>
      <c r="AD181" s="38"/>
      <c r="AE181" s="38"/>
      <c r="AT181" s="17" t="s">
        <v>274</v>
      </c>
      <c r="AU181" s="17" t="s">
        <v>86</v>
      </c>
    </row>
    <row r="182" s="13" customFormat="1">
      <c r="A182" s="13"/>
      <c r="B182" s="253"/>
      <c r="C182" s="254"/>
      <c r="D182" s="234" t="s">
        <v>276</v>
      </c>
      <c r="E182" s="255" t="s">
        <v>1</v>
      </c>
      <c r="F182" s="256" t="s">
        <v>1132</v>
      </c>
      <c r="G182" s="254"/>
      <c r="H182" s="255" t="s">
        <v>1</v>
      </c>
      <c r="I182" s="257"/>
      <c r="J182" s="254"/>
      <c r="K182" s="254"/>
      <c r="L182" s="258"/>
      <c r="M182" s="259"/>
      <c r="N182" s="260"/>
      <c r="O182" s="260"/>
      <c r="P182" s="260"/>
      <c r="Q182" s="260"/>
      <c r="R182" s="260"/>
      <c r="S182" s="260"/>
      <c r="T182" s="261"/>
      <c r="U182" s="13"/>
      <c r="V182" s="13"/>
      <c r="W182" s="13"/>
      <c r="X182" s="13"/>
      <c r="Y182" s="13"/>
      <c r="Z182" s="13"/>
      <c r="AA182" s="13"/>
      <c r="AB182" s="13"/>
      <c r="AC182" s="13"/>
      <c r="AD182" s="13"/>
      <c r="AE182" s="13"/>
      <c r="AT182" s="262" t="s">
        <v>276</v>
      </c>
      <c r="AU182" s="262" t="s">
        <v>86</v>
      </c>
      <c r="AV182" s="13" t="s">
        <v>84</v>
      </c>
      <c r="AW182" s="13" t="s">
        <v>32</v>
      </c>
      <c r="AX182" s="13" t="s">
        <v>76</v>
      </c>
      <c r="AY182" s="262" t="s">
        <v>251</v>
      </c>
    </row>
    <row r="183" s="12" customFormat="1">
      <c r="A183" s="12"/>
      <c r="B183" s="242"/>
      <c r="C183" s="243"/>
      <c r="D183" s="234" t="s">
        <v>276</v>
      </c>
      <c r="E183" s="244" t="s">
        <v>1</v>
      </c>
      <c r="F183" s="245" t="s">
        <v>1101</v>
      </c>
      <c r="G183" s="243"/>
      <c r="H183" s="246">
        <v>10755</v>
      </c>
      <c r="I183" s="247"/>
      <c r="J183" s="243"/>
      <c r="K183" s="243"/>
      <c r="L183" s="248"/>
      <c r="M183" s="249"/>
      <c r="N183" s="250"/>
      <c r="O183" s="250"/>
      <c r="P183" s="250"/>
      <c r="Q183" s="250"/>
      <c r="R183" s="250"/>
      <c r="S183" s="250"/>
      <c r="T183" s="251"/>
      <c r="U183" s="12"/>
      <c r="V183" s="12"/>
      <c r="W183" s="12"/>
      <c r="X183" s="12"/>
      <c r="Y183" s="12"/>
      <c r="Z183" s="12"/>
      <c r="AA183" s="12"/>
      <c r="AB183" s="12"/>
      <c r="AC183" s="12"/>
      <c r="AD183" s="12"/>
      <c r="AE183" s="12"/>
      <c r="AT183" s="252" t="s">
        <v>276</v>
      </c>
      <c r="AU183" s="252" t="s">
        <v>86</v>
      </c>
      <c r="AV183" s="12" t="s">
        <v>86</v>
      </c>
      <c r="AW183" s="12" t="s">
        <v>32</v>
      </c>
      <c r="AX183" s="12" t="s">
        <v>84</v>
      </c>
      <c r="AY183" s="252" t="s">
        <v>251</v>
      </c>
    </row>
    <row r="184" s="2" customFormat="1" ht="33" customHeight="1">
      <c r="A184" s="38"/>
      <c r="B184" s="39"/>
      <c r="C184" s="220" t="s">
        <v>319</v>
      </c>
      <c r="D184" s="220" t="s">
        <v>255</v>
      </c>
      <c r="E184" s="221" t="s">
        <v>621</v>
      </c>
      <c r="F184" s="222" t="s">
        <v>622</v>
      </c>
      <c r="G184" s="223" t="s">
        <v>409</v>
      </c>
      <c r="H184" s="224">
        <v>10755</v>
      </c>
      <c r="I184" s="225"/>
      <c r="J184" s="226">
        <f>ROUND(I184*H184,2)</f>
        <v>0</v>
      </c>
      <c r="K184" s="227"/>
      <c r="L184" s="44"/>
      <c r="M184" s="228" t="s">
        <v>1</v>
      </c>
      <c r="N184" s="229" t="s">
        <v>41</v>
      </c>
      <c r="O184" s="91"/>
      <c r="P184" s="230">
        <f>O184*H184</f>
        <v>0</v>
      </c>
      <c r="Q184" s="230">
        <v>0</v>
      </c>
      <c r="R184" s="230">
        <f>Q184*H184</f>
        <v>0</v>
      </c>
      <c r="S184" s="230">
        <v>0</v>
      </c>
      <c r="T184" s="231">
        <f>S184*H184</f>
        <v>0</v>
      </c>
      <c r="U184" s="38"/>
      <c r="V184" s="38"/>
      <c r="W184" s="38"/>
      <c r="X184" s="38"/>
      <c r="Y184" s="38"/>
      <c r="Z184" s="38"/>
      <c r="AA184" s="38"/>
      <c r="AB184" s="38"/>
      <c r="AC184" s="38"/>
      <c r="AD184" s="38"/>
      <c r="AE184" s="38"/>
      <c r="AR184" s="232" t="s">
        <v>254</v>
      </c>
      <c r="AT184" s="232" t="s">
        <v>255</v>
      </c>
      <c r="AU184" s="232" t="s">
        <v>86</v>
      </c>
      <c r="AY184" s="17" t="s">
        <v>251</v>
      </c>
      <c r="BE184" s="233">
        <f>IF(N184="základní",J184,0)</f>
        <v>0</v>
      </c>
      <c r="BF184" s="233">
        <f>IF(N184="snížená",J184,0)</f>
        <v>0</v>
      </c>
      <c r="BG184" s="233">
        <f>IF(N184="zákl. přenesená",J184,0)</f>
        <v>0</v>
      </c>
      <c r="BH184" s="233">
        <f>IF(N184="sníž. přenesená",J184,0)</f>
        <v>0</v>
      </c>
      <c r="BI184" s="233">
        <f>IF(N184="nulová",J184,0)</f>
        <v>0</v>
      </c>
      <c r="BJ184" s="17" t="s">
        <v>84</v>
      </c>
      <c r="BK184" s="233">
        <f>ROUND(I184*H184,2)</f>
        <v>0</v>
      </c>
      <c r="BL184" s="17" t="s">
        <v>254</v>
      </c>
      <c r="BM184" s="232" t="s">
        <v>1164</v>
      </c>
    </row>
    <row r="185" s="2" customFormat="1">
      <c r="A185" s="38"/>
      <c r="B185" s="39"/>
      <c r="C185" s="40"/>
      <c r="D185" s="234" t="s">
        <v>260</v>
      </c>
      <c r="E185" s="40"/>
      <c r="F185" s="235" t="s">
        <v>624</v>
      </c>
      <c r="G185" s="40"/>
      <c r="H185" s="40"/>
      <c r="I185" s="236"/>
      <c r="J185" s="40"/>
      <c r="K185" s="40"/>
      <c r="L185" s="44"/>
      <c r="M185" s="237"/>
      <c r="N185" s="238"/>
      <c r="O185" s="91"/>
      <c r="P185" s="91"/>
      <c r="Q185" s="91"/>
      <c r="R185" s="91"/>
      <c r="S185" s="91"/>
      <c r="T185" s="92"/>
      <c r="U185" s="38"/>
      <c r="V185" s="38"/>
      <c r="W185" s="38"/>
      <c r="X185" s="38"/>
      <c r="Y185" s="38"/>
      <c r="Z185" s="38"/>
      <c r="AA185" s="38"/>
      <c r="AB185" s="38"/>
      <c r="AC185" s="38"/>
      <c r="AD185" s="38"/>
      <c r="AE185" s="38"/>
      <c r="AT185" s="17" t="s">
        <v>260</v>
      </c>
      <c r="AU185" s="17" t="s">
        <v>86</v>
      </c>
    </row>
    <row r="186" s="2" customFormat="1">
      <c r="A186" s="38"/>
      <c r="B186" s="39"/>
      <c r="C186" s="40"/>
      <c r="D186" s="240" t="s">
        <v>274</v>
      </c>
      <c r="E186" s="40"/>
      <c r="F186" s="241" t="s">
        <v>625</v>
      </c>
      <c r="G186" s="40"/>
      <c r="H186" s="40"/>
      <c r="I186" s="236"/>
      <c r="J186" s="40"/>
      <c r="K186" s="40"/>
      <c r="L186" s="44"/>
      <c r="M186" s="237"/>
      <c r="N186" s="238"/>
      <c r="O186" s="91"/>
      <c r="P186" s="91"/>
      <c r="Q186" s="91"/>
      <c r="R186" s="91"/>
      <c r="S186" s="91"/>
      <c r="T186" s="92"/>
      <c r="U186" s="38"/>
      <c r="V186" s="38"/>
      <c r="W186" s="38"/>
      <c r="X186" s="38"/>
      <c r="Y186" s="38"/>
      <c r="Z186" s="38"/>
      <c r="AA186" s="38"/>
      <c r="AB186" s="38"/>
      <c r="AC186" s="38"/>
      <c r="AD186" s="38"/>
      <c r="AE186" s="38"/>
      <c r="AT186" s="17" t="s">
        <v>274</v>
      </c>
      <c r="AU186" s="17" t="s">
        <v>86</v>
      </c>
    </row>
    <row r="187" s="13" customFormat="1">
      <c r="A187" s="13"/>
      <c r="B187" s="253"/>
      <c r="C187" s="254"/>
      <c r="D187" s="234" t="s">
        <v>276</v>
      </c>
      <c r="E187" s="255" t="s">
        <v>1</v>
      </c>
      <c r="F187" s="256" t="s">
        <v>1132</v>
      </c>
      <c r="G187" s="254"/>
      <c r="H187" s="255" t="s">
        <v>1</v>
      </c>
      <c r="I187" s="257"/>
      <c r="J187" s="254"/>
      <c r="K187" s="254"/>
      <c r="L187" s="258"/>
      <c r="M187" s="259"/>
      <c r="N187" s="260"/>
      <c r="O187" s="260"/>
      <c r="P187" s="260"/>
      <c r="Q187" s="260"/>
      <c r="R187" s="260"/>
      <c r="S187" s="260"/>
      <c r="T187" s="261"/>
      <c r="U187" s="13"/>
      <c r="V187" s="13"/>
      <c r="W187" s="13"/>
      <c r="X187" s="13"/>
      <c r="Y187" s="13"/>
      <c r="Z187" s="13"/>
      <c r="AA187" s="13"/>
      <c r="AB187" s="13"/>
      <c r="AC187" s="13"/>
      <c r="AD187" s="13"/>
      <c r="AE187" s="13"/>
      <c r="AT187" s="262" t="s">
        <v>276</v>
      </c>
      <c r="AU187" s="262" t="s">
        <v>86</v>
      </c>
      <c r="AV187" s="13" t="s">
        <v>84</v>
      </c>
      <c r="AW187" s="13" t="s">
        <v>32</v>
      </c>
      <c r="AX187" s="13" t="s">
        <v>76</v>
      </c>
      <c r="AY187" s="262" t="s">
        <v>251</v>
      </c>
    </row>
    <row r="188" s="12" customFormat="1">
      <c r="A188" s="12"/>
      <c r="B188" s="242"/>
      <c r="C188" s="243"/>
      <c r="D188" s="234" t="s">
        <v>276</v>
      </c>
      <c r="E188" s="244" t="s">
        <v>1</v>
      </c>
      <c r="F188" s="245" t="s">
        <v>1101</v>
      </c>
      <c r="G188" s="243"/>
      <c r="H188" s="246">
        <v>10755</v>
      </c>
      <c r="I188" s="247"/>
      <c r="J188" s="243"/>
      <c r="K188" s="243"/>
      <c r="L188" s="248"/>
      <c r="M188" s="285"/>
      <c r="N188" s="286"/>
      <c r="O188" s="286"/>
      <c r="P188" s="286"/>
      <c r="Q188" s="286"/>
      <c r="R188" s="286"/>
      <c r="S188" s="286"/>
      <c r="T188" s="287"/>
      <c r="U188" s="12"/>
      <c r="V188" s="12"/>
      <c r="W188" s="12"/>
      <c r="X188" s="12"/>
      <c r="Y188" s="12"/>
      <c r="Z188" s="12"/>
      <c r="AA188" s="12"/>
      <c r="AB188" s="12"/>
      <c r="AC188" s="12"/>
      <c r="AD188" s="12"/>
      <c r="AE188" s="12"/>
      <c r="AT188" s="252" t="s">
        <v>276</v>
      </c>
      <c r="AU188" s="252" t="s">
        <v>86</v>
      </c>
      <c r="AV188" s="12" t="s">
        <v>86</v>
      </c>
      <c r="AW188" s="12" t="s">
        <v>32</v>
      </c>
      <c r="AX188" s="12" t="s">
        <v>84</v>
      </c>
      <c r="AY188" s="252" t="s">
        <v>251</v>
      </c>
    </row>
    <row r="189" s="2" customFormat="1" ht="6.96" customHeight="1">
      <c r="A189" s="38"/>
      <c r="B189" s="66"/>
      <c r="C189" s="67"/>
      <c r="D189" s="67"/>
      <c r="E189" s="67"/>
      <c r="F189" s="67"/>
      <c r="G189" s="67"/>
      <c r="H189" s="67"/>
      <c r="I189" s="67"/>
      <c r="J189" s="67"/>
      <c r="K189" s="67"/>
      <c r="L189" s="44"/>
      <c r="M189" s="38"/>
      <c r="O189" s="38"/>
      <c r="P189" s="38"/>
      <c r="Q189" s="38"/>
      <c r="R189" s="38"/>
      <c r="S189" s="38"/>
      <c r="T189" s="38"/>
      <c r="U189" s="38"/>
      <c r="V189" s="38"/>
      <c r="W189" s="38"/>
      <c r="X189" s="38"/>
      <c r="Y189" s="38"/>
      <c r="Z189" s="38"/>
      <c r="AA189" s="38"/>
      <c r="AB189" s="38"/>
      <c r="AC189" s="38"/>
      <c r="AD189" s="38"/>
      <c r="AE189" s="38"/>
    </row>
  </sheetData>
  <sheetProtection sheet="1" autoFilter="0" formatColumns="0" formatRows="0" objects="1" scenarios="1" spinCount="100000" saltValue="wuvcysxwGjxE2lTiS0+1kRArMrZvdHnB5nOlUg2Z9ni6f0jsCCCrGAxWQNpj4rUWDQbUoWZCRVoqB1iyzuYM3g==" hashValue="F1TWq/kI6+dnHMmatBMGZH1FuXKRrShypifR9wPhOqRFKPnU9cRFT8O+M8Ce2clZQcoEe1WcQXf/7B+culTFmQ==" algorithmName="SHA-512" password="CC35"/>
  <autoFilter ref="C117:K188"/>
  <mergeCells count="9">
    <mergeCell ref="E7:H7"/>
    <mergeCell ref="E9:H9"/>
    <mergeCell ref="E18:H18"/>
    <mergeCell ref="E27:H27"/>
    <mergeCell ref="E85:H85"/>
    <mergeCell ref="E87:H87"/>
    <mergeCell ref="E108:H108"/>
    <mergeCell ref="E110:H110"/>
    <mergeCell ref="L2:V2"/>
  </mergeCells>
  <hyperlinks>
    <hyperlink ref="F123" r:id="rId1" display="https://podminky.urs.cz/item/CS_URS_2024_02/181151331"/>
    <hyperlink ref="F128" r:id="rId2" display="https://podminky.urs.cz/item/CS_URS_2024_02/181305111"/>
    <hyperlink ref="F134" r:id="rId3" display="https://podminky.urs.cz/item/CS_URS_2024_02/181351113"/>
    <hyperlink ref="F151" r:id="rId4" display="https://podminky.urs.cz/item/CS_URS_2024_02/181451131"/>
    <hyperlink ref="F160" r:id="rId5" display="https://podminky.urs.cz/item/CS_URS_2024_02/183403114"/>
    <hyperlink ref="F166" r:id="rId6" display="https://podminky.urs.cz/item/CS_URS_2024_02/183403141"/>
    <hyperlink ref="F171" r:id="rId7" display="https://podminky.urs.cz/item/CS_URS_2024_02/183403153"/>
    <hyperlink ref="F176" r:id="rId8" display="https://podminky.urs.cz/item/CS_URS_2024_02/183403161"/>
    <hyperlink ref="F181" r:id="rId9" display="https://podminky.urs.cz/item/CS_URS_2024_02/183403371"/>
    <hyperlink ref="F186" r:id="rId10" display="https://podminky.urs.cz/item/CS_URS_2024_02/184813511"/>
  </hyperlinks>
  <pageMargins left="0.39375" right="0.39375" top="0.39375" bottom="0.39375" header="0" footer="0"/>
  <pageSetup paperSize="9" orientation="portrait" blackAndWhite="1" fitToHeight="100"/>
  <headerFooter>
    <oddFooter>&amp;CStrana &amp;P z &amp;N</oddFooter>
  </headerFooter>
  <drawing r:id="rId1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122</v>
      </c>
      <c r="AZ2" s="288" t="s">
        <v>1165</v>
      </c>
      <c r="BA2" s="288" t="s">
        <v>1</v>
      </c>
      <c r="BB2" s="288" t="s">
        <v>1</v>
      </c>
      <c r="BC2" s="288" t="s">
        <v>1166</v>
      </c>
      <c r="BD2" s="288" t="s">
        <v>86</v>
      </c>
    </row>
    <row r="3" s="1" customFormat="1" ht="6.96" customHeight="1">
      <c r="B3" s="146"/>
      <c r="C3" s="147"/>
      <c r="D3" s="147"/>
      <c r="E3" s="147"/>
      <c r="F3" s="147"/>
      <c r="G3" s="147"/>
      <c r="H3" s="147"/>
      <c r="I3" s="147"/>
      <c r="J3" s="147"/>
      <c r="K3" s="147"/>
      <c r="L3" s="20"/>
      <c r="AT3" s="17" t="s">
        <v>86</v>
      </c>
      <c r="AZ3" s="288" t="s">
        <v>1167</v>
      </c>
      <c r="BA3" s="288" t="s">
        <v>1</v>
      </c>
      <c r="BB3" s="288" t="s">
        <v>1</v>
      </c>
      <c r="BC3" s="288" t="s">
        <v>1168</v>
      </c>
      <c r="BD3" s="288" t="s">
        <v>269</v>
      </c>
    </row>
    <row r="4" s="1" customFormat="1" ht="24.96" customHeight="1">
      <c r="B4" s="20"/>
      <c r="D4" s="148" t="s">
        <v>222</v>
      </c>
      <c r="L4" s="20"/>
      <c r="M4" s="149" t="s">
        <v>10</v>
      </c>
      <c r="AT4" s="17" t="s">
        <v>4</v>
      </c>
      <c r="AZ4" s="288" t="s">
        <v>1169</v>
      </c>
      <c r="BA4" s="288" t="s">
        <v>1</v>
      </c>
      <c r="BB4" s="288" t="s">
        <v>1</v>
      </c>
      <c r="BC4" s="288" t="s">
        <v>1166</v>
      </c>
      <c r="BD4" s="288" t="s">
        <v>86</v>
      </c>
    </row>
    <row r="5" s="1" customFormat="1" ht="6.96" customHeight="1">
      <c r="B5" s="20"/>
      <c r="L5" s="20"/>
      <c r="AZ5" s="288" t="s">
        <v>1170</v>
      </c>
      <c r="BA5" s="288" t="s">
        <v>1</v>
      </c>
      <c r="BB5" s="288" t="s">
        <v>1</v>
      </c>
      <c r="BC5" s="288" t="s">
        <v>1171</v>
      </c>
      <c r="BD5" s="288" t="s">
        <v>86</v>
      </c>
    </row>
    <row r="6" s="1" customFormat="1" ht="12" customHeight="1">
      <c r="B6" s="20"/>
      <c r="D6" s="150" t="s">
        <v>16</v>
      </c>
      <c r="L6" s="20"/>
      <c r="AZ6" s="288" t="s">
        <v>1172</v>
      </c>
      <c r="BA6" s="288" t="s">
        <v>1</v>
      </c>
      <c r="BB6" s="288" t="s">
        <v>1</v>
      </c>
      <c r="BC6" s="288" t="s">
        <v>1173</v>
      </c>
      <c r="BD6" s="288" t="s">
        <v>86</v>
      </c>
    </row>
    <row r="7" s="1" customFormat="1" ht="26.25" customHeight="1">
      <c r="B7" s="20"/>
      <c r="E7" s="151" t="str">
        <f>'Rekapitulace stavby'!K6</f>
        <v>Vybudování komunikací a inženýrských sítí v lokalitě Berlín 2, Frýdek-Místek</v>
      </c>
      <c r="F7" s="150"/>
      <c r="G7" s="150"/>
      <c r="H7" s="150"/>
      <c r="L7" s="20"/>
      <c r="AZ7" s="288" t="s">
        <v>1174</v>
      </c>
      <c r="BA7" s="288" t="s">
        <v>1</v>
      </c>
      <c r="BB7" s="288" t="s">
        <v>1</v>
      </c>
      <c r="BC7" s="288" t="s">
        <v>1175</v>
      </c>
      <c r="BD7" s="288" t="s">
        <v>86</v>
      </c>
    </row>
    <row r="8" s="2" customFormat="1" ht="12" customHeight="1">
      <c r="A8" s="38"/>
      <c r="B8" s="44"/>
      <c r="C8" s="38"/>
      <c r="D8" s="150" t="s">
        <v>223</v>
      </c>
      <c r="E8" s="38"/>
      <c r="F8" s="38"/>
      <c r="G8" s="38"/>
      <c r="H8" s="38"/>
      <c r="I8" s="38"/>
      <c r="J8" s="38"/>
      <c r="K8" s="38"/>
      <c r="L8" s="63"/>
      <c r="S8" s="38"/>
      <c r="T8" s="38"/>
      <c r="U8" s="38"/>
      <c r="V8" s="38"/>
      <c r="W8" s="38"/>
      <c r="X8" s="38"/>
      <c r="Y8" s="38"/>
      <c r="Z8" s="38"/>
      <c r="AA8" s="38"/>
      <c r="AB8" s="38"/>
      <c r="AC8" s="38"/>
      <c r="AD8" s="38"/>
      <c r="AE8" s="38"/>
      <c r="AZ8" s="288" t="s">
        <v>1176</v>
      </c>
      <c r="BA8" s="288" t="s">
        <v>1</v>
      </c>
      <c r="BB8" s="288" t="s">
        <v>1</v>
      </c>
      <c r="BC8" s="288" t="s">
        <v>1177</v>
      </c>
      <c r="BD8" s="288" t="s">
        <v>269</v>
      </c>
    </row>
    <row r="9" s="2" customFormat="1" ht="16.5" customHeight="1">
      <c r="A9" s="38"/>
      <c r="B9" s="44"/>
      <c r="C9" s="38"/>
      <c r="D9" s="38"/>
      <c r="E9" s="152" t="s">
        <v>1178</v>
      </c>
      <c r="F9" s="38"/>
      <c r="G9" s="38"/>
      <c r="H9" s="38"/>
      <c r="I9" s="38"/>
      <c r="J9" s="38"/>
      <c r="K9" s="38"/>
      <c r="L9" s="63"/>
      <c r="S9" s="38"/>
      <c r="T9" s="38"/>
      <c r="U9" s="38"/>
      <c r="V9" s="38"/>
      <c r="W9" s="38"/>
      <c r="X9" s="38"/>
      <c r="Y9" s="38"/>
      <c r="Z9" s="38"/>
      <c r="AA9" s="38"/>
      <c r="AB9" s="38"/>
      <c r="AC9" s="38"/>
      <c r="AD9" s="38"/>
      <c r="AE9" s="38"/>
      <c r="AZ9" s="288" t="s">
        <v>1179</v>
      </c>
      <c r="BA9" s="288" t="s">
        <v>1</v>
      </c>
      <c r="BB9" s="288" t="s">
        <v>1</v>
      </c>
      <c r="BC9" s="288" t="s">
        <v>1175</v>
      </c>
      <c r="BD9" s="288" t="s">
        <v>86</v>
      </c>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c r="AZ10" s="288" t="s">
        <v>1180</v>
      </c>
      <c r="BA10" s="288" t="s">
        <v>1</v>
      </c>
      <c r="BB10" s="288" t="s">
        <v>1</v>
      </c>
      <c r="BC10" s="288" t="s">
        <v>1166</v>
      </c>
      <c r="BD10" s="288" t="s">
        <v>86</v>
      </c>
    </row>
    <row r="11" s="2" customFormat="1" ht="12" customHeight="1">
      <c r="A11" s="38"/>
      <c r="B11" s="44"/>
      <c r="C11" s="38"/>
      <c r="D11" s="150" t="s">
        <v>18</v>
      </c>
      <c r="E11" s="38"/>
      <c r="F11" s="141" t="s">
        <v>1</v>
      </c>
      <c r="G11" s="38"/>
      <c r="H11" s="38"/>
      <c r="I11" s="150" t="s">
        <v>19</v>
      </c>
      <c r="J11" s="141" t="s">
        <v>1</v>
      </c>
      <c r="K11" s="38"/>
      <c r="L11" s="63"/>
      <c r="S11" s="38"/>
      <c r="T11" s="38"/>
      <c r="U11" s="38"/>
      <c r="V11" s="38"/>
      <c r="W11" s="38"/>
      <c r="X11" s="38"/>
      <c r="Y11" s="38"/>
      <c r="Z11" s="38"/>
      <c r="AA11" s="38"/>
      <c r="AB11" s="38"/>
      <c r="AC11" s="38"/>
      <c r="AD11" s="38"/>
      <c r="AE11" s="38"/>
      <c r="AZ11" s="288" t="s">
        <v>1181</v>
      </c>
      <c r="BA11" s="288" t="s">
        <v>1</v>
      </c>
      <c r="BB11" s="288" t="s">
        <v>1</v>
      </c>
      <c r="BC11" s="288" t="s">
        <v>1182</v>
      </c>
      <c r="BD11" s="288" t="s">
        <v>86</v>
      </c>
    </row>
    <row r="12" s="2" customFormat="1" ht="12" customHeight="1">
      <c r="A12" s="38"/>
      <c r="B12" s="44"/>
      <c r="C12" s="38"/>
      <c r="D12" s="150" t="s">
        <v>20</v>
      </c>
      <c r="E12" s="38"/>
      <c r="F12" s="141" t="s">
        <v>21</v>
      </c>
      <c r="G12" s="38"/>
      <c r="H12" s="38"/>
      <c r="I12" s="150" t="s">
        <v>22</v>
      </c>
      <c r="J12" s="153" t="str">
        <f>'Rekapitulace stavby'!AN8</f>
        <v>12. 5. 2025</v>
      </c>
      <c r="K12" s="38"/>
      <c r="L12" s="63"/>
      <c r="S12" s="38"/>
      <c r="T12" s="38"/>
      <c r="U12" s="38"/>
      <c r="V12" s="38"/>
      <c r="W12" s="38"/>
      <c r="X12" s="38"/>
      <c r="Y12" s="38"/>
      <c r="Z12" s="38"/>
      <c r="AA12" s="38"/>
      <c r="AB12" s="38"/>
      <c r="AC12" s="38"/>
      <c r="AD12" s="38"/>
      <c r="AE12" s="38"/>
      <c r="AZ12" s="288" t="s">
        <v>752</v>
      </c>
      <c r="BA12" s="288" t="s">
        <v>1</v>
      </c>
      <c r="BB12" s="288" t="s">
        <v>1</v>
      </c>
      <c r="BC12" s="288" t="s">
        <v>1183</v>
      </c>
      <c r="BD12" s="288" t="s">
        <v>86</v>
      </c>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50" t="s">
        <v>24</v>
      </c>
      <c r="E14" s="38"/>
      <c r="F14" s="38"/>
      <c r="G14" s="38"/>
      <c r="H14" s="38"/>
      <c r="I14" s="150" t="s">
        <v>25</v>
      </c>
      <c r="J14" s="141"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1" t="s">
        <v>26</v>
      </c>
      <c r="F15" s="38"/>
      <c r="G15" s="38"/>
      <c r="H15" s="38"/>
      <c r="I15" s="150" t="s">
        <v>27</v>
      </c>
      <c r="J15" s="141"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50" t="s">
        <v>28</v>
      </c>
      <c r="E17" s="38"/>
      <c r="F17" s="38"/>
      <c r="G17" s="38"/>
      <c r="H17" s="38"/>
      <c r="I17" s="15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1"/>
      <c r="G18" s="141"/>
      <c r="H18" s="141"/>
      <c r="I18" s="15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50" t="s">
        <v>30</v>
      </c>
      <c r="E20" s="38"/>
      <c r="F20" s="38"/>
      <c r="G20" s="38"/>
      <c r="H20" s="38"/>
      <c r="I20" s="150" t="s">
        <v>25</v>
      </c>
      <c r="J20" s="141"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1" t="s">
        <v>31</v>
      </c>
      <c r="F21" s="38"/>
      <c r="G21" s="38"/>
      <c r="H21" s="38"/>
      <c r="I21" s="150" t="s">
        <v>27</v>
      </c>
      <c r="J21" s="141"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50" t="s">
        <v>33</v>
      </c>
      <c r="E23" s="38"/>
      <c r="F23" s="38"/>
      <c r="G23" s="38"/>
      <c r="H23" s="38"/>
      <c r="I23" s="150" t="s">
        <v>25</v>
      </c>
      <c r="J23" s="141" t="str">
        <f>IF('Rekapitulace stavby'!AN19="","",'Rekapitulace stavby'!AN19)</f>
        <v/>
      </c>
      <c r="K23" s="38"/>
      <c r="L23" s="63"/>
      <c r="S23" s="38"/>
      <c r="T23" s="38"/>
      <c r="U23" s="38"/>
      <c r="V23" s="38"/>
      <c r="W23" s="38"/>
      <c r="X23" s="38"/>
      <c r="Y23" s="38"/>
      <c r="Z23" s="38"/>
      <c r="AA23" s="38"/>
      <c r="AB23" s="38"/>
      <c r="AC23" s="38"/>
      <c r="AD23" s="38"/>
      <c r="AE23" s="38"/>
    </row>
    <row r="24" s="2" customFormat="1" ht="18" customHeight="1">
      <c r="A24" s="38"/>
      <c r="B24" s="44"/>
      <c r="C24" s="38"/>
      <c r="D24" s="38"/>
      <c r="E24" s="141" t="str">
        <f>IF('Rekapitulace stavby'!E20="","",'Rekapitulace stavby'!E20)</f>
        <v xml:space="preserve"> </v>
      </c>
      <c r="F24" s="38"/>
      <c r="G24" s="38"/>
      <c r="H24" s="38"/>
      <c r="I24" s="150" t="s">
        <v>27</v>
      </c>
      <c r="J24" s="141" t="str">
        <f>IF('Rekapitulace stavby'!AN20="","",'Rekapitulace stavby'!AN20)</f>
        <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5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54"/>
      <c r="B27" s="155"/>
      <c r="C27" s="154"/>
      <c r="D27" s="154"/>
      <c r="E27" s="156" t="s">
        <v>1</v>
      </c>
      <c r="F27" s="156"/>
      <c r="G27" s="156"/>
      <c r="H27" s="156"/>
      <c r="I27" s="154"/>
      <c r="J27" s="154"/>
      <c r="K27" s="154"/>
      <c r="L27" s="157"/>
      <c r="S27" s="154"/>
      <c r="T27" s="154"/>
      <c r="U27" s="154"/>
      <c r="V27" s="154"/>
      <c r="W27" s="154"/>
      <c r="X27" s="154"/>
      <c r="Y27" s="154"/>
      <c r="Z27" s="154"/>
      <c r="AA27" s="154"/>
      <c r="AB27" s="154"/>
      <c r="AC27" s="154"/>
      <c r="AD27" s="154"/>
      <c r="AE27" s="154"/>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58"/>
      <c r="E29" s="158"/>
      <c r="F29" s="158"/>
      <c r="G29" s="158"/>
      <c r="H29" s="158"/>
      <c r="I29" s="158"/>
      <c r="J29" s="158"/>
      <c r="K29" s="158"/>
      <c r="L29" s="63"/>
      <c r="S29" s="38"/>
      <c r="T29" s="38"/>
      <c r="U29" s="38"/>
      <c r="V29" s="38"/>
      <c r="W29" s="38"/>
      <c r="X29" s="38"/>
      <c r="Y29" s="38"/>
      <c r="Z29" s="38"/>
      <c r="AA29" s="38"/>
      <c r="AB29" s="38"/>
      <c r="AC29" s="38"/>
      <c r="AD29" s="38"/>
      <c r="AE29" s="38"/>
    </row>
    <row r="30" s="2" customFormat="1" ht="25.44" customHeight="1">
      <c r="A30" s="38"/>
      <c r="B30" s="44"/>
      <c r="C30" s="38"/>
      <c r="D30" s="159" t="s">
        <v>36</v>
      </c>
      <c r="E30" s="38"/>
      <c r="F30" s="38"/>
      <c r="G30" s="38"/>
      <c r="H30" s="38"/>
      <c r="I30" s="38"/>
      <c r="J30" s="160">
        <f>ROUND(J128, 2)</f>
        <v>0</v>
      </c>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14.4" customHeight="1">
      <c r="A32" s="38"/>
      <c r="B32" s="44"/>
      <c r="C32" s="38"/>
      <c r="D32" s="38"/>
      <c r="E32" s="38"/>
      <c r="F32" s="161" t="s">
        <v>38</v>
      </c>
      <c r="G32" s="38"/>
      <c r="H32" s="38"/>
      <c r="I32" s="161" t="s">
        <v>37</v>
      </c>
      <c r="J32" s="161" t="s">
        <v>39</v>
      </c>
      <c r="K32" s="38"/>
      <c r="L32" s="63"/>
      <c r="S32" s="38"/>
      <c r="T32" s="38"/>
      <c r="U32" s="38"/>
      <c r="V32" s="38"/>
      <c r="W32" s="38"/>
      <c r="X32" s="38"/>
      <c r="Y32" s="38"/>
      <c r="Z32" s="38"/>
      <c r="AA32" s="38"/>
      <c r="AB32" s="38"/>
      <c r="AC32" s="38"/>
      <c r="AD32" s="38"/>
      <c r="AE32" s="38"/>
    </row>
    <row r="33" s="2" customFormat="1" ht="14.4" customHeight="1">
      <c r="A33" s="38"/>
      <c r="B33" s="44"/>
      <c r="C33" s="38"/>
      <c r="D33" s="162" t="s">
        <v>40</v>
      </c>
      <c r="E33" s="150" t="s">
        <v>41</v>
      </c>
      <c r="F33" s="163">
        <f>ROUND((SUM(BE128:BE857)),  2)</f>
        <v>0</v>
      </c>
      <c r="G33" s="38"/>
      <c r="H33" s="38"/>
      <c r="I33" s="164">
        <v>0.20999999999999999</v>
      </c>
      <c r="J33" s="163">
        <f>ROUND(((SUM(BE128:BE857))*I33),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50" t="s">
        <v>42</v>
      </c>
      <c r="F34" s="163">
        <f>ROUND((SUM(BF128:BF857)),  2)</f>
        <v>0</v>
      </c>
      <c r="G34" s="38"/>
      <c r="H34" s="38"/>
      <c r="I34" s="164">
        <v>0.12</v>
      </c>
      <c r="J34" s="163">
        <f>ROUND(((SUM(BF128:BF857))*I34),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50" t="s">
        <v>43</v>
      </c>
      <c r="F35" s="163">
        <f>ROUND((SUM(BG128:BG857)),  2)</f>
        <v>0</v>
      </c>
      <c r="G35" s="38"/>
      <c r="H35" s="38"/>
      <c r="I35" s="164">
        <v>0.20999999999999999</v>
      </c>
      <c r="J35" s="163">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50" t="s">
        <v>44</v>
      </c>
      <c r="F36" s="163">
        <f>ROUND((SUM(BH128:BH857)),  2)</f>
        <v>0</v>
      </c>
      <c r="G36" s="38"/>
      <c r="H36" s="38"/>
      <c r="I36" s="164">
        <v>0.12</v>
      </c>
      <c r="J36" s="163">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45</v>
      </c>
      <c r="F37" s="163">
        <f>ROUND((SUM(BI128:BI857)),  2)</f>
        <v>0</v>
      </c>
      <c r="G37" s="38"/>
      <c r="H37" s="38"/>
      <c r="I37" s="164">
        <v>0</v>
      </c>
      <c r="J37" s="163">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65"/>
      <c r="D39" s="166" t="s">
        <v>46</v>
      </c>
      <c r="E39" s="167"/>
      <c r="F39" s="167"/>
      <c r="G39" s="168" t="s">
        <v>47</v>
      </c>
      <c r="H39" s="169" t="s">
        <v>48</v>
      </c>
      <c r="I39" s="167"/>
      <c r="J39" s="170">
        <f>SUM(J30:J37)</f>
        <v>0</v>
      </c>
      <c r="K39" s="171"/>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223</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101 - Silnice II.třídy</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Frýdek-Místek</v>
      </c>
      <c r="G89" s="40"/>
      <c r="H89" s="40"/>
      <c r="I89" s="32" t="s">
        <v>22</v>
      </c>
      <c r="J89" s="79" t="str">
        <f>IF(J12="","",J12)</f>
        <v>12. 5. 2025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5.15" customHeight="1">
      <c r="A91" s="38"/>
      <c r="B91" s="39"/>
      <c r="C91" s="32" t="s">
        <v>24</v>
      </c>
      <c r="D91" s="40"/>
      <c r="E91" s="40"/>
      <c r="F91" s="27" t="str">
        <f>E15</f>
        <v>Statutární město Frýdek-Místek</v>
      </c>
      <c r="G91" s="40"/>
      <c r="H91" s="40"/>
      <c r="I91" s="32" t="s">
        <v>30</v>
      </c>
      <c r="J91" s="36" t="str">
        <f>E21</f>
        <v>DOPRAPLAN s.r.o.</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 xml:space="preserve"> </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84" t="s">
        <v>226</v>
      </c>
      <c r="D94" s="185"/>
      <c r="E94" s="185"/>
      <c r="F94" s="185"/>
      <c r="G94" s="185"/>
      <c r="H94" s="185"/>
      <c r="I94" s="185"/>
      <c r="J94" s="186" t="s">
        <v>227</v>
      </c>
      <c r="K94" s="185"/>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87" t="s">
        <v>228</v>
      </c>
      <c r="D96" s="40"/>
      <c r="E96" s="40"/>
      <c r="F96" s="40"/>
      <c r="G96" s="40"/>
      <c r="H96" s="40"/>
      <c r="I96" s="40"/>
      <c r="J96" s="110">
        <f>J128</f>
        <v>0</v>
      </c>
      <c r="K96" s="40"/>
      <c r="L96" s="63"/>
      <c r="S96" s="38"/>
      <c r="T96" s="38"/>
      <c r="U96" s="38"/>
      <c r="V96" s="38"/>
      <c r="W96" s="38"/>
      <c r="X96" s="38"/>
      <c r="Y96" s="38"/>
      <c r="Z96" s="38"/>
      <c r="AA96" s="38"/>
      <c r="AB96" s="38"/>
      <c r="AC96" s="38"/>
      <c r="AD96" s="38"/>
      <c r="AE96" s="38"/>
      <c r="AU96" s="17" t="s">
        <v>229</v>
      </c>
    </row>
    <row r="97" s="9" customFormat="1" ht="24.96" customHeight="1">
      <c r="A97" s="9"/>
      <c r="B97" s="188"/>
      <c r="C97" s="189"/>
      <c r="D97" s="190" t="s">
        <v>1184</v>
      </c>
      <c r="E97" s="191"/>
      <c r="F97" s="191"/>
      <c r="G97" s="191"/>
      <c r="H97" s="191"/>
      <c r="I97" s="191"/>
      <c r="J97" s="192">
        <f>J129</f>
        <v>0</v>
      </c>
      <c r="K97" s="189"/>
      <c r="L97" s="193"/>
      <c r="S97" s="9"/>
      <c r="T97" s="9"/>
      <c r="U97" s="9"/>
      <c r="V97" s="9"/>
      <c r="W97" s="9"/>
      <c r="X97" s="9"/>
      <c r="Y97" s="9"/>
      <c r="Z97" s="9"/>
      <c r="AA97" s="9"/>
      <c r="AB97" s="9"/>
      <c r="AC97" s="9"/>
      <c r="AD97" s="9"/>
      <c r="AE97" s="9"/>
    </row>
    <row r="98" s="9" customFormat="1" ht="24.96" customHeight="1">
      <c r="A98" s="9"/>
      <c r="B98" s="188"/>
      <c r="C98" s="189"/>
      <c r="D98" s="190" t="s">
        <v>1185</v>
      </c>
      <c r="E98" s="191"/>
      <c r="F98" s="191"/>
      <c r="G98" s="191"/>
      <c r="H98" s="191"/>
      <c r="I98" s="191"/>
      <c r="J98" s="192">
        <f>J332</f>
        <v>0</v>
      </c>
      <c r="K98" s="189"/>
      <c r="L98" s="193"/>
      <c r="S98" s="9"/>
      <c r="T98" s="9"/>
      <c r="U98" s="9"/>
      <c r="V98" s="9"/>
      <c r="W98" s="9"/>
      <c r="X98" s="9"/>
      <c r="Y98" s="9"/>
      <c r="Z98" s="9"/>
      <c r="AA98" s="9"/>
      <c r="AB98" s="9"/>
      <c r="AC98" s="9"/>
      <c r="AD98" s="9"/>
      <c r="AE98" s="9"/>
    </row>
    <row r="99" s="9" customFormat="1" ht="24.96" customHeight="1">
      <c r="A99" s="9"/>
      <c r="B99" s="188"/>
      <c r="C99" s="189"/>
      <c r="D99" s="190" t="s">
        <v>1186</v>
      </c>
      <c r="E99" s="191"/>
      <c r="F99" s="191"/>
      <c r="G99" s="191"/>
      <c r="H99" s="191"/>
      <c r="I99" s="191"/>
      <c r="J99" s="192">
        <f>J379</f>
        <v>0</v>
      </c>
      <c r="K99" s="189"/>
      <c r="L99" s="193"/>
      <c r="S99" s="9"/>
      <c r="T99" s="9"/>
      <c r="U99" s="9"/>
      <c r="V99" s="9"/>
      <c r="W99" s="9"/>
      <c r="X99" s="9"/>
      <c r="Y99" s="9"/>
      <c r="Z99" s="9"/>
      <c r="AA99" s="9"/>
      <c r="AB99" s="9"/>
      <c r="AC99" s="9"/>
      <c r="AD99" s="9"/>
      <c r="AE99" s="9"/>
    </row>
    <row r="100" s="9" customFormat="1" ht="24.96" customHeight="1">
      <c r="A100" s="9"/>
      <c r="B100" s="188"/>
      <c r="C100" s="189"/>
      <c r="D100" s="190" t="s">
        <v>1187</v>
      </c>
      <c r="E100" s="191"/>
      <c r="F100" s="191"/>
      <c r="G100" s="191"/>
      <c r="H100" s="191"/>
      <c r="I100" s="191"/>
      <c r="J100" s="192">
        <f>J468</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230</v>
      </c>
      <c r="E101" s="191"/>
      <c r="F101" s="191"/>
      <c r="G101" s="191"/>
      <c r="H101" s="191"/>
      <c r="I101" s="191"/>
      <c r="J101" s="192">
        <f>J644</f>
        <v>0</v>
      </c>
      <c r="K101" s="189"/>
      <c r="L101" s="193"/>
      <c r="S101" s="9"/>
      <c r="T101" s="9"/>
      <c r="U101" s="9"/>
      <c r="V101" s="9"/>
      <c r="W101" s="9"/>
      <c r="X101" s="9"/>
      <c r="Y101" s="9"/>
      <c r="Z101" s="9"/>
      <c r="AA101" s="9"/>
      <c r="AB101" s="9"/>
      <c r="AC101" s="9"/>
      <c r="AD101" s="9"/>
      <c r="AE101" s="9"/>
    </row>
    <row r="102" s="14" customFormat="1" ht="19.92" customHeight="1">
      <c r="A102" s="14"/>
      <c r="B102" s="267"/>
      <c r="C102" s="133"/>
      <c r="D102" s="268" t="s">
        <v>1188</v>
      </c>
      <c r="E102" s="269"/>
      <c r="F102" s="269"/>
      <c r="G102" s="269"/>
      <c r="H102" s="269"/>
      <c r="I102" s="269"/>
      <c r="J102" s="270">
        <f>J645</f>
        <v>0</v>
      </c>
      <c r="K102" s="133"/>
      <c r="L102" s="271"/>
      <c r="S102" s="14"/>
      <c r="T102" s="14"/>
      <c r="U102" s="14"/>
      <c r="V102" s="14"/>
      <c r="W102" s="14"/>
      <c r="X102" s="14"/>
      <c r="Y102" s="14"/>
      <c r="Z102" s="14"/>
      <c r="AA102" s="14"/>
      <c r="AB102" s="14"/>
      <c r="AC102" s="14"/>
      <c r="AD102" s="14"/>
      <c r="AE102" s="14"/>
    </row>
    <row r="103" s="9" customFormat="1" ht="24.96" customHeight="1">
      <c r="A103" s="9"/>
      <c r="B103" s="188"/>
      <c r="C103" s="189"/>
      <c r="D103" s="190" t="s">
        <v>1189</v>
      </c>
      <c r="E103" s="191"/>
      <c r="F103" s="191"/>
      <c r="G103" s="191"/>
      <c r="H103" s="191"/>
      <c r="I103" s="191"/>
      <c r="J103" s="192">
        <f>J721</f>
        <v>0</v>
      </c>
      <c r="K103" s="189"/>
      <c r="L103" s="193"/>
      <c r="S103" s="9"/>
      <c r="T103" s="9"/>
      <c r="U103" s="9"/>
      <c r="V103" s="9"/>
      <c r="W103" s="9"/>
      <c r="X103" s="9"/>
      <c r="Y103" s="9"/>
      <c r="Z103" s="9"/>
      <c r="AA103" s="9"/>
      <c r="AB103" s="9"/>
      <c r="AC103" s="9"/>
      <c r="AD103" s="9"/>
      <c r="AE103" s="9"/>
    </row>
    <row r="104" s="9" customFormat="1" ht="24.96" customHeight="1">
      <c r="A104" s="9"/>
      <c r="B104" s="188"/>
      <c r="C104" s="189"/>
      <c r="D104" s="190" t="s">
        <v>1190</v>
      </c>
      <c r="E104" s="191"/>
      <c r="F104" s="191"/>
      <c r="G104" s="191"/>
      <c r="H104" s="191"/>
      <c r="I104" s="191"/>
      <c r="J104" s="192">
        <f>J759</f>
        <v>0</v>
      </c>
      <c r="K104" s="189"/>
      <c r="L104" s="193"/>
      <c r="S104" s="9"/>
      <c r="T104" s="9"/>
      <c r="U104" s="9"/>
      <c r="V104" s="9"/>
      <c r="W104" s="9"/>
      <c r="X104" s="9"/>
      <c r="Y104" s="9"/>
      <c r="Z104" s="9"/>
      <c r="AA104" s="9"/>
      <c r="AB104" s="9"/>
      <c r="AC104" s="9"/>
      <c r="AD104" s="9"/>
      <c r="AE104" s="9"/>
    </row>
    <row r="105" s="9" customFormat="1" ht="24.96" customHeight="1">
      <c r="A105" s="9"/>
      <c r="B105" s="188"/>
      <c r="C105" s="189"/>
      <c r="D105" s="190" t="s">
        <v>1191</v>
      </c>
      <c r="E105" s="191"/>
      <c r="F105" s="191"/>
      <c r="G105" s="191"/>
      <c r="H105" s="191"/>
      <c r="I105" s="191"/>
      <c r="J105" s="192">
        <f>J763</f>
        <v>0</v>
      </c>
      <c r="K105" s="189"/>
      <c r="L105" s="193"/>
      <c r="S105" s="9"/>
      <c r="T105" s="9"/>
      <c r="U105" s="9"/>
      <c r="V105" s="9"/>
      <c r="W105" s="9"/>
      <c r="X105" s="9"/>
      <c r="Y105" s="9"/>
      <c r="Z105" s="9"/>
      <c r="AA105" s="9"/>
      <c r="AB105" s="9"/>
      <c r="AC105" s="9"/>
      <c r="AD105" s="9"/>
      <c r="AE105" s="9"/>
    </row>
    <row r="106" s="14" customFormat="1" ht="19.92" customHeight="1">
      <c r="A106" s="14"/>
      <c r="B106" s="267"/>
      <c r="C106" s="133"/>
      <c r="D106" s="268" t="s">
        <v>1192</v>
      </c>
      <c r="E106" s="269"/>
      <c r="F106" s="269"/>
      <c r="G106" s="269"/>
      <c r="H106" s="269"/>
      <c r="I106" s="269"/>
      <c r="J106" s="270">
        <f>J764</f>
        <v>0</v>
      </c>
      <c r="K106" s="133"/>
      <c r="L106" s="271"/>
      <c r="S106" s="14"/>
      <c r="T106" s="14"/>
      <c r="U106" s="14"/>
      <c r="V106" s="14"/>
      <c r="W106" s="14"/>
      <c r="X106" s="14"/>
      <c r="Y106" s="14"/>
      <c r="Z106" s="14"/>
      <c r="AA106" s="14"/>
      <c r="AB106" s="14"/>
      <c r="AC106" s="14"/>
      <c r="AD106" s="14"/>
      <c r="AE106" s="14"/>
    </row>
    <row r="107" s="14" customFormat="1" ht="19.92" customHeight="1">
      <c r="A107" s="14"/>
      <c r="B107" s="267"/>
      <c r="C107" s="133"/>
      <c r="D107" s="268" t="s">
        <v>1193</v>
      </c>
      <c r="E107" s="269"/>
      <c r="F107" s="269"/>
      <c r="G107" s="269"/>
      <c r="H107" s="269"/>
      <c r="I107" s="269"/>
      <c r="J107" s="270">
        <f>J773</f>
        <v>0</v>
      </c>
      <c r="K107" s="133"/>
      <c r="L107" s="271"/>
      <c r="S107" s="14"/>
      <c r="T107" s="14"/>
      <c r="U107" s="14"/>
      <c r="V107" s="14"/>
      <c r="W107" s="14"/>
      <c r="X107" s="14"/>
      <c r="Y107" s="14"/>
      <c r="Z107" s="14"/>
      <c r="AA107" s="14"/>
      <c r="AB107" s="14"/>
      <c r="AC107" s="14"/>
      <c r="AD107" s="14"/>
      <c r="AE107" s="14"/>
    </row>
    <row r="108" s="14" customFormat="1" ht="19.92" customHeight="1">
      <c r="A108" s="14"/>
      <c r="B108" s="267"/>
      <c r="C108" s="133"/>
      <c r="D108" s="268" t="s">
        <v>1194</v>
      </c>
      <c r="E108" s="269"/>
      <c r="F108" s="269"/>
      <c r="G108" s="269"/>
      <c r="H108" s="269"/>
      <c r="I108" s="269"/>
      <c r="J108" s="270">
        <f>J783</f>
        <v>0</v>
      </c>
      <c r="K108" s="133"/>
      <c r="L108" s="271"/>
      <c r="S108" s="14"/>
      <c r="T108" s="14"/>
      <c r="U108" s="14"/>
      <c r="V108" s="14"/>
      <c r="W108" s="14"/>
      <c r="X108" s="14"/>
      <c r="Y108" s="14"/>
      <c r="Z108" s="14"/>
      <c r="AA108" s="14"/>
      <c r="AB108" s="14"/>
      <c r="AC108" s="14"/>
      <c r="AD108" s="14"/>
      <c r="AE108" s="14"/>
    </row>
    <row r="109" s="2" customFormat="1" ht="21.84" customHeight="1">
      <c r="A109" s="38"/>
      <c r="B109" s="39"/>
      <c r="C109" s="40"/>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66"/>
      <c r="C110" s="67"/>
      <c r="D110" s="67"/>
      <c r="E110" s="67"/>
      <c r="F110" s="67"/>
      <c r="G110" s="67"/>
      <c r="H110" s="67"/>
      <c r="I110" s="67"/>
      <c r="J110" s="67"/>
      <c r="K110" s="67"/>
      <c r="L110" s="63"/>
      <c r="S110" s="38"/>
      <c r="T110" s="38"/>
      <c r="U110" s="38"/>
      <c r="V110" s="38"/>
      <c r="W110" s="38"/>
      <c r="X110" s="38"/>
      <c r="Y110" s="38"/>
      <c r="Z110" s="38"/>
      <c r="AA110" s="38"/>
      <c r="AB110" s="38"/>
      <c r="AC110" s="38"/>
      <c r="AD110" s="38"/>
      <c r="AE110" s="38"/>
    </row>
    <row r="114" s="2" customFormat="1" ht="6.96" customHeight="1">
      <c r="A114" s="38"/>
      <c r="B114" s="68"/>
      <c r="C114" s="69"/>
      <c r="D114" s="69"/>
      <c r="E114" s="69"/>
      <c r="F114" s="69"/>
      <c r="G114" s="69"/>
      <c r="H114" s="69"/>
      <c r="I114" s="69"/>
      <c r="J114" s="69"/>
      <c r="K114" s="69"/>
      <c r="L114" s="63"/>
      <c r="S114" s="38"/>
      <c r="T114" s="38"/>
      <c r="U114" s="38"/>
      <c r="V114" s="38"/>
      <c r="W114" s="38"/>
      <c r="X114" s="38"/>
      <c r="Y114" s="38"/>
      <c r="Z114" s="38"/>
      <c r="AA114" s="38"/>
      <c r="AB114" s="38"/>
      <c r="AC114" s="38"/>
      <c r="AD114" s="38"/>
      <c r="AE114" s="38"/>
    </row>
    <row r="115" s="2" customFormat="1" ht="24.96" customHeight="1">
      <c r="A115" s="38"/>
      <c r="B115" s="39"/>
      <c r="C115" s="23" t="s">
        <v>236</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6.96" customHeight="1">
      <c r="A116" s="38"/>
      <c r="B116" s="39"/>
      <c r="C116" s="40"/>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2" customHeight="1">
      <c r="A117" s="38"/>
      <c r="B117" s="39"/>
      <c r="C117" s="32" t="s">
        <v>16</v>
      </c>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26.25" customHeight="1">
      <c r="A118" s="38"/>
      <c r="B118" s="39"/>
      <c r="C118" s="40"/>
      <c r="D118" s="40"/>
      <c r="E118" s="183" t="str">
        <f>E7</f>
        <v>Vybudování komunikací a inženýrských sítí v lokalitě Berlín 2, Frýdek-Místek</v>
      </c>
      <c r="F118" s="32"/>
      <c r="G118" s="32"/>
      <c r="H118" s="32"/>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223</v>
      </c>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6.5" customHeight="1">
      <c r="A120" s="38"/>
      <c r="B120" s="39"/>
      <c r="C120" s="40"/>
      <c r="D120" s="40"/>
      <c r="E120" s="76" t="str">
        <f>E9</f>
        <v>101 - Silnice II.třídy</v>
      </c>
      <c r="F120" s="40"/>
      <c r="G120" s="40"/>
      <c r="H120" s="40"/>
      <c r="I120" s="40"/>
      <c r="J120" s="40"/>
      <c r="K120" s="40"/>
      <c r="L120" s="63"/>
      <c r="S120" s="38"/>
      <c r="T120" s="38"/>
      <c r="U120" s="38"/>
      <c r="V120" s="38"/>
      <c r="W120" s="38"/>
      <c r="X120" s="38"/>
      <c r="Y120" s="38"/>
      <c r="Z120" s="38"/>
      <c r="AA120" s="38"/>
      <c r="AB120" s="38"/>
      <c r="AC120" s="38"/>
      <c r="AD120" s="38"/>
      <c r="AE120" s="38"/>
    </row>
    <row r="121" s="2" customFormat="1" ht="6.96" customHeight="1">
      <c r="A121" s="38"/>
      <c r="B121" s="39"/>
      <c r="C121" s="40"/>
      <c r="D121" s="40"/>
      <c r="E121" s="40"/>
      <c r="F121" s="40"/>
      <c r="G121" s="40"/>
      <c r="H121" s="40"/>
      <c r="I121" s="40"/>
      <c r="J121" s="40"/>
      <c r="K121" s="40"/>
      <c r="L121" s="63"/>
      <c r="S121" s="38"/>
      <c r="T121" s="38"/>
      <c r="U121" s="38"/>
      <c r="V121" s="38"/>
      <c r="W121" s="38"/>
      <c r="X121" s="38"/>
      <c r="Y121" s="38"/>
      <c r="Z121" s="38"/>
      <c r="AA121" s="38"/>
      <c r="AB121" s="38"/>
      <c r="AC121" s="38"/>
      <c r="AD121" s="38"/>
      <c r="AE121" s="38"/>
    </row>
    <row r="122" s="2" customFormat="1" ht="12" customHeight="1">
      <c r="A122" s="38"/>
      <c r="B122" s="39"/>
      <c r="C122" s="32" t="s">
        <v>20</v>
      </c>
      <c r="D122" s="40"/>
      <c r="E122" s="40"/>
      <c r="F122" s="27" t="str">
        <f>F12</f>
        <v>Frýdek-Místek</v>
      </c>
      <c r="G122" s="40"/>
      <c r="H122" s="40"/>
      <c r="I122" s="32" t="s">
        <v>22</v>
      </c>
      <c r="J122" s="79" t="str">
        <f>IF(J12="","",J12)</f>
        <v>12. 5. 2025</v>
      </c>
      <c r="K122" s="40"/>
      <c r="L122" s="63"/>
      <c r="S122" s="38"/>
      <c r="T122" s="38"/>
      <c r="U122" s="38"/>
      <c r="V122" s="38"/>
      <c r="W122" s="38"/>
      <c r="X122" s="38"/>
      <c r="Y122" s="38"/>
      <c r="Z122" s="38"/>
      <c r="AA122" s="38"/>
      <c r="AB122" s="38"/>
      <c r="AC122" s="38"/>
      <c r="AD122" s="38"/>
      <c r="AE122" s="38"/>
    </row>
    <row r="123" s="2" customFormat="1" ht="6.96" customHeight="1">
      <c r="A123" s="38"/>
      <c r="B123" s="39"/>
      <c r="C123" s="40"/>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2" customFormat="1" ht="15.15" customHeight="1">
      <c r="A124" s="38"/>
      <c r="B124" s="39"/>
      <c r="C124" s="32" t="s">
        <v>24</v>
      </c>
      <c r="D124" s="40"/>
      <c r="E124" s="40"/>
      <c r="F124" s="27" t="str">
        <f>E15</f>
        <v>Statutární město Frýdek-Místek</v>
      </c>
      <c r="G124" s="40"/>
      <c r="H124" s="40"/>
      <c r="I124" s="32" t="s">
        <v>30</v>
      </c>
      <c r="J124" s="36" t="str">
        <f>E21</f>
        <v>DOPRAPLAN s.r.o.</v>
      </c>
      <c r="K124" s="40"/>
      <c r="L124" s="63"/>
      <c r="S124" s="38"/>
      <c r="T124" s="38"/>
      <c r="U124" s="38"/>
      <c r="V124" s="38"/>
      <c r="W124" s="38"/>
      <c r="X124" s="38"/>
      <c r="Y124" s="38"/>
      <c r="Z124" s="38"/>
      <c r="AA124" s="38"/>
      <c r="AB124" s="38"/>
      <c r="AC124" s="38"/>
      <c r="AD124" s="38"/>
      <c r="AE124" s="38"/>
    </row>
    <row r="125" s="2" customFormat="1" ht="15.15" customHeight="1">
      <c r="A125" s="38"/>
      <c r="B125" s="39"/>
      <c r="C125" s="32" t="s">
        <v>28</v>
      </c>
      <c r="D125" s="40"/>
      <c r="E125" s="40"/>
      <c r="F125" s="27" t="str">
        <f>IF(E18="","",E18)</f>
        <v>Vyplň údaj</v>
      </c>
      <c r="G125" s="40"/>
      <c r="H125" s="40"/>
      <c r="I125" s="32" t="s">
        <v>33</v>
      </c>
      <c r="J125" s="36" t="str">
        <f>E24</f>
        <v xml:space="preserve"> </v>
      </c>
      <c r="K125" s="40"/>
      <c r="L125" s="63"/>
      <c r="S125" s="38"/>
      <c r="T125" s="38"/>
      <c r="U125" s="38"/>
      <c r="V125" s="38"/>
      <c r="W125" s="38"/>
      <c r="X125" s="38"/>
      <c r="Y125" s="38"/>
      <c r="Z125" s="38"/>
      <c r="AA125" s="38"/>
      <c r="AB125" s="38"/>
      <c r="AC125" s="38"/>
      <c r="AD125" s="38"/>
      <c r="AE125" s="38"/>
    </row>
    <row r="126" s="2" customFormat="1" ht="10.32" customHeight="1">
      <c r="A126" s="38"/>
      <c r="B126" s="39"/>
      <c r="C126" s="40"/>
      <c r="D126" s="40"/>
      <c r="E126" s="40"/>
      <c r="F126" s="40"/>
      <c r="G126" s="40"/>
      <c r="H126" s="40"/>
      <c r="I126" s="40"/>
      <c r="J126" s="40"/>
      <c r="K126" s="40"/>
      <c r="L126" s="63"/>
      <c r="S126" s="38"/>
      <c r="T126" s="38"/>
      <c r="U126" s="38"/>
      <c r="V126" s="38"/>
      <c r="W126" s="38"/>
      <c r="X126" s="38"/>
      <c r="Y126" s="38"/>
      <c r="Z126" s="38"/>
      <c r="AA126" s="38"/>
      <c r="AB126" s="38"/>
      <c r="AC126" s="38"/>
      <c r="AD126" s="38"/>
      <c r="AE126" s="38"/>
    </row>
    <row r="127" s="10" customFormat="1" ht="29.28" customHeight="1">
      <c r="A127" s="194"/>
      <c r="B127" s="195"/>
      <c r="C127" s="196" t="s">
        <v>237</v>
      </c>
      <c r="D127" s="197" t="s">
        <v>61</v>
      </c>
      <c r="E127" s="197" t="s">
        <v>57</v>
      </c>
      <c r="F127" s="197" t="s">
        <v>58</v>
      </c>
      <c r="G127" s="197" t="s">
        <v>238</v>
      </c>
      <c r="H127" s="197" t="s">
        <v>239</v>
      </c>
      <c r="I127" s="197" t="s">
        <v>240</v>
      </c>
      <c r="J127" s="198" t="s">
        <v>227</v>
      </c>
      <c r="K127" s="199" t="s">
        <v>241</v>
      </c>
      <c r="L127" s="200"/>
      <c r="M127" s="100" t="s">
        <v>1</v>
      </c>
      <c r="N127" s="101" t="s">
        <v>40</v>
      </c>
      <c r="O127" s="101" t="s">
        <v>242</v>
      </c>
      <c r="P127" s="101" t="s">
        <v>243</v>
      </c>
      <c r="Q127" s="101" t="s">
        <v>244</v>
      </c>
      <c r="R127" s="101" t="s">
        <v>245</v>
      </c>
      <c r="S127" s="101" t="s">
        <v>246</v>
      </c>
      <c r="T127" s="102" t="s">
        <v>247</v>
      </c>
      <c r="U127" s="194"/>
      <c r="V127" s="194"/>
      <c r="W127" s="194"/>
      <c r="X127" s="194"/>
      <c r="Y127" s="194"/>
      <c r="Z127" s="194"/>
      <c r="AA127" s="194"/>
      <c r="AB127" s="194"/>
      <c r="AC127" s="194"/>
      <c r="AD127" s="194"/>
      <c r="AE127" s="194"/>
    </row>
    <row r="128" s="2" customFormat="1" ht="22.8" customHeight="1">
      <c r="A128" s="38"/>
      <c r="B128" s="39"/>
      <c r="C128" s="107" t="s">
        <v>248</v>
      </c>
      <c r="D128" s="40"/>
      <c r="E128" s="40"/>
      <c r="F128" s="40"/>
      <c r="G128" s="40"/>
      <c r="H128" s="40"/>
      <c r="I128" s="40"/>
      <c r="J128" s="201">
        <f>BK128</f>
        <v>0</v>
      </c>
      <c r="K128" s="40"/>
      <c r="L128" s="44"/>
      <c r="M128" s="103"/>
      <c r="N128" s="202"/>
      <c r="O128" s="104"/>
      <c r="P128" s="203">
        <f>P129+P332+P379+P468+P644+P721+P759+P763</f>
        <v>0</v>
      </c>
      <c r="Q128" s="104"/>
      <c r="R128" s="203">
        <f>R129+R332+R379+R468+R644+R721+R759+R763</f>
        <v>4275.9662053699994</v>
      </c>
      <c r="S128" s="104"/>
      <c r="T128" s="204">
        <f>T129+T332+T379+T468+T644+T721+T759+T763</f>
        <v>532.58199999999999</v>
      </c>
      <c r="U128" s="38"/>
      <c r="V128" s="38"/>
      <c r="W128" s="38"/>
      <c r="X128" s="38"/>
      <c r="Y128" s="38"/>
      <c r="Z128" s="38"/>
      <c r="AA128" s="38"/>
      <c r="AB128" s="38"/>
      <c r="AC128" s="38"/>
      <c r="AD128" s="38"/>
      <c r="AE128" s="38"/>
      <c r="AT128" s="17" t="s">
        <v>75</v>
      </c>
      <c r="AU128" s="17" t="s">
        <v>229</v>
      </c>
      <c r="BK128" s="205">
        <f>BK129+BK332+BK379+BK468+BK644+BK721+BK759+BK763</f>
        <v>0</v>
      </c>
    </row>
    <row r="129" s="11" customFormat="1" ht="25.92" customHeight="1">
      <c r="A129" s="11"/>
      <c r="B129" s="206"/>
      <c r="C129" s="207"/>
      <c r="D129" s="208" t="s">
        <v>75</v>
      </c>
      <c r="E129" s="209" t="s">
        <v>84</v>
      </c>
      <c r="F129" s="209" t="s">
        <v>406</v>
      </c>
      <c r="G129" s="207"/>
      <c r="H129" s="207"/>
      <c r="I129" s="210"/>
      <c r="J129" s="211">
        <f>BK129</f>
        <v>0</v>
      </c>
      <c r="K129" s="207"/>
      <c r="L129" s="212"/>
      <c r="M129" s="213"/>
      <c r="N129" s="214"/>
      <c r="O129" s="214"/>
      <c r="P129" s="215">
        <f>SUM(P130:P331)</f>
        <v>0</v>
      </c>
      <c r="Q129" s="214"/>
      <c r="R129" s="215">
        <f>SUM(R130:R331)</f>
        <v>3341.6864299999993</v>
      </c>
      <c r="S129" s="214"/>
      <c r="T129" s="216">
        <f>SUM(T130:T331)</f>
        <v>532.54999999999995</v>
      </c>
      <c r="U129" s="11"/>
      <c r="V129" s="11"/>
      <c r="W129" s="11"/>
      <c r="X129" s="11"/>
      <c r="Y129" s="11"/>
      <c r="Z129" s="11"/>
      <c r="AA129" s="11"/>
      <c r="AB129" s="11"/>
      <c r="AC129" s="11"/>
      <c r="AD129" s="11"/>
      <c r="AE129" s="11"/>
      <c r="AR129" s="217" t="s">
        <v>84</v>
      </c>
      <c r="AT129" s="218" t="s">
        <v>75</v>
      </c>
      <c r="AU129" s="218" t="s">
        <v>76</v>
      </c>
      <c r="AY129" s="217" t="s">
        <v>251</v>
      </c>
      <c r="BK129" s="219">
        <f>SUM(BK130:BK331)</f>
        <v>0</v>
      </c>
    </row>
    <row r="130" s="2" customFormat="1" ht="24.15" customHeight="1">
      <c r="A130" s="38"/>
      <c r="B130" s="39"/>
      <c r="C130" s="220" t="s">
        <v>84</v>
      </c>
      <c r="D130" s="220" t="s">
        <v>255</v>
      </c>
      <c r="E130" s="221" t="s">
        <v>1195</v>
      </c>
      <c r="F130" s="222" t="s">
        <v>1196</v>
      </c>
      <c r="G130" s="223" t="s">
        <v>409</v>
      </c>
      <c r="H130" s="224">
        <v>65</v>
      </c>
      <c r="I130" s="225"/>
      <c r="J130" s="226">
        <f>ROUND(I130*H130,2)</f>
        <v>0</v>
      </c>
      <c r="K130" s="227"/>
      <c r="L130" s="44"/>
      <c r="M130" s="228" t="s">
        <v>1</v>
      </c>
      <c r="N130" s="229" t="s">
        <v>41</v>
      </c>
      <c r="O130" s="91"/>
      <c r="P130" s="230">
        <f>O130*H130</f>
        <v>0</v>
      </c>
      <c r="Q130" s="230">
        <v>0</v>
      </c>
      <c r="R130" s="230">
        <f>Q130*H130</f>
        <v>0</v>
      </c>
      <c r="S130" s="230">
        <v>0.26000000000000001</v>
      </c>
      <c r="T130" s="231">
        <f>S130*H130</f>
        <v>16.900000000000002</v>
      </c>
      <c r="U130" s="38"/>
      <c r="V130" s="38"/>
      <c r="W130" s="38"/>
      <c r="X130" s="38"/>
      <c r="Y130" s="38"/>
      <c r="Z130" s="38"/>
      <c r="AA130" s="38"/>
      <c r="AB130" s="38"/>
      <c r="AC130" s="38"/>
      <c r="AD130" s="38"/>
      <c r="AE130" s="38"/>
      <c r="AR130" s="232" t="s">
        <v>254</v>
      </c>
      <c r="AT130" s="232" t="s">
        <v>255</v>
      </c>
      <c r="AU130" s="232" t="s">
        <v>84</v>
      </c>
      <c r="AY130" s="17" t="s">
        <v>251</v>
      </c>
      <c r="BE130" s="233">
        <f>IF(N130="základní",J130,0)</f>
        <v>0</v>
      </c>
      <c r="BF130" s="233">
        <f>IF(N130="snížená",J130,0)</f>
        <v>0</v>
      </c>
      <c r="BG130" s="233">
        <f>IF(N130="zákl. přenesená",J130,0)</f>
        <v>0</v>
      </c>
      <c r="BH130" s="233">
        <f>IF(N130="sníž. přenesená",J130,0)</f>
        <v>0</v>
      </c>
      <c r="BI130" s="233">
        <f>IF(N130="nulová",J130,0)</f>
        <v>0</v>
      </c>
      <c r="BJ130" s="17" t="s">
        <v>84</v>
      </c>
      <c r="BK130" s="233">
        <f>ROUND(I130*H130,2)</f>
        <v>0</v>
      </c>
      <c r="BL130" s="17" t="s">
        <v>254</v>
      </c>
      <c r="BM130" s="232" t="s">
        <v>1197</v>
      </c>
    </row>
    <row r="131" s="2" customFormat="1">
      <c r="A131" s="38"/>
      <c r="B131" s="39"/>
      <c r="C131" s="40"/>
      <c r="D131" s="234" t="s">
        <v>260</v>
      </c>
      <c r="E131" s="40"/>
      <c r="F131" s="235" t="s">
        <v>1198</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260</v>
      </c>
      <c r="AU131" s="17" t="s">
        <v>84</v>
      </c>
    </row>
    <row r="132" s="2" customFormat="1">
      <c r="A132" s="38"/>
      <c r="B132" s="39"/>
      <c r="C132" s="40"/>
      <c r="D132" s="240" t="s">
        <v>274</v>
      </c>
      <c r="E132" s="40"/>
      <c r="F132" s="241" t="s">
        <v>1199</v>
      </c>
      <c r="G132" s="40"/>
      <c r="H132" s="40"/>
      <c r="I132" s="236"/>
      <c r="J132" s="40"/>
      <c r="K132" s="40"/>
      <c r="L132" s="44"/>
      <c r="M132" s="237"/>
      <c r="N132" s="238"/>
      <c r="O132" s="91"/>
      <c r="P132" s="91"/>
      <c r="Q132" s="91"/>
      <c r="R132" s="91"/>
      <c r="S132" s="91"/>
      <c r="T132" s="92"/>
      <c r="U132" s="38"/>
      <c r="V132" s="38"/>
      <c r="W132" s="38"/>
      <c r="X132" s="38"/>
      <c r="Y132" s="38"/>
      <c r="Z132" s="38"/>
      <c r="AA132" s="38"/>
      <c r="AB132" s="38"/>
      <c r="AC132" s="38"/>
      <c r="AD132" s="38"/>
      <c r="AE132" s="38"/>
      <c r="AT132" s="17" t="s">
        <v>274</v>
      </c>
      <c r="AU132" s="17" t="s">
        <v>84</v>
      </c>
    </row>
    <row r="133" s="12" customFormat="1">
      <c r="A133" s="12"/>
      <c r="B133" s="242"/>
      <c r="C133" s="243"/>
      <c r="D133" s="234" t="s">
        <v>276</v>
      </c>
      <c r="E133" s="244" t="s">
        <v>1</v>
      </c>
      <c r="F133" s="245" t="s">
        <v>1200</v>
      </c>
      <c r="G133" s="243"/>
      <c r="H133" s="246">
        <v>39</v>
      </c>
      <c r="I133" s="247"/>
      <c r="J133" s="243"/>
      <c r="K133" s="243"/>
      <c r="L133" s="248"/>
      <c r="M133" s="249"/>
      <c r="N133" s="250"/>
      <c r="O133" s="250"/>
      <c r="P133" s="250"/>
      <c r="Q133" s="250"/>
      <c r="R133" s="250"/>
      <c r="S133" s="250"/>
      <c r="T133" s="251"/>
      <c r="U133" s="12"/>
      <c r="V133" s="12"/>
      <c r="W133" s="12"/>
      <c r="X133" s="12"/>
      <c r="Y133" s="12"/>
      <c r="Z133" s="12"/>
      <c r="AA133" s="12"/>
      <c r="AB133" s="12"/>
      <c r="AC133" s="12"/>
      <c r="AD133" s="12"/>
      <c r="AE133" s="12"/>
      <c r="AT133" s="252" t="s">
        <v>276</v>
      </c>
      <c r="AU133" s="252" t="s">
        <v>84</v>
      </c>
      <c r="AV133" s="12" t="s">
        <v>86</v>
      </c>
      <c r="AW133" s="12" t="s">
        <v>32</v>
      </c>
      <c r="AX133" s="12" t="s">
        <v>76</v>
      </c>
      <c r="AY133" s="252" t="s">
        <v>251</v>
      </c>
    </row>
    <row r="134" s="12" customFormat="1">
      <c r="A134" s="12"/>
      <c r="B134" s="242"/>
      <c r="C134" s="243"/>
      <c r="D134" s="234" t="s">
        <v>276</v>
      </c>
      <c r="E134" s="244" t="s">
        <v>1</v>
      </c>
      <c r="F134" s="245" t="s">
        <v>1201</v>
      </c>
      <c r="G134" s="243"/>
      <c r="H134" s="246">
        <v>26</v>
      </c>
      <c r="I134" s="247"/>
      <c r="J134" s="243"/>
      <c r="K134" s="243"/>
      <c r="L134" s="248"/>
      <c r="M134" s="249"/>
      <c r="N134" s="250"/>
      <c r="O134" s="250"/>
      <c r="P134" s="250"/>
      <c r="Q134" s="250"/>
      <c r="R134" s="250"/>
      <c r="S134" s="250"/>
      <c r="T134" s="251"/>
      <c r="U134" s="12"/>
      <c r="V134" s="12"/>
      <c r="W134" s="12"/>
      <c r="X134" s="12"/>
      <c r="Y134" s="12"/>
      <c r="Z134" s="12"/>
      <c r="AA134" s="12"/>
      <c r="AB134" s="12"/>
      <c r="AC134" s="12"/>
      <c r="AD134" s="12"/>
      <c r="AE134" s="12"/>
      <c r="AT134" s="252" t="s">
        <v>276</v>
      </c>
      <c r="AU134" s="252" t="s">
        <v>84</v>
      </c>
      <c r="AV134" s="12" t="s">
        <v>86</v>
      </c>
      <c r="AW134" s="12" t="s">
        <v>32</v>
      </c>
      <c r="AX134" s="12" t="s">
        <v>76</v>
      </c>
      <c r="AY134" s="252" t="s">
        <v>251</v>
      </c>
    </row>
    <row r="135" s="15" customFormat="1">
      <c r="A135" s="15"/>
      <c r="B135" s="274"/>
      <c r="C135" s="275"/>
      <c r="D135" s="234" t="s">
        <v>276</v>
      </c>
      <c r="E135" s="276" t="s">
        <v>1174</v>
      </c>
      <c r="F135" s="277" t="s">
        <v>423</v>
      </c>
      <c r="G135" s="275"/>
      <c r="H135" s="278">
        <v>65</v>
      </c>
      <c r="I135" s="279"/>
      <c r="J135" s="275"/>
      <c r="K135" s="275"/>
      <c r="L135" s="280"/>
      <c r="M135" s="281"/>
      <c r="N135" s="282"/>
      <c r="O135" s="282"/>
      <c r="P135" s="282"/>
      <c r="Q135" s="282"/>
      <c r="R135" s="282"/>
      <c r="S135" s="282"/>
      <c r="T135" s="283"/>
      <c r="U135" s="15"/>
      <c r="V135" s="15"/>
      <c r="W135" s="15"/>
      <c r="X135" s="15"/>
      <c r="Y135" s="15"/>
      <c r="Z135" s="15"/>
      <c r="AA135" s="15"/>
      <c r="AB135" s="15"/>
      <c r="AC135" s="15"/>
      <c r="AD135" s="15"/>
      <c r="AE135" s="15"/>
      <c r="AT135" s="284" t="s">
        <v>276</v>
      </c>
      <c r="AU135" s="284" t="s">
        <v>84</v>
      </c>
      <c r="AV135" s="15" t="s">
        <v>254</v>
      </c>
      <c r="AW135" s="15" t="s">
        <v>32</v>
      </c>
      <c r="AX135" s="15" t="s">
        <v>84</v>
      </c>
      <c r="AY135" s="284" t="s">
        <v>251</v>
      </c>
    </row>
    <row r="136" s="2" customFormat="1" ht="66.75" customHeight="1">
      <c r="A136" s="38"/>
      <c r="B136" s="39"/>
      <c r="C136" s="220" t="s">
        <v>86</v>
      </c>
      <c r="D136" s="220" t="s">
        <v>255</v>
      </c>
      <c r="E136" s="221" t="s">
        <v>1202</v>
      </c>
      <c r="F136" s="222" t="s">
        <v>1203</v>
      </c>
      <c r="G136" s="223" t="s">
        <v>409</v>
      </c>
      <c r="H136" s="224">
        <v>405</v>
      </c>
      <c r="I136" s="225"/>
      <c r="J136" s="226">
        <f>ROUND(I136*H136,2)</f>
        <v>0</v>
      </c>
      <c r="K136" s="227"/>
      <c r="L136" s="44"/>
      <c r="M136" s="228" t="s">
        <v>1</v>
      </c>
      <c r="N136" s="229" t="s">
        <v>41</v>
      </c>
      <c r="O136" s="91"/>
      <c r="P136" s="230">
        <f>O136*H136</f>
        <v>0</v>
      </c>
      <c r="Q136" s="230">
        <v>0</v>
      </c>
      <c r="R136" s="230">
        <f>Q136*H136</f>
        <v>0</v>
      </c>
      <c r="S136" s="230">
        <v>0.57999999999999996</v>
      </c>
      <c r="T136" s="231">
        <f>S136*H136</f>
        <v>234.89999999999998</v>
      </c>
      <c r="U136" s="38"/>
      <c r="V136" s="38"/>
      <c r="W136" s="38"/>
      <c r="X136" s="38"/>
      <c r="Y136" s="38"/>
      <c r="Z136" s="38"/>
      <c r="AA136" s="38"/>
      <c r="AB136" s="38"/>
      <c r="AC136" s="38"/>
      <c r="AD136" s="38"/>
      <c r="AE136" s="38"/>
      <c r="AR136" s="232" t="s">
        <v>254</v>
      </c>
      <c r="AT136" s="232" t="s">
        <v>255</v>
      </c>
      <c r="AU136" s="232" t="s">
        <v>84</v>
      </c>
      <c r="AY136" s="17" t="s">
        <v>251</v>
      </c>
      <c r="BE136" s="233">
        <f>IF(N136="základní",J136,0)</f>
        <v>0</v>
      </c>
      <c r="BF136" s="233">
        <f>IF(N136="snížená",J136,0)</f>
        <v>0</v>
      </c>
      <c r="BG136" s="233">
        <f>IF(N136="zákl. přenesená",J136,0)</f>
        <v>0</v>
      </c>
      <c r="BH136" s="233">
        <f>IF(N136="sníž. přenesená",J136,0)</f>
        <v>0</v>
      </c>
      <c r="BI136" s="233">
        <f>IF(N136="nulová",J136,0)</f>
        <v>0</v>
      </c>
      <c r="BJ136" s="17" t="s">
        <v>84</v>
      </c>
      <c r="BK136" s="233">
        <f>ROUND(I136*H136,2)</f>
        <v>0</v>
      </c>
      <c r="BL136" s="17" t="s">
        <v>254</v>
      </c>
      <c r="BM136" s="232" t="s">
        <v>1204</v>
      </c>
    </row>
    <row r="137" s="2" customFormat="1">
      <c r="A137" s="38"/>
      <c r="B137" s="39"/>
      <c r="C137" s="40"/>
      <c r="D137" s="234" t="s">
        <v>260</v>
      </c>
      <c r="E137" s="40"/>
      <c r="F137" s="235" t="s">
        <v>1203</v>
      </c>
      <c r="G137" s="40"/>
      <c r="H137" s="40"/>
      <c r="I137" s="236"/>
      <c r="J137" s="40"/>
      <c r="K137" s="40"/>
      <c r="L137" s="44"/>
      <c r="M137" s="237"/>
      <c r="N137" s="238"/>
      <c r="O137" s="91"/>
      <c r="P137" s="91"/>
      <c r="Q137" s="91"/>
      <c r="R137" s="91"/>
      <c r="S137" s="91"/>
      <c r="T137" s="92"/>
      <c r="U137" s="38"/>
      <c r="V137" s="38"/>
      <c r="W137" s="38"/>
      <c r="X137" s="38"/>
      <c r="Y137" s="38"/>
      <c r="Z137" s="38"/>
      <c r="AA137" s="38"/>
      <c r="AB137" s="38"/>
      <c r="AC137" s="38"/>
      <c r="AD137" s="38"/>
      <c r="AE137" s="38"/>
      <c r="AT137" s="17" t="s">
        <v>260</v>
      </c>
      <c r="AU137" s="17" t="s">
        <v>84</v>
      </c>
    </row>
    <row r="138" s="13" customFormat="1">
      <c r="A138" s="13"/>
      <c r="B138" s="253"/>
      <c r="C138" s="254"/>
      <c r="D138" s="234" t="s">
        <v>276</v>
      </c>
      <c r="E138" s="255" t="s">
        <v>1</v>
      </c>
      <c r="F138" s="256" t="s">
        <v>1205</v>
      </c>
      <c r="G138" s="254"/>
      <c r="H138" s="255" t="s">
        <v>1</v>
      </c>
      <c r="I138" s="257"/>
      <c r="J138" s="254"/>
      <c r="K138" s="254"/>
      <c r="L138" s="258"/>
      <c r="M138" s="259"/>
      <c r="N138" s="260"/>
      <c r="O138" s="260"/>
      <c r="P138" s="260"/>
      <c r="Q138" s="260"/>
      <c r="R138" s="260"/>
      <c r="S138" s="260"/>
      <c r="T138" s="261"/>
      <c r="U138" s="13"/>
      <c r="V138" s="13"/>
      <c r="W138" s="13"/>
      <c r="X138" s="13"/>
      <c r="Y138" s="13"/>
      <c r="Z138" s="13"/>
      <c r="AA138" s="13"/>
      <c r="AB138" s="13"/>
      <c r="AC138" s="13"/>
      <c r="AD138" s="13"/>
      <c r="AE138" s="13"/>
      <c r="AT138" s="262" t="s">
        <v>276</v>
      </c>
      <c r="AU138" s="262" t="s">
        <v>84</v>
      </c>
      <c r="AV138" s="13" t="s">
        <v>84</v>
      </c>
      <c r="AW138" s="13" t="s">
        <v>32</v>
      </c>
      <c r="AX138" s="13" t="s">
        <v>76</v>
      </c>
      <c r="AY138" s="262" t="s">
        <v>251</v>
      </c>
    </row>
    <row r="139" s="12" customFormat="1">
      <c r="A139" s="12"/>
      <c r="B139" s="242"/>
      <c r="C139" s="243"/>
      <c r="D139" s="234" t="s">
        <v>276</v>
      </c>
      <c r="E139" s="244" t="s">
        <v>1180</v>
      </c>
      <c r="F139" s="245" t="s">
        <v>1206</v>
      </c>
      <c r="G139" s="243"/>
      <c r="H139" s="246">
        <v>405</v>
      </c>
      <c r="I139" s="247"/>
      <c r="J139" s="243"/>
      <c r="K139" s="243"/>
      <c r="L139" s="248"/>
      <c r="M139" s="249"/>
      <c r="N139" s="250"/>
      <c r="O139" s="250"/>
      <c r="P139" s="250"/>
      <c r="Q139" s="250"/>
      <c r="R139" s="250"/>
      <c r="S139" s="250"/>
      <c r="T139" s="251"/>
      <c r="U139" s="12"/>
      <c r="V139" s="12"/>
      <c r="W139" s="12"/>
      <c r="X139" s="12"/>
      <c r="Y139" s="12"/>
      <c r="Z139" s="12"/>
      <c r="AA139" s="12"/>
      <c r="AB139" s="12"/>
      <c r="AC139" s="12"/>
      <c r="AD139" s="12"/>
      <c r="AE139" s="12"/>
      <c r="AT139" s="252" t="s">
        <v>276</v>
      </c>
      <c r="AU139" s="252" t="s">
        <v>84</v>
      </c>
      <c r="AV139" s="12" t="s">
        <v>86</v>
      </c>
      <c r="AW139" s="12" t="s">
        <v>32</v>
      </c>
      <c r="AX139" s="12" t="s">
        <v>84</v>
      </c>
      <c r="AY139" s="252" t="s">
        <v>251</v>
      </c>
    </row>
    <row r="140" s="2" customFormat="1" ht="24.15" customHeight="1">
      <c r="A140" s="38"/>
      <c r="B140" s="39"/>
      <c r="C140" s="220" t="s">
        <v>269</v>
      </c>
      <c r="D140" s="220" t="s">
        <v>255</v>
      </c>
      <c r="E140" s="221" t="s">
        <v>1207</v>
      </c>
      <c r="F140" s="222" t="s">
        <v>1208</v>
      </c>
      <c r="G140" s="223" t="s">
        <v>409</v>
      </c>
      <c r="H140" s="224">
        <v>405</v>
      </c>
      <c r="I140" s="225"/>
      <c r="J140" s="226">
        <f>ROUND(I140*H140,2)</f>
        <v>0</v>
      </c>
      <c r="K140" s="227"/>
      <c r="L140" s="44"/>
      <c r="M140" s="228" t="s">
        <v>1</v>
      </c>
      <c r="N140" s="229" t="s">
        <v>41</v>
      </c>
      <c r="O140" s="91"/>
      <c r="P140" s="230">
        <f>O140*H140</f>
        <v>0</v>
      </c>
      <c r="Q140" s="230">
        <v>0</v>
      </c>
      <c r="R140" s="230">
        <f>Q140*H140</f>
        <v>0</v>
      </c>
      <c r="S140" s="230">
        <v>0.22</v>
      </c>
      <c r="T140" s="231">
        <f>S140*H140</f>
        <v>89.099999999999994</v>
      </c>
      <c r="U140" s="38"/>
      <c r="V140" s="38"/>
      <c r="W140" s="38"/>
      <c r="X140" s="38"/>
      <c r="Y140" s="38"/>
      <c r="Z140" s="38"/>
      <c r="AA140" s="38"/>
      <c r="AB140" s="38"/>
      <c r="AC140" s="38"/>
      <c r="AD140" s="38"/>
      <c r="AE140" s="38"/>
      <c r="AR140" s="232" t="s">
        <v>254</v>
      </c>
      <c r="AT140" s="232" t="s">
        <v>255</v>
      </c>
      <c r="AU140" s="232" t="s">
        <v>84</v>
      </c>
      <c r="AY140" s="17" t="s">
        <v>251</v>
      </c>
      <c r="BE140" s="233">
        <f>IF(N140="základní",J140,0)</f>
        <v>0</v>
      </c>
      <c r="BF140" s="233">
        <f>IF(N140="snížená",J140,0)</f>
        <v>0</v>
      </c>
      <c r="BG140" s="233">
        <f>IF(N140="zákl. přenesená",J140,0)</f>
        <v>0</v>
      </c>
      <c r="BH140" s="233">
        <f>IF(N140="sníž. přenesená",J140,0)</f>
        <v>0</v>
      </c>
      <c r="BI140" s="233">
        <f>IF(N140="nulová",J140,0)</f>
        <v>0</v>
      </c>
      <c r="BJ140" s="17" t="s">
        <v>84</v>
      </c>
      <c r="BK140" s="233">
        <f>ROUND(I140*H140,2)</f>
        <v>0</v>
      </c>
      <c r="BL140" s="17" t="s">
        <v>254</v>
      </c>
      <c r="BM140" s="232" t="s">
        <v>1209</v>
      </c>
    </row>
    <row r="141" s="2" customFormat="1">
      <c r="A141" s="38"/>
      <c r="B141" s="39"/>
      <c r="C141" s="40"/>
      <c r="D141" s="234" t="s">
        <v>260</v>
      </c>
      <c r="E141" s="40"/>
      <c r="F141" s="235" t="s">
        <v>1210</v>
      </c>
      <c r="G141" s="40"/>
      <c r="H141" s="40"/>
      <c r="I141" s="236"/>
      <c r="J141" s="40"/>
      <c r="K141" s="40"/>
      <c r="L141" s="44"/>
      <c r="M141" s="237"/>
      <c r="N141" s="238"/>
      <c r="O141" s="91"/>
      <c r="P141" s="91"/>
      <c r="Q141" s="91"/>
      <c r="R141" s="91"/>
      <c r="S141" s="91"/>
      <c r="T141" s="92"/>
      <c r="U141" s="38"/>
      <c r="V141" s="38"/>
      <c r="W141" s="38"/>
      <c r="X141" s="38"/>
      <c r="Y141" s="38"/>
      <c r="Z141" s="38"/>
      <c r="AA141" s="38"/>
      <c r="AB141" s="38"/>
      <c r="AC141" s="38"/>
      <c r="AD141" s="38"/>
      <c r="AE141" s="38"/>
      <c r="AT141" s="17" t="s">
        <v>260</v>
      </c>
      <c r="AU141" s="17" t="s">
        <v>84</v>
      </c>
    </row>
    <row r="142" s="13" customFormat="1">
      <c r="A142" s="13"/>
      <c r="B142" s="253"/>
      <c r="C142" s="254"/>
      <c r="D142" s="234" t="s">
        <v>276</v>
      </c>
      <c r="E142" s="255" t="s">
        <v>1</v>
      </c>
      <c r="F142" s="256" t="s">
        <v>1211</v>
      </c>
      <c r="G142" s="254"/>
      <c r="H142" s="255" t="s">
        <v>1</v>
      </c>
      <c r="I142" s="257"/>
      <c r="J142" s="254"/>
      <c r="K142" s="254"/>
      <c r="L142" s="258"/>
      <c r="M142" s="259"/>
      <c r="N142" s="260"/>
      <c r="O142" s="260"/>
      <c r="P142" s="260"/>
      <c r="Q142" s="260"/>
      <c r="R142" s="260"/>
      <c r="S142" s="260"/>
      <c r="T142" s="261"/>
      <c r="U142" s="13"/>
      <c r="V142" s="13"/>
      <c r="W142" s="13"/>
      <c r="X142" s="13"/>
      <c r="Y142" s="13"/>
      <c r="Z142" s="13"/>
      <c r="AA142" s="13"/>
      <c r="AB142" s="13"/>
      <c r="AC142" s="13"/>
      <c r="AD142" s="13"/>
      <c r="AE142" s="13"/>
      <c r="AT142" s="262" t="s">
        <v>276</v>
      </c>
      <c r="AU142" s="262" t="s">
        <v>84</v>
      </c>
      <c r="AV142" s="13" t="s">
        <v>84</v>
      </c>
      <c r="AW142" s="13" t="s">
        <v>32</v>
      </c>
      <c r="AX142" s="13" t="s">
        <v>76</v>
      </c>
      <c r="AY142" s="262" t="s">
        <v>251</v>
      </c>
    </row>
    <row r="143" s="12" customFormat="1">
      <c r="A143" s="12"/>
      <c r="B143" s="242"/>
      <c r="C143" s="243"/>
      <c r="D143" s="234" t="s">
        <v>276</v>
      </c>
      <c r="E143" s="244" t="s">
        <v>1169</v>
      </c>
      <c r="F143" s="245" t="s">
        <v>1212</v>
      </c>
      <c r="G143" s="243"/>
      <c r="H143" s="246">
        <v>405</v>
      </c>
      <c r="I143" s="247"/>
      <c r="J143" s="243"/>
      <c r="K143" s="243"/>
      <c r="L143" s="248"/>
      <c r="M143" s="249"/>
      <c r="N143" s="250"/>
      <c r="O143" s="250"/>
      <c r="P143" s="250"/>
      <c r="Q143" s="250"/>
      <c r="R143" s="250"/>
      <c r="S143" s="250"/>
      <c r="T143" s="251"/>
      <c r="U143" s="12"/>
      <c r="V143" s="12"/>
      <c r="W143" s="12"/>
      <c r="X143" s="12"/>
      <c r="Y143" s="12"/>
      <c r="Z143" s="12"/>
      <c r="AA143" s="12"/>
      <c r="AB143" s="12"/>
      <c r="AC143" s="12"/>
      <c r="AD143" s="12"/>
      <c r="AE143" s="12"/>
      <c r="AT143" s="252" t="s">
        <v>276</v>
      </c>
      <c r="AU143" s="252" t="s">
        <v>84</v>
      </c>
      <c r="AV143" s="12" t="s">
        <v>86</v>
      </c>
      <c r="AW143" s="12" t="s">
        <v>32</v>
      </c>
      <c r="AX143" s="12" t="s">
        <v>84</v>
      </c>
      <c r="AY143" s="252" t="s">
        <v>251</v>
      </c>
    </row>
    <row r="144" s="2" customFormat="1" ht="24.15" customHeight="1">
      <c r="A144" s="38"/>
      <c r="B144" s="39"/>
      <c r="C144" s="220" t="s">
        <v>254</v>
      </c>
      <c r="D144" s="220" t="s">
        <v>255</v>
      </c>
      <c r="E144" s="221" t="s">
        <v>786</v>
      </c>
      <c r="F144" s="222" t="s">
        <v>787</v>
      </c>
      <c r="G144" s="223" t="s">
        <v>409</v>
      </c>
      <c r="H144" s="224">
        <v>65</v>
      </c>
      <c r="I144" s="225"/>
      <c r="J144" s="226">
        <f>ROUND(I144*H144,2)</f>
        <v>0</v>
      </c>
      <c r="K144" s="227"/>
      <c r="L144" s="44"/>
      <c r="M144" s="228" t="s">
        <v>1</v>
      </c>
      <c r="N144" s="229" t="s">
        <v>41</v>
      </c>
      <c r="O144" s="91"/>
      <c r="P144" s="230">
        <f>O144*H144</f>
        <v>0</v>
      </c>
      <c r="Q144" s="230">
        <v>0</v>
      </c>
      <c r="R144" s="230">
        <f>Q144*H144</f>
        <v>0</v>
      </c>
      <c r="S144" s="230">
        <v>0.44</v>
      </c>
      <c r="T144" s="231">
        <f>S144*H144</f>
        <v>28.600000000000001</v>
      </c>
      <c r="U144" s="38"/>
      <c r="V144" s="38"/>
      <c r="W144" s="38"/>
      <c r="X144" s="38"/>
      <c r="Y144" s="38"/>
      <c r="Z144" s="38"/>
      <c r="AA144" s="38"/>
      <c r="AB144" s="38"/>
      <c r="AC144" s="38"/>
      <c r="AD144" s="38"/>
      <c r="AE144" s="38"/>
      <c r="AR144" s="232" t="s">
        <v>254</v>
      </c>
      <c r="AT144" s="232" t="s">
        <v>255</v>
      </c>
      <c r="AU144" s="232" t="s">
        <v>84</v>
      </c>
      <c r="AY144" s="17" t="s">
        <v>251</v>
      </c>
      <c r="BE144" s="233">
        <f>IF(N144="základní",J144,0)</f>
        <v>0</v>
      </c>
      <c r="BF144" s="233">
        <f>IF(N144="snížená",J144,0)</f>
        <v>0</v>
      </c>
      <c r="BG144" s="233">
        <f>IF(N144="zákl. přenesená",J144,0)</f>
        <v>0</v>
      </c>
      <c r="BH144" s="233">
        <f>IF(N144="sníž. přenesená",J144,0)</f>
        <v>0</v>
      </c>
      <c r="BI144" s="233">
        <f>IF(N144="nulová",J144,0)</f>
        <v>0</v>
      </c>
      <c r="BJ144" s="17" t="s">
        <v>84</v>
      </c>
      <c r="BK144" s="233">
        <f>ROUND(I144*H144,2)</f>
        <v>0</v>
      </c>
      <c r="BL144" s="17" t="s">
        <v>254</v>
      </c>
      <c r="BM144" s="232" t="s">
        <v>1213</v>
      </c>
    </row>
    <row r="145" s="2" customFormat="1">
      <c r="A145" s="38"/>
      <c r="B145" s="39"/>
      <c r="C145" s="40"/>
      <c r="D145" s="234" t="s">
        <v>260</v>
      </c>
      <c r="E145" s="40"/>
      <c r="F145" s="235" t="s">
        <v>789</v>
      </c>
      <c r="G145" s="40"/>
      <c r="H145" s="40"/>
      <c r="I145" s="236"/>
      <c r="J145" s="40"/>
      <c r="K145" s="40"/>
      <c r="L145" s="44"/>
      <c r="M145" s="237"/>
      <c r="N145" s="238"/>
      <c r="O145" s="91"/>
      <c r="P145" s="91"/>
      <c r="Q145" s="91"/>
      <c r="R145" s="91"/>
      <c r="S145" s="91"/>
      <c r="T145" s="92"/>
      <c r="U145" s="38"/>
      <c r="V145" s="38"/>
      <c r="W145" s="38"/>
      <c r="X145" s="38"/>
      <c r="Y145" s="38"/>
      <c r="Z145" s="38"/>
      <c r="AA145" s="38"/>
      <c r="AB145" s="38"/>
      <c r="AC145" s="38"/>
      <c r="AD145" s="38"/>
      <c r="AE145" s="38"/>
      <c r="AT145" s="17" t="s">
        <v>260</v>
      </c>
      <c r="AU145" s="17" t="s">
        <v>84</v>
      </c>
    </row>
    <row r="146" s="2" customFormat="1">
      <c r="A146" s="38"/>
      <c r="B146" s="39"/>
      <c r="C146" s="40"/>
      <c r="D146" s="240" t="s">
        <v>274</v>
      </c>
      <c r="E146" s="40"/>
      <c r="F146" s="241" t="s">
        <v>790</v>
      </c>
      <c r="G146" s="40"/>
      <c r="H146" s="40"/>
      <c r="I146" s="236"/>
      <c r="J146" s="40"/>
      <c r="K146" s="40"/>
      <c r="L146" s="44"/>
      <c r="M146" s="237"/>
      <c r="N146" s="238"/>
      <c r="O146" s="91"/>
      <c r="P146" s="91"/>
      <c r="Q146" s="91"/>
      <c r="R146" s="91"/>
      <c r="S146" s="91"/>
      <c r="T146" s="92"/>
      <c r="U146" s="38"/>
      <c r="V146" s="38"/>
      <c r="W146" s="38"/>
      <c r="X146" s="38"/>
      <c r="Y146" s="38"/>
      <c r="Z146" s="38"/>
      <c r="AA146" s="38"/>
      <c r="AB146" s="38"/>
      <c r="AC146" s="38"/>
      <c r="AD146" s="38"/>
      <c r="AE146" s="38"/>
      <c r="AT146" s="17" t="s">
        <v>274</v>
      </c>
      <c r="AU146" s="17" t="s">
        <v>84</v>
      </c>
    </row>
    <row r="147" s="12" customFormat="1">
      <c r="A147" s="12"/>
      <c r="B147" s="242"/>
      <c r="C147" s="243"/>
      <c r="D147" s="234" t="s">
        <v>276</v>
      </c>
      <c r="E147" s="244" t="s">
        <v>1</v>
      </c>
      <c r="F147" s="245" t="s">
        <v>1214</v>
      </c>
      <c r="G147" s="243"/>
      <c r="H147" s="246">
        <v>39</v>
      </c>
      <c r="I147" s="247"/>
      <c r="J147" s="243"/>
      <c r="K147" s="243"/>
      <c r="L147" s="248"/>
      <c r="M147" s="249"/>
      <c r="N147" s="250"/>
      <c r="O147" s="250"/>
      <c r="P147" s="250"/>
      <c r="Q147" s="250"/>
      <c r="R147" s="250"/>
      <c r="S147" s="250"/>
      <c r="T147" s="251"/>
      <c r="U147" s="12"/>
      <c r="V147" s="12"/>
      <c r="W147" s="12"/>
      <c r="X147" s="12"/>
      <c r="Y147" s="12"/>
      <c r="Z147" s="12"/>
      <c r="AA147" s="12"/>
      <c r="AB147" s="12"/>
      <c r="AC147" s="12"/>
      <c r="AD147" s="12"/>
      <c r="AE147" s="12"/>
      <c r="AT147" s="252" t="s">
        <v>276</v>
      </c>
      <c r="AU147" s="252" t="s">
        <v>84</v>
      </c>
      <c r="AV147" s="12" t="s">
        <v>86</v>
      </c>
      <c r="AW147" s="12" t="s">
        <v>32</v>
      </c>
      <c r="AX147" s="12" t="s">
        <v>76</v>
      </c>
      <c r="AY147" s="252" t="s">
        <v>251</v>
      </c>
    </row>
    <row r="148" s="12" customFormat="1">
      <c r="A148" s="12"/>
      <c r="B148" s="242"/>
      <c r="C148" s="243"/>
      <c r="D148" s="234" t="s">
        <v>276</v>
      </c>
      <c r="E148" s="244" t="s">
        <v>1</v>
      </c>
      <c r="F148" s="245" t="s">
        <v>1215</v>
      </c>
      <c r="G148" s="243"/>
      <c r="H148" s="246">
        <v>26</v>
      </c>
      <c r="I148" s="247"/>
      <c r="J148" s="243"/>
      <c r="K148" s="243"/>
      <c r="L148" s="248"/>
      <c r="M148" s="249"/>
      <c r="N148" s="250"/>
      <c r="O148" s="250"/>
      <c r="P148" s="250"/>
      <c r="Q148" s="250"/>
      <c r="R148" s="250"/>
      <c r="S148" s="250"/>
      <c r="T148" s="251"/>
      <c r="U148" s="12"/>
      <c r="V148" s="12"/>
      <c r="W148" s="12"/>
      <c r="X148" s="12"/>
      <c r="Y148" s="12"/>
      <c r="Z148" s="12"/>
      <c r="AA148" s="12"/>
      <c r="AB148" s="12"/>
      <c r="AC148" s="12"/>
      <c r="AD148" s="12"/>
      <c r="AE148" s="12"/>
      <c r="AT148" s="252" t="s">
        <v>276</v>
      </c>
      <c r="AU148" s="252" t="s">
        <v>84</v>
      </c>
      <c r="AV148" s="12" t="s">
        <v>86</v>
      </c>
      <c r="AW148" s="12" t="s">
        <v>32</v>
      </c>
      <c r="AX148" s="12" t="s">
        <v>76</v>
      </c>
      <c r="AY148" s="252" t="s">
        <v>251</v>
      </c>
    </row>
    <row r="149" s="15" customFormat="1">
      <c r="A149" s="15"/>
      <c r="B149" s="274"/>
      <c r="C149" s="275"/>
      <c r="D149" s="234" t="s">
        <v>276</v>
      </c>
      <c r="E149" s="276" t="s">
        <v>1179</v>
      </c>
      <c r="F149" s="277" t="s">
        <v>423</v>
      </c>
      <c r="G149" s="275"/>
      <c r="H149" s="278">
        <v>65</v>
      </c>
      <c r="I149" s="279"/>
      <c r="J149" s="275"/>
      <c r="K149" s="275"/>
      <c r="L149" s="280"/>
      <c r="M149" s="281"/>
      <c r="N149" s="282"/>
      <c r="O149" s="282"/>
      <c r="P149" s="282"/>
      <c r="Q149" s="282"/>
      <c r="R149" s="282"/>
      <c r="S149" s="282"/>
      <c r="T149" s="283"/>
      <c r="U149" s="15"/>
      <c r="V149" s="15"/>
      <c r="W149" s="15"/>
      <c r="X149" s="15"/>
      <c r="Y149" s="15"/>
      <c r="Z149" s="15"/>
      <c r="AA149" s="15"/>
      <c r="AB149" s="15"/>
      <c r="AC149" s="15"/>
      <c r="AD149" s="15"/>
      <c r="AE149" s="15"/>
      <c r="AT149" s="284" t="s">
        <v>276</v>
      </c>
      <c r="AU149" s="284" t="s">
        <v>84</v>
      </c>
      <c r="AV149" s="15" t="s">
        <v>254</v>
      </c>
      <c r="AW149" s="15" t="s">
        <v>32</v>
      </c>
      <c r="AX149" s="15" t="s">
        <v>84</v>
      </c>
      <c r="AY149" s="284" t="s">
        <v>251</v>
      </c>
    </row>
    <row r="150" s="2" customFormat="1" ht="24.15" customHeight="1">
      <c r="A150" s="38"/>
      <c r="B150" s="39"/>
      <c r="C150" s="220" t="s">
        <v>282</v>
      </c>
      <c r="D150" s="220" t="s">
        <v>255</v>
      </c>
      <c r="E150" s="221" t="s">
        <v>1216</v>
      </c>
      <c r="F150" s="222" t="s">
        <v>1208</v>
      </c>
      <c r="G150" s="223" t="s">
        <v>409</v>
      </c>
      <c r="H150" s="224">
        <v>405</v>
      </c>
      <c r="I150" s="225"/>
      <c r="J150" s="226">
        <f>ROUND(I150*H150,2)</f>
        <v>0</v>
      </c>
      <c r="K150" s="227"/>
      <c r="L150" s="44"/>
      <c r="M150" s="228" t="s">
        <v>1</v>
      </c>
      <c r="N150" s="229" t="s">
        <v>41</v>
      </c>
      <c r="O150" s="91"/>
      <c r="P150" s="230">
        <f>O150*H150</f>
        <v>0</v>
      </c>
      <c r="Q150" s="230">
        <v>0</v>
      </c>
      <c r="R150" s="230">
        <f>Q150*H150</f>
        <v>0</v>
      </c>
      <c r="S150" s="230">
        <v>0.22</v>
      </c>
      <c r="T150" s="231">
        <f>S150*H150</f>
        <v>89.099999999999994</v>
      </c>
      <c r="U150" s="38"/>
      <c r="V150" s="38"/>
      <c r="W150" s="38"/>
      <c r="X150" s="38"/>
      <c r="Y150" s="38"/>
      <c r="Z150" s="38"/>
      <c r="AA150" s="38"/>
      <c r="AB150" s="38"/>
      <c r="AC150" s="38"/>
      <c r="AD150" s="38"/>
      <c r="AE150" s="38"/>
      <c r="AR150" s="232" t="s">
        <v>254</v>
      </c>
      <c r="AT150" s="232" t="s">
        <v>255</v>
      </c>
      <c r="AU150" s="232" t="s">
        <v>84</v>
      </c>
      <c r="AY150" s="17" t="s">
        <v>251</v>
      </c>
      <c r="BE150" s="233">
        <f>IF(N150="základní",J150,0)</f>
        <v>0</v>
      </c>
      <c r="BF150" s="233">
        <f>IF(N150="snížená",J150,0)</f>
        <v>0</v>
      </c>
      <c r="BG150" s="233">
        <f>IF(N150="zákl. přenesená",J150,0)</f>
        <v>0</v>
      </c>
      <c r="BH150" s="233">
        <f>IF(N150="sníž. přenesená",J150,0)</f>
        <v>0</v>
      </c>
      <c r="BI150" s="233">
        <f>IF(N150="nulová",J150,0)</f>
        <v>0</v>
      </c>
      <c r="BJ150" s="17" t="s">
        <v>84</v>
      </c>
      <c r="BK150" s="233">
        <f>ROUND(I150*H150,2)</f>
        <v>0</v>
      </c>
      <c r="BL150" s="17" t="s">
        <v>254</v>
      </c>
      <c r="BM150" s="232" t="s">
        <v>1217</v>
      </c>
    </row>
    <row r="151" s="2" customFormat="1">
      <c r="A151" s="38"/>
      <c r="B151" s="39"/>
      <c r="C151" s="40"/>
      <c r="D151" s="234" t="s">
        <v>260</v>
      </c>
      <c r="E151" s="40"/>
      <c r="F151" s="235" t="s">
        <v>1218</v>
      </c>
      <c r="G151" s="40"/>
      <c r="H151" s="40"/>
      <c r="I151" s="236"/>
      <c r="J151" s="40"/>
      <c r="K151" s="40"/>
      <c r="L151" s="44"/>
      <c r="M151" s="237"/>
      <c r="N151" s="238"/>
      <c r="O151" s="91"/>
      <c r="P151" s="91"/>
      <c r="Q151" s="91"/>
      <c r="R151" s="91"/>
      <c r="S151" s="91"/>
      <c r="T151" s="92"/>
      <c r="U151" s="38"/>
      <c r="V151" s="38"/>
      <c r="W151" s="38"/>
      <c r="X151" s="38"/>
      <c r="Y151" s="38"/>
      <c r="Z151" s="38"/>
      <c r="AA151" s="38"/>
      <c r="AB151" s="38"/>
      <c r="AC151" s="38"/>
      <c r="AD151" s="38"/>
      <c r="AE151" s="38"/>
      <c r="AT151" s="17" t="s">
        <v>260</v>
      </c>
      <c r="AU151" s="17" t="s">
        <v>84</v>
      </c>
    </row>
    <row r="152" s="12" customFormat="1">
      <c r="A152" s="12"/>
      <c r="B152" s="242"/>
      <c r="C152" s="243"/>
      <c r="D152" s="234" t="s">
        <v>276</v>
      </c>
      <c r="E152" s="244" t="s">
        <v>1219</v>
      </c>
      <c r="F152" s="245" t="s">
        <v>1220</v>
      </c>
      <c r="G152" s="243"/>
      <c r="H152" s="246">
        <v>405</v>
      </c>
      <c r="I152" s="247"/>
      <c r="J152" s="243"/>
      <c r="K152" s="243"/>
      <c r="L152" s="248"/>
      <c r="M152" s="249"/>
      <c r="N152" s="250"/>
      <c r="O152" s="250"/>
      <c r="P152" s="250"/>
      <c r="Q152" s="250"/>
      <c r="R152" s="250"/>
      <c r="S152" s="250"/>
      <c r="T152" s="251"/>
      <c r="U152" s="12"/>
      <c r="V152" s="12"/>
      <c r="W152" s="12"/>
      <c r="X152" s="12"/>
      <c r="Y152" s="12"/>
      <c r="Z152" s="12"/>
      <c r="AA152" s="12"/>
      <c r="AB152" s="12"/>
      <c r="AC152" s="12"/>
      <c r="AD152" s="12"/>
      <c r="AE152" s="12"/>
      <c r="AT152" s="252" t="s">
        <v>276</v>
      </c>
      <c r="AU152" s="252" t="s">
        <v>84</v>
      </c>
      <c r="AV152" s="12" t="s">
        <v>86</v>
      </c>
      <c r="AW152" s="12" t="s">
        <v>32</v>
      </c>
      <c r="AX152" s="12" t="s">
        <v>84</v>
      </c>
      <c r="AY152" s="252" t="s">
        <v>251</v>
      </c>
    </row>
    <row r="153" s="2" customFormat="1" ht="24.15" customHeight="1">
      <c r="A153" s="38"/>
      <c r="B153" s="39"/>
      <c r="C153" s="220" t="s">
        <v>287</v>
      </c>
      <c r="D153" s="220" t="s">
        <v>255</v>
      </c>
      <c r="E153" s="221" t="s">
        <v>1221</v>
      </c>
      <c r="F153" s="222" t="s">
        <v>1222</v>
      </c>
      <c r="G153" s="223" t="s">
        <v>409</v>
      </c>
      <c r="H153" s="224">
        <v>405</v>
      </c>
      <c r="I153" s="225"/>
      <c r="J153" s="226">
        <f>ROUND(I153*H153,2)</f>
        <v>0</v>
      </c>
      <c r="K153" s="227"/>
      <c r="L153" s="44"/>
      <c r="M153" s="228" t="s">
        <v>1</v>
      </c>
      <c r="N153" s="229" t="s">
        <v>41</v>
      </c>
      <c r="O153" s="91"/>
      <c r="P153" s="230">
        <f>O153*H153</f>
        <v>0</v>
      </c>
      <c r="Q153" s="230">
        <v>1.0000000000000001E-05</v>
      </c>
      <c r="R153" s="230">
        <f>Q153*H153</f>
        <v>0.0040500000000000006</v>
      </c>
      <c r="S153" s="230">
        <v>0.11500000000000001</v>
      </c>
      <c r="T153" s="231">
        <f>S153*H153</f>
        <v>46.575000000000003</v>
      </c>
      <c r="U153" s="38"/>
      <c r="V153" s="38"/>
      <c r="W153" s="38"/>
      <c r="X153" s="38"/>
      <c r="Y153" s="38"/>
      <c r="Z153" s="38"/>
      <c r="AA153" s="38"/>
      <c r="AB153" s="38"/>
      <c r="AC153" s="38"/>
      <c r="AD153" s="38"/>
      <c r="AE153" s="38"/>
      <c r="AR153" s="232" t="s">
        <v>254</v>
      </c>
      <c r="AT153" s="232" t="s">
        <v>255</v>
      </c>
      <c r="AU153" s="232" t="s">
        <v>84</v>
      </c>
      <c r="AY153" s="17" t="s">
        <v>251</v>
      </c>
      <c r="BE153" s="233">
        <f>IF(N153="základní",J153,0)</f>
        <v>0</v>
      </c>
      <c r="BF153" s="233">
        <f>IF(N153="snížená",J153,0)</f>
        <v>0</v>
      </c>
      <c r="BG153" s="233">
        <f>IF(N153="zákl. přenesená",J153,0)</f>
        <v>0</v>
      </c>
      <c r="BH153" s="233">
        <f>IF(N153="sníž. přenesená",J153,0)</f>
        <v>0</v>
      </c>
      <c r="BI153" s="233">
        <f>IF(N153="nulová",J153,0)</f>
        <v>0</v>
      </c>
      <c r="BJ153" s="17" t="s">
        <v>84</v>
      </c>
      <c r="BK153" s="233">
        <f>ROUND(I153*H153,2)</f>
        <v>0</v>
      </c>
      <c r="BL153" s="17" t="s">
        <v>254</v>
      </c>
      <c r="BM153" s="232" t="s">
        <v>1223</v>
      </c>
    </row>
    <row r="154" s="2" customFormat="1">
      <c r="A154" s="38"/>
      <c r="B154" s="39"/>
      <c r="C154" s="40"/>
      <c r="D154" s="234" t="s">
        <v>260</v>
      </c>
      <c r="E154" s="40"/>
      <c r="F154" s="235" t="s">
        <v>1224</v>
      </c>
      <c r="G154" s="40"/>
      <c r="H154" s="40"/>
      <c r="I154" s="236"/>
      <c r="J154" s="40"/>
      <c r="K154" s="40"/>
      <c r="L154" s="44"/>
      <c r="M154" s="237"/>
      <c r="N154" s="238"/>
      <c r="O154" s="91"/>
      <c r="P154" s="91"/>
      <c r="Q154" s="91"/>
      <c r="R154" s="91"/>
      <c r="S154" s="91"/>
      <c r="T154" s="92"/>
      <c r="U154" s="38"/>
      <c r="V154" s="38"/>
      <c r="W154" s="38"/>
      <c r="X154" s="38"/>
      <c r="Y154" s="38"/>
      <c r="Z154" s="38"/>
      <c r="AA154" s="38"/>
      <c r="AB154" s="38"/>
      <c r="AC154" s="38"/>
      <c r="AD154" s="38"/>
      <c r="AE154" s="38"/>
      <c r="AT154" s="17" t="s">
        <v>260</v>
      </c>
      <c r="AU154" s="17" t="s">
        <v>84</v>
      </c>
    </row>
    <row r="155" s="2" customFormat="1">
      <c r="A155" s="38"/>
      <c r="B155" s="39"/>
      <c r="C155" s="40"/>
      <c r="D155" s="240" t="s">
        <v>274</v>
      </c>
      <c r="E155" s="40"/>
      <c r="F155" s="241" t="s">
        <v>1225</v>
      </c>
      <c r="G155" s="40"/>
      <c r="H155" s="40"/>
      <c r="I155" s="236"/>
      <c r="J155" s="40"/>
      <c r="K155" s="40"/>
      <c r="L155" s="44"/>
      <c r="M155" s="237"/>
      <c r="N155" s="238"/>
      <c r="O155" s="91"/>
      <c r="P155" s="91"/>
      <c r="Q155" s="91"/>
      <c r="R155" s="91"/>
      <c r="S155" s="91"/>
      <c r="T155" s="92"/>
      <c r="U155" s="38"/>
      <c r="V155" s="38"/>
      <c r="W155" s="38"/>
      <c r="X155" s="38"/>
      <c r="Y155" s="38"/>
      <c r="Z155" s="38"/>
      <c r="AA155" s="38"/>
      <c r="AB155" s="38"/>
      <c r="AC155" s="38"/>
      <c r="AD155" s="38"/>
      <c r="AE155" s="38"/>
      <c r="AT155" s="17" t="s">
        <v>274</v>
      </c>
      <c r="AU155" s="17" t="s">
        <v>84</v>
      </c>
    </row>
    <row r="156" s="12" customFormat="1">
      <c r="A156" s="12"/>
      <c r="B156" s="242"/>
      <c r="C156" s="243"/>
      <c r="D156" s="234" t="s">
        <v>276</v>
      </c>
      <c r="E156" s="244" t="s">
        <v>1165</v>
      </c>
      <c r="F156" s="245" t="s">
        <v>1206</v>
      </c>
      <c r="G156" s="243"/>
      <c r="H156" s="246">
        <v>405</v>
      </c>
      <c r="I156" s="247"/>
      <c r="J156" s="243"/>
      <c r="K156" s="243"/>
      <c r="L156" s="248"/>
      <c r="M156" s="249"/>
      <c r="N156" s="250"/>
      <c r="O156" s="250"/>
      <c r="P156" s="250"/>
      <c r="Q156" s="250"/>
      <c r="R156" s="250"/>
      <c r="S156" s="250"/>
      <c r="T156" s="251"/>
      <c r="U156" s="12"/>
      <c r="V156" s="12"/>
      <c r="W156" s="12"/>
      <c r="X156" s="12"/>
      <c r="Y156" s="12"/>
      <c r="Z156" s="12"/>
      <c r="AA156" s="12"/>
      <c r="AB156" s="12"/>
      <c r="AC156" s="12"/>
      <c r="AD156" s="12"/>
      <c r="AE156" s="12"/>
      <c r="AT156" s="252" t="s">
        <v>276</v>
      </c>
      <c r="AU156" s="252" t="s">
        <v>84</v>
      </c>
      <c r="AV156" s="12" t="s">
        <v>86</v>
      </c>
      <c r="AW156" s="12" t="s">
        <v>32</v>
      </c>
      <c r="AX156" s="12" t="s">
        <v>84</v>
      </c>
      <c r="AY156" s="252" t="s">
        <v>251</v>
      </c>
    </row>
    <row r="157" s="2" customFormat="1" ht="16.5" customHeight="1">
      <c r="A157" s="38"/>
      <c r="B157" s="39"/>
      <c r="C157" s="220" t="s">
        <v>294</v>
      </c>
      <c r="D157" s="220" t="s">
        <v>255</v>
      </c>
      <c r="E157" s="221" t="s">
        <v>1226</v>
      </c>
      <c r="F157" s="222" t="s">
        <v>1227</v>
      </c>
      <c r="G157" s="223" t="s">
        <v>802</v>
      </c>
      <c r="H157" s="224">
        <v>17</v>
      </c>
      <c r="I157" s="225"/>
      <c r="J157" s="226">
        <f>ROUND(I157*H157,2)</f>
        <v>0</v>
      </c>
      <c r="K157" s="227"/>
      <c r="L157" s="44"/>
      <c r="M157" s="228" t="s">
        <v>1</v>
      </c>
      <c r="N157" s="229" t="s">
        <v>41</v>
      </c>
      <c r="O157" s="91"/>
      <c r="P157" s="230">
        <f>O157*H157</f>
        <v>0</v>
      </c>
      <c r="Q157" s="230">
        <v>0</v>
      </c>
      <c r="R157" s="230">
        <f>Q157*H157</f>
        <v>0</v>
      </c>
      <c r="S157" s="230">
        <v>0.23000000000000001</v>
      </c>
      <c r="T157" s="231">
        <f>S157*H157</f>
        <v>3.9100000000000001</v>
      </c>
      <c r="U157" s="38"/>
      <c r="V157" s="38"/>
      <c r="W157" s="38"/>
      <c r="X157" s="38"/>
      <c r="Y157" s="38"/>
      <c r="Z157" s="38"/>
      <c r="AA157" s="38"/>
      <c r="AB157" s="38"/>
      <c r="AC157" s="38"/>
      <c r="AD157" s="38"/>
      <c r="AE157" s="38"/>
      <c r="AR157" s="232" t="s">
        <v>254</v>
      </c>
      <c r="AT157" s="232" t="s">
        <v>255</v>
      </c>
      <c r="AU157" s="232" t="s">
        <v>84</v>
      </c>
      <c r="AY157" s="17" t="s">
        <v>251</v>
      </c>
      <c r="BE157" s="233">
        <f>IF(N157="základní",J157,0)</f>
        <v>0</v>
      </c>
      <c r="BF157" s="233">
        <f>IF(N157="snížená",J157,0)</f>
        <v>0</v>
      </c>
      <c r="BG157" s="233">
        <f>IF(N157="zákl. přenesená",J157,0)</f>
        <v>0</v>
      </c>
      <c r="BH157" s="233">
        <f>IF(N157="sníž. přenesená",J157,0)</f>
        <v>0</v>
      </c>
      <c r="BI157" s="233">
        <f>IF(N157="nulová",J157,0)</f>
        <v>0</v>
      </c>
      <c r="BJ157" s="17" t="s">
        <v>84</v>
      </c>
      <c r="BK157" s="233">
        <f>ROUND(I157*H157,2)</f>
        <v>0</v>
      </c>
      <c r="BL157" s="17" t="s">
        <v>254</v>
      </c>
      <c r="BM157" s="232" t="s">
        <v>1228</v>
      </c>
    </row>
    <row r="158" s="2" customFormat="1">
      <c r="A158" s="38"/>
      <c r="B158" s="39"/>
      <c r="C158" s="40"/>
      <c r="D158" s="234" t="s">
        <v>260</v>
      </c>
      <c r="E158" s="40"/>
      <c r="F158" s="235" t="s">
        <v>1229</v>
      </c>
      <c r="G158" s="40"/>
      <c r="H158" s="40"/>
      <c r="I158" s="236"/>
      <c r="J158" s="40"/>
      <c r="K158" s="40"/>
      <c r="L158" s="44"/>
      <c r="M158" s="237"/>
      <c r="N158" s="238"/>
      <c r="O158" s="91"/>
      <c r="P158" s="91"/>
      <c r="Q158" s="91"/>
      <c r="R158" s="91"/>
      <c r="S158" s="91"/>
      <c r="T158" s="92"/>
      <c r="U158" s="38"/>
      <c r="V158" s="38"/>
      <c r="W158" s="38"/>
      <c r="X158" s="38"/>
      <c r="Y158" s="38"/>
      <c r="Z158" s="38"/>
      <c r="AA158" s="38"/>
      <c r="AB158" s="38"/>
      <c r="AC158" s="38"/>
      <c r="AD158" s="38"/>
      <c r="AE158" s="38"/>
      <c r="AT158" s="17" t="s">
        <v>260</v>
      </c>
      <c r="AU158" s="17" t="s">
        <v>84</v>
      </c>
    </row>
    <row r="159" s="2" customFormat="1">
      <c r="A159" s="38"/>
      <c r="B159" s="39"/>
      <c r="C159" s="40"/>
      <c r="D159" s="240" t="s">
        <v>274</v>
      </c>
      <c r="E159" s="40"/>
      <c r="F159" s="241" t="s">
        <v>1230</v>
      </c>
      <c r="G159" s="40"/>
      <c r="H159" s="40"/>
      <c r="I159" s="236"/>
      <c r="J159" s="40"/>
      <c r="K159" s="40"/>
      <c r="L159" s="44"/>
      <c r="M159" s="237"/>
      <c r="N159" s="238"/>
      <c r="O159" s="91"/>
      <c r="P159" s="91"/>
      <c r="Q159" s="91"/>
      <c r="R159" s="91"/>
      <c r="S159" s="91"/>
      <c r="T159" s="92"/>
      <c r="U159" s="38"/>
      <c r="V159" s="38"/>
      <c r="W159" s="38"/>
      <c r="X159" s="38"/>
      <c r="Y159" s="38"/>
      <c r="Z159" s="38"/>
      <c r="AA159" s="38"/>
      <c r="AB159" s="38"/>
      <c r="AC159" s="38"/>
      <c r="AD159" s="38"/>
      <c r="AE159" s="38"/>
      <c r="AT159" s="17" t="s">
        <v>274</v>
      </c>
      <c r="AU159" s="17" t="s">
        <v>84</v>
      </c>
    </row>
    <row r="160" s="12" customFormat="1">
      <c r="A160" s="12"/>
      <c r="B160" s="242"/>
      <c r="C160" s="243"/>
      <c r="D160" s="234" t="s">
        <v>276</v>
      </c>
      <c r="E160" s="244" t="s">
        <v>1</v>
      </c>
      <c r="F160" s="245" t="s">
        <v>1231</v>
      </c>
      <c r="G160" s="243"/>
      <c r="H160" s="246">
        <v>17</v>
      </c>
      <c r="I160" s="247"/>
      <c r="J160" s="243"/>
      <c r="K160" s="243"/>
      <c r="L160" s="248"/>
      <c r="M160" s="249"/>
      <c r="N160" s="250"/>
      <c r="O160" s="250"/>
      <c r="P160" s="250"/>
      <c r="Q160" s="250"/>
      <c r="R160" s="250"/>
      <c r="S160" s="250"/>
      <c r="T160" s="251"/>
      <c r="U160" s="12"/>
      <c r="V160" s="12"/>
      <c r="W160" s="12"/>
      <c r="X160" s="12"/>
      <c r="Y160" s="12"/>
      <c r="Z160" s="12"/>
      <c r="AA160" s="12"/>
      <c r="AB160" s="12"/>
      <c r="AC160" s="12"/>
      <c r="AD160" s="12"/>
      <c r="AE160" s="12"/>
      <c r="AT160" s="252" t="s">
        <v>276</v>
      </c>
      <c r="AU160" s="252" t="s">
        <v>84</v>
      </c>
      <c r="AV160" s="12" t="s">
        <v>86</v>
      </c>
      <c r="AW160" s="12" t="s">
        <v>32</v>
      </c>
      <c r="AX160" s="12" t="s">
        <v>84</v>
      </c>
      <c r="AY160" s="252" t="s">
        <v>251</v>
      </c>
    </row>
    <row r="161" s="2" customFormat="1" ht="16.5" customHeight="1">
      <c r="A161" s="38"/>
      <c r="B161" s="39"/>
      <c r="C161" s="220" t="s">
        <v>299</v>
      </c>
      <c r="D161" s="220" t="s">
        <v>255</v>
      </c>
      <c r="E161" s="221" t="s">
        <v>1232</v>
      </c>
      <c r="F161" s="222" t="s">
        <v>1233</v>
      </c>
      <c r="G161" s="223" t="s">
        <v>802</v>
      </c>
      <c r="H161" s="224">
        <v>101</v>
      </c>
      <c r="I161" s="225"/>
      <c r="J161" s="226">
        <f>ROUND(I161*H161,2)</f>
        <v>0</v>
      </c>
      <c r="K161" s="227"/>
      <c r="L161" s="44"/>
      <c r="M161" s="228" t="s">
        <v>1</v>
      </c>
      <c r="N161" s="229" t="s">
        <v>41</v>
      </c>
      <c r="O161" s="91"/>
      <c r="P161" s="230">
        <f>O161*H161</f>
        <v>0</v>
      </c>
      <c r="Q161" s="230">
        <v>0</v>
      </c>
      <c r="R161" s="230">
        <f>Q161*H161</f>
        <v>0</v>
      </c>
      <c r="S161" s="230">
        <v>0.20499999999999999</v>
      </c>
      <c r="T161" s="231">
        <f>S161*H161</f>
        <v>20.704999999999998</v>
      </c>
      <c r="U161" s="38"/>
      <c r="V161" s="38"/>
      <c r="W161" s="38"/>
      <c r="X161" s="38"/>
      <c r="Y161" s="38"/>
      <c r="Z161" s="38"/>
      <c r="AA161" s="38"/>
      <c r="AB161" s="38"/>
      <c r="AC161" s="38"/>
      <c r="AD161" s="38"/>
      <c r="AE161" s="38"/>
      <c r="AR161" s="232" t="s">
        <v>254</v>
      </c>
      <c r="AT161" s="232" t="s">
        <v>255</v>
      </c>
      <c r="AU161" s="232" t="s">
        <v>84</v>
      </c>
      <c r="AY161" s="17" t="s">
        <v>251</v>
      </c>
      <c r="BE161" s="233">
        <f>IF(N161="základní",J161,0)</f>
        <v>0</v>
      </c>
      <c r="BF161" s="233">
        <f>IF(N161="snížená",J161,0)</f>
        <v>0</v>
      </c>
      <c r="BG161" s="233">
        <f>IF(N161="zákl. přenesená",J161,0)</f>
        <v>0</v>
      </c>
      <c r="BH161" s="233">
        <f>IF(N161="sníž. přenesená",J161,0)</f>
        <v>0</v>
      </c>
      <c r="BI161" s="233">
        <f>IF(N161="nulová",J161,0)</f>
        <v>0</v>
      </c>
      <c r="BJ161" s="17" t="s">
        <v>84</v>
      </c>
      <c r="BK161" s="233">
        <f>ROUND(I161*H161,2)</f>
        <v>0</v>
      </c>
      <c r="BL161" s="17" t="s">
        <v>254</v>
      </c>
      <c r="BM161" s="232" t="s">
        <v>1234</v>
      </c>
    </row>
    <row r="162" s="2" customFormat="1">
      <c r="A162" s="38"/>
      <c r="B162" s="39"/>
      <c r="C162" s="40"/>
      <c r="D162" s="234" t="s">
        <v>260</v>
      </c>
      <c r="E162" s="40"/>
      <c r="F162" s="235" t="s">
        <v>1235</v>
      </c>
      <c r="G162" s="40"/>
      <c r="H162" s="40"/>
      <c r="I162" s="236"/>
      <c r="J162" s="40"/>
      <c r="K162" s="40"/>
      <c r="L162" s="44"/>
      <c r="M162" s="237"/>
      <c r="N162" s="238"/>
      <c r="O162" s="91"/>
      <c r="P162" s="91"/>
      <c r="Q162" s="91"/>
      <c r="R162" s="91"/>
      <c r="S162" s="91"/>
      <c r="T162" s="92"/>
      <c r="U162" s="38"/>
      <c r="V162" s="38"/>
      <c r="W162" s="38"/>
      <c r="X162" s="38"/>
      <c r="Y162" s="38"/>
      <c r="Z162" s="38"/>
      <c r="AA162" s="38"/>
      <c r="AB162" s="38"/>
      <c r="AC162" s="38"/>
      <c r="AD162" s="38"/>
      <c r="AE162" s="38"/>
      <c r="AT162" s="17" t="s">
        <v>260</v>
      </c>
      <c r="AU162" s="17" t="s">
        <v>84</v>
      </c>
    </row>
    <row r="163" s="2" customFormat="1">
      <c r="A163" s="38"/>
      <c r="B163" s="39"/>
      <c r="C163" s="40"/>
      <c r="D163" s="240" t="s">
        <v>274</v>
      </c>
      <c r="E163" s="40"/>
      <c r="F163" s="241" t="s">
        <v>1236</v>
      </c>
      <c r="G163" s="40"/>
      <c r="H163" s="40"/>
      <c r="I163" s="236"/>
      <c r="J163" s="40"/>
      <c r="K163" s="40"/>
      <c r="L163" s="44"/>
      <c r="M163" s="237"/>
      <c r="N163" s="238"/>
      <c r="O163" s="91"/>
      <c r="P163" s="91"/>
      <c r="Q163" s="91"/>
      <c r="R163" s="91"/>
      <c r="S163" s="91"/>
      <c r="T163" s="92"/>
      <c r="U163" s="38"/>
      <c r="V163" s="38"/>
      <c r="W163" s="38"/>
      <c r="X163" s="38"/>
      <c r="Y163" s="38"/>
      <c r="Z163" s="38"/>
      <c r="AA163" s="38"/>
      <c r="AB163" s="38"/>
      <c r="AC163" s="38"/>
      <c r="AD163" s="38"/>
      <c r="AE163" s="38"/>
      <c r="AT163" s="17" t="s">
        <v>274</v>
      </c>
      <c r="AU163" s="17" t="s">
        <v>84</v>
      </c>
    </row>
    <row r="164" s="12" customFormat="1">
      <c r="A164" s="12"/>
      <c r="B164" s="242"/>
      <c r="C164" s="243"/>
      <c r="D164" s="234" t="s">
        <v>276</v>
      </c>
      <c r="E164" s="244" t="s">
        <v>1</v>
      </c>
      <c r="F164" s="245" t="s">
        <v>1237</v>
      </c>
      <c r="G164" s="243"/>
      <c r="H164" s="246">
        <v>101</v>
      </c>
      <c r="I164" s="247"/>
      <c r="J164" s="243"/>
      <c r="K164" s="243"/>
      <c r="L164" s="248"/>
      <c r="M164" s="249"/>
      <c r="N164" s="250"/>
      <c r="O164" s="250"/>
      <c r="P164" s="250"/>
      <c r="Q164" s="250"/>
      <c r="R164" s="250"/>
      <c r="S164" s="250"/>
      <c r="T164" s="251"/>
      <c r="U164" s="12"/>
      <c r="V164" s="12"/>
      <c r="W164" s="12"/>
      <c r="X164" s="12"/>
      <c r="Y164" s="12"/>
      <c r="Z164" s="12"/>
      <c r="AA164" s="12"/>
      <c r="AB164" s="12"/>
      <c r="AC164" s="12"/>
      <c r="AD164" s="12"/>
      <c r="AE164" s="12"/>
      <c r="AT164" s="252" t="s">
        <v>276</v>
      </c>
      <c r="AU164" s="252" t="s">
        <v>84</v>
      </c>
      <c r="AV164" s="12" t="s">
        <v>86</v>
      </c>
      <c r="AW164" s="12" t="s">
        <v>32</v>
      </c>
      <c r="AX164" s="12" t="s">
        <v>84</v>
      </c>
      <c r="AY164" s="252" t="s">
        <v>251</v>
      </c>
    </row>
    <row r="165" s="2" customFormat="1" ht="16.5" customHeight="1">
      <c r="A165" s="38"/>
      <c r="B165" s="39"/>
      <c r="C165" s="220" t="s">
        <v>306</v>
      </c>
      <c r="D165" s="220" t="s">
        <v>255</v>
      </c>
      <c r="E165" s="221" t="s">
        <v>1238</v>
      </c>
      <c r="F165" s="222" t="s">
        <v>1239</v>
      </c>
      <c r="G165" s="223" t="s">
        <v>802</v>
      </c>
      <c r="H165" s="224">
        <v>24</v>
      </c>
      <c r="I165" s="225"/>
      <c r="J165" s="226">
        <f>ROUND(I165*H165,2)</f>
        <v>0</v>
      </c>
      <c r="K165" s="227"/>
      <c r="L165" s="44"/>
      <c r="M165" s="228" t="s">
        <v>1</v>
      </c>
      <c r="N165" s="229" t="s">
        <v>41</v>
      </c>
      <c r="O165" s="91"/>
      <c r="P165" s="230">
        <f>O165*H165</f>
        <v>0</v>
      </c>
      <c r="Q165" s="230">
        <v>0</v>
      </c>
      <c r="R165" s="230">
        <f>Q165*H165</f>
        <v>0</v>
      </c>
      <c r="S165" s="230">
        <v>0.11500000000000001</v>
      </c>
      <c r="T165" s="231">
        <f>S165*H165</f>
        <v>2.7600000000000002</v>
      </c>
      <c r="U165" s="38"/>
      <c r="V165" s="38"/>
      <c r="W165" s="38"/>
      <c r="X165" s="38"/>
      <c r="Y165" s="38"/>
      <c r="Z165" s="38"/>
      <c r="AA165" s="38"/>
      <c r="AB165" s="38"/>
      <c r="AC165" s="38"/>
      <c r="AD165" s="38"/>
      <c r="AE165" s="38"/>
      <c r="AR165" s="232" t="s">
        <v>254</v>
      </c>
      <c r="AT165" s="232" t="s">
        <v>255</v>
      </c>
      <c r="AU165" s="232" t="s">
        <v>84</v>
      </c>
      <c r="AY165" s="17" t="s">
        <v>251</v>
      </c>
      <c r="BE165" s="233">
        <f>IF(N165="základní",J165,0)</f>
        <v>0</v>
      </c>
      <c r="BF165" s="233">
        <f>IF(N165="snížená",J165,0)</f>
        <v>0</v>
      </c>
      <c r="BG165" s="233">
        <f>IF(N165="zákl. přenesená",J165,0)</f>
        <v>0</v>
      </c>
      <c r="BH165" s="233">
        <f>IF(N165="sníž. přenesená",J165,0)</f>
        <v>0</v>
      </c>
      <c r="BI165" s="233">
        <f>IF(N165="nulová",J165,0)</f>
        <v>0</v>
      </c>
      <c r="BJ165" s="17" t="s">
        <v>84</v>
      </c>
      <c r="BK165" s="233">
        <f>ROUND(I165*H165,2)</f>
        <v>0</v>
      </c>
      <c r="BL165" s="17" t="s">
        <v>254</v>
      </c>
      <c r="BM165" s="232" t="s">
        <v>1240</v>
      </c>
    </row>
    <row r="166" s="2" customFormat="1">
      <c r="A166" s="38"/>
      <c r="B166" s="39"/>
      <c r="C166" s="40"/>
      <c r="D166" s="234" t="s">
        <v>260</v>
      </c>
      <c r="E166" s="40"/>
      <c r="F166" s="235" t="s">
        <v>1241</v>
      </c>
      <c r="G166" s="40"/>
      <c r="H166" s="40"/>
      <c r="I166" s="236"/>
      <c r="J166" s="40"/>
      <c r="K166" s="40"/>
      <c r="L166" s="44"/>
      <c r="M166" s="237"/>
      <c r="N166" s="238"/>
      <c r="O166" s="91"/>
      <c r="P166" s="91"/>
      <c r="Q166" s="91"/>
      <c r="R166" s="91"/>
      <c r="S166" s="91"/>
      <c r="T166" s="92"/>
      <c r="U166" s="38"/>
      <c r="V166" s="38"/>
      <c r="W166" s="38"/>
      <c r="X166" s="38"/>
      <c r="Y166" s="38"/>
      <c r="Z166" s="38"/>
      <c r="AA166" s="38"/>
      <c r="AB166" s="38"/>
      <c r="AC166" s="38"/>
      <c r="AD166" s="38"/>
      <c r="AE166" s="38"/>
      <c r="AT166" s="17" t="s">
        <v>260</v>
      </c>
      <c r="AU166" s="17" t="s">
        <v>84</v>
      </c>
    </row>
    <row r="167" s="2" customFormat="1">
      <c r="A167" s="38"/>
      <c r="B167" s="39"/>
      <c r="C167" s="40"/>
      <c r="D167" s="240" t="s">
        <v>274</v>
      </c>
      <c r="E167" s="40"/>
      <c r="F167" s="241" t="s">
        <v>1242</v>
      </c>
      <c r="G167" s="40"/>
      <c r="H167" s="40"/>
      <c r="I167" s="236"/>
      <c r="J167" s="40"/>
      <c r="K167" s="40"/>
      <c r="L167" s="44"/>
      <c r="M167" s="237"/>
      <c r="N167" s="238"/>
      <c r="O167" s="91"/>
      <c r="P167" s="91"/>
      <c r="Q167" s="91"/>
      <c r="R167" s="91"/>
      <c r="S167" s="91"/>
      <c r="T167" s="92"/>
      <c r="U167" s="38"/>
      <c r="V167" s="38"/>
      <c r="W167" s="38"/>
      <c r="X167" s="38"/>
      <c r="Y167" s="38"/>
      <c r="Z167" s="38"/>
      <c r="AA167" s="38"/>
      <c r="AB167" s="38"/>
      <c r="AC167" s="38"/>
      <c r="AD167" s="38"/>
      <c r="AE167" s="38"/>
      <c r="AT167" s="17" t="s">
        <v>274</v>
      </c>
      <c r="AU167" s="17" t="s">
        <v>84</v>
      </c>
    </row>
    <row r="168" s="12" customFormat="1">
      <c r="A168" s="12"/>
      <c r="B168" s="242"/>
      <c r="C168" s="243"/>
      <c r="D168" s="234" t="s">
        <v>276</v>
      </c>
      <c r="E168" s="244" t="s">
        <v>1</v>
      </c>
      <c r="F168" s="245" t="s">
        <v>1243</v>
      </c>
      <c r="G168" s="243"/>
      <c r="H168" s="246">
        <v>24</v>
      </c>
      <c r="I168" s="247"/>
      <c r="J168" s="243"/>
      <c r="K168" s="243"/>
      <c r="L168" s="248"/>
      <c r="M168" s="249"/>
      <c r="N168" s="250"/>
      <c r="O168" s="250"/>
      <c r="P168" s="250"/>
      <c r="Q168" s="250"/>
      <c r="R168" s="250"/>
      <c r="S168" s="250"/>
      <c r="T168" s="251"/>
      <c r="U168" s="12"/>
      <c r="V168" s="12"/>
      <c r="W168" s="12"/>
      <c r="X168" s="12"/>
      <c r="Y168" s="12"/>
      <c r="Z168" s="12"/>
      <c r="AA168" s="12"/>
      <c r="AB168" s="12"/>
      <c r="AC168" s="12"/>
      <c r="AD168" s="12"/>
      <c r="AE168" s="12"/>
      <c r="AT168" s="252" t="s">
        <v>276</v>
      </c>
      <c r="AU168" s="252" t="s">
        <v>84</v>
      </c>
      <c r="AV168" s="12" t="s">
        <v>86</v>
      </c>
      <c r="AW168" s="12" t="s">
        <v>32</v>
      </c>
      <c r="AX168" s="12" t="s">
        <v>84</v>
      </c>
      <c r="AY168" s="252" t="s">
        <v>251</v>
      </c>
    </row>
    <row r="169" s="2" customFormat="1" ht="24.15" customHeight="1">
      <c r="A169" s="38"/>
      <c r="B169" s="39"/>
      <c r="C169" s="220" t="s">
        <v>311</v>
      </c>
      <c r="D169" s="220" t="s">
        <v>255</v>
      </c>
      <c r="E169" s="221" t="s">
        <v>1244</v>
      </c>
      <c r="F169" s="222" t="s">
        <v>1245</v>
      </c>
      <c r="G169" s="223" t="s">
        <v>592</v>
      </c>
      <c r="H169" s="224">
        <v>1.3999999999999999</v>
      </c>
      <c r="I169" s="225"/>
      <c r="J169" s="226">
        <f>ROUND(I169*H169,2)</f>
        <v>0</v>
      </c>
      <c r="K169" s="227"/>
      <c r="L169" s="44"/>
      <c r="M169" s="228" t="s">
        <v>1</v>
      </c>
      <c r="N169" s="229" t="s">
        <v>41</v>
      </c>
      <c r="O169" s="91"/>
      <c r="P169" s="230">
        <f>O169*H169</f>
        <v>0</v>
      </c>
      <c r="Q169" s="230">
        <v>0</v>
      </c>
      <c r="R169" s="230">
        <f>Q169*H169</f>
        <v>0</v>
      </c>
      <c r="S169" s="230">
        <v>0</v>
      </c>
      <c r="T169" s="231">
        <f>S169*H169</f>
        <v>0</v>
      </c>
      <c r="U169" s="38"/>
      <c r="V169" s="38"/>
      <c r="W169" s="38"/>
      <c r="X169" s="38"/>
      <c r="Y169" s="38"/>
      <c r="Z169" s="38"/>
      <c r="AA169" s="38"/>
      <c r="AB169" s="38"/>
      <c r="AC169" s="38"/>
      <c r="AD169" s="38"/>
      <c r="AE169" s="38"/>
      <c r="AR169" s="232" t="s">
        <v>254</v>
      </c>
      <c r="AT169" s="232" t="s">
        <v>255</v>
      </c>
      <c r="AU169" s="232" t="s">
        <v>84</v>
      </c>
      <c r="AY169" s="17" t="s">
        <v>251</v>
      </c>
      <c r="BE169" s="233">
        <f>IF(N169="základní",J169,0)</f>
        <v>0</v>
      </c>
      <c r="BF169" s="233">
        <f>IF(N169="snížená",J169,0)</f>
        <v>0</v>
      </c>
      <c r="BG169" s="233">
        <f>IF(N169="zákl. přenesená",J169,0)</f>
        <v>0</v>
      </c>
      <c r="BH169" s="233">
        <f>IF(N169="sníž. přenesená",J169,0)</f>
        <v>0</v>
      </c>
      <c r="BI169" s="233">
        <f>IF(N169="nulová",J169,0)</f>
        <v>0</v>
      </c>
      <c r="BJ169" s="17" t="s">
        <v>84</v>
      </c>
      <c r="BK169" s="233">
        <f>ROUND(I169*H169,2)</f>
        <v>0</v>
      </c>
      <c r="BL169" s="17" t="s">
        <v>254</v>
      </c>
      <c r="BM169" s="232" t="s">
        <v>1246</v>
      </c>
    </row>
    <row r="170" s="2" customFormat="1">
      <c r="A170" s="38"/>
      <c r="B170" s="39"/>
      <c r="C170" s="40"/>
      <c r="D170" s="234" t="s">
        <v>260</v>
      </c>
      <c r="E170" s="40"/>
      <c r="F170" s="235" t="s">
        <v>1247</v>
      </c>
      <c r="G170" s="40"/>
      <c r="H170" s="40"/>
      <c r="I170" s="236"/>
      <c r="J170" s="40"/>
      <c r="K170" s="40"/>
      <c r="L170" s="44"/>
      <c r="M170" s="237"/>
      <c r="N170" s="238"/>
      <c r="O170" s="91"/>
      <c r="P170" s="91"/>
      <c r="Q170" s="91"/>
      <c r="R170" s="91"/>
      <c r="S170" s="91"/>
      <c r="T170" s="92"/>
      <c r="U170" s="38"/>
      <c r="V170" s="38"/>
      <c r="W170" s="38"/>
      <c r="X170" s="38"/>
      <c r="Y170" s="38"/>
      <c r="Z170" s="38"/>
      <c r="AA170" s="38"/>
      <c r="AB170" s="38"/>
      <c r="AC170" s="38"/>
      <c r="AD170" s="38"/>
      <c r="AE170" s="38"/>
      <c r="AT170" s="17" t="s">
        <v>260</v>
      </c>
      <c r="AU170" s="17" t="s">
        <v>84</v>
      </c>
    </row>
    <row r="171" s="2" customFormat="1">
      <c r="A171" s="38"/>
      <c r="B171" s="39"/>
      <c r="C171" s="40"/>
      <c r="D171" s="240" t="s">
        <v>274</v>
      </c>
      <c r="E171" s="40"/>
      <c r="F171" s="241" t="s">
        <v>1248</v>
      </c>
      <c r="G171" s="40"/>
      <c r="H171" s="40"/>
      <c r="I171" s="236"/>
      <c r="J171" s="40"/>
      <c r="K171" s="40"/>
      <c r="L171" s="44"/>
      <c r="M171" s="237"/>
      <c r="N171" s="238"/>
      <c r="O171" s="91"/>
      <c r="P171" s="91"/>
      <c r="Q171" s="91"/>
      <c r="R171" s="91"/>
      <c r="S171" s="91"/>
      <c r="T171" s="92"/>
      <c r="U171" s="38"/>
      <c r="V171" s="38"/>
      <c r="W171" s="38"/>
      <c r="X171" s="38"/>
      <c r="Y171" s="38"/>
      <c r="Z171" s="38"/>
      <c r="AA171" s="38"/>
      <c r="AB171" s="38"/>
      <c r="AC171" s="38"/>
      <c r="AD171" s="38"/>
      <c r="AE171" s="38"/>
      <c r="AT171" s="17" t="s">
        <v>274</v>
      </c>
      <c r="AU171" s="17" t="s">
        <v>84</v>
      </c>
    </row>
    <row r="172" s="12" customFormat="1">
      <c r="A172" s="12"/>
      <c r="B172" s="242"/>
      <c r="C172" s="243"/>
      <c r="D172" s="234" t="s">
        <v>276</v>
      </c>
      <c r="E172" s="244" t="s">
        <v>1</v>
      </c>
      <c r="F172" s="245" t="s">
        <v>1249</v>
      </c>
      <c r="G172" s="243"/>
      <c r="H172" s="246">
        <v>1.3999999999999999</v>
      </c>
      <c r="I172" s="247"/>
      <c r="J172" s="243"/>
      <c r="K172" s="243"/>
      <c r="L172" s="248"/>
      <c r="M172" s="249"/>
      <c r="N172" s="250"/>
      <c r="O172" s="250"/>
      <c r="P172" s="250"/>
      <c r="Q172" s="250"/>
      <c r="R172" s="250"/>
      <c r="S172" s="250"/>
      <c r="T172" s="251"/>
      <c r="U172" s="12"/>
      <c r="V172" s="12"/>
      <c r="W172" s="12"/>
      <c r="X172" s="12"/>
      <c r="Y172" s="12"/>
      <c r="Z172" s="12"/>
      <c r="AA172" s="12"/>
      <c r="AB172" s="12"/>
      <c r="AC172" s="12"/>
      <c r="AD172" s="12"/>
      <c r="AE172" s="12"/>
      <c r="AT172" s="252" t="s">
        <v>276</v>
      </c>
      <c r="AU172" s="252" t="s">
        <v>84</v>
      </c>
      <c r="AV172" s="12" t="s">
        <v>86</v>
      </c>
      <c r="AW172" s="12" t="s">
        <v>32</v>
      </c>
      <c r="AX172" s="12" t="s">
        <v>76</v>
      </c>
      <c r="AY172" s="252" t="s">
        <v>251</v>
      </c>
    </row>
    <row r="173" s="15" customFormat="1">
      <c r="A173" s="15"/>
      <c r="B173" s="274"/>
      <c r="C173" s="275"/>
      <c r="D173" s="234" t="s">
        <v>276</v>
      </c>
      <c r="E173" s="276" t="s">
        <v>1</v>
      </c>
      <c r="F173" s="277" t="s">
        <v>423</v>
      </c>
      <c r="G173" s="275"/>
      <c r="H173" s="278">
        <v>1.3999999999999999</v>
      </c>
      <c r="I173" s="279"/>
      <c r="J173" s="275"/>
      <c r="K173" s="275"/>
      <c r="L173" s="280"/>
      <c r="M173" s="281"/>
      <c r="N173" s="282"/>
      <c r="O173" s="282"/>
      <c r="P173" s="282"/>
      <c r="Q173" s="282"/>
      <c r="R173" s="282"/>
      <c r="S173" s="282"/>
      <c r="T173" s="283"/>
      <c r="U173" s="15"/>
      <c r="V173" s="15"/>
      <c r="W173" s="15"/>
      <c r="X173" s="15"/>
      <c r="Y173" s="15"/>
      <c r="Z173" s="15"/>
      <c r="AA173" s="15"/>
      <c r="AB173" s="15"/>
      <c r="AC173" s="15"/>
      <c r="AD173" s="15"/>
      <c r="AE173" s="15"/>
      <c r="AT173" s="284" t="s">
        <v>276</v>
      </c>
      <c r="AU173" s="284" t="s">
        <v>84</v>
      </c>
      <c r="AV173" s="15" t="s">
        <v>254</v>
      </c>
      <c r="AW173" s="15" t="s">
        <v>32</v>
      </c>
      <c r="AX173" s="15" t="s">
        <v>84</v>
      </c>
      <c r="AY173" s="284" t="s">
        <v>251</v>
      </c>
    </row>
    <row r="174" s="2" customFormat="1" ht="33" customHeight="1">
      <c r="A174" s="38"/>
      <c r="B174" s="39"/>
      <c r="C174" s="220" t="s">
        <v>319</v>
      </c>
      <c r="D174" s="220" t="s">
        <v>255</v>
      </c>
      <c r="E174" s="221" t="s">
        <v>1250</v>
      </c>
      <c r="F174" s="222" t="s">
        <v>1251</v>
      </c>
      <c r="G174" s="223" t="s">
        <v>592</v>
      </c>
      <c r="H174" s="224">
        <v>2736.48</v>
      </c>
      <c r="I174" s="225"/>
      <c r="J174" s="226">
        <f>ROUND(I174*H174,2)</f>
        <v>0</v>
      </c>
      <c r="K174" s="227"/>
      <c r="L174" s="44"/>
      <c r="M174" s="228" t="s">
        <v>1</v>
      </c>
      <c r="N174" s="229" t="s">
        <v>41</v>
      </c>
      <c r="O174" s="91"/>
      <c r="P174" s="230">
        <f>O174*H174</f>
        <v>0</v>
      </c>
      <c r="Q174" s="230">
        <v>0</v>
      </c>
      <c r="R174" s="230">
        <f>Q174*H174</f>
        <v>0</v>
      </c>
      <c r="S174" s="230">
        <v>0</v>
      </c>
      <c r="T174" s="231">
        <f>S174*H174</f>
        <v>0</v>
      </c>
      <c r="U174" s="38"/>
      <c r="V174" s="38"/>
      <c r="W174" s="38"/>
      <c r="X174" s="38"/>
      <c r="Y174" s="38"/>
      <c r="Z174" s="38"/>
      <c r="AA174" s="38"/>
      <c r="AB174" s="38"/>
      <c r="AC174" s="38"/>
      <c r="AD174" s="38"/>
      <c r="AE174" s="38"/>
      <c r="AR174" s="232" t="s">
        <v>254</v>
      </c>
      <c r="AT174" s="232" t="s">
        <v>255</v>
      </c>
      <c r="AU174" s="232" t="s">
        <v>84</v>
      </c>
      <c r="AY174" s="17" t="s">
        <v>251</v>
      </c>
      <c r="BE174" s="233">
        <f>IF(N174="základní",J174,0)</f>
        <v>0</v>
      </c>
      <c r="BF174" s="233">
        <f>IF(N174="snížená",J174,0)</f>
        <v>0</v>
      </c>
      <c r="BG174" s="233">
        <f>IF(N174="zákl. přenesená",J174,0)</f>
        <v>0</v>
      </c>
      <c r="BH174" s="233">
        <f>IF(N174="sníž. přenesená",J174,0)</f>
        <v>0</v>
      </c>
      <c r="BI174" s="233">
        <f>IF(N174="nulová",J174,0)</f>
        <v>0</v>
      </c>
      <c r="BJ174" s="17" t="s">
        <v>84</v>
      </c>
      <c r="BK174" s="233">
        <f>ROUND(I174*H174,2)</f>
        <v>0</v>
      </c>
      <c r="BL174" s="17" t="s">
        <v>254</v>
      </c>
      <c r="BM174" s="232" t="s">
        <v>1252</v>
      </c>
    </row>
    <row r="175" s="2" customFormat="1">
      <c r="A175" s="38"/>
      <c r="B175" s="39"/>
      <c r="C175" s="40"/>
      <c r="D175" s="234" t="s">
        <v>260</v>
      </c>
      <c r="E175" s="40"/>
      <c r="F175" s="235" t="s">
        <v>1253</v>
      </c>
      <c r="G175" s="40"/>
      <c r="H175" s="40"/>
      <c r="I175" s="236"/>
      <c r="J175" s="40"/>
      <c r="K175" s="40"/>
      <c r="L175" s="44"/>
      <c r="M175" s="237"/>
      <c r="N175" s="238"/>
      <c r="O175" s="91"/>
      <c r="P175" s="91"/>
      <c r="Q175" s="91"/>
      <c r="R175" s="91"/>
      <c r="S175" s="91"/>
      <c r="T175" s="92"/>
      <c r="U175" s="38"/>
      <c r="V175" s="38"/>
      <c r="W175" s="38"/>
      <c r="X175" s="38"/>
      <c r="Y175" s="38"/>
      <c r="Z175" s="38"/>
      <c r="AA175" s="38"/>
      <c r="AB175" s="38"/>
      <c r="AC175" s="38"/>
      <c r="AD175" s="38"/>
      <c r="AE175" s="38"/>
      <c r="AT175" s="17" t="s">
        <v>260</v>
      </c>
      <c r="AU175" s="17" t="s">
        <v>84</v>
      </c>
    </row>
    <row r="176" s="2" customFormat="1">
      <c r="A176" s="38"/>
      <c r="B176" s="39"/>
      <c r="C176" s="40"/>
      <c r="D176" s="240" t="s">
        <v>274</v>
      </c>
      <c r="E176" s="40"/>
      <c r="F176" s="241" t="s">
        <v>1254</v>
      </c>
      <c r="G176" s="40"/>
      <c r="H176" s="40"/>
      <c r="I176" s="236"/>
      <c r="J176" s="40"/>
      <c r="K176" s="40"/>
      <c r="L176" s="44"/>
      <c r="M176" s="237"/>
      <c r="N176" s="238"/>
      <c r="O176" s="91"/>
      <c r="P176" s="91"/>
      <c r="Q176" s="91"/>
      <c r="R176" s="91"/>
      <c r="S176" s="91"/>
      <c r="T176" s="92"/>
      <c r="U176" s="38"/>
      <c r="V176" s="38"/>
      <c r="W176" s="38"/>
      <c r="X176" s="38"/>
      <c r="Y176" s="38"/>
      <c r="Z176" s="38"/>
      <c r="AA176" s="38"/>
      <c r="AB176" s="38"/>
      <c r="AC176" s="38"/>
      <c r="AD176" s="38"/>
      <c r="AE176" s="38"/>
      <c r="AT176" s="17" t="s">
        <v>274</v>
      </c>
      <c r="AU176" s="17" t="s">
        <v>84</v>
      </c>
    </row>
    <row r="177" s="13" customFormat="1">
      <c r="A177" s="13"/>
      <c r="B177" s="253"/>
      <c r="C177" s="254"/>
      <c r="D177" s="234" t="s">
        <v>276</v>
      </c>
      <c r="E177" s="255" t="s">
        <v>1</v>
      </c>
      <c r="F177" s="256" t="s">
        <v>1255</v>
      </c>
      <c r="G177" s="254"/>
      <c r="H177" s="255" t="s">
        <v>1</v>
      </c>
      <c r="I177" s="257"/>
      <c r="J177" s="254"/>
      <c r="K177" s="254"/>
      <c r="L177" s="258"/>
      <c r="M177" s="259"/>
      <c r="N177" s="260"/>
      <c r="O177" s="260"/>
      <c r="P177" s="260"/>
      <c r="Q177" s="260"/>
      <c r="R177" s="260"/>
      <c r="S177" s="260"/>
      <c r="T177" s="261"/>
      <c r="U177" s="13"/>
      <c r="V177" s="13"/>
      <c r="W177" s="13"/>
      <c r="X177" s="13"/>
      <c r="Y177" s="13"/>
      <c r="Z177" s="13"/>
      <c r="AA177" s="13"/>
      <c r="AB177" s="13"/>
      <c r="AC177" s="13"/>
      <c r="AD177" s="13"/>
      <c r="AE177" s="13"/>
      <c r="AT177" s="262" t="s">
        <v>276</v>
      </c>
      <c r="AU177" s="262" t="s">
        <v>84</v>
      </c>
      <c r="AV177" s="13" t="s">
        <v>84</v>
      </c>
      <c r="AW177" s="13" t="s">
        <v>32</v>
      </c>
      <c r="AX177" s="13" t="s">
        <v>76</v>
      </c>
      <c r="AY177" s="262" t="s">
        <v>251</v>
      </c>
    </row>
    <row r="178" s="13" customFormat="1">
      <c r="A178" s="13"/>
      <c r="B178" s="253"/>
      <c r="C178" s="254"/>
      <c r="D178" s="234" t="s">
        <v>276</v>
      </c>
      <c r="E178" s="255" t="s">
        <v>1</v>
      </c>
      <c r="F178" s="256" t="s">
        <v>1256</v>
      </c>
      <c r="G178" s="254"/>
      <c r="H178" s="255" t="s">
        <v>1</v>
      </c>
      <c r="I178" s="257"/>
      <c r="J178" s="254"/>
      <c r="K178" s="254"/>
      <c r="L178" s="258"/>
      <c r="M178" s="259"/>
      <c r="N178" s="260"/>
      <c r="O178" s="260"/>
      <c r="P178" s="260"/>
      <c r="Q178" s="260"/>
      <c r="R178" s="260"/>
      <c r="S178" s="260"/>
      <c r="T178" s="261"/>
      <c r="U178" s="13"/>
      <c r="V178" s="13"/>
      <c r="W178" s="13"/>
      <c r="X178" s="13"/>
      <c r="Y178" s="13"/>
      <c r="Z178" s="13"/>
      <c r="AA178" s="13"/>
      <c r="AB178" s="13"/>
      <c r="AC178" s="13"/>
      <c r="AD178" s="13"/>
      <c r="AE178" s="13"/>
      <c r="AT178" s="262" t="s">
        <v>276</v>
      </c>
      <c r="AU178" s="262" t="s">
        <v>84</v>
      </c>
      <c r="AV178" s="13" t="s">
        <v>84</v>
      </c>
      <c r="AW178" s="13" t="s">
        <v>32</v>
      </c>
      <c r="AX178" s="13" t="s">
        <v>76</v>
      </c>
      <c r="AY178" s="262" t="s">
        <v>251</v>
      </c>
    </row>
    <row r="179" s="12" customFormat="1">
      <c r="A179" s="12"/>
      <c r="B179" s="242"/>
      <c r="C179" s="243"/>
      <c r="D179" s="234" t="s">
        <v>276</v>
      </c>
      <c r="E179" s="244" t="s">
        <v>1</v>
      </c>
      <c r="F179" s="245" t="s">
        <v>1257</v>
      </c>
      <c r="G179" s="243"/>
      <c r="H179" s="246">
        <v>2028.0799999999999</v>
      </c>
      <c r="I179" s="247"/>
      <c r="J179" s="243"/>
      <c r="K179" s="243"/>
      <c r="L179" s="248"/>
      <c r="M179" s="249"/>
      <c r="N179" s="250"/>
      <c r="O179" s="250"/>
      <c r="P179" s="250"/>
      <c r="Q179" s="250"/>
      <c r="R179" s="250"/>
      <c r="S179" s="250"/>
      <c r="T179" s="251"/>
      <c r="U179" s="12"/>
      <c r="V179" s="12"/>
      <c r="W179" s="12"/>
      <c r="X179" s="12"/>
      <c r="Y179" s="12"/>
      <c r="Z179" s="12"/>
      <c r="AA179" s="12"/>
      <c r="AB179" s="12"/>
      <c r="AC179" s="12"/>
      <c r="AD179" s="12"/>
      <c r="AE179" s="12"/>
      <c r="AT179" s="252" t="s">
        <v>276</v>
      </c>
      <c r="AU179" s="252" t="s">
        <v>84</v>
      </c>
      <c r="AV179" s="12" t="s">
        <v>86</v>
      </c>
      <c r="AW179" s="12" t="s">
        <v>32</v>
      </c>
      <c r="AX179" s="12" t="s">
        <v>76</v>
      </c>
      <c r="AY179" s="252" t="s">
        <v>251</v>
      </c>
    </row>
    <row r="180" s="12" customFormat="1">
      <c r="A180" s="12"/>
      <c r="B180" s="242"/>
      <c r="C180" s="243"/>
      <c r="D180" s="234" t="s">
        <v>276</v>
      </c>
      <c r="E180" s="244" t="s">
        <v>1</v>
      </c>
      <c r="F180" s="245" t="s">
        <v>1258</v>
      </c>
      <c r="G180" s="243"/>
      <c r="H180" s="246">
        <v>708.39999999999998</v>
      </c>
      <c r="I180" s="247"/>
      <c r="J180" s="243"/>
      <c r="K180" s="243"/>
      <c r="L180" s="248"/>
      <c r="M180" s="249"/>
      <c r="N180" s="250"/>
      <c r="O180" s="250"/>
      <c r="P180" s="250"/>
      <c r="Q180" s="250"/>
      <c r="R180" s="250"/>
      <c r="S180" s="250"/>
      <c r="T180" s="251"/>
      <c r="U180" s="12"/>
      <c r="V180" s="12"/>
      <c r="W180" s="12"/>
      <c r="X180" s="12"/>
      <c r="Y180" s="12"/>
      <c r="Z180" s="12"/>
      <c r="AA180" s="12"/>
      <c r="AB180" s="12"/>
      <c r="AC180" s="12"/>
      <c r="AD180" s="12"/>
      <c r="AE180" s="12"/>
      <c r="AT180" s="252" t="s">
        <v>276</v>
      </c>
      <c r="AU180" s="252" t="s">
        <v>84</v>
      </c>
      <c r="AV180" s="12" t="s">
        <v>86</v>
      </c>
      <c r="AW180" s="12" t="s">
        <v>32</v>
      </c>
      <c r="AX180" s="12" t="s">
        <v>76</v>
      </c>
      <c r="AY180" s="252" t="s">
        <v>251</v>
      </c>
    </row>
    <row r="181" s="15" customFormat="1">
      <c r="A181" s="15"/>
      <c r="B181" s="274"/>
      <c r="C181" s="275"/>
      <c r="D181" s="234" t="s">
        <v>276</v>
      </c>
      <c r="E181" s="276" t="s">
        <v>1</v>
      </c>
      <c r="F181" s="277" t="s">
        <v>423</v>
      </c>
      <c r="G181" s="275"/>
      <c r="H181" s="278">
        <v>2736.48</v>
      </c>
      <c r="I181" s="279"/>
      <c r="J181" s="275"/>
      <c r="K181" s="275"/>
      <c r="L181" s="280"/>
      <c r="M181" s="281"/>
      <c r="N181" s="282"/>
      <c r="O181" s="282"/>
      <c r="P181" s="282"/>
      <c r="Q181" s="282"/>
      <c r="R181" s="282"/>
      <c r="S181" s="282"/>
      <c r="T181" s="283"/>
      <c r="U181" s="15"/>
      <c r="V181" s="15"/>
      <c r="W181" s="15"/>
      <c r="X181" s="15"/>
      <c r="Y181" s="15"/>
      <c r="Z181" s="15"/>
      <c r="AA181" s="15"/>
      <c r="AB181" s="15"/>
      <c r="AC181" s="15"/>
      <c r="AD181" s="15"/>
      <c r="AE181" s="15"/>
      <c r="AT181" s="284" t="s">
        <v>276</v>
      </c>
      <c r="AU181" s="284" t="s">
        <v>84</v>
      </c>
      <c r="AV181" s="15" t="s">
        <v>254</v>
      </c>
      <c r="AW181" s="15" t="s">
        <v>32</v>
      </c>
      <c r="AX181" s="15" t="s">
        <v>84</v>
      </c>
      <c r="AY181" s="284" t="s">
        <v>251</v>
      </c>
    </row>
    <row r="182" s="2" customFormat="1" ht="33" customHeight="1">
      <c r="A182" s="38"/>
      <c r="B182" s="39"/>
      <c r="C182" s="220" t="s">
        <v>8</v>
      </c>
      <c r="D182" s="220" t="s">
        <v>255</v>
      </c>
      <c r="E182" s="221" t="s">
        <v>1259</v>
      </c>
      <c r="F182" s="222" t="s">
        <v>1260</v>
      </c>
      <c r="G182" s="223" t="s">
        <v>592</v>
      </c>
      <c r="H182" s="224">
        <v>230.40000000000001</v>
      </c>
      <c r="I182" s="225"/>
      <c r="J182" s="226">
        <f>ROUND(I182*H182,2)</f>
        <v>0</v>
      </c>
      <c r="K182" s="227"/>
      <c r="L182" s="44"/>
      <c r="M182" s="228" t="s">
        <v>1</v>
      </c>
      <c r="N182" s="229" t="s">
        <v>41</v>
      </c>
      <c r="O182" s="91"/>
      <c r="P182" s="230">
        <f>O182*H182</f>
        <v>0</v>
      </c>
      <c r="Q182" s="230">
        <v>0</v>
      </c>
      <c r="R182" s="230">
        <f>Q182*H182</f>
        <v>0</v>
      </c>
      <c r="S182" s="230">
        <v>0</v>
      </c>
      <c r="T182" s="231">
        <f>S182*H182</f>
        <v>0</v>
      </c>
      <c r="U182" s="38"/>
      <c r="V182" s="38"/>
      <c r="W182" s="38"/>
      <c r="X182" s="38"/>
      <c r="Y182" s="38"/>
      <c r="Z182" s="38"/>
      <c r="AA182" s="38"/>
      <c r="AB182" s="38"/>
      <c r="AC182" s="38"/>
      <c r="AD182" s="38"/>
      <c r="AE182" s="38"/>
      <c r="AR182" s="232" t="s">
        <v>254</v>
      </c>
      <c r="AT182" s="232" t="s">
        <v>255</v>
      </c>
      <c r="AU182" s="232" t="s">
        <v>84</v>
      </c>
      <c r="AY182" s="17" t="s">
        <v>251</v>
      </c>
      <c r="BE182" s="233">
        <f>IF(N182="základní",J182,0)</f>
        <v>0</v>
      </c>
      <c r="BF182" s="233">
        <f>IF(N182="snížená",J182,0)</f>
        <v>0</v>
      </c>
      <c r="BG182" s="233">
        <f>IF(N182="zákl. přenesená",J182,0)</f>
        <v>0</v>
      </c>
      <c r="BH182" s="233">
        <f>IF(N182="sníž. přenesená",J182,0)</f>
        <v>0</v>
      </c>
      <c r="BI182" s="233">
        <f>IF(N182="nulová",J182,0)</f>
        <v>0</v>
      </c>
      <c r="BJ182" s="17" t="s">
        <v>84</v>
      </c>
      <c r="BK182" s="233">
        <f>ROUND(I182*H182,2)</f>
        <v>0</v>
      </c>
      <c r="BL182" s="17" t="s">
        <v>254</v>
      </c>
      <c r="BM182" s="232" t="s">
        <v>1261</v>
      </c>
    </row>
    <row r="183" s="2" customFormat="1">
      <c r="A183" s="38"/>
      <c r="B183" s="39"/>
      <c r="C183" s="40"/>
      <c r="D183" s="234" t="s">
        <v>260</v>
      </c>
      <c r="E183" s="40"/>
      <c r="F183" s="235" t="s">
        <v>1262</v>
      </c>
      <c r="G183" s="40"/>
      <c r="H183" s="40"/>
      <c r="I183" s="236"/>
      <c r="J183" s="40"/>
      <c r="K183" s="40"/>
      <c r="L183" s="44"/>
      <c r="M183" s="237"/>
      <c r="N183" s="238"/>
      <c r="O183" s="91"/>
      <c r="P183" s="91"/>
      <c r="Q183" s="91"/>
      <c r="R183" s="91"/>
      <c r="S183" s="91"/>
      <c r="T183" s="92"/>
      <c r="U183" s="38"/>
      <c r="V183" s="38"/>
      <c r="W183" s="38"/>
      <c r="X183" s="38"/>
      <c r="Y183" s="38"/>
      <c r="Z183" s="38"/>
      <c r="AA183" s="38"/>
      <c r="AB183" s="38"/>
      <c r="AC183" s="38"/>
      <c r="AD183" s="38"/>
      <c r="AE183" s="38"/>
      <c r="AT183" s="17" t="s">
        <v>260</v>
      </c>
      <c r="AU183" s="17" t="s">
        <v>84</v>
      </c>
    </row>
    <row r="184" s="2" customFormat="1">
      <c r="A184" s="38"/>
      <c r="B184" s="39"/>
      <c r="C184" s="40"/>
      <c r="D184" s="240" t="s">
        <v>274</v>
      </c>
      <c r="E184" s="40"/>
      <c r="F184" s="241" t="s">
        <v>1263</v>
      </c>
      <c r="G184" s="40"/>
      <c r="H184" s="40"/>
      <c r="I184" s="236"/>
      <c r="J184" s="40"/>
      <c r="K184" s="40"/>
      <c r="L184" s="44"/>
      <c r="M184" s="237"/>
      <c r="N184" s="238"/>
      <c r="O184" s="91"/>
      <c r="P184" s="91"/>
      <c r="Q184" s="91"/>
      <c r="R184" s="91"/>
      <c r="S184" s="91"/>
      <c r="T184" s="92"/>
      <c r="U184" s="38"/>
      <c r="V184" s="38"/>
      <c r="W184" s="38"/>
      <c r="X184" s="38"/>
      <c r="Y184" s="38"/>
      <c r="Z184" s="38"/>
      <c r="AA184" s="38"/>
      <c r="AB184" s="38"/>
      <c r="AC184" s="38"/>
      <c r="AD184" s="38"/>
      <c r="AE184" s="38"/>
      <c r="AT184" s="17" t="s">
        <v>274</v>
      </c>
      <c r="AU184" s="17" t="s">
        <v>84</v>
      </c>
    </row>
    <row r="185" s="12" customFormat="1">
      <c r="A185" s="12"/>
      <c r="B185" s="242"/>
      <c r="C185" s="243"/>
      <c r="D185" s="234" t="s">
        <v>276</v>
      </c>
      <c r="E185" s="244" t="s">
        <v>1</v>
      </c>
      <c r="F185" s="245" t="s">
        <v>1264</v>
      </c>
      <c r="G185" s="243"/>
      <c r="H185" s="246">
        <v>204</v>
      </c>
      <c r="I185" s="247"/>
      <c r="J185" s="243"/>
      <c r="K185" s="243"/>
      <c r="L185" s="248"/>
      <c r="M185" s="249"/>
      <c r="N185" s="250"/>
      <c r="O185" s="250"/>
      <c r="P185" s="250"/>
      <c r="Q185" s="250"/>
      <c r="R185" s="250"/>
      <c r="S185" s="250"/>
      <c r="T185" s="251"/>
      <c r="U185" s="12"/>
      <c r="V185" s="12"/>
      <c r="W185" s="12"/>
      <c r="X185" s="12"/>
      <c r="Y185" s="12"/>
      <c r="Z185" s="12"/>
      <c r="AA185" s="12"/>
      <c r="AB185" s="12"/>
      <c r="AC185" s="12"/>
      <c r="AD185" s="12"/>
      <c r="AE185" s="12"/>
      <c r="AT185" s="252" t="s">
        <v>276</v>
      </c>
      <c r="AU185" s="252" t="s">
        <v>84</v>
      </c>
      <c r="AV185" s="12" t="s">
        <v>86</v>
      </c>
      <c r="AW185" s="12" t="s">
        <v>32</v>
      </c>
      <c r="AX185" s="12" t="s">
        <v>76</v>
      </c>
      <c r="AY185" s="252" t="s">
        <v>251</v>
      </c>
    </row>
    <row r="186" s="12" customFormat="1">
      <c r="A186" s="12"/>
      <c r="B186" s="242"/>
      <c r="C186" s="243"/>
      <c r="D186" s="234" t="s">
        <v>276</v>
      </c>
      <c r="E186" s="244" t="s">
        <v>1</v>
      </c>
      <c r="F186" s="245" t="s">
        <v>1265</v>
      </c>
      <c r="G186" s="243"/>
      <c r="H186" s="246">
        <v>26.399999999999999</v>
      </c>
      <c r="I186" s="247"/>
      <c r="J186" s="243"/>
      <c r="K186" s="243"/>
      <c r="L186" s="248"/>
      <c r="M186" s="249"/>
      <c r="N186" s="250"/>
      <c r="O186" s="250"/>
      <c r="P186" s="250"/>
      <c r="Q186" s="250"/>
      <c r="R186" s="250"/>
      <c r="S186" s="250"/>
      <c r="T186" s="251"/>
      <c r="U186" s="12"/>
      <c r="V186" s="12"/>
      <c r="W186" s="12"/>
      <c r="X186" s="12"/>
      <c r="Y186" s="12"/>
      <c r="Z186" s="12"/>
      <c r="AA186" s="12"/>
      <c r="AB186" s="12"/>
      <c r="AC186" s="12"/>
      <c r="AD186" s="12"/>
      <c r="AE186" s="12"/>
      <c r="AT186" s="252" t="s">
        <v>276</v>
      </c>
      <c r="AU186" s="252" t="s">
        <v>84</v>
      </c>
      <c r="AV186" s="12" t="s">
        <v>86</v>
      </c>
      <c r="AW186" s="12" t="s">
        <v>32</v>
      </c>
      <c r="AX186" s="12" t="s">
        <v>76</v>
      </c>
      <c r="AY186" s="252" t="s">
        <v>251</v>
      </c>
    </row>
    <row r="187" s="15" customFormat="1">
      <c r="A187" s="15"/>
      <c r="B187" s="274"/>
      <c r="C187" s="275"/>
      <c r="D187" s="234" t="s">
        <v>276</v>
      </c>
      <c r="E187" s="276" t="s">
        <v>1</v>
      </c>
      <c r="F187" s="277" t="s">
        <v>423</v>
      </c>
      <c r="G187" s="275"/>
      <c r="H187" s="278">
        <v>230.40000000000001</v>
      </c>
      <c r="I187" s="279"/>
      <c r="J187" s="275"/>
      <c r="K187" s="275"/>
      <c r="L187" s="280"/>
      <c r="M187" s="281"/>
      <c r="N187" s="282"/>
      <c r="O187" s="282"/>
      <c r="P187" s="282"/>
      <c r="Q187" s="282"/>
      <c r="R187" s="282"/>
      <c r="S187" s="282"/>
      <c r="T187" s="283"/>
      <c r="U187" s="15"/>
      <c r="V187" s="15"/>
      <c r="W187" s="15"/>
      <c r="X187" s="15"/>
      <c r="Y187" s="15"/>
      <c r="Z187" s="15"/>
      <c r="AA187" s="15"/>
      <c r="AB187" s="15"/>
      <c r="AC187" s="15"/>
      <c r="AD187" s="15"/>
      <c r="AE187" s="15"/>
      <c r="AT187" s="284" t="s">
        <v>276</v>
      </c>
      <c r="AU187" s="284" t="s">
        <v>84</v>
      </c>
      <c r="AV187" s="15" t="s">
        <v>254</v>
      </c>
      <c r="AW187" s="15" t="s">
        <v>32</v>
      </c>
      <c r="AX187" s="15" t="s">
        <v>84</v>
      </c>
      <c r="AY187" s="284" t="s">
        <v>251</v>
      </c>
    </row>
    <row r="188" s="2" customFormat="1" ht="33" customHeight="1">
      <c r="A188" s="38"/>
      <c r="B188" s="39"/>
      <c r="C188" s="220" t="s">
        <v>331</v>
      </c>
      <c r="D188" s="220" t="s">
        <v>255</v>
      </c>
      <c r="E188" s="221" t="s">
        <v>1266</v>
      </c>
      <c r="F188" s="222" t="s">
        <v>1267</v>
      </c>
      <c r="G188" s="223" t="s">
        <v>592</v>
      </c>
      <c r="H188" s="224">
        <v>31.5</v>
      </c>
      <c r="I188" s="225"/>
      <c r="J188" s="226">
        <f>ROUND(I188*H188,2)</f>
        <v>0</v>
      </c>
      <c r="K188" s="227"/>
      <c r="L188" s="44"/>
      <c r="M188" s="228" t="s">
        <v>1</v>
      </c>
      <c r="N188" s="229" t="s">
        <v>41</v>
      </c>
      <c r="O188" s="91"/>
      <c r="P188" s="230">
        <f>O188*H188</f>
        <v>0</v>
      </c>
      <c r="Q188" s="230">
        <v>0</v>
      </c>
      <c r="R188" s="230">
        <f>Q188*H188</f>
        <v>0</v>
      </c>
      <c r="S188" s="230">
        <v>0</v>
      </c>
      <c r="T188" s="231">
        <f>S188*H188</f>
        <v>0</v>
      </c>
      <c r="U188" s="38"/>
      <c r="V188" s="38"/>
      <c r="W188" s="38"/>
      <c r="X188" s="38"/>
      <c r="Y188" s="38"/>
      <c r="Z188" s="38"/>
      <c r="AA188" s="38"/>
      <c r="AB188" s="38"/>
      <c r="AC188" s="38"/>
      <c r="AD188" s="38"/>
      <c r="AE188" s="38"/>
      <c r="AR188" s="232" t="s">
        <v>254</v>
      </c>
      <c r="AT188" s="232" t="s">
        <v>255</v>
      </c>
      <c r="AU188" s="232" t="s">
        <v>84</v>
      </c>
      <c r="AY188" s="17" t="s">
        <v>251</v>
      </c>
      <c r="BE188" s="233">
        <f>IF(N188="základní",J188,0)</f>
        <v>0</v>
      </c>
      <c r="BF188" s="233">
        <f>IF(N188="snížená",J188,0)</f>
        <v>0</v>
      </c>
      <c r="BG188" s="233">
        <f>IF(N188="zákl. přenesená",J188,0)</f>
        <v>0</v>
      </c>
      <c r="BH188" s="233">
        <f>IF(N188="sníž. přenesená",J188,0)</f>
        <v>0</v>
      </c>
      <c r="BI188" s="233">
        <f>IF(N188="nulová",J188,0)</f>
        <v>0</v>
      </c>
      <c r="BJ188" s="17" t="s">
        <v>84</v>
      </c>
      <c r="BK188" s="233">
        <f>ROUND(I188*H188,2)</f>
        <v>0</v>
      </c>
      <c r="BL188" s="17" t="s">
        <v>254</v>
      </c>
      <c r="BM188" s="232" t="s">
        <v>1268</v>
      </c>
    </row>
    <row r="189" s="2" customFormat="1">
      <c r="A189" s="38"/>
      <c r="B189" s="39"/>
      <c r="C189" s="40"/>
      <c r="D189" s="234" t="s">
        <v>260</v>
      </c>
      <c r="E189" s="40"/>
      <c r="F189" s="235" t="s">
        <v>1269</v>
      </c>
      <c r="G189" s="40"/>
      <c r="H189" s="40"/>
      <c r="I189" s="236"/>
      <c r="J189" s="40"/>
      <c r="K189" s="40"/>
      <c r="L189" s="44"/>
      <c r="M189" s="237"/>
      <c r="N189" s="238"/>
      <c r="O189" s="91"/>
      <c r="P189" s="91"/>
      <c r="Q189" s="91"/>
      <c r="R189" s="91"/>
      <c r="S189" s="91"/>
      <c r="T189" s="92"/>
      <c r="U189" s="38"/>
      <c r="V189" s="38"/>
      <c r="W189" s="38"/>
      <c r="X189" s="38"/>
      <c r="Y189" s="38"/>
      <c r="Z189" s="38"/>
      <c r="AA189" s="38"/>
      <c r="AB189" s="38"/>
      <c r="AC189" s="38"/>
      <c r="AD189" s="38"/>
      <c r="AE189" s="38"/>
      <c r="AT189" s="17" t="s">
        <v>260</v>
      </c>
      <c r="AU189" s="17" t="s">
        <v>84</v>
      </c>
    </row>
    <row r="190" s="2" customFormat="1">
      <c r="A190" s="38"/>
      <c r="B190" s="39"/>
      <c r="C190" s="40"/>
      <c r="D190" s="240" t="s">
        <v>274</v>
      </c>
      <c r="E190" s="40"/>
      <c r="F190" s="241" t="s">
        <v>1270</v>
      </c>
      <c r="G190" s="40"/>
      <c r="H190" s="40"/>
      <c r="I190" s="236"/>
      <c r="J190" s="40"/>
      <c r="K190" s="40"/>
      <c r="L190" s="44"/>
      <c r="M190" s="237"/>
      <c r="N190" s="238"/>
      <c r="O190" s="91"/>
      <c r="P190" s="91"/>
      <c r="Q190" s="91"/>
      <c r="R190" s="91"/>
      <c r="S190" s="91"/>
      <c r="T190" s="92"/>
      <c r="U190" s="38"/>
      <c r="V190" s="38"/>
      <c r="W190" s="38"/>
      <c r="X190" s="38"/>
      <c r="Y190" s="38"/>
      <c r="Z190" s="38"/>
      <c r="AA190" s="38"/>
      <c r="AB190" s="38"/>
      <c r="AC190" s="38"/>
      <c r="AD190" s="38"/>
      <c r="AE190" s="38"/>
      <c r="AT190" s="17" t="s">
        <v>274</v>
      </c>
      <c r="AU190" s="17" t="s">
        <v>84</v>
      </c>
    </row>
    <row r="191" s="12" customFormat="1">
      <c r="A191" s="12"/>
      <c r="B191" s="242"/>
      <c r="C191" s="243"/>
      <c r="D191" s="234" t="s">
        <v>276</v>
      </c>
      <c r="E191" s="244" t="s">
        <v>1</v>
      </c>
      <c r="F191" s="245" t="s">
        <v>1271</v>
      </c>
      <c r="G191" s="243"/>
      <c r="H191" s="246">
        <v>31.5</v>
      </c>
      <c r="I191" s="247"/>
      <c r="J191" s="243"/>
      <c r="K191" s="243"/>
      <c r="L191" s="248"/>
      <c r="M191" s="249"/>
      <c r="N191" s="250"/>
      <c r="O191" s="250"/>
      <c r="P191" s="250"/>
      <c r="Q191" s="250"/>
      <c r="R191" s="250"/>
      <c r="S191" s="250"/>
      <c r="T191" s="251"/>
      <c r="U191" s="12"/>
      <c r="V191" s="12"/>
      <c r="W191" s="12"/>
      <c r="X191" s="12"/>
      <c r="Y191" s="12"/>
      <c r="Z191" s="12"/>
      <c r="AA191" s="12"/>
      <c r="AB191" s="12"/>
      <c r="AC191" s="12"/>
      <c r="AD191" s="12"/>
      <c r="AE191" s="12"/>
      <c r="AT191" s="252" t="s">
        <v>276</v>
      </c>
      <c r="AU191" s="252" t="s">
        <v>84</v>
      </c>
      <c r="AV191" s="12" t="s">
        <v>86</v>
      </c>
      <c r="AW191" s="12" t="s">
        <v>32</v>
      </c>
      <c r="AX191" s="12" t="s">
        <v>84</v>
      </c>
      <c r="AY191" s="252" t="s">
        <v>251</v>
      </c>
    </row>
    <row r="192" s="2" customFormat="1" ht="37.8" customHeight="1">
      <c r="A192" s="38"/>
      <c r="B192" s="39"/>
      <c r="C192" s="220" t="s">
        <v>336</v>
      </c>
      <c r="D192" s="220" t="s">
        <v>255</v>
      </c>
      <c r="E192" s="221" t="s">
        <v>1272</v>
      </c>
      <c r="F192" s="222" t="s">
        <v>1273</v>
      </c>
      <c r="G192" s="223" t="s">
        <v>592</v>
      </c>
      <c r="H192" s="224">
        <v>2949.5799999999999</v>
      </c>
      <c r="I192" s="225"/>
      <c r="J192" s="226">
        <f>ROUND(I192*H192,2)</f>
        <v>0</v>
      </c>
      <c r="K192" s="227"/>
      <c r="L192" s="44"/>
      <c r="M192" s="228" t="s">
        <v>1</v>
      </c>
      <c r="N192" s="229" t="s">
        <v>41</v>
      </c>
      <c r="O192" s="91"/>
      <c r="P192" s="230">
        <f>O192*H192</f>
        <v>0</v>
      </c>
      <c r="Q192" s="230">
        <v>0</v>
      </c>
      <c r="R192" s="230">
        <f>Q192*H192</f>
        <v>0</v>
      </c>
      <c r="S192" s="230">
        <v>0</v>
      </c>
      <c r="T192" s="231">
        <f>S192*H192</f>
        <v>0</v>
      </c>
      <c r="U192" s="38"/>
      <c r="V192" s="38"/>
      <c r="W192" s="38"/>
      <c r="X192" s="38"/>
      <c r="Y192" s="38"/>
      <c r="Z192" s="38"/>
      <c r="AA192" s="38"/>
      <c r="AB192" s="38"/>
      <c r="AC192" s="38"/>
      <c r="AD192" s="38"/>
      <c r="AE192" s="38"/>
      <c r="AR192" s="232" t="s">
        <v>254</v>
      </c>
      <c r="AT192" s="232" t="s">
        <v>255</v>
      </c>
      <c r="AU192" s="232" t="s">
        <v>84</v>
      </c>
      <c r="AY192" s="17" t="s">
        <v>251</v>
      </c>
      <c r="BE192" s="233">
        <f>IF(N192="základní",J192,0)</f>
        <v>0</v>
      </c>
      <c r="BF192" s="233">
        <f>IF(N192="snížená",J192,0)</f>
        <v>0</v>
      </c>
      <c r="BG192" s="233">
        <f>IF(N192="zákl. přenesená",J192,0)</f>
        <v>0</v>
      </c>
      <c r="BH192" s="233">
        <f>IF(N192="sníž. přenesená",J192,0)</f>
        <v>0</v>
      </c>
      <c r="BI192" s="233">
        <f>IF(N192="nulová",J192,0)</f>
        <v>0</v>
      </c>
      <c r="BJ192" s="17" t="s">
        <v>84</v>
      </c>
      <c r="BK192" s="233">
        <f>ROUND(I192*H192,2)</f>
        <v>0</v>
      </c>
      <c r="BL192" s="17" t="s">
        <v>254</v>
      </c>
      <c r="BM192" s="232" t="s">
        <v>1274</v>
      </c>
    </row>
    <row r="193" s="2" customFormat="1">
      <c r="A193" s="38"/>
      <c r="B193" s="39"/>
      <c r="C193" s="40"/>
      <c r="D193" s="234" t="s">
        <v>260</v>
      </c>
      <c r="E193" s="40"/>
      <c r="F193" s="235" t="s">
        <v>1275</v>
      </c>
      <c r="G193" s="40"/>
      <c r="H193" s="40"/>
      <c r="I193" s="236"/>
      <c r="J193" s="40"/>
      <c r="K193" s="40"/>
      <c r="L193" s="44"/>
      <c r="M193" s="237"/>
      <c r="N193" s="238"/>
      <c r="O193" s="91"/>
      <c r="P193" s="91"/>
      <c r="Q193" s="91"/>
      <c r="R193" s="91"/>
      <c r="S193" s="91"/>
      <c r="T193" s="92"/>
      <c r="U193" s="38"/>
      <c r="V193" s="38"/>
      <c r="W193" s="38"/>
      <c r="X193" s="38"/>
      <c r="Y193" s="38"/>
      <c r="Z193" s="38"/>
      <c r="AA193" s="38"/>
      <c r="AB193" s="38"/>
      <c r="AC193" s="38"/>
      <c r="AD193" s="38"/>
      <c r="AE193" s="38"/>
      <c r="AT193" s="17" t="s">
        <v>260</v>
      </c>
      <c r="AU193" s="17" t="s">
        <v>84</v>
      </c>
    </row>
    <row r="194" s="2" customFormat="1">
      <c r="A194" s="38"/>
      <c r="B194" s="39"/>
      <c r="C194" s="40"/>
      <c r="D194" s="240" t="s">
        <v>274</v>
      </c>
      <c r="E194" s="40"/>
      <c r="F194" s="241" t="s">
        <v>1276</v>
      </c>
      <c r="G194" s="40"/>
      <c r="H194" s="40"/>
      <c r="I194" s="236"/>
      <c r="J194" s="40"/>
      <c r="K194" s="40"/>
      <c r="L194" s="44"/>
      <c r="M194" s="237"/>
      <c r="N194" s="238"/>
      <c r="O194" s="91"/>
      <c r="P194" s="91"/>
      <c r="Q194" s="91"/>
      <c r="R194" s="91"/>
      <c r="S194" s="91"/>
      <c r="T194" s="92"/>
      <c r="U194" s="38"/>
      <c r="V194" s="38"/>
      <c r="W194" s="38"/>
      <c r="X194" s="38"/>
      <c r="Y194" s="38"/>
      <c r="Z194" s="38"/>
      <c r="AA194" s="38"/>
      <c r="AB194" s="38"/>
      <c r="AC194" s="38"/>
      <c r="AD194" s="38"/>
      <c r="AE194" s="38"/>
      <c r="AT194" s="17" t="s">
        <v>274</v>
      </c>
      <c r="AU194" s="17" t="s">
        <v>84</v>
      </c>
    </row>
    <row r="195" s="12" customFormat="1">
      <c r="A195" s="12"/>
      <c r="B195" s="242"/>
      <c r="C195" s="243"/>
      <c r="D195" s="234" t="s">
        <v>276</v>
      </c>
      <c r="E195" s="244" t="s">
        <v>1</v>
      </c>
      <c r="F195" s="245" t="s">
        <v>1277</v>
      </c>
      <c r="G195" s="243"/>
      <c r="H195" s="246">
        <v>2736.48</v>
      </c>
      <c r="I195" s="247"/>
      <c r="J195" s="243"/>
      <c r="K195" s="243"/>
      <c r="L195" s="248"/>
      <c r="M195" s="249"/>
      <c r="N195" s="250"/>
      <c r="O195" s="250"/>
      <c r="P195" s="250"/>
      <c r="Q195" s="250"/>
      <c r="R195" s="250"/>
      <c r="S195" s="250"/>
      <c r="T195" s="251"/>
      <c r="U195" s="12"/>
      <c r="V195" s="12"/>
      <c r="W195" s="12"/>
      <c r="X195" s="12"/>
      <c r="Y195" s="12"/>
      <c r="Z195" s="12"/>
      <c r="AA195" s="12"/>
      <c r="AB195" s="12"/>
      <c r="AC195" s="12"/>
      <c r="AD195" s="12"/>
      <c r="AE195" s="12"/>
      <c r="AT195" s="252" t="s">
        <v>276</v>
      </c>
      <c r="AU195" s="252" t="s">
        <v>84</v>
      </c>
      <c r="AV195" s="12" t="s">
        <v>86</v>
      </c>
      <c r="AW195" s="12" t="s">
        <v>32</v>
      </c>
      <c r="AX195" s="12" t="s">
        <v>76</v>
      </c>
      <c r="AY195" s="252" t="s">
        <v>251</v>
      </c>
    </row>
    <row r="196" s="12" customFormat="1">
      <c r="A196" s="12"/>
      <c r="B196" s="242"/>
      <c r="C196" s="243"/>
      <c r="D196" s="234" t="s">
        <v>276</v>
      </c>
      <c r="E196" s="244" t="s">
        <v>1</v>
      </c>
      <c r="F196" s="245" t="s">
        <v>1278</v>
      </c>
      <c r="G196" s="243"/>
      <c r="H196" s="246">
        <v>230.40000000000001</v>
      </c>
      <c r="I196" s="247"/>
      <c r="J196" s="243"/>
      <c r="K196" s="243"/>
      <c r="L196" s="248"/>
      <c r="M196" s="249"/>
      <c r="N196" s="250"/>
      <c r="O196" s="250"/>
      <c r="P196" s="250"/>
      <c r="Q196" s="250"/>
      <c r="R196" s="250"/>
      <c r="S196" s="250"/>
      <c r="T196" s="251"/>
      <c r="U196" s="12"/>
      <c r="V196" s="12"/>
      <c r="W196" s="12"/>
      <c r="X196" s="12"/>
      <c r="Y196" s="12"/>
      <c r="Z196" s="12"/>
      <c r="AA196" s="12"/>
      <c r="AB196" s="12"/>
      <c r="AC196" s="12"/>
      <c r="AD196" s="12"/>
      <c r="AE196" s="12"/>
      <c r="AT196" s="252" t="s">
        <v>276</v>
      </c>
      <c r="AU196" s="252" t="s">
        <v>84</v>
      </c>
      <c r="AV196" s="12" t="s">
        <v>86</v>
      </c>
      <c r="AW196" s="12" t="s">
        <v>32</v>
      </c>
      <c r="AX196" s="12" t="s">
        <v>76</v>
      </c>
      <c r="AY196" s="252" t="s">
        <v>251</v>
      </c>
    </row>
    <row r="197" s="12" customFormat="1">
      <c r="A197" s="12"/>
      <c r="B197" s="242"/>
      <c r="C197" s="243"/>
      <c r="D197" s="234" t="s">
        <v>276</v>
      </c>
      <c r="E197" s="244" t="s">
        <v>1</v>
      </c>
      <c r="F197" s="245" t="s">
        <v>1279</v>
      </c>
      <c r="G197" s="243"/>
      <c r="H197" s="246">
        <v>31.5</v>
      </c>
      <c r="I197" s="247"/>
      <c r="J197" s="243"/>
      <c r="K197" s="243"/>
      <c r="L197" s="248"/>
      <c r="M197" s="249"/>
      <c r="N197" s="250"/>
      <c r="O197" s="250"/>
      <c r="P197" s="250"/>
      <c r="Q197" s="250"/>
      <c r="R197" s="250"/>
      <c r="S197" s="250"/>
      <c r="T197" s="251"/>
      <c r="U197" s="12"/>
      <c r="V197" s="12"/>
      <c r="W197" s="12"/>
      <c r="X197" s="12"/>
      <c r="Y197" s="12"/>
      <c r="Z197" s="12"/>
      <c r="AA197" s="12"/>
      <c r="AB197" s="12"/>
      <c r="AC197" s="12"/>
      <c r="AD197" s="12"/>
      <c r="AE197" s="12"/>
      <c r="AT197" s="252" t="s">
        <v>276</v>
      </c>
      <c r="AU197" s="252" t="s">
        <v>84</v>
      </c>
      <c r="AV197" s="12" t="s">
        <v>86</v>
      </c>
      <c r="AW197" s="12" t="s">
        <v>32</v>
      </c>
      <c r="AX197" s="12" t="s">
        <v>76</v>
      </c>
      <c r="AY197" s="252" t="s">
        <v>251</v>
      </c>
    </row>
    <row r="198" s="12" customFormat="1">
      <c r="A198" s="12"/>
      <c r="B198" s="242"/>
      <c r="C198" s="243"/>
      <c r="D198" s="234" t="s">
        <v>276</v>
      </c>
      <c r="E198" s="244" t="s">
        <v>1</v>
      </c>
      <c r="F198" s="245" t="s">
        <v>1280</v>
      </c>
      <c r="G198" s="243"/>
      <c r="H198" s="246">
        <v>-48.799999999999997</v>
      </c>
      <c r="I198" s="247"/>
      <c r="J198" s="243"/>
      <c r="K198" s="243"/>
      <c r="L198" s="248"/>
      <c r="M198" s="249"/>
      <c r="N198" s="250"/>
      <c r="O198" s="250"/>
      <c r="P198" s="250"/>
      <c r="Q198" s="250"/>
      <c r="R198" s="250"/>
      <c r="S198" s="250"/>
      <c r="T198" s="251"/>
      <c r="U198" s="12"/>
      <c r="V198" s="12"/>
      <c r="W198" s="12"/>
      <c r="X198" s="12"/>
      <c r="Y198" s="12"/>
      <c r="Z198" s="12"/>
      <c r="AA198" s="12"/>
      <c r="AB198" s="12"/>
      <c r="AC198" s="12"/>
      <c r="AD198" s="12"/>
      <c r="AE198" s="12"/>
      <c r="AT198" s="252" t="s">
        <v>276</v>
      </c>
      <c r="AU198" s="252" t="s">
        <v>84</v>
      </c>
      <c r="AV198" s="12" t="s">
        <v>86</v>
      </c>
      <c r="AW198" s="12" t="s">
        <v>32</v>
      </c>
      <c r="AX198" s="12" t="s">
        <v>76</v>
      </c>
      <c r="AY198" s="252" t="s">
        <v>251</v>
      </c>
    </row>
    <row r="199" s="15" customFormat="1">
      <c r="A199" s="15"/>
      <c r="B199" s="274"/>
      <c r="C199" s="275"/>
      <c r="D199" s="234" t="s">
        <v>276</v>
      </c>
      <c r="E199" s="276" t="s">
        <v>1</v>
      </c>
      <c r="F199" s="277" t="s">
        <v>423</v>
      </c>
      <c r="G199" s="275"/>
      <c r="H199" s="278">
        <v>2949.5799999999999</v>
      </c>
      <c r="I199" s="279"/>
      <c r="J199" s="275"/>
      <c r="K199" s="275"/>
      <c r="L199" s="280"/>
      <c r="M199" s="281"/>
      <c r="N199" s="282"/>
      <c r="O199" s="282"/>
      <c r="P199" s="282"/>
      <c r="Q199" s="282"/>
      <c r="R199" s="282"/>
      <c r="S199" s="282"/>
      <c r="T199" s="283"/>
      <c r="U199" s="15"/>
      <c r="V199" s="15"/>
      <c r="W199" s="15"/>
      <c r="X199" s="15"/>
      <c r="Y199" s="15"/>
      <c r="Z199" s="15"/>
      <c r="AA199" s="15"/>
      <c r="AB199" s="15"/>
      <c r="AC199" s="15"/>
      <c r="AD199" s="15"/>
      <c r="AE199" s="15"/>
      <c r="AT199" s="284" t="s">
        <v>276</v>
      </c>
      <c r="AU199" s="284" t="s">
        <v>84</v>
      </c>
      <c r="AV199" s="15" t="s">
        <v>254</v>
      </c>
      <c r="AW199" s="15" t="s">
        <v>32</v>
      </c>
      <c r="AX199" s="15" t="s">
        <v>84</v>
      </c>
      <c r="AY199" s="284" t="s">
        <v>251</v>
      </c>
    </row>
    <row r="200" s="2" customFormat="1" ht="37.8" customHeight="1">
      <c r="A200" s="38"/>
      <c r="B200" s="39"/>
      <c r="C200" s="220" t="s">
        <v>342</v>
      </c>
      <c r="D200" s="220" t="s">
        <v>255</v>
      </c>
      <c r="E200" s="221" t="s">
        <v>1281</v>
      </c>
      <c r="F200" s="222" t="s">
        <v>1282</v>
      </c>
      <c r="G200" s="223" t="s">
        <v>592</v>
      </c>
      <c r="H200" s="224">
        <v>29495.799999999999</v>
      </c>
      <c r="I200" s="225"/>
      <c r="J200" s="226">
        <f>ROUND(I200*H200,2)</f>
        <v>0</v>
      </c>
      <c r="K200" s="227"/>
      <c r="L200" s="44"/>
      <c r="M200" s="228" t="s">
        <v>1</v>
      </c>
      <c r="N200" s="229" t="s">
        <v>41</v>
      </c>
      <c r="O200" s="91"/>
      <c r="P200" s="230">
        <f>O200*H200</f>
        <v>0</v>
      </c>
      <c r="Q200" s="230">
        <v>0</v>
      </c>
      <c r="R200" s="230">
        <f>Q200*H200</f>
        <v>0</v>
      </c>
      <c r="S200" s="230">
        <v>0</v>
      </c>
      <c r="T200" s="231">
        <f>S200*H200</f>
        <v>0</v>
      </c>
      <c r="U200" s="38"/>
      <c r="V200" s="38"/>
      <c r="W200" s="38"/>
      <c r="X200" s="38"/>
      <c r="Y200" s="38"/>
      <c r="Z200" s="38"/>
      <c r="AA200" s="38"/>
      <c r="AB200" s="38"/>
      <c r="AC200" s="38"/>
      <c r="AD200" s="38"/>
      <c r="AE200" s="38"/>
      <c r="AR200" s="232" t="s">
        <v>254</v>
      </c>
      <c r="AT200" s="232" t="s">
        <v>255</v>
      </c>
      <c r="AU200" s="232" t="s">
        <v>84</v>
      </c>
      <c r="AY200" s="17" t="s">
        <v>251</v>
      </c>
      <c r="BE200" s="233">
        <f>IF(N200="základní",J200,0)</f>
        <v>0</v>
      </c>
      <c r="BF200" s="233">
        <f>IF(N200="snížená",J200,0)</f>
        <v>0</v>
      </c>
      <c r="BG200" s="233">
        <f>IF(N200="zákl. přenesená",J200,0)</f>
        <v>0</v>
      </c>
      <c r="BH200" s="233">
        <f>IF(N200="sníž. přenesená",J200,0)</f>
        <v>0</v>
      </c>
      <c r="BI200" s="233">
        <f>IF(N200="nulová",J200,0)</f>
        <v>0</v>
      </c>
      <c r="BJ200" s="17" t="s">
        <v>84</v>
      </c>
      <c r="BK200" s="233">
        <f>ROUND(I200*H200,2)</f>
        <v>0</v>
      </c>
      <c r="BL200" s="17" t="s">
        <v>254</v>
      </c>
      <c r="BM200" s="232" t="s">
        <v>1283</v>
      </c>
    </row>
    <row r="201" s="2" customFormat="1">
      <c r="A201" s="38"/>
      <c r="B201" s="39"/>
      <c r="C201" s="40"/>
      <c r="D201" s="234" t="s">
        <v>260</v>
      </c>
      <c r="E201" s="40"/>
      <c r="F201" s="235" t="s">
        <v>1284</v>
      </c>
      <c r="G201" s="40"/>
      <c r="H201" s="40"/>
      <c r="I201" s="236"/>
      <c r="J201" s="40"/>
      <c r="K201" s="40"/>
      <c r="L201" s="44"/>
      <c r="M201" s="237"/>
      <c r="N201" s="238"/>
      <c r="O201" s="91"/>
      <c r="P201" s="91"/>
      <c r="Q201" s="91"/>
      <c r="R201" s="91"/>
      <c r="S201" s="91"/>
      <c r="T201" s="92"/>
      <c r="U201" s="38"/>
      <c r="V201" s="38"/>
      <c r="W201" s="38"/>
      <c r="X201" s="38"/>
      <c r="Y201" s="38"/>
      <c r="Z201" s="38"/>
      <c r="AA201" s="38"/>
      <c r="AB201" s="38"/>
      <c r="AC201" s="38"/>
      <c r="AD201" s="38"/>
      <c r="AE201" s="38"/>
      <c r="AT201" s="17" t="s">
        <v>260</v>
      </c>
      <c r="AU201" s="17" t="s">
        <v>84</v>
      </c>
    </row>
    <row r="202" s="2" customFormat="1">
      <c r="A202" s="38"/>
      <c r="B202" s="39"/>
      <c r="C202" s="40"/>
      <c r="D202" s="240" t="s">
        <v>274</v>
      </c>
      <c r="E202" s="40"/>
      <c r="F202" s="241" t="s">
        <v>1285</v>
      </c>
      <c r="G202" s="40"/>
      <c r="H202" s="40"/>
      <c r="I202" s="236"/>
      <c r="J202" s="40"/>
      <c r="K202" s="40"/>
      <c r="L202" s="44"/>
      <c r="M202" s="237"/>
      <c r="N202" s="238"/>
      <c r="O202" s="91"/>
      <c r="P202" s="91"/>
      <c r="Q202" s="91"/>
      <c r="R202" s="91"/>
      <c r="S202" s="91"/>
      <c r="T202" s="92"/>
      <c r="U202" s="38"/>
      <c r="V202" s="38"/>
      <c r="W202" s="38"/>
      <c r="X202" s="38"/>
      <c r="Y202" s="38"/>
      <c r="Z202" s="38"/>
      <c r="AA202" s="38"/>
      <c r="AB202" s="38"/>
      <c r="AC202" s="38"/>
      <c r="AD202" s="38"/>
      <c r="AE202" s="38"/>
      <c r="AT202" s="17" t="s">
        <v>274</v>
      </c>
      <c r="AU202" s="17" t="s">
        <v>84</v>
      </c>
    </row>
    <row r="203" s="13" customFormat="1">
      <c r="A203" s="13"/>
      <c r="B203" s="253"/>
      <c r="C203" s="254"/>
      <c r="D203" s="234" t="s">
        <v>276</v>
      </c>
      <c r="E203" s="255" t="s">
        <v>1</v>
      </c>
      <c r="F203" s="256" t="s">
        <v>1286</v>
      </c>
      <c r="G203" s="254"/>
      <c r="H203" s="255" t="s">
        <v>1</v>
      </c>
      <c r="I203" s="257"/>
      <c r="J203" s="254"/>
      <c r="K203" s="254"/>
      <c r="L203" s="258"/>
      <c r="M203" s="259"/>
      <c r="N203" s="260"/>
      <c r="O203" s="260"/>
      <c r="P203" s="260"/>
      <c r="Q203" s="260"/>
      <c r="R203" s="260"/>
      <c r="S203" s="260"/>
      <c r="T203" s="261"/>
      <c r="U203" s="13"/>
      <c r="V203" s="13"/>
      <c r="W203" s="13"/>
      <c r="X203" s="13"/>
      <c r="Y203" s="13"/>
      <c r="Z203" s="13"/>
      <c r="AA203" s="13"/>
      <c r="AB203" s="13"/>
      <c r="AC203" s="13"/>
      <c r="AD203" s="13"/>
      <c r="AE203" s="13"/>
      <c r="AT203" s="262" t="s">
        <v>276</v>
      </c>
      <c r="AU203" s="262" t="s">
        <v>84</v>
      </c>
      <c r="AV203" s="13" t="s">
        <v>84</v>
      </c>
      <c r="AW203" s="13" t="s">
        <v>32</v>
      </c>
      <c r="AX203" s="13" t="s">
        <v>76</v>
      </c>
      <c r="AY203" s="262" t="s">
        <v>251</v>
      </c>
    </row>
    <row r="204" s="12" customFormat="1">
      <c r="A204" s="12"/>
      <c r="B204" s="242"/>
      <c r="C204" s="243"/>
      <c r="D204" s="234" t="s">
        <v>276</v>
      </c>
      <c r="E204" s="244" t="s">
        <v>1</v>
      </c>
      <c r="F204" s="245" t="s">
        <v>1287</v>
      </c>
      <c r="G204" s="243"/>
      <c r="H204" s="246">
        <v>29495.799999999999</v>
      </c>
      <c r="I204" s="247"/>
      <c r="J204" s="243"/>
      <c r="K204" s="243"/>
      <c r="L204" s="248"/>
      <c r="M204" s="249"/>
      <c r="N204" s="250"/>
      <c r="O204" s="250"/>
      <c r="P204" s="250"/>
      <c r="Q204" s="250"/>
      <c r="R204" s="250"/>
      <c r="S204" s="250"/>
      <c r="T204" s="251"/>
      <c r="U204" s="12"/>
      <c r="V204" s="12"/>
      <c r="W204" s="12"/>
      <c r="X204" s="12"/>
      <c r="Y204" s="12"/>
      <c r="Z204" s="12"/>
      <c r="AA204" s="12"/>
      <c r="AB204" s="12"/>
      <c r="AC204" s="12"/>
      <c r="AD204" s="12"/>
      <c r="AE204" s="12"/>
      <c r="AT204" s="252" t="s">
        <v>276</v>
      </c>
      <c r="AU204" s="252" t="s">
        <v>84</v>
      </c>
      <c r="AV204" s="12" t="s">
        <v>86</v>
      </c>
      <c r="AW204" s="12" t="s">
        <v>32</v>
      </c>
      <c r="AX204" s="12" t="s">
        <v>84</v>
      </c>
      <c r="AY204" s="252" t="s">
        <v>251</v>
      </c>
    </row>
    <row r="205" s="2" customFormat="1" ht="37.8" customHeight="1">
      <c r="A205" s="38"/>
      <c r="B205" s="39"/>
      <c r="C205" s="220" t="s">
        <v>350</v>
      </c>
      <c r="D205" s="220" t="s">
        <v>255</v>
      </c>
      <c r="E205" s="221" t="s">
        <v>1288</v>
      </c>
      <c r="F205" s="222" t="s">
        <v>1289</v>
      </c>
      <c r="G205" s="223" t="s">
        <v>592</v>
      </c>
      <c r="H205" s="224">
        <v>1846.04</v>
      </c>
      <c r="I205" s="225"/>
      <c r="J205" s="226">
        <f>ROUND(I205*H205,2)</f>
        <v>0</v>
      </c>
      <c r="K205" s="227"/>
      <c r="L205" s="44"/>
      <c r="M205" s="228" t="s">
        <v>1</v>
      </c>
      <c r="N205" s="229" t="s">
        <v>41</v>
      </c>
      <c r="O205" s="91"/>
      <c r="P205" s="230">
        <f>O205*H205</f>
        <v>0</v>
      </c>
      <c r="Q205" s="230">
        <v>0</v>
      </c>
      <c r="R205" s="230">
        <f>Q205*H205</f>
        <v>0</v>
      </c>
      <c r="S205" s="230">
        <v>0</v>
      </c>
      <c r="T205" s="231">
        <f>S205*H205</f>
        <v>0</v>
      </c>
      <c r="U205" s="38"/>
      <c r="V205" s="38"/>
      <c r="W205" s="38"/>
      <c r="X205" s="38"/>
      <c r="Y205" s="38"/>
      <c r="Z205" s="38"/>
      <c r="AA205" s="38"/>
      <c r="AB205" s="38"/>
      <c r="AC205" s="38"/>
      <c r="AD205" s="38"/>
      <c r="AE205" s="38"/>
      <c r="AR205" s="232" t="s">
        <v>254</v>
      </c>
      <c r="AT205" s="232" t="s">
        <v>255</v>
      </c>
      <c r="AU205" s="232" t="s">
        <v>84</v>
      </c>
      <c r="AY205" s="17" t="s">
        <v>251</v>
      </c>
      <c r="BE205" s="233">
        <f>IF(N205="základní",J205,0)</f>
        <v>0</v>
      </c>
      <c r="BF205" s="233">
        <f>IF(N205="snížená",J205,0)</f>
        <v>0</v>
      </c>
      <c r="BG205" s="233">
        <f>IF(N205="zákl. přenesená",J205,0)</f>
        <v>0</v>
      </c>
      <c r="BH205" s="233">
        <f>IF(N205="sníž. přenesená",J205,0)</f>
        <v>0</v>
      </c>
      <c r="BI205" s="233">
        <f>IF(N205="nulová",J205,0)</f>
        <v>0</v>
      </c>
      <c r="BJ205" s="17" t="s">
        <v>84</v>
      </c>
      <c r="BK205" s="233">
        <f>ROUND(I205*H205,2)</f>
        <v>0</v>
      </c>
      <c r="BL205" s="17" t="s">
        <v>254</v>
      </c>
      <c r="BM205" s="232" t="s">
        <v>1290</v>
      </c>
    </row>
    <row r="206" s="2" customFormat="1">
      <c r="A206" s="38"/>
      <c r="B206" s="39"/>
      <c r="C206" s="40"/>
      <c r="D206" s="234" t="s">
        <v>260</v>
      </c>
      <c r="E206" s="40"/>
      <c r="F206" s="235" t="s">
        <v>1291</v>
      </c>
      <c r="G206" s="40"/>
      <c r="H206" s="40"/>
      <c r="I206" s="236"/>
      <c r="J206" s="40"/>
      <c r="K206" s="40"/>
      <c r="L206" s="44"/>
      <c r="M206" s="237"/>
      <c r="N206" s="238"/>
      <c r="O206" s="91"/>
      <c r="P206" s="91"/>
      <c r="Q206" s="91"/>
      <c r="R206" s="91"/>
      <c r="S206" s="91"/>
      <c r="T206" s="92"/>
      <c r="U206" s="38"/>
      <c r="V206" s="38"/>
      <c r="W206" s="38"/>
      <c r="X206" s="38"/>
      <c r="Y206" s="38"/>
      <c r="Z206" s="38"/>
      <c r="AA206" s="38"/>
      <c r="AB206" s="38"/>
      <c r="AC206" s="38"/>
      <c r="AD206" s="38"/>
      <c r="AE206" s="38"/>
      <c r="AT206" s="17" t="s">
        <v>260</v>
      </c>
      <c r="AU206" s="17" t="s">
        <v>84</v>
      </c>
    </row>
    <row r="207" s="2" customFormat="1">
      <c r="A207" s="38"/>
      <c r="B207" s="39"/>
      <c r="C207" s="40"/>
      <c r="D207" s="240" t="s">
        <v>274</v>
      </c>
      <c r="E207" s="40"/>
      <c r="F207" s="241" t="s">
        <v>1292</v>
      </c>
      <c r="G207" s="40"/>
      <c r="H207" s="40"/>
      <c r="I207" s="236"/>
      <c r="J207" s="40"/>
      <c r="K207" s="40"/>
      <c r="L207" s="44"/>
      <c r="M207" s="237"/>
      <c r="N207" s="238"/>
      <c r="O207" s="91"/>
      <c r="P207" s="91"/>
      <c r="Q207" s="91"/>
      <c r="R207" s="91"/>
      <c r="S207" s="91"/>
      <c r="T207" s="92"/>
      <c r="U207" s="38"/>
      <c r="V207" s="38"/>
      <c r="W207" s="38"/>
      <c r="X207" s="38"/>
      <c r="Y207" s="38"/>
      <c r="Z207" s="38"/>
      <c r="AA207" s="38"/>
      <c r="AB207" s="38"/>
      <c r="AC207" s="38"/>
      <c r="AD207" s="38"/>
      <c r="AE207" s="38"/>
      <c r="AT207" s="17" t="s">
        <v>274</v>
      </c>
      <c r="AU207" s="17" t="s">
        <v>84</v>
      </c>
    </row>
    <row r="208" s="13" customFormat="1">
      <c r="A208" s="13"/>
      <c r="B208" s="253"/>
      <c r="C208" s="254"/>
      <c r="D208" s="234" t="s">
        <v>276</v>
      </c>
      <c r="E208" s="255" t="s">
        <v>1</v>
      </c>
      <c r="F208" s="256" t="s">
        <v>1293</v>
      </c>
      <c r="G208" s="254"/>
      <c r="H208" s="255" t="s">
        <v>1</v>
      </c>
      <c r="I208" s="257"/>
      <c r="J208" s="254"/>
      <c r="K208" s="254"/>
      <c r="L208" s="258"/>
      <c r="M208" s="259"/>
      <c r="N208" s="260"/>
      <c r="O208" s="260"/>
      <c r="P208" s="260"/>
      <c r="Q208" s="260"/>
      <c r="R208" s="260"/>
      <c r="S208" s="260"/>
      <c r="T208" s="261"/>
      <c r="U208" s="13"/>
      <c r="V208" s="13"/>
      <c r="W208" s="13"/>
      <c r="X208" s="13"/>
      <c r="Y208" s="13"/>
      <c r="Z208" s="13"/>
      <c r="AA208" s="13"/>
      <c r="AB208" s="13"/>
      <c r="AC208" s="13"/>
      <c r="AD208" s="13"/>
      <c r="AE208" s="13"/>
      <c r="AT208" s="262" t="s">
        <v>276</v>
      </c>
      <c r="AU208" s="262" t="s">
        <v>84</v>
      </c>
      <c r="AV208" s="13" t="s">
        <v>84</v>
      </c>
      <c r="AW208" s="13" t="s">
        <v>32</v>
      </c>
      <c r="AX208" s="13" t="s">
        <v>76</v>
      </c>
      <c r="AY208" s="262" t="s">
        <v>251</v>
      </c>
    </row>
    <row r="209" s="12" customFormat="1">
      <c r="A209" s="12"/>
      <c r="B209" s="242"/>
      <c r="C209" s="243"/>
      <c r="D209" s="234" t="s">
        <v>276</v>
      </c>
      <c r="E209" s="244" t="s">
        <v>1</v>
      </c>
      <c r="F209" s="245" t="s">
        <v>1294</v>
      </c>
      <c r="G209" s="243"/>
      <c r="H209" s="246">
        <v>1846.04</v>
      </c>
      <c r="I209" s="247"/>
      <c r="J209" s="243"/>
      <c r="K209" s="243"/>
      <c r="L209" s="248"/>
      <c r="M209" s="249"/>
      <c r="N209" s="250"/>
      <c r="O209" s="250"/>
      <c r="P209" s="250"/>
      <c r="Q209" s="250"/>
      <c r="R209" s="250"/>
      <c r="S209" s="250"/>
      <c r="T209" s="251"/>
      <c r="U209" s="12"/>
      <c r="V209" s="12"/>
      <c r="W209" s="12"/>
      <c r="X209" s="12"/>
      <c r="Y209" s="12"/>
      <c r="Z209" s="12"/>
      <c r="AA209" s="12"/>
      <c r="AB209" s="12"/>
      <c r="AC209" s="12"/>
      <c r="AD209" s="12"/>
      <c r="AE209" s="12"/>
      <c r="AT209" s="252" t="s">
        <v>276</v>
      </c>
      <c r="AU209" s="252" t="s">
        <v>84</v>
      </c>
      <c r="AV209" s="12" t="s">
        <v>86</v>
      </c>
      <c r="AW209" s="12" t="s">
        <v>32</v>
      </c>
      <c r="AX209" s="12" t="s">
        <v>84</v>
      </c>
      <c r="AY209" s="252" t="s">
        <v>251</v>
      </c>
    </row>
    <row r="210" s="2" customFormat="1" ht="37.8" customHeight="1">
      <c r="A210" s="38"/>
      <c r="B210" s="39"/>
      <c r="C210" s="220" t="s">
        <v>357</v>
      </c>
      <c r="D210" s="220" t="s">
        <v>255</v>
      </c>
      <c r="E210" s="221" t="s">
        <v>1295</v>
      </c>
      <c r="F210" s="222" t="s">
        <v>1296</v>
      </c>
      <c r="G210" s="223" t="s">
        <v>592</v>
      </c>
      <c r="H210" s="224">
        <v>18460.400000000001</v>
      </c>
      <c r="I210" s="225"/>
      <c r="J210" s="226">
        <f>ROUND(I210*H210,2)</f>
        <v>0</v>
      </c>
      <c r="K210" s="227"/>
      <c r="L210" s="44"/>
      <c r="M210" s="228" t="s">
        <v>1</v>
      </c>
      <c r="N210" s="229" t="s">
        <v>41</v>
      </c>
      <c r="O210" s="91"/>
      <c r="P210" s="230">
        <f>O210*H210</f>
        <v>0</v>
      </c>
      <c r="Q210" s="230">
        <v>0</v>
      </c>
      <c r="R210" s="230">
        <f>Q210*H210</f>
        <v>0</v>
      </c>
      <c r="S210" s="230">
        <v>0</v>
      </c>
      <c r="T210" s="231">
        <f>S210*H210</f>
        <v>0</v>
      </c>
      <c r="U210" s="38"/>
      <c r="V210" s="38"/>
      <c r="W210" s="38"/>
      <c r="X210" s="38"/>
      <c r="Y210" s="38"/>
      <c r="Z210" s="38"/>
      <c r="AA210" s="38"/>
      <c r="AB210" s="38"/>
      <c r="AC210" s="38"/>
      <c r="AD210" s="38"/>
      <c r="AE210" s="38"/>
      <c r="AR210" s="232" t="s">
        <v>254</v>
      </c>
      <c r="AT210" s="232" t="s">
        <v>255</v>
      </c>
      <c r="AU210" s="232" t="s">
        <v>84</v>
      </c>
      <c r="AY210" s="17" t="s">
        <v>251</v>
      </c>
      <c r="BE210" s="233">
        <f>IF(N210="základní",J210,0)</f>
        <v>0</v>
      </c>
      <c r="BF210" s="233">
        <f>IF(N210="snížená",J210,0)</f>
        <v>0</v>
      </c>
      <c r="BG210" s="233">
        <f>IF(N210="zákl. přenesená",J210,0)</f>
        <v>0</v>
      </c>
      <c r="BH210" s="233">
        <f>IF(N210="sníž. přenesená",J210,0)</f>
        <v>0</v>
      </c>
      <c r="BI210" s="233">
        <f>IF(N210="nulová",J210,0)</f>
        <v>0</v>
      </c>
      <c r="BJ210" s="17" t="s">
        <v>84</v>
      </c>
      <c r="BK210" s="233">
        <f>ROUND(I210*H210,2)</f>
        <v>0</v>
      </c>
      <c r="BL210" s="17" t="s">
        <v>254</v>
      </c>
      <c r="BM210" s="232" t="s">
        <v>1297</v>
      </c>
    </row>
    <row r="211" s="2" customFormat="1">
      <c r="A211" s="38"/>
      <c r="B211" s="39"/>
      <c r="C211" s="40"/>
      <c r="D211" s="234" t="s">
        <v>260</v>
      </c>
      <c r="E211" s="40"/>
      <c r="F211" s="235" t="s">
        <v>1298</v>
      </c>
      <c r="G211" s="40"/>
      <c r="H211" s="40"/>
      <c r="I211" s="236"/>
      <c r="J211" s="40"/>
      <c r="K211" s="40"/>
      <c r="L211" s="44"/>
      <c r="M211" s="237"/>
      <c r="N211" s="238"/>
      <c r="O211" s="91"/>
      <c r="P211" s="91"/>
      <c r="Q211" s="91"/>
      <c r="R211" s="91"/>
      <c r="S211" s="91"/>
      <c r="T211" s="92"/>
      <c r="U211" s="38"/>
      <c r="V211" s="38"/>
      <c r="W211" s="38"/>
      <c r="X211" s="38"/>
      <c r="Y211" s="38"/>
      <c r="Z211" s="38"/>
      <c r="AA211" s="38"/>
      <c r="AB211" s="38"/>
      <c r="AC211" s="38"/>
      <c r="AD211" s="38"/>
      <c r="AE211" s="38"/>
      <c r="AT211" s="17" t="s">
        <v>260</v>
      </c>
      <c r="AU211" s="17" t="s">
        <v>84</v>
      </c>
    </row>
    <row r="212" s="2" customFormat="1">
      <c r="A212" s="38"/>
      <c r="B212" s="39"/>
      <c r="C212" s="40"/>
      <c r="D212" s="240" t="s">
        <v>274</v>
      </c>
      <c r="E212" s="40"/>
      <c r="F212" s="241" t="s">
        <v>1299</v>
      </c>
      <c r="G212" s="40"/>
      <c r="H212" s="40"/>
      <c r="I212" s="236"/>
      <c r="J212" s="40"/>
      <c r="K212" s="40"/>
      <c r="L212" s="44"/>
      <c r="M212" s="237"/>
      <c r="N212" s="238"/>
      <c r="O212" s="91"/>
      <c r="P212" s="91"/>
      <c r="Q212" s="91"/>
      <c r="R212" s="91"/>
      <c r="S212" s="91"/>
      <c r="T212" s="92"/>
      <c r="U212" s="38"/>
      <c r="V212" s="38"/>
      <c r="W212" s="38"/>
      <c r="X212" s="38"/>
      <c r="Y212" s="38"/>
      <c r="Z212" s="38"/>
      <c r="AA212" s="38"/>
      <c r="AB212" s="38"/>
      <c r="AC212" s="38"/>
      <c r="AD212" s="38"/>
      <c r="AE212" s="38"/>
      <c r="AT212" s="17" t="s">
        <v>274</v>
      </c>
      <c r="AU212" s="17" t="s">
        <v>84</v>
      </c>
    </row>
    <row r="213" s="13" customFormat="1">
      <c r="A213" s="13"/>
      <c r="B213" s="253"/>
      <c r="C213" s="254"/>
      <c r="D213" s="234" t="s">
        <v>276</v>
      </c>
      <c r="E213" s="255" t="s">
        <v>1</v>
      </c>
      <c r="F213" s="256" t="s">
        <v>1300</v>
      </c>
      <c r="G213" s="254"/>
      <c r="H213" s="255" t="s">
        <v>1</v>
      </c>
      <c r="I213" s="257"/>
      <c r="J213" s="254"/>
      <c r="K213" s="254"/>
      <c r="L213" s="258"/>
      <c r="M213" s="259"/>
      <c r="N213" s="260"/>
      <c r="O213" s="260"/>
      <c r="P213" s="260"/>
      <c r="Q213" s="260"/>
      <c r="R213" s="260"/>
      <c r="S213" s="260"/>
      <c r="T213" s="261"/>
      <c r="U213" s="13"/>
      <c r="V213" s="13"/>
      <c r="W213" s="13"/>
      <c r="X213" s="13"/>
      <c r="Y213" s="13"/>
      <c r="Z213" s="13"/>
      <c r="AA213" s="13"/>
      <c r="AB213" s="13"/>
      <c r="AC213" s="13"/>
      <c r="AD213" s="13"/>
      <c r="AE213" s="13"/>
      <c r="AT213" s="262" t="s">
        <v>276</v>
      </c>
      <c r="AU213" s="262" t="s">
        <v>84</v>
      </c>
      <c r="AV213" s="13" t="s">
        <v>84</v>
      </c>
      <c r="AW213" s="13" t="s">
        <v>32</v>
      </c>
      <c r="AX213" s="13" t="s">
        <v>76</v>
      </c>
      <c r="AY213" s="262" t="s">
        <v>251</v>
      </c>
    </row>
    <row r="214" s="12" customFormat="1">
      <c r="A214" s="12"/>
      <c r="B214" s="242"/>
      <c r="C214" s="243"/>
      <c r="D214" s="234" t="s">
        <v>276</v>
      </c>
      <c r="E214" s="244" t="s">
        <v>1</v>
      </c>
      <c r="F214" s="245" t="s">
        <v>1301</v>
      </c>
      <c r="G214" s="243"/>
      <c r="H214" s="246">
        <v>18460.400000000001</v>
      </c>
      <c r="I214" s="247"/>
      <c r="J214" s="243"/>
      <c r="K214" s="243"/>
      <c r="L214" s="248"/>
      <c r="M214" s="249"/>
      <c r="N214" s="250"/>
      <c r="O214" s="250"/>
      <c r="P214" s="250"/>
      <c r="Q214" s="250"/>
      <c r="R214" s="250"/>
      <c r="S214" s="250"/>
      <c r="T214" s="251"/>
      <c r="U214" s="12"/>
      <c r="V214" s="12"/>
      <c r="W214" s="12"/>
      <c r="X214" s="12"/>
      <c r="Y214" s="12"/>
      <c r="Z214" s="12"/>
      <c r="AA214" s="12"/>
      <c r="AB214" s="12"/>
      <c r="AC214" s="12"/>
      <c r="AD214" s="12"/>
      <c r="AE214" s="12"/>
      <c r="AT214" s="252" t="s">
        <v>276</v>
      </c>
      <c r="AU214" s="252" t="s">
        <v>84</v>
      </c>
      <c r="AV214" s="12" t="s">
        <v>86</v>
      </c>
      <c r="AW214" s="12" t="s">
        <v>32</v>
      </c>
      <c r="AX214" s="12" t="s">
        <v>84</v>
      </c>
      <c r="AY214" s="252" t="s">
        <v>251</v>
      </c>
    </row>
    <row r="215" s="2" customFormat="1" ht="24.15" customHeight="1">
      <c r="A215" s="38"/>
      <c r="B215" s="39"/>
      <c r="C215" s="220" t="s">
        <v>363</v>
      </c>
      <c r="D215" s="220" t="s">
        <v>255</v>
      </c>
      <c r="E215" s="221" t="s">
        <v>1302</v>
      </c>
      <c r="F215" s="222" t="s">
        <v>1303</v>
      </c>
      <c r="G215" s="223" t="s">
        <v>592</v>
      </c>
      <c r="H215" s="224">
        <v>2949.5799999999999</v>
      </c>
      <c r="I215" s="225"/>
      <c r="J215" s="226">
        <f>ROUND(I215*H215,2)</f>
        <v>0</v>
      </c>
      <c r="K215" s="227"/>
      <c r="L215" s="44"/>
      <c r="M215" s="228" t="s">
        <v>1</v>
      </c>
      <c r="N215" s="229" t="s">
        <v>41</v>
      </c>
      <c r="O215" s="91"/>
      <c r="P215" s="230">
        <f>O215*H215</f>
        <v>0</v>
      </c>
      <c r="Q215" s="230">
        <v>0</v>
      </c>
      <c r="R215" s="230">
        <f>Q215*H215</f>
        <v>0</v>
      </c>
      <c r="S215" s="230">
        <v>0</v>
      </c>
      <c r="T215" s="231">
        <f>S215*H215</f>
        <v>0</v>
      </c>
      <c r="U215" s="38"/>
      <c r="V215" s="38"/>
      <c r="W215" s="38"/>
      <c r="X215" s="38"/>
      <c r="Y215" s="38"/>
      <c r="Z215" s="38"/>
      <c r="AA215" s="38"/>
      <c r="AB215" s="38"/>
      <c r="AC215" s="38"/>
      <c r="AD215" s="38"/>
      <c r="AE215" s="38"/>
      <c r="AR215" s="232" t="s">
        <v>254</v>
      </c>
      <c r="AT215" s="232" t="s">
        <v>255</v>
      </c>
      <c r="AU215" s="232" t="s">
        <v>84</v>
      </c>
      <c r="AY215" s="17" t="s">
        <v>251</v>
      </c>
      <c r="BE215" s="233">
        <f>IF(N215="základní",J215,0)</f>
        <v>0</v>
      </c>
      <c r="BF215" s="233">
        <f>IF(N215="snížená",J215,0)</f>
        <v>0</v>
      </c>
      <c r="BG215" s="233">
        <f>IF(N215="zákl. přenesená",J215,0)</f>
        <v>0</v>
      </c>
      <c r="BH215" s="233">
        <f>IF(N215="sníž. přenesená",J215,0)</f>
        <v>0</v>
      </c>
      <c r="BI215" s="233">
        <f>IF(N215="nulová",J215,0)</f>
        <v>0</v>
      </c>
      <c r="BJ215" s="17" t="s">
        <v>84</v>
      </c>
      <c r="BK215" s="233">
        <f>ROUND(I215*H215,2)</f>
        <v>0</v>
      </c>
      <c r="BL215" s="17" t="s">
        <v>254</v>
      </c>
      <c r="BM215" s="232" t="s">
        <v>1304</v>
      </c>
    </row>
    <row r="216" s="2" customFormat="1">
      <c r="A216" s="38"/>
      <c r="B216" s="39"/>
      <c r="C216" s="40"/>
      <c r="D216" s="234" t="s">
        <v>260</v>
      </c>
      <c r="E216" s="40"/>
      <c r="F216" s="235" t="s">
        <v>1305</v>
      </c>
      <c r="G216" s="40"/>
      <c r="H216" s="40"/>
      <c r="I216" s="236"/>
      <c r="J216" s="40"/>
      <c r="K216" s="40"/>
      <c r="L216" s="44"/>
      <c r="M216" s="237"/>
      <c r="N216" s="238"/>
      <c r="O216" s="91"/>
      <c r="P216" s="91"/>
      <c r="Q216" s="91"/>
      <c r="R216" s="91"/>
      <c r="S216" s="91"/>
      <c r="T216" s="92"/>
      <c r="U216" s="38"/>
      <c r="V216" s="38"/>
      <c r="W216" s="38"/>
      <c r="X216" s="38"/>
      <c r="Y216" s="38"/>
      <c r="Z216" s="38"/>
      <c r="AA216" s="38"/>
      <c r="AB216" s="38"/>
      <c r="AC216" s="38"/>
      <c r="AD216" s="38"/>
      <c r="AE216" s="38"/>
      <c r="AT216" s="17" t="s">
        <v>260</v>
      </c>
      <c r="AU216" s="17" t="s">
        <v>84</v>
      </c>
    </row>
    <row r="217" s="2" customFormat="1">
      <c r="A217" s="38"/>
      <c r="B217" s="39"/>
      <c r="C217" s="40"/>
      <c r="D217" s="240" t="s">
        <v>274</v>
      </c>
      <c r="E217" s="40"/>
      <c r="F217" s="241" t="s">
        <v>1306</v>
      </c>
      <c r="G217" s="40"/>
      <c r="H217" s="40"/>
      <c r="I217" s="236"/>
      <c r="J217" s="40"/>
      <c r="K217" s="40"/>
      <c r="L217" s="44"/>
      <c r="M217" s="237"/>
      <c r="N217" s="238"/>
      <c r="O217" s="91"/>
      <c r="P217" s="91"/>
      <c r="Q217" s="91"/>
      <c r="R217" s="91"/>
      <c r="S217" s="91"/>
      <c r="T217" s="92"/>
      <c r="U217" s="38"/>
      <c r="V217" s="38"/>
      <c r="W217" s="38"/>
      <c r="X217" s="38"/>
      <c r="Y217" s="38"/>
      <c r="Z217" s="38"/>
      <c r="AA217" s="38"/>
      <c r="AB217" s="38"/>
      <c r="AC217" s="38"/>
      <c r="AD217" s="38"/>
      <c r="AE217" s="38"/>
      <c r="AT217" s="17" t="s">
        <v>274</v>
      </c>
      <c r="AU217" s="17" t="s">
        <v>84</v>
      </c>
    </row>
    <row r="218" s="12" customFormat="1">
      <c r="A218" s="12"/>
      <c r="B218" s="242"/>
      <c r="C218" s="243"/>
      <c r="D218" s="234" t="s">
        <v>276</v>
      </c>
      <c r="E218" s="244" t="s">
        <v>1</v>
      </c>
      <c r="F218" s="245" t="s">
        <v>1307</v>
      </c>
      <c r="G218" s="243"/>
      <c r="H218" s="246">
        <v>2949.5799999999999</v>
      </c>
      <c r="I218" s="247"/>
      <c r="J218" s="243"/>
      <c r="K218" s="243"/>
      <c r="L218" s="248"/>
      <c r="M218" s="249"/>
      <c r="N218" s="250"/>
      <c r="O218" s="250"/>
      <c r="P218" s="250"/>
      <c r="Q218" s="250"/>
      <c r="R218" s="250"/>
      <c r="S218" s="250"/>
      <c r="T218" s="251"/>
      <c r="U218" s="12"/>
      <c r="V218" s="12"/>
      <c r="W218" s="12"/>
      <c r="X218" s="12"/>
      <c r="Y218" s="12"/>
      <c r="Z218" s="12"/>
      <c r="AA218" s="12"/>
      <c r="AB218" s="12"/>
      <c r="AC218" s="12"/>
      <c r="AD218" s="12"/>
      <c r="AE218" s="12"/>
      <c r="AT218" s="252" t="s">
        <v>276</v>
      </c>
      <c r="AU218" s="252" t="s">
        <v>84</v>
      </c>
      <c r="AV218" s="12" t="s">
        <v>86</v>
      </c>
      <c r="AW218" s="12" t="s">
        <v>32</v>
      </c>
      <c r="AX218" s="12" t="s">
        <v>84</v>
      </c>
      <c r="AY218" s="252" t="s">
        <v>251</v>
      </c>
    </row>
    <row r="219" s="2" customFormat="1" ht="24.15" customHeight="1">
      <c r="A219" s="38"/>
      <c r="B219" s="39"/>
      <c r="C219" s="220" t="s">
        <v>371</v>
      </c>
      <c r="D219" s="220" t="s">
        <v>255</v>
      </c>
      <c r="E219" s="221" t="s">
        <v>1308</v>
      </c>
      <c r="F219" s="222" t="s">
        <v>1309</v>
      </c>
      <c r="G219" s="223" t="s">
        <v>592</v>
      </c>
      <c r="H219" s="224">
        <v>1846.04</v>
      </c>
      <c r="I219" s="225"/>
      <c r="J219" s="226">
        <f>ROUND(I219*H219,2)</f>
        <v>0</v>
      </c>
      <c r="K219" s="227"/>
      <c r="L219" s="44"/>
      <c r="M219" s="228" t="s">
        <v>1</v>
      </c>
      <c r="N219" s="229" t="s">
        <v>41</v>
      </c>
      <c r="O219" s="91"/>
      <c r="P219" s="230">
        <f>O219*H219</f>
        <v>0</v>
      </c>
      <c r="Q219" s="230">
        <v>0</v>
      </c>
      <c r="R219" s="230">
        <f>Q219*H219</f>
        <v>0</v>
      </c>
      <c r="S219" s="230">
        <v>0</v>
      </c>
      <c r="T219" s="231">
        <f>S219*H219</f>
        <v>0</v>
      </c>
      <c r="U219" s="38"/>
      <c r="V219" s="38"/>
      <c r="W219" s="38"/>
      <c r="X219" s="38"/>
      <c r="Y219" s="38"/>
      <c r="Z219" s="38"/>
      <c r="AA219" s="38"/>
      <c r="AB219" s="38"/>
      <c r="AC219" s="38"/>
      <c r="AD219" s="38"/>
      <c r="AE219" s="38"/>
      <c r="AR219" s="232" t="s">
        <v>254</v>
      </c>
      <c r="AT219" s="232" t="s">
        <v>255</v>
      </c>
      <c r="AU219" s="232" t="s">
        <v>84</v>
      </c>
      <c r="AY219" s="17" t="s">
        <v>251</v>
      </c>
      <c r="BE219" s="233">
        <f>IF(N219="základní",J219,0)</f>
        <v>0</v>
      </c>
      <c r="BF219" s="233">
        <f>IF(N219="snížená",J219,0)</f>
        <v>0</v>
      </c>
      <c r="BG219" s="233">
        <f>IF(N219="zákl. přenesená",J219,0)</f>
        <v>0</v>
      </c>
      <c r="BH219" s="233">
        <f>IF(N219="sníž. přenesená",J219,0)</f>
        <v>0</v>
      </c>
      <c r="BI219" s="233">
        <f>IF(N219="nulová",J219,0)</f>
        <v>0</v>
      </c>
      <c r="BJ219" s="17" t="s">
        <v>84</v>
      </c>
      <c r="BK219" s="233">
        <f>ROUND(I219*H219,2)</f>
        <v>0</v>
      </c>
      <c r="BL219" s="17" t="s">
        <v>254</v>
      </c>
      <c r="BM219" s="232" t="s">
        <v>1310</v>
      </c>
    </row>
    <row r="220" s="2" customFormat="1">
      <c r="A220" s="38"/>
      <c r="B220" s="39"/>
      <c r="C220" s="40"/>
      <c r="D220" s="234" t="s">
        <v>260</v>
      </c>
      <c r="E220" s="40"/>
      <c r="F220" s="235" t="s">
        <v>1311</v>
      </c>
      <c r="G220" s="40"/>
      <c r="H220" s="40"/>
      <c r="I220" s="236"/>
      <c r="J220" s="40"/>
      <c r="K220" s="40"/>
      <c r="L220" s="44"/>
      <c r="M220" s="237"/>
      <c r="N220" s="238"/>
      <c r="O220" s="91"/>
      <c r="P220" s="91"/>
      <c r="Q220" s="91"/>
      <c r="R220" s="91"/>
      <c r="S220" s="91"/>
      <c r="T220" s="92"/>
      <c r="U220" s="38"/>
      <c r="V220" s="38"/>
      <c r="W220" s="38"/>
      <c r="X220" s="38"/>
      <c r="Y220" s="38"/>
      <c r="Z220" s="38"/>
      <c r="AA220" s="38"/>
      <c r="AB220" s="38"/>
      <c r="AC220" s="38"/>
      <c r="AD220" s="38"/>
      <c r="AE220" s="38"/>
      <c r="AT220" s="17" t="s">
        <v>260</v>
      </c>
      <c r="AU220" s="17" t="s">
        <v>84</v>
      </c>
    </row>
    <row r="221" s="2" customFormat="1">
      <c r="A221" s="38"/>
      <c r="B221" s="39"/>
      <c r="C221" s="40"/>
      <c r="D221" s="240" t="s">
        <v>274</v>
      </c>
      <c r="E221" s="40"/>
      <c r="F221" s="241" t="s">
        <v>1312</v>
      </c>
      <c r="G221" s="40"/>
      <c r="H221" s="40"/>
      <c r="I221" s="236"/>
      <c r="J221" s="40"/>
      <c r="K221" s="40"/>
      <c r="L221" s="44"/>
      <c r="M221" s="237"/>
      <c r="N221" s="238"/>
      <c r="O221" s="91"/>
      <c r="P221" s="91"/>
      <c r="Q221" s="91"/>
      <c r="R221" s="91"/>
      <c r="S221" s="91"/>
      <c r="T221" s="92"/>
      <c r="U221" s="38"/>
      <c r="V221" s="38"/>
      <c r="W221" s="38"/>
      <c r="X221" s="38"/>
      <c r="Y221" s="38"/>
      <c r="Z221" s="38"/>
      <c r="AA221" s="38"/>
      <c r="AB221" s="38"/>
      <c r="AC221" s="38"/>
      <c r="AD221" s="38"/>
      <c r="AE221" s="38"/>
      <c r="AT221" s="17" t="s">
        <v>274</v>
      </c>
      <c r="AU221" s="17" t="s">
        <v>84</v>
      </c>
    </row>
    <row r="222" s="13" customFormat="1">
      <c r="A222" s="13"/>
      <c r="B222" s="253"/>
      <c r="C222" s="254"/>
      <c r="D222" s="234" t="s">
        <v>276</v>
      </c>
      <c r="E222" s="255" t="s">
        <v>1</v>
      </c>
      <c r="F222" s="256" t="s">
        <v>1313</v>
      </c>
      <c r="G222" s="254"/>
      <c r="H222" s="255" t="s">
        <v>1</v>
      </c>
      <c r="I222" s="257"/>
      <c r="J222" s="254"/>
      <c r="K222" s="254"/>
      <c r="L222" s="258"/>
      <c r="M222" s="259"/>
      <c r="N222" s="260"/>
      <c r="O222" s="260"/>
      <c r="P222" s="260"/>
      <c r="Q222" s="260"/>
      <c r="R222" s="260"/>
      <c r="S222" s="260"/>
      <c r="T222" s="261"/>
      <c r="U222" s="13"/>
      <c r="V222" s="13"/>
      <c r="W222" s="13"/>
      <c r="X222" s="13"/>
      <c r="Y222" s="13"/>
      <c r="Z222" s="13"/>
      <c r="AA222" s="13"/>
      <c r="AB222" s="13"/>
      <c r="AC222" s="13"/>
      <c r="AD222" s="13"/>
      <c r="AE222" s="13"/>
      <c r="AT222" s="262" t="s">
        <v>276</v>
      </c>
      <c r="AU222" s="262" t="s">
        <v>84</v>
      </c>
      <c r="AV222" s="13" t="s">
        <v>84</v>
      </c>
      <c r="AW222" s="13" t="s">
        <v>32</v>
      </c>
      <c r="AX222" s="13" t="s">
        <v>76</v>
      </c>
      <c r="AY222" s="262" t="s">
        <v>251</v>
      </c>
    </row>
    <row r="223" s="12" customFormat="1">
      <c r="A223" s="12"/>
      <c r="B223" s="242"/>
      <c r="C223" s="243"/>
      <c r="D223" s="234" t="s">
        <v>276</v>
      </c>
      <c r="E223" s="244" t="s">
        <v>1</v>
      </c>
      <c r="F223" s="245" t="s">
        <v>1294</v>
      </c>
      <c r="G223" s="243"/>
      <c r="H223" s="246">
        <v>1846.04</v>
      </c>
      <c r="I223" s="247"/>
      <c r="J223" s="243"/>
      <c r="K223" s="243"/>
      <c r="L223" s="248"/>
      <c r="M223" s="249"/>
      <c r="N223" s="250"/>
      <c r="O223" s="250"/>
      <c r="P223" s="250"/>
      <c r="Q223" s="250"/>
      <c r="R223" s="250"/>
      <c r="S223" s="250"/>
      <c r="T223" s="251"/>
      <c r="U223" s="12"/>
      <c r="V223" s="12"/>
      <c r="W223" s="12"/>
      <c r="X223" s="12"/>
      <c r="Y223" s="12"/>
      <c r="Z223" s="12"/>
      <c r="AA223" s="12"/>
      <c r="AB223" s="12"/>
      <c r="AC223" s="12"/>
      <c r="AD223" s="12"/>
      <c r="AE223" s="12"/>
      <c r="AT223" s="252" t="s">
        <v>276</v>
      </c>
      <c r="AU223" s="252" t="s">
        <v>84</v>
      </c>
      <c r="AV223" s="12" t="s">
        <v>86</v>
      </c>
      <c r="AW223" s="12" t="s">
        <v>32</v>
      </c>
      <c r="AX223" s="12" t="s">
        <v>84</v>
      </c>
      <c r="AY223" s="252" t="s">
        <v>251</v>
      </c>
    </row>
    <row r="224" s="2" customFormat="1" ht="24.15" customHeight="1">
      <c r="A224" s="38"/>
      <c r="B224" s="39"/>
      <c r="C224" s="220" t="s">
        <v>378</v>
      </c>
      <c r="D224" s="220" t="s">
        <v>255</v>
      </c>
      <c r="E224" s="221" t="s">
        <v>1314</v>
      </c>
      <c r="F224" s="222" t="s">
        <v>1315</v>
      </c>
      <c r="G224" s="223" t="s">
        <v>592</v>
      </c>
      <c r="H224" s="224">
        <v>100.8</v>
      </c>
      <c r="I224" s="225"/>
      <c r="J224" s="226">
        <f>ROUND(I224*H224,2)</f>
        <v>0</v>
      </c>
      <c r="K224" s="227"/>
      <c r="L224" s="44"/>
      <c r="M224" s="228" t="s">
        <v>1</v>
      </c>
      <c r="N224" s="229" t="s">
        <v>41</v>
      </c>
      <c r="O224" s="91"/>
      <c r="P224" s="230">
        <f>O224*H224</f>
        <v>0</v>
      </c>
      <c r="Q224" s="230">
        <v>0</v>
      </c>
      <c r="R224" s="230">
        <f>Q224*H224</f>
        <v>0</v>
      </c>
      <c r="S224" s="230">
        <v>0</v>
      </c>
      <c r="T224" s="231">
        <f>S224*H224</f>
        <v>0</v>
      </c>
      <c r="U224" s="38"/>
      <c r="V224" s="38"/>
      <c r="W224" s="38"/>
      <c r="X224" s="38"/>
      <c r="Y224" s="38"/>
      <c r="Z224" s="38"/>
      <c r="AA224" s="38"/>
      <c r="AB224" s="38"/>
      <c r="AC224" s="38"/>
      <c r="AD224" s="38"/>
      <c r="AE224" s="38"/>
      <c r="AR224" s="232" t="s">
        <v>254</v>
      </c>
      <c r="AT224" s="232" t="s">
        <v>255</v>
      </c>
      <c r="AU224" s="232" t="s">
        <v>84</v>
      </c>
      <c r="AY224" s="17" t="s">
        <v>251</v>
      </c>
      <c r="BE224" s="233">
        <f>IF(N224="základní",J224,0)</f>
        <v>0</v>
      </c>
      <c r="BF224" s="233">
        <f>IF(N224="snížená",J224,0)</f>
        <v>0</v>
      </c>
      <c r="BG224" s="233">
        <f>IF(N224="zákl. přenesená",J224,0)</f>
        <v>0</v>
      </c>
      <c r="BH224" s="233">
        <f>IF(N224="sníž. přenesená",J224,0)</f>
        <v>0</v>
      </c>
      <c r="BI224" s="233">
        <f>IF(N224="nulová",J224,0)</f>
        <v>0</v>
      </c>
      <c r="BJ224" s="17" t="s">
        <v>84</v>
      </c>
      <c r="BK224" s="233">
        <f>ROUND(I224*H224,2)</f>
        <v>0</v>
      </c>
      <c r="BL224" s="17" t="s">
        <v>254</v>
      </c>
      <c r="BM224" s="232" t="s">
        <v>1316</v>
      </c>
    </row>
    <row r="225" s="2" customFormat="1">
      <c r="A225" s="38"/>
      <c r="B225" s="39"/>
      <c r="C225" s="40"/>
      <c r="D225" s="234" t="s">
        <v>260</v>
      </c>
      <c r="E225" s="40"/>
      <c r="F225" s="235" t="s">
        <v>1317</v>
      </c>
      <c r="G225" s="40"/>
      <c r="H225" s="40"/>
      <c r="I225" s="236"/>
      <c r="J225" s="40"/>
      <c r="K225" s="40"/>
      <c r="L225" s="44"/>
      <c r="M225" s="237"/>
      <c r="N225" s="238"/>
      <c r="O225" s="91"/>
      <c r="P225" s="91"/>
      <c r="Q225" s="91"/>
      <c r="R225" s="91"/>
      <c r="S225" s="91"/>
      <c r="T225" s="92"/>
      <c r="U225" s="38"/>
      <c r="V225" s="38"/>
      <c r="W225" s="38"/>
      <c r="X225" s="38"/>
      <c r="Y225" s="38"/>
      <c r="Z225" s="38"/>
      <c r="AA225" s="38"/>
      <c r="AB225" s="38"/>
      <c r="AC225" s="38"/>
      <c r="AD225" s="38"/>
      <c r="AE225" s="38"/>
      <c r="AT225" s="17" t="s">
        <v>260</v>
      </c>
      <c r="AU225" s="17" t="s">
        <v>84</v>
      </c>
    </row>
    <row r="226" s="2" customFormat="1">
      <c r="A226" s="38"/>
      <c r="B226" s="39"/>
      <c r="C226" s="40"/>
      <c r="D226" s="240" t="s">
        <v>274</v>
      </c>
      <c r="E226" s="40"/>
      <c r="F226" s="241" t="s">
        <v>1318</v>
      </c>
      <c r="G226" s="40"/>
      <c r="H226" s="40"/>
      <c r="I226" s="236"/>
      <c r="J226" s="40"/>
      <c r="K226" s="40"/>
      <c r="L226" s="44"/>
      <c r="M226" s="237"/>
      <c r="N226" s="238"/>
      <c r="O226" s="91"/>
      <c r="P226" s="91"/>
      <c r="Q226" s="91"/>
      <c r="R226" s="91"/>
      <c r="S226" s="91"/>
      <c r="T226" s="92"/>
      <c r="U226" s="38"/>
      <c r="V226" s="38"/>
      <c r="W226" s="38"/>
      <c r="X226" s="38"/>
      <c r="Y226" s="38"/>
      <c r="Z226" s="38"/>
      <c r="AA226" s="38"/>
      <c r="AB226" s="38"/>
      <c r="AC226" s="38"/>
      <c r="AD226" s="38"/>
      <c r="AE226" s="38"/>
      <c r="AT226" s="17" t="s">
        <v>274</v>
      </c>
      <c r="AU226" s="17" t="s">
        <v>84</v>
      </c>
    </row>
    <row r="227" s="13" customFormat="1">
      <c r="A227" s="13"/>
      <c r="B227" s="253"/>
      <c r="C227" s="254"/>
      <c r="D227" s="234" t="s">
        <v>276</v>
      </c>
      <c r="E227" s="255" t="s">
        <v>1</v>
      </c>
      <c r="F227" s="256" t="s">
        <v>1319</v>
      </c>
      <c r="G227" s="254"/>
      <c r="H227" s="255" t="s">
        <v>1</v>
      </c>
      <c r="I227" s="257"/>
      <c r="J227" s="254"/>
      <c r="K227" s="254"/>
      <c r="L227" s="258"/>
      <c r="M227" s="259"/>
      <c r="N227" s="260"/>
      <c r="O227" s="260"/>
      <c r="P227" s="260"/>
      <c r="Q227" s="260"/>
      <c r="R227" s="260"/>
      <c r="S227" s="260"/>
      <c r="T227" s="261"/>
      <c r="U227" s="13"/>
      <c r="V227" s="13"/>
      <c r="W227" s="13"/>
      <c r="X227" s="13"/>
      <c r="Y227" s="13"/>
      <c r="Z227" s="13"/>
      <c r="AA227" s="13"/>
      <c r="AB227" s="13"/>
      <c r="AC227" s="13"/>
      <c r="AD227" s="13"/>
      <c r="AE227" s="13"/>
      <c r="AT227" s="262" t="s">
        <v>276</v>
      </c>
      <c r="AU227" s="262" t="s">
        <v>84</v>
      </c>
      <c r="AV227" s="13" t="s">
        <v>84</v>
      </c>
      <c r="AW227" s="13" t="s">
        <v>32</v>
      </c>
      <c r="AX227" s="13" t="s">
        <v>76</v>
      </c>
      <c r="AY227" s="262" t="s">
        <v>251</v>
      </c>
    </row>
    <row r="228" s="12" customFormat="1">
      <c r="A228" s="12"/>
      <c r="B228" s="242"/>
      <c r="C228" s="243"/>
      <c r="D228" s="234" t="s">
        <v>276</v>
      </c>
      <c r="E228" s="244" t="s">
        <v>1</v>
      </c>
      <c r="F228" s="245" t="s">
        <v>1320</v>
      </c>
      <c r="G228" s="243"/>
      <c r="H228" s="246">
        <v>100.8</v>
      </c>
      <c r="I228" s="247"/>
      <c r="J228" s="243"/>
      <c r="K228" s="243"/>
      <c r="L228" s="248"/>
      <c r="M228" s="249"/>
      <c r="N228" s="250"/>
      <c r="O228" s="250"/>
      <c r="P228" s="250"/>
      <c r="Q228" s="250"/>
      <c r="R228" s="250"/>
      <c r="S228" s="250"/>
      <c r="T228" s="251"/>
      <c r="U228" s="12"/>
      <c r="V228" s="12"/>
      <c r="W228" s="12"/>
      <c r="X228" s="12"/>
      <c r="Y228" s="12"/>
      <c r="Z228" s="12"/>
      <c r="AA228" s="12"/>
      <c r="AB228" s="12"/>
      <c r="AC228" s="12"/>
      <c r="AD228" s="12"/>
      <c r="AE228" s="12"/>
      <c r="AT228" s="252" t="s">
        <v>276</v>
      </c>
      <c r="AU228" s="252" t="s">
        <v>84</v>
      </c>
      <c r="AV228" s="12" t="s">
        <v>86</v>
      </c>
      <c r="AW228" s="12" t="s">
        <v>32</v>
      </c>
      <c r="AX228" s="12" t="s">
        <v>84</v>
      </c>
      <c r="AY228" s="252" t="s">
        <v>251</v>
      </c>
    </row>
    <row r="229" s="2" customFormat="1" ht="33" customHeight="1">
      <c r="A229" s="38"/>
      <c r="B229" s="39"/>
      <c r="C229" s="220" t="s">
        <v>7</v>
      </c>
      <c r="D229" s="220" t="s">
        <v>255</v>
      </c>
      <c r="E229" s="221" t="s">
        <v>1321</v>
      </c>
      <c r="F229" s="222" t="s">
        <v>1322</v>
      </c>
      <c r="G229" s="223" t="s">
        <v>592</v>
      </c>
      <c r="H229" s="224">
        <v>1846.04</v>
      </c>
      <c r="I229" s="225"/>
      <c r="J229" s="226">
        <f>ROUND(I229*H229,2)</f>
        <v>0</v>
      </c>
      <c r="K229" s="227"/>
      <c r="L229" s="44"/>
      <c r="M229" s="228" t="s">
        <v>1</v>
      </c>
      <c r="N229" s="229" t="s">
        <v>41</v>
      </c>
      <c r="O229" s="91"/>
      <c r="P229" s="230">
        <f>O229*H229</f>
        <v>0</v>
      </c>
      <c r="Q229" s="230">
        <v>0</v>
      </c>
      <c r="R229" s="230">
        <f>Q229*H229</f>
        <v>0</v>
      </c>
      <c r="S229" s="230">
        <v>0</v>
      </c>
      <c r="T229" s="231">
        <f>S229*H229</f>
        <v>0</v>
      </c>
      <c r="U229" s="38"/>
      <c r="V229" s="38"/>
      <c r="W229" s="38"/>
      <c r="X229" s="38"/>
      <c r="Y229" s="38"/>
      <c r="Z229" s="38"/>
      <c r="AA229" s="38"/>
      <c r="AB229" s="38"/>
      <c r="AC229" s="38"/>
      <c r="AD229" s="38"/>
      <c r="AE229" s="38"/>
      <c r="AR229" s="232" t="s">
        <v>254</v>
      </c>
      <c r="AT229" s="232" t="s">
        <v>255</v>
      </c>
      <c r="AU229" s="232" t="s">
        <v>84</v>
      </c>
      <c r="AY229" s="17" t="s">
        <v>251</v>
      </c>
      <c r="BE229" s="233">
        <f>IF(N229="základní",J229,0)</f>
        <v>0</v>
      </c>
      <c r="BF229" s="233">
        <f>IF(N229="snížená",J229,0)</f>
        <v>0</v>
      </c>
      <c r="BG229" s="233">
        <f>IF(N229="zákl. přenesená",J229,0)</f>
        <v>0</v>
      </c>
      <c r="BH229" s="233">
        <f>IF(N229="sníž. přenesená",J229,0)</f>
        <v>0</v>
      </c>
      <c r="BI229" s="233">
        <f>IF(N229="nulová",J229,0)</f>
        <v>0</v>
      </c>
      <c r="BJ229" s="17" t="s">
        <v>84</v>
      </c>
      <c r="BK229" s="233">
        <f>ROUND(I229*H229,2)</f>
        <v>0</v>
      </c>
      <c r="BL229" s="17" t="s">
        <v>254</v>
      </c>
      <c r="BM229" s="232" t="s">
        <v>1323</v>
      </c>
    </row>
    <row r="230" s="2" customFormat="1">
      <c r="A230" s="38"/>
      <c r="B230" s="39"/>
      <c r="C230" s="40"/>
      <c r="D230" s="234" t="s">
        <v>260</v>
      </c>
      <c r="E230" s="40"/>
      <c r="F230" s="235" t="s">
        <v>1324</v>
      </c>
      <c r="G230" s="40"/>
      <c r="H230" s="40"/>
      <c r="I230" s="236"/>
      <c r="J230" s="40"/>
      <c r="K230" s="40"/>
      <c r="L230" s="44"/>
      <c r="M230" s="237"/>
      <c r="N230" s="238"/>
      <c r="O230" s="91"/>
      <c r="P230" s="91"/>
      <c r="Q230" s="91"/>
      <c r="R230" s="91"/>
      <c r="S230" s="91"/>
      <c r="T230" s="92"/>
      <c r="U230" s="38"/>
      <c r="V230" s="38"/>
      <c r="W230" s="38"/>
      <c r="X230" s="38"/>
      <c r="Y230" s="38"/>
      <c r="Z230" s="38"/>
      <c r="AA230" s="38"/>
      <c r="AB230" s="38"/>
      <c r="AC230" s="38"/>
      <c r="AD230" s="38"/>
      <c r="AE230" s="38"/>
      <c r="AT230" s="17" t="s">
        <v>260</v>
      </c>
      <c r="AU230" s="17" t="s">
        <v>84</v>
      </c>
    </row>
    <row r="231" s="2" customFormat="1">
      <c r="A231" s="38"/>
      <c r="B231" s="39"/>
      <c r="C231" s="40"/>
      <c r="D231" s="240" t="s">
        <v>274</v>
      </c>
      <c r="E231" s="40"/>
      <c r="F231" s="241" t="s">
        <v>1325</v>
      </c>
      <c r="G231" s="40"/>
      <c r="H231" s="40"/>
      <c r="I231" s="236"/>
      <c r="J231" s="40"/>
      <c r="K231" s="40"/>
      <c r="L231" s="44"/>
      <c r="M231" s="237"/>
      <c r="N231" s="238"/>
      <c r="O231" s="91"/>
      <c r="P231" s="91"/>
      <c r="Q231" s="91"/>
      <c r="R231" s="91"/>
      <c r="S231" s="91"/>
      <c r="T231" s="92"/>
      <c r="U231" s="38"/>
      <c r="V231" s="38"/>
      <c r="W231" s="38"/>
      <c r="X231" s="38"/>
      <c r="Y231" s="38"/>
      <c r="Z231" s="38"/>
      <c r="AA231" s="38"/>
      <c r="AB231" s="38"/>
      <c r="AC231" s="38"/>
      <c r="AD231" s="38"/>
      <c r="AE231" s="38"/>
      <c r="AT231" s="17" t="s">
        <v>274</v>
      </c>
      <c r="AU231" s="17" t="s">
        <v>84</v>
      </c>
    </row>
    <row r="232" s="13" customFormat="1">
      <c r="A232" s="13"/>
      <c r="B232" s="253"/>
      <c r="C232" s="254"/>
      <c r="D232" s="234" t="s">
        <v>276</v>
      </c>
      <c r="E232" s="255" t="s">
        <v>1</v>
      </c>
      <c r="F232" s="256" t="s">
        <v>1255</v>
      </c>
      <c r="G232" s="254"/>
      <c r="H232" s="255" t="s">
        <v>1</v>
      </c>
      <c r="I232" s="257"/>
      <c r="J232" s="254"/>
      <c r="K232" s="254"/>
      <c r="L232" s="258"/>
      <c r="M232" s="259"/>
      <c r="N232" s="260"/>
      <c r="O232" s="260"/>
      <c r="P232" s="260"/>
      <c r="Q232" s="260"/>
      <c r="R232" s="260"/>
      <c r="S232" s="260"/>
      <c r="T232" s="261"/>
      <c r="U232" s="13"/>
      <c r="V232" s="13"/>
      <c r="W232" s="13"/>
      <c r="X232" s="13"/>
      <c r="Y232" s="13"/>
      <c r="Z232" s="13"/>
      <c r="AA232" s="13"/>
      <c r="AB232" s="13"/>
      <c r="AC232" s="13"/>
      <c r="AD232" s="13"/>
      <c r="AE232" s="13"/>
      <c r="AT232" s="262" t="s">
        <v>276</v>
      </c>
      <c r="AU232" s="262" t="s">
        <v>84</v>
      </c>
      <c r="AV232" s="13" t="s">
        <v>84</v>
      </c>
      <c r="AW232" s="13" t="s">
        <v>32</v>
      </c>
      <c r="AX232" s="13" t="s">
        <v>76</v>
      </c>
      <c r="AY232" s="262" t="s">
        <v>251</v>
      </c>
    </row>
    <row r="233" s="13" customFormat="1">
      <c r="A233" s="13"/>
      <c r="B233" s="253"/>
      <c r="C233" s="254"/>
      <c r="D233" s="234" t="s">
        <v>276</v>
      </c>
      <c r="E233" s="255" t="s">
        <v>1</v>
      </c>
      <c r="F233" s="256" t="s">
        <v>1326</v>
      </c>
      <c r="G233" s="254"/>
      <c r="H233" s="255" t="s">
        <v>1</v>
      </c>
      <c r="I233" s="257"/>
      <c r="J233" s="254"/>
      <c r="K233" s="254"/>
      <c r="L233" s="258"/>
      <c r="M233" s="259"/>
      <c r="N233" s="260"/>
      <c r="O233" s="260"/>
      <c r="P233" s="260"/>
      <c r="Q233" s="260"/>
      <c r="R233" s="260"/>
      <c r="S233" s="260"/>
      <c r="T233" s="261"/>
      <c r="U233" s="13"/>
      <c r="V233" s="13"/>
      <c r="W233" s="13"/>
      <c r="X233" s="13"/>
      <c r="Y233" s="13"/>
      <c r="Z233" s="13"/>
      <c r="AA233" s="13"/>
      <c r="AB233" s="13"/>
      <c r="AC233" s="13"/>
      <c r="AD233" s="13"/>
      <c r="AE233" s="13"/>
      <c r="AT233" s="262" t="s">
        <v>276</v>
      </c>
      <c r="AU233" s="262" t="s">
        <v>84</v>
      </c>
      <c r="AV233" s="13" t="s">
        <v>84</v>
      </c>
      <c r="AW233" s="13" t="s">
        <v>32</v>
      </c>
      <c r="AX233" s="13" t="s">
        <v>76</v>
      </c>
      <c r="AY233" s="262" t="s">
        <v>251</v>
      </c>
    </row>
    <row r="234" s="12" customFormat="1">
      <c r="A234" s="12"/>
      <c r="B234" s="242"/>
      <c r="C234" s="243"/>
      <c r="D234" s="234" t="s">
        <v>276</v>
      </c>
      <c r="E234" s="244" t="s">
        <v>1</v>
      </c>
      <c r="F234" s="245" t="s">
        <v>1327</v>
      </c>
      <c r="G234" s="243"/>
      <c r="H234" s="246">
        <v>1481.1300000000001</v>
      </c>
      <c r="I234" s="247"/>
      <c r="J234" s="243"/>
      <c r="K234" s="243"/>
      <c r="L234" s="248"/>
      <c r="M234" s="249"/>
      <c r="N234" s="250"/>
      <c r="O234" s="250"/>
      <c r="P234" s="250"/>
      <c r="Q234" s="250"/>
      <c r="R234" s="250"/>
      <c r="S234" s="250"/>
      <c r="T234" s="251"/>
      <c r="U234" s="12"/>
      <c r="V234" s="12"/>
      <c r="W234" s="12"/>
      <c r="X234" s="12"/>
      <c r="Y234" s="12"/>
      <c r="Z234" s="12"/>
      <c r="AA234" s="12"/>
      <c r="AB234" s="12"/>
      <c r="AC234" s="12"/>
      <c r="AD234" s="12"/>
      <c r="AE234" s="12"/>
      <c r="AT234" s="252" t="s">
        <v>276</v>
      </c>
      <c r="AU234" s="252" t="s">
        <v>84</v>
      </c>
      <c r="AV234" s="12" t="s">
        <v>86</v>
      </c>
      <c r="AW234" s="12" t="s">
        <v>32</v>
      </c>
      <c r="AX234" s="12" t="s">
        <v>76</v>
      </c>
      <c r="AY234" s="252" t="s">
        <v>251</v>
      </c>
    </row>
    <row r="235" s="12" customFormat="1">
      <c r="A235" s="12"/>
      <c r="B235" s="242"/>
      <c r="C235" s="243"/>
      <c r="D235" s="234" t="s">
        <v>276</v>
      </c>
      <c r="E235" s="244" t="s">
        <v>1</v>
      </c>
      <c r="F235" s="245" t="s">
        <v>1328</v>
      </c>
      <c r="G235" s="243"/>
      <c r="H235" s="246">
        <v>354.19999999999999</v>
      </c>
      <c r="I235" s="247"/>
      <c r="J235" s="243"/>
      <c r="K235" s="243"/>
      <c r="L235" s="248"/>
      <c r="M235" s="249"/>
      <c r="N235" s="250"/>
      <c r="O235" s="250"/>
      <c r="P235" s="250"/>
      <c r="Q235" s="250"/>
      <c r="R235" s="250"/>
      <c r="S235" s="250"/>
      <c r="T235" s="251"/>
      <c r="U235" s="12"/>
      <c r="V235" s="12"/>
      <c r="W235" s="12"/>
      <c r="X235" s="12"/>
      <c r="Y235" s="12"/>
      <c r="Z235" s="12"/>
      <c r="AA235" s="12"/>
      <c r="AB235" s="12"/>
      <c r="AC235" s="12"/>
      <c r="AD235" s="12"/>
      <c r="AE235" s="12"/>
      <c r="AT235" s="252" t="s">
        <v>276</v>
      </c>
      <c r="AU235" s="252" t="s">
        <v>84</v>
      </c>
      <c r="AV235" s="12" t="s">
        <v>86</v>
      </c>
      <c r="AW235" s="12" t="s">
        <v>32</v>
      </c>
      <c r="AX235" s="12" t="s">
        <v>76</v>
      </c>
      <c r="AY235" s="252" t="s">
        <v>251</v>
      </c>
    </row>
    <row r="236" s="12" customFormat="1">
      <c r="A236" s="12"/>
      <c r="B236" s="242"/>
      <c r="C236" s="243"/>
      <c r="D236" s="234" t="s">
        <v>276</v>
      </c>
      <c r="E236" s="244" t="s">
        <v>1</v>
      </c>
      <c r="F236" s="245" t="s">
        <v>1329</v>
      </c>
      <c r="G236" s="243"/>
      <c r="H236" s="246">
        <v>7.5599999999999996</v>
      </c>
      <c r="I236" s="247"/>
      <c r="J236" s="243"/>
      <c r="K236" s="243"/>
      <c r="L236" s="248"/>
      <c r="M236" s="249"/>
      <c r="N236" s="250"/>
      <c r="O236" s="250"/>
      <c r="P236" s="250"/>
      <c r="Q236" s="250"/>
      <c r="R236" s="250"/>
      <c r="S236" s="250"/>
      <c r="T236" s="251"/>
      <c r="U236" s="12"/>
      <c r="V236" s="12"/>
      <c r="W236" s="12"/>
      <c r="X236" s="12"/>
      <c r="Y236" s="12"/>
      <c r="Z236" s="12"/>
      <c r="AA236" s="12"/>
      <c r="AB236" s="12"/>
      <c r="AC236" s="12"/>
      <c r="AD236" s="12"/>
      <c r="AE236" s="12"/>
      <c r="AT236" s="252" t="s">
        <v>276</v>
      </c>
      <c r="AU236" s="252" t="s">
        <v>84</v>
      </c>
      <c r="AV236" s="12" t="s">
        <v>86</v>
      </c>
      <c r="AW236" s="12" t="s">
        <v>32</v>
      </c>
      <c r="AX236" s="12" t="s">
        <v>76</v>
      </c>
      <c r="AY236" s="252" t="s">
        <v>251</v>
      </c>
    </row>
    <row r="237" s="12" customFormat="1">
      <c r="A237" s="12"/>
      <c r="B237" s="242"/>
      <c r="C237" s="243"/>
      <c r="D237" s="234" t="s">
        <v>276</v>
      </c>
      <c r="E237" s="244" t="s">
        <v>1</v>
      </c>
      <c r="F237" s="245" t="s">
        <v>1330</v>
      </c>
      <c r="G237" s="243"/>
      <c r="H237" s="246">
        <v>3.1499999999999999</v>
      </c>
      <c r="I237" s="247"/>
      <c r="J237" s="243"/>
      <c r="K237" s="243"/>
      <c r="L237" s="248"/>
      <c r="M237" s="249"/>
      <c r="N237" s="250"/>
      <c r="O237" s="250"/>
      <c r="P237" s="250"/>
      <c r="Q237" s="250"/>
      <c r="R237" s="250"/>
      <c r="S237" s="250"/>
      <c r="T237" s="251"/>
      <c r="U237" s="12"/>
      <c r="V237" s="12"/>
      <c r="W237" s="12"/>
      <c r="X237" s="12"/>
      <c r="Y237" s="12"/>
      <c r="Z237" s="12"/>
      <c r="AA237" s="12"/>
      <c r="AB237" s="12"/>
      <c r="AC237" s="12"/>
      <c r="AD237" s="12"/>
      <c r="AE237" s="12"/>
      <c r="AT237" s="252" t="s">
        <v>276</v>
      </c>
      <c r="AU237" s="252" t="s">
        <v>84</v>
      </c>
      <c r="AV237" s="12" t="s">
        <v>86</v>
      </c>
      <c r="AW237" s="12" t="s">
        <v>32</v>
      </c>
      <c r="AX237" s="12" t="s">
        <v>76</v>
      </c>
      <c r="AY237" s="252" t="s">
        <v>251</v>
      </c>
    </row>
    <row r="238" s="15" customFormat="1">
      <c r="A238" s="15"/>
      <c r="B238" s="274"/>
      <c r="C238" s="275"/>
      <c r="D238" s="234" t="s">
        <v>276</v>
      </c>
      <c r="E238" s="276" t="s">
        <v>1</v>
      </c>
      <c r="F238" s="277" t="s">
        <v>423</v>
      </c>
      <c r="G238" s="275"/>
      <c r="H238" s="278">
        <v>1846.04</v>
      </c>
      <c r="I238" s="279"/>
      <c r="J238" s="275"/>
      <c r="K238" s="275"/>
      <c r="L238" s="280"/>
      <c r="M238" s="281"/>
      <c r="N238" s="282"/>
      <c r="O238" s="282"/>
      <c r="P238" s="282"/>
      <c r="Q238" s="282"/>
      <c r="R238" s="282"/>
      <c r="S238" s="282"/>
      <c r="T238" s="283"/>
      <c r="U238" s="15"/>
      <c r="V238" s="15"/>
      <c r="W238" s="15"/>
      <c r="X238" s="15"/>
      <c r="Y238" s="15"/>
      <c r="Z238" s="15"/>
      <c r="AA238" s="15"/>
      <c r="AB238" s="15"/>
      <c r="AC238" s="15"/>
      <c r="AD238" s="15"/>
      <c r="AE238" s="15"/>
      <c r="AT238" s="284" t="s">
        <v>276</v>
      </c>
      <c r="AU238" s="284" t="s">
        <v>84</v>
      </c>
      <c r="AV238" s="15" t="s">
        <v>254</v>
      </c>
      <c r="AW238" s="15" t="s">
        <v>32</v>
      </c>
      <c r="AX238" s="15" t="s">
        <v>84</v>
      </c>
      <c r="AY238" s="284" t="s">
        <v>251</v>
      </c>
    </row>
    <row r="239" s="2" customFormat="1" ht="16.5" customHeight="1">
      <c r="A239" s="38"/>
      <c r="B239" s="39"/>
      <c r="C239" s="292" t="s">
        <v>387</v>
      </c>
      <c r="D239" s="292" t="s">
        <v>1133</v>
      </c>
      <c r="E239" s="293" t="s">
        <v>1331</v>
      </c>
      <c r="F239" s="294" t="s">
        <v>1332</v>
      </c>
      <c r="G239" s="295" t="s">
        <v>681</v>
      </c>
      <c r="H239" s="296">
        <v>1560.031</v>
      </c>
      <c r="I239" s="297"/>
      <c r="J239" s="298">
        <f>ROUND(I239*H239,2)</f>
        <v>0</v>
      </c>
      <c r="K239" s="299"/>
      <c r="L239" s="300"/>
      <c r="M239" s="301" t="s">
        <v>1</v>
      </c>
      <c r="N239" s="302" t="s">
        <v>41</v>
      </c>
      <c r="O239" s="91"/>
      <c r="P239" s="230">
        <f>O239*H239</f>
        <v>0</v>
      </c>
      <c r="Q239" s="230">
        <v>1</v>
      </c>
      <c r="R239" s="230">
        <f>Q239*H239</f>
        <v>1560.031</v>
      </c>
      <c r="S239" s="230">
        <v>0</v>
      </c>
      <c r="T239" s="231">
        <f>S239*H239</f>
        <v>0</v>
      </c>
      <c r="U239" s="38"/>
      <c r="V239" s="38"/>
      <c r="W239" s="38"/>
      <c r="X239" s="38"/>
      <c r="Y239" s="38"/>
      <c r="Z239" s="38"/>
      <c r="AA239" s="38"/>
      <c r="AB239" s="38"/>
      <c r="AC239" s="38"/>
      <c r="AD239" s="38"/>
      <c r="AE239" s="38"/>
      <c r="AR239" s="232" t="s">
        <v>299</v>
      </c>
      <c r="AT239" s="232" t="s">
        <v>1133</v>
      </c>
      <c r="AU239" s="232" t="s">
        <v>84</v>
      </c>
      <c r="AY239" s="17" t="s">
        <v>251</v>
      </c>
      <c r="BE239" s="233">
        <f>IF(N239="základní",J239,0)</f>
        <v>0</v>
      </c>
      <c r="BF239" s="233">
        <f>IF(N239="snížená",J239,0)</f>
        <v>0</v>
      </c>
      <c r="BG239" s="233">
        <f>IF(N239="zákl. přenesená",J239,0)</f>
        <v>0</v>
      </c>
      <c r="BH239" s="233">
        <f>IF(N239="sníž. přenesená",J239,0)</f>
        <v>0</v>
      </c>
      <c r="BI239" s="233">
        <f>IF(N239="nulová",J239,0)</f>
        <v>0</v>
      </c>
      <c r="BJ239" s="17" t="s">
        <v>84</v>
      </c>
      <c r="BK239" s="233">
        <f>ROUND(I239*H239,2)</f>
        <v>0</v>
      </c>
      <c r="BL239" s="17" t="s">
        <v>254</v>
      </c>
      <c r="BM239" s="232" t="s">
        <v>1333</v>
      </c>
    </row>
    <row r="240" s="2" customFormat="1">
      <c r="A240" s="38"/>
      <c r="B240" s="39"/>
      <c r="C240" s="40"/>
      <c r="D240" s="234" t="s">
        <v>260</v>
      </c>
      <c r="E240" s="40"/>
      <c r="F240" s="235" t="s">
        <v>1332</v>
      </c>
      <c r="G240" s="40"/>
      <c r="H240" s="40"/>
      <c r="I240" s="236"/>
      <c r="J240" s="40"/>
      <c r="K240" s="40"/>
      <c r="L240" s="44"/>
      <c r="M240" s="237"/>
      <c r="N240" s="238"/>
      <c r="O240" s="91"/>
      <c r="P240" s="91"/>
      <c r="Q240" s="91"/>
      <c r="R240" s="91"/>
      <c r="S240" s="91"/>
      <c r="T240" s="92"/>
      <c r="U240" s="38"/>
      <c r="V240" s="38"/>
      <c r="W240" s="38"/>
      <c r="X240" s="38"/>
      <c r="Y240" s="38"/>
      <c r="Z240" s="38"/>
      <c r="AA240" s="38"/>
      <c r="AB240" s="38"/>
      <c r="AC240" s="38"/>
      <c r="AD240" s="38"/>
      <c r="AE240" s="38"/>
      <c r="AT240" s="17" t="s">
        <v>260</v>
      </c>
      <c r="AU240" s="17" t="s">
        <v>84</v>
      </c>
    </row>
    <row r="241" s="13" customFormat="1">
      <c r="A241" s="13"/>
      <c r="B241" s="253"/>
      <c r="C241" s="254"/>
      <c r="D241" s="234" t="s">
        <v>276</v>
      </c>
      <c r="E241" s="255" t="s">
        <v>1</v>
      </c>
      <c r="F241" s="256" t="s">
        <v>1334</v>
      </c>
      <c r="G241" s="254"/>
      <c r="H241" s="255" t="s">
        <v>1</v>
      </c>
      <c r="I241" s="257"/>
      <c r="J241" s="254"/>
      <c r="K241" s="254"/>
      <c r="L241" s="258"/>
      <c r="M241" s="259"/>
      <c r="N241" s="260"/>
      <c r="O241" s="260"/>
      <c r="P241" s="260"/>
      <c r="Q241" s="260"/>
      <c r="R241" s="260"/>
      <c r="S241" s="260"/>
      <c r="T241" s="261"/>
      <c r="U241" s="13"/>
      <c r="V241" s="13"/>
      <c r="W241" s="13"/>
      <c r="X241" s="13"/>
      <c r="Y241" s="13"/>
      <c r="Z241" s="13"/>
      <c r="AA241" s="13"/>
      <c r="AB241" s="13"/>
      <c r="AC241" s="13"/>
      <c r="AD241" s="13"/>
      <c r="AE241" s="13"/>
      <c r="AT241" s="262" t="s">
        <v>276</v>
      </c>
      <c r="AU241" s="262" t="s">
        <v>84</v>
      </c>
      <c r="AV241" s="13" t="s">
        <v>84</v>
      </c>
      <c r="AW241" s="13" t="s">
        <v>32</v>
      </c>
      <c r="AX241" s="13" t="s">
        <v>76</v>
      </c>
      <c r="AY241" s="262" t="s">
        <v>251</v>
      </c>
    </row>
    <row r="242" s="12" customFormat="1">
      <c r="A242" s="12"/>
      <c r="B242" s="242"/>
      <c r="C242" s="243"/>
      <c r="D242" s="234" t="s">
        <v>276</v>
      </c>
      <c r="E242" s="244" t="s">
        <v>1</v>
      </c>
      <c r="F242" s="245" t="s">
        <v>1335</v>
      </c>
      <c r="G242" s="243"/>
      <c r="H242" s="246">
        <v>740.56500000000005</v>
      </c>
      <c r="I242" s="247"/>
      <c r="J242" s="243"/>
      <c r="K242" s="243"/>
      <c r="L242" s="248"/>
      <c r="M242" s="249"/>
      <c r="N242" s="250"/>
      <c r="O242" s="250"/>
      <c r="P242" s="250"/>
      <c r="Q242" s="250"/>
      <c r="R242" s="250"/>
      <c r="S242" s="250"/>
      <c r="T242" s="251"/>
      <c r="U242" s="12"/>
      <c r="V242" s="12"/>
      <c r="W242" s="12"/>
      <c r="X242" s="12"/>
      <c r="Y242" s="12"/>
      <c r="Z242" s="12"/>
      <c r="AA242" s="12"/>
      <c r="AB242" s="12"/>
      <c r="AC242" s="12"/>
      <c r="AD242" s="12"/>
      <c r="AE242" s="12"/>
      <c r="AT242" s="252" t="s">
        <v>276</v>
      </c>
      <c r="AU242" s="252" t="s">
        <v>84</v>
      </c>
      <c r="AV242" s="12" t="s">
        <v>86</v>
      </c>
      <c r="AW242" s="12" t="s">
        <v>32</v>
      </c>
      <c r="AX242" s="12" t="s">
        <v>76</v>
      </c>
      <c r="AY242" s="252" t="s">
        <v>251</v>
      </c>
    </row>
    <row r="243" s="12" customFormat="1">
      <c r="A243" s="12"/>
      <c r="B243" s="242"/>
      <c r="C243" s="243"/>
      <c r="D243" s="234" t="s">
        <v>276</v>
      </c>
      <c r="E243" s="244" t="s">
        <v>1</v>
      </c>
      <c r="F243" s="245" t="s">
        <v>1336</v>
      </c>
      <c r="G243" s="243"/>
      <c r="H243" s="246">
        <v>177.09999999999999</v>
      </c>
      <c r="I243" s="247"/>
      <c r="J243" s="243"/>
      <c r="K243" s="243"/>
      <c r="L243" s="248"/>
      <c r="M243" s="249"/>
      <c r="N243" s="250"/>
      <c r="O243" s="250"/>
      <c r="P243" s="250"/>
      <c r="Q243" s="250"/>
      <c r="R243" s="250"/>
      <c r="S243" s="250"/>
      <c r="T243" s="251"/>
      <c r="U243" s="12"/>
      <c r="V243" s="12"/>
      <c r="W243" s="12"/>
      <c r="X243" s="12"/>
      <c r="Y243" s="12"/>
      <c r="Z243" s="12"/>
      <c r="AA243" s="12"/>
      <c r="AB243" s="12"/>
      <c r="AC243" s="12"/>
      <c r="AD243" s="12"/>
      <c r="AE243" s="12"/>
      <c r="AT243" s="252" t="s">
        <v>276</v>
      </c>
      <c r="AU243" s="252" t="s">
        <v>84</v>
      </c>
      <c r="AV243" s="12" t="s">
        <v>86</v>
      </c>
      <c r="AW243" s="12" t="s">
        <v>32</v>
      </c>
      <c r="AX243" s="12" t="s">
        <v>76</v>
      </c>
      <c r="AY243" s="252" t="s">
        <v>251</v>
      </c>
    </row>
    <row r="244" s="15" customFormat="1">
      <c r="A244" s="15"/>
      <c r="B244" s="274"/>
      <c r="C244" s="275"/>
      <c r="D244" s="234" t="s">
        <v>276</v>
      </c>
      <c r="E244" s="276" t="s">
        <v>1</v>
      </c>
      <c r="F244" s="277" t="s">
        <v>423</v>
      </c>
      <c r="G244" s="275"/>
      <c r="H244" s="278">
        <v>917.66499999999996</v>
      </c>
      <c r="I244" s="279"/>
      <c r="J244" s="275"/>
      <c r="K244" s="275"/>
      <c r="L244" s="280"/>
      <c r="M244" s="281"/>
      <c r="N244" s="282"/>
      <c r="O244" s="282"/>
      <c r="P244" s="282"/>
      <c r="Q244" s="282"/>
      <c r="R244" s="282"/>
      <c r="S244" s="282"/>
      <c r="T244" s="283"/>
      <c r="U244" s="15"/>
      <c r="V244" s="15"/>
      <c r="W244" s="15"/>
      <c r="X244" s="15"/>
      <c r="Y244" s="15"/>
      <c r="Z244" s="15"/>
      <c r="AA244" s="15"/>
      <c r="AB244" s="15"/>
      <c r="AC244" s="15"/>
      <c r="AD244" s="15"/>
      <c r="AE244" s="15"/>
      <c r="AT244" s="284" t="s">
        <v>276</v>
      </c>
      <c r="AU244" s="284" t="s">
        <v>84</v>
      </c>
      <c r="AV244" s="15" t="s">
        <v>254</v>
      </c>
      <c r="AW244" s="15" t="s">
        <v>32</v>
      </c>
      <c r="AX244" s="15" t="s">
        <v>84</v>
      </c>
      <c r="AY244" s="284" t="s">
        <v>251</v>
      </c>
    </row>
    <row r="245" s="12" customFormat="1">
      <c r="A245" s="12"/>
      <c r="B245" s="242"/>
      <c r="C245" s="243"/>
      <c r="D245" s="234" t="s">
        <v>276</v>
      </c>
      <c r="E245" s="243"/>
      <c r="F245" s="245" t="s">
        <v>1337</v>
      </c>
      <c r="G245" s="243"/>
      <c r="H245" s="246">
        <v>1560.031</v>
      </c>
      <c r="I245" s="247"/>
      <c r="J245" s="243"/>
      <c r="K245" s="243"/>
      <c r="L245" s="248"/>
      <c r="M245" s="249"/>
      <c r="N245" s="250"/>
      <c r="O245" s="250"/>
      <c r="P245" s="250"/>
      <c r="Q245" s="250"/>
      <c r="R245" s="250"/>
      <c r="S245" s="250"/>
      <c r="T245" s="251"/>
      <c r="U245" s="12"/>
      <c r="V245" s="12"/>
      <c r="W245" s="12"/>
      <c r="X245" s="12"/>
      <c r="Y245" s="12"/>
      <c r="Z245" s="12"/>
      <c r="AA245" s="12"/>
      <c r="AB245" s="12"/>
      <c r="AC245" s="12"/>
      <c r="AD245" s="12"/>
      <c r="AE245" s="12"/>
      <c r="AT245" s="252" t="s">
        <v>276</v>
      </c>
      <c r="AU245" s="252" t="s">
        <v>84</v>
      </c>
      <c r="AV245" s="12" t="s">
        <v>86</v>
      </c>
      <c r="AW245" s="12" t="s">
        <v>4</v>
      </c>
      <c r="AX245" s="12" t="s">
        <v>84</v>
      </c>
      <c r="AY245" s="252" t="s">
        <v>251</v>
      </c>
    </row>
    <row r="246" s="2" customFormat="1" ht="16.5" customHeight="1">
      <c r="A246" s="38"/>
      <c r="B246" s="39"/>
      <c r="C246" s="292" t="s">
        <v>392</v>
      </c>
      <c r="D246" s="292" t="s">
        <v>1133</v>
      </c>
      <c r="E246" s="293" t="s">
        <v>1338</v>
      </c>
      <c r="F246" s="294" t="s">
        <v>1339</v>
      </c>
      <c r="G246" s="295" t="s">
        <v>681</v>
      </c>
      <c r="H246" s="296">
        <v>10.800000000000001</v>
      </c>
      <c r="I246" s="297"/>
      <c r="J246" s="298">
        <f>ROUND(I246*H246,2)</f>
        <v>0</v>
      </c>
      <c r="K246" s="299"/>
      <c r="L246" s="300"/>
      <c r="M246" s="301" t="s">
        <v>1</v>
      </c>
      <c r="N246" s="302" t="s">
        <v>41</v>
      </c>
      <c r="O246" s="91"/>
      <c r="P246" s="230">
        <f>O246*H246</f>
        <v>0</v>
      </c>
      <c r="Q246" s="230">
        <v>1</v>
      </c>
      <c r="R246" s="230">
        <f>Q246*H246</f>
        <v>10.800000000000001</v>
      </c>
      <c r="S246" s="230">
        <v>0</v>
      </c>
      <c r="T246" s="231">
        <f>S246*H246</f>
        <v>0</v>
      </c>
      <c r="U246" s="38"/>
      <c r="V246" s="38"/>
      <c r="W246" s="38"/>
      <c r="X246" s="38"/>
      <c r="Y246" s="38"/>
      <c r="Z246" s="38"/>
      <c r="AA246" s="38"/>
      <c r="AB246" s="38"/>
      <c r="AC246" s="38"/>
      <c r="AD246" s="38"/>
      <c r="AE246" s="38"/>
      <c r="AR246" s="232" t="s">
        <v>299</v>
      </c>
      <c r="AT246" s="232" t="s">
        <v>1133</v>
      </c>
      <c r="AU246" s="232" t="s">
        <v>84</v>
      </c>
      <c r="AY246" s="17" t="s">
        <v>251</v>
      </c>
      <c r="BE246" s="233">
        <f>IF(N246="základní",J246,0)</f>
        <v>0</v>
      </c>
      <c r="BF246" s="233">
        <f>IF(N246="snížená",J246,0)</f>
        <v>0</v>
      </c>
      <c r="BG246" s="233">
        <f>IF(N246="zákl. přenesená",J246,0)</f>
        <v>0</v>
      </c>
      <c r="BH246" s="233">
        <f>IF(N246="sníž. přenesená",J246,0)</f>
        <v>0</v>
      </c>
      <c r="BI246" s="233">
        <f>IF(N246="nulová",J246,0)</f>
        <v>0</v>
      </c>
      <c r="BJ246" s="17" t="s">
        <v>84</v>
      </c>
      <c r="BK246" s="233">
        <f>ROUND(I246*H246,2)</f>
        <v>0</v>
      </c>
      <c r="BL246" s="17" t="s">
        <v>254</v>
      </c>
      <c r="BM246" s="232" t="s">
        <v>1340</v>
      </c>
    </row>
    <row r="247" s="2" customFormat="1">
      <c r="A247" s="38"/>
      <c r="B247" s="39"/>
      <c r="C247" s="40"/>
      <c r="D247" s="234" t="s">
        <v>260</v>
      </c>
      <c r="E247" s="40"/>
      <c r="F247" s="235" t="s">
        <v>1339</v>
      </c>
      <c r="G247" s="40"/>
      <c r="H247" s="40"/>
      <c r="I247" s="236"/>
      <c r="J247" s="40"/>
      <c r="K247" s="40"/>
      <c r="L247" s="44"/>
      <c r="M247" s="237"/>
      <c r="N247" s="238"/>
      <c r="O247" s="91"/>
      <c r="P247" s="91"/>
      <c r="Q247" s="91"/>
      <c r="R247" s="91"/>
      <c r="S247" s="91"/>
      <c r="T247" s="92"/>
      <c r="U247" s="38"/>
      <c r="V247" s="38"/>
      <c r="W247" s="38"/>
      <c r="X247" s="38"/>
      <c r="Y247" s="38"/>
      <c r="Z247" s="38"/>
      <c r="AA247" s="38"/>
      <c r="AB247" s="38"/>
      <c r="AC247" s="38"/>
      <c r="AD247" s="38"/>
      <c r="AE247" s="38"/>
      <c r="AT247" s="17" t="s">
        <v>260</v>
      </c>
      <c r="AU247" s="17" t="s">
        <v>84</v>
      </c>
    </row>
    <row r="248" s="13" customFormat="1">
      <c r="A248" s="13"/>
      <c r="B248" s="253"/>
      <c r="C248" s="254"/>
      <c r="D248" s="234" t="s">
        <v>276</v>
      </c>
      <c r="E248" s="255" t="s">
        <v>1</v>
      </c>
      <c r="F248" s="256" t="s">
        <v>1341</v>
      </c>
      <c r="G248" s="254"/>
      <c r="H248" s="255" t="s">
        <v>1</v>
      </c>
      <c r="I248" s="257"/>
      <c r="J248" s="254"/>
      <c r="K248" s="254"/>
      <c r="L248" s="258"/>
      <c r="M248" s="259"/>
      <c r="N248" s="260"/>
      <c r="O248" s="260"/>
      <c r="P248" s="260"/>
      <c r="Q248" s="260"/>
      <c r="R248" s="260"/>
      <c r="S248" s="260"/>
      <c r="T248" s="261"/>
      <c r="U248" s="13"/>
      <c r="V248" s="13"/>
      <c r="W248" s="13"/>
      <c r="X248" s="13"/>
      <c r="Y248" s="13"/>
      <c r="Z248" s="13"/>
      <c r="AA248" s="13"/>
      <c r="AB248" s="13"/>
      <c r="AC248" s="13"/>
      <c r="AD248" s="13"/>
      <c r="AE248" s="13"/>
      <c r="AT248" s="262" t="s">
        <v>276</v>
      </c>
      <c r="AU248" s="262" t="s">
        <v>84</v>
      </c>
      <c r="AV248" s="13" t="s">
        <v>84</v>
      </c>
      <c r="AW248" s="13" t="s">
        <v>32</v>
      </c>
      <c r="AX248" s="13" t="s">
        <v>76</v>
      </c>
      <c r="AY248" s="262" t="s">
        <v>251</v>
      </c>
    </row>
    <row r="249" s="12" customFormat="1">
      <c r="A249" s="12"/>
      <c r="B249" s="242"/>
      <c r="C249" s="243"/>
      <c r="D249" s="234" t="s">
        <v>276</v>
      </c>
      <c r="E249" s="244" t="s">
        <v>1</v>
      </c>
      <c r="F249" s="245" t="s">
        <v>1342</v>
      </c>
      <c r="G249" s="243"/>
      <c r="H249" s="246">
        <v>10.800000000000001</v>
      </c>
      <c r="I249" s="247"/>
      <c r="J249" s="243"/>
      <c r="K249" s="243"/>
      <c r="L249" s="248"/>
      <c r="M249" s="249"/>
      <c r="N249" s="250"/>
      <c r="O249" s="250"/>
      <c r="P249" s="250"/>
      <c r="Q249" s="250"/>
      <c r="R249" s="250"/>
      <c r="S249" s="250"/>
      <c r="T249" s="251"/>
      <c r="U249" s="12"/>
      <c r="V249" s="12"/>
      <c r="W249" s="12"/>
      <c r="X249" s="12"/>
      <c r="Y249" s="12"/>
      <c r="Z249" s="12"/>
      <c r="AA249" s="12"/>
      <c r="AB249" s="12"/>
      <c r="AC249" s="12"/>
      <c r="AD249" s="12"/>
      <c r="AE249" s="12"/>
      <c r="AT249" s="252" t="s">
        <v>276</v>
      </c>
      <c r="AU249" s="252" t="s">
        <v>84</v>
      </c>
      <c r="AV249" s="12" t="s">
        <v>86</v>
      </c>
      <c r="AW249" s="12" t="s">
        <v>32</v>
      </c>
      <c r="AX249" s="12" t="s">
        <v>84</v>
      </c>
      <c r="AY249" s="252" t="s">
        <v>251</v>
      </c>
    </row>
    <row r="250" s="2" customFormat="1" ht="16.5" customHeight="1">
      <c r="A250" s="38"/>
      <c r="B250" s="39"/>
      <c r="C250" s="292" t="s">
        <v>397</v>
      </c>
      <c r="D250" s="292" t="s">
        <v>1133</v>
      </c>
      <c r="E250" s="293" t="s">
        <v>1343</v>
      </c>
      <c r="F250" s="294" t="s">
        <v>1344</v>
      </c>
      <c r="G250" s="295" t="s">
        <v>681</v>
      </c>
      <c r="H250" s="296">
        <v>6.2999999999999998</v>
      </c>
      <c r="I250" s="297"/>
      <c r="J250" s="298">
        <f>ROUND(I250*H250,2)</f>
        <v>0</v>
      </c>
      <c r="K250" s="299"/>
      <c r="L250" s="300"/>
      <c r="M250" s="301" t="s">
        <v>1</v>
      </c>
      <c r="N250" s="302" t="s">
        <v>41</v>
      </c>
      <c r="O250" s="91"/>
      <c r="P250" s="230">
        <f>O250*H250</f>
        <v>0</v>
      </c>
      <c r="Q250" s="230">
        <v>1</v>
      </c>
      <c r="R250" s="230">
        <f>Q250*H250</f>
        <v>6.2999999999999998</v>
      </c>
      <c r="S250" s="230">
        <v>0</v>
      </c>
      <c r="T250" s="231">
        <f>S250*H250</f>
        <v>0</v>
      </c>
      <c r="U250" s="38"/>
      <c r="V250" s="38"/>
      <c r="W250" s="38"/>
      <c r="X250" s="38"/>
      <c r="Y250" s="38"/>
      <c r="Z250" s="38"/>
      <c r="AA250" s="38"/>
      <c r="AB250" s="38"/>
      <c r="AC250" s="38"/>
      <c r="AD250" s="38"/>
      <c r="AE250" s="38"/>
      <c r="AR250" s="232" t="s">
        <v>299</v>
      </c>
      <c r="AT250" s="232" t="s">
        <v>1133</v>
      </c>
      <c r="AU250" s="232" t="s">
        <v>84</v>
      </c>
      <c r="AY250" s="17" t="s">
        <v>251</v>
      </c>
      <c r="BE250" s="233">
        <f>IF(N250="základní",J250,0)</f>
        <v>0</v>
      </c>
      <c r="BF250" s="233">
        <f>IF(N250="snížená",J250,0)</f>
        <v>0</v>
      </c>
      <c r="BG250" s="233">
        <f>IF(N250="zákl. přenesená",J250,0)</f>
        <v>0</v>
      </c>
      <c r="BH250" s="233">
        <f>IF(N250="sníž. přenesená",J250,0)</f>
        <v>0</v>
      </c>
      <c r="BI250" s="233">
        <f>IF(N250="nulová",J250,0)</f>
        <v>0</v>
      </c>
      <c r="BJ250" s="17" t="s">
        <v>84</v>
      </c>
      <c r="BK250" s="233">
        <f>ROUND(I250*H250,2)</f>
        <v>0</v>
      </c>
      <c r="BL250" s="17" t="s">
        <v>254</v>
      </c>
      <c r="BM250" s="232" t="s">
        <v>1345</v>
      </c>
    </row>
    <row r="251" s="2" customFormat="1">
      <c r="A251" s="38"/>
      <c r="B251" s="39"/>
      <c r="C251" s="40"/>
      <c r="D251" s="234" t="s">
        <v>260</v>
      </c>
      <c r="E251" s="40"/>
      <c r="F251" s="235" t="s">
        <v>1344</v>
      </c>
      <c r="G251" s="40"/>
      <c r="H251" s="40"/>
      <c r="I251" s="236"/>
      <c r="J251" s="40"/>
      <c r="K251" s="40"/>
      <c r="L251" s="44"/>
      <c r="M251" s="237"/>
      <c r="N251" s="238"/>
      <c r="O251" s="91"/>
      <c r="P251" s="91"/>
      <c r="Q251" s="91"/>
      <c r="R251" s="91"/>
      <c r="S251" s="91"/>
      <c r="T251" s="92"/>
      <c r="U251" s="38"/>
      <c r="V251" s="38"/>
      <c r="W251" s="38"/>
      <c r="X251" s="38"/>
      <c r="Y251" s="38"/>
      <c r="Z251" s="38"/>
      <c r="AA251" s="38"/>
      <c r="AB251" s="38"/>
      <c r="AC251" s="38"/>
      <c r="AD251" s="38"/>
      <c r="AE251" s="38"/>
      <c r="AT251" s="17" t="s">
        <v>260</v>
      </c>
      <c r="AU251" s="17" t="s">
        <v>84</v>
      </c>
    </row>
    <row r="252" s="13" customFormat="1">
      <c r="A252" s="13"/>
      <c r="B252" s="253"/>
      <c r="C252" s="254"/>
      <c r="D252" s="234" t="s">
        <v>276</v>
      </c>
      <c r="E252" s="255" t="s">
        <v>1</v>
      </c>
      <c r="F252" s="256" t="s">
        <v>1346</v>
      </c>
      <c r="G252" s="254"/>
      <c r="H252" s="255" t="s">
        <v>1</v>
      </c>
      <c r="I252" s="257"/>
      <c r="J252" s="254"/>
      <c r="K252" s="254"/>
      <c r="L252" s="258"/>
      <c r="M252" s="259"/>
      <c r="N252" s="260"/>
      <c r="O252" s="260"/>
      <c r="P252" s="260"/>
      <c r="Q252" s="260"/>
      <c r="R252" s="260"/>
      <c r="S252" s="260"/>
      <c r="T252" s="261"/>
      <c r="U252" s="13"/>
      <c r="V252" s="13"/>
      <c r="W252" s="13"/>
      <c r="X252" s="13"/>
      <c r="Y252" s="13"/>
      <c r="Z252" s="13"/>
      <c r="AA252" s="13"/>
      <c r="AB252" s="13"/>
      <c r="AC252" s="13"/>
      <c r="AD252" s="13"/>
      <c r="AE252" s="13"/>
      <c r="AT252" s="262" t="s">
        <v>276</v>
      </c>
      <c r="AU252" s="262" t="s">
        <v>84</v>
      </c>
      <c r="AV252" s="13" t="s">
        <v>84</v>
      </c>
      <c r="AW252" s="13" t="s">
        <v>32</v>
      </c>
      <c r="AX252" s="13" t="s">
        <v>76</v>
      </c>
      <c r="AY252" s="262" t="s">
        <v>251</v>
      </c>
    </row>
    <row r="253" s="12" customFormat="1">
      <c r="A253" s="12"/>
      <c r="B253" s="242"/>
      <c r="C253" s="243"/>
      <c r="D253" s="234" t="s">
        <v>276</v>
      </c>
      <c r="E253" s="244" t="s">
        <v>1</v>
      </c>
      <c r="F253" s="245" t="s">
        <v>1347</v>
      </c>
      <c r="G253" s="243"/>
      <c r="H253" s="246">
        <v>6.2999999999999998</v>
      </c>
      <c r="I253" s="247"/>
      <c r="J253" s="243"/>
      <c r="K253" s="243"/>
      <c r="L253" s="248"/>
      <c r="M253" s="249"/>
      <c r="N253" s="250"/>
      <c r="O253" s="250"/>
      <c r="P253" s="250"/>
      <c r="Q253" s="250"/>
      <c r="R253" s="250"/>
      <c r="S253" s="250"/>
      <c r="T253" s="251"/>
      <c r="U253" s="12"/>
      <c r="V253" s="12"/>
      <c r="W253" s="12"/>
      <c r="X253" s="12"/>
      <c r="Y253" s="12"/>
      <c r="Z253" s="12"/>
      <c r="AA253" s="12"/>
      <c r="AB253" s="12"/>
      <c r="AC253" s="12"/>
      <c r="AD253" s="12"/>
      <c r="AE253" s="12"/>
      <c r="AT253" s="252" t="s">
        <v>276</v>
      </c>
      <c r="AU253" s="252" t="s">
        <v>84</v>
      </c>
      <c r="AV253" s="12" t="s">
        <v>86</v>
      </c>
      <c r="AW253" s="12" t="s">
        <v>32</v>
      </c>
      <c r="AX253" s="12" t="s">
        <v>84</v>
      </c>
      <c r="AY253" s="252" t="s">
        <v>251</v>
      </c>
    </row>
    <row r="254" s="2" customFormat="1" ht="16.5" customHeight="1">
      <c r="A254" s="38"/>
      <c r="B254" s="39"/>
      <c r="C254" s="292" t="s">
        <v>952</v>
      </c>
      <c r="D254" s="292" t="s">
        <v>1133</v>
      </c>
      <c r="E254" s="293" t="s">
        <v>1348</v>
      </c>
      <c r="F254" s="294" t="s">
        <v>1349</v>
      </c>
      <c r="G254" s="295" t="s">
        <v>681</v>
      </c>
      <c r="H254" s="296">
        <v>1651.797</v>
      </c>
      <c r="I254" s="297"/>
      <c r="J254" s="298">
        <f>ROUND(I254*H254,2)</f>
        <v>0</v>
      </c>
      <c r="K254" s="299"/>
      <c r="L254" s="300"/>
      <c r="M254" s="301" t="s">
        <v>1</v>
      </c>
      <c r="N254" s="302" t="s">
        <v>41</v>
      </c>
      <c r="O254" s="91"/>
      <c r="P254" s="230">
        <f>O254*H254</f>
        <v>0</v>
      </c>
      <c r="Q254" s="230">
        <v>1</v>
      </c>
      <c r="R254" s="230">
        <f>Q254*H254</f>
        <v>1651.797</v>
      </c>
      <c r="S254" s="230">
        <v>0</v>
      </c>
      <c r="T254" s="231">
        <f>S254*H254</f>
        <v>0</v>
      </c>
      <c r="U254" s="38"/>
      <c r="V254" s="38"/>
      <c r="W254" s="38"/>
      <c r="X254" s="38"/>
      <c r="Y254" s="38"/>
      <c r="Z254" s="38"/>
      <c r="AA254" s="38"/>
      <c r="AB254" s="38"/>
      <c r="AC254" s="38"/>
      <c r="AD254" s="38"/>
      <c r="AE254" s="38"/>
      <c r="AR254" s="232" t="s">
        <v>299</v>
      </c>
      <c r="AT254" s="232" t="s">
        <v>1133</v>
      </c>
      <c r="AU254" s="232" t="s">
        <v>84</v>
      </c>
      <c r="AY254" s="17" t="s">
        <v>251</v>
      </c>
      <c r="BE254" s="233">
        <f>IF(N254="základní",J254,0)</f>
        <v>0</v>
      </c>
      <c r="BF254" s="233">
        <f>IF(N254="snížená",J254,0)</f>
        <v>0</v>
      </c>
      <c r="BG254" s="233">
        <f>IF(N254="zákl. přenesená",J254,0)</f>
        <v>0</v>
      </c>
      <c r="BH254" s="233">
        <f>IF(N254="sníž. přenesená",J254,0)</f>
        <v>0</v>
      </c>
      <c r="BI254" s="233">
        <f>IF(N254="nulová",J254,0)</f>
        <v>0</v>
      </c>
      <c r="BJ254" s="17" t="s">
        <v>84</v>
      </c>
      <c r="BK254" s="233">
        <f>ROUND(I254*H254,2)</f>
        <v>0</v>
      </c>
      <c r="BL254" s="17" t="s">
        <v>254</v>
      </c>
      <c r="BM254" s="232" t="s">
        <v>1350</v>
      </c>
    </row>
    <row r="255" s="2" customFormat="1">
      <c r="A255" s="38"/>
      <c r="B255" s="39"/>
      <c r="C255" s="40"/>
      <c r="D255" s="234" t="s">
        <v>260</v>
      </c>
      <c r="E255" s="40"/>
      <c r="F255" s="235" t="s">
        <v>1349</v>
      </c>
      <c r="G255" s="40"/>
      <c r="H255" s="40"/>
      <c r="I255" s="236"/>
      <c r="J255" s="40"/>
      <c r="K255" s="40"/>
      <c r="L255" s="44"/>
      <c r="M255" s="237"/>
      <c r="N255" s="238"/>
      <c r="O255" s="91"/>
      <c r="P255" s="91"/>
      <c r="Q255" s="91"/>
      <c r="R255" s="91"/>
      <c r="S255" s="91"/>
      <c r="T255" s="92"/>
      <c r="U255" s="38"/>
      <c r="V255" s="38"/>
      <c r="W255" s="38"/>
      <c r="X255" s="38"/>
      <c r="Y255" s="38"/>
      <c r="Z255" s="38"/>
      <c r="AA255" s="38"/>
      <c r="AB255" s="38"/>
      <c r="AC255" s="38"/>
      <c r="AD255" s="38"/>
      <c r="AE255" s="38"/>
      <c r="AT255" s="17" t="s">
        <v>260</v>
      </c>
      <c r="AU255" s="17" t="s">
        <v>84</v>
      </c>
    </row>
    <row r="256" s="13" customFormat="1">
      <c r="A256" s="13"/>
      <c r="B256" s="253"/>
      <c r="C256" s="254"/>
      <c r="D256" s="234" t="s">
        <v>276</v>
      </c>
      <c r="E256" s="255" t="s">
        <v>1</v>
      </c>
      <c r="F256" s="256" t="s">
        <v>1351</v>
      </c>
      <c r="G256" s="254"/>
      <c r="H256" s="255" t="s">
        <v>1</v>
      </c>
      <c r="I256" s="257"/>
      <c r="J256" s="254"/>
      <c r="K256" s="254"/>
      <c r="L256" s="258"/>
      <c r="M256" s="259"/>
      <c r="N256" s="260"/>
      <c r="O256" s="260"/>
      <c r="P256" s="260"/>
      <c r="Q256" s="260"/>
      <c r="R256" s="260"/>
      <c r="S256" s="260"/>
      <c r="T256" s="261"/>
      <c r="U256" s="13"/>
      <c r="V256" s="13"/>
      <c r="W256" s="13"/>
      <c r="X256" s="13"/>
      <c r="Y256" s="13"/>
      <c r="Z256" s="13"/>
      <c r="AA256" s="13"/>
      <c r="AB256" s="13"/>
      <c r="AC256" s="13"/>
      <c r="AD256" s="13"/>
      <c r="AE256" s="13"/>
      <c r="AT256" s="262" t="s">
        <v>276</v>
      </c>
      <c r="AU256" s="262" t="s">
        <v>84</v>
      </c>
      <c r="AV256" s="13" t="s">
        <v>84</v>
      </c>
      <c r="AW256" s="13" t="s">
        <v>32</v>
      </c>
      <c r="AX256" s="13" t="s">
        <v>76</v>
      </c>
      <c r="AY256" s="262" t="s">
        <v>251</v>
      </c>
    </row>
    <row r="257" s="13" customFormat="1">
      <c r="A257" s="13"/>
      <c r="B257" s="253"/>
      <c r="C257" s="254"/>
      <c r="D257" s="234" t="s">
        <v>276</v>
      </c>
      <c r="E257" s="255" t="s">
        <v>1</v>
      </c>
      <c r="F257" s="256" t="s">
        <v>1352</v>
      </c>
      <c r="G257" s="254"/>
      <c r="H257" s="255" t="s">
        <v>1</v>
      </c>
      <c r="I257" s="257"/>
      <c r="J257" s="254"/>
      <c r="K257" s="254"/>
      <c r="L257" s="258"/>
      <c r="M257" s="259"/>
      <c r="N257" s="260"/>
      <c r="O257" s="260"/>
      <c r="P257" s="260"/>
      <c r="Q257" s="260"/>
      <c r="R257" s="260"/>
      <c r="S257" s="260"/>
      <c r="T257" s="261"/>
      <c r="U257" s="13"/>
      <c r="V257" s="13"/>
      <c r="W257" s="13"/>
      <c r="X257" s="13"/>
      <c r="Y257" s="13"/>
      <c r="Z257" s="13"/>
      <c r="AA257" s="13"/>
      <c r="AB257" s="13"/>
      <c r="AC257" s="13"/>
      <c r="AD257" s="13"/>
      <c r="AE257" s="13"/>
      <c r="AT257" s="262" t="s">
        <v>276</v>
      </c>
      <c r="AU257" s="262" t="s">
        <v>84</v>
      </c>
      <c r="AV257" s="13" t="s">
        <v>84</v>
      </c>
      <c r="AW257" s="13" t="s">
        <v>32</v>
      </c>
      <c r="AX257" s="13" t="s">
        <v>76</v>
      </c>
      <c r="AY257" s="262" t="s">
        <v>251</v>
      </c>
    </row>
    <row r="258" s="12" customFormat="1">
      <c r="A258" s="12"/>
      <c r="B258" s="242"/>
      <c r="C258" s="243"/>
      <c r="D258" s="234" t="s">
        <v>276</v>
      </c>
      <c r="E258" s="244" t="s">
        <v>1</v>
      </c>
      <c r="F258" s="245" t="s">
        <v>1335</v>
      </c>
      <c r="G258" s="243"/>
      <c r="H258" s="246">
        <v>740.56500000000005</v>
      </c>
      <c r="I258" s="247"/>
      <c r="J258" s="243"/>
      <c r="K258" s="243"/>
      <c r="L258" s="248"/>
      <c r="M258" s="249"/>
      <c r="N258" s="250"/>
      <c r="O258" s="250"/>
      <c r="P258" s="250"/>
      <c r="Q258" s="250"/>
      <c r="R258" s="250"/>
      <c r="S258" s="250"/>
      <c r="T258" s="251"/>
      <c r="U258" s="12"/>
      <c r="V258" s="12"/>
      <c r="W258" s="12"/>
      <c r="X258" s="12"/>
      <c r="Y258" s="12"/>
      <c r="Z258" s="12"/>
      <c r="AA258" s="12"/>
      <c r="AB258" s="12"/>
      <c r="AC258" s="12"/>
      <c r="AD258" s="12"/>
      <c r="AE258" s="12"/>
      <c r="AT258" s="252" t="s">
        <v>276</v>
      </c>
      <c r="AU258" s="252" t="s">
        <v>84</v>
      </c>
      <c r="AV258" s="12" t="s">
        <v>86</v>
      </c>
      <c r="AW258" s="12" t="s">
        <v>32</v>
      </c>
      <c r="AX258" s="12" t="s">
        <v>76</v>
      </c>
      <c r="AY258" s="252" t="s">
        <v>251</v>
      </c>
    </row>
    <row r="259" s="12" customFormat="1">
      <c r="A259" s="12"/>
      <c r="B259" s="242"/>
      <c r="C259" s="243"/>
      <c r="D259" s="234" t="s">
        <v>276</v>
      </c>
      <c r="E259" s="244" t="s">
        <v>1</v>
      </c>
      <c r="F259" s="245" t="s">
        <v>1336</v>
      </c>
      <c r="G259" s="243"/>
      <c r="H259" s="246">
        <v>177.09999999999999</v>
      </c>
      <c r="I259" s="247"/>
      <c r="J259" s="243"/>
      <c r="K259" s="243"/>
      <c r="L259" s="248"/>
      <c r="M259" s="249"/>
      <c r="N259" s="250"/>
      <c r="O259" s="250"/>
      <c r="P259" s="250"/>
      <c r="Q259" s="250"/>
      <c r="R259" s="250"/>
      <c r="S259" s="250"/>
      <c r="T259" s="251"/>
      <c r="U259" s="12"/>
      <c r="V259" s="12"/>
      <c r="W259" s="12"/>
      <c r="X259" s="12"/>
      <c r="Y259" s="12"/>
      <c r="Z259" s="12"/>
      <c r="AA259" s="12"/>
      <c r="AB259" s="12"/>
      <c r="AC259" s="12"/>
      <c r="AD259" s="12"/>
      <c r="AE259" s="12"/>
      <c r="AT259" s="252" t="s">
        <v>276</v>
      </c>
      <c r="AU259" s="252" t="s">
        <v>84</v>
      </c>
      <c r="AV259" s="12" t="s">
        <v>86</v>
      </c>
      <c r="AW259" s="12" t="s">
        <v>32</v>
      </c>
      <c r="AX259" s="12" t="s">
        <v>76</v>
      </c>
      <c r="AY259" s="252" t="s">
        <v>251</v>
      </c>
    </row>
    <row r="260" s="15" customFormat="1">
      <c r="A260" s="15"/>
      <c r="B260" s="274"/>
      <c r="C260" s="275"/>
      <c r="D260" s="234" t="s">
        <v>276</v>
      </c>
      <c r="E260" s="276" t="s">
        <v>1</v>
      </c>
      <c r="F260" s="277" t="s">
        <v>423</v>
      </c>
      <c r="G260" s="275"/>
      <c r="H260" s="278">
        <v>917.66499999999996</v>
      </c>
      <c r="I260" s="279"/>
      <c r="J260" s="275"/>
      <c r="K260" s="275"/>
      <c r="L260" s="280"/>
      <c r="M260" s="281"/>
      <c r="N260" s="282"/>
      <c r="O260" s="282"/>
      <c r="P260" s="282"/>
      <c r="Q260" s="282"/>
      <c r="R260" s="282"/>
      <c r="S260" s="282"/>
      <c r="T260" s="283"/>
      <c r="U260" s="15"/>
      <c r="V260" s="15"/>
      <c r="W260" s="15"/>
      <c r="X260" s="15"/>
      <c r="Y260" s="15"/>
      <c r="Z260" s="15"/>
      <c r="AA260" s="15"/>
      <c r="AB260" s="15"/>
      <c r="AC260" s="15"/>
      <c r="AD260" s="15"/>
      <c r="AE260" s="15"/>
      <c r="AT260" s="284" t="s">
        <v>276</v>
      </c>
      <c r="AU260" s="284" t="s">
        <v>84</v>
      </c>
      <c r="AV260" s="15" t="s">
        <v>254</v>
      </c>
      <c r="AW260" s="15" t="s">
        <v>32</v>
      </c>
      <c r="AX260" s="15" t="s">
        <v>84</v>
      </c>
      <c r="AY260" s="284" t="s">
        <v>251</v>
      </c>
    </row>
    <row r="261" s="12" customFormat="1">
      <c r="A261" s="12"/>
      <c r="B261" s="242"/>
      <c r="C261" s="243"/>
      <c r="D261" s="234" t="s">
        <v>276</v>
      </c>
      <c r="E261" s="243"/>
      <c r="F261" s="245" t="s">
        <v>1353</v>
      </c>
      <c r="G261" s="243"/>
      <c r="H261" s="246">
        <v>1651.797</v>
      </c>
      <c r="I261" s="247"/>
      <c r="J261" s="243"/>
      <c r="K261" s="243"/>
      <c r="L261" s="248"/>
      <c r="M261" s="249"/>
      <c r="N261" s="250"/>
      <c r="O261" s="250"/>
      <c r="P261" s="250"/>
      <c r="Q261" s="250"/>
      <c r="R261" s="250"/>
      <c r="S261" s="250"/>
      <c r="T261" s="251"/>
      <c r="U261" s="12"/>
      <c r="V261" s="12"/>
      <c r="W261" s="12"/>
      <c r="X261" s="12"/>
      <c r="Y261" s="12"/>
      <c r="Z261" s="12"/>
      <c r="AA261" s="12"/>
      <c r="AB261" s="12"/>
      <c r="AC261" s="12"/>
      <c r="AD261" s="12"/>
      <c r="AE261" s="12"/>
      <c r="AT261" s="252" t="s">
        <v>276</v>
      </c>
      <c r="AU261" s="252" t="s">
        <v>84</v>
      </c>
      <c r="AV261" s="12" t="s">
        <v>86</v>
      </c>
      <c r="AW261" s="12" t="s">
        <v>4</v>
      </c>
      <c r="AX261" s="12" t="s">
        <v>84</v>
      </c>
      <c r="AY261" s="252" t="s">
        <v>251</v>
      </c>
    </row>
    <row r="262" s="2" customFormat="1" ht="33" customHeight="1">
      <c r="A262" s="38"/>
      <c r="B262" s="39"/>
      <c r="C262" s="220" t="s">
        <v>962</v>
      </c>
      <c r="D262" s="220" t="s">
        <v>255</v>
      </c>
      <c r="E262" s="221" t="s">
        <v>1354</v>
      </c>
      <c r="F262" s="222" t="s">
        <v>1355</v>
      </c>
      <c r="G262" s="223" t="s">
        <v>592</v>
      </c>
      <c r="H262" s="224">
        <v>48.799999999999997</v>
      </c>
      <c r="I262" s="225"/>
      <c r="J262" s="226">
        <f>ROUND(I262*H262,2)</f>
        <v>0</v>
      </c>
      <c r="K262" s="227"/>
      <c r="L262" s="44"/>
      <c r="M262" s="228" t="s">
        <v>1</v>
      </c>
      <c r="N262" s="229" t="s">
        <v>41</v>
      </c>
      <c r="O262" s="91"/>
      <c r="P262" s="230">
        <f>O262*H262</f>
        <v>0</v>
      </c>
      <c r="Q262" s="230">
        <v>0</v>
      </c>
      <c r="R262" s="230">
        <f>Q262*H262</f>
        <v>0</v>
      </c>
      <c r="S262" s="230">
        <v>0</v>
      </c>
      <c r="T262" s="231">
        <f>S262*H262</f>
        <v>0</v>
      </c>
      <c r="U262" s="38"/>
      <c r="V262" s="38"/>
      <c r="W262" s="38"/>
      <c r="X262" s="38"/>
      <c r="Y262" s="38"/>
      <c r="Z262" s="38"/>
      <c r="AA262" s="38"/>
      <c r="AB262" s="38"/>
      <c r="AC262" s="38"/>
      <c r="AD262" s="38"/>
      <c r="AE262" s="38"/>
      <c r="AR262" s="232" t="s">
        <v>254</v>
      </c>
      <c r="AT262" s="232" t="s">
        <v>255</v>
      </c>
      <c r="AU262" s="232" t="s">
        <v>84</v>
      </c>
      <c r="AY262" s="17" t="s">
        <v>251</v>
      </c>
      <c r="BE262" s="233">
        <f>IF(N262="základní",J262,0)</f>
        <v>0</v>
      </c>
      <c r="BF262" s="233">
        <f>IF(N262="snížená",J262,0)</f>
        <v>0</v>
      </c>
      <c r="BG262" s="233">
        <f>IF(N262="zákl. přenesená",J262,0)</f>
        <v>0</v>
      </c>
      <c r="BH262" s="233">
        <f>IF(N262="sníž. přenesená",J262,0)</f>
        <v>0</v>
      </c>
      <c r="BI262" s="233">
        <f>IF(N262="nulová",J262,0)</f>
        <v>0</v>
      </c>
      <c r="BJ262" s="17" t="s">
        <v>84</v>
      </c>
      <c r="BK262" s="233">
        <f>ROUND(I262*H262,2)</f>
        <v>0</v>
      </c>
      <c r="BL262" s="17" t="s">
        <v>254</v>
      </c>
      <c r="BM262" s="232" t="s">
        <v>1356</v>
      </c>
    </row>
    <row r="263" s="2" customFormat="1">
      <c r="A263" s="38"/>
      <c r="B263" s="39"/>
      <c r="C263" s="40"/>
      <c r="D263" s="234" t="s">
        <v>260</v>
      </c>
      <c r="E263" s="40"/>
      <c r="F263" s="235" t="s">
        <v>1357</v>
      </c>
      <c r="G263" s="40"/>
      <c r="H263" s="40"/>
      <c r="I263" s="236"/>
      <c r="J263" s="40"/>
      <c r="K263" s="40"/>
      <c r="L263" s="44"/>
      <c r="M263" s="237"/>
      <c r="N263" s="238"/>
      <c r="O263" s="91"/>
      <c r="P263" s="91"/>
      <c r="Q263" s="91"/>
      <c r="R263" s="91"/>
      <c r="S263" s="91"/>
      <c r="T263" s="92"/>
      <c r="U263" s="38"/>
      <c r="V263" s="38"/>
      <c r="W263" s="38"/>
      <c r="X263" s="38"/>
      <c r="Y263" s="38"/>
      <c r="Z263" s="38"/>
      <c r="AA263" s="38"/>
      <c r="AB263" s="38"/>
      <c r="AC263" s="38"/>
      <c r="AD263" s="38"/>
      <c r="AE263" s="38"/>
      <c r="AT263" s="17" t="s">
        <v>260</v>
      </c>
      <c r="AU263" s="17" t="s">
        <v>84</v>
      </c>
    </row>
    <row r="264" s="2" customFormat="1">
      <c r="A264" s="38"/>
      <c r="B264" s="39"/>
      <c r="C264" s="40"/>
      <c r="D264" s="240" t="s">
        <v>274</v>
      </c>
      <c r="E264" s="40"/>
      <c r="F264" s="241" t="s">
        <v>1358</v>
      </c>
      <c r="G264" s="40"/>
      <c r="H264" s="40"/>
      <c r="I264" s="236"/>
      <c r="J264" s="40"/>
      <c r="K264" s="40"/>
      <c r="L264" s="44"/>
      <c r="M264" s="237"/>
      <c r="N264" s="238"/>
      <c r="O264" s="91"/>
      <c r="P264" s="91"/>
      <c r="Q264" s="91"/>
      <c r="R264" s="91"/>
      <c r="S264" s="91"/>
      <c r="T264" s="92"/>
      <c r="U264" s="38"/>
      <c r="V264" s="38"/>
      <c r="W264" s="38"/>
      <c r="X264" s="38"/>
      <c r="Y264" s="38"/>
      <c r="Z264" s="38"/>
      <c r="AA264" s="38"/>
      <c r="AB264" s="38"/>
      <c r="AC264" s="38"/>
      <c r="AD264" s="38"/>
      <c r="AE264" s="38"/>
      <c r="AT264" s="17" t="s">
        <v>274</v>
      </c>
      <c r="AU264" s="17" t="s">
        <v>84</v>
      </c>
    </row>
    <row r="265" s="13" customFormat="1">
      <c r="A265" s="13"/>
      <c r="B265" s="253"/>
      <c r="C265" s="254"/>
      <c r="D265" s="234" t="s">
        <v>276</v>
      </c>
      <c r="E265" s="255" t="s">
        <v>1</v>
      </c>
      <c r="F265" s="256" t="s">
        <v>1359</v>
      </c>
      <c r="G265" s="254"/>
      <c r="H265" s="255" t="s">
        <v>1</v>
      </c>
      <c r="I265" s="257"/>
      <c r="J265" s="254"/>
      <c r="K265" s="254"/>
      <c r="L265" s="258"/>
      <c r="M265" s="259"/>
      <c r="N265" s="260"/>
      <c r="O265" s="260"/>
      <c r="P265" s="260"/>
      <c r="Q265" s="260"/>
      <c r="R265" s="260"/>
      <c r="S265" s="260"/>
      <c r="T265" s="261"/>
      <c r="U265" s="13"/>
      <c r="V265" s="13"/>
      <c r="W265" s="13"/>
      <c r="X265" s="13"/>
      <c r="Y265" s="13"/>
      <c r="Z265" s="13"/>
      <c r="AA265" s="13"/>
      <c r="AB265" s="13"/>
      <c r="AC265" s="13"/>
      <c r="AD265" s="13"/>
      <c r="AE265" s="13"/>
      <c r="AT265" s="262" t="s">
        <v>276</v>
      </c>
      <c r="AU265" s="262" t="s">
        <v>84</v>
      </c>
      <c r="AV265" s="13" t="s">
        <v>84</v>
      </c>
      <c r="AW265" s="13" t="s">
        <v>32</v>
      </c>
      <c r="AX265" s="13" t="s">
        <v>76</v>
      </c>
      <c r="AY265" s="262" t="s">
        <v>251</v>
      </c>
    </row>
    <row r="266" s="12" customFormat="1">
      <c r="A266" s="12"/>
      <c r="B266" s="242"/>
      <c r="C266" s="243"/>
      <c r="D266" s="234" t="s">
        <v>276</v>
      </c>
      <c r="E266" s="244" t="s">
        <v>1</v>
      </c>
      <c r="F266" s="245" t="s">
        <v>1360</v>
      </c>
      <c r="G266" s="243"/>
      <c r="H266" s="246">
        <v>48.799999999999997</v>
      </c>
      <c r="I266" s="247"/>
      <c r="J266" s="243"/>
      <c r="K266" s="243"/>
      <c r="L266" s="248"/>
      <c r="M266" s="249"/>
      <c r="N266" s="250"/>
      <c r="O266" s="250"/>
      <c r="P266" s="250"/>
      <c r="Q266" s="250"/>
      <c r="R266" s="250"/>
      <c r="S266" s="250"/>
      <c r="T266" s="251"/>
      <c r="U266" s="12"/>
      <c r="V266" s="12"/>
      <c r="W266" s="12"/>
      <c r="X266" s="12"/>
      <c r="Y266" s="12"/>
      <c r="Z266" s="12"/>
      <c r="AA266" s="12"/>
      <c r="AB266" s="12"/>
      <c r="AC266" s="12"/>
      <c r="AD266" s="12"/>
      <c r="AE266" s="12"/>
      <c r="AT266" s="252" t="s">
        <v>276</v>
      </c>
      <c r="AU266" s="252" t="s">
        <v>84</v>
      </c>
      <c r="AV266" s="12" t="s">
        <v>86</v>
      </c>
      <c r="AW266" s="12" t="s">
        <v>32</v>
      </c>
      <c r="AX266" s="12" t="s">
        <v>84</v>
      </c>
      <c r="AY266" s="252" t="s">
        <v>251</v>
      </c>
    </row>
    <row r="267" s="2" customFormat="1" ht="33" customHeight="1">
      <c r="A267" s="38"/>
      <c r="B267" s="39"/>
      <c r="C267" s="220" t="s">
        <v>972</v>
      </c>
      <c r="D267" s="220" t="s">
        <v>255</v>
      </c>
      <c r="E267" s="221" t="s">
        <v>679</v>
      </c>
      <c r="F267" s="222" t="s">
        <v>680</v>
      </c>
      <c r="G267" s="223" t="s">
        <v>681</v>
      </c>
      <c r="H267" s="224">
        <v>4719.3280000000004</v>
      </c>
      <c r="I267" s="225"/>
      <c r="J267" s="226">
        <f>ROUND(I267*H267,2)</f>
        <v>0</v>
      </c>
      <c r="K267" s="227"/>
      <c r="L267" s="44"/>
      <c r="M267" s="228" t="s">
        <v>1</v>
      </c>
      <c r="N267" s="229" t="s">
        <v>41</v>
      </c>
      <c r="O267" s="91"/>
      <c r="P267" s="230">
        <f>O267*H267</f>
        <v>0</v>
      </c>
      <c r="Q267" s="230">
        <v>0</v>
      </c>
      <c r="R267" s="230">
        <f>Q267*H267</f>
        <v>0</v>
      </c>
      <c r="S267" s="230">
        <v>0</v>
      </c>
      <c r="T267" s="231">
        <f>S267*H267</f>
        <v>0</v>
      </c>
      <c r="U267" s="38"/>
      <c r="V267" s="38"/>
      <c r="W267" s="38"/>
      <c r="X267" s="38"/>
      <c r="Y267" s="38"/>
      <c r="Z267" s="38"/>
      <c r="AA267" s="38"/>
      <c r="AB267" s="38"/>
      <c r="AC267" s="38"/>
      <c r="AD267" s="38"/>
      <c r="AE267" s="38"/>
      <c r="AR267" s="232" t="s">
        <v>254</v>
      </c>
      <c r="AT267" s="232" t="s">
        <v>255</v>
      </c>
      <c r="AU267" s="232" t="s">
        <v>84</v>
      </c>
      <c r="AY267" s="17" t="s">
        <v>251</v>
      </c>
      <c r="BE267" s="233">
        <f>IF(N267="základní",J267,0)</f>
        <v>0</v>
      </c>
      <c r="BF267" s="233">
        <f>IF(N267="snížená",J267,0)</f>
        <v>0</v>
      </c>
      <c r="BG267" s="233">
        <f>IF(N267="zákl. přenesená",J267,0)</f>
        <v>0</v>
      </c>
      <c r="BH267" s="233">
        <f>IF(N267="sníž. přenesená",J267,0)</f>
        <v>0</v>
      </c>
      <c r="BI267" s="233">
        <f>IF(N267="nulová",J267,0)</f>
        <v>0</v>
      </c>
      <c r="BJ267" s="17" t="s">
        <v>84</v>
      </c>
      <c r="BK267" s="233">
        <f>ROUND(I267*H267,2)</f>
        <v>0</v>
      </c>
      <c r="BL267" s="17" t="s">
        <v>254</v>
      </c>
      <c r="BM267" s="232" t="s">
        <v>1361</v>
      </c>
    </row>
    <row r="268" s="2" customFormat="1">
      <c r="A268" s="38"/>
      <c r="B268" s="39"/>
      <c r="C268" s="40"/>
      <c r="D268" s="234" t="s">
        <v>260</v>
      </c>
      <c r="E268" s="40"/>
      <c r="F268" s="235" t="s">
        <v>683</v>
      </c>
      <c r="G268" s="40"/>
      <c r="H268" s="40"/>
      <c r="I268" s="236"/>
      <c r="J268" s="40"/>
      <c r="K268" s="40"/>
      <c r="L268" s="44"/>
      <c r="M268" s="237"/>
      <c r="N268" s="238"/>
      <c r="O268" s="91"/>
      <c r="P268" s="91"/>
      <c r="Q268" s="91"/>
      <c r="R268" s="91"/>
      <c r="S268" s="91"/>
      <c r="T268" s="92"/>
      <c r="U268" s="38"/>
      <c r="V268" s="38"/>
      <c r="W268" s="38"/>
      <c r="X268" s="38"/>
      <c r="Y268" s="38"/>
      <c r="Z268" s="38"/>
      <c r="AA268" s="38"/>
      <c r="AB268" s="38"/>
      <c r="AC268" s="38"/>
      <c r="AD268" s="38"/>
      <c r="AE268" s="38"/>
      <c r="AT268" s="17" t="s">
        <v>260</v>
      </c>
      <c r="AU268" s="17" t="s">
        <v>84</v>
      </c>
    </row>
    <row r="269" s="2" customFormat="1">
      <c r="A269" s="38"/>
      <c r="B269" s="39"/>
      <c r="C269" s="40"/>
      <c r="D269" s="240" t="s">
        <v>274</v>
      </c>
      <c r="E269" s="40"/>
      <c r="F269" s="241" t="s">
        <v>684</v>
      </c>
      <c r="G269" s="40"/>
      <c r="H269" s="40"/>
      <c r="I269" s="236"/>
      <c r="J269" s="40"/>
      <c r="K269" s="40"/>
      <c r="L269" s="44"/>
      <c r="M269" s="237"/>
      <c r="N269" s="238"/>
      <c r="O269" s="91"/>
      <c r="P269" s="91"/>
      <c r="Q269" s="91"/>
      <c r="R269" s="91"/>
      <c r="S269" s="91"/>
      <c r="T269" s="92"/>
      <c r="U269" s="38"/>
      <c r="V269" s="38"/>
      <c r="W269" s="38"/>
      <c r="X269" s="38"/>
      <c r="Y269" s="38"/>
      <c r="Z269" s="38"/>
      <c r="AA269" s="38"/>
      <c r="AB269" s="38"/>
      <c r="AC269" s="38"/>
      <c r="AD269" s="38"/>
      <c r="AE269" s="38"/>
      <c r="AT269" s="17" t="s">
        <v>274</v>
      </c>
      <c r="AU269" s="17" t="s">
        <v>84</v>
      </c>
    </row>
    <row r="270" s="12" customFormat="1">
      <c r="A270" s="12"/>
      <c r="B270" s="242"/>
      <c r="C270" s="243"/>
      <c r="D270" s="234" t="s">
        <v>276</v>
      </c>
      <c r="E270" s="244" t="s">
        <v>1</v>
      </c>
      <c r="F270" s="245" t="s">
        <v>1362</v>
      </c>
      <c r="G270" s="243"/>
      <c r="H270" s="246">
        <v>4719.3280000000004</v>
      </c>
      <c r="I270" s="247"/>
      <c r="J270" s="243"/>
      <c r="K270" s="243"/>
      <c r="L270" s="248"/>
      <c r="M270" s="249"/>
      <c r="N270" s="250"/>
      <c r="O270" s="250"/>
      <c r="P270" s="250"/>
      <c r="Q270" s="250"/>
      <c r="R270" s="250"/>
      <c r="S270" s="250"/>
      <c r="T270" s="251"/>
      <c r="U270" s="12"/>
      <c r="V270" s="12"/>
      <c r="W270" s="12"/>
      <c r="X270" s="12"/>
      <c r="Y270" s="12"/>
      <c r="Z270" s="12"/>
      <c r="AA270" s="12"/>
      <c r="AB270" s="12"/>
      <c r="AC270" s="12"/>
      <c r="AD270" s="12"/>
      <c r="AE270" s="12"/>
      <c r="AT270" s="252" t="s">
        <v>276</v>
      </c>
      <c r="AU270" s="252" t="s">
        <v>84</v>
      </c>
      <c r="AV270" s="12" t="s">
        <v>86</v>
      </c>
      <c r="AW270" s="12" t="s">
        <v>32</v>
      </c>
      <c r="AX270" s="12" t="s">
        <v>84</v>
      </c>
      <c r="AY270" s="252" t="s">
        <v>251</v>
      </c>
    </row>
    <row r="271" s="2" customFormat="1" ht="16.5" customHeight="1">
      <c r="A271" s="38"/>
      <c r="B271" s="39"/>
      <c r="C271" s="220" t="s">
        <v>986</v>
      </c>
      <c r="D271" s="220" t="s">
        <v>255</v>
      </c>
      <c r="E271" s="221" t="s">
        <v>610</v>
      </c>
      <c r="F271" s="222" t="s">
        <v>611</v>
      </c>
      <c r="G271" s="223" t="s">
        <v>592</v>
      </c>
      <c r="H271" s="224">
        <v>2949.5799999999999</v>
      </c>
      <c r="I271" s="225"/>
      <c r="J271" s="226">
        <f>ROUND(I271*H271,2)</f>
        <v>0</v>
      </c>
      <c r="K271" s="227"/>
      <c r="L271" s="44"/>
      <c r="M271" s="228" t="s">
        <v>1</v>
      </c>
      <c r="N271" s="229" t="s">
        <v>41</v>
      </c>
      <c r="O271" s="91"/>
      <c r="P271" s="230">
        <f>O271*H271</f>
        <v>0</v>
      </c>
      <c r="Q271" s="230">
        <v>0</v>
      </c>
      <c r="R271" s="230">
        <f>Q271*H271</f>
        <v>0</v>
      </c>
      <c r="S271" s="230">
        <v>0</v>
      </c>
      <c r="T271" s="231">
        <f>S271*H271</f>
        <v>0</v>
      </c>
      <c r="U271" s="38"/>
      <c r="V271" s="38"/>
      <c r="W271" s="38"/>
      <c r="X271" s="38"/>
      <c r="Y271" s="38"/>
      <c r="Z271" s="38"/>
      <c r="AA271" s="38"/>
      <c r="AB271" s="38"/>
      <c r="AC271" s="38"/>
      <c r="AD271" s="38"/>
      <c r="AE271" s="38"/>
      <c r="AR271" s="232" t="s">
        <v>254</v>
      </c>
      <c r="AT271" s="232" t="s">
        <v>255</v>
      </c>
      <c r="AU271" s="232" t="s">
        <v>84</v>
      </c>
      <c r="AY271" s="17" t="s">
        <v>251</v>
      </c>
      <c r="BE271" s="233">
        <f>IF(N271="základní",J271,0)</f>
        <v>0</v>
      </c>
      <c r="BF271" s="233">
        <f>IF(N271="snížená",J271,0)</f>
        <v>0</v>
      </c>
      <c r="BG271" s="233">
        <f>IF(N271="zákl. přenesená",J271,0)</f>
        <v>0</v>
      </c>
      <c r="BH271" s="233">
        <f>IF(N271="sníž. přenesená",J271,0)</f>
        <v>0</v>
      </c>
      <c r="BI271" s="233">
        <f>IF(N271="nulová",J271,0)</f>
        <v>0</v>
      </c>
      <c r="BJ271" s="17" t="s">
        <v>84</v>
      </c>
      <c r="BK271" s="233">
        <f>ROUND(I271*H271,2)</f>
        <v>0</v>
      </c>
      <c r="BL271" s="17" t="s">
        <v>254</v>
      </c>
      <c r="BM271" s="232" t="s">
        <v>1363</v>
      </c>
    </row>
    <row r="272" s="2" customFormat="1">
      <c r="A272" s="38"/>
      <c r="B272" s="39"/>
      <c r="C272" s="40"/>
      <c r="D272" s="234" t="s">
        <v>260</v>
      </c>
      <c r="E272" s="40"/>
      <c r="F272" s="235" t="s">
        <v>613</v>
      </c>
      <c r="G272" s="40"/>
      <c r="H272" s="40"/>
      <c r="I272" s="236"/>
      <c r="J272" s="40"/>
      <c r="K272" s="40"/>
      <c r="L272" s="44"/>
      <c r="M272" s="237"/>
      <c r="N272" s="238"/>
      <c r="O272" s="91"/>
      <c r="P272" s="91"/>
      <c r="Q272" s="91"/>
      <c r="R272" s="91"/>
      <c r="S272" s="91"/>
      <c r="T272" s="92"/>
      <c r="U272" s="38"/>
      <c r="V272" s="38"/>
      <c r="W272" s="38"/>
      <c r="X272" s="38"/>
      <c r="Y272" s="38"/>
      <c r="Z272" s="38"/>
      <c r="AA272" s="38"/>
      <c r="AB272" s="38"/>
      <c r="AC272" s="38"/>
      <c r="AD272" s="38"/>
      <c r="AE272" s="38"/>
      <c r="AT272" s="17" t="s">
        <v>260</v>
      </c>
      <c r="AU272" s="17" t="s">
        <v>84</v>
      </c>
    </row>
    <row r="273" s="2" customFormat="1">
      <c r="A273" s="38"/>
      <c r="B273" s="39"/>
      <c r="C273" s="40"/>
      <c r="D273" s="240" t="s">
        <v>274</v>
      </c>
      <c r="E273" s="40"/>
      <c r="F273" s="241" t="s">
        <v>614</v>
      </c>
      <c r="G273" s="40"/>
      <c r="H273" s="40"/>
      <c r="I273" s="236"/>
      <c r="J273" s="40"/>
      <c r="K273" s="40"/>
      <c r="L273" s="44"/>
      <c r="M273" s="237"/>
      <c r="N273" s="238"/>
      <c r="O273" s="91"/>
      <c r="P273" s="91"/>
      <c r="Q273" s="91"/>
      <c r="R273" s="91"/>
      <c r="S273" s="91"/>
      <c r="T273" s="92"/>
      <c r="U273" s="38"/>
      <c r="V273" s="38"/>
      <c r="W273" s="38"/>
      <c r="X273" s="38"/>
      <c r="Y273" s="38"/>
      <c r="Z273" s="38"/>
      <c r="AA273" s="38"/>
      <c r="AB273" s="38"/>
      <c r="AC273" s="38"/>
      <c r="AD273" s="38"/>
      <c r="AE273" s="38"/>
      <c r="AT273" s="17" t="s">
        <v>274</v>
      </c>
      <c r="AU273" s="17" t="s">
        <v>84</v>
      </c>
    </row>
    <row r="274" s="12" customFormat="1">
      <c r="A274" s="12"/>
      <c r="B274" s="242"/>
      <c r="C274" s="243"/>
      <c r="D274" s="234" t="s">
        <v>276</v>
      </c>
      <c r="E274" s="244" t="s">
        <v>1</v>
      </c>
      <c r="F274" s="245" t="s">
        <v>1364</v>
      </c>
      <c r="G274" s="243"/>
      <c r="H274" s="246">
        <v>2949.5799999999999</v>
      </c>
      <c r="I274" s="247"/>
      <c r="J274" s="243"/>
      <c r="K274" s="243"/>
      <c r="L274" s="248"/>
      <c r="M274" s="249"/>
      <c r="N274" s="250"/>
      <c r="O274" s="250"/>
      <c r="P274" s="250"/>
      <c r="Q274" s="250"/>
      <c r="R274" s="250"/>
      <c r="S274" s="250"/>
      <c r="T274" s="251"/>
      <c r="U274" s="12"/>
      <c r="V274" s="12"/>
      <c r="W274" s="12"/>
      <c r="X274" s="12"/>
      <c r="Y274" s="12"/>
      <c r="Z274" s="12"/>
      <c r="AA274" s="12"/>
      <c r="AB274" s="12"/>
      <c r="AC274" s="12"/>
      <c r="AD274" s="12"/>
      <c r="AE274" s="12"/>
      <c r="AT274" s="252" t="s">
        <v>276</v>
      </c>
      <c r="AU274" s="252" t="s">
        <v>84</v>
      </c>
      <c r="AV274" s="12" t="s">
        <v>86</v>
      </c>
      <c r="AW274" s="12" t="s">
        <v>32</v>
      </c>
      <c r="AX274" s="12" t="s">
        <v>84</v>
      </c>
      <c r="AY274" s="252" t="s">
        <v>251</v>
      </c>
    </row>
    <row r="275" s="2" customFormat="1" ht="24.15" customHeight="1">
      <c r="A275" s="38"/>
      <c r="B275" s="39"/>
      <c r="C275" s="220" t="s">
        <v>994</v>
      </c>
      <c r="D275" s="220" t="s">
        <v>255</v>
      </c>
      <c r="E275" s="221" t="s">
        <v>1365</v>
      </c>
      <c r="F275" s="222" t="s">
        <v>1366</v>
      </c>
      <c r="G275" s="223" t="s">
        <v>592</v>
      </c>
      <c r="H275" s="224">
        <v>21</v>
      </c>
      <c r="I275" s="225"/>
      <c r="J275" s="226">
        <f>ROUND(I275*H275,2)</f>
        <v>0</v>
      </c>
      <c r="K275" s="227"/>
      <c r="L275" s="44"/>
      <c r="M275" s="228" t="s">
        <v>1</v>
      </c>
      <c r="N275" s="229" t="s">
        <v>41</v>
      </c>
      <c r="O275" s="91"/>
      <c r="P275" s="230">
        <f>O275*H275</f>
        <v>0</v>
      </c>
      <c r="Q275" s="230">
        <v>0</v>
      </c>
      <c r="R275" s="230">
        <f>Q275*H275</f>
        <v>0</v>
      </c>
      <c r="S275" s="230">
        <v>0</v>
      </c>
      <c r="T275" s="231">
        <f>S275*H275</f>
        <v>0</v>
      </c>
      <c r="U275" s="38"/>
      <c r="V275" s="38"/>
      <c r="W275" s="38"/>
      <c r="X275" s="38"/>
      <c r="Y275" s="38"/>
      <c r="Z275" s="38"/>
      <c r="AA275" s="38"/>
      <c r="AB275" s="38"/>
      <c r="AC275" s="38"/>
      <c r="AD275" s="38"/>
      <c r="AE275" s="38"/>
      <c r="AR275" s="232" t="s">
        <v>254</v>
      </c>
      <c r="AT275" s="232" t="s">
        <v>255</v>
      </c>
      <c r="AU275" s="232" t="s">
        <v>84</v>
      </c>
      <c r="AY275" s="17" t="s">
        <v>251</v>
      </c>
      <c r="BE275" s="233">
        <f>IF(N275="základní",J275,0)</f>
        <v>0</v>
      </c>
      <c r="BF275" s="233">
        <f>IF(N275="snížená",J275,0)</f>
        <v>0</v>
      </c>
      <c r="BG275" s="233">
        <f>IF(N275="zákl. přenesená",J275,0)</f>
        <v>0</v>
      </c>
      <c r="BH275" s="233">
        <f>IF(N275="sníž. přenesená",J275,0)</f>
        <v>0</v>
      </c>
      <c r="BI275" s="233">
        <f>IF(N275="nulová",J275,0)</f>
        <v>0</v>
      </c>
      <c r="BJ275" s="17" t="s">
        <v>84</v>
      </c>
      <c r="BK275" s="233">
        <f>ROUND(I275*H275,2)</f>
        <v>0</v>
      </c>
      <c r="BL275" s="17" t="s">
        <v>254</v>
      </c>
      <c r="BM275" s="232" t="s">
        <v>1367</v>
      </c>
    </row>
    <row r="276" s="2" customFormat="1">
      <c r="A276" s="38"/>
      <c r="B276" s="39"/>
      <c r="C276" s="40"/>
      <c r="D276" s="234" t="s">
        <v>260</v>
      </c>
      <c r="E276" s="40"/>
      <c r="F276" s="235" t="s">
        <v>1368</v>
      </c>
      <c r="G276" s="40"/>
      <c r="H276" s="40"/>
      <c r="I276" s="236"/>
      <c r="J276" s="40"/>
      <c r="K276" s="40"/>
      <c r="L276" s="44"/>
      <c r="M276" s="237"/>
      <c r="N276" s="238"/>
      <c r="O276" s="91"/>
      <c r="P276" s="91"/>
      <c r="Q276" s="91"/>
      <c r="R276" s="91"/>
      <c r="S276" s="91"/>
      <c r="T276" s="92"/>
      <c r="U276" s="38"/>
      <c r="V276" s="38"/>
      <c r="W276" s="38"/>
      <c r="X276" s="38"/>
      <c r="Y276" s="38"/>
      <c r="Z276" s="38"/>
      <c r="AA276" s="38"/>
      <c r="AB276" s="38"/>
      <c r="AC276" s="38"/>
      <c r="AD276" s="38"/>
      <c r="AE276" s="38"/>
      <c r="AT276" s="17" t="s">
        <v>260</v>
      </c>
      <c r="AU276" s="17" t="s">
        <v>84</v>
      </c>
    </row>
    <row r="277" s="2" customFormat="1">
      <c r="A277" s="38"/>
      <c r="B277" s="39"/>
      <c r="C277" s="40"/>
      <c r="D277" s="240" t="s">
        <v>274</v>
      </c>
      <c r="E277" s="40"/>
      <c r="F277" s="241" t="s">
        <v>1369</v>
      </c>
      <c r="G277" s="40"/>
      <c r="H277" s="40"/>
      <c r="I277" s="236"/>
      <c r="J277" s="40"/>
      <c r="K277" s="40"/>
      <c r="L277" s="44"/>
      <c r="M277" s="237"/>
      <c r="N277" s="238"/>
      <c r="O277" s="91"/>
      <c r="P277" s="91"/>
      <c r="Q277" s="91"/>
      <c r="R277" s="91"/>
      <c r="S277" s="91"/>
      <c r="T277" s="92"/>
      <c r="U277" s="38"/>
      <c r="V277" s="38"/>
      <c r="W277" s="38"/>
      <c r="X277" s="38"/>
      <c r="Y277" s="38"/>
      <c r="Z277" s="38"/>
      <c r="AA277" s="38"/>
      <c r="AB277" s="38"/>
      <c r="AC277" s="38"/>
      <c r="AD277" s="38"/>
      <c r="AE277" s="38"/>
      <c r="AT277" s="17" t="s">
        <v>274</v>
      </c>
      <c r="AU277" s="17" t="s">
        <v>84</v>
      </c>
    </row>
    <row r="278" s="12" customFormat="1">
      <c r="A278" s="12"/>
      <c r="B278" s="242"/>
      <c r="C278" s="243"/>
      <c r="D278" s="234" t="s">
        <v>276</v>
      </c>
      <c r="E278" s="244" t="s">
        <v>1</v>
      </c>
      <c r="F278" s="245" t="s">
        <v>1370</v>
      </c>
      <c r="G278" s="243"/>
      <c r="H278" s="246">
        <v>21</v>
      </c>
      <c r="I278" s="247"/>
      <c r="J278" s="243"/>
      <c r="K278" s="243"/>
      <c r="L278" s="248"/>
      <c r="M278" s="249"/>
      <c r="N278" s="250"/>
      <c r="O278" s="250"/>
      <c r="P278" s="250"/>
      <c r="Q278" s="250"/>
      <c r="R278" s="250"/>
      <c r="S278" s="250"/>
      <c r="T278" s="251"/>
      <c r="U278" s="12"/>
      <c r="V278" s="12"/>
      <c r="W278" s="12"/>
      <c r="X278" s="12"/>
      <c r="Y278" s="12"/>
      <c r="Z278" s="12"/>
      <c r="AA278" s="12"/>
      <c r="AB278" s="12"/>
      <c r="AC278" s="12"/>
      <c r="AD278" s="12"/>
      <c r="AE278" s="12"/>
      <c r="AT278" s="252" t="s">
        <v>276</v>
      </c>
      <c r="AU278" s="252" t="s">
        <v>84</v>
      </c>
      <c r="AV278" s="12" t="s">
        <v>86</v>
      </c>
      <c r="AW278" s="12" t="s">
        <v>32</v>
      </c>
      <c r="AX278" s="12" t="s">
        <v>76</v>
      </c>
      <c r="AY278" s="252" t="s">
        <v>251</v>
      </c>
    </row>
    <row r="279" s="15" customFormat="1">
      <c r="A279" s="15"/>
      <c r="B279" s="274"/>
      <c r="C279" s="275"/>
      <c r="D279" s="234" t="s">
        <v>276</v>
      </c>
      <c r="E279" s="276" t="s">
        <v>1</v>
      </c>
      <c r="F279" s="277" t="s">
        <v>423</v>
      </c>
      <c r="G279" s="275"/>
      <c r="H279" s="278">
        <v>21</v>
      </c>
      <c r="I279" s="279"/>
      <c r="J279" s="275"/>
      <c r="K279" s="275"/>
      <c r="L279" s="280"/>
      <c r="M279" s="281"/>
      <c r="N279" s="282"/>
      <c r="O279" s="282"/>
      <c r="P279" s="282"/>
      <c r="Q279" s="282"/>
      <c r="R279" s="282"/>
      <c r="S279" s="282"/>
      <c r="T279" s="283"/>
      <c r="U279" s="15"/>
      <c r="V279" s="15"/>
      <c r="W279" s="15"/>
      <c r="X279" s="15"/>
      <c r="Y279" s="15"/>
      <c r="Z279" s="15"/>
      <c r="AA279" s="15"/>
      <c r="AB279" s="15"/>
      <c r="AC279" s="15"/>
      <c r="AD279" s="15"/>
      <c r="AE279" s="15"/>
      <c r="AT279" s="284" t="s">
        <v>276</v>
      </c>
      <c r="AU279" s="284" t="s">
        <v>84</v>
      </c>
      <c r="AV279" s="15" t="s">
        <v>254</v>
      </c>
      <c r="AW279" s="15" t="s">
        <v>32</v>
      </c>
      <c r="AX279" s="15" t="s">
        <v>84</v>
      </c>
      <c r="AY279" s="284" t="s">
        <v>251</v>
      </c>
    </row>
    <row r="280" s="2" customFormat="1" ht="24.15" customHeight="1">
      <c r="A280" s="38"/>
      <c r="B280" s="39"/>
      <c r="C280" s="220" t="s">
        <v>1000</v>
      </c>
      <c r="D280" s="220" t="s">
        <v>255</v>
      </c>
      <c r="E280" s="221" t="s">
        <v>1371</v>
      </c>
      <c r="F280" s="222" t="s">
        <v>1372</v>
      </c>
      <c r="G280" s="223" t="s">
        <v>592</v>
      </c>
      <c r="H280" s="224">
        <v>36.840000000000003</v>
      </c>
      <c r="I280" s="225"/>
      <c r="J280" s="226">
        <f>ROUND(I280*H280,2)</f>
        <v>0</v>
      </c>
      <c r="K280" s="227"/>
      <c r="L280" s="44"/>
      <c r="M280" s="228" t="s">
        <v>1</v>
      </c>
      <c r="N280" s="229" t="s">
        <v>41</v>
      </c>
      <c r="O280" s="91"/>
      <c r="P280" s="230">
        <f>O280*H280</f>
        <v>0</v>
      </c>
      <c r="Q280" s="230">
        <v>0</v>
      </c>
      <c r="R280" s="230">
        <f>Q280*H280</f>
        <v>0</v>
      </c>
      <c r="S280" s="230">
        <v>0</v>
      </c>
      <c r="T280" s="231">
        <f>S280*H280</f>
        <v>0</v>
      </c>
      <c r="U280" s="38"/>
      <c r="V280" s="38"/>
      <c r="W280" s="38"/>
      <c r="X280" s="38"/>
      <c r="Y280" s="38"/>
      <c r="Z280" s="38"/>
      <c r="AA280" s="38"/>
      <c r="AB280" s="38"/>
      <c r="AC280" s="38"/>
      <c r="AD280" s="38"/>
      <c r="AE280" s="38"/>
      <c r="AR280" s="232" t="s">
        <v>254</v>
      </c>
      <c r="AT280" s="232" t="s">
        <v>255</v>
      </c>
      <c r="AU280" s="232" t="s">
        <v>84</v>
      </c>
      <c r="AY280" s="17" t="s">
        <v>251</v>
      </c>
      <c r="BE280" s="233">
        <f>IF(N280="základní",J280,0)</f>
        <v>0</v>
      </c>
      <c r="BF280" s="233">
        <f>IF(N280="snížená",J280,0)</f>
        <v>0</v>
      </c>
      <c r="BG280" s="233">
        <f>IF(N280="zákl. přenesená",J280,0)</f>
        <v>0</v>
      </c>
      <c r="BH280" s="233">
        <f>IF(N280="sníž. přenesená",J280,0)</f>
        <v>0</v>
      </c>
      <c r="BI280" s="233">
        <f>IF(N280="nulová",J280,0)</f>
        <v>0</v>
      </c>
      <c r="BJ280" s="17" t="s">
        <v>84</v>
      </c>
      <c r="BK280" s="233">
        <f>ROUND(I280*H280,2)</f>
        <v>0</v>
      </c>
      <c r="BL280" s="17" t="s">
        <v>254</v>
      </c>
      <c r="BM280" s="232" t="s">
        <v>1373</v>
      </c>
    </row>
    <row r="281" s="2" customFormat="1">
      <c r="A281" s="38"/>
      <c r="B281" s="39"/>
      <c r="C281" s="40"/>
      <c r="D281" s="234" t="s">
        <v>260</v>
      </c>
      <c r="E281" s="40"/>
      <c r="F281" s="235" t="s">
        <v>1374</v>
      </c>
      <c r="G281" s="40"/>
      <c r="H281" s="40"/>
      <c r="I281" s="236"/>
      <c r="J281" s="40"/>
      <c r="K281" s="40"/>
      <c r="L281" s="44"/>
      <c r="M281" s="237"/>
      <c r="N281" s="238"/>
      <c r="O281" s="91"/>
      <c r="P281" s="91"/>
      <c r="Q281" s="91"/>
      <c r="R281" s="91"/>
      <c r="S281" s="91"/>
      <c r="T281" s="92"/>
      <c r="U281" s="38"/>
      <c r="V281" s="38"/>
      <c r="W281" s="38"/>
      <c r="X281" s="38"/>
      <c r="Y281" s="38"/>
      <c r="Z281" s="38"/>
      <c r="AA281" s="38"/>
      <c r="AB281" s="38"/>
      <c r="AC281" s="38"/>
      <c r="AD281" s="38"/>
      <c r="AE281" s="38"/>
      <c r="AT281" s="17" t="s">
        <v>260</v>
      </c>
      <c r="AU281" s="17" t="s">
        <v>84</v>
      </c>
    </row>
    <row r="282" s="2" customFormat="1">
      <c r="A282" s="38"/>
      <c r="B282" s="39"/>
      <c r="C282" s="40"/>
      <c r="D282" s="240" t="s">
        <v>274</v>
      </c>
      <c r="E282" s="40"/>
      <c r="F282" s="241" t="s">
        <v>1375</v>
      </c>
      <c r="G282" s="40"/>
      <c r="H282" s="40"/>
      <c r="I282" s="236"/>
      <c r="J282" s="40"/>
      <c r="K282" s="40"/>
      <c r="L282" s="44"/>
      <c r="M282" s="237"/>
      <c r="N282" s="238"/>
      <c r="O282" s="91"/>
      <c r="P282" s="91"/>
      <c r="Q282" s="91"/>
      <c r="R282" s="91"/>
      <c r="S282" s="91"/>
      <c r="T282" s="92"/>
      <c r="U282" s="38"/>
      <c r="V282" s="38"/>
      <c r="W282" s="38"/>
      <c r="X282" s="38"/>
      <c r="Y282" s="38"/>
      <c r="Z282" s="38"/>
      <c r="AA282" s="38"/>
      <c r="AB282" s="38"/>
      <c r="AC282" s="38"/>
      <c r="AD282" s="38"/>
      <c r="AE282" s="38"/>
      <c r="AT282" s="17" t="s">
        <v>274</v>
      </c>
      <c r="AU282" s="17" t="s">
        <v>84</v>
      </c>
    </row>
    <row r="283" s="12" customFormat="1">
      <c r="A283" s="12"/>
      <c r="B283" s="242"/>
      <c r="C283" s="243"/>
      <c r="D283" s="234" t="s">
        <v>276</v>
      </c>
      <c r="E283" s="244" t="s">
        <v>1</v>
      </c>
      <c r="F283" s="245" t="s">
        <v>1370</v>
      </c>
      <c r="G283" s="243"/>
      <c r="H283" s="246">
        <v>21</v>
      </c>
      <c r="I283" s="247"/>
      <c r="J283" s="243"/>
      <c r="K283" s="243"/>
      <c r="L283" s="248"/>
      <c r="M283" s="249"/>
      <c r="N283" s="250"/>
      <c r="O283" s="250"/>
      <c r="P283" s="250"/>
      <c r="Q283" s="250"/>
      <c r="R283" s="250"/>
      <c r="S283" s="250"/>
      <c r="T283" s="251"/>
      <c r="U283" s="12"/>
      <c r="V283" s="12"/>
      <c r="W283" s="12"/>
      <c r="X283" s="12"/>
      <c r="Y283" s="12"/>
      <c r="Z283" s="12"/>
      <c r="AA283" s="12"/>
      <c r="AB283" s="12"/>
      <c r="AC283" s="12"/>
      <c r="AD283" s="12"/>
      <c r="AE283" s="12"/>
      <c r="AT283" s="252" t="s">
        <v>276</v>
      </c>
      <c r="AU283" s="252" t="s">
        <v>84</v>
      </c>
      <c r="AV283" s="12" t="s">
        <v>86</v>
      </c>
      <c r="AW283" s="12" t="s">
        <v>32</v>
      </c>
      <c r="AX283" s="12" t="s">
        <v>76</v>
      </c>
      <c r="AY283" s="252" t="s">
        <v>251</v>
      </c>
    </row>
    <row r="284" s="12" customFormat="1">
      <c r="A284" s="12"/>
      <c r="B284" s="242"/>
      <c r="C284" s="243"/>
      <c r="D284" s="234" t="s">
        <v>276</v>
      </c>
      <c r="E284" s="244" t="s">
        <v>1</v>
      </c>
      <c r="F284" s="245" t="s">
        <v>1376</v>
      </c>
      <c r="G284" s="243"/>
      <c r="H284" s="246">
        <v>15.84</v>
      </c>
      <c r="I284" s="247"/>
      <c r="J284" s="243"/>
      <c r="K284" s="243"/>
      <c r="L284" s="248"/>
      <c r="M284" s="249"/>
      <c r="N284" s="250"/>
      <c r="O284" s="250"/>
      <c r="P284" s="250"/>
      <c r="Q284" s="250"/>
      <c r="R284" s="250"/>
      <c r="S284" s="250"/>
      <c r="T284" s="251"/>
      <c r="U284" s="12"/>
      <c r="V284" s="12"/>
      <c r="W284" s="12"/>
      <c r="X284" s="12"/>
      <c r="Y284" s="12"/>
      <c r="Z284" s="12"/>
      <c r="AA284" s="12"/>
      <c r="AB284" s="12"/>
      <c r="AC284" s="12"/>
      <c r="AD284" s="12"/>
      <c r="AE284" s="12"/>
      <c r="AT284" s="252" t="s">
        <v>276</v>
      </c>
      <c r="AU284" s="252" t="s">
        <v>84</v>
      </c>
      <c r="AV284" s="12" t="s">
        <v>86</v>
      </c>
      <c r="AW284" s="12" t="s">
        <v>32</v>
      </c>
      <c r="AX284" s="12" t="s">
        <v>76</v>
      </c>
      <c r="AY284" s="252" t="s">
        <v>251</v>
      </c>
    </row>
    <row r="285" s="15" customFormat="1">
      <c r="A285" s="15"/>
      <c r="B285" s="274"/>
      <c r="C285" s="275"/>
      <c r="D285" s="234" t="s">
        <v>276</v>
      </c>
      <c r="E285" s="276" t="s">
        <v>1</v>
      </c>
      <c r="F285" s="277" t="s">
        <v>423</v>
      </c>
      <c r="G285" s="275"/>
      <c r="H285" s="278">
        <v>36.840000000000003</v>
      </c>
      <c r="I285" s="279"/>
      <c r="J285" s="275"/>
      <c r="K285" s="275"/>
      <c r="L285" s="280"/>
      <c r="M285" s="281"/>
      <c r="N285" s="282"/>
      <c r="O285" s="282"/>
      <c r="P285" s="282"/>
      <c r="Q285" s="282"/>
      <c r="R285" s="282"/>
      <c r="S285" s="282"/>
      <c r="T285" s="283"/>
      <c r="U285" s="15"/>
      <c r="V285" s="15"/>
      <c r="W285" s="15"/>
      <c r="X285" s="15"/>
      <c r="Y285" s="15"/>
      <c r="Z285" s="15"/>
      <c r="AA285" s="15"/>
      <c r="AB285" s="15"/>
      <c r="AC285" s="15"/>
      <c r="AD285" s="15"/>
      <c r="AE285" s="15"/>
      <c r="AT285" s="284" t="s">
        <v>276</v>
      </c>
      <c r="AU285" s="284" t="s">
        <v>84</v>
      </c>
      <c r="AV285" s="15" t="s">
        <v>254</v>
      </c>
      <c r="AW285" s="15" t="s">
        <v>32</v>
      </c>
      <c r="AX285" s="15" t="s">
        <v>84</v>
      </c>
      <c r="AY285" s="284" t="s">
        <v>251</v>
      </c>
    </row>
    <row r="286" s="2" customFormat="1" ht="16.5" customHeight="1">
      <c r="A286" s="38"/>
      <c r="B286" s="39"/>
      <c r="C286" s="292" t="s">
        <v>747</v>
      </c>
      <c r="D286" s="292" t="s">
        <v>1133</v>
      </c>
      <c r="E286" s="293" t="s">
        <v>1377</v>
      </c>
      <c r="F286" s="294" t="s">
        <v>1378</v>
      </c>
      <c r="G286" s="295" t="s">
        <v>681</v>
      </c>
      <c r="H286" s="296">
        <v>66.311999999999998</v>
      </c>
      <c r="I286" s="297"/>
      <c r="J286" s="298">
        <f>ROUND(I286*H286,2)</f>
        <v>0</v>
      </c>
      <c r="K286" s="299"/>
      <c r="L286" s="300"/>
      <c r="M286" s="301" t="s">
        <v>1</v>
      </c>
      <c r="N286" s="302" t="s">
        <v>41</v>
      </c>
      <c r="O286" s="91"/>
      <c r="P286" s="230">
        <f>O286*H286</f>
        <v>0</v>
      </c>
      <c r="Q286" s="230">
        <v>1</v>
      </c>
      <c r="R286" s="230">
        <f>Q286*H286</f>
        <v>66.311999999999998</v>
      </c>
      <c r="S286" s="230">
        <v>0</v>
      </c>
      <c r="T286" s="231">
        <f>S286*H286</f>
        <v>0</v>
      </c>
      <c r="U286" s="38"/>
      <c r="V286" s="38"/>
      <c r="W286" s="38"/>
      <c r="X286" s="38"/>
      <c r="Y286" s="38"/>
      <c r="Z286" s="38"/>
      <c r="AA286" s="38"/>
      <c r="AB286" s="38"/>
      <c r="AC286" s="38"/>
      <c r="AD286" s="38"/>
      <c r="AE286" s="38"/>
      <c r="AR286" s="232" t="s">
        <v>299</v>
      </c>
      <c r="AT286" s="232" t="s">
        <v>1133</v>
      </c>
      <c r="AU286" s="232" t="s">
        <v>84</v>
      </c>
      <c r="AY286" s="17" t="s">
        <v>251</v>
      </c>
      <c r="BE286" s="233">
        <f>IF(N286="základní",J286,0)</f>
        <v>0</v>
      </c>
      <c r="BF286" s="233">
        <f>IF(N286="snížená",J286,0)</f>
        <v>0</v>
      </c>
      <c r="BG286" s="233">
        <f>IF(N286="zákl. přenesená",J286,0)</f>
        <v>0</v>
      </c>
      <c r="BH286" s="233">
        <f>IF(N286="sníž. přenesená",J286,0)</f>
        <v>0</v>
      </c>
      <c r="BI286" s="233">
        <f>IF(N286="nulová",J286,0)</f>
        <v>0</v>
      </c>
      <c r="BJ286" s="17" t="s">
        <v>84</v>
      </c>
      <c r="BK286" s="233">
        <f>ROUND(I286*H286,2)</f>
        <v>0</v>
      </c>
      <c r="BL286" s="17" t="s">
        <v>254</v>
      </c>
      <c r="BM286" s="232" t="s">
        <v>1379</v>
      </c>
    </row>
    <row r="287" s="2" customFormat="1">
      <c r="A287" s="38"/>
      <c r="B287" s="39"/>
      <c r="C287" s="40"/>
      <c r="D287" s="234" t="s">
        <v>260</v>
      </c>
      <c r="E287" s="40"/>
      <c r="F287" s="235" t="s">
        <v>1378</v>
      </c>
      <c r="G287" s="40"/>
      <c r="H287" s="40"/>
      <c r="I287" s="236"/>
      <c r="J287" s="40"/>
      <c r="K287" s="40"/>
      <c r="L287" s="44"/>
      <c r="M287" s="237"/>
      <c r="N287" s="238"/>
      <c r="O287" s="91"/>
      <c r="P287" s="91"/>
      <c r="Q287" s="91"/>
      <c r="R287" s="91"/>
      <c r="S287" s="91"/>
      <c r="T287" s="92"/>
      <c r="U287" s="38"/>
      <c r="V287" s="38"/>
      <c r="W287" s="38"/>
      <c r="X287" s="38"/>
      <c r="Y287" s="38"/>
      <c r="Z287" s="38"/>
      <c r="AA287" s="38"/>
      <c r="AB287" s="38"/>
      <c r="AC287" s="38"/>
      <c r="AD287" s="38"/>
      <c r="AE287" s="38"/>
      <c r="AT287" s="17" t="s">
        <v>260</v>
      </c>
      <c r="AU287" s="17" t="s">
        <v>84</v>
      </c>
    </row>
    <row r="288" s="12" customFormat="1">
      <c r="A288" s="12"/>
      <c r="B288" s="242"/>
      <c r="C288" s="243"/>
      <c r="D288" s="234" t="s">
        <v>276</v>
      </c>
      <c r="E288" s="243"/>
      <c r="F288" s="245" t="s">
        <v>1380</v>
      </c>
      <c r="G288" s="243"/>
      <c r="H288" s="246">
        <v>66.311999999999998</v>
      </c>
      <c r="I288" s="247"/>
      <c r="J288" s="243"/>
      <c r="K288" s="243"/>
      <c r="L288" s="248"/>
      <c r="M288" s="249"/>
      <c r="N288" s="250"/>
      <c r="O288" s="250"/>
      <c r="P288" s="250"/>
      <c r="Q288" s="250"/>
      <c r="R288" s="250"/>
      <c r="S288" s="250"/>
      <c r="T288" s="251"/>
      <c r="U288" s="12"/>
      <c r="V288" s="12"/>
      <c r="W288" s="12"/>
      <c r="X288" s="12"/>
      <c r="Y288" s="12"/>
      <c r="Z288" s="12"/>
      <c r="AA288" s="12"/>
      <c r="AB288" s="12"/>
      <c r="AC288" s="12"/>
      <c r="AD288" s="12"/>
      <c r="AE288" s="12"/>
      <c r="AT288" s="252" t="s">
        <v>276</v>
      </c>
      <c r="AU288" s="252" t="s">
        <v>84</v>
      </c>
      <c r="AV288" s="12" t="s">
        <v>86</v>
      </c>
      <c r="AW288" s="12" t="s">
        <v>4</v>
      </c>
      <c r="AX288" s="12" t="s">
        <v>84</v>
      </c>
      <c r="AY288" s="252" t="s">
        <v>251</v>
      </c>
    </row>
    <row r="289" s="2" customFormat="1" ht="33" customHeight="1">
      <c r="A289" s="38"/>
      <c r="B289" s="39"/>
      <c r="C289" s="220" t="s">
        <v>1015</v>
      </c>
      <c r="D289" s="220" t="s">
        <v>255</v>
      </c>
      <c r="E289" s="221" t="s">
        <v>1381</v>
      </c>
      <c r="F289" s="222" t="s">
        <v>1382</v>
      </c>
      <c r="G289" s="223" t="s">
        <v>592</v>
      </c>
      <c r="H289" s="224">
        <v>21.120000000000001</v>
      </c>
      <c r="I289" s="225"/>
      <c r="J289" s="226">
        <f>ROUND(I289*H289,2)</f>
        <v>0</v>
      </c>
      <c r="K289" s="227"/>
      <c r="L289" s="44"/>
      <c r="M289" s="228" t="s">
        <v>1</v>
      </c>
      <c r="N289" s="229" t="s">
        <v>41</v>
      </c>
      <c r="O289" s="91"/>
      <c r="P289" s="230">
        <f>O289*H289</f>
        <v>0</v>
      </c>
      <c r="Q289" s="230">
        <v>0</v>
      </c>
      <c r="R289" s="230">
        <f>Q289*H289</f>
        <v>0</v>
      </c>
      <c r="S289" s="230">
        <v>0</v>
      </c>
      <c r="T289" s="231">
        <f>S289*H289</f>
        <v>0</v>
      </c>
      <c r="U289" s="38"/>
      <c r="V289" s="38"/>
      <c r="W289" s="38"/>
      <c r="X289" s="38"/>
      <c r="Y289" s="38"/>
      <c r="Z289" s="38"/>
      <c r="AA289" s="38"/>
      <c r="AB289" s="38"/>
      <c r="AC289" s="38"/>
      <c r="AD289" s="38"/>
      <c r="AE289" s="38"/>
      <c r="AR289" s="232" t="s">
        <v>254</v>
      </c>
      <c r="AT289" s="232" t="s">
        <v>255</v>
      </c>
      <c r="AU289" s="232" t="s">
        <v>84</v>
      </c>
      <c r="AY289" s="17" t="s">
        <v>251</v>
      </c>
      <c r="BE289" s="233">
        <f>IF(N289="základní",J289,0)</f>
        <v>0</v>
      </c>
      <c r="BF289" s="233">
        <f>IF(N289="snížená",J289,0)</f>
        <v>0</v>
      </c>
      <c r="BG289" s="233">
        <f>IF(N289="zákl. přenesená",J289,0)</f>
        <v>0</v>
      </c>
      <c r="BH289" s="233">
        <f>IF(N289="sníž. přenesená",J289,0)</f>
        <v>0</v>
      </c>
      <c r="BI289" s="233">
        <f>IF(N289="nulová",J289,0)</f>
        <v>0</v>
      </c>
      <c r="BJ289" s="17" t="s">
        <v>84</v>
      </c>
      <c r="BK289" s="233">
        <f>ROUND(I289*H289,2)</f>
        <v>0</v>
      </c>
      <c r="BL289" s="17" t="s">
        <v>254</v>
      </c>
      <c r="BM289" s="232" t="s">
        <v>1383</v>
      </c>
    </row>
    <row r="290" s="2" customFormat="1">
      <c r="A290" s="38"/>
      <c r="B290" s="39"/>
      <c r="C290" s="40"/>
      <c r="D290" s="234" t="s">
        <v>260</v>
      </c>
      <c r="E290" s="40"/>
      <c r="F290" s="235" t="s">
        <v>1384</v>
      </c>
      <c r="G290" s="40"/>
      <c r="H290" s="40"/>
      <c r="I290" s="236"/>
      <c r="J290" s="40"/>
      <c r="K290" s="40"/>
      <c r="L290" s="44"/>
      <c r="M290" s="237"/>
      <c r="N290" s="238"/>
      <c r="O290" s="91"/>
      <c r="P290" s="91"/>
      <c r="Q290" s="91"/>
      <c r="R290" s="91"/>
      <c r="S290" s="91"/>
      <c r="T290" s="92"/>
      <c r="U290" s="38"/>
      <c r="V290" s="38"/>
      <c r="W290" s="38"/>
      <c r="X290" s="38"/>
      <c r="Y290" s="38"/>
      <c r="Z290" s="38"/>
      <c r="AA290" s="38"/>
      <c r="AB290" s="38"/>
      <c r="AC290" s="38"/>
      <c r="AD290" s="38"/>
      <c r="AE290" s="38"/>
      <c r="AT290" s="17" t="s">
        <v>260</v>
      </c>
      <c r="AU290" s="17" t="s">
        <v>84</v>
      </c>
    </row>
    <row r="291" s="2" customFormat="1">
      <c r="A291" s="38"/>
      <c r="B291" s="39"/>
      <c r="C291" s="40"/>
      <c r="D291" s="240" t="s">
        <v>274</v>
      </c>
      <c r="E291" s="40"/>
      <c r="F291" s="241" t="s">
        <v>1385</v>
      </c>
      <c r="G291" s="40"/>
      <c r="H291" s="40"/>
      <c r="I291" s="236"/>
      <c r="J291" s="40"/>
      <c r="K291" s="40"/>
      <c r="L291" s="44"/>
      <c r="M291" s="237"/>
      <c r="N291" s="238"/>
      <c r="O291" s="91"/>
      <c r="P291" s="91"/>
      <c r="Q291" s="91"/>
      <c r="R291" s="91"/>
      <c r="S291" s="91"/>
      <c r="T291" s="92"/>
      <c r="U291" s="38"/>
      <c r="V291" s="38"/>
      <c r="W291" s="38"/>
      <c r="X291" s="38"/>
      <c r="Y291" s="38"/>
      <c r="Z291" s="38"/>
      <c r="AA291" s="38"/>
      <c r="AB291" s="38"/>
      <c r="AC291" s="38"/>
      <c r="AD291" s="38"/>
      <c r="AE291" s="38"/>
      <c r="AT291" s="17" t="s">
        <v>274</v>
      </c>
      <c r="AU291" s="17" t="s">
        <v>84</v>
      </c>
    </row>
    <row r="292" s="12" customFormat="1">
      <c r="A292" s="12"/>
      <c r="B292" s="242"/>
      <c r="C292" s="243"/>
      <c r="D292" s="234" t="s">
        <v>276</v>
      </c>
      <c r="E292" s="244" t="s">
        <v>1</v>
      </c>
      <c r="F292" s="245" t="s">
        <v>1386</v>
      </c>
      <c r="G292" s="243"/>
      <c r="H292" s="246">
        <v>21.120000000000001</v>
      </c>
      <c r="I292" s="247"/>
      <c r="J292" s="243"/>
      <c r="K292" s="243"/>
      <c r="L292" s="248"/>
      <c r="M292" s="249"/>
      <c r="N292" s="250"/>
      <c r="O292" s="250"/>
      <c r="P292" s="250"/>
      <c r="Q292" s="250"/>
      <c r="R292" s="250"/>
      <c r="S292" s="250"/>
      <c r="T292" s="251"/>
      <c r="U292" s="12"/>
      <c r="V292" s="12"/>
      <c r="W292" s="12"/>
      <c r="X292" s="12"/>
      <c r="Y292" s="12"/>
      <c r="Z292" s="12"/>
      <c r="AA292" s="12"/>
      <c r="AB292" s="12"/>
      <c r="AC292" s="12"/>
      <c r="AD292" s="12"/>
      <c r="AE292" s="12"/>
      <c r="AT292" s="252" t="s">
        <v>276</v>
      </c>
      <c r="AU292" s="252" t="s">
        <v>84</v>
      </c>
      <c r="AV292" s="12" t="s">
        <v>86</v>
      </c>
      <c r="AW292" s="12" t="s">
        <v>32</v>
      </c>
      <c r="AX292" s="12" t="s">
        <v>84</v>
      </c>
      <c r="AY292" s="252" t="s">
        <v>251</v>
      </c>
    </row>
    <row r="293" s="2" customFormat="1" ht="16.5" customHeight="1">
      <c r="A293" s="38"/>
      <c r="B293" s="39"/>
      <c r="C293" s="292" t="s">
        <v>1023</v>
      </c>
      <c r="D293" s="292" t="s">
        <v>1133</v>
      </c>
      <c r="E293" s="293" t="s">
        <v>1387</v>
      </c>
      <c r="F293" s="294" t="s">
        <v>1388</v>
      </c>
      <c r="G293" s="295" t="s">
        <v>681</v>
      </c>
      <c r="H293" s="296">
        <v>42.240000000000002</v>
      </c>
      <c r="I293" s="297"/>
      <c r="J293" s="298">
        <f>ROUND(I293*H293,2)</f>
        <v>0</v>
      </c>
      <c r="K293" s="299"/>
      <c r="L293" s="300"/>
      <c r="M293" s="301" t="s">
        <v>1</v>
      </c>
      <c r="N293" s="302" t="s">
        <v>41</v>
      </c>
      <c r="O293" s="91"/>
      <c r="P293" s="230">
        <f>O293*H293</f>
        <v>0</v>
      </c>
      <c r="Q293" s="230">
        <v>1</v>
      </c>
      <c r="R293" s="230">
        <f>Q293*H293</f>
        <v>42.240000000000002</v>
      </c>
      <c r="S293" s="230">
        <v>0</v>
      </c>
      <c r="T293" s="231">
        <f>S293*H293</f>
        <v>0</v>
      </c>
      <c r="U293" s="38"/>
      <c r="V293" s="38"/>
      <c r="W293" s="38"/>
      <c r="X293" s="38"/>
      <c r="Y293" s="38"/>
      <c r="Z293" s="38"/>
      <c r="AA293" s="38"/>
      <c r="AB293" s="38"/>
      <c r="AC293" s="38"/>
      <c r="AD293" s="38"/>
      <c r="AE293" s="38"/>
      <c r="AR293" s="232" t="s">
        <v>299</v>
      </c>
      <c r="AT293" s="232" t="s">
        <v>1133</v>
      </c>
      <c r="AU293" s="232" t="s">
        <v>84</v>
      </c>
      <c r="AY293" s="17" t="s">
        <v>251</v>
      </c>
      <c r="BE293" s="233">
        <f>IF(N293="základní",J293,0)</f>
        <v>0</v>
      </c>
      <c r="BF293" s="233">
        <f>IF(N293="snížená",J293,0)</f>
        <v>0</v>
      </c>
      <c r="BG293" s="233">
        <f>IF(N293="zákl. přenesená",J293,0)</f>
        <v>0</v>
      </c>
      <c r="BH293" s="233">
        <f>IF(N293="sníž. přenesená",J293,0)</f>
        <v>0</v>
      </c>
      <c r="BI293" s="233">
        <f>IF(N293="nulová",J293,0)</f>
        <v>0</v>
      </c>
      <c r="BJ293" s="17" t="s">
        <v>84</v>
      </c>
      <c r="BK293" s="233">
        <f>ROUND(I293*H293,2)</f>
        <v>0</v>
      </c>
      <c r="BL293" s="17" t="s">
        <v>254</v>
      </c>
      <c r="BM293" s="232" t="s">
        <v>1389</v>
      </c>
    </row>
    <row r="294" s="2" customFormat="1">
      <c r="A294" s="38"/>
      <c r="B294" s="39"/>
      <c r="C294" s="40"/>
      <c r="D294" s="234" t="s">
        <v>260</v>
      </c>
      <c r="E294" s="40"/>
      <c r="F294" s="235" t="s">
        <v>1388</v>
      </c>
      <c r="G294" s="40"/>
      <c r="H294" s="40"/>
      <c r="I294" s="236"/>
      <c r="J294" s="40"/>
      <c r="K294" s="40"/>
      <c r="L294" s="44"/>
      <c r="M294" s="237"/>
      <c r="N294" s="238"/>
      <c r="O294" s="91"/>
      <c r="P294" s="91"/>
      <c r="Q294" s="91"/>
      <c r="R294" s="91"/>
      <c r="S294" s="91"/>
      <c r="T294" s="92"/>
      <c r="U294" s="38"/>
      <c r="V294" s="38"/>
      <c r="W294" s="38"/>
      <c r="X294" s="38"/>
      <c r="Y294" s="38"/>
      <c r="Z294" s="38"/>
      <c r="AA294" s="38"/>
      <c r="AB294" s="38"/>
      <c r="AC294" s="38"/>
      <c r="AD294" s="38"/>
      <c r="AE294" s="38"/>
      <c r="AT294" s="17" t="s">
        <v>260</v>
      </c>
      <c r="AU294" s="17" t="s">
        <v>84</v>
      </c>
    </row>
    <row r="295" s="12" customFormat="1">
      <c r="A295" s="12"/>
      <c r="B295" s="242"/>
      <c r="C295" s="243"/>
      <c r="D295" s="234" t="s">
        <v>276</v>
      </c>
      <c r="E295" s="243"/>
      <c r="F295" s="245" t="s">
        <v>1390</v>
      </c>
      <c r="G295" s="243"/>
      <c r="H295" s="246">
        <v>42.240000000000002</v>
      </c>
      <c r="I295" s="247"/>
      <c r="J295" s="243"/>
      <c r="K295" s="243"/>
      <c r="L295" s="248"/>
      <c r="M295" s="249"/>
      <c r="N295" s="250"/>
      <c r="O295" s="250"/>
      <c r="P295" s="250"/>
      <c r="Q295" s="250"/>
      <c r="R295" s="250"/>
      <c r="S295" s="250"/>
      <c r="T295" s="251"/>
      <c r="U295" s="12"/>
      <c r="V295" s="12"/>
      <c r="W295" s="12"/>
      <c r="X295" s="12"/>
      <c r="Y295" s="12"/>
      <c r="Z295" s="12"/>
      <c r="AA295" s="12"/>
      <c r="AB295" s="12"/>
      <c r="AC295" s="12"/>
      <c r="AD295" s="12"/>
      <c r="AE295" s="12"/>
      <c r="AT295" s="252" t="s">
        <v>276</v>
      </c>
      <c r="AU295" s="252" t="s">
        <v>84</v>
      </c>
      <c r="AV295" s="12" t="s">
        <v>86</v>
      </c>
      <c r="AW295" s="12" t="s">
        <v>4</v>
      </c>
      <c r="AX295" s="12" t="s">
        <v>84</v>
      </c>
      <c r="AY295" s="252" t="s">
        <v>251</v>
      </c>
    </row>
    <row r="296" s="2" customFormat="1" ht="24.15" customHeight="1">
      <c r="A296" s="38"/>
      <c r="B296" s="39"/>
      <c r="C296" s="220" t="s">
        <v>1030</v>
      </c>
      <c r="D296" s="220" t="s">
        <v>255</v>
      </c>
      <c r="E296" s="221" t="s">
        <v>1391</v>
      </c>
      <c r="F296" s="222" t="s">
        <v>1392</v>
      </c>
      <c r="G296" s="223" t="s">
        <v>592</v>
      </c>
      <c r="H296" s="224">
        <v>2.1000000000000001</v>
      </c>
      <c r="I296" s="225"/>
      <c r="J296" s="226">
        <f>ROUND(I296*H296,2)</f>
        <v>0</v>
      </c>
      <c r="K296" s="227"/>
      <c r="L296" s="44"/>
      <c r="M296" s="228" t="s">
        <v>1</v>
      </c>
      <c r="N296" s="229" t="s">
        <v>41</v>
      </c>
      <c r="O296" s="91"/>
      <c r="P296" s="230">
        <f>O296*H296</f>
        <v>0</v>
      </c>
      <c r="Q296" s="230">
        <v>0</v>
      </c>
      <c r="R296" s="230">
        <f>Q296*H296</f>
        <v>0</v>
      </c>
      <c r="S296" s="230">
        <v>0</v>
      </c>
      <c r="T296" s="231">
        <f>S296*H296</f>
        <v>0</v>
      </c>
      <c r="U296" s="38"/>
      <c r="V296" s="38"/>
      <c r="W296" s="38"/>
      <c r="X296" s="38"/>
      <c r="Y296" s="38"/>
      <c r="Z296" s="38"/>
      <c r="AA296" s="38"/>
      <c r="AB296" s="38"/>
      <c r="AC296" s="38"/>
      <c r="AD296" s="38"/>
      <c r="AE296" s="38"/>
      <c r="AR296" s="232" t="s">
        <v>254</v>
      </c>
      <c r="AT296" s="232" t="s">
        <v>255</v>
      </c>
      <c r="AU296" s="232" t="s">
        <v>84</v>
      </c>
      <c r="AY296" s="17" t="s">
        <v>251</v>
      </c>
      <c r="BE296" s="233">
        <f>IF(N296="základní",J296,0)</f>
        <v>0</v>
      </c>
      <c r="BF296" s="233">
        <f>IF(N296="snížená",J296,0)</f>
        <v>0</v>
      </c>
      <c r="BG296" s="233">
        <f>IF(N296="zákl. přenesená",J296,0)</f>
        <v>0</v>
      </c>
      <c r="BH296" s="233">
        <f>IF(N296="sníž. přenesená",J296,0)</f>
        <v>0</v>
      </c>
      <c r="BI296" s="233">
        <f>IF(N296="nulová",J296,0)</f>
        <v>0</v>
      </c>
      <c r="BJ296" s="17" t="s">
        <v>84</v>
      </c>
      <c r="BK296" s="233">
        <f>ROUND(I296*H296,2)</f>
        <v>0</v>
      </c>
      <c r="BL296" s="17" t="s">
        <v>254</v>
      </c>
      <c r="BM296" s="232" t="s">
        <v>1393</v>
      </c>
    </row>
    <row r="297" s="2" customFormat="1">
      <c r="A297" s="38"/>
      <c r="B297" s="39"/>
      <c r="C297" s="40"/>
      <c r="D297" s="234" t="s">
        <v>260</v>
      </c>
      <c r="E297" s="40"/>
      <c r="F297" s="235" t="s">
        <v>1394</v>
      </c>
      <c r="G297" s="40"/>
      <c r="H297" s="40"/>
      <c r="I297" s="236"/>
      <c r="J297" s="40"/>
      <c r="K297" s="40"/>
      <c r="L297" s="44"/>
      <c r="M297" s="237"/>
      <c r="N297" s="238"/>
      <c r="O297" s="91"/>
      <c r="P297" s="91"/>
      <c r="Q297" s="91"/>
      <c r="R297" s="91"/>
      <c r="S297" s="91"/>
      <c r="T297" s="92"/>
      <c r="U297" s="38"/>
      <c r="V297" s="38"/>
      <c r="W297" s="38"/>
      <c r="X297" s="38"/>
      <c r="Y297" s="38"/>
      <c r="Z297" s="38"/>
      <c r="AA297" s="38"/>
      <c r="AB297" s="38"/>
      <c r="AC297" s="38"/>
      <c r="AD297" s="38"/>
      <c r="AE297" s="38"/>
      <c r="AT297" s="17" t="s">
        <v>260</v>
      </c>
      <c r="AU297" s="17" t="s">
        <v>84</v>
      </c>
    </row>
    <row r="298" s="2" customFormat="1">
      <c r="A298" s="38"/>
      <c r="B298" s="39"/>
      <c r="C298" s="40"/>
      <c r="D298" s="240" t="s">
        <v>274</v>
      </c>
      <c r="E298" s="40"/>
      <c r="F298" s="241" t="s">
        <v>1395</v>
      </c>
      <c r="G298" s="40"/>
      <c r="H298" s="40"/>
      <c r="I298" s="236"/>
      <c r="J298" s="40"/>
      <c r="K298" s="40"/>
      <c r="L298" s="44"/>
      <c r="M298" s="237"/>
      <c r="N298" s="238"/>
      <c r="O298" s="91"/>
      <c r="P298" s="91"/>
      <c r="Q298" s="91"/>
      <c r="R298" s="91"/>
      <c r="S298" s="91"/>
      <c r="T298" s="92"/>
      <c r="U298" s="38"/>
      <c r="V298" s="38"/>
      <c r="W298" s="38"/>
      <c r="X298" s="38"/>
      <c r="Y298" s="38"/>
      <c r="Z298" s="38"/>
      <c r="AA298" s="38"/>
      <c r="AB298" s="38"/>
      <c r="AC298" s="38"/>
      <c r="AD298" s="38"/>
      <c r="AE298" s="38"/>
      <c r="AT298" s="17" t="s">
        <v>274</v>
      </c>
      <c r="AU298" s="17" t="s">
        <v>84</v>
      </c>
    </row>
    <row r="299" s="13" customFormat="1">
      <c r="A299" s="13"/>
      <c r="B299" s="253"/>
      <c r="C299" s="254"/>
      <c r="D299" s="234" t="s">
        <v>276</v>
      </c>
      <c r="E299" s="255" t="s">
        <v>1</v>
      </c>
      <c r="F299" s="256" t="s">
        <v>1396</v>
      </c>
      <c r="G299" s="254"/>
      <c r="H299" s="255" t="s">
        <v>1</v>
      </c>
      <c r="I299" s="257"/>
      <c r="J299" s="254"/>
      <c r="K299" s="254"/>
      <c r="L299" s="258"/>
      <c r="M299" s="259"/>
      <c r="N299" s="260"/>
      <c r="O299" s="260"/>
      <c r="P299" s="260"/>
      <c r="Q299" s="260"/>
      <c r="R299" s="260"/>
      <c r="S299" s="260"/>
      <c r="T299" s="261"/>
      <c r="U299" s="13"/>
      <c r="V299" s="13"/>
      <c r="W299" s="13"/>
      <c r="X299" s="13"/>
      <c r="Y299" s="13"/>
      <c r="Z299" s="13"/>
      <c r="AA299" s="13"/>
      <c r="AB299" s="13"/>
      <c r="AC299" s="13"/>
      <c r="AD299" s="13"/>
      <c r="AE299" s="13"/>
      <c r="AT299" s="262" t="s">
        <v>276</v>
      </c>
      <c r="AU299" s="262" t="s">
        <v>84</v>
      </c>
      <c r="AV299" s="13" t="s">
        <v>84</v>
      </c>
      <c r="AW299" s="13" t="s">
        <v>32</v>
      </c>
      <c r="AX299" s="13" t="s">
        <v>76</v>
      </c>
      <c r="AY299" s="262" t="s">
        <v>251</v>
      </c>
    </row>
    <row r="300" s="13" customFormat="1">
      <c r="A300" s="13"/>
      <c r="B300" s="253"/>
      <c r="C300" s="254"/>
      <c r="D300" s="234" t="s">
        <v>276</v>
      </c>
      <c r="E300" s="255" t="s">
        <v>1</v>
      </c>
      <c r="F300" s="256" t="s">
        <v>1397</v>
      </c>
      <c r="G300" s="254"/>
      <c r="H300" s="255" t="s">
        <v>1</v>
      </c>
      <c r="I300" s="257"/>
      <c r="J300" s="254"/>
      <c r="K300" s="254"/>
      <c r="L300" s="258"/>
      <c r="M300" s="259"/>
      <c r="N300" s="260"/>
      <c r="O300" s="260"/>
      <c r="P300" s="260"/>
      <c r="Q300" s="260"/>
      <c r="R300" s="260"/>
      <c r="S300" s="260"/>
      <c r="T300" s="261"/>
      <c r="U300" s="13"/>
      <c r="V300" s="13"/>
      <c r="W300" s="13"/>
      <c r="X300" s="13"/>
      <c r="Y300" s="13"/>
      <c r="Z300" s="13"/>
      <c r="AA300" s="13"/>
      <c r="AB300" s="13"/>
      <c r="AC300" s="13"/>
      <c r="AD300" s="13"/>
      <c r="AE300" s="13"/>
      <c r="AT300" s="262" t="s">
        <v>276</v>
      </c>
      <c r="AU300" s="262" t="s">
        <v>84</v>
      </c>
      <c r="AV300" s="13" t="s">
        <v>84</v>
      </c>
      <c r="AW300" s="13" t="s">
        <v>32</v>
      </c>
      <c r="AX300" s="13" t="s">
        <v>76</v>
      </c>
      <c r="AY300" s="262" t="s">
        <v>251</v>
      </c>
    </row>
    <row r="301" s="13" customFormat="1">
      <c r="A301" s="13"/>
      <c r="B301" s="253"/>
      <c r="C301" s="254"/>
      <c r="D301" s="234" t="s">
        <v>276</v>
      </c>
      <c r="E301" s="255" t="s">
        <v>1</v>
      </c>
      <c r="F301" s="256" t="s">
        <v>1398</v>
      </c>
      <c r="G301" s="254"/>
      <c r="H301" s="255" t="s">
        <v>1</v>
      </c>
      <c r="I301" s="257"/>
      <c r="J301" s="254"/>
      <c r="K301" s="254"/>
      <c r="L301" s="258"/>
      <c r="M301" s="259"/>
      <c r="N301" s="260"/>
      <c r="O301" s="260"/>
      <c r="P301" s="260"/>
      <c r="Q301" s="260"/>
      <c r="R301" s="260"/>
      <c r="S301" s="260"/>
      <c r="T301" s="261"/>
      <c r="U301" s="13"/>
      <c r="V301" s="13"/>
      <c r="W301" s="13"/>
      <c r="X301" s="13"/>
      <c r="Y301" s="13"/>
      <c r="Z301" s="13"/>
      <c r="AA301" s="13"/>
      <c r="AB301" s="13"/>
      <c r="AC301" s="13"/>
      <c r="AD301" s="13"/>
      <c r="AE301" s="13"/>
      <c r="AT301" s="262" t="s">
        <v>276</v>
      </c>
      <c r="AU301" s="262" t="s">
        <v>84</v>
      </c>
      <c r="AV301" s="13" t="s">
        <v>84</v>
      </c>
      <c r="AW301" s="13" t="s">
        <v>32</v>
      </c>
      <c r="AX301" s="13" t="s">
        <v>76</v>
      </c>
      <c r="AY301" s="262" t="s">
        <v>251</v>
      </c>
    </row>
    <row r="302" s="13" customFormat="1">
      <c r="A302" s="13"/>
      <c r="B302" s="253"/>
      <c r="C302" s="254"/>
      <c r="D302" s="234" t="s">
        <v>276</v>
      </c>
      <c r="E302" s="255" t="s">
        <v>1</v>
      </c>
      <c r="F302" s="256" t="s">
        <v>1399</v>
      </c>
      <c r="G302" s="254"/>
      <c r="H302" s="255" t="s">
        <v>1</v>
      </c>
      <c r="I302" s="257"/>
      <c r="J302" s="254"/>
      <c r="K302" s="254"/>
      <c r="L302" s="258"/>
      <c r="M302" s="259"/>
      <c r="N302" s="260"/>
      <c r="O302" s="260"/>
      <c r="P302" s="260"/>
      <c r="Q302" s="260"/>
      <c r="R302" s="260"/>
      <c r="S302" s="260"/>
      <c r="T302" s="261"/>
      <c r="U302" s="13"/>
      <c r="V302" s="13"/>
      <c r="W302" s="13"/>
      <c r="X302" s="13"/>
      <c r="Y302" s="13"/>
      <c r="Z302" s="13"/>
      <c r="AA302" s="13"/>
      <c r="AB302" s="13"/>
      <c r="AC302" s="13"/>
      <c r="AD302" s="13"/>
      <c r="AE302" s="13"/>
      <c r="AT302" s="262" t="s">
        <v>276</v>
      </c>
      <c r="AU302" s="262" t="s">
        <v>84</v>
      </c>
      <c r="AV302" s="13" t="s">
        <v>84</v>
      </c>
      <c r="AW302" s="13" t="s">
        <v>32</v>
      </c>
      <c r="AX302" s="13" t="s">
        <v>76</v>
      </c>
      <c r="AY302" s="262" t="s">
        <v>251</v>
      </c>
    </row>
    <row r="303" s="13" customFormat="1">
      <c r="A303" s="13"/>
      <c r="B303" s="253"/>
      <c r="C303" s="254"/>
      <c r="D303" s="234" t="s">
        <v>276</v>
      </c>
      <c r="E303" s="255" t="s">
        <v>1</v>
      </c>
      <c r="F303" s="256" t="s">
        <v>1400</v>
      </c>
      <c r="G303" s="254"/>
      <c r="H303" s="255" t="s">
        <v>1</v>
      </c>
      <c r="I303" s="257"/>
      <c r="J303" s="254"/>
      <c r="K303" s="254"/>
      <c r="L303" s="258"/>
      <c r="M303" s="259"/>
      <c r="N303" s="260"/>
      <c r="O303" s="260"/>
      <c r="P303" s="260"/>
      <c r="Q303" s="260"/>
      <c r="R303" s="260"/>
      <c r="S303" s="260"/>
      <c r="T303" s="261"/>
      <c r="U303" s="13"/>
      <c r="V303" s="13"/>
      <c r="W303" s="13"/>
      <c r="X303" s="13"/>
      <c r="Y303" s="13"/>
      <c r="Z303" s="13"/>
      <c r="AA303" s="13"/>
      <c r="AB303" s="13"/>
      <c r="AC303" s="13"/>
      <c r="AD303" s="13"/>
      <c r="AE303" s="13"/>
      <c r="AT303" s="262" t="s">
        <v>276</v>
      </c>
      <c r="AU303" s="262" t="s">
        <v>84</v>
      </c>
      <c r="AV303" s="13" t="s">
        <v>84</v>
      </c>
      <c r="AW303" s="13" t="s">
        <v>32</v>
      </c>
      <c r="AX303" s="13" t="s">
        <v>76</v>
      </c>
      <c r="AY303" s="262" t="s">
        <v>251</v>
      </c>
    </row>
    <row r="304" s="12" customFormat="1">
      <c r="A304" s="12"/>
      <c r="B304" s="242"/>
      <c r="C304" s="243"/>
      <c r="D304" s="234" t="s">
        <v>276</v>
      </c>
      <c r="E304" s="244" t="s">
        <v>1</v>
      </c>
      <c r="F304" s="245" t="s">
        <v>1401</v>
      </c>
      <c r="G304" s="243"/>
      <c r="H304" s="246">
        <v>2.1000000000000001</v>
      </c>
      <c r="I304" s="247"/>
      <c r="J304" s="243"/>
      <c r="K304" s="243"/>
      <c r="L304" s="248"/>
      <c r="M304" s="249"/>
      <c r="N304" s="250"/>
      <c r="O304" s="250"/>
      <c r="P304" s="250"/>
      <c r="Q304" s="250"/>
      <c r="R304" s="250"/>
      <c r="S304" s="250"/>
      <c r="T304" s="251"/>
      <c r="U304" s="12"/>
      <c r="V304" s="12"/>
      <c r="W304" s="12"/>
      <c r="X304" s="12"/>
      <c r="Y304" s="12"/>
      <c r="Z304" s="12"/>
      <c r="AA304" s="12"/>
      <c r="AB304" s="12"/>
      <c r="AC304" s="12"/>
      <c r="AD304" s="12"/>
      <c r="AE304" s="12"/>
      <c r="AT304" s="252" t="s">
        <v>276</v>
      </c>
      <c r="AU304" s="252" t="s">
        <v>84</v>
      </c>
      <c r="AV304" s="12" t="s">
        <v>86</v>
      </c>
      <c r="AW304" s="12" t="s">
        <v>32</v>
      </c>
      <c r="AX304" s="12" t="s">
        <v>84</v>
      </c>
      <c r="AY304" s="252" t="s">
        <v>251</v>
      </c>
    </row>
    <row r="305" s="2" customFormat="1" ht="16.5" customHeight="1">
      <c r="A305" s="38"/>
      <c r="B305" s="39"/>
      <c r="C305" s="292" t="s">
        <v>1045</v>
      </c>
      <c r="D305" s="292" t="s">
        <v>1133</v>
      </c>
      <c r="E305" s="293" t="s">
        <v>1402</v>
      </c>
      <c r="F305" s="294" t="s">
        <v>1403</v>
      </c>
      <c r="G305" s="295" t="s">
        <v>681</v>
      </c>
      <c r="H305" s="296">
        <v>4.2000000000000002</v>
      </c>
      <c r="I305" s="297"/>
      <c r="J305" s="298">
        <f>ROUND(I305*H305,2)</f>
        <v>0</v>
      </c>
      <c r="K305" s="299"/>
      <c r="L305" s="300"/>
      <c r="M305" s="301" t="s">
        <v>1</v>
      </c>
      <c r="N305" s="302" t="s">
        <v>41</v>
      </c>
      <c r="O305" s="91"/>
      <c r="P305" s="230">
        <f>O305*H305</f>
        <v>0</v>
      </c>
      <c r="Q305" s="230">
        <v>1</v>
      </c>
      <c r="R305" s="230">
        <f>Q305*H305</f>
        <v>4.2000000000000002</v>
      </c>
      <c r="S305" s="230">
        <v>0</v>
      </c>
      <c r="T305" s="231">
        <f>S305*H305</f>
        <v>0</v>
      </c>
      <c r="U305" s="38"/>
      <c r="V305" s="38"/>
      <c r="W305" s="38"/>
      <c r="X305" s="38"/>
      <c r="Y305" s="38"/>
      <c r="Z305" s="38"/>
      <c r="AA305" s="38"/>
      <c r="AB305" s="38"/>
      <c r="AC305" s="38"/>
      <c r="AD305" s="38"/>
      <c r="AE305" s="38"/>
      <c r="AR305" s="232" t="s">
        <v>299</v>
      </c>
      <c r="AT305" s="232" t="s">
        <v>1133</v>
      </c>
      <c r="AU305" s="232" t="s">
        <v>84</v>
      </c>
      <c r="AY305" s="17" t="s">
        <v>251</v>
      </c>
      <c r="BE305" s="233">
        <f>IF(N305="základní",J305,0)</f>
        <v>0</v>
      </c>
      <c r="BF305" s="233">
        <f>IF(N305="snížená",J305,0)</f>
        <v>0</v>
      </c>
      <c r="BG305" s="233">
        <f>IF(N305="zákl. přenesená",J305,0)</f>
        <v>0</v>
      </c>
      <c r="BH305" s="233">
        <f>IF(N305="sníž. přenesená",J305,0)</f>
        <v>0</v>
      </c>
      <c r="BI305" s="233">
        <f>IF(N305="nulová",J305,0)</f>
        <v>0</v>
      </c>
      <c r="BJ305" s="17" t="s">
        <v>84</v>
      </c>
      <c r="BK305" s="233">
        <f>ROUND(I305*H305,2)</f>
        <v>0</v>
      </c>
      <c r="BL305" s="17" t="s">
        <v>254</v>
      </c>
      <c r="BM305" s="232" t="s">
        <v>1404</v>
      </c>
    </row>
    <row r="306" s="2" customFormat="1">
      <c r="A306" s="38"/>
      <c r="B306" s="39"/>
      <c r="C306" s="40"/>
      <c r="D306" s="234" t="s">
        <v>260</v>
      </c>
      <c r="E306" s="40"/>
      <c r="F306" s="235" t="s">
        <v>1403</v>
      </c>
      <c r="G306" s="40"/>
      <c r="H306" s="40"/>
      <c r="I306" s="236"/>
      <c r="J306" s="40"/>
      <c r="K306" s="40"/>
      <c r="L306" s="44"/>
      <c r="M306" s="237"/>
      <c r="N306" s="238"/>
      <c r="O306" s="91"/>
      <c r="P306" s="91"/>
      <c r="Q306" s="91"/>
      <c r="R306" s="91"/>
      <c r="S306" s="91"/>
      <c r="T306" s="92"/>
      <c r="U306" s="38"/>
      <c r="V306" s="38"/>
      <c r="W306" s="38"/>
      <c r="X306" s="38"/>
      <c r="Y306" s="38"/>
      <c r="Z306" s="38"/>
      <c r="AA306" s="38"/>
      <c r="AB306" s="38"/>
      <c r="AC306" s="38"/>
      <c r="AD306" s="38"/>
      <c r="AE306" s="38"/>
      <c r="AT306" s="17" t="s">
        <v>260</v>
      </c>
      <c r="AU306" s="17" t="s">
        <v>84</v>
      </c>
    </row>
    <row r="307" s="12" customFormat="1">
      <c r="A307" s="12"/>
      <c r="B307" s="242"/>
      <c r="C307" s="243"/>
      <c r="D307" s="234" t="s">
        <v>276</v>
      </c>
      <c r="E307" s="243"/>
      <c r="F307" s="245" t="s">
        <v>1405</v>
      </c>
      <c r="G307" s="243"/>
      <c r="H307" s="246">
        <v>4.2000000000000002</v>
      </c>
      <c r="I307" s="247"/>
      <c r="J307" s="243"/>
      <c r="K307" s="243"/>
      <c r="L307" s="248"/>
      <c r="M307" s="249"/>
      <c r="N307" s="250"/>
      <c r="O307" s="250"/>
      <c r="P307" s="250"/>
      <c r="Q307" s="250"/>
      <c r="R307" s="250"/>
      <c r="S307" s="250"/>
      <c r="T307" s="251"/>
      <c r="U307" s="12"/>
      <c r="V307" s="12"/>
      <c r="W307" s="12"/>
      <c r="X307" s="12"/>
      <c r="Y307" s="12"/>
      <c r="Z307" s="12"/>
      <c r="AA307" s="12"/>
      <c r="AB307" s="12"/>
      <c r="AC307" s="12"/>
      <c r="AD307" s="12"/>
      <c r="AE307" s="12"/>
      <c r="AT307" s="252" t="s">
        <v>276</v>
      </c>
      <c r="AU307" s="252" t="s">
        <v>84</v>
      </c>
      <c r="AV307" s="12" t="s">
        <v>86</v>
      </c>
      <c r="AW307" s="12" t="s">
        <v>4</v>
      </c>
      <c r="AX307" s="12" t="s">
        <v>84</v>
      </c>
      <c r="AY307" s="252" t="s">
        <v>251</v>
      </c>
    </row>
    <row r="308" s="2" customFormat="1" ht="24.15" customHeight="1">
      <c r="A308" s="38"/>
      <c r="B308" s="39"/>
      <c r="C308" s="220" t="s">
        <v>1052</v>
      </c>
      <c r="D308" s="220" t="s">
        <v>255</v>
      </c>
      <c r="E308" s="221" t="s">
        <v>1406</v>
      </c>
      <c r="F308" s="222" t="s">
        <v>617</v>
      </c>
      <c r="G308" s="223" t="s">
        <v>409</v>
      </c>
      <c r="H308" s="224">
        <v>119</v>
      </c>
      <c r="I308" s="225"/>
      <c r="J308" s="226">
        <f>ROUND(I308*H308,2)</f>
        <v>0</v>
      </c>
      <c r="K308" s="227"/>
      <c r="L308" s="44"/>
      <c r="M308" s="228" t="s">
        <v>1</v>
      </c>
      <c r="N308" s="229" t="s">
        <v>41</v>
      </c>
      <c r="O308" s="91"/>
      <c r="P308" s="230">
        <f>O308*H308</f>
        <v>0</v>
      </c>
      <c r="Q308" s="230">
        <v>0</v>
      </c>
      <c r="R308" s="230">
        <f>Q308*H308</f>
        <v>0</v>
      </c>
      <c r="S308" s="230">
        <v>0</v>
      </c>
      <c r="T308" s="231">
        <f>S308*H308</f>
        <v>0</v>
      </c>
      <c r="U308" s="38"/>
      <c r="V308" s="38"/>
      <c r="W308" s="38"/>
      <c r="X308" s="38"/>
      <c r="Y308" s="38"/>
      <c r="Z308" s="38"/>
      <c r="AA308" s="38"/>
      <c r="AB308" s="38"/>
      <c r="AC308" s="38"/>
      <c r="AD308" s="38"/>
      <c r="AE308" s="38"/>
      <c r="AR308" s="232" t="s">
        <v>254</v>
      </c>
      <c r="AT308" s="232" t="s">
        <v>255</v>
      </c>
      <c r="AU308" s="232" t="s">
        <v>84</v>
      </c>
      <c r="AY308" s="17" t="s">
        <v>251</v>
      </c>
      <c r="BE308" s="233">
        <f>IF(N308="základní",J308,0)</f>
        <v>0</v>
      </c>
      <c r="BF308" s="233">
        <f>IF(N308="snížená",J308,0)</f>
        <v>0</v>
      </c>
      <c r="BG308" s="233">
        <f>IF(N308="zákl. přenesená",J308,0)</f>
        <v>0</v>
      </c>
      <c r="BH308" s="233">
        <f>IF(N308="sníž. přenesená",J308,0)</f>
        <v>0</v>
      </c>
      <c r="BI308" s="233">
        <f>IF(N308="nulová",J308,0)</f>
        <v>0</v>
      </c>
      <c r="BJ308" s="17" t="s">
        <v>84</v>
      </c>
      <c r="BK308" s="233">
        <f>ROUND(I308*H308,2)</f>
        <v>0</v>
      </c>
      <c r="BL308" s="17" t="s">
        <v>254</v>
      </c>
      <c r="BM308" s="232" t="s">
        <v>1407</v>
      </c>
    </row>
    <row r="309" s="2" customFormat="1">
      <c r="A309" s="38"/>
      <c r="B309" s="39"/>
      <c r="C309" s="40"/>
      <c r="D309" s="234" t="s">
        <v>260</v>
      </c>
      <c r="E309" s="40"/>
      <c r="F309" s="235" t="s">
        <v>619</v>
      </c>
      <c r="G309" s="40"/>
      <c r="H309" s="40"/>
      <c r="I309" s="236"/>
      <c r="J309" s="40"/>
      <c r="K309" s="40"/>
      <c r="L309" s="44"/>
      <c r="M309" s="237"/>
      <c r="N309" s="238"/>
      <c r="O309" s="91"/>
      <c r="P309" s="91"/>
      <c r="Q309" s="91"/>
      <c r="R309" s="91"/>
      <c r="S309" s="91"/>
      <c r="T309" s="92"/>
      <c r="U309" s="38"/>
      <c r="V309" s="38"/>
      <c r="W309" s="38"/>
      <c r="X309" s="38"/>
      <c r="Y309" s="38"/>
      <c r="Z309" s="38"/>
      <c r="AA309" s="38"/>
      <c r="AB309" s="38"/>
      <c r="AC309" s="38"/>
      <c r="AD309" s="38"/>
      <c r="AE309" s="38"/>
      <c r="AT309" s="17" t="s">
        <v>260</v>
      </c>
      <c r="AU309" s="17" t="s">
        <v>84</v>
      </c>
    </row>
    <row r="310" s="2" customFormat="1">
      <c r="A310" s="38"/>
      <c r="B310" s="39"/>
      <c r="C310" s="40"/>
      <c r="D310" s="240" t="s">
        <v>274</v>
      </c>
      <c r="E310" s="40"/>
      <c r="F310" s="241" t="s">
        <v>1408</v>
      </c>
      <c r="G310" s="40"/>
      <c r="H310" s="40"/>
      <c r="I310" s="236"/>
      <c r="J310" s="40"/>
      <c r="K310" s="40"/>
      <c r="L310" s="44"/>
      <c r="M310" s="237"/>
      <c r="N310" s="238"/>
      <c r="O310" s="91"/>
      <c r="P310" s="91"/>
      <c r="Q310" s="91"/>
      <c r="R310" s="91"/>
      <c r="S310" s="91"/>
      <c r="T310" s="92"/>
      <c r="U310" s="38"/>
      <c r="V310" s="38"/>
      <c r="W310" s="38"/>
      <c r="X310" s="38"/>
      <c r="Y310" s="38"/>
      <c r="Z310" s="38"/>
      <c r="AA310" s="38"/>
      <c r="AB310" s="38"/>
      <c r="AC310" s="38"/>
      <c r="AD310" s="38"/>
      <c r="AE310" s="38"/>
      <c r="AT310" s="17" t="s">
        <v>274</v>
      </c>
      <c r="AU310" s="17" t="s">
        <v>84</v>
      </c>
    </row>
    <row r="311" s="13" customFormat="1">
      <c r="A311" s="13"/>
      <c r="B311" s="253"/>
      <c r="C311" s="254"/>
      <c r="D311" s="234" t="s">
        <v>276</v>
      </c>
      <c r="E311" s="255" t="s">
        <v>1</v>
      </c>
      <c r="F311" s="256" t="s">
        <v>1409</v>
      </c>
      <c r="G311" s="254"/>
      <c r="H311" s="255" t="s">
        <v>1</v>
      </c>
      <c r="I311" s="257"/>
      <c r="J311" s="254"/>
      <c r="K311" s="254"/>
      <c r="L311" s="258"/>
      <c r="M311" s="259"/>
      <c r="N311" s="260"/>
      <c r="O311" s="260"/>
      <c r="P311" s="260"/>
      <c r="Q311" s="260"/>
      <c r="R311" s="260"/>
      <c r="S311" s="260"/>
      <c r="T311" s="261"/>
      <c r="U311" s="13"/>
      <c r="V311" s="13"/>
      <c r="W311" s="13"/>
      <c r="X311" s="13"/>
      <c r="Y311" s="13"/>
      <c r="Z311" s="13"/>
      <c r="AA311" s="13"/>
      <c r="AB311" s="13"/>
      <c r="AC311" s="13"/>
      <c r="AD311" s="13"/>
      <c r="AE311" s="13"/>
      <c r="AT311" s="262" t="s">
        <v>276</v>
      </c>
      <c r="AU311" s="262" t="s">
        <v>84</v>
      </c>
      <c r="AV311" s="13" t="s">
        <v>84</v>
      </c>
      <c r="AW311" s="13" t="s">
        <v>32</v>
      </c>
      <c r="AX311" s="13" t="s">
        <v>76</v>
      </c>
      <c r="AY311" s="262" t="s">
        <v>251</v>
      </c>
    </row>
    <row r="312" s="12" customFormat="1">
      <c r="A312" s="12"/>
      <c r="B312" s="242"/>
      <c r="C312" s="243"/>
      <c r="D312" s="234" t="s">
        <v>276</v>
      </c>
      <c r="E312" s="244" t="s">
        <v>1</v>
      </c>
      <c r="F312" s="245" t="s">
        <v>1410</v>
      </c>
      <c r="G312" s="243"/>
      <c r="H312" s="246">
        <v>119</v>
      </c>
      <c r="I312" s="247"/>
      <c r="J312" s="243"/>
      <c r="K312" s="243"/>
      <c r="L312" s="248"/>
      <c r="M312" s="249"/>
      <c r="N312" s="250"/>
      <c r="O312" s="250"/>
      <c r="P312" s="250"/>
      <c r="Q312" s="250"/>
      <c r="R312" s="250"/>
      <c r="S312" s="250"/>
      <c r="T312" s="251"/>
      <c r="U312" s="12"/>
      <c r="V312" s="12"/>
      <c r="W312" s="12"/>
      <c r="X312" s="12"/>
      <c r="Y312" s="12"/>
      <c r="Z312" s="12"/>
      <c r="AA312" s="12"/>
      <c r="AB312" s="12"/>
      <c r="AC312" s="12"/>
      <c r="AD312" s="12"/>
      <c r="AE312" s="12"/>
      <c r="AT312" s="252" t="s">
        <v>276</v>
      </c>
      <c r="AU312" s="252" t="s">
        <v>84</v>
      </c>
      <c r="AV312" s="12" t="s">
        <v>86</v>
      </c>
      <c r="AW312" s="12" t="s">
        <v>32</v>
      </c>
      <c r="AX312" s="12" t="s">
        <v>76</v>
      </c>
      <c r="AY312" s="252" t="s">
        <v>251</v>
      </c>
    </row>
    <row r="313" s="15" customFormat="1">
      <c r="A313" s="15"/>
      <c r="B313" s="274"/>
      <c r="C313" s="275"/>
      <c r="D313" s="234" t="s">
        <v>276</v>
      </c>
      <c r="E313" s="276" t="s">
        <v>1181</v>
      </c>
      <c r="F313" s="277" t="s">
        <v>423</v>
      </c>
      <c r="G313" s="275"/>
      <c r="H313" s="278">
        <v>119</v>
      </c>
      <c r="I313" s="279"/>
      <c r="J313" s="275"/>
      <c r="K313" s="275"/>
      <c r="L313" s="280"/>
      <c r="M313" s="281"/>
      <c r="N313" s="282"/>
      <c r="O313" s="282"/>
      <c r="P313" s="282"/>
      <c r="Q313" s="282"/>
      <c r="R313" s="282"/>
      <c r="S313" s="282"/>
      <c r="T313" s="283"/>
      <c r="U313" s="15"/>
      <c r="V313" s="15"/>
      <c r="W313" s="15"/>
      <c r="X313" s="15"/>
      <c r="Y313" s="15"/>
      <c r="Z313" s="15"/>
      <c r="AA313" s="15"/>
      <c r="AB313" s="15"/>
      <c r="AC313" s="15"/>
      <c r="AD313" s="15"/>
      <c r="AE313" s="15"/>
      <c r="AT313" s="284" t="s">
        <v>276</v>
      </c>
      <c r="AU313" s="284" t="s">
        <v>84</v>
      </c>
      <c r="AV313" s="15" t="s">
        <v>254</v>
      </c>
      <c r="AW313" s="15" t="s">
        <v>32</v>
      </c>
      <c r="AX313" s="15" t="s">
        <v>84</v>
      </c>
      <c r="AY313" s="284" t="s">
        <v>251</v>
      </c>
    </row>
    <row r="314" s="2" customFormat="1" ht="24.15" customHeight="1">
      <c r="A314" s="38"/>
      <c r="B314" s="39"/>
      <c r="C314" s="220" t="s">
        <v>1059</v>
      </c>
      <c r="D314" s="220" t="s">
        <v>255</v>
      </c>
      <c r="E314" s="221" t="s">
        <v>1411</v>
      </c>
      <c r="F314" s="222" t="s">
        <v>1412</v>
      </c>
      <c r="G314" s="223" t="s">
        <v>409</v>
      </c>
      <c r="H314" s="224">
        <v>119</v>
      </c>
      <c r="I314" s="225"/>
      <c r="J314" s="226">
        <f>ROUND(I314*H314,2)</f>
        <v>0</v>
      </c>
      <c r="K314" s="227"/>
      <c r="L314" s="44"/>
      <c r="M314" s="228" t="s">
        <v>1</v>
      </c>
      <c r="N314" s="229" t="s">
        <v>41</v>
      </c>
      <c r="O314" s="91"/>
      <c r="P314" s="230">
        <f>O314*H314</f>
        <v>0</v>
      </c>
      <c r="Q314" s="230">
        <v>0</v>
      </c>
      <c r="R314" s="230">
        <f>Q314*H314</f>
        <v>0</v>
      </c>
      <c r="S314" s="230">
        <v>0</v>
      </c>
      <c r="T314" s="231">
        <f>S314*H314</f>
        <v>0</v>
      </c>
      <c r="U314" s="38"/>
      <c r="V314" s="38"/>
      <c r="W314" s="38"/>
      <c r="X314" s="38"/>
      <c r="Y314" s="38"/>
      <c r="Z314" s="38"/>
      <c r="AA314" s="38"/>
      <c r="AB314" s="38"/>
      <c r="AC314" s="38"/>
      <c r="AD314" s="38"/>
      <c r="AE314" s="38"/>
      <c r="AR314" s="232" t="s">
        <v>254</v>
      </c>
      <c r="AT314" s="232" t="s">
        <v>255</v>
      </c>
      <c r="AU314" s="232" t="s">
        <v>84</v>
      </c>
      <c r="AY314" s="17" t="s">
        <v>251</v>
      </c>
      <c r="BE314" s="233">
        <f>IF(N314="základní",J314,0)</f>
        <v>0</v>
      </c>
      <c r="BF314" s="233">
        <f>IF(N314="snížená",J314,0)</f>
        <v>0</v>
      </c>
      <c r="BG314" s="233">
        <f>IF(N314="zákl. přenesená",J314,0)</f>
        <v>0</v>
      </c>
      <c r="BH314" s="233">
        <f>IF(N314="sníž. přenesená",J314,0)</f>
        <v>0</v>
      </c>
      <c r="BI314" s="233">
        <f>IF(N314="nulová",J314,0)</f>
        <v>0</v>
      </c>
      <c r="BJ314" s="17" t="s">
        <v>84</v>
      </c>
      <c r="BK314" s="233">
        <f>ROUND(I314*H314,2)</f>
        <v>0</v>
      </c>
      <c r="BL314" s="17" t="s">
        <v>254</v>
      </c>
      <c r="BM314" s="232" t="s">
        <v>1413</v>
      </c>
    </row>
    <row r="315" s="2" customFormat="1">
      <c r="A315" s="38"/>
      <c r="B315" s="39"/>
      <c r="C315" s="40"/>
      <c r="D315" s="234" t="s">
        <v>260</v>
      </c>
      <c r="E315" s="40"/>
      <c r="F315" s="235" t="s">
        <v>1414</v>
      </c>
      <c r="G315" s="40"/>
      <c r="H315" s="40"/>
      <c r="I315" s="236"/>
      <c r="J315" s="40"/>
      <c r="K315" s="40"/>
      <c r="L315" s="44"/>
      <c r="M315" s="237"/>
      <c r="N315" s="238"/>
      <c r="O315" s="91"/>
      <c r="P315" s="91"/>
      <c r="Q315" s="91"/>
      <c r="R315" s="91"/>
      <c r="S315" s="91"/>
      <c r="T315" s="92"/>
      <c r="U315" s="38"/>
      <c r="V315" s="38"/>
      <c r="W315" s="38"/>
      <c r="X315" s="38"/>
      <c r="Y315" s="38"/>
      <c r="Z315" s="38"/>
      <c r="AA315" s="38"/>
      <c r="AB315" s="38"/>
      <c r="AC315" s="38"/>
      <c r="AD315" s="38"/>
      <c r="AE315" s="38"/>
      <c r="AT315" s="17" t="s">
        <v>260</v>
      </c>
      <c r="AU315" s="17" t="s">
        <v>84</v>
      </c>
    </row>
    <row r="316" s="2" customFormat="1">
      <c r="A316" s="38"/>
      <c r="B316" s="39"/>
      <c r="C316" s="40"/>
      <c r="D316" s="240" t="s">
        <v>274</v>
      </c>
      <c r="E316" s="40"/>
      <c r="F316" s="241" t="s">
        <v>1415</v>
      </c>
      <c r="G316" s="40"/>
      <c r="H316" s="40"/>
      <c r="I316" s="236"/>
      <c r="J316" s="40"/>
      <c r="K316" s="40"/>
      <c r="L316" s="44"/>
      <c r="M316" s="237"/>
      <c r="N316" s="238"/>
      <c r="O316" s="91"/>
      <c r="P316" s="91"/>
      <c r="Q316" s="91"/>
      <c r="R316" s="91"/>
      <c r="S316" s="91"/>
      <c r="T316" s="92"/>
      <c r="U316" s="38"/>
      <c r="V316" s="38"/>
      <c r="W316" s="38"/>
      <c r="X316" s="38"/>
      <c r="Y316" s="38"/>
      <c r="Z316" s="38"/>
      <c r="AA316" s="38"/>
      <c r="AB316" s="38"/>
      <c r="AC316" s="38"/>
      <c r="AD316" s="38"/>
      <c r="AE316" s="38"/>
      <c r="AT316" s="17" t="s">
        <v>274</v>
      </c>
      <c r="AU316" s="17" t="s">
        <v>84</v>
      </c>
    </row>
    <row r="317" s="12" customFormat="1">
      <c r="A317" s="12"/>
      <c r="B317" s="242"/>
      <c r="C317" s="243"/>
      <c r="D317" s="234" t="s">
        <v>276</v>
      </c>
      <c r="E317" s="244" t="s">
        <v>1</v>
      </c>
      <c r="F317" s="245" t="s">
        <v>1181</v>
      </c>
      <c r="G317" s="243"/>
      <c r="H317" s="246">
        <v>119</v>
      </c>
      <c r="I317" s="247"/>
      <c r="J317" s="243"/>
      <c r="K317" s="243"/>
      <c r="L317" s="248"/>
      <c r="M317" s="249"/>
      <c r="N317" s="250"/>
      <c r="O317" s="250"/>
      <c r="P317" s="250"/>
      <c r="Q317" s="250"/>
      <c r="R317" s="250"/>
      <c r="S317" s="250"/>
      <c r="T317" s="251"/>
      <c r="U317" s="12"/>
      <c r="V317" s="12"/>
      <c r="W317" s="12"/>
      <c r="X317" s="12"/>
      <c r="Y317" s="12"/>
      <c r="Z317" s="12"/>
      <c r="AA317" s="12"/>
      <c r="AB317" s="12"/>
      <c r="AC317" s="12"/>
      <c r="AD317" s="12"/>
      <c r="AE317" s="12"/>
      <c r="AT317" s="252" t="s">
        <v>276</v>
      </c>
      <c r="AU317" s="252" t="s">
        <v>84</v>
      </c>
      <c r="AV317" s="12" t="s">
        <v>86</v>
      </c>
      <c r="AW317" s="12" t="s">
        <v>32</v>
      </c>
      <c r="AX317" s="12" t="s">
        <v>84</v>
      </c>
      <c r="AY317" s="252" t="s">
        <v>251</v>
      </c>
    </row>
    <row r="318" s="2" customFormat="1" ht="16.5" customHeight="1">
      <c r="A318" s="38"/>
      <c r="B318" s="39"/>
      <c r="C318" s="292" t="s">
        <v>1069</v>
      </c>
      <c r="D318" s="292" t="s">
        <v>1133</v>
      </c>
      <c r="E318" s="293" t="s">
        <v>1416</v>
      </c>
      <c r="F318" s="294" t="s">
        <v>1417</v>
      </c>
      <c r="G318" s="295" t="s">
        <v>1136</v>
      </c>
      <c r="H318" s="296">
        <v>2.3799999999999999</v>
      </c>
      <c r="I318" s="297"/>
      <c r="J318" s="298">
        <f>ROUND(I318*H318,2)</f>
        <v>0</v>
      </c>
      <c r="K318" s="299"/>
      <c r="L318" s="300"/>
      <c r="M318" s="301" t="s">
        <v>1</v>
      </c>
      <c r="N318" s="302" t="s">
        <v>41</v>
      </c>
      <c r="O318" s="91"/>
      <c r="P318" s="230">
        <f>O318*H318</f>
        <v>0</v>
      </c>
      <c r="Q318" s="230">
        <v>0.001</v>
      </c>
      <c r="R318" s="230">
        <f>Q318*H318</f>
        <v>0.0023799999999999997</v>
      </c>
      <c r="S318" s="230">
        <v>0</v>
      </c>
      <c r="T318" s="231">
        <f>S318*H318</f>
        <v>0</v>
      </c>
      <c r="U318" s="38"/>
      <c r="V318" s="38"/>
      <c r="W318" s="38"/>
      <c r="X318" s="38"/>
      <c r="Y318" s="38"/>
      <c r="Z318" s="38"/>
      <c r="AA318" s="38"/>
      <c r="AB318" s="38"/>
      <c r="AC318" s="38"/>
      <c r="AD318" s="38"/>
      <c r="AE318" s="38"/>
      <c r="AR318" s="232" t="s">
        <v>299</v>
      </c>
      <c r="AT318" s="232" t="s">
        <v>1133</v>
      </c>
      <c r="AU318" s="232" t="s">
        <v>84</v>
      </c>
      <c r="AY318" s="17" t="s">
        <v>251</v>
      </c>
      <c r="BE318" s="233">
        <f>IF(N318="základní",J318,0)</f>
        <v>0</v>
      </c>
      <c r="BF318" s="233">
        <f>IF(N318="snížená",J318,0)</f>
        <v>0</v>
      </c>
      <c r="BG318" s="233">
        <f>IF(N318="zákl. přenesená",J318,0)</f>
        <v>0</v>
      </c>
      <c r="BH318" s="233">
        <f>IF(N318="sníž. přenesená",J318,0)</f>
        <v>0</v>
      </c>
      <c r="BI318" s="233">
        <f>IF(N318="nulová",J318,0)</f>
        <v>0</v>
      </c>
      <c r="BJ318" s="17" t="s">
        <v>84</v>
      </c>
      <c r="BK318" s="233">
        <f>ROUND(I318*H318,2)</f>
        <v>0</v>
      </c>
      <c r="BL318" s="17" t="s">
        <v>254</v>
      </c>
      <c r="BM318" s="232" t="s">
        <v>1418</v>
      </c>
    </row>
    <row r="319" s="2" customFormat="1">
      <c r="A319" s="38"/>
      <c r="B319" s="39"/>
      <c r="C319" s="40"/>
      <c r="D319" s="234" t="s">
        <v>260</v>
      </c>
      <c r="E319" s="40"/>
      <c r="F319" s="235" t="s">
        <v>1417</v>
      </c>
      <c r="G319" s="40"/>
      <c r="H319" s="40"/>
      <c r="I319" s="236"/>
      <c r="J319" s="40"/>
      <c r="K319" s="40"/>
      <c r="L319" s="44"/>
      <c r="M319" s="237"/>
      <c r="N319" s="238"/>
      <c r="O319" s="91"/>
      <c r="P319" s="91"/>
      <c r="Q319" s="91"/>
      <c r="R319" s="91"/>
      <c r="S319" s="91"/>
      <c r="T319" s="92"/>
      <c r="U319" s="38"/>
      <c r="V319" s="38"/>
      <c r="W319" s="38"/>
      <c r="X319" s="38"/>
      <c r="Y319" s="38"/>
      <c r="Z319" s="38"/>
      <c r="AA319" s="38"/>
      <c r="AB319" s="38"/>
      <c r="AC319" s="38"/>
      <c r="AD319" s="38"/>
      <c r="AE319" s="38"/>
      <c r="AT319" s="17" t="s">
        <v>260</v>
      </c>
      <c r="AU319" s="17" t="s">
        <v>84</v>
      </c>
    </row>
    <row r="320" s="12" customFormat="1">
      <c r="A320" s="12"/>
      <c r="B320" s="242"/>
      <c r="C320" s="243"/>
      <c r="D320" s="234" t="s">
        <v>276</v>
      </c>
      <c r="E320" s="243"/>
      <c r="F320" s="245" t="s">
        <v>1419</v>
      </c>
      <c r="G320" s="243"/>
      <c r="H320" s="246">
        <v>2.3799999999999999</v>
      </c>
      <c r="I320" s="247"/>
      <c r="J320" s="243"/>
      <c r="K320" s="243"/>
      <c r="L320" s="248"/>
      <c r="M320" s="249"/>
      <c r="N320" s="250"/>
      <c r="O320" s="250"/>
      <c r="P320" s="250"/>
      <c r="Q320" s="250"/>
      <c r="R320" s="250"/>
      <c r="S320" s="250"/>
      <c r="T320" s="251"/>
      <c r="U320" s="12"/>
      <c r="V320" s="12"/>
      <c r="W320" s="12"/>
      <c r="X320" s="12"/>
      <c r="Y320" s="12"/>
      <c r="Z320" s="12"/>
      <c r="AA320" s="12"/>
      <c r="AB320" s="12"/>
      <c r="AC320" s="12"/>
      <c r="AD320" s="12"/>
      <c r="AE320" s="12"/>
      <c r="AT320" s="252" t="s">
        <v>276</v>
      </c>
      <c r="AU320" s="252" t="s">
        <v>84</v>
      </c>
      <c r="AV320" s="12" t="s">
        <v>86</v>
      </c>
      <c r="AW320" s="12" t="s">
        <v>4</v>
      </c>
      <c r="AX320" s="12" t="s">
        <v>84</v>
      </c>
      <c r="AY320" s="252" t="s">
        <v>251</v>
      </c>
    </row>
    <row r="321" s="2" customFormat="1" ht="24.15" customHeight="1">
      <c r="A321" s="38"/>
      <c r="B321" s="39"/>
      <c r="C321" s="220" t="s">
        <v>1078</v>
      </c>
      <c r="D321" s="220" t="s">
        <v>255</v>
      </c>
      <c r="E321" s="221" t="s">
        <v>1420</v>
      </c>
      <c r="F321" s="222" t="s">
        <v>1421</v>
      </c>
      <c r="G321" s="223" t="s">
        <v>409</v>
      </c>
      <c r="H321" s="224">
        <v>2597.29</v>
      </c>
      <c r="I321" s="225"/>
      <c r="J321" s="226">
        <f>ROUND(I321*H321,2)</f>
        <v>0</v>
      </c>
      <c r="K321" s="227"/>
      <c r="L321" s="44"/>
      <c r="M321" s="228" t="s">
        <v>1</v>
      </c>
      <c r="N321" s="229" t="s">
        <v>41</v>
      </c>
      <c r="O321" s="91"/>
      <c r="P321" s="230">
        <f>O321*H321</f>
        <v>0</v>
      </c>
      <c r="Q321" s="230">
        <v>0</v>
      </c>
      <c r="R321" s="230">
        <f>Q321*H321</f>
        <v>0</v>
      </c>
      <c r="S321" s="230">
        <v>0</v>
      </c>
      <c r="T321" s="231">
        <f>S321*H321</f>
        <v>0</v>
      </c>
      <c r="U321" s="38"/>
      <c r="V321" s="38"/>
      <c r="W321" s="38"/>
      <c r="X321" s="38"/>
      <c r="Y321" s="38"/>
      <c r="Z321" s="38"/>
      <c r="AA321" s="38"/>
      <c r="AB321" s="38"/>
      <c r="AC321" s="38"/>
      <c r="AD321" s="38"/>
      <c r="AE321" s="38"/>
      <c r="AR321" s="232" t="s">
        <v>254</v>
      </c>
      <c r="AT321" s="232" t="s">
        <v>255</v>
      </c>
      <c r="AU321" s="232" t="s">
        <v>84</v>
      </c>
      <c r="AY321" s="17" t="s">
        <v>251</v>
      </c>
      <c r="BE321" s="233">
        <f>IF(N321="základní",J321,0)</f>
        <v>0</v>
      </c>
      <c r="BF321" s="233">
        <f>IF(N321="snížená",J321,0)</f>
        <v>0</v>
      </c>
      <c r="BG321" s="233">
        <f>IF(N321="zákl. přenesená",J321,0)</f>
        <v>0</v>
      </c>
      <c r="BH321" s="233">
        <f>IF(N321="sníž. přenesená",J321,0)</f>
        <v>0</v>
      </c>
      <c r="BI321" s="233">
        <f>IF(N321="nulová",J321,0)</f>
        <v>0</v>
      </c>
      <c r="BJ321" s="17" t="s">
        <v>84</v>
      </c>
      <c r="BK321" s="233">
        <f>ROUND(I321*H321,2)</f>
        <v>0</v>
      </c>
      <c r="BL321" s="17" t="s">
        <v>254</v>
      </c>
      <c r="BM321" s="232" t="s">
        <v>1422</v>
      </c>
    </row>
    <row r="322" s="2" customFormat="1">
      <c r="A322" s="38"/>
      <c r="B322" s="39"/>
      <c r="C322" s="40"/>
      <c r="D322" s="234" t="s">
        <v>260</v>
      </c>
      <c r="E322" s="40"/>
      <c r="F322" s="235" t="s">
        <v>1423</v>
      </c>
      <c r="G322" s="40"/>
      <c r="H322" s="40"/>
      <c r="I322" s="236"/>
      <c r="J322" s="40"/>
      <c r="K322" s="40"/>
      <c r="L322" s="44"/>
      <c r="M322" s="237"/>
      <c r="N322" s="238"/>
      <c r="O322" s="91"/>
      <c r="P322" s="91"/>
      <c r="Q322" s="91"/>
      <c r="R322" s="91"/>
      <c r="S322" s="91"/>
      <c r="T322" s="92"/>
      <c r="U322" s="38"/>
      <c r="V322" s="38"/>
      <c r="W322" s="38"/>
      <c r="X322" s="38"/>
      <c r="Y322" s="38"/>
      <c r="Z322" s="38"/>
      <c r="AA322" s="38"/>
      <c r="AB322" s="38"/>
      <c r="AC322" s="38"/>
      <c r="AD322" s="38"/>
      <c r="AE322" s="38"/>
      <c r="AT322" s="17" t="s">
        <v>260</v>
      </c>
      <c r="AU322" s="17" t="s">
        <v>84</v>
      </c>
    </row>
    <row r="323" s="2" customFormat="1">
      <c r="A323" s="38"/>
      <c r="B323" s="39"/>
      <c r="C323" s="40"/>
      <c r="D323" s="240" t="s">
        <v>274</v>
      </c>
      <c r="E323" s="40"/>
      <c r="F323" s="241" t="s">
        <v>1424</v>
      </c>
      <c r="G323" s="40"/>
      <c r="H323" s="40"/>
      <c r="I323" s="236"/>
      <c r="J323" s="40"/>
      <c r="K323" s="40"/>
      <c r="L323" s="44"/>
      <c r="M323" s="237"/>
      <c r="N323" s="238"/>
      <c r="O323" s="91"/>
      <c r="P323" s="91"/>
      <c r="Q323" s="91"/>
      <c r="R323" s="91"/>
      <c r="S323" s="91"/>
      <c r="T323" s="92"/>
      <c r="U323" s="38"/>
      <c r="V323" s="38"/>
      <c r="W323" s="38"/>
      <c r="X323" s="38"/>
      <c r="Y323" s="38"/>
      <c r="Z323" s="38"/>
      <c r="AA323" s="38"/>
      <c r="AB323" s="38"/>
      <c r="AC323" s="38"/>
      <c r="AD323" s="38"/>
      <c r="AE323" s="38"/>
      <c r="AT323" s="17" t="s">
        <v>274</v>
      </c>
      <c r="AU323" s="17" t="s">
        <v>84</v>
      </c>
    </row>
    <row r="324" s="12" customFormat="1">
      <c r="A324" s="12"/>
      <c r="B324" s="242"/>
      <c r="C324" s="243"/>
      <c r="D324" s="234" t="s">
        <v>276</v>
      </c>
      <c r="E324" s="244" t="s">
        <v>1</v>
      </c>
      <c r="F324" s="245" t="s">
        <v>1425</v>
      </c>
      <c r="G324" s="243"/>
      <c r="H324" s="246">
        <v>2073.29</v>
      </c>
      <c r="I324" s="247"/>
      <c r="J324" s="243"/>
      <c r="K324" s="243"/>
      <c r="L324" s="248"/>
      <c r="M324" s="249"/>
      <c r="N324" s="250"/>
      <c r="O324" s="250"/>
      <c r="P324" s="250"/>
      <c r="Q324" s="250"/>
      <c r="R324" s="250"/>
      <c r="S324" s="250"/>
      <c r="T324" s="251"/>
      <c r="U324" s="12"/>
      <c r="V324" s="12"/>
      <c r="W324" s="12"/>
      <c r="X324" s="12"/>
      <c r="Y324" s="12"/>
      <c r="Z324" s="12"/>
      <c r="AA324" s="12"/>
      <c r="AB324" s="12"/>
      <c r="AC324" s="12"/>
      <c r="AD324" s="12"/>
      <c r="AE324" s="12"/>
      <c r="AT324" s="252" t="s">
        <v>276</v>
      </c>
      <c r="AU324" s="252" t="s">
        <v>84</v>
      </c>
      <c r="AV324" s="12" t="s">
        <v>86</v>
      </c>
      <c r="AW324" s="12" t="s">
        <v>32</v>
      </c>
      <c r="AX324" s="12" t="s">
        <v>76</v>
      </c>
      <c r="AY324" s="252" t="s">
        <v>251</v>
      </c>
    </row>
    <row r="325" s="12" customFormat="1">
      <c r="A325" s="12"/>
      <c r="B325" s="242"/>
      <c r="C325" s="243"/>
      <c r="D325" s="234" t="s">
        <v>276</v>
      </c>
      <c r="E325" s="244" t="s">
        <v>1</v>
      </c>
      <c r="F325" s="245" t="s">
        <v>1426</v>
      </c>
      <c r="G325" s="243"/>
      <c r="H325" s="246">
        <v>506</v>
      </c>
      <c r="I325" s="247"/>
      <c r="J325" s="243"/>
      <c r="K325" s="243"/>
      <c r="L325" s="248"/>
      <c r="M325" s="249"/>
      <c r="N325" s="250"/>
      <c r="O325" s="250"/>
      <c r="P325" s="250"/>
      <c r="Q325" s="250"/>
      <c r="R325" s="250"/>
      <c r="S325" s="250"/>
      <c r="T325" s="251"/>
      <c r="U325" s="12"/>
      <c r="V325" s="12"/>
      <c r="W325" s="12"/>
      <c r="X325" s="12"/>
      <c r="Y325" s="12"/>
      <c r="Z325" s="12"/>
      <c r="AA325" s="12"/>
      <c r="AB325" s="12"/>
      <c r="AC325" s="12"/>
      <c r="AD325" s="12"/>
      <c r="AE325" s="12"/>
      <c r="AT325" s="252" t="s">
        <v>276</v>
      </c>
      <c r="AU325" s="252" t="s">
        <v>84</v>
      </c>
      <c r="AV325" s="12" t="s">
        <v>86</v>
      </c>
      <c r="AW325" s="12" t="s">
        <v>32</v>
      </c>
      <c r="AX325" s="12" t="s">
        <v>76</v>
      </c>
      <c r="AY325" s="252" t="s">
        <v>251</v>
      </c>
    </row>
    <row r="326" s="12" customFormat="1">
      <c r="A326" s="12"/>
      <c r="B326" s="242"/>
      <c r="C326" s="243"/>
      <c r="D326" s="234" t="s">
        <v>276</v>
      </c>
      <c r="E326" s="244" t="s">
        <v>1</v>
      </c>
      <c r="F326" s="245" t="s">
        <v>1427</v>
      </c>
      <c r="G326" s="243"/>
      <c r="H326" s="246">
        <v>18</v>
      </c>
      <c r="I326" s="247"/>
      <c r="J326" s="243"/>
      <c r="K326" s="243"/>
      <c r="L326" s="248"/>
      <c r="M326" s="249"/>
      <c r="N326" s="250"/>
      <c r="O326" s="250"/>
      <c r="P326" s="250"/>
      <c r="Q326" s="250"/>
      <c r="R326" s="250"/>
      <c r="S326" s="250"/>
      <c r="T326" s="251"/>
      <c r="U326" s="12"/>
      <c r="V326" s="12"/>
      <c r="W326" s="12"/>
      <c r="X326" s="12"/>
      <c r="Y326" s="12"/>
      <c r="Z326" s="12"/>
      <c r="AA326" s="12"/>
      <c r="AB326" s="12"/>
      <c r="AC326" s="12"/>
      <c r="AD326" s="12"/>
      <c r="AE326" s="12"/>
      <c r="AT326" s="252" t="s">
        <v>276</v>
      </c>
      <c r="AU326" s="252" t="s">
        <v>84</v>
      </c>
      <c r="AV326" s="12" t="s">
        <v>86</v>
      </c>
      <c r="AW326" s="12" t="s">
        <v>32</v>
      </c>
      <c r="AX326" s="12" t="s">
        <v>76</v>
      </c>
      <c r="AY326" s="252" t="s">
        <v>251</v>
      </c>
    </row>
    <row r="327" s="15" customFormat="1">
      <c r="A327" s="15"/>
      <c r="B327" s="274"/>
      <c r="C327" s="275"/>
      <c r="D327" s="234" t="s">
        <v>276</v>
      </c>
      <c r="E327" s="276" t="s">
        <v>1428</v>
      </c>
      <c r="F327" s="277" t="s">
        <v>423</v>
      </c>
      <c r="G327" s="275"/>
      <c r="H327" s="278">
        <v>2597.29</v>
      </c>
      <c r="I327" s="279"/>
      <c r="J327" s="275"/>
      <c r="K327" s="275"/>
      <c r="L327" s="280"/>
      <c r="M327" s="281"/>
      <c r="N327" s="282"/>
      <c r="O327" s="282"/>
      <c r="P327" s="282"/>
      <c r="Q327" s="282"/>
      <c r="R327" s="282"/>
      <c r="S327" s="282"/>
      <c r="T327" s="283"/>
      <c r="U327" s="15"/>
      <c r="V327" s="15"/>
      <c r="W327" s="15"/>
      <c r="X327" s="15"/>
      <c r="Y327" s="15"/>
      <c r="Z327" s="15"/>
      <c r="AA327" s="15"/>
      <c r="AB327" s="15"/>
      <c r="AC327" s="15"/>
      <c r="AD327" s="15"/>
      <c r="AE327" s="15"/>
      <c r="AT327" s="284" t="s">
        <v>276</v>
      </c>
      <c r="AU327" s="284" t="s">
        <v>84</v>
      </c>
      <c r="AV327" s="15" t="s">
        <v>254</v>
      </c>
      <c r="AW327" s="15" t="s">
        <v>32</v>
      </c>
      <c r="AX327" s="15" t="s">
        <v>84</v>
      </c>
      <c r="AY327" s="284" t="s">
        <v>251</v>
      </c>
    </row>
    <row r="328" s="2" customFormat="1" ht="33" customHeight="1">
      <c r="A328" s="38"/>
      <c r="B328" s="39"/>
      <c r="C328" s="220" t="s">
        <v>1087</v>
      </c>
      <c r="D328" s="220" t="s">
        <v>255</v>
      </c>
      <c r="E328" s="221" t="s">
        <v>1429</v>
      </c>
      <c r="F328" s="222" t="s">
        <v>1430</v>
      </c>
      <c r="G328" s="223" t="s">
        <v>409</v>
      </c>
      <c r="H328" s="224">
        <v>119</v>
      </c>
      <c r="I328" s="225"/>
      <c r="J328" s="226">
        <f>ROUND(I328*H328,2)</f>
        <v>0</v>
      </c>
      <c r="K328" s="227"/>
      <c r="L328" s="44"/>
      <c r="M328" s="228" t="s">
        <v>1</v>
      </c>
      <c r="N328" s="229" t="s">
        <v>41</v>
      </c>
      <c r="O328" s="91"/>
      <c r="P328" s="230">
        <f>O328*H328</f>
        <v>0</v>
      </c>
      <c r="Q328" s="230">
        <v>0</v>
      </c>
      <c r="R328" s="230">
        <f>Q328*H328</f>
        <v>0</v>
      </c>
      <c r="S328" s="230">
        <v>0</v>
      </c>
      <c r="T328" s="231">
        <f>S328*H328</f>
        <v>0</v>
      </c>
      <c r="U328" s="38"/>
      <c r="V328" s="38"/>
      <c r="W328" s="38"/>
      <c r="X328" s="38"/>
      <c r="Y328" s="38"/>
      <c r="Z328" s="38"/>
      <c r="AA328" s="38"/>
      <c r="AB328" s="38"/>
      <c r="AC328" s="38"/>
      <c r="AD328" s="38"/>
      <c r="AE328" s="38"/>
      <c r="AR328" s="232" t="s">
        <v>254</v>
      </c>
      <c r="AT328" s="232" t="s">
        <v>255</v>
      </c>
      <c r="AU328" s="232" t="s">
        <v>84</v>
      </c>
      <c r="AY328" s="17" t="s">
        <v>251</v>
      </c>
      <c r="BE328" s="233">
        <f>IF(N328="základní",J328,0)</f>
        <v>0</v>
      </c>
      <c r="BF328" s="233">
        <f>IF(N328="snížená",J328,0)</f>
        <v>0</v>
      </c>
      <c r="BG328" s="233">
        <f>IF(N328="zákl. přenesená",J328,0)</f>
        <v>0</v>
      </c>
      <c r="BH328" s="233">
        <f>IF(N328="sníž. přenesená",J328,0)</f>
        <v>0</v>
      </c>
      <c r="BI328" s="233">
        <f>IF(N328="nulová",J328,0)</f>
        <v>0</v>
      </c>
      <c r="BJ328" s="17" t="s">
        <v>84</v>
      </c>
      <c r="BK328" s="233">
        <f>ROUND(I328*H328,2)</f>
        <v>0</v>
      </c>
      <c r="BL328" s="17" t="s">
        <v>254</v>
      </c>
      <c r="BM328" s="232" t="s">
        <v>1431</v>
      </c>
    </row>
    <row r="329" s="2" customFormat="1">
      <c r="A329" s="38"/>
      <c r="B329" s="39"/>
      <c r="C329" s="40"/>
      <c r="D329" s="234" t="s">
        <v>260</v>
      </c>
      <c r="E329" s="40"/>
      <c r="F329" s="235" t="s">
        <v>1432</v>
      </c>
      <c r="G329" s="40"/>
      <c r="H329" s="40"/>
      <c r="I329" s="236"/>
      <c r="J329" s="40"/>
      <c r="K329" s="40"/>
      <c r="L329" s="44"/>
      <c r="M329" s="237"/>
      <c r="N329" s="238"/>
      <c r="O329" s="91"/>
      <c r="P329" s="91"/>
      <c r="Q329" s="91"/>
      <c r="R329" s="91"/>
      <c r="S329" s="91"/>
      <c r="T329" s="92"/>
      <c r="U329" s="38"/>
      <c r="V329" s="38"/>
      <c r="W329" s="38"/>
      <c r="X329" s="38"/>
      <c r="Y329" s="38"/>
      <c r="Z329" s="38"/>
      <c r="AA329" s="38"/>
      <c r="AB329" s="38"/>
      <c r="AC329" s="38"/>
      <c r="AD329" s="38"/>
      <c r="AE329" s="38"/>
      <c r="AT329" s="17" t="s">
        <v>260</v>
      </c>
      <c r="AU329" s="17" t="s">
        <v>84</v>
      </c>
    </row>
    <row r="330" s="2" customFormat="1">
      <c r="A330" s="38"/>
      <c r="B330" s="39"/>
      <c r="C330" s="40"/>
      <c r="D330" s="240" t="s">
        <v>274</v>
      </c>
      <c r="E330" s="40"/>
      <c r="F330" s="241" t="s">
        <v>1433</v>
      </c>
      <c r="G330" s="40"/>
      <c r="H330" s="40"/>
      <c r="I330" s="236"/>
      <c r="J330" s="40"/>
      <c r="K330" s="40"/>
      <c r="L330" s="44"/>
      <c r="M330" s="237"/>
      <c r="N330" s="238"/>
      <c r="O330" s="91"/>
      <c r="P330" s="91"/>
      <c r="Q330" s="91"/>
      <c r="R330" s="91"/>
      <c r="S330" s="91"/>
      <c r="T330" s="92"/>
      <c r="U330" s="38"/>
      <c r="V330" s="38"/>
      <c r="W330" s="38"/>
      <c r="X330" s="38"/>
      <c r="Y330" s="38"/>
      <c r="Z330" s="38"/>
      <c r="AA330" s="38"/>
      <c r="AB330" s="38"/>
      <c r="AC330" s="38"/>
      <c r="AD330" s="38"/>
      <c r="AE330" s="38"/>
      <c r="AT330" s="17" t="s">
        <v>274</v>
      </c>
      <c r="AU330" s="17" t="s">
        <v>84</v>
      </c>
    </row>
    <row r="331" s="12" customFormat="1">
      <c r="A331" s="12"/>
      <c r="B331" s="242"/>
      <c r="C331" s="243"/>
      <c r="D331" s="234" t="s">
        <v>276</v>
      </c>
      <c r="E331" s="244" t="s">
        <v>1</v>
      </c>
      <c r="F331" s="245" t="s">
        <v>1181</v>
      </c>
      <c r="G331" s="243"/>
      <c r="H331" s="246">
        <v>119</v>
      </c>
      <c r="I331" s="247"/>
      <c r="J331" s="243"/>
      <c r="K331" s="243"/>
      <c r="L331" s="248"/>
      <c r="M331" s="249"/>
      <c r="N331" s="250"/>
      <c r="O331" s="250"/>
      <c r="P331" s="250"/>
      <c r="Q331" s="250"/>
      <c r="R331" s="250"/>
      <c r="S331" s="250"/>
      <c r="T331" s="251"/>
      <c r="U331" s="12"/>
      <c r="V331" s="12"/>
      <c r="W331" s="12"/>
      <c r="X331" s="12"/>
      <c r="Y331" s="12"/>
      <c r="Z331" s="12"/>
      <c r="AA331" s="12"/>
      <c r="AB331" s="12"/>
      <c r="AC331" s="12"/>
      <c r="AD331" s="12"/>
      <c r="AE331" s="12"/>
      <c r="AT331" s="252" t="s">
        <v>276</v>
      </c>
      <c r="AU331" s="252" t="s">
        <v>84</v>
      </c>
      <c r="AV331" s="12" t="s">
        <v>86</v>
      </c>
      <c r="AW331" s="12" t="s">
        <v>32</v>
      </c>
      <c r="AX331" s="12" t="s">
        <v>84</v>
      </c>
      <c r="AY331" s="252" t="s">
        <v>251</v>
      </c>
    </row>
    <row r="332" s="11" customFormat="1" ht="25.92" customHeight="1">
      <c r="A332" s="11"/>
      <c r="B332" s="206"/>
      <c r="C332" s="207"/>
      <c r="D332" s="208" t="s">
        <v>75</v>
      </c>
      <c r="E332" s="209" t="s">
        <v>86</v>
      </c>
      <c r="F332" s="209" t="s">
        <v>1434</v>
      </c>
      <c r="G332" s="207"/>
      <c r="H332" s="207"/>
      <c r="I332" s="210"/>
      <c r="J332" s="211">
        <f>BK332</f>
        <v>0</v>
      </c>
      <c r="K332" s="207"/>
      <c r="L332" s="212"/>
      <c r="M332" s="213"/>
      <c r="N332" s="214"/>
      <c r="O332" s="214"/>
      <c r="P332" s="215">
        <f>SUM(P333:P378)</f>
        <v>0</v>
      </c>
      <c r="Q332" s="214"/>
      <c r="R332" s="215">
        <f>SUM(R333:R378)</f>
        <v>188.21626101000001</v>
      </c>
      <c r="S332" s="214"/>
      <c r="T332" s="216">
        <f>SUM(T333:T378)</f>
        <v>0</v>
      </c>
      <c r="U332" s="11"/>
      <c r="V332" s="11"/>
      <c r="W332" s="11"/>
      <c r="X332" s="11"/>
      <c r="Y332" s="11"/>
      <c r="Z332" s="11"/>
      <c r="AA332" s="11"/>
      <c r="AB332" s="11"/>
      <c r="AC332" s="11"/>
      <c r="AD332" s="11"/>
      <c r="AE332" s="11"/>
      <c r="AR332" s="217" t="s">
        <v>84</v>
      </c>
      <c r="AT332" s="218" t="s">
        <v>75</v>
      </c>
      <c r="AU332" s="218" t="s">
        <v>76</v>
      </c>
      <c r="AY332" s="217" t="s">
        <v>251</v>
      </c>
      <c r="BK332" s="219">
        <f>SUM(BK333:BK378)</f>
        <v>0</v>
      </c>
    </row>
    <row r="333" s="2" customFormat="1" ht="33" customHeight="1">
      <c r="A333" s="38"/>
      <c r="B333" s="39"/>
      <c r="C333" s="220" t="s">
        <v>1435</v>
      </c>
      <c r="D333" s="220" t="s">
        <v>255</v>
      </c>
      <c r="E333" s="221" t="s">
        <v>1436</v>
      </c>
      <c r="F333" s="222" t="s">
        <v>1437</v>
      </c>
      <c r="G333" s="223" t="s">
        <v>592</v>
      </c>
      <c r="H333" s="224">
        <v>204</v>
      </c>
      <c r="I333" s="225"/>
      <c r="J333" s="226">
        <f>ROUND(I333*H333,2)</f>
        <v>0</v>
      </c>
      <c r="K333" s="227"/>
      <c r="L333" s="44"/>
      <c r="M333" s="228" t="s">
        <v>1</v>
      </c>
      <c r="N333" s="229" t="s">
        <v>41</v>
      </c>
      <c r="O333" s="91"/>
      <c r="P333" s="230">
        <f>O333*H333</f>
        <v>0</v>
      </c>
      <c r="Q333" s="230">
        <v>0</v>
      </c>
      <c r="R333" s="230">
        <f>Q333*H333</f>
        <v>0</v>
      </c>
      <c r="S333" s="230">
        <v>0</v>
      </c>
      <c r="T333" s="231">
        <f>S333*H333</f>
        <v>0</v>
      </c>
      <c r="U333" s="38"/>
      <c r="V333" s="38"/>
      <c r="W333" s="38"/>
      <c r="X333" s="38"/>
      <c r="Y333" s="38"/>
      <c r="Z333" s="38"/>
      <c r="AA333" s="38"/>
      <c r="AB333" s="38"/>
      <c r="AC333" s="38"/>
      <c r="AD333" s="38"/>
      <c r="AE333" s="38"/>
      <c r="AR333" s="232" t="s">
        <v>254</v>
      </c>
      <c r="AT333" s="232" t="s">
        <v>255</v>
      </c>
      <c r="AU333" s="232" t="s">
        <v>84</v>
      </c>
      <c r="AY333" s="17" t="s">
        <v>251</v>
      </c>
      <c r="BE333" s="233">
        <f>IF(N333="základní",J333,0)</f>
        <v>0</v>
      </c>
      <c r="BF333" s="233">
        <f>IF(N333="snížená",J333,0)</f>
        <v>0</v>
      </c>
      <c r="BG333" s="233">
        <f>IF(N333="zákl. přenesená",J333,0)</f>
        <v>0</v>
      </c>
      <c r="BH333" s="233">
        <f>IF(N333="sníž. přenesená",J333,0)</f>
        <v>0</v>
      </c>
      <c r="BI333" s="233">
        <f>IF(N333="nulová",J333,0)</f>
        <v>0</v>
      </c>
      <c r="BJ333" s="17" t="s">
        <v>84</v>
      </c>
      <c r="BK333" s="233">
        <f>ROUND(I333*H333,2)</f>
        <v>0</v>
      </c>
      <c r="BL333" s="17" t="s">
        <v>254</v>
      </c>
      <c r="BM333" s="232" t="s">
        <v>1438</v>
      </c>
    </row>
    <row r="334" s="2" customFormat="1">
      <c r="A334" s="38"/>
      <c r="B334" s="39"/>
      <c r="C334" s="40"/>
      <c r="D334" s="234" t="s">
        <v>260</v>
      </c>
      <c r="E334" s="40"/>
      <c r="F334" s="235" t="s">
        <v>1439</v>
      </c>
      <c r="G334" s="40"/>
      <c r="H334" s="40"/>
      <c r="I334" s="236"/>
      <c r="J334" s="40"/>
      <c r="K334" s="40"/>
      <c r="L334" s="44"/>
      <c r="M334" s="237"/>
      <c r="N334" s="238"/>
      <c r="O334" s="91"/>
      <c r="P334" s="91"/>
      <c r="Q334" s="91"/>
      <c r="R334" s="91"/>
      <c r="S334" s="91"/>
      <c r="T334" s="92"/>
      <c r="U334" s="38"/>
      <c r="V334" s="38"/>
      <c r="W334" s="38"/>
      <c r="X334" s="38"/>
      <c r="Y334" s="38"/>
      <c r="Z334" s="38"/>
      <c r="AA334" s="38"/>
      <c r="AB334" s="38"/>
      <c r="AC334" s="38"/>
      <c r="AD334" s="38"/>
      <c r="AE334" s="38"/>
      <c r="AT334" s="17" t="s">
        <v>260</v>
      </c>
      <c r="AU334" s="17" t="s">
        <v>84</v>
      </c>
    </row>
    <row r="335" s="2" customFormat="1">
      <c r="A335" s="38"/>
      <c r="B335" s="39"/>
      <c r="C335" s="40"/>
      <c r="D335" s="240" t="s">
        <v>274</v>
      </c>
      <c r="E335" s="40"/>
      <c r="F335" s="241" t="s">
        <v>1440</v>
      </c>
      <c r="G335" s="40"/>
      <c r="H335" s="40"/>
      <c r="I335" s="236"/>
      <c r="J335" s="40"/>
      <c r="K335" s="40"/>
      <c r="L335" s="44"/>
      <c r="M335" s="237"/>
      <c r="N335" s="238"/>
      <c r="O335" s="91"/>
      <c r="P335" s="91"/>
      <c r="Q335" s="91"/>
      <c r="R335" s="91"/>
      <c r="S335" s="91"/>
      <c r="T335" s="92"/>
      <c r="U335" s="38"/>
      <c r="V335" s="38"/>
      <c r="W335" s="38"/>
      <c r="X335" s="38"/>
      <c r="Y335" s="38"/>
      <c r="Z335" s="38"/>
      <c r="AA335" s="38"/>
      <c r="AB335" s="38"/>
      <c r="AC335" s="38"/>
      <c r="AD335" s="38"/>
      <c r="AE335" s="38"/>
      <c r="AT335" s="17" t="s">
        <v>274</v>
      </c>
      <c r="AU335" s="17" t="s">
        <v>84</v>
      </c>
    </row>
    <row r="336" s="12" customFormat="1">
      <c r="A336" s="12"/>
      <c r="B336" s="242"/>
      <c r="C336" s="243"/>
      <c r="D336" s="234" t="s">
        <v>276</v>
      </c>
      <c r="E336" s="244" t="s">
        <v>1</v>
      </c>
      <c r="F336" s="245" t="s">
        <v>1441</v>
      </c>
      <c r="G336" s="243"/>
      <c r="H336" s="246">
        <v>204</v>
      </c>
      <c r="I336" s="247"/>
      <c r="J336" s="243"/>
      <c r="K336" s="243"/>
      <c r="L336" s="248"/>
      <c r="M336" s="249"/>
      <c r="N336" s="250"/>
      <c r="O336" s="250"/>
      <c r="P336" s="250"/>
      <c r="Q336" s="250"/>
      <c r="R336" s="250"/>
      <c r="S336" s="250"/>
      <c r="T336" s="251"/>
      <c r="U336" s="12"/>
      <c r="V336" s="12"/>
      <c r="W336" s="12"/>
      <c r="X336" s="12"/>
      <c r="Y336" s="12"/>
      <c r="Z336" s="12"/>
      <c r="AA336" s="12"/>
      <c r="AB336" s="12"/>
      <c r="AC336" s="12"/>
      <c r="AD336" s="12"/>
      <c r="AE336" s="12"/>
      <c r="AT336" s="252" t="s">
        <v>276</v>
      </c>
      <c r="AU336" s="252" t="s">
        <v>84</v>
      </c>
      <c r="AV336" s="12" t="s">
        <v>86</v>
      </c>
      <c r="AW336" s="12" t="s">
        <v>32</v>
      </c>
      <c r="AX336" s="12" t="s">
        <v>84</v>
      </c>
      <c r="AY336" s="252" t="s">
        <v>251</v>
      </c>
    </row>
    <row r="337" s="2" customFormat="1" ht="33" customHeight="1">
      <c r="A337" s="38"/>
      <c r="B337" s="39"/>
      <c r="C337" s="220" t="s">
        <v>1442</v>
      </c>
      <c r="D337" s="220" t="s">
        <v>255</v>
      </c>
      <c r="E337" s="221" t="s">
        <v>1443</v>
      </c>
      <c r="F337" s="222" t="s">
        <v>1444</v>
      </c>
      <c r="G337" s="223" t="s">
        <v>409</v>
      </c>
      <c r="H337" s="224">
        <v>1190</v>
      </c>
      <c r="I337" s="225"/>
      <c r="J337" s="226">
        <f>ROUND(I337*H337,2)</f>
        <v>0</v>
      </c>
      <c r="K337" s="227"/>
      <c r="L337" s="44"/>
      <c r="M337" s="228" t="s">
        <v>1</v>
      </c>
      <c r="N337" s="229" t="s">
        <v>41</v>
      </c>
      <c r="O337" s="91"/>
      <c r="P337" s="230">
        <f>O337*H337</f>
        <v>0</v>
      </c>
      <c r="Q337" s="230">
        <v>0.00031</v>
      </c>
      <c r="R337" s="230">
        <f>Q337*H337</f>
        <v>0.36890000000000001</v>
      </c>
      <c r="S337" s="230">
        <v>0</v>
      </c>
      <c r="T337" s="231">
        <f>S337*H337</f>
        <v>0</v>
      </c>
      <c r="U337" s="38"/>
      <c r="V337" s="38"/>
      <c r="W337" s="38"/>
      <c r="X337" s="38"/>
      <c r="Y337" s="38"/>
      <c r="Z337" s="38"/>
      <c r="AA337" s="38"/>
      <c r="AB337" s="38"/>
      <c r="AC337" s="38"/>
      <c r="AD337" s="38"/>
      <c r="AE337" s="38"/>
      <c r="AR337" s="232" t="s">
        <v>254</v>
      </c>
      <c r="AT337" s="232" t="s">
        <v>255</v>
      </c>
      <c r="AU337" s="232" t="s">
        <v>84</v>
      </c>
      <c r="AY337" s="17" t="s">
        <v>251</v>
      </c>
      <c r="BE337" s="233">
        <f>IF(N337="základní",J337,0)</f>
        <v>0</v>
      </c>
      <c r="BF337" s="233">
        <f>IF(N337="snížená",J337,0)</f>
        <v>0</v>
      </c>
      <c r="BG337" s="233">
        <f>IF(N337="zákl. přenesená",J337,0)</f>
        <v>0</v>
      </c>
      <c r="BH337" s="233">
        <f>IF(N337="sníž. přenesená",J337,0)</f>
        <v>0</v>
      </c>
      <c r="BI337" s="233">
        <f>IF(N337="nulová",J337,0)</f>
        <v>0</v>
      </c>
      <c r="BJ337" s="17" t="s">
        <v>84</v>
      </c>
      <c r="BK337" s="233">
        <f>ROUND(I337*H337,2)</f>
        <v>0</v>
      </c>
      <c r="BL337" s="17" t="s">
        <v>254</v>
      </c>
      <c r="BM337" s="232" t="s">
        <v>1445</v>
      </c>
    </row>
    <row r="338" s="2" customFormat="1">
      <c r="A338" s="38"/>
      <c r="B338" s="39"/>
      <c r="C338" s="40"/>
      <c r="D338" s="234" t="s">
        <v>260</v>
      </c>
      <c r="E338" s="40"/>
      <c r="F338" s="235" t="s">
        <v>1446</v>
      </c>
      <c r="G338" s="40"/>
      <c r="H338" s="40"/>
      <c r="I338" s="236"/>
      <c r="J338" s="40"/>
      <c r="K338" s="40"/>
      <c r="L338" s="44"/>
      <c r="M338" s="237"/>
      <c r="N338" s="238"/>
      <c r="O338" s="91"/>
      <c r="P338" s="91"/>
      <c r="Q338" s="91"/>
      <c r="R338" s="91"/>
      <c r="S338" s="91"/>
      <c r="T338" s="92"/>
      <c r="U338" s="38"/>
      <c r="V338" s="38"/>
      <c r="W338" s="38"/>
      <c r="X338" s="38"/>
      <c r="Y338" s="38"/>
      <c r="Z338" s="38"/>
      <c r="AA338" s="38"/>
      <c r="AB338" s="38"/>
      <c r="AC338" s="38"/>
      <c r="AD338" s="38"/>
      <c r="AE338" s="38"/>
      <c r="AT338" s="17" t="s">
        <v>260</v>
      </c>
      <c r="AU338" s="17" t="s">
        <v>84</v>
      </c>
    </row>
    <row r="339" s="2" customFormat="1">
      <c r="A339" s="38"/>
      <c r="B339" s="39"/>
      <c r="C339" s="40"/>
      <c r="D339" s="240" t="s">
        <v>274</v>
      </c>
      <c r="E339" s="40"/>
      <c r="F339" s="241" t="s">
        <v>1447</v>
      </c>
      <c r="G339" s="40"/>
      <c r="H339" s="40"/>
      <c r="I339" s="236"/>
      <c r="J339" s="40"/>
      <c r="K339" s="40"/>
      <c r="L339" s="44"/>
      <c r="M339" s="237"/>
      <c r="N339" s="238"/>
      <c r="O339" s="91"/>
      <c r="P339" s="91"/>
      <c r="Q339" s="91"/>
      <c r="R339" s="91"/>
      <c r="S339" s="91"/>
      <c r="T339" s="92"/>
      <c r="U339" s="38"/>
      <c r="V339" s="38"/>
      <c r="W339" s="38"/>
      <c r="X339" s="38"/>
      <c r="Y339" s="38"/>
      <c r="Z339" s="38"/>
      <c r="AA339" s="38"/>
      <c r="AB339" s="38"/>
      <c r="AC339" s="38"/>
      <c r="AD339" s="38"/>
      <c r="AE339" s="38"/>
      <c r="AT339" s="17" t="s">
        <v>274</v>
      </c>
      <c r="AU339" s="17" t="s">
        <v>84</v>
      </c>
    </row>
    <row r="340" s="12" customFormat="1">
      <c r="A340" s="12"/>
      <c r="B340" s="242"/>
      <c r="C340" s="243"/>
      <c r="D340" s="234" t="s">
        <v>276</v>
      </c>
      <c r="E340" s="244" t="s">
        <v>1</v>
      </c>
      <c r="F340" s="245" t="s">
        <v>1448</v>
      </c>
      <c r="G340" s="243"/>
      <c r="H340" s="246">
        <v>1190</v>
      </c>
      <c r="I340" s="247"/>
      <c r="J340" s="243"/>
      <c r="K340" s="243"/>
      <c r="L340" s="248"/>
      <c r="M340" s="249"/>
      <c r="N340" s="250"/>
      <c r="O340" s="250"/>
      <c r="P340" s="250"/>
      <c r="Q340" s="250"/>
      <c r="R340" s="250"/>
      <c r="S340" s="250"/>
      <c r="T340" s="251"/>
      <c r="U340" s="12"/>
      <c r="V340" s="12"/>
      <c r="W340" s="12"/>
      <c r="X340" s="12"/>
      <c r="Y340" s="12"/>
      <c r="Z340" s="12"/>
      <c r="AA340" s="12"/>
      <c r="AB340" s="12"/>
      <c r="AC340" s="12"/>
      <c r="AD340" s="12"/>
      <c r="AE340" s="12"/>
      <c r="AT340" s="252" t="s">
        <v>276</v>
      </c>
      <c r="AU340" s="252" t="s">
        <v>84</v>
      </c>
      <c r="AV340" s="12" t="s">
        <v>86</v>
      </c>
      <c r="AW340" s="12" t="s">
        <v>32</v>
      </c>
      <c r="AX340" s="12" t="s">
        <v>84</v>
      </c>
      <c r="AY340" s="252" t="s">
        <v>251</v>
      </c>
    </row>
    <row r="341" s="2" customFormat="1" ht="24.15" customHeight="1">
      <c r="A341" s="38"/>
      <c r="B341" s="39"/>
      <c r="C341" s="292" t="s">
        <v>1449</v>
      </c>
      <c r="D341" s="292" t="s">
        <v>1133</v>
      </c>
      <c r="E341" s="293" t="s">
        <v>1450</v>
      </c>
      <c r="F341" s="294" t="s">
        <v>1451</v>
      </c>
      <c r="G341" s="295" t="s">
        <v>409</v>
      </c>
      <c r="H341" s="296">
        <v>1213.8</v>
      </c>
      <c r="I341" s="297"/>
      <c r="J341" s="298">
        <f>ROUND(I341*H341,2)</f>
        <v>0</v>
      </c>
      <c r="K341" s="299"/>
      <c r="L341" s="300"/>
      <c r="M341" s="301" t="s">
        <v>1</v>
      </c>
      <c r="N341" s="302" t="s">
        <v>41</v>
      </c>
      <c r="O341" s="91"/>
      <c r="P341" s="230">
        <f>O341*H341</f>
        <v>0</v>
      </c>
      <c r="Q341" s="230">
        <v>0.00020000000000000001</v>
      </c>
      <c r="R341" s="230">
        <f>Q341*H341</f>
        <v>0.24276</v>
      </c>
      <c r="S341" s="230">
        <v>0</v>
      </c>
      <c r="T341" s="231">
        <f>S341*H341</f>
        <v>0</v>
      </c>
      <c r="U341" s="38"/>
      <c r="V341" s="38"/>
      <c r="W341" s="38"/>
      <c r="X341" s="38"/>
      <c r="Y341" s="38"/>
      <c r="Z341" s="38"/>
      <c r="AA341" s="38"/>
      <c r="AB341" s="38"/>
      <c r="AC341" s="38"/>
      <c r="AD341" s="38"/>
      <c r="AE341" s="38"/>
      <c r="AR341" s="232" t="s">
        <v>299</v>
      </c>
      <c r="AT341" s="232" t="s">
        <v>1133</v>
      </c>
      <c r="AU341" s="232" t="s">
        <v>84</v>
      </c>
      <c r="AY341" s="17" t="s">
        <v>251</v>
      </c>
      <c r="BE341" s="233">
        <f>IF(N341="základní",J341,0)</f>
        <v>0</v>
      </c>
      <c r="BF341" s="233">
        <f>IF(N341="snížená",J341,0)</f>
        <v>0</v>
      </c>
      <c r="BG341" s="233">
        <f>IF(N341="zákl. přenesená",J341,0)</f>
        <v>0</v>
      </c>
      <c r="BH341" s="233">
        <f>IF(N341="sníž. přenesená",J341,0)</f>
        <v>0</v>
      </c>
      <c r="BI341" s="233">
        <f>IF(N341="nulová",J341,0)</f>
        <v>0</v>
      </c>
      <c r="BJ341" s="17" t="s">
        <v>84</v>
      </c>
      <c r="BK341" s="233">
        <f>ROUND(I341*H341,2)</f>
        <v>0</v>
      </c>
      <c r="BL341" s="17" t="s">
        <v>254</v>
      </c>
      <c r="BM341" s="232" t="s">
        <v>1452</v>
      </c>
    </row>
    <row r="342" s="2" customFormat="1">
      <c r="A342" s="38"/>
      <c r="B342" s="39"/>
      <c r="C342" s="40"/>
      <c r="D342" s="234" t="s">
        <v>260</v>
      </c>
      <c r="E342" s="40"/>
      <c r="F342" s="235" t="s">
        <v>1453</v>
      </c>
      <c r="G342" s="40"/>
      <c r="H342" s="40"/>
      <c r="I342" s="236"/>
      <c r="J342" s="40"/>
      <c r="K342" s="40"/>
      <c r="L342" s="44"/>
      <c r="M342" s="237"/>
      <c r="N342" s="238"/>
      <c r="O342" s="91"/>
      <c r="P342" s="91"/>
      <c r="Q342" s="91"/>
      <c r="R342" s="91"/>
      <c r="S342" s="91"/>
      <c r="T342" s="92"/>
      <c r="U342" s="38"/>
      <c r="V342" s="38"/>
      <c r="W342" s="38"/>
      <c r="X342" s="38"/>
      <c r="Y342" s="38"/>
      <c r="Z342" s="38"/>
      <c r="AA342" s="38"/>
      <c r="AB342" s="38"/>
      <c r="AC342" s="38"/>
      <c r="AD342" s="38"/>
      <c r="AE342" s="38"/>
      <c r="AT342" s="17" t="s">
        <v>260</v>
      </c>
      <c r="AU342" s="17" t="s">
        <v>84</v>
      </c>
    </row>
    <row r="343" s="12" customFormat="1">
      <c r="A343" s="12"/>
      <c r="B343" s="242"/>
      <c r="C343" s="243"/>
      <c r="D343" s="234" t="s">
        <v>276</v>
      </c>
      <c r="E343" s="243"/>
      <c r="F343" s="245" t="s">
        <v>1454</v>
      </c>
      <c r="G343" s="243"/>
      <c r="H343" s="246">
        <v>1213.8</v>
      </c>
      <c r="I343" s="247"/>
      <c r="J343" s="243"/>
      <c r="K343" s="243"/>
      <c r="L343" s="248"/>
      <c r="M343" s="249"/>
      <c r="N343" s="250"/>
      <c r="O343" s="250"/>
      <c r="P343" s="250"/>
      <c r="Q343" s="250"/>
      <c r="R343" s="250"/>
      <c r="S343" s="250"/>
      <c r="T343" s="251"/>
      <c r="U343" s="12"/>
      <c r="V343" s="12"/>
      <c r="W343" s="12"/>
      <c r="X343" s="12"/>
      <c r="Y343" s="12"/>
      <c r="Z343" s="12"/>
      <c r="AA343" s="12"/>
      <c r="AB343" s="12"/>
      <c r="AC343" s="12"/>
      <c r="AD343" s="12"/>
      <c r="AE343" s="12"/>
      <c r="AT343" s="252" t="s">
        <v>276</v>
      </c>
      <c r="AU343" s="252" t="s">
        <v>84</v>
      </c>
      <c r="AV343" s="12" t="s">
        <v>86</v>
      </c>
      <c r="AW343" s="12" t="s">
        <v>4</v>
      </c>
      <c r="AX343" s="12" t="s">
        <v>84</v>
      </c>
      <c r="AY343" s="252" t="s">
        <v>251</v>
      </c>
    </row>
    <row r="344" s="2" customFormat="1" ht="21.75" customHeight="1">
      <c r="A344" s="38"/>
      <c r="B344" s="39"/>
      <c r="C344" s="220" t="s">
        <v>1455</v>
      </c>
      <c r="D344" s="220" t="s">
        <v>255</v>
      </c>
      <c r="E344" s="221" t="s">
        <v>1456</v>
      </c>
      <c r="F344" s="222" t="s">
        <v>1457</v>
      </c>
      <c r="G344" s="223" t="s">
        <v>592</v>
      </c>
      <c r="H344" s="224">
        <v>25.5</v>
      </c>
      <c r="I344" s="225"/>
      <c r="J344" s="226">
        <f>ROUND(I344*H344,2)</f>
        <v>0</v>
      </c>
      <c r="K344" s="227"/>
      <c r="L344" s="44"/>
      <c r="M344" s="228" t="s">
        <v>1</v>
      </c>
      <c r="N344" s="229" t="s">
        <v>41</v>
      </c>
      <c r="O344" s="91"/>
      <c r="P344" s="230">
        <f>O344*H344</f>
        <v>0</v>
      </c>
      <c r="Q344" s="230">
        <v>1.9199999999999999</v>
      </c>
      <c r="R344" s="230">
        <f>Q344*H344</f>
        <v>48.960000000000001</v>
      </c>
      <c r="S344" s="230">
        <v>0</v>
      </c>
      <c r="T344" s="231">
        <f>S344*H344</f>
        <v>0</v>
      </c>
      <c r="U344" s="38"/>
      <c r="V344" s="38"/>
      <c r="W344" s="38"/>
      <c r="X344" s="38"/>
      <c r="Y344" s="38"/>
      <c r="Z344" s="38"/>
      <c r="AA344" s="38"/>
      <c r="AB344" s="38"/>
      <c r="AC344" s="38"/>
      <c r="AD344" s="38"/>
      <c r="AE344" s="38"/>
      <c r="AR344" s="232" t="s">
        <v>254</v>
      </c>
      <c r="AT344" s="232" t="s">
        <v>255</v>
      </c>
      <c r="AU344" s="232" t="s">
        <v>84</v>
      </c>
      <c r="AY344" s="17" t="s">
        <v>251</v>
      </c>
      <c r="BE344" s="233">
        <f>IF(N344="základní",J344,0)</f>
        <v>0</v>
      </c>
      <c r="BF344" s="233">
        <f>IF(N344="snížená",J344,0)</f>
        <v>0</v>
      </c>
      <c r="BG344" s="233">
        <f>IF(N344="zákl. přenesená",J344,0)</f>
        <v>0</v>
      </c>
      <c r="BH344" s="233">
        <f>IF(N344="sníž. přenesená",J344,0)</f>
        <v>0</v>
      </c>
      <c r="BI344" s="233">
        <f>IF(N344="nulová",J344,0)</f>
        <v>0</v>
      </c>
      <c r="BJ344" s="17" t="s">
        <v>84</v>
      </c>
      <c r="BK344" s="233">
        <f>ROUND(I344*H344,2)</f>
        <v>0</v>
      </c>
      <c r="BL344" s="17" t="s">
        <v>254</v>
      </c>
      <c r="BM344" s="232" t="s">
        <v>1458</v>
      </c>
    </row>
    <row r="345" s="2" customFormat="1">
      <c r="A345" s="38"/>
      <c r="B345" s="39"/>
      <c r="C345" s="40"/>
      <c r="D345" s="234" t="s">
        <v>260</v>
      </c>
      <c r="E345" s="40"/>
      <c r="F345" s="235" t="s">
        <v>1457</v>
      </c>
      <c r="G345" s="40"/>
      <c r="H345" s="40"/>
      <c r="I345" s="236"/>
      <c r="J345" s="40"/>
      <c r="K345" s="40"/>
      <c r="L345" s="44"/>
      <c r="M345" s="237"/>
      <c r="N345" s="238"/>
      <c r="O345" s="91"/>
      <c r="P345" s="91"/>
      <c r="Q345" s="91"/>
      <c r="R345" s="91"/>
      <c r="S345" s="91"/>
      <c r="T345" s="92"/>
      <c r="U345" s="38"/>
      <c r="V345" s="38"/>
      <c r="W345" s="38"/>
      <c r="X345" s="38"/>
      <c r="Y345" s="38"/>
      <c r="Z345" s="38"/>
      <c r="AA345" s="38"/>
      <c r="AB345" s="38"/>
      <c r="AC345" s="38"/>
      <c r="AD345" s="38"/>
      <c r="AE345" s="38"/>
      <c r="AT345" s="17" t="s">
        <v>260</v>
      </c>
      <c r="AU345" s="17" t="s">
        <v>84</v>
      </c>
    </row>
    <row r="346" s="2" customFormat="1">
      <c r="A346" s="38"/>
      <c r="B346" s="39"/>
      <c r="C346" s="40"/>
      <c r="D346" s="240" t="s">
        <v>274</v>
      </c>
      <c r="E346" s="40"/>
      <c r="F346" s="241" t="s">
        <v>1459</v>
      </c>
      <c r="G346" s="40"/>
      <c r="H346" s="40"/>
      <c r="I346" s="236"/>
      <c r="J346" s="40"/>
      <c r="K346" s="40"/>
      <c r="L346" s="44"/>
      <c r="M346" s="237"/>
      <c r="N346" s="238"/>
      <c r="O346" s="91"/>
      <c r="P346" s="91"/>
      <c r="Q346" s="91"/>
      <c r="R346" s="91"/>
      <c r="S346" s="91"/>
      <c r="T346" s="92"/>
      <c r="U346" s="38"/>
      <c r="V346" s="38"/>
      <c r="W346" s="38"/>
      <c r="X346" s="38"/>
      <c r="Y346" s="38"/>
      <c r="Z346" s="38"/>
      <c r="AA346" s="38"/>
      <c r="AB346" s="38"/>
      <c r="AC346" s="38"/>
      <c r="AD346" s="38"/>
      <c r="AE346" s="38"/>
      <c r="AT346" s="17" t="s">
        <v>274</v>
      </c>
      <c r="AU346" s="17" t="s">
        <v>84</v>
      </c>
    </row>
    <row r="347" s="13" customFormat="1">
      <c r="A347" s="13"/>
      <c r="B347" s="253"/>
      <c r="C347" s="254"/>
      <c r="D347" s="234" t="s">
        <v>276</v>
      </c>
      <c r="E347" s="255" t="s">
        <v>1</v>
      </c>
      <c r="F347" s="256" t="s">
        <v>1460</v>
      </c>
      <c r="G347" s="254"/>
      <c r="H347" s="255" t="s">
        <v>1</v>
      </c>
      <c r="I347" s="257"/>
      <c r="J347" s="254"/>
      <c r="K347" s="254"/>
      <c r="L347" s="258"/>
      <c r="M347" s="259"/>
      <c r="N347" s="260"/>
      <c r="O347" s="260"/>
      <c r="P347" s="260"/>
      <c r="Q347" s="260"/>
      <c r="R347" s="260"/>
      <c r="S347" s="260"/>
      <c r="T347" s="261"/>
      <c r="U347" s="13"/>
      <c r="V347" s="13"/>
      <c r="W347" s="13"/>
      <c r="X347" s="13"/>
      <c r="Y347" s="13"/>
      <c r="Z347" s="13"/>
      <c r="AA347" s="13"/>
      <c r="AB347" s="13"/>
      <c r="AC347" s="13"/>
      <c r="AD347" s="13"/>
      <c r="AE347" s="13"/>
      <c r="AT347" s="262" t="s">
        <v>276</v>
      </c>
      <c r="AU347" s="262" t="s">
        <v>84</v>
      </c>
      <c r="AV347" s="13" t="s">
        <v>84</v>
      </c>
      <c r="AW347" s="13" t="s">
        <v>32</v>
      </c>
      <c r="AX347" s="13" t="s">
        <v>76</v>
      </c>
      <c r="AY347" s="262" t="s">
        <v>251</v>
      </c>
    </row>
    <row r="348" s="12" customFormat="1">
      <c r="A348" s="12"/>
      <c r="B348" s="242"/>
      <c r="C348" s="243"/>
      <c r="D348" s="234" t="s">
        <v>276</v>
      </c>
      <c r="E348" s="244" t="s">
        <v>1</v>
      </c>
      <c r="F348" s="245" t="s">
        <v>1461</v>
      </c>
      <c r="G348" s="243"/>
      <c r="H348" s="246">
        <v>25.5</v>
      </c>
      <c r="I348" s="247"/>
      <c r="J348" s="243"/>
      <c r="K348" s="243"/>
      <c r="L348" s="248"/>
      <c r="M348" s="249"/>
      <c r="N348" s="250"/>
      <c r="O348" s="250"/>
      <c r="P348" s="250"/>
      <c r="Q348" s="250"/>
      <c r="R348" s="250"/>
      <c r="S348" s="250"/>
      <c r="T348" s="251"/>
      <c r="U348" s="12"/>
      <c r="V348" s="12"/>
      <c r="W348" s="12"/>
      <c r="X348" s="12"/>
      <c r="Y348" s="12"/>
      <c r="Z348" s="12"/>
      <c r="AA348" s="12"/>
      <c r="AB348" s="12"/>
      <c r="AC348" s="12"/>
      <c r="AD348" s="12"/>
      <c r="AE348" s="12"/>
      <c r="AT348" s="252" t="s">
        <v>276</v>
      </c>
      <c r="AU348" s="252" t="s">
        <v>84</v>
      </c>
      <c r="AV348" s="12" t="s">
        <v>86</v>
      </c>
      <c r="AW348" s="12" t="s">
        <v>32</v>
      </c>
      <c r="AX348" s="12" t="s">
        <v>84</v>
      </c>
      <c r="AY348" s="252" t="s">
        <v>251</v>
      </c>
    </row>
    <row r="349" s="2" customFormat="1" ht="37.8" customHeight="1">
      <c r="A349" s="38"/>
      <c r="B349" s="39"/>
      <c r="C349" s="220" t="s">
        <v>1462</v>
      </c>
      <c r="D349" s="220" t="s">
        <v>255</v>
      </c>
      <c r="E349" s="221" t="s">
        <v>1463</v>
      </c>
      <c r="F349" s="222" t="s">
        <v>1464</v>
      </c>
      <c r="G349" s="223" t="s">
        <v>802</v>
      </c>
      <c r="H349" s="224">
        <v>425</v>
      </c>
      <c r="I349" s="225"/>
      <c r="J349" s="226">
        <f>ROUND(I349*H349,2)</f>
        <v>0</v>
      </c>
      <c r="K349" s="227"/>
      <c r="L349" s="44"/>
      <c r="M349" s="228" t="s">
        <v>1</v>
      </c>
      <c r="N349" s="229" t="s">
        <v>41</v>
      </c>
      <c r="O349" s="91"/>
      <c r="P349" s="230">
        <f>O349*H349</f>
        <v>0</v>
      </c>
      <c r="Q349" s="230">
        <v>0.31524000000000002</v>
      </c>
      <c r="R349" s="230">
        <f>Q349*H349</f>
        <v>133.977</v>
      </c>
      <c r="S349" s="230">
        <v>0</v>
      </c>
      <c r="T349" s="231">
        <f>S349*H349</f>
        <v>0</v>
      </c>
      <c r="U349" s="38"/>
      <c r="V349" s="38"/>
      <c r="W349" s="38"/>
      <c r="X349" s="38"/>
      <c r="Y349" s="38"/>
      <c r="Z349" s="38"/>
      <c r="AA349" s="38"/>
      <c r="AB349" s="38"/>
      <c r="AC349" s="38"/>
      <c r="AD349" s="38"/>
      <c r="AE349" s="38"/>
      <c r="AR349" s="232" t="s">
        <v>254</v>
      </c>
      <c r="AT349" s="232" t="s">
        <v>255</v>
      </c>
      <c r="AU349" s="232" t="s">
        <v>84</v>
      </c>
      <c r="AY349" s="17" t="s">
        <v>251</v>
      </c>
      <c r="BE349" s="233">
        <f>IF(N349="základní",J349,0)</f>
        <v>0</v>
      </c>
      <c r="BF349" s="233">
        <f>IF(N349="snížená",J349,0)</f>
        <v>0</v>
      </c>
      <c r="BG349" s="233">
        <f>IF(N349="zákl. přenesená",J349,0)</f>
        <v>0</v>
      </c>
      <c r="BH349" s="233">
        <f>IF(N349="sníž. přenesená",J349,0)</f>
        <v>0</v>
      </c>
      <c r="BI349" s="233">
        <f>IF(N349="nulová",J349,0)</f>
        <v>0</v>
      </c>
      <c r="BJ349" s="17" t="s">
        <v>84</v>
      </c>
      <c r="BK349" s="233">
        <f>ROUND(I349*H349,2)</f>
        <v>0</v>
      </c>
      <c r="BL349" s="17" t="s">
        <v>254</v>
      </c>
      <c r="BM349" s="232" t="s">
        <v>1465</v>
      </c>
    </row>
    <row r="350" s="2" customFormat="1">
      <c r="A350" s="38"/>
      <c r="B350" s="39"/>
      <c r="C350" s="40"/>
      <c r="D350" s="234" t="s">
        <v>260</v>
      </c>
      <c r="E350" s="40"/>
      <c r="F350" s="235" t="s">
        <v>1466</v>
      </c>
      <c r="G350" s="40"/>
      <c r="H350" s="40"/>
      <c r="I350" s="236"/>
      <c r="J350" s="40"/>
      <c r="K350" s="40"/>
      <c r="L350" s="44"/>
      <c r="M350" s="237"/>
      <c r="N350" s="238"/>
      <c r="O350" s="91"/>
      <c r="P350" s="91"/>
      <c r="Q350" s="91"/>
      <c r="R350" s="91"/>
      <c r="S350" s="91"/>
      <c r="T350" s="92"/>
      <c r="U350" s="38"/>
      <c r="V350" s="38"/>
      <c r="W350" s="38"/>
      <c r="X350" s="38"/>
      <c r="Y350" s="38"/>
      <c r="Z350" s="38"/>
      <c r="AA350" s="38"/>
      <c r="AB350" s="38"/>
      <c r="AC350" s="38"/>
      <c r="AD350" s="38"/>
      <c r="AE350" s="38"/>
      <c r="AT350" s="17" t="s">
        <v>260</v>
      </c>
      <c r="AU350" s="17" t="s">
        <v>84</v>
      </c>
    </row>
    <row r="351" s="2" customFormat="1">
      <c r="A351" s="38"/>
      <c r="B351" s="39"/>
      <c r="C351" s="40"/>
      <c r="D351" s="240" t="s">
        <v>274</v>
      </c>
      <c r="E351" s="40"/>
      <c r="F351" s="241" t="s">
        <v>1467</v>
      </c>
      <c r="G351" s="40"/>
      <c r="H351" s="40"/>
      <c r="I351" s="236"/>
      <c r="J351" s="40"/>
      <c r="K351" s="40"/>
      <c r="L351" s="44"/>
      <c r="M351" s="237"/>
      <c r="N351" s="238"/>
      <c r="O351" s="91"/>
      <c r="P351" s="91"/>
      <c r="Q351" s="91"/>
      <c r="R351" s="91"/>
      <c r="S351" s="91"/>
      <c r="T351" s="92"/>
      <c r="U351" s="38"/>
      <c r="V351" s="38"/>
      <c r="W351" s="38"/>
      <c r="X351" s="38"/>
      <c r="Y351" s="38"/>
      <c r="Z351" s="38"/>
      <c r="AA351" s="38"/>
      <c r="AB351" s="38"/>
      <c r="AC351" s="38"/>
      <c r="AD351" s="38"/>
      <c r="AE351" s="38"/>
      <c r="AT351" s="17" t="s">
        <v>274</v>
      </c>
      <c r="AU351" s="17" t="s">
        <v>84</v>
      </c>
    </row>
    <row r="352" s="12" customFormat="1">
      <c r="A352" s="12"/>
      <c r="B352" s="242"/>
      <c r="C352" s="243"/>
      <c r="D352" s="234" t="s">
        <v>276</v>
      </c>
      <c r="E352" s="244" t="s">
        <v>1</v>
      </c>
      <c r="F352" s="245" t="s">
        <v>1468</v>
      </c>
      <c r="G352" s="243"/>
      <c r="H352" s="246">
        <v>425</v>
      </c>
      <c r="I352" s="247"/>
      <c r="J352" s="243"/>
      <c r="K352" s="243"/>
      <c r="L352" s="248"/>
      <c r="M352" s="249"/>
      <c r="N352" s="250"/>
      <c r="O352" s="250"/>
      <c r="P352" s="250"/>
      <c r="Q352" s="250"/>
      <c r="R352" s="250"/>
      <c r="S352" s="250"/>
      <c r="T352" s="251"/>
      <c r="U352" s="12"/>
      <c r="V352" s="12"/>
      <c r="W352" s="12"/>
      <c r="X352" s="12"/>
      <c r="Y352" s="12"/>
      <c r="Z352" s="12"/>
      <c r="AA352" s="12"/>
      <c r="AB352" s="12"/>
      <c r="AC352" s="12"/>
      <c r="AD352" s="12"/>
      <c r="AE352" s="12"/>
      <c r="AT352" s="252" t="s">
        <v>276</v>
      </c>
      <c r="AU352" s="252" t="s">
        <v>84</v>
      </c>
      <c r="AV352" s="12" t="s">
        <v>86</v>
      </c>
      <c r="AW352" s="12" t="s">
        <v>32</v>
      </c>
      <c r="AX352" s="12" t="s">
        <v>84</v>
      </c>
      <c r="AY352" s="252" t="s">
        <v>251</v>
      </c>
    </row>
    <row r="353" s="2" customFormat="1" ht="24.15" customHeight="1">
      <c r="A353" s="38"/>
      <c r="B353" s="39"/>
      <c r="C353" s="220" t="s">
        <v>1469</v>
      </c>
      <c r="D353" s="220" t="s">
        <v>255</v>
      </c>
      <c r="E353" s="221" t="s">
        <v>1470</v>
      </c>
      <c r="F353" s="222" t="s">
        <v>1471</v>
      </c>
      <c r="G353" s="223" t="s">
        <v>409</v>
      </c>
      <c r="H353" s="224">
        <v>10.5</v>
      </c>
      <c r="I353" s="225"/>
      <c r="J353" s="226">
        <f>ROUND(I353*H353,2)</f>
        <v>0</v>
      </c>
      <c r="K353" s="227"/>
      <c r="L353" s="44"/>
      <c r="M353" s="228" t="s">
        <v>1</v>
      </c>
      <c r="N353" s="229" t="s">
        <v>41</v>
      </c>
      <c r="O353" s="91"/>
      <c r="P353" s="230">
        <f>O353*H353</f>
        <v>0</v>
      </c>
      <c r="Q353" s="230">
        <v>0</v>
      </c>
      <c r="R353" s="230">
        <f>Q353*H353</f>
        <v>0</v>
      </c>
      <c r="S353" s="230">
        <v>0</v>
      </c>
      <c r="T353" s="231">
        <f>S353*H353</f>
        <v>0</v>
      </c>
      <c r="U353" s="38"/>
      <c r="V353" s="38"/>
      <c r="W353" s="38"/>
      <c r="X353" s="38"/>
      <c r="Y353" s="38"/>
      <c r="Z353" s="38"/>
      <c r="AA353" s="38"/>
      <c r="AB353" s="38"/>
      <c r="AC353" s="38"/>
      <c r="AD353" s="38"/>
      <c r="AE353" s="38"/>
      <c r="AR353" s="232" t="s">
        <v>254</v>
      </c>
      <c r="AT353" s="232" t="s">
        <v>255</v>
      </c>
      <c r="AU353" s="232" t="s">
        <v>84</v>
      </c>
      <c r="AY353" s="17" t="s">
        <v>251</v>
      </c>
      <c r="BE353" s="233">
        <f>IF(N353="základní",J353,0)</f>
        <v>0</v>
      </c>
      <c r="BF353" s="233">
        <f>IF(N353="snížená",J353,0)</f>
        <v>0</v>
      </c>
      <c r="BG353" s="233">
        <f>IF(N353="zákl. přenesená",J353,0)</f>
        <v>0</v>
      </c>
      <c r="BH353" s="233">
        <f>IF(N353="sníž. přenesená",J353,0)</f>
        <v>0</v>
      </c>
      <c r="BI353" s="233">
        <f>IF(N353="nulová",J353,0)</f>
        <v>0</v>
      </c>
      <c r="BJ353" s="17" t="s">
        <v>84</v>
      </c>
      <c r="BK353" s="233">
        <f>ROUND(I353*H353,2)</f>
        <v>0</v>
      </c>
      <c r="BL353" s="17" t="s">
        <v>254</v>
      </c>
      <c r="BM353" s="232" t="s">
        <v>1472</v>
      </c>
    </row>
    <row r="354" s="2" customFormat="1">
      <c r="A354" s="38"/>
      <c r="B354" s="39"/>
      <c r="C354" s="40"/>
      <c r="D354" s="234" t="s">
        <v>260</v>
      </c>
      <c r="E354" s="40"/>
      <c r="F354" s="235" t="s">
        <v>1471</v>
      </c>
      <c r="G354" s="40"/>
      <c r="H354" s="40"/>
      <c r="I354" s="236"/>
      <c r="J354" s="40"/>
      <c r="K354" s="40"/>
      <c r="L354" s="44"/>
      <c r="M354" s="237"/>
      <c r="N354" s="238"/>
      <c r="O354" s="91"/>
      <c r="P354" s="91"/>
      <c r="Q354" s="91"/>
      <c r="R354" s="91"/>
      <c r="S354" s="91"/>
      <c r="T354" s="92"/>
      <c r="U354" s="38"/>
      <c r="V354" s="38"/>
      <c r="W354" s="38"/>
      <c r="X354" s="38"/>
      <c r="Y354" s="38"/>
      <c r="Z354" s="38"/>
      <c r="AA354" s="38"/>
      <c r="AB354" s="38"/>
      <c r="AC354" s="38"/>
      <c r="AD354" s="38"/>
      <c r="AE354" s="38"/>
      <c r="AT354" s="17" t="s">
        <v>260</v>
      </c>
      <c r="AU354" s="17" t="s">
        <v>84</v>
      </c>
    </row>
    <row r="355" s="2" customFormat="1">
      <c r="A355" s="38"/>
      <c r="B355" s="39"/>
      <c r="C355" s="40"/>
      <c r="D355" s="240" t="s">
        <v>274</v>
      </c>
      <c r="E355" s="40"/>
      <c r="F355" s="241" t="s">
        <v>1473</v>
      </c>
      <c r="G355" s="40"/>
      <c r="H355" s="40"/>
      <c r="I355" s="236"/>
      <c r="J355" s="40"/>
      <c r="K355" s="40"/>
      <c r="L355" s="44"/>
      <c r="M355" s="237"/>
      <c r="N355" s="238"/>
      <c r="O355" s="91"/>
      <c r="P355" s="91"/>
      <c r="Q355" s="91"/>
      <c r="R355" s="91"/>
      <c r="S355" s="91"/>
      <c r="T355" s="92"/>
      <c r="U355" s="38"/>
      <c r="V355" s="38"/>
      <c r="W355" s="38"/>
      <c r="X355" s="38"/>
      <c r="Y355" s="38"/>
      <c r="Z355" s="38"/>
      <c r="AA355" s="38"/>
      <c r="AB355" s="38"/>
      <c r="AC355" s="38"/>
      <c r="AD355" s="38"/>
      <c r="AE355" s="38"/>
      <c r="AT355" s="17" t="s">
        <v>274</v>
      </c>
      <c r="AU355" s="17" t="s">
        <v>84</v>
      </c>
    </row>
    <row r="356" s="13" customFormat="1">
      <c r="A356" s="13"/>
      <c r="B356" s="253"/>
      <c r="C356" s="254"/>
      <c r="D356" s="234" t="s">
        <v>276</v>
      </c>
      <c r="E356" s="255" t="s">
        <v>1</v>
      </c>
      <c r="F356" s="256" t="s">
        <v>1474</v>
      </c>
      <c r="G356" s="254"/>
      <c r="H356" s="255" t="s">
        <v>1</v>
      </c>
      <c r="I356" s="257"/>
      <c r="J356" s="254"/>
      <c r="K356" s="254"/>
      <c r="L356" s="258"/>
      <c r="M356" s="259"/>
      <c r="N356" s="260"/>
      <c r="O356" s="260"/>
      <c r="P356" s="260"/>
      <c r="Q356" s="260"/>
      <c r="R356" s="260"/>
      <c r="S356" s="260"/>
      <c r="T356" s="261"/>
      <c r="U356" s="13"/>
      <c r="V356" s="13"/>
      <c r="W356" s="13"/>
      <c r="X356" s="13"/>
      <c r="Y356" s="13"/>
      <c r="Z356" s="13"/>
      <c r="AA356" s="13"/>
      <c r="AB356" s="13"/>
      <c r="AC356" s="13"/>
      <c r="AD356" s="13"/>
      <c r="AE356" s="13"/>
      <c r="AT356" s="262" t="s">
        <v>276</v>
      </c>
      <c r="AU356" s="262" t="s">
        <v>84</v>
      </c>
      <c r="AV356" s="13" t="s">
        <v>84</v>
      </c>
      <c r="AW356" s="13" t="s">
        <v>32</v>
      </c>
      <c r="AX356" s="13" t="s">
        <v>76</v>
      </c>
      <c r="AY356" s="262" t="s">
        <v>251</v>
      </c>
    </row>
    <row r="357" s="13" customFormat="1">
      <c r="A357" s="13"/>
      <c r="B357" s="253"/>
      <c r="C357" s="254"/>
      <c r="D357" s="234" t="s">
        <v>276</v>
      </c>
      <c r="E357" s="255" t="s">
        <v>1</v>
      </c>
      <c r="F357" s="256" t="s">
        <v>1475</v>
      </c>
      <c r="G357" s="254"/>
      <c r="H357" s="255" t="s">
        <v>1</v>
      </c>
      <c r="I357" s="257"/>
      <c r="J357" s="254"/>
      <c r="K357" s="254"/>
      <c r="L357" s="258"/>
      <c r="M357" s="259"/>
      <c r="N357" s="260"/>
      <c r="O357" s="260"/>
      <c r="P357" s="260"/>
      <c r="Q357" s="260"/>
      <c r="R357" s="260"/>
      <c r="S357" s="260"/>
      <c r="T357" s="261"/>
      <c r="U357" s="13"/>
      <c r="V357" s="13"/>
      <c r="W357" s="13"/>
      <c r="X357" s="13"/>
      <c r="Y357" s="13"/>
      <c r="Z357" s="13"/>
      <c r="AA357" s="13"/>
      <c r="AB357" s="13"/>
      <c r="AC357" s="13"/>
      <c r="AD357" s="13"/>
      <c r="AE357" s="13"/>
      <c r="AT357" s="262" t="s">
        <v>276</v>
      </c>
      <c r="AU357" s="262" t="s">
        <v>84</v>
      </c>
      <c r="AV357" s="13" t="s">
        <v>84</v>
      </c>
      <c r="AW357" s="13" t="s">
        <v>32</v>
      </c>
      <c r="AX357" s="13" t="s">
        <v>76</v>
      </c>
      <c r="AY357" s="262" t="s">
        <v>251</v>
      </c>
    </row>
    <row r="358" s="13" customFormat="1">
      <c r="A358" s="13"/>
      <c r="B358" s="253"/>
      <c r="C358" s="254"/>
      <c r="D358" s="234" t="s">
        <v>276</v>
      </c>
      <c r="E358" s="255" t="s">
        <v>1</v>
      </c>
      <c r="F358" s="256" t="s">
        <v>1476</v>
      </c>
      <c r="G358" s="254"/>
      <c r="H358" s="255" t="s">
        <v>1</v>
      </c>
      <c r="I358" s="257"/>
      <c r="J358" s="254"/>
      <c r="K358" s="254"/>
      <c r="L358" s="258"/>
      <c r="M358" s="259"/>
      <c r="N358" s="260"/>
      <c r="O358" s="260"/>
      <c r="P358" s="260"/>
      <c r="Q358" s="260"/>
      <c r="R358" s="260"/>
      <c r="S358" s="260"/>
      <c r="T358" s="261"/>
      <c r="U358" s="13"/>
      <c r="V358" s="13"/>
      <c r="W358" s="13"/>
      <c r="X358" s="13"/>
      <c r="Y358" s="13"/>
      <c r="Z358" s="13"/>
      <c r="AA358" s="13"/>
      <c r="AB358" s="13"/>
      <c r="AC358" s="13"/>
      <c r="AD358" s="13"/>
      <c r="AE358" s="13"/>
      <c r="AT358" s="262" t="s">
        <v>276</v>
      </c>
      <c r="AU358" s="262" t="s">
        <v>84</v>
      </c>
      <c r="AV358" s="13" t="s">
        <v>84</v>
      </c>
      <c r="AW358" s="13" t="s">
        <v>32</v>
      </c>
      <c r="AX358" s="13" t="s">
        <v>76</v>
      </c>
      <c r="AY358" s="262" t="s">
        <v>251</v>
      </c>
    </row>
    <row r="359" s="13" customFormat="1">
      <c r="A359" s="13"/>
      <c r="B359" s="253"/>
      <c r="C359" s="254"/>
      <c r="D359" s="234" t="s">
        <v>276</v>
      </c>
      <c r="E359" s="255" t="s">
        <v>1</v>
      </c>
      <c r="F359" s="256" t="s">
        <v>1397</v>
      </c>
      <c r="G359" s="254"/>
      <c r="H359" s="255" t="s">
        <v>1</v>
      </c>
      <c r="I359" s="257"/>
      <c r="J359" s="254"/>
      <c r="K359" s="254"/>
      <c r="L359" s="258"/>
      <c r="M359" s="259"/>
      <c r="N359" s="260"/>
      <c r="O359" s="260"/>
      <c r="P359" s="260"/>
      <c r="Q359" s="260"/>
      <c r="R359" s="260"/>
      <c r="S359" s="260"/>
      <c r="T359" s="261"/>
      <c r="U359" s="13"/>
      <c r="V359" s="13"/>
      <c r="W359" s="13"/>
      <c r="X359" s="13"/>
      <c r="Y359" s="13"/>
      <c r="Z359" s="13"/>
      <c r="AA359" s="13"/>
      <c r="AB359" s="13"/>
      <c r="AC359" s="13"/>
      <c r="AD359" s="13"/>
      <c r="AE359" s="13"/>
      <c r="AT359" s="262" t="s">
        <v>276</v>
      </c>
      <c r="AU359" s="262" t="s">
        <v>84</v>
      </c>
      <c r="AV359" s="13" t="s">
        <v>84</v>
      </c>
      <c r="AW359" s="13" t="s">
        <v>32</v>
      </c>
      <c r="AX359" s="13" t="s">
        <v>76</v>
      </c>
      <c r="AY359" s="262" t="s">
        <v>251</v>
      </c>
    </row>
    <row r="360" s="13" customFormat="1">
      <c r="A360" s="13"/>
      <c r="B360" s="253"/>
      <c r="C360" s="254"/>
      <c r="D360" s="234" t="s">
        <v>276</v>
      </c>
      <c r="E360" s="255" t="s">
        <v>1</v>
      </c>
      <c r="F360" s="256" t="s">
        <v>1477</v>
      </c>
      <c r="G360" s="254"/>
      <c r="H360" s="255" t="s">
        <v>1</v>
      </c>
      <c r="I360" s="257"/>
      <c r="J360" s="254"/>
      <c r="K360" s="254"/>
      <c r="L360" s="258"/>
      <c r="M360" s="259"/>
      <c r="N360" s="260"/>
      <c r="O360" s="260"/>
      <c r="P360" s="260"/>
      <c r="Q360" s="260"/>
      <c r="R360" s="260"/>
      <c r="S360" s="260"/>
      <c r="T360" s="261"/>
      <c r="U360" s="13"/>
      <c r="V360" s="13"/>
      <c r="W360" s="13"/>
      <c r="X360" s="13"/>
      <c r="Y360" s="13"/>
      <c r="Z360" s="13"/>
      <c r="AA360" s="13"/>
      <c r="AB360" s="13"/>
      <c r="AC360" s="13"/>
      <c r="AD360" s="13"/>
      <c r="AE360" s="13"/>
      <c r="AT360" s="262" t="s">
        <v>276</v>
      </c>
      <c r="AU360" s="262" t="s">
        <v>84</v>
      </c>
      <c r="AV360" s="13" t="s">
        <v>84</v>
      </c>
      <c r="AW360" s="13" t="s">
        <v>32</v>
      </c>
      <c r="AX360" s="13" t="s">
        <v>76</v>
      </c>
      <c r="AY360" s="262" t="s">
        <v>251</v>
      </c>
    </row>
    <row r="361" s="13" customFormat="1">
      <c r="A361" s="13"/>
      <c r="B361" s="253"/>
      <c r="C361" s="254"/>
      <c r="D361" s="234" t="s">
        <v>276</v>
      </c>
      <c r="E361" s="255" t="s">
        <v>1</v>
      </c>
      <c r="F361" s="256" t="s">
        <v>1399</v>
      </c>
      <c r="G361" s="254"/>
      <c r="H361" s="255" t="s">
        <v>1</v>
      </c>
      <c r="I361" s="257"/>
      <c r="J361" s="254"/>
      <c r="K361" s="254"/>
      <c r="L361" s="258"/>
      <c r="M361" s="259"/>
      <c r="N361" s="260"/>
      <c r="O361" s="260"/>
      <c r="P361" s="260"/>
      <c r="Q361" s="260"/>
      <c r="R361" s="260"/>
      <c r="S361" s="260"/>
      <c r="T361" s="261"/>
      <c r="U361" s="13"/>
      <c r="V361" s="13"/>
      <c r="W361" s="13"/>
      <c r="X361" s="13"/>
      <c r="Y361" s="13"/>
      <c r="Z361" s="13"/>
      <c r="AA361" s="13"/>
      <c r="AB361" s="13"/>
      <c r="AC361" s="13"/>
      <c r="AD361" s="13"/>
      <c r="AE361" s="13"/>
      <c r="AT361" s="262" t="s">
        <v>276</v>
      </c>
      <c r="AU361" s="262" t="s">
        <v>84</v>
      </c>
      <c r="AV361" s="13" t="s">
        <v>84</v>
      </c>
      <c r="AW361" s="13" t="s">
        <v>32</v>
      </c>
      <c r="AX361" s="13" t="s">
        <v>76</v>
      </c>
      <c r="AY361" s="262" t="s">
        <v>251</v>
      </c>
    </row>
    <row r="362" s="13" customFormat="1">
      <c r="A362" s="13"/>
      <c r="B362" s="253"/>
      <c r="C362" s="254"/>
      <c r="D362" s="234" t="s">
        <v>276</v>
      </c>
      <c r="E362" s="255" t="s">
        <v>1</v>
      </c>
      <c r="F362" s="256" t="s">
        <v>1400</v>
      </c>
      <c r="G362" s="254"/>
      <c r="H362" s="255" t="s">
        <v>1</v>
      </c>
      <c r="I362" s="257"/>
      <c r="J362" s="254"/>
      <c r="K362" s="254"/>
      <c r="L362" s="258"/>
      <c r="M362" s="259"/>
      <c r="N362" s="260"/>
      <c r="O362" s="260"/>
      <c r="P362" s="260"/>
      <c r="Q362" s="260"/>
      <c r="R362" s="260"/>
      <c r="S362" s="260"/>
      <c r="T362" s="261"/>
      <c r="U362" s="13"/>
      <c r="V362" s="13"/>
      <c r="W362" s="13"/>
      <c r="X362" s="13"/>
      <c r="Y362" s="13"/>
      <c r="Z362" s="13"/>
      <c r="AA362" s="13"/>
      <c r="AB362" s="13"/>
      <c r="AC362" s="13"/>
      <c r="AD362" s="13"/>
      <c r="AE362" s="13"/>
      <c r="AT362" s="262" t="s">
        <v>276</v>
      </c>
      <c r="AU362" s="262" t="s">
        <v>84</v>
      </c>
      <c r="AV362" s="13" t="s">
        <v>84</v>
      </c>
      <c r="AW362" s="13" t="s">
        <v>32</v>
      </c>
      <c r="AX362" s="13" t="s">
        <v>76</v>
      </c>
      <c r="AY362" s="262" t="s">
        <v>251</v>
      </c>
    </row>
    <row r="363" s="12" customFormat="1">
      <c r="A363" s="12"/>
      <c r="B363" s="242"/>
      <c r="C363" s="243"/>
      <c r="D363" s="234" t="s">
        <v>276</v>
      </c>
      <c r="E363" s="244" t="s">
        <v>1</v>
      </c>
      <c r="F363" s="245" t="s">
        <v>1478</v>
      </c>
      <c r="G363" s="243"/>
      <c r="H363" s="246">
        <v>10.5</v>
      </c>
      <c r="I363" s="247"/>
      <c r="J363" s="243"/>
      <c r="K363" s="243"/>
      <c r="L363" s="248"/>
      <c r="M363" s="249"/>
      <c r="N363" s="250"/>
      <c r="O363" s="250"/>
      <c r="P363" s="250"/>
      <c r="Q363" s="250"/>
      <c r="R363" s="250"/>
      <c r="S363" s="250"/>
      <c r="T363" s="251"/>
      <c r="U363" s="12"/>
      <c r="V363" s="12"/>
      <c r="W363" s="12"/>
      <c r="X363" s="12"/>
      <c r="Y363" s="12"/>
      <c r="Z363" s="12"/>
      <c r="AA363" s="12"/>
      <c r="AB363" s="12"/>
      <c r="AC363" s="12"/>
      <c r="AD363" s="12"/>
      <c r="AE363" s="12"/>
      <c r="AT363" s="252" t="s">
        <v>276</v>
      </c>
      <c r="AU363" s="252" t="s">
        <v>84</v>
      </c>
      <c r="AV363" s="12" t="s">
        <v>86</v>
      </c>
      <c r="AW363" s="12" t="s">
        <v>32</v>
      </c>
      <c r="AX363" s="12" t="s">
        <v>84</v>
      </c>
      <c r="AY363" s="252" t="s">
        <v>251</v>
      </c>
    </row>
    <row r="364" s="2" customFormat="1" ht="21.75" customHeight="1">
      <c r="A364" s="38"/>
      <c r="B364" s="39"/>
      <c r="C364" s="292" t="s">
        <v>1479</v>
      </c>
      <c r="D364" s="292" t="s">
        <v>1133</v>
      </c>
      <c r="E364" s="293" t="s">
        <v>1480</v>
      </c>
      <c r="F364" s="294" t="s">
        <v>1481</v>
      </c>
      <c r="G364" s="295" t="s">
        <v>409</v>
      </c>
      <c r="H364" s="296">
        <v>12.436999999999999</v>
      </c>
      <c r="I364" s="297"/>
      <c r="J364" s="298">
        <f>ROUND(I364*H364,2)</f>
        <v>0</v>
      </c>
      <c r="K364" s="299"/>
      <c r="L364" s="300"/>
      <c r="M364" s="301" t="s">
        <v>1</v>
      </c>
      <c r="N364" s="302" t="s">
        <v>41</v>
      </c>
      <c r="O364" s="91"/>
      <c r="P364" s="230">
        <f>O364*H364</f>
        <v>0</v>
      </c>
      <c r="Q364" s="230">
        <v>0.00052999999999999998</v>
      </c>
      <c r="R364" s="230">
        <f>Q364*H364</f>
        <v>0.0065916099999999995</v>
      </c>
      <c r="S364" s="230">
        <v>0</v>
      </c>
      <c r="T364" s="231">
        <f>S364*H364</f>
        <v>0</v>
      </c>
      <c r="U364" s="38"/>
      <c r="V364" s="38"/>
      <c r="W364" s="38"/>
      <c r="X364" s="38"/>
      <c r="Y364" s="38"/>
      <c r="Z364" s="38"/>
      <c r="AA364" s="38"/>
      <c r="AB364" s="38"/>
      <c r="AC364" s="38"/>
      <c r="AD364" s="38"/>
      <c r="AE364" s="38"/>
      <c r="AR364" s="232" t="s">
        <v>299</v>
      </c>
      <c r="AT364" s="232" t="s">
        <v>1133</v>
      </c>
      <c r="AU364" s="232" t="s">
        <v>84</v>
      </c>
      <c r="AY364" s="17" t="s">
        <v>251</v>
      </c>
      <c r="BE364" s="233">
        <f>IF(N364="základní",J364,0)</f>
        <v>0</v>
      </c>
      <c r="BF364" s="233">
        <f>IF(N364="snížená",J364,0)</f>
        <v>0</v>
      </c>
      <c r="BG364" s="233">
        <f>IF(N364="zákl. přenesená",J364,0)</f>
        <v>0</v>
      </c>
      <c r="BH364" s="233">
        <f>IF(N364="sníž. přenesená",J364,0)</f>
        <v>0</v>
      </c>
      <c r="BI364" s="233">
        <f>IF(N364="nulová",J364,0)</f>
        <v>0</v>
      </c>
      <c r="BJ364" s="17" t="s">
        <v>84</v>
      </c>
      <c r="BK364" s="233">
        <f>ROUND(I364*H364,2)</f>
        <v>0</v>
      </c>
      <c r="BL364" s="17" t="s">
        <v>254</v>
      </c>
      <c r="BM364" s="232" t="s">
        <v>1482</v>
      </c>
    </row>
    <row r="365" s="2" customFormat="1">
      <c r="A365" s="38"/>
      <c r="B365" s="39"/>
      <c r="C365" s="40"/>
      <c r="D365" s="234" t="s">
        <v>260</v>
      </c>
      <c r="E365" s="40"/>
      <c r="F365" s="235" t="s">
        <v>1481</v>
      </c>
      <c r="G365" s="40"/>
      <c r="H365" s="40"/>
      <c r="I365" s="236"/>
      <c r="J365" s="40"/>
      <c r="K365" s="40"/>
      <c r="L365" s="44"/>
      <c r="M365" s="237"/>
      <c r="N365" s="238"/>
      <c r="O365" s="91"/>
      <c r="P365" s="91"/>
      <c r="Q365" s="91"/>
      <c r="R365" s="91"/>
      <c r="S365" s="91"/>
      <c r="T365" s="92"/>
      <c r="U365" s="38"/>
      <c r="V365" s="38"/>
      <c r="W365" s="38"/>
      <c r="X365" s="38"/>
      <c r="Y365" s="38"/>
      <c r="Z365" s="38"/>
      <c r="AA365" s="38"/>
      <c r="AB365" s="38"/>
      <c r="AC365" s="38"/>
      <c r="AD365" s="38"/>
      <c r="AE365" s="38"/>
      <c r="AT365" s="17" t="s">
        <v>260</v>
      </c>
      <c r="AU365" s="17" t="s">
        <v>84</v>
      </c>
    </row>
    <row r="366" s="12" customFormat="1">
      <c r="A366" s="12"/>
      <c r="B366" s="242"/>
      <c r="C366" s="243"/>
      <c r="D366" s="234" t="s">
        <v>276</v>
      </c>
      <c r="E366" s="243"/>
      <c r="F366" s="245" t="s">
        <v>1483</v>
      </c>
      <c r="G366" s="243"/>
      <c r="H366" s="246">
        <v>12.436999999999999</v>
      </c>
      <c r="I366" s="247"/>
      <c r="J366" s="243"/>
      <c r="K366" s="243"/>
      <c r="L366" s="248"/>
      <c r="M366" s="249"/>
      <c r="N366" s="250"/>
      <c r="O366" s="250"/>
      <c r="P366" s="250"/>
      <c r="Q366" s="250"/>
      <c r="R366" s="250"/>
      <c r="S366" s="250"/>
      <c r="T366" s="251"/>
      <c r="U366" s="12"/>
      <c r="V366" s="12"/>
      <c r="W366" s="12"/>
      <c r="X366" s="12"/>
      <c r="Y366" s="12"/>
      <c r="Z366" s="12"/>
      <c r="AA366" s="12"/>
      <c r="AB366" s="12"/>
      <c r="AC366" s="12"/>
      <c r="AD366" s="12"/>
      <c r="AE366" s="12"/>
      <c r="AT366" s="252" t="s">
        <v>276</v>
      </c>
      <c r="AU366" s="252" t="s">
        <v>84</v>
      </c>
      <c r="AV366" s="12" t="s">
        <v>86</v>
      </c>
      <c r="AW366" s="12" t="s">
        <v>4</v>
      </c>
      <c r="AX366" s="12" t="s">
        <v>84</v>
      </c>
      <c r="AY366" s="252" t="s">
        <v>251</v>
      </c>
    </row>
    <row r="367" s="2" customFormat="1" ht="24.15" customHeight="1">
      <c r="A367" s="38"/>
      <c r="B367" s="39"/>
      <c r="C367" s="220" t="s">
        <v>1484</v>
      </c>
      <c r="D367" s="220" t="s">
        <v>255</v>
      </c>
      <c r="E367" s="221" t="s">
        <v>1485</v>
      </c>
      <c r="F367" s="222" t="s">
        <v>1486</v>
      </c>
      <c r="G367" s="223" t="s">
        <v>409</v>
      </c>
      <c r="H367" s="224">
        <v>2597.29</v>
      </c>
      <c r="I367" s="225"/>
      <c r="J367" s="226">
        <f>ROUND(I367*H367,2)</f>
        <v>0</v>
      </c>
      <c r="K367" s="227"/>
      <c r="L367" s="44"/>
      <c r="M367" s="228" t="s">
        <v>1</v>
      </c>
      <c r="N367" s="229" t="s">
        <v>41</v>
      </c>
      <c r="O367" s="91"/>
      <c r="P367" s="230">
        <f>O367*H367</f>
        <v>0</v>
      </c>
      <c r="Q367" s="230">
        <v>0.00013999999999999999</v>
      </c>
      <c r="R367" s="230">
        <f>Q367*H367</f>
        <v>0.36362059999999996</v>
      </c>
      <c r="S367" s="230">
        <v>0</v>
      </c>
      <c r="T367" s="231">
        <f>S367*H367</f>
        <v>0</v>
      </c>
      <c r="U367" s="38"/>
      <c r="V367" s="38"/>
      <c r="W367" s="38"/>
      <c r="X367" s="38"/>
      <c r="Y367" s="38"/>
      <c r="Z367" s="38"/>
      <c r="AA367" s="38"/>
      <c r="AB367" s="38"/>
      <c r="AC367" s="38"/>
      <c r="AD367" s="38"/>
      <c r="AE367" s="38"/>
      <c r="AR367" s="232" t="s">
        <v>254</v>
      </c>
      <c r="AT367" s="232" t="s">
        <v>255</v>
      </c>
      <c r="AU367" s="232" t="s">
        <v>84</v>
      </c>
      <c r="AY367" s="17" t="s">
        <v>251</v>
      </c>
      <c r="BE367" s="233">
        <f>IF(N367="základní",J367,0)</f>
        <v>0</v>
      </c>
      <c r="BF367" s="233">
        <f>IF(N367="snížená",J367,0)</f>
        <v>0</v>
      </c>
      <c r="BG367" s="233">
        <f>IF(N367="zákl. přenesená",J367,0)</f>
        <v>0</v>
      </c>
      <c r="BH367" s="233">
        <f>IF(N367="sníž. přenesená",J367,0)</f>
        <v>0</v>
      </c>
      <c r="BI367" s="233">
        <f>IF(N367="nulová",J367,0)</f>
        <v>0</v>
      </c>
      <c r="BJ367" s="17" t="s">
        <v>84</v>
      </c>
      <c r="BK367" s="233">
        <f>ROUND(I367*H367,2)</f>
        <v>0</v>
      </c>
      <c r="BL367" s="17" t="s">
        <v>254</v>
      </c>
      <c r="BM367" s="232" t="s">
        <v>1487</v>
      </c>
    </row>
    <row r="368" s="2" customFormat="1">
      <c r="A368" s="38"/>
      <c r="B368" s="39"/>
      <c r="C368" s="40"/>
      <c r="D368" s="234" t="s">
        <v>260</v>
      </c>
      <c r="E368" s="40"/>
      <c r="F368" s="235" t="s">
        <v>1488</v>
      </c>
      <c r="G368" s="40"/>
      <c r="H368" s="40"/>
      <c r="I368" s="236"/>
      <c r="J368" s="40"/>
      <c r="K368" s="40"/>
      <c r="L368" s="44"/>
      <c r="M368" s="237"/>
      <c r="N368" s="238"/>
      <c r="O368" s="91"/>
      <c r="P368" s="91"/>
      <c r="Q368" s="91"/>
      <c r="R368" s="91"/>
      <c r="S368" s="91"/>
      <c r="T368" s="92"/>
      <c r="U368" s="38"/>
      <c r="V368" s="38"/>
      <c r="W368" s="38"/>
      <c r="X368" s="38"/>
      <c r="Y368" s="38"/>
      <c r="Z368" s="38"/>
      <c r="AA368" s="38"/>
      <c r="AB368" s="38"/>
      <c r="AC368" s="38"/>
      <c r="AD368" s="38"/>
      <c r="AE368" s="38"/>
      <c r="AT368" s="17" t="s">
        <v>260</v>
      </c>
      <c r="AU368" s="17" t="s">
        <v>84</v>
      </c>
    </row>
    <row r="369" s="2" customFormat="1">
      <c r="A369" s="38"/>
      <c r="B369" s="39"/>
      <c r="C369" s="40"/>
      <c r="D369" s="240" t="s">
        <v>274</v>
      </c>
      <c r="E369" s="40"/>
      <c r="F369" s="241" t="s">
        <v>1489</v>
      </c>
      <c r="G369" s="40"/>
      <c r="H369" s="40"/>
      <c r="I369" s="236"/>
      <c r="J369" s="40"/>
      <c r="K369" s="40"/>
      <c r="L369" s="44"/>
      <c r="M369" s="237"/>
      <c r="N369" s="238"/>
      <c r="O369" s="91"/>
      <c r="P369" s="91"/>
      <c r="Q369" s="91"/>
      <c r="R369" s="91"/>
      <c r="S369" s="91"/>
      <c r="T369" s="92"/>
      <c r="U369" s="38"/>
      <c r="V369" s="38"/>
      <c r="W369" s="38"/>
      <c r="X369" s="38"/>
      <c r="Y369" s="38"/>
      <c r="Z369" s="38"/>
      <c r="AA369" s="38"/>
      <c r="AB369" s="38"/>
      <c r="AC369" s="38"/>
      <c r="AD369" s="38"/>
      <c r="AE369" s="38"/>
      <c r="AT369" s="17" t="s">
        <v>274</v>
      </c>
      <c r="AU369" s="17" t="s">
        <v>84</v>
      </c>
    </row>
    <row r="370" s="13" customFormat="1">
      <c r="A370" s="13"/>
      <c r="B370" s="253"/>
      <c r="C370" s="254"/>
      <c r="D370" s="234" t="s">
        <v>276</v>
      </c>
      <c r="E370" s="255" t="s">
        <v>1</v>
      </c>
      <c r="F370" s="256" t="s">
        <v>1490</v>
      </c>
      <c r="G370" s="254"/>
      <c r="H370" s="255" t="s">
        <v>1</v>
      </c>
      <c r="I370" s="257"/>
      <c r="J370" s="254"/>
      <c r="K370" s="254"/>
      <c r="L370" s="258"/>
      <c r="M370" s="259"/>
      <c r="N370" s="260"/>
      <c r="O370" s="260"/>
      <c r="P370" s="260"/>
      <c r="Q370" s="260"/>
      <c r="R370" s="260"/>
      <c r="S370" s="260"/>
      <c r="T370" s="261"/>
      <c r="U370" s="13"/>
      <c r="V370" s="13"/>
      <c r="W370" s="13"/>
      <c r="X370" s="13"/>
      <c r="Y370" s="13"/>
      <c r="Z370" s="13"/>
      <c r="AA370" s="13"/>
      <c r="AB370" s="13"/>
      <c r="AC370" s="13"/>
      <c r="AD370" s="13"/>
      <c r="AE370" s="13"/>
      <c r="AT370" s="262" t="s">
        <v>276</v>
      </c>
      <c r="AU370" s="262" t="s">
        <v>84</v>
      </c>
      <c r="AV370" s="13" t="s">
        <v>84</v>
      </c>
      <c r="AW370" s="13" t="s">
        <v>32</v>
      </c>
      <c r="AX370" s="13" t="s">
        <v>76</v>
      </c>
      <c r="AY370" s="262" t="s">
        <v>251</v>
      </c>
    </row>
    <row r="371" s="12" customFormat="1">
      <c r="A371" s="12"/>
      <c r="B371" s="242"/>
      <c r="C371" s="243"/>
      <c r="D371" s="234" t="s">
        <v>276</v>
      </c>
      <c r="E371" s="244" t="s">
        <v>1</v>
      </c>
      <c r="F371" s="245" t="s">
        <v>1491</v>
      </c>
      <c r="G371" s="243"/>
      <c r="H371" s="246">
        <v>2597.29</v>
      </c>
      <c r="I371" s="247"/>
      <c r="J371" s="243"/>
      <c r="K371" s="243"/>
      <c r="L371" s="248"/>
      <c r="M371" s="249"/>
      <c r="N371" s="250"/>
      <c r="O371" s="250"/>
      <c r="P371" s="250"/>
      <c r="Q371" s="250"/>
      <c r="R371" s="250"/>
      <c r="S371" s="250"/>
      <c r="T371" s="251"/>
      <c r="U371" s="12"/>
      <c r="V371" s="12"/>
      <c r="W371" s="12"/>
      <c r="X371" s="12"/>
      <c r="Y371" s="12"/>
      <c r="Z371" s="12"/>
      <c r="AA371" s="12"/>
      <c r="AB371" s="12"/>
      <c r="AC371" s="12"/>
      <c r="AD371" s="12"/>
      <c r="AE371" s="12"/>
      <c r="AT371" s="252" t="s">
        <v>276</v>
      </c>
      <c r="AU371" s="252" t="s">
        <v>84</v>
      </c>
      <c r="AV371" s="12" t="s">
        <v>86</v>
      </c>
      <c r="AW371" s="12" t="s">
        <v>32</v>
      </c>
      <c r="AX371" s="12" t="s">
        <v>84</v>
      </c>
      <c r="AY371" s="252" t="s">
        <v>251</v>
      </c>
    </row>
    <row r="372" s="2" customFormat="1" ht="24.15" customHeight="1">
      <c r="A372" s="38"/>
      <c r="B372" s="39"/>
      <c r="C372" s="292" t="s">
        <v>1492</v>
      </c>
      <c r="D372" s="292" t="s">
        <v>1133</v>
      </c>
      <c r="E372" s="293" t="s">
        <v>1493</v>
      </c>
      <c r="F372" s="294" t="s">
        <v>1494</v>
      </c>
      <c r="G372" s="295" t="s">
        <v>409</v>
      </c>
      <c r="H372" s="296">
        <v>2649.2359999999999</v>
      </c>
      <c r="I372" s="297"/>
      <c r="J372" s="298">
        <f>ROUND(I372*H372,2)</f>
        <v>0</v>
      </c>
      <c r="K372" s="299"/>
      <c r="L372" s="300"/>
      <c r="M372" s="301" t="s">
        <v>1</v>
      </c>
      <c r="N372" s="302" t="s">
        <v>41</v>
      </c>
      <c r="O372" s="91"/>
      <c r="P372" s="230">
        <f>O372*H372</f>
        <v>0</v>
      </c>
      <c r="Q372" s="230">
        <v>0.00029999999999999997</v>
      </c>
      <c r="R372" s="230">
        <f>Q372*H372</f>
        <v>0.79477079999999989</v>
      </c>
      <c r="S372" s="230">
        <v>0</v>
      </c>
      <c r="T372" s="231">
        <f>S372*H372</f>
        <v>0</v>
      </c>
      <c r="U372" s="38"/>
      <c r="V372" s="38"/>
      <c r="W372" s="38"/>
      <c r="X372" s="38"/>
      <c r="Y372" s="38"/>
      <c r="Z372" s="38"/>
      <c r="AA372" s="38"/>
      <c r="AB372" s="38"/>
      <c r="AC372" s="38"/>
      <c r="AD372" s="38"/>
      <c r="AE372" s="38"/>
      <c r="AR372" s="232" t="s">
        <v>299</v>
      </c>
      <c r="AT372" s="232" t="s">
        <v>1133</v>
      </c>
      <c r="AU372" s="232" t="s">
        <v>84</v>
      </c>
      <c r="AY372" s="17" t="s">
        <v>251</v>
      </c>
      <c r="BE372" s="233">
        <f>IF(N372="základní",J372,0)</f>
        <v>0</v>
      </c>
      <c r="BF372" s="233">
        <f>IF(N372="snížená",J372,0)</f>
        <v>0</v>
      </c>
      <c r="BG372" s="233">
        <f>IF(N372="zákl. přenesená",J372,0)</f>
        <v>0</v>
      </c>
      <c r="BH372" s="233">
        <f>IF(N372="sníž. přenesená",J372,0)</f>
        <v>0</v>
      </c>
      <c r="BI372" s="233">
        <f>IF(N372="nulová",J372,0)</f>
        <v>0</v>
      </c>
      <c r="BJ372" s="17" t="s">
        <v>84</v>
      </c>
      <c r="BK372" s="233">
        <f>ROUND(I372*H372,2)</f>
        <v>0</v>
      </c>
      <c r="BL372" s="17" t="s">
        <v>254</v>
      </c>
      <c r="BM372" s="232" t="s">
        <v>1495</v>
      </c>
    </row>
    <row r="373" s="2" customFormat="1">
      <c r="A373" s="38"/>
      <c r="B373" s="39"/>
      <c r="C373" s="40"/>
      <c r="D373" s="234" t="s">
        <v>260</v>
      </c>
      <c r="E373" s="40"/>
      <c r="F373" s="235" t="s">
        <v>1494</v>
      </c>
      <c r="G373" s="40"/>
      <c r="H373" s="40"/>
      <c r="I373" s="236"/>
      <c r="J373" s="40"/>
      <c r="K373" s="40"/>
      <c r="L373" s="44"/>
      <c r="M373" s="237"/>
      <c r="N373" s="238"/>
      <c r="O373" s="91"/>
      <c r="P373" s="91"/>
      <c r="Q373" s="91"/>
      <c r="R373" s="91"/>
      <c r="S373" s="91"/>
      <c r="T373" s="92"/>
      <c r="U373" s="38"/>
      <c r="V373" s="38"/>
      <c r="W373" s="38"/>
      <c r="X373" s="38"/>
      <c r="Y373" s="38"/>
      <c r="Z373" s="38"/>
      <c r="AA373" s="38"/>
      <c r="AB373" s="38"/>
      <c r="AC373" s="38"/>
      <c r="AD373" s="38"/>
      <c r="AE373" s="38"/>
      <c r="AT373" s="17" t="s">
        <v>260</v>
      </c>
      <c r="AU373" s="17" t="s">
        <v>84</v>
      </c>
    </row>
    <row r="374" s="13" customFormat="1">
      <c r="A374" s="13"/>
      <c r="B374" s="253"/>
      <c r="C374" s="254"/>
      <c r="D374" s="234" t="s">
        <v>276</v>
      </c>
      <c r="E374" s="255" t="s">
        <v>1</v>
      </c>
      <c r="F374" s="256" t="s">
        <v>1496</v>
      </c>
      <c r="G374" s="254"/>
      <c r="H374" s="255" t="s">
        <v>1</v>
      </c>
      <c r="I374" s="257"/>
      <c r="J374" s="254"/>
      <c r="K374" s="254"/>
      <c r="L374" s="258"/>
      <c r="M374" s="259"/>
      <c r="N374" s="260"/>
      <c r="O374" s="260"/>
      <c r="P374" s="260"/>
      <c r="Q374" s="260"/>
      <c r="R374" s="260"/>
      <c r="S374" s="260"/>
      <c r="T374" s="261"/>
      <c r="U374" s="13"/>
      <c r="V374" s="13"/>
      <c r="W374" s="13"/>
      <c r="X374" s="13"/>
      <c r="Y374" s="13"/>
      <c r="Z374" s="13"/>
      <c r="AA374" s="13"/>
      <c r="AB374" s="13"/>
      <c r="AC374" s="13"/>
      <c r="AD374" s="13"/>
      <c r="AE374" s="13"/>
      <c r="AT374" s="262" t="s">
        <v>276</v>
      </c>
      <c r="AU374" s="262" t="s">
        <v>84</v>
      </c>
      <c r="AV374" s="13" t="s">
        <v>84</v>
      </c>
      <c r="AW374" s="13" t="s">
        <v>32</v>
      </c>
      <c r="AX374" s="13" t="s">
        <v>76</v>
      </c>
      <c r="AY374" s="262" t="s">
        <v>251</v>
      </c>
    </row>
    <row r="375" s="12" customFormat="1">
      <c r="A375" s="12"/>
      <c r="B375" s="242"/>
      <c r="C375" s="243"/>
      <c r="D375" s="234" t="s">
        <v>276</v>
      </c>
      <c r="E375" s="244" t="s">
        <v>1</v>
      </c>
      <c r="F375" s="245" t="s">
        <v>1497</v>
      </c>
      <c r="G375" s="243"/>
      <c r="H375" s="246">
        <v>2649.2359999999999</v>
      </c>
      <c r="I375" s="247"/>
      <c r="J375" s="243"/>
      <c r="K375" s="243"/>
      <c r="L375" s="248"/>
      <c r="M375" s="249"/>
      <c r="N375" s="250"/>
      <c r="O375" s="250"/>
      <c r="P375" s="250"/>
      <c r="Q375" s="250"/>
      <c r="R375" s="250"/>
      <c r="S375" s="250"/>
      <c r="T375" s="251"/>
      <c r="U375" s="12"/>
      <c r="V375" s="12"/>
      <c r="W375" s="12"/>
      <c r="X375" s="12"/>
      <c r="Y375" s="12"/>
      <c r="Z375" s="12"/>
      <c r="AA375" s="12"/>
      <c r="AB375" s="12"/>
      <c r="AC375" s="12"/>
      <c r="AD375" s="12"/>
      <c r="AE375" s="12"/>
      <c r="AT375" s="252" t="s">
        <v>276</v>
      </c>
      <c r="AU375" s="252" t="s">
        <v>84</v>
      </c>
      <c r="AV375" s="12" t="s">
        <v>86</v>
      </c>
      <c r="AW375" s="12" t="s">
        <v>32</v>
      </c>
      <c r="AX375" s="12" t="s">
        <v>84</v>
      </c>
      <c r="AY375" s="252" t="s">
        <v>251</v>
      </c>
    </row>
    <row r="376" s="2" customFormat="1" ht="16.5" customHeight="1">
      <c r="A376" s="38"/>
      <c r="B376" s="39"/>
      <c r="C376" s="220" t="s">
        <v>744</v>
      </c>
      <c r="D376" s="220" t="s">
        <v>255</v>
      </c>
      <c r="E376" s="221" t="s">
        <v>1498</v>
      </c>
      <c r="F376" s="222" t="s">
        <v>1499</v>
      </c>
      <c r="G376" s="223" t="s">
        <v>592</v>
      </c>
      <c r="H376" s="224">
        <v>1.3999999999999999</v>
      </c>
      <c r="I376" s="225"/>
      <c r="J376" s="226">
        <f>ROUND(I376*H376,2)</f>
        <v>0</v>
      </c>
      <c r="K376" s="227"/>
      <c r="L376" s="44"/>
      <c r="M376" s="228" t="s">
        <v>1</v>
      </c>
      <c r="N376" s="229" t="s">
        <v>41</v>
      </c>
      <c r="O376" s="91"/>
      <c r="P376" s="230">
        <f>O376*H376</f>
        <v>0</v>
      </c>
      <c r="Q376" s="230">
        <v>2.5018699999999998</v>
      </c>
      <c r="R376" s="230">
        <f>Q376*H376</f>
        <v>3.5026179999999996</v>
      </c>
      <c r="S376" s="230">
        <v>0</v>
      </c>
      <c r="T376" s="231">
        <f>S376*H376</f>
        <v>0</v>
      </c>
      <c r="U376" s="38"/>
      <c r="V376" s="38"/>
      <c r="W376" s="38"/>
      <c r="X376" s="38"/>
      <c r="Y376" s="38"/>
      <c r="Z376" s="38"/>
      <c r="AA376" s="38"/>
      <c r="AB376" s="38"/>
      <c r="AC376" s="38"/>
      <c r="AD376" s="38"/>
      <c r="AE376" s="38"/>
      <c r="AR376" s="232" t="s">
        <v>254</v>
      </c>
      <c r="AT376" s="232" t="s">
        <v>255</v>
      </c>
      <c r="AU376" s="232" t="s">
        <v>84</v>
      </c>
      <c r="AY376" s="17" t="s">
        <v>251</v>
      </c>
      <c r="BE376" s="233">
        <f>IF(N376="základní",J376,0)</f>
        <v>0</v>
      </c>
      <c r="BF376" s="233">
        <f>IF(N376="snížená",J376,0)</f>
        <v>0</v>
      </c>
      <c r="BG376" s="233">
        <f>IF(N376="zákl. přenesená",J376,0)</f>
        <v>0</v>
      </c>
      <c r="BH376" s="233">
        <f>IF(N376="sníž. přenesená",J376,0)</f>
        <v>0</v>
      </c>
      <c r="BI376" s="233">
        <f>IF(N376="nulová",J376,0)</f>
        <v>0</v>
      </c>
      <c r="BJ376" s="17" t="s">
        <v>84</v>
      </c>
      <c r="BK376" s="233">
        <f>ROUND(I376*H376,2)</f>
        <v>0</v>
      </c>
      <c r="BL376" s="17" t="s">
        <v>254</v>
      </c>
      <c r="BM376" s="232" t="s">
        <v>1500</v>
      </c>
    </row>
    <row r="377" s="2" customFormat="1">
      <c r="A377" s="38"/>
      <c r="B377" s="39"/>
      <c r="C377" s="40"/>
      <c r="D377" s="234" t="s">
        <v>260</v>
      </c>
      <c r="E377" s="40"/>
      <c r="F377" s="235" t="s">
        <v>1499</v>
      </c>
      <c r="G377" s="40"/>
      <c r="H377" s="40"/>
      <c r="I377" s="236"/>
      <c r="J377" s="40"/>
      <c r="K377" s="40"/>
      <c r="L377" s="44"/>
      <c r="M377" s="237"/>
      <c r="N377" s="238"/>
      <c r="O377" s="91"/>
      <c r="P377" s="91"/>
      <c r="Q377" s="91"/>
      <c r="R377" s="91"/>
      <c r="S377" s="91"/>
      <c r="T377" s="92"/>
      <c r="U377" s="38"/>
      <c r="V377" s="38"/>
      <c r="W377" s="38"/>
      <c r="X377" s="38"/>
      <c r="Y377" s="38"/>
      <c r="Z377" s="38"/>
      <c r="AA377" s="38"/>
      <c r="AB377" s="38"/>
      <c r="AC377" s="38"/>
      <c r="AD377" s="38"/>
      <c r="AE377" s="38"/>
      <c r="AT377" s="17" t="s">
        <v>260</v>
      </c>
      <c r="AU377" s="17" t="s">
        <v>84</v>
      </c>
    </row>
    <row r="378" s="12" customFormat="1">
      <c r="A378" s="12"/>
      <c r="B378" s="242"/>
      <c r="C378" s="243"/>
      <c r="D378" s="234" t="s">
        <v>276</v>
      </c>
      <c r="E378" s="244" t="s">
        <v>1</v>
      </c>
      <c r="F378" s="245" t="s">
        <v>739</v>
      </c>
      <c r="G378" s="243"/>
      <c r="H378" s="246">
        <v>1.3999999999999999</v>
      </c>
      <c r="I378" s="247"/>
      <c r="J378" s="243"/>
      <c r="K378" s="243"/>
      <c r="L378" s="248"/>
      <c r="M378" s="249"/>
      <c r="N378" s="250"/>
      <c r="O378" s="250"/>
      <c r="P378" s="250"/>
      <c r="Q378" s="250"/>
      <c r="R378" s="250"/>
      <c r="S378" s="250"/>
      <c r="T378" s="251"/>
      <c r="U378" s="12"/>
      <c r="V378" s="12"/>
      <c r="W378" s="12"/>
      <c r="X378" s="12"/>
      <c r="Y378" s="12"/>
      <c r="Z378" s="12"/>
      <c r="AA378" s="12"/>
      <c r="AB378" s="12"/>
      <c r="AC378" s="12"/>
      <c r="AD378" s="12"/>
      <c r="AE378" s="12"/>
      <c r="AT378" s="252" t="s">
        <v>276</v>
      </c>
      <c r="AU378" s="252" t="s">
        <v>84</v>
      </c>
      <c r="AV378" s="12" t="s">
        <v>86</v>
      </c>
      <c r="AW378" s="12" t="s">
        <v>32</v>
      </c>
      <c r="AX378" s="12" t="s">
        <v>84</v>
      </c>
      <c r="AY378" s="252" t="s">
        <v>251</v>
      </c>
    </row>
    <row r="379" s="11" customFormat="1" ht="25.92" customHeight="1">
      <c r="A379" s="11"/>
      <c r="B379" s="206"/>
      <c r="C379" s="207"/>
      <c r="D379" s="208" t="s">
        <v>75</v>
      </c>
      <c r="E379" s="209" t="s">
        <v>282</v>
      </c>
      <c r="F379" s="209" t="s">
        <v>1501</v>
      </c>
      <c r="G379" s="207"/>
      <c r="H379" s="207"/>
      <c r="I379" s="210"/>
      <c r="J379" s="211">
        <f>BK379</f>
        <v>0</v>
      </c>
      <c r="K379" s="207"/>
      <c r="L379" s="212"/>
      <c r="M379" s="213"/>
      <c r="N379" s="214"/>
      <c r="O379" s="214"/>
      <c r="P379" s="215">
        <f>SUM(P380:P467)</f>
        <v>0</v>
      </c>
      <c r="Q379" s="214"/>
      <c r="R379" s="215">
        <f>SUM(R380:R467)</f>
        <v>17.126687999999998</v>
      </c>
      <c r="S379" s="214"/>
      <c r="T379" s="216">
        <f>SUM(T380:T467)</f>
        <v>0</v>
      </c>
      <c r="U379" s="11"/>
      <c r="V379" s="11"/>
      <c r="W379" s="11"/>
      <c r="X379" s="11"/>
      <c r="Y379" s="11"/>
      <c r="Z379" s="11"/>
      <c r="AA379" s="11"/>
      <c r="AB379" s="11"/>
      <c r="AC379" s="11"/>
      <c r="AD379" s="11"/>
      <c r="AE379" s="11"/>
      <c r="AR379" s="217" t="s">
        <v>84</v>
      </c>
      <c r="AT379" s="218" t="s">
        <v>75</v>
      </c>
      <c r="AU379" s="218" t="s">
        <v>76</v>
      </c>
      <c r="AY379" s="217" t="s">
        <v>251</v>
      </c>
      <c r="BK379" s="219">
        <f>SUM(BK380:BK467)</f>
        <v>0</v>
      </c>
    </row>
    <row r="380" s="2" customFormat="1" ht="24.15" customHeight="1">
      <c r="A380" s="38"/>
      <c r="B380" s="39"/>
      <c r="C380" s="220" t="s">
        <v>1502</v>
      </c>
      <c r="D380" s="220" t="s">
        <v>255</v>
      </c>
      <c r="E380" s="221" t="s">
        <v>1503</v>
      </c>
      <c r="F380" s="222" t="s">
        <v>1504</v>
      </c>
      <c r="G380" s="223" t="s">
        <v>409</v>
      </c>
      <c r="H380" s="224">
        <v>2475</v>
      </c>
      <c r="I380" s="225"/>
      <c r="J380" s="226">
        <f>ROUND(I380*H380,2)</f>
        <v>0</v>
      </c>
      <c r="K380" s="227"/>
      <c r="L380" s="44"/>
      <c r="M380" s="228" t="s">
        <v>1</v>
      </c>
      <c r="N380" s="229" t="s">
        <v>41</v>
      </c>
      <c r="O380" s="91"/>
      <c r="P380" s="230">
        <f>O380*H380</f>
        <v>0</v>
      </c>
      <c r="Q380" s="230">
        <v>0</v>
      </c>
      <c r="R380" s="230">
        <f>Q380*H380</f>
        <v>0</v>
      </c>
      <c r="S380" s="230">
        <v>0</v>
      </c>
      <c r="T380" s="231">
        <f>S380*H380</f>
        <v>0</v>
      </c>
      <c r="U380" s="38"/>
      <c r="V380" s="38"/>
      <c r="W380" s="38"/>
      <c r="X380" s="38"/>
      <c r="Y380" s="38"/>
      <c r="Z380" s="38"/>
      <c r="AA380" s="38"/>
      <c r="AB380" s="38"/>
      <c r="AC380" s="38"/>
      <c r="AD380" s="38"/>
      <c r="AE380" s="38"/>
      <c r="AR380" s="232" t="s">
        <v>254</v>
      </c>
      <c r="AT380" s="232" t="s">
        <v>255</v>
      </c>
      <c r="AU380" s="232" t="s">
        <v>84</v>
      </c>
      <c r="AY380" s="17" t="s">
        <v>251</v>
      </c>
      <c r="BE380" s="233">
        <f>IF(N380="základní",J380,0)</f>
        <v>0</v>
      </c>
      <c r="BF380" s="233">
        <f>IF(N380="snížená",J380,0)</f>
        <v>0</v>
      </c>
      <c r="BG380" s="233">
        <f>IF(N380="zákl. přenesená",J380,0)</f>
        <v>0</v>
      </c>
      <c r="BH380" s="233">
        <f>IF(N380="sníž. přenesená",J380,0)</f>
        <v>0</v>
      </c>
      <c r="BI380" s="233">
        <f>IF(N380="nulová",J380,0)</f>
        <v>0</v>
      </c>
      <c r="BJ380" s="17" t="s">
        <v>84</v>
      </c>
      <c r="BK380" s="233">
        <f>ROUND(I380*H380,2)</f>
        <v>0</v>
      </c>
      <c r="BL380" s="17" t="s">
        <v>254</v>
      </c>
      <c r="BM380" s="232" t="s">
        <v>1505</v>
      </c>
    </row>
    <row r="381" s="2" customFormat="1">
      <c r="A381" s="38"/>
      <c r="B381" s="39"/>
      <c r="C381" s="40"/>
      <c r="D381" s="234" t="s">
        <v>260</v>
      </c>
      <c r="E381" s="40"/>
      <c r="F381" s="235" t="s">
        <v>1506</v>
      </c>
      <c r="G381" s="40"/>
      <c r="H381" s="40"/>
      <c r="I381" s="236"/>
      <c r="J381" s="40"/>
      <c r="K381" s="40"/>
      <c r="L381" s="44"/>
      <c r="M381" s="237"/>
      <c r="N381" s="238"/>
      <c r="O381" s="91"/>
      <c r="P381" s="91"/>
      <c r="Q381" s="91"/>
      <c r="R381" s="91"/>
      <c r="S381" s="91"/>
      <c r="T381" s="92"/>
      <c r="U381" s="38"/>
      <c r="V381" s="38"/>
      <c r="W381" s="38"/>
      <c r="X381" s="38"/>
      <c r="Y381" s="38"/>
      <c r="Z381" s="38"/>
      <c r="AA381" s="38"/>
      <c r="AB381" s="38"/>
      <c r="AC381" s="38"/>
      <c r="AD381" s="38"/>
      <c r="AE381" s="38"/>
      <c r="AT381" s="17" t="s">
        <v>260</v>
      </c>
      <c r="AU381" s="17" t="s">
        <v>84</v>
      </c>
    </row>
    <row r="382" s="2" customFormat="1">
      <c r="A382" s="38"/>
      <c r="B382" s="39"/>
      <c r="C382" s="40"/>
      <c r="D382" s="240" t="s">
        <v>274</v>
      </c>
      <c r="E382" s="40"/>
      <c r="F382" s="241" t="s">
        <v>1507</v>
      </c>
      <c r="G382" s="40"/>
      <c r="H382" s="40"/>
      <c r="I382" s="236"/>
      <c r="J382" s="40"/>
      <c r="K382" s="40"/>
      <c r="L382" s="44"/>
      <c r="M382" s="237"/>
      <c r="N382" s="238"/>
      <c r="O382" s="91"/>
      <c r="P382" s="91"/>
      <c r="Q382" s="91"/>
      <c r="R382" s="91"/>
      <c r="S382" s="91"/>
      <c r="T382" s="92"/>
      <c r="U382" s="38"/>
      <c r="V382" s="38"/>
      <c r="W382" s="38"/>
      <c r="X382" s="38"/>
      <c r="Y382" s="38"/>
      <c r="Z382" s="38"/>
      <c r="AA382" s="38"/>
      <c r="AB382" s="38"/>
      <c r="AC382" s="38"/>
      <c r="AD382" s="38"/>
      <c r="AE382" s="38"/>
      <c r="AT382" s="17" t="s">
        <v>274</v>
      </c>
      <c r="AU382" s="17" t="s">
        <v>84</v>
      </c>
    </row>
    <row r="383" s="13" customFormat="1">
      <c r="A383" s="13"/>
      <c r="B383" s="253"/>
      <c r="C383" s="254"/>
      <c r="D383" s="234" t="s">
        <v>276</v>
      </c>
      <c r="E383" s="255" t="s">
        <v>1</v>
      </c>
      <c r="F383" s="256" t="s">
        <v>1508</v>
      </c>
      <c r="G383" s="254"/>
      <c r="H383" s="255" t="s">
        <v>1</v>
      </c>
      <c r="I383" s="257"/>
      <c r="J383" s="254"/>
      <c r="K383" s="254"/>
      <c r="L383" s="258"/>
      <c r="M383" s="259"/>
      <c r="N383" s="260"/>
      <c r="O383" s="260"/>
      <c r="P383" s="260"/>
      <c r="Q383" s="260"/>
      <c r="R383" s="260"/>
      <c r="S383" s="260"/>
      <c r="T383" s="261"/>
      <c r="U383" s="13"/>
      <c r="V383" s="13"/>
      <c r="W383" s="13"/>
      <c r="X383" s="13"/>
      <c r="Y383" s="13"/>
      <c r="Z383" s="13"/>
      <c r="AA383" s="13"/>
      <c r="AB383" s="13"/>
      <c r="AC383" s="13"/>
      <c r="AD383" s="13"/>
      <c r="AE383" s="13"/>
      <c r="AT383" s="262" t="s">
        <v>276</v>
      </c>
      <c r="AU383" s="262" t="s">
        <v>84</v>
      </c>
      <c r="AV383" s="13" t="s">
        <v>84</v>
      </c>
      <c r="AW383" s="13" t="s">
        <v>32</v>
      </c>
      <c r="AX383" s="13" t="s">
        <v>76</v>
      </c>
      <c r="AY383" s="262" t="s">
        <v>251</v>
      </c>
    </row>
    <row r="384" s="12" customFormat="1">
      <c r="A384" s="12"/>
      <c r="B384" s="242"/>
      <c r="C384" s="243"/>
      <c r="D384" s="234" t="s">
        <v>276</v>
      </c>
      <c r="E384" s="244" t="s">
        <v>1</v>
      </c>
      <c r="F384" s="245" t="s">
        <v>1509</v>
      </c>
      <c r="G384" s="243"/>
      <c r="H384" s="246">
        <v>2475</v>
      </c>
      <c r="I384" s="247"/>
      <c r="J384" s="243"/>
      <c r="K384" s="243"/>
      <c r="L384" s="248"/>
      <c r="M384" s="249"/>
      <c r="N384" s="250"/>
      <c r="O384" s="250"/>
      <c r="P384" s="250"/>
      <c r="Q384" s="250"/>
      <c r="R384" s="250"/>
      <c r="S384" s="250"/>
      <c r="T384" s="251"/>
      <c r="U384" s="12"/>
      <c r="V384" s="12"/>
      <c r="W384" s="12"/>
      <c r="X384" s="12"/>
      <c r="Y384" s="12"/>
      <c r="Z384" s="12"/>
      <c r="AA384" s="12"/>
      <c r="AB384" s="12"/>
      <c r="AC384" s="12"/>
      <c r="AD384" s="12"/>
      <c r="AE384" s="12"/>
      <c r="AT384" s="252" t="s">
        <v>276</v>
      </c>
      <c r="AU384" s="252" t="s">
        <v>84</v>
      </c>
      <c r="AV384" s="12" t="s">
        <v>86</v>
      </c>
      <c r="AW384" s="12" t="s">
        <v>32</v>
      </c>
      <c r="AX384" s="12" t="s">
        <v>84</v>
      </c>
      <c r="AY384" s="252" t="s">
        <v>251</v>
      </c>
    </row>
    <row r="385" s="2" customFormat="1" ht="24.15" customHeight="1">
      <c r="A385" s="38"/>
      <c r="B385" s="39"/>
      <c r="C385" s="220" t="s">
        <v>1510</v>
      </c>
      <c r="D385" s="220" t="s">
        <v>255</v>
      </c>
      <c r="E385" s="221" t="s">
        <v>1511</v>
      </c>
      <c r="F385" s="222" t="s">
        <v>1512</v>
      </c>
      <c r="G385" s="223" t="s">
        <v>409</v>
      </c>
      <c r="H385" s="224">
        <v>2154.5999999999999</v>
      </c>
      <c r="I385" s="225"/>
      <c r="J385" s="226">
        <f>ROUND(I385*H385,2)</f>
        <v>0</v>
      </c>
      <c r="K385" s="227"/>
      <c r="L385" s="44"/>
      <c r="M385" s="228" t="s">
        <v>1</v>
      </c>
      <c r="N385" s="229" t="s">
        <v>41</v>
      </c>
      <c r="O385" s="91"/>
      <c r="P385" s="230">
        <f>O385*H385</f>
        <v>0</v>
      </c>
      <c r="Q385" s="230">
        <v>0</v>
      </c>
      <c r="R385" s="230">
        <f>Q385*H385</f>
        <v>0</v>
      </c>
      <c r="S385" s="230">
        <v>0</v>
      </c>
      <c r="T385" s="231">
        <f>S385*H385</f>
        <v>0</v>
      </c>
      <c r="U385" s="38"/>
      <c r="V385" s="38"/>
      <c r="W385" s="38"/>
      <c r="X385" s="38"/>
      <c r="Y385" s="38"/>
      <c r="Z385" s="38"/>
      <c r="AA385" s="38"/>
      <c r="AB385" s="38"/>
      <c r="AC385" s="38"/>
      <c r="AD385" s="38"/>
      <c r="AE385" s="38"/>
      <c r="AR385" s="232" t="s">
        <v>254</v>
      </c>
      <c r="AT385" s="232" t="s">
        <v>255</v>
      </c>
      <c r="AU385" s="232" t="s">
        <v>84</v>
      </c>
      <c r="AY385" s="17" t="s">
        <v>251</v>
      </c>
      <c r="BE385" s="233">
        <f>IF(N385="základní",J385,0)</f>
        <v>0</v>
      </c>
      <c r="BF385" s="233">
        <f>IF(N385="snížená",J385,0)</f>
        <v>0</v>
      </c>
      <c r="BG385" s="233">
        <f>IF(N385="zákl. přenesená",J385,0)</f>
        <v>0</v>
      </c>
      <c r="BH385" s="233">
        <f>IF(N385="sníž. přenesená",J385,0)</f>
        <v>0</v>
      </c>
      <c r="BI385" s="233">
        <f>IF(N385="nulová",J385,0)</f>
        <v>0</v>
      </c>
      <c r="BJ385" s="17" t="s">
        <v>84</v>
      </c>
      <c r="BK385" s="233">
        <f>ROUND(I385*H385,2)</f>
        <v>0</v>
      </c>
      <c r="BL385" s="17" t="s">
        <v>254</v>
      </c>
      <c r="BM385" s="232" t="s">
        <v>1513</v>
      </c>
    </row>
    <row r="386" s="2" customFormat="1">
      <c r="A386" s="38"/>
      <c r="B386" s="39"/>
      <c r="C386" s="40"/>
      <c r="D386" s="234" t="s">
        <v>260</v>
      </c>
      <c r="E386" s="40"/>
      <c r="F386" s="235" t="s">
        <v>1514</v>
      </c>
      <c r="G386" s="40"/>
      <c r="H386" s="40"/>
      <c r="I386" s="236"/>
      <c r="J386" s="40"/>
      <c r="K386" s="40"/>
      <c r="L386" s="44"/>
      <c r="M386" s="237"/>
      <c r="N386" s="238"/>
      <c r="O386" s="91"/>
      <c r="P386" s="91"/>
      <c r="Q386" s="91"/>
      <c r="R386" s="91"/>
      <c r="S386" s="91"/>
      <c r="T386" s="92"/>
      <c r="U386" s="38"/>
      <c r="V386" s="38"/>
      <c r="W386" s="38"/>
      <c r="X386" s="38"/>
      <c r="Y386" s="38"/>
      <c r="Z386" s="38"/>
      <c r="AA386" s="38"/>
      <c r="AB386" s="38"/>
      <c r="AC386" s="38"/>
      <c r="AD386" s="38"/>
      <c r="AE386" s="38"/>
      <c r="AT386" s="17" t="s">
        <v>260</v>
      </c>
      <c r="AU386" s="17" t="s">
        <v>84</v>
      </c>
    </row>
    <row r="387" s="2" customFormat="1">
      <c r="A387" s="38"/>
      <c r="B387" s="39"/>
      <c r="C387" s="40"/>
      <c r="D387" s="240" t="s">
        <v>274</v>
      </c>
      <c r="E387" s="40"/>
      <c r="F387" s="241" t="s">
        <v>1515</v>
      </c>
      <c r="G387" s="40"/>
      <c r="H387" s="40"/>
      <c r="I387" s="236"/>
      <c r="J387" s="40"/>
      <c r="K387" s="40"/>
      <c r="L387" s="44"/>
      <c r="M387" s="237"/>
      <c r="N387" s="238"/>
      <c r="O387" s="91"/>
      <c r="P387" s="91"/>
      <c r="Q387" s="91"/>
      <c r="R387" s="91"/>
      <c r="S387" s="91"/>
      <c r="T387" s="92"/>
      <c r="U387" s="38"/>
      <c r="V387" s="38"/>
      <c r="W387" s="38"/>
      <c r="X387" s="38"/>
      <c r="Y387" s="38"/>
      <c r="Z387" s="38"/>
      <c r="AA387" s="38"/>
      <c r="AB387" s="38"/>
      <c r="AC387" s="38"/>
      <c r="AD387" s="38"/>
      <c r="AE387" s="38"/>
      <c r="AT387" s="17" t="s">
        <v>274</v>
      </c>
      <c r="AU387" s="17" t="s">
        <v>84</v>
      </c>
    </row>
    <row r="388" s="13" customFormat="1">
      <c r="A388" s="13"/>
      <c r="B388" s="253"/>
      <c r="C388" s="254"/>
      <c r="D388" s="234" t="s">
        <v>276</v>
      </c>
      <c r="E388" s="255" t="s">
        <v>1</v>
      </c>
      <c r="F388" s="256" t="s">
        <v>1516</v>
      </c>
      <c r="G388" s="254"/>
      <c r="H388" s="255" t="s">
        <v>1</v>
      </c>
      <c r="I388" s="257"/>
      <c r="J388" s="254"/>
      <c r="K388" s="254"/>
      <c r="L388" s="258"/>
      <c r="M388" s="259"/>
      <c r="N388" s="260"/>
      <c r="O388" s="260"/>
      <c r="P388" s="260"/>
      <c r="Q388" s="260"/>
      <c r="R388" s="260"/>
      <c r="S388" s="260"/>
      <c r="T388" s="261"/>
      <c r="U388" s="13"/>
      <c r="V388" s="13"/>
      <c r="W388" s="13"/>
      <c r="X388" s="13"/>
      <c r="Y388" s="13"/>
      <c r="Z388" s="13"/>
      <c r="AA388" s="13"/>
      <c r="AB388" s="13"/>
      <c r="AC388" s="13"/>
      <c r="AD388" s="13"/>
      <c r="AE388" s="13"/>
      <c r="AT388" s="262" t="s">
        <v>276</v>
      </c>
      <c r="AU388" s="262" t="s">
        <v>84</v>
      </c>
      <c r="AV388" s="13" t="s">
        <v>84</v>
      </c>
      <c r="AW388" s="13" t="s">
        <v>32</v>
      </c>
      <c r="AX388" s="13" t="s">
        <v>76</v>
      </c>
      <c r="AY388" s="262" t="s">
        <v>251</v>
      </c>
    </row>
    <row r="389" s="12" customFormat="1">
      <c r="A389" s="12"/>
      <c r="B389" s="242"/>
      <c r="C389" s="243"/>
      <c r="D389" s="234" t="s">
        <v>276</v>
      </c>
      <c r="E389" s="244" t="s">
        <v>1</v>
      </c>
      <c r="F389" s="245" t="s">
        <v>1517</v>
      </c>
      <c r="G389" s="243"/>
      <c r="H389" s="246">
        <v>1980</v>
      </c>
      <c r="I389" s="247"/>
      <c r="J389" s="243"/>
      <c r="K389" s="243"/>
      <c r="L389" s="248"/>
      <c r="M389" s="249"/>
      <c r="N389" s="250"/>
      <c r="O389" s="250"/>
      <c r="P389" s="250"/>
      <c r="Q389" s="250"/>
      <c r="R389" s="250"/>
      <c r="S389" s="250"/>
      <c r="T389" s="251"/>
      <c r="U389" s="12"/>
      <c r="V389" s="12"/>
      <c r="W389" s="12"/>
      <c r="X389" s="12"/>
      <c r="Y389" s="12"/>
      <c r="Z389" s="12"/>
      <c r="AA389" s="12"/>
      <c r="AB389" s="12"/>
      <c r="AC389" s="12"/>
      <c r="AD389" s="12"/>
      <c r="AE389" s="12"/>
      <c r="AT389" s="252" t="s">
        <v>276</v>
      </c>
      <c r="AU389" s="252" t="s">
        <v>84</v>
      </c>
      <c r="AV389" s="12" t="s">
        <v>86</v>
      </c>
      <c r="AW389" s="12" t="s">
        <v>32</v>
      </c>
      <c r="AX389" s="12" t="s">
        <v>76</v>
      </c>
      <c r="AY389" s="252" t="s">
        <v>251</v>
      </c>
    </row>
    <row r="390" s="12" customFormat="1">
      <c r="A390" s="12"/>
      <c r="B390" s="242"/>
      <c r="C390" s="243"/>
      <c r="D390" s="234" t="s">
        <v>276</v>
      </c>
      <c r="E390" s="244" t="s">
        <v>1</v>
      </c>
      <c r="F390" s="245" t="s">
        <v>1518</v>
      </c>
      <c r="G390" s="243"/>
      <c r="H390" s="246">
        <v>18</v>
      </c>
      <c r="I390" s="247"/>
      <c r="J390" s="243"/>
      <c r="K390" s="243"/>
      <c r="L390" s="248"/>
      <c r="M390" s="249"/>
      <c r="N390" s="250"/>
      <c r="O390" s="250"/>
      <c r="P390" s="250"/>
      <c r="Q390" s="250"/>
      <c r="R390" s="250"/>
      <c r="S390" s="250"/>
      <c r="T390" s="251"/>
      <c r="U390" s="12"/>
      <c r="V390" s="12"/>
      <c r="W390" s="12"/>
      <c r="X390" s="12"/>
      <c r="Y390" s="12"/>
      <c r="Z390" s="12"/>
      <c r="AA390" s="12"/>
      <c r="AB390" s="12"/>
      <c r="AC390" s="12"/>
      <c r="AD390" s="12"/>
      <c r="AE390" s="12"/>
      <c r="AT390" s="252" t="s">
        <v>276</v>
      </c>
      <c r="AU390" s="252" t="s">
        <v>84</v>
      </c>
      <c r="AV390" s="12" t="s">
        <v>86</v>
      </c>
      <c r="AW390" s="12" t="s">
        <v>32</v>
      </c>
      <c r="AX390" s="12" t="s">
        <v>76</v>
      </c>
      <c r="AY390" s="252" t="s">
        <v>251</v>
      </c>
    </row>
    <row r="391" s="12" customFormat="1">
      <c r="A391" s="12"/>
      <c r="B391" s="242"/>
      <c r="C391" s="243"/>
      <c r="D391" s="234" t="s">
        <v>276</v>
      </c>
      <c r="E391" s="244" t="s">
        <v>1</v>
      </c>
      <c r="F391" s="245" t="s">
        <v>1519</v>
      </c>
      <c r="G391" s="243"/>
      <c r="H391" s="246">
        <v>156.59999999999999</v>
      </c>
      <c r="I391" s="247"/>
      <c r="J391" s="243"/>
      <c r="K391" s="243"/>
      <c r="L391" s="248"/>
      <c r="M391" s="249"/>
      <c r="N391" s="250"/>
      <c r="O391" s="250"/>
      <c r="P391" s="250"/>
      <c r="Q391" s="250"/>
      <c r="R391" s="250"/>
      <c r="S391" s="250"/>
      <c r="T391" s="251"/>
      <c r="U391" s="12"/>
      <c r="V391" s="12"/>
      <c r="W391" s="12"/>
      <c r="X391" s="12"/>
      <c r="Y391" s="12"/>
      <c r="Z391" s="12"/>
      <c r="AA391" s="12"/>
      <c r="AB391" s="12"/>
      <c r="AC391" s="12"/>
      <c r="AD391" s="12"/>
      <c r="AE391" s="12"/>
      <c r="AT391" s="252" t="s">
        <v>276</v>
      </c>
      <c r="AU391" s="252" t="s">
        <v>84</v>
      </c>
      <c r="AV391" s="12" t="s">
        <v>86</v>
      </c>
      <c r="AW391" s="12" t="s">
        <v>32</v>
      </c>
      <c r="AX391" s="12" t="s">
        <v>76</v>
      </c>
      <c r="AY391" s="252" t="s">
        <v>251</v>
      </c>
    </row>
    <row r="392" s="15" customFormat="1">
      <c r="A392" s="15"/>
      <c r="B392" s="274"/>
      <c r="C392" s="275"/>
      <c r="D392" s="234" t="s">
        <v>276</v>
      </c>
      <c r="E392" s="276" t="s">
        <v>1</v>
      </c>
      <c r="F392" s="277" t="s">
        <v>423</v>
      </c>
      <c r="G392" s="275"/>
      <c r="H392" s="278">
        <v>2154.5999999999999</v>
      </c>
      <c r="I392" s="279"/>
      <c r="J392" s="275"/>
      <c r="K392" s="275"/>
      <c r="L392" s="280"/>
      <c r="M392" s="281"/>
      <c r="N392" s="282"/>
      <c r="O392" s="282"/>
      <c r="P392" s="282"/>
      <c r="Q392" s="282"/>
      <c r="R392" s="282"/>
      <c r="S392" s="282"/>
      <c r="T392" s="283"/>
      <c r="U392" s="15"/>
      <c r="V392" s="15"/>
      <c r="W392" s="15"/>
      <c r="X392" s="15"/>
      <c r="Y392" s="15"/>
      <c r="Z392" s="15"/>
      <c r="AA392" s="15"/>
      <c r="AB392" s="15"/>
      <c r="AC392" s="15"/>
      <c r="AD392" s="15"/>
      <c r="AE392" s="15"/>
      <c r="AT392" s="284" t="s">
        <v>276</v>
      </c>
      <c r="AU392" s="284" t="s">
        <v>84</v>
      </c>
      <c r="AV392" s="15" t="s">
        <v>254</v>
      </c>
      <c r="AW392" s="15" t="s">
        <v>32</v>
      </c>
      <c r="AX392" s="15" t="s">
        <v>84</v>
      </c>
      <c r="AY392" s="284" t="s">
        <v>251</v>
      </c>
    </row>
    <row r="393" s="2" customFormat="1" ht="33" customHeight="1">
      <c r="A393" s="38"/>
      <c r="B393" s="39"/>
      <c r="C393" s="220" t="s">
        <v>1520</v>
      </c>
      <c r="D393" s="220" t="s">
        <v>255</v>
      </c>
      <c r="E393" s="221" t="s">
        <v>1521</v>
      </c>
      <c r="F393" s="222" t="s">
        <v>1522</v>
      </c>
      <c r="G393" s="223" t="s">
        <v>409</v>
      </c>
      <c r="H393" s="224">
        <v>1980</v>
      </c>
      <c r="I393" s="225"/>
      <c r="J393" s="226">
        <f>ROUND(I393*H393,2)</f>
        <v>0</v>
      </c>
      <c r="K393" s="227"/>
      <c r="L393" s="44"/>
      <c r="M393" s="228" t="s">
        <v>1</v>
      </c>
      <c r="N393" s="229" t="s">
        <v>41</v>
      </c>
      <c r="O393" s="91"/>
      <c r="P393" s="230">
        <f>O393*H393</f>
        <v>0</v>
      </c>
      <c r="Q393" s="230">
        <v>0</v>
      </c>
      <c r="R393" s="230">
        <f>Q393*H393</f>
        <v>0</v>
      </c>
      <c r="S393" s="230">
        <v>0</v>
      </c>
      <c r="T393" s="231">
        <f>S393*H393</f>
        <v>0</v>
      </c>
      <c r="U393" s="38"/>
      <c r="V393" s="38"/>
      <c r="W393" s="38"/>
      <c r="X393" s="38"/>
      <c r="Y393" s="38"/>
      <c r="Z393" s="38"/>
      <c r="AA393" s="38"/>
      <c r="AB393" s="38"/>
      <c r="AC393" s="38"/>
      <c r="AD393" s="38"/>
      <c r="AE393" s="38"/>
      <c r="AR393" s="232" t="s">
        <v>254</v>
      </c>
      <c r="AT393" s="232" t="s">
        <v>255</v>
      </c>
      <c r="AU393" s="232" t="s">
        <v>84</v>
      </c>
      <c r="AY393" s="17" t="s">
        <v>251</v>
      </c>
      <c r="BE393" s="233">
        <f>IF(N393="základní",J393,0)</f>
        <v>0</v>
      </c>
      <c r="BF393" s="233">
        <f>IF(N393="snížená",J393,0)</f>
        <v>0</v>
      </c>
      <c r="BG393" s="233">
        <f>IF(N393="zákl. přenesená",J393,0)</f>
        <v>0</v>
      </c>
      <c r="BH393" s="233">
        <f>IF(N393="sníž. přenesená",J393,0)</f>
        <v>0</v>
      </c>
      <c r="BI393" s="233">
        <f>IF(N393="nulová",J393,0)</f>
        <v>0</v>
      </c>
      <c r="BJ393" s="17" t="s">
        <v>84</v>
      </c>
      <c r="BK393" s="233">
        <f>ROUND(I393*H393,2)</f>
        <v>0</v>
      </c>
      <c r="BL393" s="17" t="s">
        <v>254</v>
      </c>
      <c r="BM393" s="232" t="s">
        <v>1523</v>
      </c>
    </row>
    <row r="394" s="2" customFormat="1">
      <c r="A394" s="38"/>
      <c r="B394" s="39"/>
      <c r="C394" s="40"/>
      <c r="D394" s="234" t="s">
        <v>260</v>
      </c>
      <c r="E394" s="40"/>
      <c r="F394" s="235" t="s">
        <v>1524</v>
      </c>
      <c r="G394" s="40"/>
      <c r="H394" s="40"/>
      <c r="I394" s="236"/>
      <c r="J394" s="40"/>
      <c r="K394" s="40"/>
      <c r="L394" s="44"/>
      <c r="M394" s="237"/>
      <c r="N394" s="238"/>
      <c r="O394" s="91"/>
      <c r="P394" s="91"/>
      <c r="Q394" s="91"/>
      <c r="R394" s="91"/>
      <c r="S394" s="91"/>
      <c r="T394" s="92"/>
      <c r="U394" s="38"/>
      <c r="V394" s="38"/>
      <c r="W394" s="38"/>
      <c r="X394" s="38"/>
      <c r="Y394" s="38"/>
      <c r="Z394" s="38"/>
      <c r="AA394" s="38"/>
      <c r="AB394" s="38"/>
      <c r="AC394" s="38"/>
      <c r="AD394" s="38"/>
      <c r="AE394" s="38"/>
      <c r="AT394" s="17" t="s">
        <v>260</v>
      </c>
      <c r="AU394" s="17" t="s">
        <v>84</v>
      </c>
    </row>
    <row r="395" s="2" customFormat="1">
      <c r="A395" s="38"/>
      <c r="B395" s="39"/>
      <c r="C395" s="40"/>
      <c r="D395" s="240" t="s">
        <v>274</v>
      </c>
      <c r="E395" s="40"/>
      <c r="F395" s="241" t="s">
        <v>1525</v>
      </c>
      <c r="G395" s="40"/>
      <c r="H395" s="40"/>
      <c r="I395" s="236"/>
      <c r="J395" s="40"/>
      <c r="K395" s="40"/>
      <c r="L395" s="44"/>
      <c r="M395" s="237"/>
      <c r="N395" s="238"/>
      <c r="O395" s="91"/>
      <c r="P395" s="91"/>
      <c r="Q395" s="91"/>
      <c r="R395" s="91"/>
      <c r="S395" s="91"/>
      <c r="T395" s="92"/>
      <c r="U395" s="38"/>
      <c r="V395" s="38"/>
      <c r="W395" s="38"/>
      <c r="X395" s="38"/>
      <c r="Y395" s="38"/>
      <c r="Z395" s="38"/>
      <c r="AA395" s="38"/>
      <c r="AB395" s="38"/>
      <c r="AC395" s="38"/>
      <c r="AD395" s="38"/>
      <c r="AE395" s="38"/>
      <c r="AT395" s="17" t="s">
        <v>274</v>
      </c>
      <c r="AU395" s="17" t="s">
        <v>84</v>
      </c>
    </row>
    <row r="396" s="13" customFormat="1">
      <c r="A396" s="13"/>
      <c r="B396" s="253"/>
      <c r="C396" s="254"/>
      <c r="D396" s="234" t="s">
        <v>276</v>
      </c>
      <c r="E396" s="255" t="s">
        <v>1</v>
      </c>
      <c r="F396" s="256" t="s">
        <v>1526</v>
      </c>
      <c r="G396" s="254"/>
      <c r="H396" s="255" t="s">
        <v>1</v>
      </c>
      <c r="I396" s="257"/>
      <c r="J396" s="254"/>
      <c r="K396" s="254"/>
      <c r="L396" s="258"/>
      <c r="M396" s="259"/>
      <c r="N396" s="260"/>
      <c r="O396" s="260"/>
      <c r="P396" s="260"/>
      <c r="Q396" s="260"/>
      <c r="R396" s="260"/>
      <c r="S396" s="260"/>
      <c r="T396" s="261"/>
      <c r="U396" s="13"/>
      <c r="V396" s="13"/>
      <c r="W396" s="13"/>
      <c r="X396" s="13"/>
      <c r="Y396" s="13"/>
      <c r="Z396" s="13"/>
      <c r="AA396" s="13"/>
      <c r="AB396" s="13"/>
      <c r="AC396" s="13"/>
      <c r="AD396" s="13"/>
      <c r="AE396" s="13"/>
      <c r="AT396" s="262" t="s">
        <v>276</v>
      </c>
      <c r="AU396" s="262" t="s">
        <v>84</v>
      </c>
      <c r="AV396" s="13" t="s">
        <v>84</v>
      </c>
      <c r="AW396" s="13" t="s">
        <v>32</v>
      </c>
      <c r="AX396" s="13" t="s">
        <v>76</v>
      </c>
      <c r="AY396" s="262" t="s">
        <v>251</v>
      </c>
    </row>
    <row r="397" s="12" customFormat="1">
      <c r="A397" s="12"/>
      <c r="B397" s="242"/>
      <c r="C397" s="243"/>
      <c r="D397" s="234" t="s">
        <v>276</v>
      </c>
      <c r="E397" s="244" t="s">
        <v>1</v>
      </c>
      <c r="F397" s="245" t="s">
        <v>1517</v>
      </c>
      <c r="G397" s="243"/>
      <c r="H397" s="246">
        <v>1980</v>
      </c>
      <c r="I397" s="247"/>
      <c r="J397" s="243"/>
      <c r="K397" s="243"/>
      <c r="L397" s="248"/>
      <c r="M397" s="249"/>
      <c r="N397" s="250"/>
      <c r="O397" s="250"/>
      <c r="P397" s="250"/>
      <c r="Q397" s="250"/>
      <c r="R397" s="250"/>
      <c r="S397" s="250"/>
      <c r="T397" s="251"/>
      <c r="U397" s="12"/>
      <c r="V397" s="12"/>
      <c r="W397" s="12"/>
      <c r="X397" s="12"/>
      <c r="Y397" s="12"/>
      <c r="Z397" s="12"/>
      <c r="AA397" s="12"/>
      <c r="AB397" s="12"/>
      <c r="AC397" s="12"/>
      <c r="AD397" s="12"/>
      <c r="AE397" s="12"/>
      <c r="AT397" s="252" t="s">
        <v>276</v>
      </c>
      <c r="AU397" s="252" t="s">
        <v>84</v>
      </c>
      <c r="AV397" s="12" t="s">
        <v>86</v>
      </c>
      <c r="AW397" s="12" t="s">
        <v>32</v>
      </c>
      <c r="AX397" s="12" t="s">
        <v>84</v>
      </c>
      <c r="AY397" s="252" t="s">
        <v>251</v>
      </c>
    </row>
    <row r="398" s="2" customFormat="1" ht="24.15" customHeight="1">
      <c r="A398" s="38"/>
      <c r="B398" s="39"/>
      <c r="C398" s="220" t="s">
        <v>1527</v>
      </c>
      <c r="D398" s="220" t="s">
        <v>255</v>
      </c>
      <c r="E398" s="221" t="s">
        <v>1528</v>
      </c>
      <c r="F398" s="222" t="s">
        <v>1529</v>
      </c>
      <c r="G398" s="223" t="s">
        <v>409</v>
      </c>
      <c r="H398" s="224">
        <v>116</v>
      </c>
      <c r="I398" s="225"/>
      <c r="J398" s="226">
        <f>ROUND(I398*H398,2)</f>
        <v>0</v>
      </c>
      <c r="K398" s="227"/>
      <c r="L398" s="44"/>
      <c r="M398" s="228" t="s">
        <v>1</v>
      </c>
      <c r="N398" s="229" t="s">
        <v>41</v>
      </c>
      <c r="O398" s="91"/>
      <c r="P398" s="230">
        <f>O398*H398</f>
        <v>0</v>
      </c>
      <c r="Q398" s="230">
        <v>0</v>
      </c>
      <c r="R398" s="230">
        <f>Q398*H398</f>
        <v>0</v>
      </c>
      <c r="S398" s="230">
        <v>0</v>
      </c>
      <c r="T398" s="231">
        <f>S398*H398</f>
        <v>0</v>
      </c>
      <c r="U398" s="38"/>
      <c r="V398" s="38"/>
      <c r="W398" s="38"/>
      <c r="X398" s="38"/>
      <c r="Y398" s="38"/>
      <c r="Z398" s="38"/>
      <c r="AA398" s="38"/>
      <c r="AB398" s="38"/>
      <c r="AC398" s="38"/>
      <c r="AD398" s="38"/>
      <c r="AE398" s="38"/>
      <c r="AR398" s="232" t="s">
        <v>254</v>
      </c>
      <c r="AT398" s="232" t="s">
        <v>255</v>
      </c>
      <c r="AU398" s="232" t="s">
        <v>84</v>
      </c>
      <c r="AY398" s="17" t="s">
        <v>251</v>
      </c>
      <c r="BE398" s="233">
        <f>IF(N398="základní",J398,0)</f>
        <v>0</v>
      </c>
      <c r="BF398" s="233">
        <f>IF(N398="snížená",J398,0)</f>
        <v>0</v>
      </c>
      <c r="BG398" s="233">
        <f>IF(N398="zákl. přenesená",J398,0)</f>
        <v>0</v>
      </c>
      <c r="BH398" s="233">
        <f>IF(N398="sníž. přenesená",J398,0)</f>
        <v>0</v>
      </c>
      <c r="BI398" s="233">
        <f>IF(N398="nulová",J398,0)</f>
        <v>0</v>
      </c>
      <c r="BJ398" s="17" t="s">
        <v>84</v>
      </c>
      <c r="BK398" s="233">
        <f>ROUND(I398*H398,2)</f>
        <v>0</v>
      </c>
      <c r="BL398" s="17" t="s">
        <v>254</v>
      </c>
      <c r="BM398" s="232" t="s">
        <v>1530</v>
      </c>
    </row>
    <row r="399" s="2" customFormat="1">
      <c r="A399" s="38"/>
      <c r="B399" s="39"/>
      <c r="C399" s="40"/>
      <c r="D399" s="234" t="s">
        <v>260</v>
      </c>
      <c r="E399" s="40"/>
      <c r="F399" s="235" t="s">
        <v>1531</v>
      </c>
      <c r="G399" s="40"/>
      <c r="H399" s="40"/>
      <c r="I399" s="236"/>
      <c r="J399" s="40"/>
      <c r="K399" s="40"/>
      <c r="L399" s="44"/>
      <c r="M399" s="237"/>
      <c r="N399" s="238"/>
      <c r="O399" s="91"/>
      <c r="P399" s="91"/>
      <c r="Q399" s="91"/>
      <c r="R399" s="91"/>
      <c r="S399" s="91"/>
      <c r="T399" s="92"/>
      <c r="U399" s="38"/>
      <c r="V399" s="38"/>
      <c r="W399" s="38"/>
      <c r="X399" s="38"/>
      <c r="Y399" s="38"/>
      <c r="Z399" s="38"/>
      <c r="AA399" s="38"/>
      <c r="AB399" s="38"/>
      <c r="AC399" s="38"/>
      <c r="AD399" s="38"/>
      <c r="AE399" s="38"/>
      <c r="AT399" s="17" t="s">
        <v>260</v>
      </c>
      <c r="AU399" s="17" t="s">
        <v>84</v>
      </c>
    </row>
    <row r="400" s="2" customFormat="1">
      <c r="A400" s="38"/>
      <c r="B400" s="39"/>
      <c r="C400" s="40"/>
      <c r="D400" s="240" t="s">
        <v>274</v>
      </c>
      <c r="E400" s="40"/>
      <c r="F400" s="241" t="s">
        <v>1532</v>
      </c>
      <c r="G400" s="40"/>
      <c r="H400" s="40"/>
      <c r="I400" s="236"/>
      <c r="J400" s="40"/>
      <c r="K400" s="40"/>
      <c r="L400" s="44"/>
      <c r="M400" s="237"/>
      <c r="N400" s="238"/>
      <c r="O400" s="91"/>
      <c r="P400" s="91"/>
      <c r="Q400" s="91"/>
      <c r="R400" s="91"/>
      <c r="S400" s="91"/>
      <c r="T400" s="92"/>
      <c r="U400" s="38"/>
      <c r="V400" s="38"/>
      <c r="W400" s="38"/>
      <c r="X400" s="38"/>
      <c r="Y400" s="38"/>
      <c r="Z400" s="38"/>
      <c r="AA400" s="38"/>
      <c r="AB400" s="38"/>
      <c r="AC400" s="38"/>
      <c r="AD400" s="38"/>
      <c r="AE400" s="38"/>
      <c r="AT400" s="17" t="s">
        <v>274</v>
      </c>
      <c r="AU400" s="17" t="s">
        <v>84</v>
      </c>
    </row>
    <row r="401" s="12" customFormat="1">
      <c r="A401" s="12"/>
      <c r="B401" s="242"/>
      <c r="C401" s="243"/>
      <c r="D401" s="234" t="s">
        <v>276</v>
      </c>
      <c r="E401" s="244" t="s">
        <v>1</v>
      </c>
      <c r="F401" s="245" t="s">
        <v>1533</v>
      </c>
      <c r="G401" s="243"/>
      <c r="H401" s="246">
        <v>116</v>
      </c>
      <c r="I401" s="247"/>
      <c r="J401" s="243"/>
      <c r="K401" s="243"/>
      <c r="L401" s="248"/>
      <c r="M401" s="249"/>
      <c r="N401" s="250"/>
      <c r="O401" s="250"/>
      <c r="P401" s="250"/>
      <c r="Q401" s="250"/>
      <c r="R401" s="250"/>
      <c r="S401" s="250"/>
      <c r="T401" s="251"/>
      <c r="U401" s="12"/>
      <c r="V401" s="12"/>
      <c r="W401" s="12"/>
      <c r="X401" s="12"/>
      <c r="Y401" s="12"/>
      <c r="Z401" s="12"/>
      <c r="AA401" s="12"/>
      <c r="AB401" s="12"/>
      <c r="AC401" s="12"/>
      <c r="AD401" s="12"/>
      <c r="AE401" s="12"/>
      <c r="AT401" s="252" t="s">
        <v>276</v>
      </c>
      <c r="AU401" s="252" t="s">
        <v>84</v>
      </c>
      <c r="AV401" s="12" t="s">
        <v>86</v>
      </c>
      <c r="AW401" s="12" t="s">
        <v>32</v>
      </c>
      <c r="AX401" s="12" t="s">
        <v>76</v>
      </c>
      <c r="AY401" s="252" t="s">
        <v>251</v>
      </c>
    </row>
    <row r="402" s="15" customFormat="1">
      <c r="A402" s="15"/>
      <c r="B402" s="274"/>
      <c r="C402" s="275"/>
      <c r="D402" s="234" t="s">
        <v>276</v>
      </c>
      <c r="E402" s="276" t="s">
        <v>1</v>
      </c>
      <c r="F402" s="277" t="s">
        <v>423</v>
      </c>
      <c r="G402" s="275"/>
      <c r="H402" s="278">
        <v>116</v>
      </c>
      <c r="I402" s="279"/>
      <c r="J402" s="275"/>
      <c r="K402" s="275"/>
      <c r="L402" s="280"/>
      <c r="M402" s="281"/>
      <c r="N402" s="282"/>
      <c r="O402" s="282"/>
      <c r="P402" s="282"/>
      <c r="Q402" s="282"/>
      <c r="R402" s="282"/>
      <c r="S402" s="282"/>
      <c r="T402" s="283"/>
      <c r="U402" s="15"/>
      <c r="V402" s="15"/>
      <c r="W402" s="15"/>
      <c r="X402" s="15"/>
      <c r="Y402" s="15"/>
      <c r="Z402" s="15"/>
      <c r="AA402" s="15"/>
      <c r="AB402" s="15"/>
      <c r="AC402" s="15"/>
      <c r="AD402" s="15"/>
      <c r="AE402" s="15"/>
      <c r="AT402" s="284" t="s">
        <v>276</v>
      </c>
      <c r="AU402" s="284" t="s">
        <v>84</v>
      </c>
      <c r="AV402" s="15" t="s">
        <v>254</v>
      </c>
      <c r="AW402" s="15" t="s">
        <v>32</v>
      </c>
      <c r="AX402" s="15" t="s">
        <v>84</v>
      </c>
      <c r="AY402" s="284" t="s">
        <v>251</v>
      </c>
    </row>
    <row r="403" s="2" customFormat="1" ht="16.5" customHeight="1">
      <c r="A403" s="38"/>
      <c r="B403" s="39"/>
      <c r="C403" s="220" t="s">
        <v>1534</v>
      </c>
      <c r="D403" s="220" t="s">
        <v>255</v>
      </c>
      <c r="E403" s="221" t="s">
        <v>1535</v>
      </c>
      <c r="F403" s="222" t="s">
        <v>1536</v>
      </c>
      <c r="G403" s="223" t="s">
        <v>409</v>
      </c>
      <c r="H403" s="224">
        <v>30</v>
      </c>
      <c r="I403" s="225"/>
      <c r="J403" s="226">
        <f>ROUND(I403*H403,2)</f>
        <v>0</v>
      </c>
      <c r="K403" s="227"/>
      <c r="L403" s="44"/>
      <c r="M403" s="228" t="s">
        <v>1</v>
      </c>
      <c r="N403" s="229" t="s">
        <v>41</v>
      </c>
      <c r="O403" s="91"/>
      <c r="P403" s="230">
        <f>O403*H403</f>
        <v>0</v>
      </c>
      <c r="Q403" s="230">
        <v>0.34499999999999997</v>
      </c>
      <c r="R403" s="230">
        <f>Q403*H403</f>
        <v>10.35</v>
      </c>
      <c r="S403" s="230">
        <v>0</v>
      </c>
      <c r="T403" s="231">
        <f>S403*H403</f>
        <v>0</v>
      </c>
      <c r="U403" s="38"/>
      <c r="V403" s="38"/>
      <c r="W403" s="38"/>
      <c r="X403" s="38"/>
      <c r="Y403" s="38"/>
      <c r="Z403" s="38"/>
      <c r="AA403" s="38"/>
      <c r="AB403" s="38"/>
      <c r="AC403" s="38"/>
      <c r="AD403" s="38"/>
      <c r="AE403" s="38"/>
      <c r="AR403" s="232" t="s">
        <v>254</v>
      </c>
      <c r="AT403" s="232" t="s">
        <v>255</v>
      </c>
      <c r="AU403" s="232" t="s">
        <v>84</v>
      </c>
      <c r="AY403" s="17" t="s">
        <v>251</v>
      </c>
      <c r="BE403" s="233">
        <f>IF(N403="základní",J403,0)</f>
        <v>0</v>
      </c>
      <c r="BF403" s="233">
        <f>IF(N403="snížená",J403,0)</f>
        <v>0</v>
      </c>
      <c r="BG403" s="233">
        <f>IF(N403="zákl. přenesená",J403,0)</f>
        <v>0</v>
      </c>
      <c r="BH403" s="233">
        <f>IF(N403="sníž. přenesená",J403,0)</f>
        <v>0</v>
      </c>
      <c r="BI403" s="233">
        <f>IF(N403="nulová",J403,0)</f>
        <v>0</v>
      </c>
      <c r="BJ403" s="17" t="s">
        <v>84</v>
      </c>
      <c r="BK403" s="233">
        <f>ROUND(I403*H403,2)</f>
        <v>0</v>
      </c>
      <c r="BL403" s="17" t="s">
        <v>254</v>
      </c>
      <c r="BM403" s="232" t="s">
        <v>1537</v>
      </c>
    </row>
    <row r="404" s="2" customFormat="1">
      <c r="A404" s="38"/>
      <c r="B404" s="39"/>
      <c r="C404" s="40"/>
      <c r="D404" s="234" t="s">
        <v>260</v>
      </c>
      <c r="E404" s="40"/>
      <c r="F404" s="235" t="s">
        <v>1538</v>
      </c>
      <c r="G404" s="40"/>
      <c r="H404" s="40"/>
      <c r="I404" s="236"/>
      <c r="J404" s="40"/>
      <c r="K404" s="40"/>
      <c r="L404" s="44"/>
      <c r="M404" s="237"/>
      <c r="N404" s="238"/>
      <c r="O404" s="91"/>
      <c r="P404" s="91"/>
      <c r="Q404" s="91"/>
      <c r="R404" s="91"/>
      <c r="S404" s="91"/>
      <c r="T404" s="92"/>
      <c r="U404" s="38"/>
      <c r="V404" s="38"/>
      <c r="W404" s="38"/>
      <c r="X404" s="38"/>
      <c r="Y404" s="38"/>
      <c r="Z404" s="38"/>
      <c r="AA404" s="38"/>
      <c r="AB404" s="38"/>
      <c r="AC404" s="38"/>
      <c r="AD404" s="38"/>
      <c r="AE404" s="38"/>
      <c r="AT404" s="17" t="s">
        <v>260</v>
      </c>
      <c r="AU404" s="17" t="s">
        <v>84</v>
      </c>
    </row>
    <row r="405" s="2" customFormat="1">
      <c r="A405" s="38"/>
      <c r="B405" s="39"/>
      <c r="C405" s="40"/>
      <c r="D405" s="240" t="s">
        <v>274</v>
      </c>
      <c r="E405" s="40"/>
      <c r="F405" s="241" t="s">
        <v>1539</v>
      </c>
      <c r="G405" s="40"/>
      <c r="H405" s="40"/>
      <c r="I405" s="236"/>
      <c r="J405" s="40"/>
      <c r="K405" s="40"/>
      <c r="L405" s="44"/>
      <c r="M405" s="237"/>
      <c r="N405" s="238"/>
      <c r="O405" s="91"/>
      <c r="P405" s="91"/>
      <c r="Q405" s="91"/>
      <c r="R405" s="91"/>
      <c r="S405" s="91"/>
      <c r="T405" s="92"/>
      <c r="U405" s="38"/>
      <c r="V405" s="38"/>
      <c r="W405" s="38"/>
      <c r="X405" s="38"/>
      <c r="Y405" s="38"/>
      <c r="Z405" s="38"/>
      <c r="AA405" s="38"/>
      <c r="AB405" s="38"/>
      <c r="AC405" s="38"/>
      <c r="AD405" s="38"/>
      <c r="AE405" s="38"/>
      <c r="AT405" s="17" t="s">
        <v>274</v>
      </c>
      <c r="AU405" s="17" t="s">
        <v>84</v>
      </c>
    </row>
    <row r="406" s="13" customFormat="1">
      <c r="A406" s="13"/>
      <c r="B406" s="253"/>
      <c r="C406" s="254"/>
      <c r="D406" s="234" t="s">
        <v>276</v>
      </c>
      <c r="E406" s="255" t="s">
        <v>1</v>
      </c>
      <c r="F406" s="256" t="s">
        <v>1540</v>
      </c>
      <c r="G406" s="254"/>
      <c r="H406" s="255" t="s">
        <v>1</v>
      </c>
      <c r="I406" s="257"/>
      <c r="J406" s="254"/>
      <c r="K406" s="254"/>
      <c r="L406" s="258"/>
      <c r="M406" s="259"/>
      <c r="N406" s="260"/>
      <c r="O406" s="260"/>
      <c r="P406" s="260"/>
      <c r="Q406" s="260"/>
      <c r="R406" s="260"/>
      <c r="S406" s="260"/>
      <c r="T406" s="261"/>
      <c r="U406" s="13"/>
      <c r="V406" s="13"/>
      <c r="W406" s="13"/>
      <c r="X406" s="13"/>
      <c r="Y406" s="13"/>
      <c r="Z406" s="13"/>
      <c r="AA406" s="13"/>
      <c r="AB406" s="13"/>
      <c r="AC406" s="13"/>
      <c r="AD406" s="13"/>
      <c r="AE406" s="13"/>
      <c r="AT406" s="262" t="s">
        <v>276</v>
      </c>
      <c r="AU406" s="262" t="s">
        <v>84</v>
      </c>
      <c r="AV406" s="13" t="s">
        <v>84</v>
      </c>
      <c r="AW406" s="13" t="s">
        <v>32</v>
      </c>
      <c r="AX406" s="13" t="s">
        <v>76</v>
      </c>
      <c r="AY406" s="262" t="s">
        <v>251</v>
      </c>
    </row>
    <row r="407" s="12" customFormat="1">
      <c r="A407" s="12"/>
      <c r="B407" s="242"/>
      <c r="C407" s="243"/>
      <c r="D407" s="234" t="s">
        <v>276</v>
      </c>
      <c r="E407" s="244" t="s">
        <v>1</v>
      </c>
      <c r="F407" s="245" t="s">
        <v>1541</v>
      </c>
      <c r="G407" s="243"/>
      <c r="H407" s="246">
        <v>30</v>
      </c>
      <c r="I407" s="247"/>
      <c r="J407" s="243"/>
      <c r="K407" s="243"/>
      <c r="L407" s="248"/>
      <c r="M407" s="249"/>
      <c r="N407" s="250"/>
      <c r="O407" s="250"/>
      <c r="P407" s="250"/>
      <c r="Q407" s="250"/>
      <c r="R407" s="250"/>
      <c r="S407" s="250"/>
      <c r="T407" s="251"/>
      <c r="U407" s="12"/>
      <c r="V407" s="12"/>
      <c r="W407" s="12"/>
      <c r="X407" s="12"/>
      <c r="Y407" s="12"/>
      <c r="Z407" s="12"/>
      <c r="AA407" s="12"/>
      <c r="AB407" s="12"/>
      <c r="AC407" s="12"/>
      <c r="AD407" s="12"/>
      <c r="AE407" s="12"/>
      <c r="AT407" s="252" t="s">
        <v>276</v>
      </c>
      <c r="AU407" s="252" t="s">
        <v>84</v>
      </c>
      <c r="AV407" s="12" t="s">
        <v>86</v>
      </c>
      <c r="AW407" s="12" t="s">
        <v>32</v>
      </c>
      <c r="AX407" s="12" t="s">
        <v>84</v>
      </c>
      <c r="AY407" s="252" t="s">
        <v>251</v>
      </c>
    </row>
    <row r="408" s="2" customFormat="1" ht="24.15" customHeight="1">
      <c r="A408" s="38"/>
      <c r="B408" s="39"/>
      <c r="C408" s="220" t="s">
        <v>1542</v>
      </c>
      <c r="D408" s="220" t="s">
        <v>255</v>
      </c>
      <c r="E408" s="221" t="s">
        <v>1543</v>
      </c>
      <c r="F408" s="222" t="s">
        <v>1544</v>
      </c>
      <c r="G408" s="223" t="s">
        <v>409</v>
      </c>
      <c r="H408" s="224">
        <v>1980</v>
      </c>
      <c r="I408" s="225"/>
      <c r="J408" s="226">
        <f>ROUND(I408*H408,2)</f>
        <v>0</v>
      </c>
      <c r="K408" s="227"/>
      <c r="L408" s="44"/>
      <c r="M408" s="228" t="s">
        <v>1</v>
      </c>
      <c r="N408" s="229" t="s">
        <v>41</v>
      </c>
      <c r="O408" s="91"/>
      <c r="P408" s="230">
        <f>O408*H408</f>
        <v>0</v>
      </c>
      <c r="Q408" s="230">
        <v>0</v>
      </c>
      <c r="R408" s="230">
        <f>Q408*H408</f>
        <v>0</v>
      </c>
      <c r="S408" s="230">
        <v>0</v>
      </c>
      <c r="T408" s="231">
        <f>S408*H408</f>
        <v>0</v>
      </c>
      <c r="U408" s="38"/>
      <c r="V408" s="38"/>
      <c r="W408" s="38"/>
      <c r="X408" s="38"/>
      <c r="Y408" s="38"/>
      <c r="Z408" s="38"/>
      <c r="AA408" s="38"/>
      <c r="AB408" s="38"/>
      <c r="AC408" s="38"/>
      <c r="AD408" s="38"/>
      <c r="AE408" s="38"/>
      <c r="AR408" s="232" t="s">
        <v>254</v>
      </c>
      <c r="AT408" s="232" t="s">
        <v>255</v>
      </c>
      <c r="AU408" s="232" t="s">
        <v>84</v>
      </c>
      <c r="AY408" s="17" t="s">
        <v>251</v>
      </c>
      <c r="BE408" s="233">
        <f>IF(N408="základní",J408,0)</f>
        <v>0</v>
      </c>
      <c r="BF408" s="233">
        <f>IF(N408="snížená",J408,0)</f>
        <v>0</v>
      </c>
      <c r="BG408" s="233">
        <f>IF(N408="zákl. přenesená",J408,0)</f>
        <v>0</v>
      </c>
      <c r="BH408" s="233">
        <f>IF(N408="sníž. přenesená",J408,0)</f>
        <v>0</v>
      </c>
      <c r="BI408" s="233">
        <f>IF(N408="nulová",J408,0)</f>
        <v>0</v>
      </c>
      <c r="BJ408" s="17" t="s">
        <v>84</v>
      </c>
      <c r="BK408" s="233">
        <f>ROUND(I408*H408,2)</f>
        <v>0</v>
      </c>
      <c r="BL408" s="17" t="s">
        <v>254</v>
      </c>
      <c r="BM408" s="232" t="s">
        <v>1545</v>
      </c>
    </row>
    <row r="409" s="2" customFormat="1">
      <c r="A409" s="38"/>
      <c r="B409" s="39"/>
      <c r="C409" s="40"/>
      <c r="D409" s="234" t="s">
        <v>260</v>
      </c>
      <c r="E409" s="40"/>
      <c r="F409" s="235" t="s">
        <v>1546</v>
      </c>
      <c r="G409" s="40"/>
      <c r="H409" s="40"/>
      <c r="I409" s="236"/>
      <c r="J409" s="40"/>
      <c r="K409" s="40"/>
      <c r="L409" s="44"/>
      <c r="M409" s="237"/>
      <c r="N409" s="238"/>
      <c r="O409" s="91"/>
      <c r="P409" s="91"/>
      <c r="Q409" s="91"/>
      <c r="R409" s="91"/>
      <c r="S409" s="91"/>
      <c r="T409" s="92"/>
      <c r="U409" s="38"/>
      <c r="V409" s="38"/>
      <c r="W409" s="38"/>
      <c r="X409" s="38"/>
      <c r="Y409" s="38"/>
      <c r="Z409" s="38"/>
      <c r="AA409" s="38"/>
      <c r="AB409" s="38"/>
      <c r="AC409" s="38"/>
      <c r="AD409" s="38"/>
      <c r="AE409" s="38"/>
      <c r="AT409" s="17" t="s">
        <v>260</v>
      </c>
      <c r="AU409" s="17" t="s">
        <v>84</v>
      </c>
    </row>
    <row r="410" s="2" customFormat="1">
      <c r="A410" s="38"/>
      <c r="B410" s="39"/>
      <c r="C410" s="40"/>
      <c r="D410" s="240" t="s">
        <v>274</v>
      </c>
      <c r="E410" s="40"/>
      <c r="F410" s="241" t="s">
        <v>1547</v>
      </c>
      <c r="G410" s="40"/>
      <c r="H410" s="40"/>
      <c r="I410" s="236"/>
      <c r="J410" s="40"/>
      <c r="K410" s="40"/>
      <c r="L410" s="44"/>
      <c r="M410" s="237"/>
      <c r="N410" s="238"/>
      <c r="O410" s="91"/>
      <c r="P410" s="91"/>
      <c r="Q410" s="91"/>
      <c r="R410" s="91"/>
      <c r="S410" s="91"/>
      <c r="T410" s="92"/>
      <c r="U410" s="38"/>
      <c r="V410" s="38"/>
      <c r="W410" s="38"/>
      <c r="X410" s="38"/>
      <c r="Y410" s="38"/>
      <c r="Z410" s="38"/>
      <c r="AA410" s="38"/>
      <c r="AB410" s="38"/>
      <c r="AC410" s="38"/>
      <c r="AD410" s="38"/>
      <c r="AE410" s="38"/>
      <c r="AT410" s="17" t="s">
        <v>274</v>
      </c>
      <c r="AU410" s="17" t="s">
        <v>84</v>
      </c>
    </row>
    <row r="411" s="13" customFormat="1">
      <c r="A411" s="13"/>
      <c r="B411" s="253"/>
      <c r="C411" s="254"/>
      <c r="D411" s="234" t="s">
        <v>276</v>
      </c>
      <c r="E411" s="255" t="s">
        <v>1</v>
      </c>
      <c r="F411" s="256" t="s">
        <v>1548</v>
      </c>
      <c r="G411" s="254"/>
      <c r="H411" s="255" t="s">
        <v>1</v>
      </c>
      <c r="I411" s="257"/>
      <c r="J411" s="254"/>
      <c r="K411" s="254"/>
      <c r="L411" s="258"/>
      <c r="M411" s="259"/>
      <c r="N411" s="260"/>
      <c r="O411" s="260"/>
      <c r="P411" s="260"/>
      <c r="Q411" s="260"/>
      <c r="R411" s="260"/>
      <c r="S411" s="260"/>
      <c r="T411" s="261"/>
      <c r="U411" s="13"/>
      <c r="V411" s="13"/>
      <c r="W411" s="13"/>
      <c r="X411" s="13"/>
      <c r="Y411" s="13"/>
      <c r="Z411" s="13"/>
      <c r="AA411" s="13"/>
      <c r="AB411" s="13"/>
      <c r="AC411" s="13"/>
      <c r="AD411" s="13"/>
      <c r="AE411" s="13"/>
      <c r="AT411" s="262" t="s">
        <v>276</v>
      </c>
      <c r="AU411" s="262" t="s">
        <v>84</v>
      </c>
      <c r="AV411" s="13" t="s">
        <v>84</v>
      </c>
      <c r="AW411" s="13" t="s">
        <v>32</v>
      </c>
      <c r="AX411" s="13" t="s">
        <v>76</v>
      </c>
      <c r="AY411" s="262" t="s">
        <v>251</v>
      </c>
    </row>
    <row r="412" s="12" customFormat="1">
      <c r="A412" s="12"/>
      <c r="B412" s="242"/>
      <c r="C412" s="243"/>
      <c r="D412" s="234" t="s">
        <v>276</v>
      </c>
      <c r="E412" s="244" t="s">
        <v>1</v>
      </c>
      <c r="F412" s="245" t="s">
        <v>1517</v>
      </c>
      <c r="G412" s="243"/>
      <c r="H412" s="246">
        <v>1980</v>
      </c>
      <c r="I412" s="247"/>
      <c r="J412" s="243"/>
      <c r="K412" s="243"/>
      <c r="L412" s="248"/>
      <c r="M412" s="249"/>
      <c r="N412" s="250"/>
      <c r="O412" s="250"/>
      <c r="P412" s="250"/>
      <c r="Q412" s="250"/>
      <c r="R412" s="250"/>
      <c r="S412" s="250"/>
      <c r="T412" s="251"/>
      <c r="U412" s="12"/>
      <c r="V412" s="12"/>
      <c r="W412" s="12"/>
      <c r="X412" s="12"/>
      <c r="Y412" s="12"/>
      <c r="Z412" s="12"/>
      <c r="AA412" s="12"/>
      <c r="AB412" s="12"/>
      <c r="AC412" s="12"/>
      <c r="AD412" s="12"/>
      <c r="AE412" s="12"/>
      <c r="AT412" s="252" t="s">
        <v>276</v>
      </c>
      <c r="AU412" s="252" t="s">
        <v>84</v>
      </c>
      <c r="AV412" s="12" t="s">
        <v>86</v>
      </c>
      <c r="AW412" s="12" t="s">
        <v>32</v>
      </c>
      <c r="AX412" s="12" t="s">
        <v>84</v>
      </c>
      <c r="AY412" s="252" t="s">
        <v>251</v>
      </c>
    </row>
    <row r="413" s="2" customFormat="1" ht="24.15" customHeight="1">
      <c r="A413" s="38"/>
      <c r="B413" s="39"/>
      <c r="C413" s="220" t="s">
        <v>1549</v>
      </c>
      <c r="D413" s="220" t="s">
        <v>255</v>
      </c>
      <c r="E413" s="221" t="s">
        <v>1550</v>
      </c>
      <c r="F413" s="222" t="s">
        <v>1551</v>
      </c>
      <c r="G413" s="223" t="s">
        <v>409</v>
      </c>
      <c r="H413" s="224">
        <v>3960</v>
      </c>
      <c r="I413" s="225"/>
      <c r="J413" s="226">
        <f>ROUND(I413*H413,2)</f>
        <v>0</v>
      </c>
      <c r="K413" s="227"/>
      <c r="L413" s="44"/>
      <c r="M413" s="228" t="s">
        <v>1</v>
      </c>
      <c r="N413" s="229" t="s">
        <v>41</v>
      </c>
      <c r="O413" s="91"/>
      <c r="P413" s="230">
        <f>O413*H413</f>
        <v>0</v>
      </c>
      <c r="Q413" s="230">
        <v>0</v>
      </c>
      <c r="R413" s="230">
        <f>Q413*H413</f>
        <v>0</v>
      </c>
      <c r="S413" s="230">
        <v>0</v>
      </c>
      <c r="T413" s="231">
        <f>S413*H413</f>
        <v>0</v>
      </c>
      <c r="U413" s="38"/>
      <c r="V413" s="38"/>
      <c r="W413" s="38"/>
      <c r="X413" s="38"/>
      <c r="Y413" s="38"/>
      <c r="Z413" s="38"/>
      <c r="AA413" s="38"/>
      <c r="AB413" s="38"/>
      <c r="AC413" s="38"/>
      <c r="AD413" s="38"/>
      <c r="AE413" s="38"/>
      <c r="AR413" s="232" t="s">
        <v>254</v>
      </c>
      <c r="AT413" s="232" t="s">
        <v>255</v>
      </c>
      <c r="AU413" s="232" t="s">
        <v>84</v>
      </c>
      <c r="AY413" s="17" t="s">
        <v>251</v>
      </c>
      <c r="BE413" s="233">
        <f>IF(N413="základní",J413,0)</f>
        <v>0</v>
      </c>
      <c r="BF413" s="233">
        <f>IF(N413="snížená",J413,0)</f>
        <v>0</v>
      </c>
      <c r="BG413" s="233">
        <f>IF(N413="zákl. přenesená",J413,0)</f>
        <v>0</v>
      </c>
      <c r="BH413" s="233">
        <f>IF(N413="sníž. přenesená",J413,0)</f>
        <v>0</v>
      </c>
      <c r="BI413" s="233">
        <f>IF(N413="nulová",J413,0)</f>
        <v>0</v>
      </c>
      <c r="BJ413" s="17" t="s">
        <v>84</v>
      </c>
      <c r="BK413" s="233">
        <f>ROUND(I413*H413,2)</f>
        <v>0</v>
      </c>
      <c r="BL413" s="17" t="s">
        <v>254</v>
      </c>
      <c r="BM413" s="232" t="s">
        <v>1552</v>
      </c>
    </row>
    <row r="414" s="2" customFormat="1">
      <c r="A414" s="38"/>
      <c r="B414" s="39"/>
      <c r="C414" s="40"/>
      <c r="D414" s="234" t="s">
        <v>260</v>
      </c>
      <c r="E414" s="40"/>
      <c r="F414" s="235" t="s">
        <v>1553</v>
      </c>
      <c r="G414" s="40"/>
      <c r="H414" s="40"/>
      <c r="I414" s="236"/>
      <c r="J414" s="40"/>
      <c r="K414" s="40"/>
      <c r="L414" s="44"/>
      <c r="M414" s="237"/>
      <c r="N414" s="238"/>
      <c r="O414" s="91"/>
      <c r="P414" s="91"/>
      <c r="Q414" s="91"/>
      <c r="R414" s="91"/>
      <c r="S414" s="91"/>
      <c r="T414" s="92"/>
      <c r="U414" s="38"/>
      <c r="V414" s="38"/>
      <c r="W414" s="38"/>
      <c r="X414" s="38"/>
      <c r="Y414" s="38"/>
      <c r="Z414" s="38"/>
      <c r="AA414" s="38"/>
      <c r="AB414" s="38"/>
      <c r="AC414" s="38"/>
      <c r="AD414" s="38"/>
      <c r="AE414" s="38"/>
      <c r="AT414" s="17" t="s">
        <v>260</v>
      </c>
      <c r="AU414" s="17" t="s">
        <v>84</v>
      </c>
    </row>
    <row r="415" s="2" customFormat="1">
      <c r="A415" s="38"/>
      <c r="B415" s="39"/>
      <c r="C415" s="40"/>
      <c r="D415" s="240" t="s">
        <v>274</v>
      </c>
      <c r="E415" s="40"/>
      <c r="F415" s="241" t="s">
        <v>1554</v>
      </c>
      <c r="G415" s="40"/>
      <c r="H415" s="40"/>
      <c r="I415" s="236"/>
      <c r="J415" s="40"/>
      <c r="K415" s="40"/>
      <c r="L415" s="44"/>
      <c r="M415" s="237"/>
      <c r="N415" s="238"/>
      <c r="O415" s="91"/>
      <c r="P415" s="91"/>
      <c r="Q415" s="91"/>
      <c r="R415" s="91"/>
      <c r="S415" s="91"/>
      <c r="T415" s="92"/>
      <c r="U415" s="38"/>
      <c r="V415" s="38"/>
      <c r="W415" s="38"/>
      <c r="X415" s="38"/>
      <c r="Y415" s="38"/>
      <c r="Z415" s="38"/>
      <c r="AA415" s="38"/>
      <c r="AB415" s="38"/>
      <c r="AC415" s="38"/>
      <c r="AD415" s="38"/>
      <c r="AE415" s="38"/>
      <c r="AT415" s="17" t="s">
        <v>274</v>
      </c>
      <c r="AU415" s="17" t="s">
        <v>84</v>
      </c>
    </row>
    <row r="416" s="13" customFormat="1">
      <c r="A416" s="13"/>
      <c r="B416" s="253"/>
      <c r="C416" s="254"/>
      <c r="D416" s="234" t="s">
        <v>276</v>
      </c>
      <c r="E416" s="255" t="s">
        <v>1</v>
      </c>
      <c r="F416" s="256" t="s">
        <v>1555</v>
      </c>
      <c r="G416" s="254"/>
      <c r="H416" s="255" t="s">
        <v>1</v>
      </c>
      <c r="I416" s="257"/>
      <c r="J416" s="254"/>
      <c r="K416" s="254"/>
      <c r="L416" s="258"/>
      <c r="M416" s="259"/>
      <c r="N416" s="260"/>
      <c r="O416" s="260"/>
      <c r="P416" s="260"/>
      <c r="Q416" s="260"/>
      <c r="R416" s="260"/>
      <c r="S416" s="260"/>
      <c r="T416" s="261"/>
      <c r="U416" s="13"/>
      <c r="V416" s="13"/>
      <c r="W416" s="13"/>
      <c r="X416" s="13"/>
      <c r="Y416" s="13"/>
      <c r="Z416" s="13"/>
      <c r="AA416" s="13"/>
      <c r="AB416" s="13"/>
      <c r="AC416" s="13"/>
      <c r="AD416" s="13"/>
      <c r="AE416" s="13"/>
      <c r="AT416" s="262" t="s">
        <v>276</v>
      </c>
      <c r="AU416" s="262" t="s">
        <v>84</v>
      </c>
      <c r="AV416" s="13" t="s">
        <v>84</v>
      </c>
      <c r="AW416" s="13" t="s">
        <v>32</v>
      </c>
      <c r="AX416" s="13" t="s">
        <v>76</v>
      </c>
      <c r="AY416" s="262" t="s">
        <v>251</v>
      </c>
    </row>
    <row r="417" s="12" customFormat="1">
      <c r="A417" s="12"/>
      <c r="B417" s="242"/>
      <c r="C417" s="243"/>
      <c r="D417" s="234" t="s">
        <v>276</v>
      </c>
      <c r="E417" s="244" t="s">
        <v>1</v>
      </c>
      <c r="F417" s="245" t="s">
        <v>1556</v>
      </c>
      <c r="G417" s="243"/>
      <c r="H417" s="246">
        <v>3960</v>
      </c>
      <c r="I417" s="247"/>
      <c r="J417" s="243"/>
      <c r="K417" s="243"/>
      <c r="L417" s="248"/>
      <c r="M417" s="249"/>
      <c r="N417" s="250"/>
      <c r="O417" s="250"/>
      <c r="P417" s="250"/>
      <c r="Q417" s="250"/>
      <c r="R417" s="250"/>
      <c r="S417" s="250"/>
      <c r="T417" s="251"/>
      <c r="U417" s="12"/>
      <c r="V417" s="12"/>
      <c r="W417" s="12"/>
      <c r="X417" s="12"/>
      <c r="Y417" s="12"/>
      <c r="Z417" s="12"/>
      <c r="AA417" s="12"/>
      <c r="AB417" s="12"/>
      <c r="AC417" s="12"/>
      <c r="AD417" s="12"/>
      <c r="AE417" s="12"/>
      <c r="AT417" s="252" t="s">
        <v>276</v>
      </c>
      <c r="AU417" s="252" t="s">
        <v>84</v>
      </c>
      <c r="AV417" s="12" t="s">
        <v>86</v>
      </c>
      <c r="AW417" s="12" t="s">
        <v>32</v>
      </c>
      <c r="AX417" s="12" t="s">
        <v>84</v>
      </c>
      <c r="AY417" s="252" t="s">
        <v>251</v>
      </c>
    </row>
    <row r="418" s="2" customFormat="1" ht="33" customHeight="1">
      <c r="A418" s="38"/>
      <c r="B418" s="39"/>
      <c r="C418" s="220" t="s">
        <v>1557</v>
      </c>
      <c r="D418" s="220" t="s">
        <v>255</v>
      </c>
      <c r="E418" s="221" t="s">
        <v>1558</v>
      </c>
      <c r="F418" s="222" t="s">
        <v>1559</v>
      </c>
      <c r="G418" s="223" t="s">
        <v>409</v>
      </c>
      <c r="H418" s="224">
        <v>1980</v>
      </c>
      <c r="I418" s="225"/>
      <c r="J418" s="226">
        <f>ROUND(I418*H418,2)</f>
        <v>0</v>
      </c>
      <c r="K418" s="227"/>
      <c r="L418" s="44"/>
      <c r="M418" s="228" t="s">
        <v>1</v>
      </c>
      <c r="N418" s="229" t="s">
        <v>41</v>
      </c>
      <c r="O418" s="91"/>
      <c r="P418" s="230">
        <f>O418*H418</f>
        <v>0</v>
      </c>
      <c r="Q418" s="230">
        <v>0</v>
      </c>
      <c r="R418" s="230">
        <f>Q418*H418</f>
        <v>0</v>
      </c>
      <c r="S418" s="230">
        <v>0</v>
      </c>
      <c r="T418" s="231">
        <f>S418*H418</f>
        <v>0</v>
      </c>
      <c r="U418" s="38"/>
      <c r="V418" s="38"/>
      <c r="W418" s="38"/>
      <c r="X418" s="38"/>
      <c r="Y418" s="38"/>
      <c r="Z418" s="38"/>
      <c r="AA418" s="38"/>
      <c r="AB418" s="38"/>
      <c r="AC418" s="38"/>
      <c r="AD418" s="38"/>
      <c r="AE418" s="38"/>
      <c r="AR418" s="232" t="s">
        <v>254</v>
      </c>
      <c r="AT418" s="232" t="s">
        <v>255</v>
      </c>
      <c r="AU418" s="232" t="s">
        <v>84</v>
      </c>
      <c r="AY418" s="17" t="s">
        <v>251</v>
      </c>
      <c r="BE418" s="233">
        <f>IF(N418="základní",J418,0)</f>
        <v>0</v>
      </c>
      <c r="BF418" s="233">
        <f>IF(N418="snížená",J418,0)</f>
        <v>0</v>
      </c>
      <c r="BG418" s="233">
        <f>IF(N418="zákl. přenesená",J418,0)</f>
        <v>0</v>
      </c>
      <c r="BH418" s="233">
        <f>IF(N418="sníž. přenesená",J418,0)</f>
        <v>0</v>
      </c>
      <c r="BI418" s="233">
        <f>IF(N418="nulová",J418,0)</f>
        <v>0</v>
      </c>
      <c r="BJ418" s="17" t="s">
        <v>84</v>
      </c>
      <c r="BK418" s="233">
        <f>ROUND(I418*H418,2)</f>
        <v>0</v>
      </c>
      <c r="BL418" s="17" t="s">
        <v>254</v>
      </c>
      <c r="BM418" s="232" t="s">
        <v>1560</v>
      </c>
    </row>
    <row r="419" s="2" customFormat="1">
      <c r="A419" s="38"/>
      <c r="B419" s="39"/>
      <c r="C419" s="40"/>
      <c r="D419" s="234" t="s">
        <v>260</v>
      </c>
      <c r="E419" s="40"/>
      <c r="F419" s="235" t="s">
        <v>1561</v>
      </c>
      <c r="G419" s="40"/>
      <c r="H419" s="40"/>
      <c r="I419" s="236"/>
      <c r="J419" s="40"/>
      <c r="K419" s="40"/>
      <c r="L419" s="44"/>
      <c r="M419" s="237"/>
      <c r="N419" s="238"/>
      <c r="O419" s="91"/>
      <c r="P419" s="91"/>
      <c r="Q419" s="91"/>
      <c r="R419" s="91"/>
      <c r="S419" s="91"/>
      <c r="T419" s="92"/>
      <c r="U419" s="38"/>
      <c r="V419" s="38"/>
      <c r="W419" s="38"/>
      <c r="X419" s="38"/>
      <c r="Y419" s="38"/>
      <c r="Z419" s="38"/>
      <c r="AA419" s="38"/>
      <c r="AB419" s="38"/>
      <c r="AC419" s="38"/>
      <c r="AD419" s="38"/>
      <c r="AE419" s="38"/>
      <c r="AT419" s="17" t="s">
        <v>260</v>
      </c>
      <c r="AU419" s="17" t="s">
        <v>84</v>
      </c>
    </row>
    <row r="420" s="2" customFormat="1">
      <c r="A420" s="38"/>
      <c r="B420" s="39"/>
      <c r="C420" s="40"/>
      <c r="D420" s="240" t="s">
        <v>274</v>
      </c>
      <c r="E420" s="40"/>
      <c r="F420" s="241" t="s">
        <v>1562</v>
      </c>
      <c r="G420" s="40"/>
      <c r="H420" s="40"/>
      <c r="I420" s="236"/>
      <c r="J420" s="40"/>
      <c r="K420" s="40"/>
      <c r="L420" s="44"/>
      <c r="M420" s="237"/>
      <c r="N420" s="238"/>
      <c r="O420" s="91"/>
      <c r="P420" s="91"/>
      <c r="Q420" s="91"/>
      <c r="R420" s="91"/>
      <c r="S420" s="91"/>
      <c r="T420" s="92"/>
      <c r="U420" s="38"/>
      <c r="V420" s="38"/>
      <c r="W420" s="38"/>
      <c r="X420" s="38"/>
      <c r="Y420" s="38"/>
      <c r="Z420" s="38"/>
      <c r="AA420" s="38"/>
      <c r="AB420" s="38"/>
      <c r="AC420" s="38"/>
      <c r="AD420" s="38"/>
      <c r="AE420" s="38"/>
      <c r="AT420" s="17" t="s">
        <v>274</v>
      </c>
      <c r="AU420" s="17" t="s">
        <v>84</v>
      </c>
    </row>
    <row r="421" s="12" customFormat="1">
      <c r="A421" s="12"/>
      <c r="B421" s="242"/>
      <c r="C421" s="243"/>
      <c r="D421" s="234" t="s">
        <v>276</v>
      </c>
      <c r="E421" s="244" t="s">
        <v>1</v>
      </c>
      <c r="F421" s="245" t="s">
        <v>1563</v>
      </c>
      <c r="G421" s="243"/>
      <c r="H421" s="246">
        <v>1980</v>
      </c>
      <c r="I421" s="247"/>
      <c r="J421" s="243"/>
      <c r="K421" s="243"/>
      <c r="L421" s="248"/>
      <c r="M421" s="249"/>
      <c r="N421" s="250"/>
      <c r="O421" s="250"/>
      <c r="P421" s="250"/>
      <c r="Q421" s="250"/>
      <c r="R421" s="250"/>
      <c r="S421" s="250"/>
      <c r="T421" s="251"/>
      <c r="U421" s="12"/>
      <c r="V421" s="12"/>
      <c r="W421" s="12"/>
      <c r="X421" s="12"/>
      <c r="Y421" s="12"/>
      <c r="Z421" s="12"/>
      <c r="AA421" s="12"/>
      <c r="AB421" s="12"/>
      <c r="AC421" s="12"/>
      <c r="AD421" s="12"/>
      <c r="AE421" s="12"/>
      <c r="AT421" s="252" t="s">
        <v>276</v>
      </c>
      <c r="AU421" s="252" t="s">
        <v>84</v>
      </c>
      <c r="AV421" s="12" t="s">
        <v>86</v>
      </c>
      <c r="AW421" s="12" t="s">
        <v>32</v>
      </c>
      <c r="AX421" s="12" t="s">
        <v>84</v>
      </c>
      <c r="AY421" s="252" t="s">
        <v>251</v>
      </c>
    </row>
    <row r="422" s="2" customFormat="1" ht="24.15" customHeight="1">
      <c r="A422" s="38"/>
      <c r="B422" s="39"/>
      <c r="C422" s="220" t="s">
        <v>1564</v>
      </c>
      <c r="D422" s="220" t="s">
        <v>255</v>
      </c>
      <c r="E422" s="221" t="s">
        <v>1565</v>
      </c>
      <c r="F422" s="222" t="s">
        <v>1566</v>
      </c>
      <c r="G422" s="223" t="s">
        <v>409</v>
      </c>
      <c r="H422" s="224">
        <v>1980</v>
      </c>
      <c r="I422" s="225"/>
      <c r="J422" s="226">
        <f>ROUND(I422*H422,2)</f>
        <v>0</v>
      </c>
      <c r="K422" s="227"/>
      <c r="L422" s="44"/>
      <c r="M422" s="228" t="s">
        <v>1</v>
      </c>
      <c r="N422" s="229" t="s">
        <v>41</v>
      </c>
      <c r="O422" s="91"/>
      <c r="P422" s="230">
        <f>O422*H422</f>
        <v>0</v>
      </c>
      <c r="Q422" s="230">
        <v>0</v>
      </c>
      <c r="R422" s="230">
        <f>Q422*H422</f>
        <v>0</v>
      </c>
      <c r="S422" s="230">
        <v>0</v>
      </c>
      <c r="T422" s="231">
        <f>S422*H422</f>
        <v>0</v>
      </c>
      <c r="U422" s="38"/>
      <c r="V422" s="38"/>
      <c r="W422" s="38"/>
      <c r="X422" s="38"/>
      <c r="Y422" s="38"/>
      <c r="Z422" s="38"/>
      <c r="AA422" s="38"/>
      <c r="AB422" s="38"/>
      <c r="AC422" s="38"/>
      <c r="AD422" s="38"/>
      <c r="AE422" s="38"/>
      <c r="AR422" s="232" t="s">
        <v>254</v>
      </c>
      <c r="AT422" s="232" t="s">
        <v>255</v>
      </c>
      <c r="AU422" s="232" t="s">
        <v>84</v>
      </c>
      <c r="AY422" s="17" t="s">
        <v>251</v>
      </c>
      <c r="BE422" s="233">
        <f>IF(N422="základní",J422,0)</f>
        <v>0</v>
      </c>
      <c r="BF422" s="233">
        <f>IF(N422="snížená",J422,0)</f>
        <v>0</v>
      </c>
      <c r="BG422" s="233">
        <f>IF(N422="zákl. přenesená",J422,0)</f>
        <v>0</v>
      </c>
      <c r="BH422" s="233">
        <f>IF(N422="sníž. přenesená",J422,0)</f>
        <v>0</v>
      </c>
      <c r="BI422" s="233">
        <f>IF(N422="nulová",J422,0)</f>
        <v>0</v>
      </c>
      <c r="BJ422" s="17" t="s">
        <v>84</v>
      </c>
      <c r="BK422" s="233">
        <f>ROUND(I422*H422,2)</f>
        <v>0</v>
      </c>
      <c r="BL422" s="17" t="s">
        <v>254</v>
      </c>
      <c r="BM422" s="232" t="s">
        <v>1567</v>
      </c>
    </row>
    <row r="423" s="2" customFormat="1">
      <c r="A423" s="38"/>
      <c r="B423" s="39"/>
      <c r="C423" s="40"/>
      <c r="D423" s="234" t="s">
        <v>260</v>
      </c>
      <c r="E423" s="40"/>
      <c r="F423" s="235" t="s">
        <v>1568</v>
      </c>
      <c r="G423" s="40"/>
      <c r="H423" s="40"/>
      <c r="I423" s="236"/>
      <c r="J423" s="40"/>
      <c r="K423" s="40"/>
      <c r="L423" s="44"/>
      <c r="M423" s="237"/>
      <c r="N423" s="238"/>
      <c r="O423" s="91"/>
      <c r="P423" s="91"/>
      <c r="Q423" s="91"/>
      <c r="R423" s="91"/>
      <c r="S423" s="91"/>
      <c r="T423" s="92"/>
      <c r="U423" s="38"/>
      <c r="V423" s="38"/>
      <c r="W423" s="38"/>
      <c r="X423" s="38"/>
      <c r="Y423" s="38"/>
      <c r="Z423" s="38"/>
      <c r="AA423" s="38"/>
      <c r="AB423" s="38"/>
      <c r="AC423" s="38"/>
      <c r="AD423" s="38"/>
      <c r="AE423" s="38"/>
      <c r="AT423" s="17" t="s">
        <v>260</v>
      </c>
      <c r="AU423" s="17" t="s">
        <v>84</v>
      </c>
    </row>
    <row r="424" s="2" customFormat="1">
      <c r="A424" s="38"/>
      <c r="B424" s="39"/>
      <c r="C424" s="40"/>
      <c r="D424" s="240" t="s">
        <v>274</v>
      </c>
      <c r="E424" s="40"/>
      <c r="F424" s="241" t="s">
        <v>1569</v>
      </c>
      <c r="G424" s="40"/>
      <c r="H424" s="40"/>
      <c r="I424" s="236"/>
      <c r="J424" s="40"/>
      <c r="K424" s="40"/>
      <c r="L424" s="44"/>
      <c r="M424" s="237"/>
      <c r="N424" s="238"/>
      <c r="O424" s="91"/>
      <c r="P424" s="91"/>
      <c r="Q424" s="91"/>
      <c r="R424" s="91"/>
      <c r="S424" s="91"/>
      <c r="T424" s="92"/>
      <c r="U424" s="38"/>
      <c r="V424" s="38"/>
      <c r="W424" s="38"/>
      <c r="X424" s="38"/>
      <c r="Y424" s="38"/>
      <c r="Z424" s="38"/>
      <c r="AA424" s="38"/>
      <c r="AB424" s="38"/>
      <c r="AC424" s="38"/>
      <c r="AD424" s="38"/>
      <c r="AE424" s="38"/>
      <c r="AT424" s="17" t="s">
        <v>274</v>
      </c>
      <c r="AU424" s="17" t="s">
        <v>84</v>
      </c>
    </row>
    <row r="425" s="12" customFormat="1">
      <c r="A425" s="12"/>
      <c r="B425" s="242"/>
      <c r="C425" s="243"/>
      <c r="D425" s="234" t="s">
        <v>276</v>
      </c>
      <c r="E425" s="244" t="s">
        <v>1</v>
      </c>
      <c r="F425" s="245" t="s">
        <v>1570</v>
      </c>
      <c r="G425" s="243"/>
      <c r="H425" s="246">
        <v>1980</v>
      </c>
      <c r="I425" s="247"/>
      <c r="J425" s="243"/>
      <c r="K425" s="243"/>
      <c r="L425" s="248"/>
      <c r="M425" s="249"/>
      <c r="N425" s="250"/>
      <c r="O425" s="250"/>
      <c r="P425" s="250"/>
      <c r="Q425" s="250"/>
      <c r="R425" s="250"/>
      <c r="S425" s="250"/>
      <c r="T425" s="251"/>
      <c r="U425" s="12"/>
      <c r="V425" s="12"/>
      <c r="W425" s="12"/>
      <c r="X425" s="12"/>
      <c r="Y425" s="12"/>
      <c r="Z425" s="12"/>
      <c r="AA425" s="12"/>
      <c r="AB425" s="12"/>
      <c r="AC425" s="12"/>
      <c r="AD425" s="12"/>
      <c r="AE425" s="12"/>
      <c r="AT425" s="252" t="s">
        <v>276</v>
      </c>
      <c r="AU425" s="252" t="s">
        <v>84</v>
      </c>
      <c r="AV425" s="12" t="s">
        <v>86</v>
      </c>
      <c r="AW425" s="12" t="s">
        <v>32</v>
      </c>
      <c r="AX425" s="12" t="s">
        <v>84</v>
      </c>
      <c r="AY425" s="252" t="s">
        <v>251</v>
      </c>
    </row>
    <row r="426" s="2" customFormat="1" ht="21.75" customHeight="1">
      <c r="A426" s="38"/>
      <c r="B426" s="39"/>
      <c r="C426" s="220" t="s">
        <v>1571</v>
      </c>
      <c r="D426" s="220" t="s">
        <v>255</v>
      </c>
      <c r="E426" s="221" t="s">
        <v>1572</v>
      </c>
      <c r="F426" s="222" t="s">
        <v>1573</v>
      </c>
      <c r="G426" s="223" t="s">
        <v>409</v>
      </c>
      <c r="H426" s="224">
        <v>116</v>
      </c>
      <c r="I426" s="225"/>
      <c r="J426" s="226">
        <f>ROUND(I426*H426,2)</f>
        <v>0</v>
      </c>
      <c r="K426" s="227"/>
      <c r="L426" s="44"/>
      <c r="M426" s="228" t="s">
        <v>1</v>
      </c>
      <c r="N426" s="229" t="s">
        <v>41</v>
      </c>
      <c r="O426" s="91"/>
      <c r="P426" s="230">
        <f>O426*H426</f>
        <v>0</v>
      </c>
      <c r="Q426" s="230">
        <v>0</v>
      </c>
      <c r="R426" s="230">
        <f>Q426*H426</f>
        <v>0</v>
      </c>
      <c r="S426" s="230">
        <v>0</v>
      </c>
      <c r="T426" s="231">
        <f>S426*H426</f>
        <v>0</v>
      </c>
      <c r="U426" s="38"/>
      <c r="V426" s="38"/>
      <c r="W426" s="38"/>
      <c r="X426" s="38"/>
      <c r="Y426" s="38"/>
      <c r="Z426" s="38"/>
      <c r="AA426" s="38"/>
      <c r="AB426" s="38"/>
      <c r="AC426" s="38"/>
      <c r="AD426" s="38"/>
      <c r="AE426" s="38"/>
      <c r="AR426" s="232" t="s">
        <v>254</v>
      </c>
      <c r="AT426" s="232" t="s">
        <v>255</v>
      </c>
      <c r="AU426" s="232" t="s">
        <v>84</v>
      </c>
      <c r="AY426" s="17" t="s">
        <v>251</v>
      </c>
      <c r="BE426" s="233">
        <f>IF(N426="základní",J426,0)</f>
        <v>0</v>
      </c>
      <c r="BF426" s="233">
        <f>IF(N426="snížená",J426,0)</f>
        <v>0</v>
      </c>
      <c r="BG426" s="233">
        <f>IF(N426="zákl. přenesená",J426,0)</f>
        <v>0</v>
      </c>
      <c r="BH426" s="233">
        <f>IF(N426="sníž. přenesená",J426,0)</f>
        <v>0</v>
      </c>
      <c r="BI426" s="233">
        <f>IF(N426="nulová",J426,0)</f>
        <v>0</v>
      </c>
      <c r="BJ426" s="17" t="s">
        <v>84</v>
      </c>
      <c r="BK426" s="233">
        <f>ROUND(I426*H426,2)</f>
        <v>0</v>
      </c>
      <c r="BL426" s="17" t="s">
        <v>254</v>
      </c>
      <c r="BM426" s="232" t="s">
        <v>1574</v>
      </c>
    </row>
    <row r="427" s="2" customFormat="1">
      <c r="A427" s="38"/>
      <c r="B427" s="39"/>
      <c r="C427" s="40"/>
      <c r="D427" s="234" t="s">
        <v>260</v>
      </c>
      <c r="E427" s="40"/>
      <c r="F427" s="235" t="s">
        <v>1575</v>
      </c>
      <c r="G427" s="40"/>
      <c r="H427" s="40"/>
      <c r="I427" s="236"/>
      <c r="J427" s="40"/>
      <c r="K427" s="40"/>
      <c r="L427" s="44"/>
      <c r="M427" s="237"/>
      <c r="N427" s="238"/>
      <c r="O427" s="91"/>
      <c r="P427" s="91"/>
      <c r="Q427" s="91"/>
      <c r="R427" s="91"/>
      <c r="S427" s="91"/>
      <c r="T427" s="92"/>
      <c r="U427" s="38"/>
      <c r="V427" s="38"/>
      <c r="W427" s="38"/>
      <c r="X427" s="38"/>
      <c r="Y427" s="38"/>
      <c r="Z427" s="38"/>
      <c r="AA427" s="38"/>
      <c r="AB427" s="38"/>
      <c r="AC427" s="38"/>
      <c r="AD427" s="38"/>
      <c r="AE427" s="38"/>
      <c r="AT427" s="17" t="s">
        <v>260</v>
      </c>
      <c r="AU427" s="17" t="s">
        <v>84</v>
      </c>
    </row>
    <row r="428" s="2" customFormat="1">
      <c r="A428" s="38"/>
      <c r="B428" s="39"/>
      <c r="C428" s="40"/>
      <c r="D428" s="240" t="s">
        <v>274</v>
      </c>
      <c r="E428" s="40"/>
      <c r="F428" s="241" t="s">
        <v>1576</v>
      </c>
      <c r="G428" s="40"/>
      <c r="H428" s="40"/>
      <c r="I428" s="236"/>
      <c r="J428" s="40"/>
      <c r="K428" s="40"/>
      <c r="L428" s="44"/>
      <c r="M428" s="237"/>
      <c r="N428" s="238"/>
      <c r="O428" s="91"/>
      <c r="P428" s="91"/>
      <c r="Q428" s="91"/>
      <c r="R428" s="91"/>
      <c r="S428" s="91"/>
      <c r="T428" s="92"/>
      <c r="U428" s="38"/>
      <c r="V428" s="38"/>
      <c r="W428" s="38"/>
      <c r="X428" s="38"/>
      <c r="Y428" s="38"/>
      <c r="Z428" s="38"/>
      <c r="AA428" s="38"/>
      <c r="AB428" s="38"/>
      <c r="AC428" s="38"/>
      <c r="AD428" s="38"/>
      <c r="AE428" s="38"/>
      <c r="AT428" s="17" t="s">
        <v>274</v>
      </c>
      <c r="AU428" s="17" t="s">
        <v>84</v>
      </c>
    </row>
    <row r="429" s="13" customFormat="1">
      <c r="A429" s="13"/>
      <c r="B429" s="253"/>
      <c r="C429" s="254"/>
      <c r="D429" s="234" t="s">
        <v>276</v>
      </c>
      <c r="E429" s="255" t="s">
        <v>1</v>
      </c>
      <c r="F429" s="256" t="s">
        <v>1577</v>
      </c>
      <c r="G429" s="254"/>
      <c r="H429" s="255" t="s">
        <v>1</v>
      </c>
      <c r="I429" s="257"/>
      <c r="J429" s="254"/>
      <c r="K429" s="254"/>
      <c r="L429" s="258"/>
      <c r="M429" s="259"/>
      <c r="N429" s="260"/>
      <c r="O429" s="260"/>
      <c r="P429" s="260"/>
      <c r="Q429" s="260"/>
      <c r="R429" s="260"/>
      <c r="S429" s="260"/>
      <c r="T429" s="261"/>
      <c r="U429" s="13"/>
      <c r="V429" s="13"/>
      <c r="W429" s="13"/>
      <c r="X429" s="13"/>
      <c r="Y429" s="13"/>
      <c r="Z429" s="13"/>
      <c r="AA429" s="13"/>
      <c r="AB429" s="13"/>
      <c r="AC429" s="13"/>
      <c r="AD429" s="13"/>
      <c r="AE429" s="13"/>
      <c r="AT429" s="262" t="s">
        <v>276</v>
      </c>
      <c r="AU429" s="262" t="s">
        <v>84</v>
      </c>
      <c r="AV429" s="13" t="s">
        <v>84</v>
      </c>
      <c r="AW429" s="13" t="s">
        <v>32</v>
      </c>
      <c r="AX429" s="13" t="s">
        <v>76</v>
      </c>
      <c r="AY429" s="262" t="s">
        <v>251</v>
      </c>
    </row>
    <row r="430" s="13" customFormat="1">
      <c r="A430" s="13"/>
      <c r="B430" s="253"/>
      <c r="C430" s="254"/>
      <c r="D430" s="234" t="s">
        <v>276</v>
      </c>
      <c r="E430" s="255" t="s">
        <v>1</v>
      </c>
      <c r="F430" s="256" t="s">
        <v>1578</v>
      </c>
      <c r="G430" s="254"/>
      <c r="H430" s="255" t="s">
        <v>1</v>
      </c>
      <c r="I430" s="257"/>
      <c r="J430" s="254"/>
      <c r="K430" s="254"/>
      <c r="L430" s="258"/>
      <c r="M430" s="259"/>
      <c r="N430" s="260"/>
      <c r="O430" s="260"/>
      <c r="P430" s="260"/>
      <c r="Q430" s="260"/>
      <c r="R430" s="260"/>
      <c r="S430" s="260"/>
      <c r="T430" s="261"/>
      <c r="U430" s="13"/>
      <c r="V430" s="13"/>
      <c r="W430" s="13"/>
      <c r="X430" s="13"/>
      <c r="Y430" s="13"/>
      <c r="Z430" s="13"/>
      <c r="AA430" s="13"/>
      <c r="AB430" s="13"/>
      <c r="AC430" s="13"/>
      <c r="AD430" s="13"/>
      <c r="AE430" s="13"/>
      <c r="AT430" s="262" t="s">
        <v>276</v>
      </c>
      <c r="AU430" s="262" t="s">
        <v>84</v>
      </c>
      <c r="AV430" s="13" t="s">
        <v>84</v>
      </c>
      <c r="AW430" s="13" t="s">
        <v>32</v>
      </c>
      <c r="AX430" s="13" t="s">
        <v>76</v>
      </c>
      <c r="AY430" s="262" t="s">
        <v>251</v>
      </c>
    </row>
    <row r="431" s="13" customFormat="1">
      <c r="A431" s="13"/>
      <c r="B431" s="253"/>
      <c r="C431" s="254"/>
      <c r="D431" s="234" t="s">
        <v>276</v>
      </c>
      <c r="E431" s="255" t="s">
        <v>1</v>
      </c>
      <c r="F431" s="256" t="s">
        <v>1579</v>
      </c>
      <c r="G431" s="254"/>
      <c r="H431" s="255" t="s">
        <v>1</v>
      </c>
      <c r="I431" s="257"/>
      <c r="J431" s="254"/>
      <c r="K431" s="254"/>
      <c r="L431" s="258"/>
      <c r="M431" s="259"/>
      <c r="N431" s="260"/>
      <c r="O431" s="260"/>
      <c r="P431" s="260"/>
      <c r="Q431" s="260"/>
      <c r="R431" s="260"/>
      <c r="S431" s="260"/>
      <c r="T431" s="261"/>
      <c r="U431" s="13"/>
      <c r="V431" s="13"/>
      <c r="W431" s="13"/>
      <c r="X431" s="13"/>
      <c r="Y431" s="13"/>
      <c r="Z431" s="13"/>
      <c r="AA431" s="13"/>
      <c r="AB431" s="13"/>
      <c r="AC431" s="13"/>
      <c r="AD431" s="13"/>
      <c r="AE431" s="13"/>
      <c r="AT431" s="262" t="s">
        <v>276</v>
      </c>
      <c r="AU431" s="262" t="s">
        <v>84</v>
      </c>
      <c r="AV431" s="13" t="s">
        <v>84</v>
      </c>
      <c r="AW431" s="13" t="s">
        <v>32</v>
      </c>
      <c r="AX431" s="13" t="s">
        <v>76</v>
      </c>
      <c r="AY431" s="262" t="s">
        <v>251</v>
      </c>
    </row>
    <row r="432" s="12" customFormat="1">
      <c r="A432" s="12"/>
      <c r="B432" s="242"/>
      <c r="C432" s="243"/>
      <c r="D432" s="234" t="s">
        <v>276</v>
      </c>
      <c r="E432" s="244" t="s">
        <v>1</v>
      </c>
      <c r="F432" s="245" t="s">
        <v>1533</v>
      </c>
      <c r="G432" s="243"/>
      <c r="H432" s="246">
        <v>116</v>
      </c>
      <c r="I432" s="247"/>
      <c r="J432" s="243"/>
      <c r="K432" s="243"/>
      <c r="L432" s="248"/>
      <c r="M432" s="249"/>
      <c r="N432" s="250"/>
      <c r="O432" s="250"/>
      <c r="P432" s="250"/>
      <c r="Q432" s="250"/>
      <c r="R432" s="250"/>
      <c r="S432" s="250"/>
      <c r="T432" s="251"/>
      <c r="U432" s="12"/>
      <c r="V432" s="12"/>
      <c r="W432" s="12"/>
      <c r="X432" s="12"/>
      <c r="Y432" s="12"/>
      <c r="Z432" s="12"/>
      <c r="AA432" s="12"/>
      <c r="AB432" s="12"/>
      <c r="AC432" s="12"/>
      <c r="AD432" s="12"/>
      <c r="AE432" s="12"/>
      <c r="AT432" s="252" t="s">
        <v>276</v>
      </c>
      <c r="AU432" s="252" t="s">
        <v>84</v>
      </c>
      <c r="AV432" s="12" t="s">
        <v>86</v>
      </c>
      <c r="AW432" s="12" t="s">
        <v>32</v>
      </c>
      <c r="AX432" s="12" t="s">
        <v>76</v>
      </c>
      <c r="AY432" s="252" t="s">
        <v>251</v>
      </c>
    </row>
    <row r="433" s="15" customFormat="1">
      <c r="A433" s="15"/>
      <c r="B433" s="274"/>
      <c r="C433" s="275"/>
      <c r="D433" s="234" t="s">
        <v>276</v>
      </c>
      <c r="E433" s="276" t="s">
        <v>1</v>
      </c>
      <c r="F433" s="277" t="s">
        <v>423</v>
      </c>
      <c r="G433" s="275"/>
      <c r="H433" s="278">
        <v>116</v>
      </c>
      <c r="I433" s="279"/>
      <c r="J433" s="275"/>
      <c r="K433" s="275"/>
      <c r="L433" s="280"/>
      <c r="M433" s="281"/>
      <c r="N433" s="282"/>
      <c r="O433" s="282"/>
      <c r="P433" s="282"/>
      <c r="Q433" s="282"/>
      <c r="R433" s="282"/>
      <c r="S433" s="282"/>
      <c r="T433" s="283"/>
      <c r="U433" s="15"/>
      <c r="V433" s="15"/>
      <c r="W433" s="15"/>
      <c r="X433" s="15"/>
      <c r="Y433" s="15"/>
      <c r="Z433" s="15"/>
      <c r="AA433" s="15"/>
      <c r="AB433" s="15"/>
      <c r="AC433" s="15"/>
      <c r="AD433" s="15"/>
      <c r="AE433" s="15"/>
      <c r="AT433" s="284" t="s">
        <v>276</v>
      </c>
      <c r="AU433" s="284" t="s">
        <v>84</v>
      </c>
      <c r="AV433" s="15" t="s">
        <v>254</v>
      </c>
      <c r="AW433" s="15" t="s">
        <v>32</v>
      </c>
      <c r="AX433" s="15" t="s">
        <v>84</v>
      </c>
      <c r="AY433" s="284" t="s">
        <v>251</v>
      </c>
    </row>
    <row r="434" s="2" customFormat="1" ht="24.15" customHeight="1">
      <c r="A434" s="38"/>
      <c r="B434" s="39"/>
      <c r="C434" s="220" t="s">
        <v>1580</v>
      </c>
      <c r="D434" s="220" t="s">
        <v>255</v>
      </c>
      <c r="E434" s="221" t="s">
        <v>1581</v>
      </c>
      <c r="F434" s="222" t="s">
        <v>1582</v>
      </c>
      <c r="G434" s="223" t="s">
        <v>409</v>
      </c>
      <c r="H434" s="224">
        <v>18</v>
      </c>
      <c r="I434" s="225"/>
      <c r="J434" s="226">
        <f>ROUND(I434*H434,2)</f>
        <v>0</v>
      </c>
      <c r="K434" s="227"/>
      <c r="L434" s="44"/>
      <c r="M434" s="228" t="s">
        <v>1</v>
      </c>
      <c r="N434" s="229" t="s">
        <v>41</v>
      </c>
      <c r="O434" s="91"/>
      <c r="P434" s="230">
        <f>O434*H434</f>
        <v>0</v>
      </c>
      <c r="Q434" s="230">
        <v>0.089219999999999994</v>
      </c>
      <c r="R434" s="230">
        <f>Q434*H434</f>
        <v>1.6059599999999998</v>
      </c>
      <c r="S434" s="230">
        <v>0</v>
      </c>
      <c r="T434" s="231">
        <f>S434*H434</f>
        <v>0</v>
      </c>
      <c r="U434" s="38"/>
      <c r="V434" s="38"/>
      <c r="W434" s="38"/>
      <c r="X434" s="38"/>
      <c r="Y434" s="38"/>
      <c r="Z434" s="38"/>
      <c r="AA434" s="38"/>
      <c r="AB434" s="38"/>
      <c r="AC434" s="38"/>
      <c r="AD434" s="38"/>
      <c r="AE434" s="38"/>
      <c r="AR434" s="232" t="s">
        <v>254</v>
      </c>
      <c r="AT434" s="232" t="s">
        <v>255</v>
      </c>
      <c r="AU434" s="232" t="s">
        <v>84</v>
      </c>
      <c r="AY434" s="17" t="s">
        <v>251</v>
      </c>
      <c r="BE434" s="233">
        <f>IF(N434="základní",J434,0)</f>
        <v>0</v>
      </c>
      <c r="BF434" s="233">
        <f>IF(N434="snížená",J434,0)</f>
        <v>0</v>
      </c>
      <c r="BG434" s="233">
        <f>IF(N434="zákl. přenesená",J434,0)</f>
        <v>0</v>
      </c>
      <c r="BH434" s="233">
        <f>IF(N434="sníž. přenesená",J434,0)</f>
        <v>0</v>
      </c>
      <c r="BI434" s="233">
        <f>IF(N434="nulová",J434,0)</f>
        <v>0</v>
      </c>
      <c r="BJ434" s="17" t="s">
        <v>84</v>
      </c>
      <c r="BK434" s="233">
        <f>ROUND(I434*H434,2)</f>
        <v>0</v>
      </c>
      <c r="BL434" s="17" t="s">
        <v>254</v>
      </c>
      <c r="BM434" s="232" t="s">
        <v>1583</v>
      </c>
    </row>
    <row r="435" s="2" customFormat="1">
      <c r="A435" s="38"/>
      <c r="B435" s="39"/>
      <c r="C435" s="40"/>
      <c r="D435" s="234" t="s">
        <v>260</v>
      </c>
      <c r="E435" s="40"/>
      <c r="F435" s="235" t="s">
        <v>1584</v>
      </c>
      <c r="G435" s="40"/>
      <c r="H435" s="40"/>
      <c r="I435" s="236"/>
      <c r="J435" s="40"/>
      <c r="K435" s="40"/>
      <c r="L435" s="44"/>
      <c r="M435" s="237"/>
      <c r="N435" s="238"/>
      <c r="O435" s="91"/>
      <c r="P435" s="91"/>
      <c r="Q435" s="91"/>
      <c r="R435" s="91"/>
      <c r="S435" s="91"/>
      <c r="T435" s="92"/>
      <c r="U435" s="38"/>
      <c r="V435" s="38"/>
      <c r="W435" s="38"/>
      <c r="X435" s="38"/>
      <c r="Y435" s="38"/>
      <c r="Z435" s="38"/>
      <c r="AA435" s="38"/>
      <c r="AB435" s="38"/>
      <c r="AC435" s="38"/>
      <c r="AD435" s="38"/>
      <c r="AE435" s="38"/>
      <c r="AT435" s="17" t="s">
        <v>260</v>
      </c>
      <c r="AU435" s="17" t="s">
        <v>84</v>
      </c>
    </row>
    <row r="436" s="2" customFormat="1">
      <c r="A436" s="38"/>
      <c r="B436" s="39"/>
      <c r="C436" s="40"/>
      <c r="D436" s="240" t="s">
        <v>274</v>
      </c>
      <c r="E436" s="40"/>
      <c r="F436" s="241" t="s">
        <v>1585</v>
      </c>
      <c r="G436" s="40"/>
      <c r="H436" s="40"/>
      <c r="I436" s="236"/>
      <c r="J436" s="40"/>
      <c r="K436" s="40"/>
      <c r="L436" s="44"/>
      <c r="M436" s="237"/>
      <c r="N436" s="238"/>
      <c r="O436" s="91"/>
      <c r="P436" s="91"/>
      <c r="Q436" s="91"/>
      <c r="R436" s="91"/>
      <c r="S436" s="91"/>
      <c r="T436" s="92"/>
      <c r="U436" s="38"/>
      <c r="V436" s="38"/>
      <c r="W436" s="38"/>
      <c r="X436" s="38"/>
      <c r="Y436" s="38"/>
      <c r="Z436" s="38"/>
      <c r="AA436" s="38"/>
      <c r="AB436" s="38"/>
      <c r="AC436" s="38"/>
      <c r="AD436" s="38"/>
      <c r="AE436" s="38"/>
      <c r="AT436" s="17" t="s">
        <v>274</v>
      </c>
      <c r="AU436" s="17" t="s">
        <v>84</v>
      </c>
    </row>
    <row r="437" s="13" customFormat="1">
      <c r="A437" s="13"/>
      <c r="B437" s="253"/>
      <c r="C437" s="254"/>
      <c r="D437" s="234" t="s">
        <v>276</v>
      </c>
      <c r="E437" s="255" t="s">
        <v>1</v>
      </c>
      <c r="F437" s="256" t="s">
        <v>1586</v>
      </c>
      <c r="G437" s="254"/>
      <c r="H437" s="255" t="s">
        <v>1</v>
      </c>
      <c r="I437" s="257"/>
      <c r="J437" s="254"/>
      <c r="K437" s="254"/>
      <c r="L437" s="258"/>
      <c r="M437" s="259"/>
      <c r="N437" s="260"/>
      <c r="O437" s="260"/>
      <c r="P437" s="260"/>
      <c r="Q437" s="260"/>
      <c r="R437" s="260"/>
      <c r="S437" s="260"/>
      <c r="T437" s="261"/>
      <c r="U437" s="13"/>
      <c r="V437" s="13"/>
      <c r="W437" s="13"/>
      <c r="X437" s="13"/>
      <c r="Y437" s="13"/>
      <c r="Z437" s="13"/>
      <c r="AA437" s="13"/>
      <c r="AB437" s="13"/>
      <c r="AC437" s="13"/>
      <c r="AD437" s="13"/>
      <c r="AE437" s="13"/>
      <c r="AT437" s="262" t="s">
        <v>276</v>
      </c>
      <c r="AU437" s="262" t="s">
        <v>84</v>
      </c>
      <c r="AV437" s="13" t="s">
        <v>84</v>
      </c>
      <c r="AW437" s="13" t="s">
        <v>32</v>
      </c>
      <c r="AX437" s="13" t="s">
        <v>76</v>
      </c>
      <c r="AY437" s="262" t="s">
        <v>251</v>
      </c>
    </row>
    <row r="438" s="12" customFormat="1">
      <c r="A438" s="12"/>
      <c r="B438" s="242"/>
      <c r="C438" s="243"/>
      <c r="D438" s="234" t="s">
        <v>276</v>
      </c>
      <c r="E438" s="244" t="s">
        <v>1</v>
      </c>
      <c r="F438" s="245" t="s">
        <v>1587</v>
      </c>
      <c r="G438" s="243"/>
      <c r="H438" s="246">
        <v>3.6000000000000001</v>
      </c>
      <c r="I438" s="247"/>
      <c r="J438" s="243"/>
      <c r="K438" s="243"/>
      <c r="L438" s="248"/>
      <c r="M438" s="249"/>
      <c r="N438" s="250"/>
      <c r="O438" s="250"/>
      <c r="P438" s="250"/>
      <c r="Q438" s="250"/>
      <c r="R438" s="250"/>
      <c r="S438" s="250"/>
      <c r="T438" s="251"/>
      <c r="U438" s="12"/>
      <c r="V438" s="12"/>
      <c r="W438" s="12"/>
      <c r="X438" s="12"/>
      <c r="Y438" s="12"/>
      <c r="Z438" s="12"/>
      <c r="AA438" s="12"/>
      <c r="AB438" s="12"/>
      <c r="AC438" s="12"/>
      <c r="AD438" s="12"/>
      <c r="AE438" s="12"/>
      <c r="AT438" s="252" t="s">
        <v>276</v>
      </c>
      <c r="AU438" s="252" t="s">
        <v>84</v>
      </c>
      <c r="AV438" s="12" t="s">
        <v>86</v>
      </c>
      <c r="AW438" s="12" t="s">
        <v>32</v>
      </c>
      <c r="AX438" s="12" t="s">
        <v>76</v>
      </c>
      <c r="AY438" s="252" t="s">
        <v>251</v>
      </c>
    </row>
    <row r="439" s="12" customFormat="1">
      <c r="A439" s="12"/>
      <c r="B439" s="242"/>
      <c r="C439" s="243"/>
      <c r="D439" s="234" t="s">
        <v>276</v>
      </c>
      <c r="E439" s="244" t="s">
        <v>1</v>
      </c>
      <c r="F439" s="245" t="s">
        <v>1588</v>
      </c>
      <c r="G439" s="243"/>
      <c r="H439" s="246">
        <v>8</v>
      </c>
      <c r="I439" s="247"/>
      <c r="J439" s="243"/>
      <c r="K439" s="243"/>
      <c r="L439" s="248"/>
      <c r="M439" s="249"/>
      <c r="N439" s="250"/>
      <c r="O439" s="250"/>
      <c r="P439" s="250"/>
      <c r="Q439" s="250"/>
      <c r="R439" s="250"/>
      <c r="S439" s="250"/>
      <c r="T439" s="251"/>
      <c r="U439" s="12"/>
      <c r="V439" s="12"/>
      <c r="W439" s="12"/>
      <c r="X439" s="12"/>
      <c r="Y439" s="12"/>
      <c r="Z439" s="12"/>
      <c r="AA439" s="12"/>
      <c r="AB439" s="12"/>
      <c r="AC439" s="12"/>
      <c r="AD439" s="12"/>
      <c r="AE439" s="12"/>
      <c r="AT439" s="252" t="s">
        <v>276</v>
      </c>
      <c r="AU439" s="252" t="s">
        <v>84</v>
      </c>
      <c r="AV439" s="12" t="s">
        <v>86</v>
      </c>
      <c r="AW439" s="12" t="s">
        <v>32</v>
      </c>
      <c r="AX439" s="12" t="s">
        <v>76</v>
      </c>
      <c r="AY439" s="252" t="s">
        <v>251</v>
      </c>
    </row>
    <row r="440" s="13" customFormat="1">
      <c r="A440" s="13"/>
      <c r="B440" s="253"/>
      <c r="C440" s="254"/>
      <c r="D440" s="234" t="s">
        <v>276</v>
      </c>
      <c r="E440" s="255" t="s">
        <v>1</v>
      </c>
      <c r="F440" s="256" t="s">
        <v>1589</v>
      </c>
      <c r="G440" s="254"/>
      <c r="H440" s="255" t="s">
        <v>1</v>
      </c>
      <c r="I440" s="257"/>
      <c r="J440" s="254"/>
      <c r="K440" s="254"/>
      <c r="L440" s="258"/>
      <c r="M440" s="259"/>
      <c r="N440" s="260"/>
      <c r="O440" s="260"/>
      <c r="P440" s="260"/>
      <c r="Q440" s="260"/>
      <c r="R440" s="260"/>
      <c r="S440" s="260"/>
      <c r="T440" s="261"/>
      <c r="U440" s="13"/>
      <c r="V440" s="13"/>
      <c r="W440" s="13"/>
      <c r="X440" s="13"/>
      <c r="Y440" s="13"/>
      <c r="Z440" s="13"/>
      <c r="AA440" s="13"/>
      <c r="AB440" s="13"/>
      <c r="AC440" s="13"/>
      <c r="AD440" s="13"/>
      <c r="AE440" s="13"/>
      <c r="AT440" s="262" t="s">
        <v>276</v>
      </c>
      <c r="AU440" s="262" t="s">
        <v>84</v>
      </c>
      <c r="AV440" s="13" t="s">
        <v>84</v>
      </c>
      <c r="AW440" s="13" t="s">
        <v>32</v>
      </c>
      <c r="AX440" s="13" t="s">
        <v>76</v>
      </c>
      <c r="AY440" s="262" t="s">
        <v>251</v>
      </c>
    </row>
    <row r="441" s="12" customFormat="1">
      <c r="A441" s="12"/>
      <c r="B441" s="242"/>
      <c r="C441" s="243"/>
      <c r="D441" s="234" t="s">
        <v>276</v>
      </c>
      <c r="E441" s="244" t="s">
        <v>1</v>
      </c>
      <c r="F441" s="245" t="s">
        <v>1590</v>
      </c>
      <c r="G441" s="243"/>
      <c r="H441" s="246">
        <v>6.4000000000000004</v>
      </c>
      <c r="I441" s="247"/>
      <c r="J441" s="243"/>
      <c r="K441" s="243"/>
      <c r="L441" s="248"/>
      <c r="M441" s="249"/>
      <c r="N441" s="250"/>
      <c r="O441" s="250"/>
      <c r="P441" s="250"/>
      <c r="Q441" s="250"/>
      <c r="R441" s="250"/>
      <c r="S441" s="250"/>
      <c r="T441" s="251"/>
      <c r="U441" s="12"/>
      <c r="V441" s="12"/>
      <c r="W441" s="12"/>
      <c r="X441" s="12"/>
      <c r="Y441" s="12"/>
      <c r="Z441" s="12"/>
      <c r="AA441" s="12"/>
      <c r="AB441" s="12"/>
      <c r="AC441" s="12"/>
      <c r="AD441" s="12"/>
      <c r="AE441" s="12"/>
      <c r="AT441" s="252" t="s">
        <v>276</v>
      </c>
      <c r="AU441" s="252" t="s">
        <v>84</v>
      </c>
      <c r="AV441" s="12" t="s">
        <v>86</v>
      </c>
      <c r="AW441" s="12" t="s">
        <v>32</v>
      </c>
      <c r="AX441" s="12" t="s">
        <v>76</v>
      </c>
      <c r="AY441" s="252" t="s">
        <v>251</v>
      </c>
    </row>
    <row r="442" s="15" customFormat="1">
      <c r="A442" s="15"/>
      <c r="B442" s="274"/>
      <c r="C442" s="275"/>
      <c r="D442" s="234" t="s">
        <v>276</v>
      </c>
      <c r="E442" s="276" t="s">
        <v>1</v>
      </c>
      <c r="F442" s="277" t="s">
        <v>423</v>
      </c>
      <c r="G442" s="275"/>
      <c r="H442" s="278">
        <v>18</v>
      </c>
      <c r="I442" s="279"/>
      <c r="J442" s="275"/>
      <c r="K442" s="275"/>
      <c r="L442" s="280"/>
      <c r="M442" s="281"/>
      <c r="N442" s="282"/>
      <c r="O442" s="282"/>
      <c r="P442" s="282"/>
      <c r="Q442" s="282"/>
      <c r="R442" s="282"/>
      <c r="S442" s="282"/>
      <c r="T442" s="283"/>
      <c r="U442" s="15"/>
      <c r="V442" s="15"/>
      <c r="W442" s="15"/>
      <c r="X442" s="15"/>
      <c r="Y442" s="15"/>
      <c r="Z442" s="15"/>
      <c r="AA442" s="15"/>
      <c r="AB442" s="15"/>
      <c r="AC442" s="15"/>
      <c r="AD442" s="15"/>
      <c r="AE442" s="15"/>
      <c r="AT442" s="284" t="s">
        <v>276</v>
      </c>
      <c r="AU442" s="284" t="s">
        <v>84</v>
      </c>
      <c r="AV442" s="15" t="s">
        <v>254</v>
      </c>
      <c r="AW442" s="15" t="s">
        <v>32</v>
      </c>
      <c r="AX442" s="15" t="s">
        <v>84</v>
      </c>
      <c r="AY442" s="284" t="s">
        <v>251</v>
      </c>
    </row>
    <row r="443" s="2" customFormat="1" ht="24.15" customHeight="1">
      <c r="A443" s="38"/>
      <c r="B443" s="39"/>
      <c r="C443" s="292" t="s">
        <v>1591</v>
      </c>
      <c r="D443" s="292" t="s">
        <v>1133</v>
      </c>
      <c r="E443" s="293" t="s">
        <v>1592</v>
      </c>
      <c r="F443" s="294" t="s">
        <v>1593</v>
      </c>
      <c r="G443" s="295" t="s">
        <v>409</v>
      </c>
      <c r="H443" s="296">
        <v>3.7080000000000002</v>
      </c>
      <c r="I443" s="297"/>
      <c r="J443" s="298">
        <f>ROUND(I443*H443,2)</f>
        <v>0</v>
      </c>
      <c r="K443" s="299"/>
      <c r="L443" s="300"/>
      <c r="M443" s="301" t="s">
        <v>1</v>
      </c>
      <c r="N443" s="302" t="s">
        <v>41</v>
      </c>
      <c r="O443" s="91"/>
      <c r="P443" s="230">
        <f>O443*H443</f>
        <v>0</v>
      </c>
      <c r="Q443" s="230">
        <v>0.113</v>
      </c>
      <c r="R443" s="230">
        <f>Q443*H443</f>
        <v>0.41900400000000004</v>
      </c>
      <c r="S443" s="230">
        <v>0</v>
      </c>
      <c r="T443" s="231">
        <f>S443*H443</f>
        <v>0</v>
      </c>
      <c r="U443" s="38"/>
      <c r="V443" s="38"/>
      <c r="W443" s="38"/>
      <c r="X443" s="38"/>
      <c r="Y443" s="38"/>
      <c r="Z443" s="38"/>
      <c r="AA443" s="38"/>
      <c r="AB443" s="38"/>
      <c r="AC443" s="38"/>
      <c r="AD443" s="38"/>
      <c r="AE443" s="38"/>
      <c r="AR443" s="232" t="s">
        <v>299</v>
      </c>
      <c r="AT443" s="232" t="s">
        <v>1133</v>
      </c>
      <c r="AU443" s="232" t="s">
        <v>84</v>
      </c>
      <c r="AY443" s="17" t="s">
        <v>251</v>
      </c>
      <c r="BE443" s="233">
        <f>IF(N443="základní",J443,0)</f>
        <v>0</v>
      </c>
      <c r="BF443" s="233">
        <f>IF(N443="snížená",J443,0)</f>
        <v>0</v>
      </c>
      <c r="BG443" s="233">
        <f>IF(N443="zákl. přenesená",J443,0)</f>
        <v>0</v>
      </c>
      <c r="BH443" s="233">
        <f>IF(N443="sníž. přenesená",J443,0)</f>
        <v>0</v>
      </c>
      <c r="BI443" s="233">
        <f>IF(N443="nulová",J443,0)</f>
        <v>0</v>
      </c>
      <c r="BJ443" s="17" t="s">
        <v>84</v>
      </c>
      <c r="BK443" s="233">
        <f>ROUND(I443*H443,2)</f>
        <v>0</v>
      </c>
      <c r="BL443" s="17" t="s">
        <v>254</v>
      </c>
      <c r="BM443" s="232" t="s">
        <v>1594</v>
      </c>
    </row>
    <row r="444" s="2" customFormat="1">
      <c r="A444" s="38"/>
      <c r="B444" s="39"/>
      <c r="C444" s="40"/>
      <c r="D444" s="234" t="s">
        <v>260</v>
      </c>
      <c r="E444" s="40"/>
      <c r="F444" s="235" t="s">
        <v>1595</v>
      </c>
      <c r="G444" s="40"/>
      <c r="H444" s="40"/>
      <c r="I444" s="236"/>
      <c r="J444" s="40"/>
      <c r="K444" s="40"/>
      <c r="L444" s="44"/>
      <c r="M444" s="237"/>
      <c r="N444" s="238"/>
      <c r="O444" s="91"/>
      <c r="P444" s="91"/>
      <c r="Q444" s="91"/>
      <c r="R444" s="91"/>
      <c r="S444" s="91"/>
      <c r="T444" s="92"/>
      <c r="U444" s="38"/>
      <c r="V444" s="38"/>
      <c r="W444" s="38"/>
      <c r="X444" s="38"/>
      <c r="Y444" s="38"/>
      <c r="Z444" s="38"/>
      <c r="AA444" s="38"/>
      <c r="AB444" s="38"/>
      <c r="AC444" s="38"/>
      <c r="AD444" s="38"/>
      <c r="AE444" s="38"/>
      <c r="AT444" s="17" t="s">
        <v>260</v>
      </c>
      <c r="AU444" s="17" t="s">
        <v>84</v>
      </c>
    </row>
    <row r="445" s="2" customFormat="1">
      <c r="A445" s="38"/>
      <c r="B445" s="39"/>
      <c r="C445" s="40"/>
      <c r="D445" s="234" t="s">
        <v>262</v>
      </c>
      <c r="E445" s="40"/>
      <c r="F445" s="239" t="s">
        <v>1596</v>
      </c>
      <c r="G445" s="40"/>
      <c r="H445" s="40"/>
      <c r="I445" s="236"/>
      <c r="J445" s="40"/>
      <c r="K445" s="40"/>
      <c r="L445" s="44"/>
      <c r="M445" s="237"/>
      <c r="N445" s="238"/>
      <c r="O445" s="91"/>
      <c r="P445" s="91"/>
      <c r="Q445" s="91"/>
      <c r="R445" s="91"/>
      <c r="S445" s="91"/>
      <c r="T445" s="92"/>
      <c r="U445" s="38"/>
      <c r="V445" s="38"/>
      <c r="W445" s="38"/>
      <c r="X445" s="38"/>
      <c r="Y445" s="38"/>
      <c r="Z445" s="38"/>
      <c r="AA445" s="38"/>
      <c r="AB445" s="38"/>
      <c r="AC445" s="38"/>
      <c r="AD445" s="38"/>
      <c r="AE445" s="38"/>
      <c r="AT445" s="17" t="s">
        <v>262</v>
      </c>
      <c r="AU445" s="17" t="s">
        <v>84</v>
      </c>
    </row>
    <row r="446" s="13" customFormat="1">
      <c r="A446" s="13"/>
      <c r="B446" s="253"/>
      <c r="C446" s="254"/>
      <c r="D446" s="234" t="s">
        <v>276</v>
      </c>
      <c r="E446" s="255" t="s">
        <v>1</v>
      </c>
      <c r="F446" s="256" t="s">
        <v>1586</v>
      </c>
      <c r="G446" s="254"/>
      <c r="H446" s="255" t="s">
        <v>1</v>
      </c>
      <c r="I446" s="257"/>
      <c r="J446" s="254"/>
      <c r="K446" s="254"/>
      <c r="L446" s="258"/>
      <c r="M446" s="259"/>
      <c r="N446" s="260"/>
      <c r="O446" s="260"/>
      <c r="P446" s="260"/>
      <c r="Q446" s="260"/>
      <c r="R446" s="260"/>
      <c r="S446" s="260"/>
      <c r="T446" s="261"/>
      <c r="U446" s="13"/>
      <c r="V446" s="13"/>
      <c r="W446" s="13"/>
      <c r="X446" s="13"/>
      <c r="Y446" s="13"/>
      <c r="Z446" s="13"/>
      <c r="AA446" s="13"/>
      <c r="AB446" s="13"/>
      <c r="AC446" s="13"/>
      <c r="AD446" s="13"/>
      <c r="AE446" s="13"/>
      <c r="AT446" s="262" t="s">
        <v>276</v>
      </c>
      <c r="AU446" s="262" t="s">
        <v>84</v>
      </c>
      <c r="AV446" s="13" t="s">
        <v>84</v>
      </c>
      <c r="AW446" s="13" t="s">
        <v>32</v>
      </c>
      <c r="AX446" s="13" t="s">
        <v>76</v>
      </c>
      <c r="AY446" s="262" t="s">
        <v>251</v>
      </c>
    </row>
    <row r="447" s="12" customFormat="1">
      <c r="A447" s="12"/>
      <c r="B447" s="242"/>
      <c r="C447" s="243"/>
      <c r="D447" s="234" t="s">
        <v>276</v>
      </c>
      <c r="E447" s="244" t="s">
        <v>1</v>
      </c>
      <c r="F447" s="245" t="s">
        <v>1587</v>
      </c>
      <c r="G447" s="243"/>
      <c r="H447" s="246">
        <v>3.6000000000000001</v>
      </c>
      <c r="I447" s="247"/>
      <c r="J447" s="243"/>
      <c r="K447" s="243"/>
      <c r="L447" s="248"/>
      <c r="M447" s="249"/>
      <c r="N447" s="250"/>
      <c r="O447" s="250"/>
      <c r="P447" s="250"/>
      <c r="Q447" s="250"/>
      <c r="R447" s="250"/>
      <c r="S447" s="250"/>
      <c r="T447" s="251"/>
      <c r="U447" s="12"/>
      <c r="V447" s="12"/>
      <c r="W447" s="12"/>
      <c r="X447" s="12"/>
      <c r="Y447" s="12"/>
      <c r="Z447" s="12"/>
      <c r="AA447" s="12"/>
      <c r="AB447" s="12"/>
      <c r="AC447" s="12"/>
      <c r="AD447" s="12"/>
      <c r="AE447" s="12"/>
      <c r="AT447" s="252" t="s">
        <v>276</v>
      </c>
      <c r="AU447" s="252" t="s">
        <v>84</v>
      </c>
      <c r="AV447" s="12" t="s">
        <v>86</v>
      </c>
      <c r="AW447" s="12" t="s">
        <v>32</v>
      </c>
      <c r="AX447" s="12" t="s">
        <v>84</v>
      </c>
      <c r="AY447" s="252" t="s">
        <v>251</v>
      </c>
    </row>
    <row r="448" s="12" customFormat="1">
      <c r="A448" s="12"/>
      <c r="B448" s="242"/>
      <c r="C448" s="243"/>
      <c r="D448" s="234" t="s">
        <v>276</v>
      </c>
      <c r="E448" s="243"/>
      <c r="F448" s="245" t="s">
        <v>1597</v>
      </c>
      <c r="G448" s="243"/>
      <c r="H448" s="246">
        <v>3.7080000000000002</v>
      </c>
      <c r="I448" s="247"/>
      <c r="J448" s="243"/>
      <c r="K448" s="243"/>
      <c r="L448" s="248"/>
      <c r="M448" s="249"/>
      <c r="N448" s="250"/>
      <c r="O448" s="250"/>
      <c r="P448" s="250"/>
      <c r="Q448" s="250"/>
      <c r="R448" s="250"/>
      <c r="S448" s="250"/>
      <c r="T448" s="251"/>
      <c r="U448" s="12"/>
      <c r="V448" s="12"/>
      <c r="W448" s="12"/>
      <c r="X448" s="12"/>
      <c r="Y448" s="12"/>
      <c r="Z448" s="12"/>
      <c r="AA448" s="12"/>
      <c r="AB448" s="12"/>
      <c r="AC448" s="12"/>
      <c r="AD448" s="12"/>
      <c r="AE448" s="12"/>
      <c r="AT448" s="252" t="s">
        <v>276</v>
      </c>
      <c r="AU448" s="252" t="s">
        <v>84</v>
      </c>
      <c r="AV448" s="12" t="s">
        <v>86</v>
      </c>
      <c r="AW448" s="12" t="s">
        <v>4</v>
      </c>
      <c r="AX448" s="12" t="s">
        <v>84</v>
      </c>
      <c r="AY448" s="252" t="s">
        <v>251</v>
      </c>
    </row>
    <row r="449" s="2" customFormat="1" ht="24.15" customHeight="1">
      <c r="A449" s="38"/>
      <c r="B449" s="39"/>
      <c r="C449" s="292" t="s">
        <v>1598</v>
      </c>
      <c r="D449" s="292" t="s">
        <v>1133</v>
      </c>
      <c r="E449" s="293" t="s">
        <v>1599</v>
      </c>
      <c r="F449" s="294" t="s">
        <v>1600</v>
      </c>
      <c r="G449" s="295" t="s">
        <v>409</v>
      </c>
      <c r="H449" s="296">
        <v>8.2400000000000002</v>
      </c>
      <c r="I449" s="297"/>
      <c r="J449" s="298">
        <f>ROUND(I449*H449,2)</f>
        <v>0</v>
      </c>
      <c r="K449" s="299"/>
      <c r="L449" s="300"/>
      <c r="M449" s="301" t="s">
        <v>1</v>
      </c>
      <c r="N449" s="302" t="s">
        <v>41</v>
      </c>
      <c r="O449" s="91"/>
      <c r="P449" s="230">
        <f>O449*H449</f>
        <v>0</v>
      </c>
      <c r="Q449" s="230">
        <v>0.13100000000000001</v>
      </c>
      <c r="R449" s="230">
        <f>Q449*H449</f>
        <v>1.0794400000000002</v>
      </c>
      <c r="S449" s="230">
        <v>0</v>
      </c>
      <c r="T449" s="231">
        <f>S449*H449</f>
        <v>0</v>
      </c>
      <c r="U449" s="38"/>
      <c r="V449" s="38"/>
      <c r="W449" s="38"/>
      <c r="X449" s="38"/>
      <c r="Y449" s="38"/>
      <c r="Z449" s="38"/>
      <c r="AA449" s="38"/>
      <c r="AB449" s="38"/>
      <c r="AC449" s="38"/>
      <c r="AD449" s="38"/>
      <c r="AE449" s="38"/>
      <c r="AR449" s="232" t="s">
        <v>299</v>
      </c>
      <c r="AT449" s="232" t="s">
        <v>1133</v>
      </c>
      <c r="AU449" s="232" t="s">
        <v>84</v>
      </c>
      <c r="AY449" s="17" t="s">
        <v>251</v>
      </c>
      <c r="BE449" s="233">
        <f>IF(N449="základní",J449,0)</f>
        <v>0</v>
      </c>
      <c r="BF449" s="233">
        <f>IF(N449="snížená",J449,0)</f>
        <v>0</v>
      </c>
      <c r="BG449" s="233">
        <f>IF(N449="zákl. přenesená",J449,0)</f>
        <v>0</v>
      </c>
      <c r="BH449" s="233">
        <f>IF(N449="sníž. přenesená",J449,0)</f>
        <v>0</v>
      </c>
      <c r="BI449" s="233">
        <f>IF(N449="nulová",J449,0)</f>
        <v>0</v>
      </c>
      <c r="BJ449" s="17" t="s">
        <v>84</v>
      </c>
      <c r="BK449" s="233">
        <f>ROUND(I449*H449,2)</f>
        <v>0</v>
      </c>
      <c r="BL449" s="17" t="s">
        <v>254</v>
      </c>
      <c r="BM449" s="232" t="s">
        <v>1601</v>
      </c>
    </row>
    <row r="450" s="2" customFormat="1">
      <c r="A450" s="38"/>
      <c r="B450" s="39"/>
      <c r="C450" s="40"/>
      <c r="D450" s="234" t="s">
        <v>260</v>
      </c>
      <c r="E450" s="40"/>
      <c r="F450" s="235" t="s">
        <v>1602</v>
      </c>
      <c r="G450" s="40"/>
      <c r="H450" s="40"/>
      <c r="I450" s="236"/>
      <c r="J450" s="40"/>
      <c r="K450" s="40"/>
      <c r="L450" s="44"/>
      <c r="M450" s="237"/>
      <c r="N450" s="238"/>
      <c r="O450" s="91"/>
      <c r="P450" s="91"/>
      <c r="Q450" s="91"/>
      <c r="R450" s="91"/>
      <c r="S450" s="91"/>
      <c r="T450" s="92"/>
      <c r="U450" s="38"/>
      <c r="V450" s="38"/>
      <c r="W450" s="38"/>
      <c r="X450" s="38"/>
      <c r="Y450" s="38"/>
      <c r="Z450" s="38"/>
      <c r="AA450" s="38"/>
      <c r="AB450" s="38"/>
      <c r="AC450" s="38"/>
      <c r="AD450" s="38"/>
      <c r="AE450" s="38"/>
      <c r="AT450" s="17" t="s">
        <v>260</v>
      </c>
      <c r="AU450" s="17" t="s">
        <v>84</v>
      </c>
    </row>
    <row r="451" s="13" customFormat="1">
      <c r="A451" s="13"/>
      <c r="B451" s="253"/>
      <c r="C451" s="254"/>
      <c r="D451" s="234" t="s">
        <v>276</v>
      </c>
      <c r="E451" s="255" t="s">
        <v>1</v>
      </c>
      <c r="F451" s="256" t="s">
        <v>1603</v>
      </c>
      <c r="G451" s="254"/>
      <c r="H451" s="255" t="s">
        <v>1</v>
      </c>
      <c r="I451" s="257"/>
      <c r="J451" s="254"/>
      <c r="K451" s="254"/>
      <c r="L451" s="258"/>
      <c r="M451" s="259"/>
      <c r="N451" s="260"/>
      <c r="O451" s="260"/>
      <c r="P451" s="260"/>
      <c r="Q451" s="260"/>
      <c r="R451" s="260"/>
      <c r="S451" s="260"/>
      <c r="T451" s="261"/>
      <c r="U451" s="13"/>
      <c r="V451" s="13"/>
      <c r="W451" s="13"/>
      <c r="X451" s="13"/>
      <c r="Y451" s="13"/>
      <c r="Z451" s="13"/>
      <c r="AA451" s="13"/>
      <c r="AB451" s="13"/>
      <c r="AC451" s="13"/>
      <c r="AD451" s="13"/>
      <c r="AE451" s="13"/>
      <c r="AT451" s="262" t="s">
        <v>276</v>
      </c>
      <c r="AU451" s="262" t="s">
        <v>84</v>
      </c>
      <c r="AV451" s="13" t="s">
        <v>84</v>
      </c>
      <c r="AW451" s="13" t="s">
        <v>32</v>
      </c>
      <c r="AX451" s="13" t="s">
        <v>76</v>
      </c>
      <c r="AY451" s="262" t="s">
        <v>251</v>
      </c>
    </row>
    <row r="452" s="12" customFormat="1">
      <c r="A452" s="12"/>
      <c r="B452" s="242"/>
      <c r="C452" s="243"/>
      <c r="D452" s="234" t="s">
        <v>276</v>
      </c>
      <c r="E452" s="244" t="s">
        <v>1</v>
      </c>
      <c r="F452" s="245" t="s">
        <v>1588</v>
      </c>
      <c r="G452" s="243"/>
      <c r="H452" s="246">
        <v>8</v>
      </c>
      <c r="I452" s="247"/>
      <c r="J452" s="243"/>
      <c r="K452" s="243"/>
      <c r="L452" s="248"/>
      <c r="M452" s="249"/>
      <c r="N452" s="250"/>
      <c r="O452" s="250"/>
      <c r="P452" s="250"/>
      <c r="Q452" s="250"/>
      <c r="R452" s="250"/>
      <c r="S452" s="250"/>
      <c r="T452" s="251"/>
      <c r="U452" s="12"/>
      <c r="V452" s="12"/>
      <c r="W452" s="12"/>
      <c r="X452" s="12"/>
      <c r="Y452" s="12"/>
      <c r="Z452" s="12"/>
      <c r="AA452" s="12"/>
      <c r="AB452" s="12"/>
      <c r="AC452" s="12"/>
      <c r="AD452" s="12"/>
      <c r="AE452" s="12"/>
      <c r="AT452" s="252" t="s">
        <v>276</v>
      </c>
      <c r="AU452" s="252" t="s">
        <v>84</v>
      </c>
      <c r="AV452" s="12" t="s">
        <v>86</v>
      </c>
      <c r="AW452" s="12" t="s">
        <v>32</v>
      </c>
      <c r="AX452" s="12" t="s">
        <v>84</v>
      </c>
      <c r="AY452" s="252" t="s">
        <v>251</v>
      </c>
    </row>
    <row r="453" s="12" customFormat="1">
      <c r="A453" s="12"/>
      <c r="B453" s="242"/>
      <c r="C453" s="243"/>
      <c r="D453" s="234" t="s">
        <v>276</v>
      </c>
      <c r="E453" s="243"/>
      <c r="F453" s="245" t="s">
        <v>1604</v>
      </c>
      <c r="G453" s="243"/>
      <c r="H453" s="246">
        <v>8.2400000000000002</v>
      </c>
      <c r="I453" s="247"/>
      <c r="J453" s="243"/>
      <c r="K453" s="243"/>
      <c r="L453" s="248"/>
      <c r="M453" s="249"/>
      <c r="N453" s="250"/>
      <c r="O453" s="250"/>
      <c r="P453" s="250"/>
      <c r="Q453" s="250"/>
      <c r="R453" s="250"/>
      <c r="S453" s="250"/>
      <c r="T453" s="251"/>
      <c r="U453" s="12"/>
      <c r="V453" s="12"/>
      <c r="W453" s="12"/>
      <c r="X453" s="12"/>
      <c r="Y453" s="12"/>
      <c r="Z453" s="12"/>
      <c r="AA453" s="12"/>
      <c r="AB453" s="12"/>
      <c r="AC453" s="12"/>
      <c r="AD453" s="12"/>
      <c r="AE453" s="12"/>
      <c r="AT453" s="252" t="s">
        <v>276</v>
      </c>
      <c r="AU453" s="252" t="s">
        <v>84</v>
      </c>
      <c r="AV453" s="12" t="s">
        <v>86</v>
      </c>
      <c r="AW453" s="12" t="s">
        <v>4</v>
      </c>
      <c r="AX453" s="12" t="s">
        <v>84</v>
      </c>
      <c r="AY453" s="252" t="s">
        <v>251</v>
      </c>
    </row>
    <row r="454" s="2" customFormat="1" ht="24.15" customHeight="1">
      <c r="A454" s="38"/>
      <c r="B454" s="39"/>
      <c r="C454" s="292" t="s">
        <v>1605</v>
      </c>
      <c r="D454" s="292" t="s">
        <v>1133</v>
      </c>
      <c r="E454" s="293" t="s">
        <v>1606</v>
      </c>
      <c r="F454" s="294" t="s">
        <v>1607</v>
      </c>
      <c r="G454" s="295" t="s">
        <v>409</v>
      </c>
      <c r="H454" s="296">
        <v>6.5919999999999996</v>
      </c>
      <c r="I454" s="297"/>
      <c r="J454" s="298">
        <f>ROUND(I454*H454,2)</f>
        <v>0</v>
      </c>
      <c r="K454" s="299"/>
      <c r="L454" s="300"/>
      <c r="M454" s="301" t="s">
        <v>1</v>
      </c>
      <c r="N454" s="302" t="s">
        <v>41</v>
      </c>
      <c r="O454" s="91"/>
      <c r="P454" s="230">
        <f>O454*H454</f>
        <v>0</v>
      </c>
      <c r="Q454" s="230">
        <v>0.17000000000000001</v>
      </c>
      <c r="R454" s="230">
        <f>Q454*H454</f>
        <v>1.1206400000000001</v>
      </c>
      <c r="S454" s="230">
        <v>0</v>
      </c>
      <c r="T454" s="231">
        <f>S454*H454</f>
        <v>0</v>
      </c>
      <c r="U454" s="38"/>
      <c r="V454" s="38"/>
      <c r="W454" s="38"/>
      <c r="X454" s="38"/>
      <c r="Y454" s="38"/>
      <c r="Z454" s="38"/>
      <c r="AA454" s="38"/>
      <c r="AB454" s="38"/>
      <c r="AC454" s="38"/>
      <c r="AD454" s="38"/>
      <c r="AE454" s="38"/>
      <c r="AR454" s="232" t="s">
        <v>299</v>
      </c>
      <c r="AT454" s="232" t="s">
        <v>1133</v>
      </c>
      <c r="AU454" s="232" t="s">
        <v>84</v>
      </c>
      <c r="AY454" s="17" t="s">
        <v>251</v>
      </c>
      <c r="BE454" s="233">
        <f>IF(N454="základní",J454,0)</f>
        <v>0</v>
      </c>
      <c r="BF454" s="233">
        <f>IF(N454="snížená",J454,0)</f>
        <v>0</v>
      </c>
      <c r="BG454" s="233">
        <f>IF(N454="zákl. přenesená",J454,0)</f>
        <v>0</v>
      </c>
      <c r="BH454" s="233">
        <f>IF(N454="sníž. přenesená",J454,0)</f>
        <v>0</v>
      </c>
      <c r="BI454" s="233">
        <f>IF(N454="nulová",J454,0)</f>
        <v>0</v>
      </c>
      <c r="BJ454" s="17" t="s">
        <v>84</v>
      </c>
      <c r="BK454" s="233">
        <f>ROUND(I454*H454,2)</f>
        <v>0</v>
      </c>
      <c r="BL454" s="17" t="s">
        <v>254</v>
      </c>
      <c r="BM454" s="232" t="s">
        <v>1608</v>
      </c>
    </row>
    <row r="455" s="2" customFormat="1">
      <c r="A455" s="38"/>
      <c r="B455" s="39"/>
      <c r="C455" s="40"/>
      <c r="D455" s="234" t="s">
        <v>260</v>
      </c>
      <c r="E455" s="40"/>
      <c r="F455" s="235" t="s">
        <v>1607</v>
      </c>
      <c r="G455" s="40"/>
      <c r="H455" s="40"/>
      <c r="I455" s="236"/>
      <c r="J455" s="40"/>
      <c r="K455" s="40"/>
      <c r="L455" s="44"/>
      <c r="M455" s="237"/>
      <c r="N455" s="238"/>
      <c r="O455" s="91"/>
      <c r="P455" s="91"/>
      <c r="Q455" s="91"/>
      <c r="R455" s="91"/>
      <c r="S455" s="91"/>
      <c r="T455" s="92"/>
      <c r="U455" s="38"/>
      <c r="V455" s="38"/>
      <c r="W455" s="38"/>
      <c r="X455" s="38"/>
      <c r="Y455" s="38"/>
      <c r="Z455" s="38"/>
      <c r="AA455" s="38"/>
      <c r="AB455" s="38"/>
      <c r="AC455" s="38"/>
      <c r="AD455" s="38"/>
      <c r="AE455" s="38"/>
      <c r="AT455" s="17" t="s">
        <v>260</v>
      </c>
      <c r="AU455" s="17" t="s">
        <v>84</v>
      </c>
    </row>
    <row r="456" s="13" customFormat="1">
      <c r="A456" s="13"/>
      <c r="B456" s="253"/>
      <c r="C456" s="254"/>
      <c r="D456" s="234" t="s">
        <v>276</v>
      </c>
      <c r="E456" s="255" t="s">
        <v>1</v>
      </c>
      <c r="F456" s="256" t="s">
        <v>1586</v>
      </c>
      <c r="G456" s="254"/>
      <c r="H456" s="255" t="s">
        <v>1</v>
      </c>
      <c r="I456" s="257"/>
      <c r="J456" s="254"/>
      <c r="K456" s="254"/>
      <c r="L456" s="258"/>
      <c r="M456" s="259"/>
      <c r="N456" s="260"/>
      <c r="O456" s="260"/>
      <c r="P456" s="260"/>
      <c r="Q456" s="260"/>
      <c r="R456" s="260"/>
      <c r="S456" s="260"/>
      <c r="T456" s="261"/>
      <c r="U456" s="13"/>
      <c r="V456" s="13"/>
      <c r="W456" s="13"/>
      <c r="X456" s="13"/>
      <c r="Y456" s="13"/>
      <c r="Z456" s="13"/>
      <c r="AA456" s="13"/>
      <c r="AB456" s="13"/>
      <c r="AC456" s="13"/>
      <c r="AD456" s="13"/>
      <c r="AE456" s="13"/>
      <c r="AT456" s="262" t="s">
        <v>276</v>
      </c>
      <c r="AU456" s="262" t="s">
        <v>84</v>
      </c>
      <c r="AV456" s="13" t="s">
        <v>84</v>
      </c>
      <c r="AW456" s="13" t="s">
        <v>32</v>
      </c>
      <c r="AX456" s="13" t="s">
        <v>76</v>
      </c>
      <c r="AY456" s="262" t="s">
        <v>251</v>
      </c>
    </row>
    <row r="457" s="13" customFormat="1">
      <c r="A457" s="13"/>
      <c r="B457" s="253"/>
      <c r="C457" s="254"/>
      <c r="D457" s="234" t="s">
        <v>276</v>
      </c>
      <c r="E457" s="255" t="s">
        <v>1</v>
      </c>
      <c r="F457" s="256" t="s">
        <v>1589</v>
      </c>
      <c r="G457" s="254"/>
      <c r="H457" s="255" t="s">
        <v>1</v>
      </c>
      <c r="I457" s="257"/>
      <c r="J457" s="254"/>
      <c r="K457" s="254"/>
      <c r="L457" s="258"/>
      <c r="M457" s="259"/>
      <c r="N457" s="260"/>
      <c r="O457" s="260"/>
      <c r="P457" s="260"/>
      <c r="Q457" s="260"/>
      <c r="R457" s="260"/>
      <c r="S457" s="260"/>
      <c r="T457" s="261"/>
      <c r="U457" s="13"/>
      <c r="V457" s="13"/>
      <c r="W457" s="13"/>
      <c r="X457" s="13"/>
      <c r="Y457" s="13"/>
      <c r="Z457" s="13"/>
      <c r="AA457" s="13"/>
      <c r="AB457" s="13"/>
      <c r="AC457" s="13"/>
      <c r="AD457" s="13"/>
      <c r="AE457" s="13"/>
      <c r="AT457" s="262" t="s">
        <v>276</v>
      </c>
      <c r="AU457" s="262" t="s">
        <v>84</v>
      </c>
      <c r="AV457" s="13" t="s">
        <v>84</v>
      </c>
      <c r="AW457" s="13" t="s">
        <v>32</v>
      </c>
      <c r="AX457" s="13" t="s">
        <v>76</v>
      </c>
      <c r="AY457" s="262" t="s">
        <v>251</v>
      </c>
    </row>
    <row r="458" s="12" customFormat="1">
      <c r="A458" s="12"/>
      <c r="B458" s="242"/>
      <c r="C458" s="243"/>
      <c r="D458" s="234" t="s">
        <v>276</v>
      </c>
      <c r="E458" s="244" t="s">
        <v>1</v>
      </c>
      <c r="F458" s="245" t="s">
        <v>1590</v>
      </c>
      <c r="G458" s="243"/>
      <c r="H458" s="246">
        <v>6.4000000000000004</v>
      </c>
      <c r="I458" s="247"/>
      <c r="J458" s="243"/>
      <c r="K458" s="243"/>
      <c r="L458" s="248"/>
      <c r="M458" s="249"/>
      <c r="N458" s="250"/>
      <c r="O458" s="250"/>
      <c r="P458" s="250"/>
      <c r="Q458" s="250"/>
      <c r="R458" s="250"/>
      <c r="S458" s="250"/>
      <c r="T458" s="251"/>
      <c r="U458" s="12"/>
      <c r="V458" s="12"/>
      <c r="W458" s="12"/>
      <c r="X458" s="12"/>
      <c r="Y458" s="12"/>
      <c r="Z458" s="12"/>
      <c r="AA458" s="12"/>
      <c r="AB458" s="12"/>
      <c r="AC458" s="12"/>
      <c r="AD458" s="12"/>
      <c r="AE458" s="12"/>
      <c r="AT458" s="252" t="s">
        <v>276</v>
      </c>
      <c r="AU458" s="252" t="s">
        <v>84</v>
      </c>
      <c r="AV458" s="12" t="s">
        <v>86</v>
      </c>
      <c r="AW458" s="12" t="s">
        <v>32</v>
      </c>
      <c r="AX458" s="12" t="s">
        <v>84</v>
      </c>
      <c r="AY458" s="252" t="s">
        <v>251</v>
      </c>
    </row>
    <row r="459" s="12" customFormat="1">
      <c r="A459" s="12"/>
      <c r="B459" s="242"/>
      <c r="C459" s="243"/>
      <c r="D459" s="234" t="s">
        <v>276</v>
      </c>
      <c r="E459" s="243"/>
      <c r="F459" s="245" t="s">
        <v>1609</v>
      </c>
      <c r="G459" s="243"/>
      <c r="H459" s="246">
        <v>6.5919999999999996</v>
      </c>
      <c r="I459" s="247"/>
      <c r="J459" s="243"/>
      <c r="K459" s="243"/>
      <c r="L459" s="248"/>
      <c r="M459" s="249"/>
      <c r="N459" s="250"/>
      <c r="O459" s="250"/>
      <c r="P459" s="250"/>
      <c r="Q459" s="250"/>
      <c r="R459" s="250"/>
      <c r="S459" s="250"/>
      <c r="T459" s="251"/>
      <c r="U459" s="12"/>
      <c r="V459" s="12"/>
      <c r="W459" s="12"/>
      <c r="X459" s="12"/>
      <c r="Y459" s="12"/>
      <c r="Z459" s="12"/>
      <c r="AA459" s="12"/>
      <c r="AB459" s="12"/>
      <c r="AC459" s="12"/>
      <c r="AD459" s="12"/>
      <c r="AE459" s="12"/>
      <c r="AT459" s="252" t="s">
        <v>276</v>
      </c>
      <c r="AU459" s="252" t="s">
        <v>84</v>
      </c>
      <c r="AV459" s="12" t="s">
        <v>86</v>
      </c>
      <c r="AW459" s="12" t="s">
        <v>4</v>
      </c>
      <c r="AX459" s="12" t="s">
        <v>84</v>
      </c>
      <c r="AY459" s="252" t="s">
        <v>251</v>
      </c>
    </row>
    <row r="460" s="2" customFormat="1" ht="21.75" customHeight="1">
      <c r="A460" s="38"/>
      <c r="B460" s="39"/>
      <c r="C460" s="220" t="s">
        <v>1175</v>
      </c>
      <c r="D460" s="220" t="s">
        <v>255</v>
      </c>
      <c r="E460" s="221" t="s">
        <v>1610</v>
      </c>
      <c r="F460" s="222" t="s">
        <v>1611</v>
      </c>
      <c r="G460" s="223" t="s">
        <v>802</v>
      </c>
      <c r="H460" s="224">
        <v>708.78999999999996</v>
      </c>
      <c r="I460" s="225"/>
      <c r="J460" s="226">
        <f>ROUND(I460*H460,2)</f>
        <v>0</v>
      </c>
      <c r="K460" s="227"/>
      <c r="L460" s="44"/>
      <c r="M460" s="228" t="s">
        <v>1</v>
      </c>
      <c r="N460" s="229" t="s">
        <v>41</v>
      </c>
      <c r="O460" s="91"/>
      <c r="P460" s="230">
        <f>O460*H460</f>
        <v>0</v>
      </c>
      <c r="Q460" s="230">
        <v>0.0035999999999999999</v>
      </c>
      <c r="R460" s="230">
        <f>Q460*H460</f>
        <v>2.5516439999999996</v>
      </c>
      <c r="S460" s="230">
        <v>0</v>
      </c>
      <c r="T460" s="231">
        <f>S460*H460</f>
        <v>0</v>
      </c>
      <c r="U460" s="38"/>
      <c r="V460" s="38"/>
      <c r="W460" s="38"/>
      <c r="X460" s="38"/>
      <c r="Y460" s="38"/>
      <c r="Z460" s="38"/>
      <c r="AA460" s="38"/>
      <c r="AB460" s="38"/>
      <c r="AC460" s="38"/>
      <c r="AD460" s="38"/>
      <c r="AE460" s="38"/>
      <c r="AR460" s="232" t="s">
        <v>254</v>
      </c>
      <c r="AT460" s="232" t="s">
        <v>255</v>
      </c>
      <c r="AU460" s="232" t="s">
        <v>84</v>
      </c>
      <c r="AY460" s="17" t="s">
        <v>251</v>
      </c>
      <c r="BE460" s="233">
        <f>IF(N460="základní",J460,0)</f>
        <v>0</v>
      </c>
      <c r="BF460" s="233">
        <f>IF(N460="snížená",J460,0)</f>
        <v>0</v>
      </c>
      <c r="BG460" s="233">
        <f>IF(N460="zákl. přenesená",J460,0)</f>
        <v>0</v>
      </c>
      <c r="BH460" s="233">
        <f>IF(N460="sníž. přenesená",J460,0)</f>
        <v>0</v>
      </c>
      <c r="BI460" s="233">
        <f>IF(N460="nulová",J460,0)</f>
        <v>0</v>
      </c>
      <c r="BJ460" s="17" t="s">
        <v>84</v>
      </c>
      <c r="BK460" s="233">
        <f>ROUND(I460*H460,2)</f>
        <v>0</v>
      </c>
      <c r="BL460" s="17" t="s">
        <v>254</v>
      </c>
      <c r="BM460" s="232" t="s">
        <v>1612</v>
      </c>
    </row>
    <row r="461" s="2" customFormat="1">
      <c r="A461" s="38"/>
      <c r="B461" s="39"/>
      <c r="C461" s="40"/>
      <c r="D461" s="234" t="s">
        <v>260</v>
      </c>
      <c r="E461" s="40"/>
      <c r="F461" s="235" t="s">
        <v>1613</v>
      </c>
      <c r="G461" s="40"/>
      <c r="H461" s="40"/>
      <c r="I461" s="236"/>
      <c r="J461" s="40"/>
      <c r="K461" s="40"/>
      <c r="L461" s="44"/>
      <c r="M461" s="237"/>
      <c r="N461" s="238"/>
      <c r="O461" s="91"/>
      <c r="P461" s="91"/>
      <c r="Q461" s="91"/>
      <c r="R461" s="91"/>
      <c r="S461" s="91"/>
      <c r="T461" s="92"/>
      <c r="U461" s="38"/>
      <c r="V461" s="38"/>
      <c r="W461" s="38"/>
      <c r="X461" s="38"/>
      <c r="Y461" s="38"/>
      <c r="Z461" s="38"/>
      <c r="AA461" s="38"/>
      <c r="AB461" s="38"/>
      <c r="AC461" s="38"/>
      <c r="AD461" s="38"/>
      <c r="AE461" s="38"/>
      <c r="AT461" s="17" t="s">
        <v>260</v>
      </c>
      <c r="AU461" s="17" t="s">
        <v>84</v>
      </c>
    </row>
    <row r="462" s="13" customFormat="1">
      <c r="A462" s="13"/>
      <c r="B462" s="253"/>
      <c r="C462" s="254"/>
      <c r="D462" s="234" t="s">
        <v>276</v>
      </c>
      <c r="E462" s="255" t="s">
        <v>1</v>
      </c>
      <c r="F462" s="256" t="s">
        <v>1614</v>
      </c>
      <c r="G462" s="254"/>
      <c r="H462" s="255" t="s">
        <v>1</v>
      </c>
      <c r="I462" s="257"/>
      <c r="J462" s="254"/>
      <c r="K462" s="254"/>
      <c r="L462" s="258"/>
      <c r="M462" s="259"/>
      <c r="N462" s="260"/>
      <c r="O462" s="260"/>
      <c r="P462" s="260"/>
      <c r="Q462" s="260"/>
      <c r="R462" s="260"/>
      <c r="S462" s="260"/>
      <c r="T462" s="261"/>
      <c r="U462" s="13"/>
      <c r="V462" s="13"/>
      <c r="W462" s="13"/>
      <c r="X462" s="13"/>
      <c r="Y462" s="13"/>
      <c r="Z462" s="13"/>
      <c r="AA462" s="13"/>
      <c r="AB462" s="13"/>
      <c r="AC462" s="13"/>
      <c r="AD462" s="13"/>
      <c r="AE462" s="13"/>
      <c r="AT462" s="262" t="s">
        <v>276</v>
      </c>
      <c r="AU462" s="262" t="s">
        <v>84</v>
      </c>
      <c r="AV462" s="13" t="s">
        <v>84</v>
      </c>
      <c r="AW462" s="13" t="s">
        <v>32</v>
      </c>
      <c r="AX462" s="13" t="s">
        <v>76</v>
      </c>
      <c r="AY462" s="262" t="s">
        <v>251</v>
      </c>
    </row>
    <row r="463" s="12" customFormat="1">
      <c r="A463" s="12"/>
      <c r="B463" s="242"/>
      <c r="C463" s="243"/>
      <c r="D463" s="234" t="s">
        <v>276</v>
      </c>
      <c r="E463" s="244" t="s">
        <v>1</v>
      </c>
      <c r="F463" s="245" t="s">
        <v>1615</v>
      </c>
      <c r="G463" s="243"/>
      <c r="H463" s="246">
        <v>20.789999999999999</v>
      </c>
      <c r="I463" s="247"/>
      <c r="J463" s="243"/>
      <c r="K463" s="243"/>
      <c r="L463" s="248"/>
      <c r="M463" s="249"/>
      <c r="N463" s="250"/>
      <c r="O463" s="250"/>
      <c r="P463" s="250"/>
      <c r="Q463" s="250"/>
      <c r="R463" s="250"/>
      <c r="S463" s="250"/>
      <c r="T463" s="251"/>
      <c r="U463" s="12"/>
      <c r="V463" s="12"/>
      <c r="W463" s="12"/>
      <c r="X463" s="12"/>
      <c r="Y463" s="12"/>
      <c r="Z463" s="12"/>
      <c r="AA463" s="12"/>
      <c r="AB463" s="12"/>
      <c r="AC463" s="12"/>
      <c r="AD463" s="12"/>
      <c r="AE463" s="12"/>
      <c r="AT463" s="252" t="s">
        <v>276</v>
      </c>
      <c r="AU463" s="252" t="s">
        <v>84</v>
      </c>
      <c r="AV463" s="12" t="s">
        <v>86</v>
      </c>
      <c r="AW463" s="12" t="s">
        <v>32</v>
      </c>
      <c r="AX463" s="12" t="s">
        <v>76</v>
      </c>
      <c r="AY463" s="252" t="s">
        <v>251</v>
      </c>
    </row>
    <row r="464" s="12" customFormat="1">
      <c r="A464" s="12"/>
      <c r="B464" s="242"/>
      <c r="C464" s="243"/>
      <c r="D464" s="234" t="s">
        <v>276</v>
      </c>
      <c r="E464" s="244" t="s">
        <v>1</v>
      </c>
      <c r="F464" s="245" t="s">
        <v>1616</v>
      </c>
      <c r="G464" s="243"/>
      <c r="H464" s="246">
        <v>440</v>
      </c>
      <c r="I464" s="247"/>
      <c r="J464" s="243"/>
      <c r="K464" s="243"/>
      <c r="L464" s="248"/>
      <c r="M464" s="249"/>
      <c r="N464" s="250"/>
      <c r="O464" s="250"/>
      <c r="P464" s="250"/>
      <c r="Q464" s="250"/>
      <c r="R464" s="250"/>
      <c r="S464" s="250"/>
      <c r="T464" s="251"/>
      <c r="U464" s="12"/>
      <c r="V464" s="12"/>
      <c r="W464" s="12"/>
      <c r="X464" s="12"/>
      <c r="Y464" s="12"/>
      <c r="Z464" s="12"/>
      <c r="AA464" s="12"/>
      <c r="AB464" s="12"/>
      <c r="AC464" s="12"/>
      <c r="AD464" s="12"/>
      <c r="AE464" s="12"/>
      <c r="AT464" s="252" t="s">
        <v>276</v>
      </c>
      <c r="AU464" s="252" t="s">
        <v>84</v>
      </c>
      <c r="AV464" s="12" t="s">
        <v>86</v>
      </c>
      <c r="AW464" s="12" t="s">
        <v>32</v>
      </c>
      <c r="AX464" s="12" t="s">
        <v>76</v>
      </c>
      <c r="AY464" s="252" t="s">
        <v>251</v>
      </c>
    </row>
    <row r="465" s="12" customFormat="1">
      <c r="A465" s="12"/>
      <c r="B465" s="242"/>
      <c r="C465" s="243"/>
      <c r="D465" s="234" t="s">
        <v>276</v>
      </c>
      <c r="E465" s="244" t="s">
        <v>1</v>
      </c>
      <c r="F465" s="245" t="s">
        <v>1617</v>
      </c>
      <c r="G465" s="243"/>
      <c r="H465" s="246">
        <v>220</v>
      </c>
      <c r="I465" s="247"/>
      <c r="J465" s="243"/>
      <c r="K465" s="243"/>
      <c r="L465" s="248"/>
      <c r="M465" s="249"/>
      <c r="N465" s="250"/>
      <c r="O465" s="250"/>
      <c r="P465" s="250"/>
      <c r="Q465" s="250"/>
      <c r="R465" s="250"/>
      <c r="S465" s="250"/>
      <c r="T465" s="251"/>
      <c r="U465" s="12"/>
      <c r="V465" s="12"/>
      <c r="W465" s="12"/>
      <c r="X465" s="12"/>
      <c r="Y465" s="12"/>
      <c r="Z465" s="12"/>
      <c r="AA465" s="12"/>
      <c r="AB465" s="12"/>
      <c r="AC465" s="12"/>
      <c r="AD465" s="12"/>
      <c r="AE465" s="12"/>
      <c r="AT465" s="252" t="s">
        <v>276</v>
      </c>
      <c r="AU465" s="252" t="s">
        <v>84</v>
      </c>
      <c r="AV465" s="12" t="s">
        <v>86</v>
      </c>
      <c r="AW465" s="12" t="s">
        <v>32</v>
      </c>
      <c r="AX465" s="12" t="s">
        <v>76</v>
      </c>
      <c r="AY465" s="252" t="s">
        <v>251</v>
      </c>
    </row>
    <row r="466" s="12" customFormat="1">
      <c r="A466" s="12"/>
      <c r="B466" s="242"/>
      <c r="C466" s="243"/>
      <c r="D466" s="234" t="s">
        <v>276</v>
      </c>
      <c r="E466" s="244" t="s">
        <v>1</v>
      </c>
      <c r="F466" s="245" t="s">
        <v>1618</v>
      </c>
      <c r="G466" s="243"/>
      <c r="H466" s="246">
        <v>28</v>
      </c>
      <c r="I466" s="247"/>
      <c r="J466" s="243"/>
      <c r="K466" s="243"/>
      <c r="L466" s="248"/>
      <c r="M466" s="249"/>
      <c r="N466" s="250"/>
      <c r="O466" s="250"/>
      <c r="P466" s="250"/>
      <c r="Q466" s="250"/>
      <c r="R466" s="250"/>
      <c r="S466" s="250"/>
      <c r="T466" s="251"/>
      <c r="U466" s="12"/>
      <c r="V466" s="12"/>
      <c r="W466" s="12"/>
      <c r="X466" s="12"/>
      <c r="Y466" s="12"/>
      <c r="Z466" s="12"/>
      <c r="AA466" s="12"/>
      <c r="AB466" s="12"/>
      <c r="AC466" s="12"/>
      <c r="AD466" s="12"/>
      <c r="AE466" s="12"/>
      <c r="AT466" s="252" t="s">
        <v>276</v>
      </c>
      <c r="AU466" s="252" t="s">
        <v>84</v>
      </c>
      <c r="AV466" s="12" t="s">
        <v>86</v>
      </c>
      <c r="AW466" s="12" t="s">
        <v>32</v>
      </c>
      <c r="AX466" s="12" t="s">
        <v>76</v>
      </c>
      <c r="AY466" s="252" t="s">
        <v>251</v>
      </c>
    </row>
    <row r="467" s="15" customFormat="1">
      <c r="A467" s="15"/>
      <c r="B467" s="274"/>
      <c r="C467" s="275"/>
      <c r="D467" s="234" t="s">
        <v>276</v>
      </c>
      <c r="E467" s="276" t="s">
        <v>1</v>
      </c>
      <c r="F467" s="277" t="s">
        <v>423</v>
      </c>
      <c r="G467" s="275"/>
      <c r="H467" s="278">
        <v>708.78999999999996</v>
      </c>
      <c r="I467" s="279"/>
      <c r="J467" s="275"/>
      <c r="K467" s="275"/>
      <c r="L467" s="280"/>
      <c r="M467" s="281"/>
      <c r="N467" s="282"/>
      <c r="O467" s="282"/>
      <c r="P467" s="282"/>
      <c r="Q467" s="282"/>
      <c r="R467" s="282"/>
      <c r="S467" s="282"/>
      <c r="T467" s="283"/>
      <c r="U467" s="15"/>
      <c r="V467" s="15"/>
      <c r="W467" s="15"/>
      <c r="X467" s="15"/>
      <c r="Y467" s="15"/>
      <c r="Z467" s="15"/>
      <c r="AA467" s="15"/>
      <c r="AB467" s="15"/>
      <c r="AC467" s="15"/>
      <c r="AD467" s="15"/>
      <c r="AE467" s="15"/>
      <c r="AT467" s="284" t="s">
        <v>276</v>
      </c>
      <c r="AU467" s="284" t="s">
        <v>84</v>
      </c>
      <c r="AV467" s="15" t="s">
        <v>254</v>
      </c>
      <c r="AW467" s="15" t="s">
        <v>32</v>
      </c>
      <c r="AX467" s="15" t="s">
        <v>84</v>
      </c>
      <c r="AY467" s="284" t="s">
        <v>251</v>
      </c>
    </row>
    <row r="468" s="11" customFormat="1" ht="25.92" customHeight="1">
      <c r="A468" s="11"/>
      <c r="B468" s="206"/>
      <c r="C468" s="207"/>
      <c r="D468" s="208" t="s">
        <v>75</v>
      </c>
      <c r="E468" s="209" t="s">
        <v>306</v>
      </c>
      <c r="F468" s="209" t="s">
        <v>814</v>
      </c>
      <c r="G468" s="207"/>
      <c r="H468" s="207"/>
      <c r="I468" s="210"/>
      <c r="J468" s="211">
        <f>BK468</f>
        <v>0</v>
      </c>
      <c r="K468" s="207"/>
      <c r="L468" s="212"/>
      <c r="M468" s="213"/>
      <c r="N468" s="214"/>
      <c r="O468" s="214"/>
      <c r="P468" s="215">
        <f>SUM(P469:P643)</f>
        <v>0</v>
      </c>
      <c r="Q468" s="214"/>
      <c r="R468" s="215">
        <f>SUM(R469:R643)</f>
        <v>599.41642995999985</v>
      </c>
      <c r="S468" s="214"/>
      <c r="T468" s="216">
        <f>SUM(T469:T643)</f>
        <v>0.032000000000000001</v>
      </c>
      <c r="U468" s="11"/>
      <c r="V468" s="11"/>
      <c r="W468" s="11"/>
      <c r="X468" s="11"/>
      <c r="Y468" s="11"/>
      <c r="Z468" s="11"/>
      <c r="AA468" s="11"/>
      <c r="AB468" s="11"/>
      <c r="AC468" s="11"/>
      <c r="AD468" s="11"/>
      <c r="AE468" s="11"/>
      <c r="AR468" s="217" t="s">
        <v>84</v>
      </c>
      <c r="AT468" s="218" t="s">
        <v>75</v>
      </c>
      <c r="AU468" s="218" t="s">
        <v>76</v>
      </c>
      <c r="AY468" s="217" t="s">
        <v>251</v>
      </c>
      <c r="BK468" s="219">
        <f>SUM(BK469:BK643)</f>
        <v>0</v>
      </c>
    </row>
    <row r="469" s="2" customFormat="1" ht="24.15" customHeight="1">
      <c r="A469" s="38"/>
      <c r="B469" s="39"/>
      <c r="C469" s="220" t="s">
        <v>1619</v>
      </c>
      <c r="D469" s="220" t="s">
        <v>255</v>
      </c>
      <c r="E469" s="221" t="s">
        <v>1620</v>
      </c>
      <c r="F469" s="222" t="s">
        <v>1621</v>
      </c>
      <c r="G469" s="223" t="s">
        <v>1622</v>
      </c>
      <c r="H469" s="224">
        <v>8</v>
      </c>
      <c r="I469" s="225"/>
      <c r="J469" s="226">
        <f>ROUND(I469*H469,2)</f>
        <v>0</v>
      </c>
      <c r="K469" s="227"/>
      <c r="L469" s="44"/>
      <c r="M469" s="228" t="s">
        <v>1</v>
      </c>
      <c r="N469" s="229" t="s">
        <v>41</v>
      </c>
      <c r="O469" s="91"/>
      <c r="P469" s="230">
        <f>O469*H469</f>
        <v>0</v>
      </c>
      <c r="Q469" s="230">
        <v>0.00069999999999999999</v>
      </c>
      <c r="R469" s="230">
        <f>Q469*H469</f>
        <v>0.0055999999999999999</v>
      </c>
      <c r="S469" s="230">
        <v>0</v>
      </c>
      <c r="T469" s="231">
        <f>S469*H469</f>
        <v>0</v>
      </c>
      <c r="U469" s="38"/>
      <c r="V469" s="38"/>
      <c r="W469" s="38"/>
      <c r="X469" s="38"/>
      <c r="Y469" s="38"/>
      <c r="Z469" s="38"/>
      <c r="AA469" s="38"/>
      <c r="AB469" s="38"/>
      <c r="AC469" s="38"/>
      <c r="AD469" s="38"/>
      <c r="AE469" s="38"/>
      <c r="AR469" s="232" t="s">
        <v>254</v>
      </c>
      <c r="AT469" s="232" t="s">
        <v>255</v>
      </c>
      <c r="AU469" s="232" t="s">
        <v>84</v>
      </c>
      <c r="AY469" s="17" t="s">
        <v>251</v>
      </c>
      <c r="BE469" s="233">
        <f>IF(N469="základní",J469,0)</f>
        <v>0</v>
      </c>
      <c r="BF469" s="233">
        <f>IF(N469="snížená",J469,0)</f>
        <v>0</v>
      </c>
      <c r="BG469" s="233">
        <f>IF(N469="zákl. přenesená",J469,0)</f>
        <v>0</v>
      </c>
      <c r="BH469" s="233">
        <f>IF(N469="sníž. přenesená",J469,0)</f>
        <v>0</v>
      </c>
      <c r="BI469" s="233">
        <f>IF(N469="nulová",J469,0)</f>
        <v>0</v>
      </c>
      <c r="BJ469" s="17" t="s">
        <v>84</v>
      </c>
      <c r="BK469" s="233">
        <f>ROUND(I469*H469,2)</f>
        <v>0</v>
      </c>
      <c r="BL469" s="17" t="s">
        <v>254</v>
      </c>
      <c r="BM469" s="232" t="s">
        <v>1623</v>
      </c>
    </row>
    <row r="470" s="2" customFormat="1">
      <c r="A470" s="38"/>
      <c r="B470" s="39"/>
      <c r="C470" s="40"/>
      <c r="D470" s="234" t="s">
        <v>260</v>
      </c>
      <c r="E470" s="40"/>
      <c r="F470" s="235" t="s">
        <v>1621</v>
      </c>
      <c r="G470" s="40"/>
      <c r="H470" s="40"/>
      <c r="I470" s="236"/>
      <c r="J470" s="40"/>
      <c r="K470" s="40"/>
      <c r="L470" s="44"/>
      <c r="M470" s="237"/>
      <c r="N470" s="238"/>
      <c r="O470" s="91"/>
      <c r="P470" s="91"/>
      <c r="Q470" s="91"/>
      <c r="R470" s="91"/>
      <c r="S470" s="91"/>
      <c r="T470" s="92"/>
      <c r="U470" s="38"/>
      <c r="V470" s="38"/>
      <c r="W470" s="38"/>
      <c r="X470" s="38"/>
      <c r="Y470" s="38"/>
      <c r="Z470" s="38"/>
      <c r="AA470" s="38"/>
      <c r="AB470" s="38"/>
      <c r="AC470" s="38"/>
      <c r="AD470" s="38"/>
      <c r="AE470" s="38"/>
      <c r="AT470" s="17" t="s">
        <v>260</v>
      </c>
      <c r="AU470" s="17" t="s">
        <v>84</v>
      </c>
    </row>
    <row r="471" s="2" customFormat="1" ht="16.5" customHeight="1">
      <c r="A471" s="38"/>
      <c r="B471" s="39"/>
      <c r="C471" s="292" t="s">
        <v>1624</v>
      </c>
      <c r="D471" s="292" t="s">
        <v>1133</v>
      </c>
      <c r="E471" s="293" t="s">
        <v>1625</v>
      </c>
      <c r="F471" s="294" t="s">
        <v>1626</v>
      </c>
      <c r="G471" s="295" t="s">
        <v>416</v>
      </c>
      <c r="H471" s="296">
        <v>1</v>
      </c>
      <c r="I471" s="297"/>
      <c r="J471" s="298">
        <f>ROUND(I471*H471,2)</f>
        <v>0</v>
      </c>
      <c r="K471" s="299"/>
      <c r="L471" s="300"/>
      <c r="M471" s="301" t="s">
        <v>1</v>
      </c>
      <c r="N471" s="302" t="s">
        <v>41</v>
      </c>
      <c r="O471" s="91"/>
      <c r="P471" s="230">
        <f>O471*H471</f>
        <v>0</v>
      </c>
      <c r="Q471" s="230">
        <v>0.0050000000000000001</v>
      </c>
      <c r="R471" s="230">
        <f>Q471*H471</f>
        <v>0.0050000000000000001</v>
      </c>
      <c r="S471" s="230">
        <v>0</v>
      </c>
      <c r="T471" s="231">
        <f>S471*H471</f>
        <v>0</v>
      </c>
      <c r="U471" s="38"/>
      <c r="V471" s="38"/>
      <c r="W471" s="38"/>
      <c r="X471" s="38"/>
      <c r="Y471" s="38"/>
      <c r="Z471" s="38"/>
      <c r="AA471" s="38"/>
      <c r="AB471" s="38"/>
      <c r="AC471" s="38"/>
      <c r="AD471" s="38"/>
      <c r="AE471" s="38"/>
      <c r="AR471" s="232" t="s">
        <v>299</v>
      </c>
      <c r="AT471" s="232" t="s">
        <v>1133</v>
      </c>
      <c r="AU471" s="232" t="s">
        <v>84</v>
      </c>
      <c r="AY471" s="17" t="s">
        <v>251</v>
      </c>
      <c r="BE471" s="233">
        <f>IF(N471="základní",J471,0)</f>
        <v>0</v>
      </c>
      <c r="BF471" s="233">
        <f>IF(N471="snížená",J471,0)</f>
        <v>0</v>
      </c>
      <c r="BG471" s="233">
        <f>IF(N471="zákl. přenesená",J471,0)</f>
        <v>0</v>
      </c>
      <c r="BH471" s="233">
        <f>IF(N471="sníž. přenesená",J471,0)</f>
        <v>0</v>
      </c>
      <c r="BI471" s="233">
        <f>IF(N471="nulová",J471,0)</f>
        <v>0</v>
      </c>
      <c r="BJ471" s="17" t="s">
        <v>84</v>
      </c>
      <c r="BK471" s="233">
        <f>ROUND(I471*H471,2)</f>
        <v>0</v>
      </c>
      <c r="BL471" s="17" t="s">
        <v>254</v>
      </c>
      <c r="BM471" s="232" t="s">
        <v>1627</v>
      </c>
    </row>
    <row r="472" s="2" customFormat="1">
      <c r="A472" s="38"/>
      <c r="B472" s="39"/>
      <c r="C472" s="40"/>
      <c r="D472" s="234" t="s">
        <v>260</v>
      </c>
      <c r="E472" s="40"/>
      <c r="F472" s="235" t="s">
        <v>1626</v>
      </c>
      <c r="G472" s="40"/>
      <c r="H472" s="40"/>
      <c r="I472" s="236"/>
      <c r="J472" s="40"/>
      <c r="K472" s="40"/>
      <c r="L472" s="44"/>
      <c r="M472" s="237"/>
      <c r="N472" s="238"/>
      <c r="O472" s="91"/>
      <c r="P472" s="91"/>
      <c r="Q472" s="91"/>
      <c r="R472" s="91"/>
      <c r="S472" s="91"/>
      <c r="T472" s="92"/>
      <c r="U472" s="38"/>
      <c r="V472" s="38"/>
      <c r="W472" s="38"/>
      <c r="X472" s="38"/>
      <c r="Y472" s="38"/>
      <c r="Z472" s="38"/>
      <c r="AA472" s="38"/>
      <c r="AB472" s="38"/>
      <c r="AC472" s="38"/>
      <c r="AD472" s="38"/>
      <c r="AE472" s="38"/>
      <c r="AT472" s="17" t="s">
        <v>260</v>
      </c>
      <c r="AU472" s="17" t="s">
        <v>84</v>
      </c>
    </row>
    <row r="473" s="2" customFormat="1" ht="16.5" customHeight="1">
      <c r="A473" s="38"/>
      <c r="B473" s="39"/>
      <c r="C473" s="292" t="s">
        <v>1628</v>
      </c>
      <c r="D473" s="292" t="s">
        <v>1133</v>
      </c>
      <c r="E473" s="293" t="s">
        <v>1629</v>
      </c>
      <c r="F473" s="294" t="s">
        <v>1630</v>
      </c>
      <c r="G473" s="295" t="s">
        <v>416</v>
      </c>
      <c r="H473" s="296">
        <v>3</v>
      </c>
      <c r="I473" s="297"/>
      <c r="J473" s="298">
        <f>ROUND(I473*H473,2)</f>
        <v>0</v>
      </c>
      <c r="K473" s="299"/>
      <c r="L473" s="300"/>
      <c r="M473" s="301" t="s">
        <v>1</v>
      </c>
      <c r="N473" s="302" t="s">
        <v>41</v>
      </c>
      <c r="O473" s="91"/>
      <c r="P473" s="230">
        <f>O473*H473</f>
        <v>0</v>
      </c>
      <c r="Q473" s="230">
        <v>0.0025000000000000001</v>
      </c>
      <c r="R473" s="230">
        <f>Q473*H473</f>
        <v>0.0074999999999999997</v>
      </c>
      <c r="S473" s="230">
        <v>0</v>
      </c>
      <c r="T473" s="231">
        <f>S473*H473</f>
        <v>0</v>
      </c>
      <c r="U473" s="38"/>
      <c r="V473" s="38"/>
      <c r="W473" s="38"/>
      <c r="X473" s="38"/>
      <c r="Y473" s="38"/>
      <c r="Z473" s="38"/>
      <c r="AA473" s="38"/>
      <c r="AB473" s="38"/>
      <c r="AC473" s="38"/>
      <c r="AD473" s="38"/>
      <c r="AE473" s="38"/>
      <c r="AR473" s="232" t="s">
        <v>299</v>
      </c>
      <c r="AT473" s="232" t="s">
        <v>1133</v>
      </c>
      <c r="AU473" s="232" t="s">
        <v>84</v>
      </c>
      <c r="AY473" s="17" t="s">
        <v>251</v>
      </c>
      <c r="BE473" s="233">
        <f>IF(N473="základní",J473,0)</f>
        <v>0</v>
      </c>
      <c r="BF473" s="233">
        <f>IF(N473="snížená",J473,0)</f>
        <v>0</v>
      </c>
      <c r="BG473" s="233">
        <f>IF(N473="zákl. přenesená",J473,0)</f>
        <v>0</v>
      </c>
      <c r="BH473" s="233">
        <f>IF(N473="sníž. přenesená",J473,0)</f>
        <v>0</v>
      </c>
      <c r="BI473" s="233">
        <f>IF(N473="nulová",J473,0)</f>
        <v>0</v>
      </c>
      <c r="BJ473" s="17" t="s">
        <v>84</v>
      </c>
      <c r="BK473" s="233">
        <f>ROUND(I473*H473,2)</f>
        <v>0</v>
      </c>
      <c r="BL473" s="17" t="s">
        <v>254</v>
      </c>
      <c r="BM473" s="232" t="s">
        <v>1631</v>
      </c>
    </row>
    <row r="474" s="2" customFormat="1">
      <c r="A474" s="38"/>
      <c r="B474" s="39"/>
      <c r="C474" s="40"/>
      <c r="D474" s="234" t="s">
        <v>260</v>
      </c>
      <c r="E474" s="40"/>
      <c r="F474" s="235" t="s">
        <v>1630</v>
      </c>
      <c r="G474" s="40"/>
      <c r="H474" s="40"/>
      <c r="I474" s="236"/>
      <c r="J474" s="40"/>
      <c r="K474" s="40"/>
      <c r="L474" s="44"/>
      <c r="M474" s="237"/>
      <c r="N474" s="238"/>
      <c r="O474" s="91"/>
      <c r="P474" s="91"/>
      <c r="Q474" s="91"/>
      <c r="R474" s="91"/>
      <c r="S474" s="91"/>
      <c r="T474" s="92"/>
      <c r="U474" s="38"/>
      <c r="V474" s="38"/>
      <c r="W474" s="38"/>
      <c r="X474" s="38"/>
      <c r="Y474" s="38"/>
      <c r="Z474" s="38"/>
      <c r="AA474" s="38"/>
      <c r="AB474" s="38"/>
      <c r="AC474" s="38"/>
      <c r="AD474" s="38"/>
      <c r="AE474" s="38"/>
      <c r="AT474" s="17" t="s">
        <v>260</v>
      </c>
      <c r="AU474" s="17" t="s">
        <v>84</v>
      </c>
    </row>
    <row r="475" s="2" customFormat="1" ht="24.15" customHeight="1">
      <c r="A475" s="38"/>
      <c r="B475" s="39"/>
      <c r="C475" s="292" t="s">
        <v>1632</v>
      </c>
      <c r="D475" s="292" t="s">
        <v>1133</v>
      </c>
      <c r="E475" s="293" t="s">
        <v>1633</v>
      </c>
      <c r="F475" s="294" t="s">
        <v>1634</v>
      </c>
      <c r="G475" s="295" t="s">
        <v>416</v>
      </c>
      <c r="H475" s="296">
        <v>4</v>
      </c>
      <c r="I475" s="297"/>
      <c r="J475" s="298">
        <f>ROUND(I475*H475,2)</f>
        <v>0</v>
      </c>
      <c r="K475" s="299"/>
      <c r="L475" s="300"/>
      <c r="M475" s="301" t="s">
        <v>1</v>
      </c>
      <c r="N475" s="302" t="s">
        <v>41</v>
      </c>
      <c r="O475" s="91"/>
      <c r="P475" s="230">
        <f>O475*H475</f>
        <v>0</v>
      </c>
      <c r="Q475" s="230">
        <v>0.0012999999999999999</v>
      </c>
      <c r="R475" s="230">
        <f>Q475*H475</f>
        <v>0.0051999999999999998</v>
      </c>
      <c r="S475" s="230">
        <v>0</v>
      </c>
      <c r="T475" s="231">
        <f>S475*H475</f>
        <v>0</v>
      </c>
      <c r="U475" s="38"/>
      <c r="V475" s="38"/>
      <c r="W475" s="38"/>
      <c r="X475" s="38"/>
      <c r="Y475" s="38"/>
      <c r="Z475" s="38"/>
      <c r="AA475" s="38"/>
      <c r="AB475" s="38"/>
      <c r="AC475" s="38"/>
      <c r="AD475" s="38"/>
      <c r="AE475" s="38"/>
      <c r="AR475" s="232" t="s">
        <v>299</v>
      </c>
      <c r="AT475" s="232" t="s">
        <v>1133</v>
      </c>
      <c r="AU475" s="232" t="s">
        <v>84</v>
      </c>
      <c r="AY475" s="17" t="s">
        <v>251</v>
      </c>
      <c r="BE475" s="233">
        <f>IF(N475="základní",J475,0)</f>
        <v>0</v>
      </c>
      <c r="BF475" s="233">
        <f>IF(N475="snížená",J475,0)</f>
        <v>0</v>
      </c>
      <c r="BG475" s="233">
        <f>IF(N475="zákl. přenesená",J475,0)</f>
        <v>0</v>
      </c>
      <c r="BH475" s="233">
        <f>IF(N475="sníž. přenesená",J475,0)</f>
        <v>0</v>
      </c>
      <c r="BI475" s="233">
        <f>IF(N475="nulová",J475,0)</f>
        <v>0</v>
      </c>
      <c r="BJ475" s="17" t="s">
        <v>84</v>
      </c>
      <c r="BK475" s="233">
        <f>ROUND(I475*H475,2)</f>
        <v>0</v>
      </c>
      <c r="BL475" s="17" t="s">
        <v>254</v>
      </c>
      <c r="BM475" s="232" t="s">
        <v>1635</v>
      </c>
    </row>
    <row r="476" s="2" customFormat="1">
      <c r="A476" s="38"/>
      <c r="B476" s="39"/>
      <c r="C476" s="40"/>
      <c r="D476" s="234" t="s">
        <v>260</v>
      </c>
      <c r="E476" s="40"/>
      <c r="F476" s="235" t="s">
        <v>1634</v>
      </c>
      <c r="G476" s="40"/>
      <c r="H476" s="40"/>
      <c r="I476" s="236"/>
      <c r="J476" s="40"/>
      <c r="K476" s="40"/>
      <c r="L476" s="44"/>
      <c r="M476" s="237"/>
      <c r="N476" s="238"/>
      <c r="O476" s="91"/>
      <c r="P476" s="91"/>
      <c r="Q476" s="91"/>
      <c r="R476" s="91"/>
      <c r="S476" s="91"/>
      <c r="T476" s="92"/>
      <c r="U476" s="38"/>
      <c r="V476" s="38"/>
      <c r="W476" s="38"/>
      <c r="X476" s="38"/>
      <c r="Y476" s="38"/>
      <c r="Z476" s="38"/>
      <c r="AA476" s="38"/>
      <c r="AB476" s="38"/>
      <c r="AC476" s="38"/>
      <c r="AD476" s="38"/>
      <c r="AE476" s="38"/>
      <c r="AT476" s="17" t="s">
        <v>260</v>
      </c>
      <c r="AU476" s="17" t="s">
        <v>84</v>
      </c>
    </row>
    <row r="477" s="2" customFormat="1" ht="24.15" customHeight="1">
      <c r="A477" s="38"/>
      <c r="B477" s="39"/>
      <c r="C477" s="220" t="s">
        <v>1636</v>
      </c>
      <c r="D477" s="220" t="s">
        <v>255</v>
      </c>
      <c r="E477" s="221" t="s">
        <v>1637</v>
      </c>
      <c r="F477" s="222" t="s">
        <v>1638</v>
      </c>
      <c r="G477" s="223" t="s">
        <v>416</v>
      </c>
      <c r="H477" s="224">
        <v>7</v>
      </c>
      <c r="I477" s="225"/>
      <c r="J477" s="226">
        <f>ROUND(I477*H477,2)</f>
        <v>0</v>
      </c>
      <c r="K477" s="227"/>
      <c r="L477" s="44"/>
      <c r="M477" s="228" t="s">
        <v>1</v>
      </c>
      <c r="N477" s="229" t="s">
        <v>41</v>
      </c>
      <c r="O477" s="91"/>
      <c r="P477" s="230">
        <f>O477*H477</f>
        <v>0</v>
      </c>
      <c r="Q477" s="230">
        <v>0.10940999999999999</v>
      </c>
      <c r="R477" s="230">
        <f>Q477*H477</f>
        <v>0.76586999999999994</v>
      </c>
      <c r="S477" s="230">
        <v>0</v>
      </c>
      <c r="T477" s="231">
        <f>S477*H477</f>
        <v>0</v>
      </c>
      <c r="U477" s="38"/>
      <c r="V477" s="38"/>
      <c r="W477" s="38"/>
      <c r="X477" s="38"/>
      <c r="Y477" s="38"/>
      <c r="Z477" s="38"/>
      <c r="AA477" s="38"/>
      <c r="AB477" s="38"/>
      <c r="AC477" s="38"/>
      <c r="AD477" s="38"/>
      <c r="AE477" s="38"/>
      <c r="AR477" s="232" t="s">
        <v>254</v>
      </c>
      <c r="AT477" s="232" t="s">
        <v>255</v>
      </c>
      <c r="AU477" s="232" t="s">
        <v>84</v>
      </c>
      <c r="AY477" s="17" t="s">
        <v>251</v>
      </c>
      <c r="BE477" s="233">
        <f>IF(N477="základní",J477,0)</f>
        <v>0</v>
      </c>
      <c r="BF477" s="233">
        <f>IF(N477="snížená",J477,0)</f>
        <v>0</v>
      </c>
      <c r="BG477" s="233">
        <f>IF(N477="zákl. přenesená",J477,0)</f>
        <v>0</v>
      </c>
      <c r="BH477" s="233">
        <f>IF(N477="sníž. přenesená",J477,0)</f>
        <v>0</v>
      </c>
      <c r="BI477" s="233">
        <f>IF(N477="nulová",J477,0)</f>
        <v>0</v>
      </c>
      <c r="BJ477" s="17" t="s">
        <v>84</v>
      </c>
      <c r="BK477" s="233">
        <f>ROUND(I477*H477,2)</f>
        <v>0</v>
      </c>
      <c r="BL477" s="17" t="s">
        <v>254</v>
      </c>
      <c r="BM477" s="232" t="s">
        <v>1639</v>
      </c>
    </row>
    <row r="478" s="2" customFormat="1">
      <c r="A478" s="38"/>
      <c r="B478" s="39"/>
      <c r="C478" s="40"/>
      <c r="D478" s="234" t="s">
        <v>260</v>
      </c>
      <c r="E478" s="40"/>
      <c r="F478" s="235" t="s">
        <v>1638</v>
      </c>
      <c r="G478" s="40"/>
      <c r="H478" s="40"/>
      <c r="I478" s="236"/>
      <c r="J478" s="40"/>
      <c r="K478" s="40"/>
      <c r="L478" s="44"/>
      <c r="M478" s="237"/>
      <c r="N478" s="238"/>
      <c r="O478" s="91"/>
      <c r="P478" s="91"/>
      <c r="Q478" s="91"/>
      <c r="R478" s="91"/>
      <c r="S478" s="91"/>
      <c r="T478" s="92"/>
      <c r="U478" s="38"/>
      <c r="V478" s="38"/>
      <c r="W478" s="38"/>
      <c r="X478" s="38"/>
      <c r="Y478" s="38"/>
      <c r="Z478" s="38"/>
      <c r="AA478" s="38"/>
      <c r="AB478" s="38"/>
      <c r="AC478" s="38"/>
      <c r="AD478" s="38"/>
      <c r="AE478" s="38"/>
      <c r="AT478" s="17" t="s">
        <v>260</v>
      </c>
      <c r="AU478" s="17" t="s">
        <v>84</v>
      </c>
    </row>
    <row r="479" s="12" customFormat="1">
      <c r="A479" s="12"/>
      <c r="B479" s="242"/>
      <c r="C479" s="243"/>
      <c r="D479" s="234" t="s">
        <v>276</v>
      </c>
      <c r="E479" s="244" t="s">
        <v>1</v>
      </c>
      <c r="F479" s="245" t="s">
        <v>294</v>
      </c>
      <c r="G479" s="243"/>
      <c r="H479" s="246">
        <v>7</v>
      </c>
      <c r="I479" s="247"/>
      <c r="J479" s="243"/>
      <c r="K479" s="243"/>
      <c r="L479" s="248"/>
      <c r="M479" s="249"/>
      <c r="N479" s="250"/>
      <c r="O479" s="250"/>
      <c r="P479" s="250"/>
      <c r="Q479" s="250"/>
      <c r="R479" s="250"/>
      <c r="S479" s="250"/>
      <c r="T479" s="251"/>
      <c r="U479" s="12"/>
      <c r="V479" s="12"/>
      <c r="W479" s="12"/>
      <c r="X479" s="12"/>
      <c r="Y479" s="12"/>
      <c r="Z479" s="12"/>
      <c r="AA479" s="12"/>
      <c r="AB479" s="12"/>
      <c r="AC479" s="12"/>
      <c r="AD479" s="12"/>
      <c r="AE479" s="12"/>
      <c r="AT479" s="252" t="s">
        <v>276</v>
      </c>
      <c r="AU479" s="252" t="s">
        <v>84</v>
      </c>
      <c r="AV479" s="12" t="s">
        <v>86</v>
      </c>
      <c r="AW479" s="12" t="s">
        <v>32</v>
      </c>
      <c r="AX479" s="12" t="s">
        <v>84</v>
      </c>
      <c r="AY479" s="252" t="s">
        <v>251</v>
      </c>
    </row>
    <row r="480" s="2" customFormat="1" ht="16.5" customHeight="1">
      <c r="A480" s="38"/>
      <c r="B480" s="39"/>
      <c r="C480" s="292" t="s">
        <v>1640</v>
      </c>
      <c r="D480" s="292" t="s">
        <v>1133</v>
      </c>
      <c r="E480" s="293" t="s">
        <v>1641</v>
      </c>
      <c r="F480" s="294" t="s">
        <v>1642</v>
      </c>
      <c r="G480" s="295" t="s">
        <v>1622</v>
      </c>
      <c r="H480" s="296">
        <v>28</v>
      </c>
      <c r="I480" s="297"/>
      <c r="J480" s="298">
        <f>ROUND(I480*H480,2)</f>
        <v>0</v>
      </c>
      <c r="K480" s="299"/>
      <c r="L480" s="300"/>
      <c r="M480" s="301" t="s">
        <v>1</v>
      </c>
      <c r="N480" s="302" t="s">
        <v>41</v>
      </c>
      <c r="O480" s="91"/>
      <c r="P480" s="230">
        <f>O480*H480</f>
        <v>0</v>
      </c>
      <c r="Q480" s="230">
        <v>0.00035</v>
      </c>
      <c r="R480" s="230">
        <f>Q480*H480</f>
        <v>0.0097999999999999997</v>
      </c>
      <c r="S480" s="230">
        <v>0</v>
      </c>
      <c r="T480" s="231">
        <f>S480*H480</f>
        <v>0</v>
      </c>
      <c r="U480" s="38"/>
      <c r="V480" s="38"/>
      <c r="W480" s="38"/>
      <c r="X480" s="38"/>
      <c r="Y480" s="38"/>
      <c r="Z480" s="38"/>
      <c r="AA480" s="38"/>
      <c r="AB480" s="38"/>
      <c r="AC480" s="38"/>
      <c r="AD480" s="38"/>
      <c r="AE480" s="38"/>
      <c r="AR480" s="232" t="s">
        <v>299</v>
      </c>
      <c r="AT480" s="232" t="s">
        <v>1133</v>
      </c>
      <c r="AU480" s="232" t="s">
        <v>84</v>
      </c>
      <c r="AY480" s="17" t="s">
        <v>251</v>
      </c>
      <c r="BE480" s="233">
        <f>IF(N480="základní",J480,0)</f>
        <v>0</v>
      </c>
      <c r="BF480" s="233">
        <f>IF(N480="snížená",J480,0)</f>
        <v>0</v>
      </c>
      <c r="BG480" s="233">
        <f>IF(N480="zákl. přenesená",J480,0)</f>
        <v>0</v>
      </c>
      <c r="BH480" s="233">
        <f>IF(N480="sníž. přenesená",J480,0)</f>
        <v>0</v>
      </c>
      <c r="BI480" s="233">
        <f>IF(N480="nulová",J480,0)</f>
        <v>0</v>
      </c>
      <c r="BJ480" s="17" t="s">
        <v>84</v>
      </c>
      <c r="BK480" s="233">
        <f>ROUND(I480*H480,2)</f>
        <v>0</v>
      </c>
      <c r="BL480" s="17" t="s">
        <v>254</v>
      </c>
      <c r="BM480" s="232" t="s">
        <v>1643</v>
      </c>
    </row>
    <row r="481" s="2" customFormat="1">
      <c r="A481" s="38"/>
      <c r="B481" s="39"/>
      <c r="C481" s="40"/>
      <c r="D481" s="234" t="s">
        <v>260</v>
      </c>
      <c r="E481" s="40"/>
      <c r="F481" s="235" t="s">
        <v>1642</v>
      </c>
      <c r="G481" s="40"/>
      <c r="H481" s="40"/>
      <c r="I481" s="236"/>
      <c r="J481" s="40"/>
      <c r="K481" s="40"/>
      <c r="L481" s="44"/>
      <c r="M481" s="237"/>
      <c r="N481" s="238"/>
      <c r="O481" s="91"/>
      <c r="P481" s="91"/>
      <c r="Q481" s="91"/>
      <c r="R481" s="91"/>
      <c r="S481" s="91"/>
      <c r="T481" s="92"/>
      <c r="U481" s="38"/>
      <c r="V481" s="38"/>
      <c r="W481" s="38"/>
      <c r="X481" s="38"/>
      <c r="Y481" s="38"/>
      <c r="Z481" s="38"/>
      <c r="AA481" s="38"/>
      <c r="AB481" s="38"/>
      <c r="AC481" s="38"/>
      <c r="AD481" s="38"/>
      <c r="AE481" s="38"/>
      <c r="AT481" s="17" t="s">
        <v>260</v>
      </c>
      <c r="AU481" s="17" t="s">
        <v>84</v>
      </c>
    </row>
    <row r="482" s="12" customFormat="1">
      <c r="A482" s="12"/>
      <c r="B482" s="242"/>
      <c r="C482" s="243"/>
      <c r="D482" s="234" t="s">
        <v>276</v>
      </c>
      <c r="E482" s="244" t="s">
        <v>1</v>
      </c>
      <c r="F482" s="245" t="s">
        <v>986</v>
      </c>
      <c r="G482" s="243"/>
      <c r="H482" s="246">
        <v>28</v>
      </c>
      <c r="I482" s="247"/>
      <c r="J482" s="243"/>
      <c r="K482" s="243"/>
      <c r="L482" s="248"/>
      <c r="M482" s="249"/>
      <c r="N482" s="250"/>
      <c r="O482" s="250"/>
      <c r="P482" s="250"/>
      <c r="Q482" s="250"/>
      <c r="R482" s="250"/>
      <c r="S482" s="250"/>
      <c r="T482" s="251"/>
      <c r="U482" s="12"/>
      <c r="V482" s="12"/>
      <c r="W482" s="12"/>
      <c r="X482" s="12"/>
      <c r="Y482" s="12"/>
      <c r="Z482" s="12"/>
      <c r="AA482" s="12"/>
      <c r="AB482" s="12"/>
      <c r="AC482" s="12"/>
      <c r="AD482" s="12"/>
      <c r="AE482" s="12"/>
      <c r="AT482" s="252" t="s">
        <v>276</v>
      </c>
      <c r="AU482" s="252" t="s">
        <v>84</v>
      </c>
      <c r="AV482" s="12" t="s">
        <v>86</v>
      </c>
      <c r="AW482" s="12" t="s">
        <v>32</v>
      </c>
      <c r="AX482" s="12" t="s">
        <v>84</v>
      </c>
      <c r="AY482" s="252" t="s">
        <v>251</v>
      </c>
    </row>
    <row r="483" s="2" customFormat="1" ht="16.5" customHeight="1">
      <c r="A483" s="38"/>
      <c r="B483" s="39"/>
      <c r="C483" s="292" t="s">
        <v>1644</v>
      </c>
      <c r="D483" s="292" t="s">
        <v>1133</v>
      </c>
      <c r="E483" s="293" t="s">
        <v>1645</v>
      </c>
      <c r="F483" s="294" t="s">
        <v>1646</v>
      </c>
      <c r="G483" s="295" t="s">
        <v>416</v>
      </c>
      <c r="H483" s="296">
        <v>7</v>
      </c>
      <c r="I483" s="297"/>
      <c r="J483" s="298">
        <f>ROUND(I483*H483,2)</f>
        <v>0</v>
      </c>
      <c r="K483" s="299"/>
      <c r="L483" s="300"/>
      <c r="M483" s="301" t="s">
        <v>1</v>
      </c>
      <c r="N483" s="302" t="s">
        <v>41</v>
      </c>
      <c r="O483" s="91"/>
      <c r="P483" s="230">
        <f>O483*H483</f>
        <v>0</v>
      </c>
      <c r="Q483" s="230">
        <v>0.0030000000000000001</v>
      </c>
      <c r="R483" s="230">
        <f>Q483*H483</f>
        <v>0.021000000000000001</v>
      </c>
      <c r="S483" s="230">
        <v>0</v>
      </c>
      <c r="T483" s="231">
        <f>S483*H483</f>
        <v>0</v>
      </c>
      <c r="U483" s="38"/>
      <c r="V483" s="38"/>
      <c r="W483" s="38"/>
      <c r="X483" s="38"/>
      <c r="Y483" s="38"/>
      <c r="Z483" s="38"/>
      <c r="AA483" s="38"/>
      <c r="AB483" s="38"/>
      <c r="AC483" s="38"/>
      <c r="AD483" s="38"/>
      <c r="AE483" s="38"/>
      <c r="AR483" s="232" t="s">
        <v>299</v>
      </c>
      <c r="AT483" s="232" t="s">
        <v>1133</v>
      </c>
      <c r="AU483" s="232" t="s">
        <v>84</v>
      </c>
      <c r="AY483" s="17" t="s">
        <v>251</v>
      </c>
      <c r="BE483" s="233">
        <f>IF(N483="základní",J483,0)</f>
        <v>0</v>
      </c>
      <c r="BF483" s="233">
        <f>IF(N483="snížená",J483,0)</f>
        <v>0</v>
      </c>
      <c r="BG483" s="233">
        <f>IF(N483="zákl. přenesená",J483,0)</f>
        <v>0</v>
      </c>
      <c r="BH483" s="233">
        <f>IF(N483="sníž. přenesená",J483,0)</f>
        <v>0</v>
      </c>
      <c r="BI483" s="233">
        <f>IF(N483="nulová",J483,0)</f>
        <v>0</v>
      </c>
      <c r="BJ483" s="17" t="s">
        <v>84</v>
      </c>
      <c r="BK483" s="233">
        <f>ROUND(I483*H483,2)</f>
        <v>0</v>
      </c>
      <c r="BL483" s="17" t="s">
        <v>254</v>
      </c>
      <c r="BM483" s="232" t="s">
        <v>1647</v>
      </c>
    </row>
    <row r="484" s="2" customFormat="1">
      <c r="A484" s="38"/>
      <c r="B484" s="39"/>
      <c r="C484" s="40"/>
      <c r="D484" s="234" t="s">
        <v>260</v>
      </c>
      <c r="E484" s="40"/>
      <c r="F484" s="235" t="s">
        <v>1646</v>
      </c>
      <c r="G484" s="40"/>
      <c r="H484" s="40"/>
      <c r="I484" s="236"/>
      <c r="J484" s="40"/>
      <c r="K484" s="40"/>
      <c r="L484" s="44"/>
      <c r="M484" s="237"/>
      <c r="N484" s="238"/>
      <c r="O484" s="91"/>
      <c r="P484" s="91"/>
      <c r="Q484" s="91"/>
      <c r="R484" s="91"/>
      <c r="S484" s="91"/>
      <c r="T484" s="92"/>
      <c r="U484" s="38"/>
      <c r="V484" s="38"/>
      <c r="W484" s="38"/>
      <c r="X484" s="38"/>
      <c r="Y484" s="38"/>
      <c r="Z484" s="38"/>
      <c r="AA484" s="38"/>
      <c r="AB484" s="38"/>
      <c r="AC484" s="38"/>
      <c r="AD484" s="38"/>
      <c r="AE484" s="38"/>
      <c r="AT484" s="17" t="s">
        <v>260</v>
      </c>
      <c r="AU484" s="17" t="s">
        <v>84</v>
      </c>
    </row>
    <row r="485" s="12" customFormat="1">
      <c r="A485" s="12"/>
      <c r="B485" s="242"/>
      <c r="C485" s="243"/>
      <c r="D485" s="234" t="s">
        <v>276</v>
      </c>
      <c r="E485" s="244" t="s">
        <v>1</v>
      </c>
      <c r="F485" s="245" t="s">
        <v>294</v>
      </c>
      <c r="G485" s="243"/>
      <c r="H485" s="246">
        <v>7</v>
      </c>
      <c r="I485" s="247"/>
      <c r="J485" s="243"/>
      <c r="K485" s="243"/>
      <c r="L485" s="248"/>
      <c r="M485" s="249"/>
      <c r="N485" s="250"/>
      <c r="O485" s="250"/>
      <c r="P485" s="250"/>
      <c r="Q485" s="250"/>
      <c r="R485" s="250"/>
      <c r="S485" s="250"/>
      <c r="T485" s="251"/>
      <c r="U485" s="12"/>
      <c r="V485" s="12"/>
      <c r="W485" s="12"/>
      <c r="X485" s="12"/>
      <c r="Y485" s="12"/>
      <c r="Z485" s="12"/>
      <c r="AA485" s="12"/>
      <c r="AB485" s="12"/>
      <c r="AC485" s="12"/>
      <c r="AD485" s="12"/>
      <c r="AE485" s="12"/>
      <c r="AT485" s="252" t="s">
        <v>276</v>
      </c>
      <c r="AU485" s="252" t="s">
        <v>84</v>
      </c>
      <c r="AV485" s="12" t="s">
        <v>86</v>
      </c>
      <c r="AW485" s="12" t="s">
        <v>32</v>
      </c>
      <c r="AX485" s="12" t="s">
        <v>84</v>
      </c>
      <c r="AY485" s="252" t="s">
        <v>251</v>
      </c>
    </row>
    <row r="486" s="2" customFormat="1" ht="21.75" customHeight="1">
      <c r="A486" s="38"/>
      <c r="B486" s="39"/>
      <c r="C486" s="292" t="s">
        <v>1648</v>
      </c>
      <c r="D486" s="292" t="s">
        <v>1133</v>
      </c>
      <c r="E486" s="293" t="s">
        <v>1649</v>
      </c>
      <c r="F486" s="294" t="s">
        <v>1650</v>
      </c>
      <c r="G486" s="295" t="s">
        <v>416</v>
      </c>
      <c r="H486" s="296">
        <v>7</v>
      </c>
      <c r="I486" s="297"/>
      <c r="J486" s="298">
        <f>ROUND(I486*H486,2)</f>
        <v>0</v>
      </c>
      <c r="K486" s="299"/>
      <c r="L486" s="300"/>
      <c r="M486" s="301" t="s">
        <v>1</v>
      </c>
      <c r="N486" s="302" t="s">
        <v>41</v>
      </c>
      <c r="O486" s="91"/>
      <c r="P486" s="230">
        <f>O486*H486</f>
        <v>0</v>
      </c>
      <c r="Q486" s="230">
        <v>0.0061000000000000004</v>
      </c>
      <c r="R486" s="230">
        <f>Q486*H486</f>
        <v>0.042700000000000002</v>
      </c>
      <c r="S486" s="230">
        <v>0</v>
      </c>
      <c r="T486" s="231">
        <f>S486*H486</f>
        <v>0</v>
      </c>
      <c r="U486" s="38"/>
      <c r="V486" s="38"/>
      <c r="W486" s="38"/>
      <c r="X486" s="38"/>
      <c r="Y486" s="38"/>
      <c r="Z486" s="38"/>
      <c r="AA486" s="38"/>
      <c r="AB486" s="38"/>
      <c r="AC486" s="38"/>
      <c r="AD486" s="38"/>
      <c r="AE486" s="38"/>
      <c r="AR486" s="232" t="s">
        <v>299</v>
      </c>
      <c r="AT486" s="232" t="s">
        <v>1133</v>
      </c>
      <c r="AU486" s="232" t="s">
        <v>84</v>
      </c>
      <c r="AY486" s="17" t="s">
        <v>251</v>
      </c>
      <c r="BE486" s="233">
        <f>IF(N486="základní",J486,0)</f>
        <v>0</v>
      </c>
      <c r="BF486" s="233">
        <f>IF(N486="snížená",J486,0)</f>
        <v>0</v>
      </c>
      <c r="BG486" s="233">
        <f>IF(N486="zákl. přenesená",J486,0)</f>
        <v>0</v>
      </c>
      <c r="BH486" s="233">
        <f>IF(N486="sníž. přenesená",J486,0)</f>
        <v>0</v>
      </c>
      <c r="BI486" s="233">
        <f>IF(N486="nulová",J486,0)</f>
        <v>0</v>
      </c>
      <c r="BJ486" s="17" t="s">
        <v>84</v>
      </c>
      <c r="BK486" s="233">
        <f>ROUND(I486*H486,2)</f>
        <v>0</v>
      </c>
      <c r="BL486" s="17" t="s">
        <v>254</v>
      </c>
      <c r="BM486" s="232" t="s">
        <v>1651</v>
      </c>
    </row>
    <row r="487" s="2" customFormat="1">
      <c r="A487" s="38"/>
      <c r="B487" s="39"/>
      <c r="C487" s="40"/>
      <c r="D487" s="234" t="s">
        <v>260</v>
      </c>
      <c r="E487" s="40"/>
      <c r="F487" s="235" t="s">
        <v>1650</v>
      </c>
      <c r="G487" s="40"/>
      <c r="H487" s="40"/>
      <c r="I487" s="236"/>
      <c r="J487" s="40"/>
      <c r="K487" s="40"/>
      <c r="L487" s="44"/>
      <c r="M487" s="237"/>
      <c r="N487" s="238"/>
      <c r="O487" s="91"/>
      <c r="P487" s="91"/>
      <c r="Q487" s="91"/>
      <c r="R487" s="91"/>
      <c r="S487" s="91"/>
      <c r="T487" s="92"/>
      <c r="U487" s="38"/>
      <c r="V487" s="38"/>
      <c r="W487" s="38"/>
      <c r="X487" s="38"/>
      <c r="Y487" s="38"/>
      <c r="Z487" s="38"/>
      <c r="AA487" s="38"/>
      <c r="AB487" s="38"/>
      <c r="AC487" s="38"/>
      <c r="AD487" s="38"/>
      <c r="AE487" s="38"/>
      <c r="AT487" s="17" t="s">
        <v>260</v>
      </c>
      <c r="AU487" s="17" t="s">
        <v>84</v>
      </c>
    </row>
    <row r="488" s="12" customFormat="1">
      <c r="A488" s="12"/>
      <c r="B488" s="242"/>
      <c r="C488" s="243"/>
      <c r="D488" s="234" t="s">
        <v>276</v>
      </c>
      <c r="E488" s="244" t="s">
        <v>1</v>
      </c>
      <c r="F488" s="245" t="s">
        <v>294</v>
      </c>
      <c r="G488" s="243"/>
      <c r="H488" s="246">
        <v>7</v>
      </c>
      <c r="I488" s="247"/>
      <c r="J488" s="243"/>
      <c r="K488" s="243"/>
      <c r="L488" s="248"/>
      <c r="M488" s="249"/>
      <c r="N488" s="250"/>
      <c r="O488" s="250"/>
      <c r="P488" s="250"/>
      <c r="Q488" s="250"/>
      <c r="R488" s="250"/>
      <c r="S488" s="250"/>
      <c r="T488" s="251"/>
      <c r="U488" s="12"/>
      <c r="V488" s="12"/>
      <c r="W488" s="12"/>
      <c r="X488" s="12"/>
      <c r="Y488" s="12"/>
      <c r="Z488" s="12"/>
      <c r="AA488" s="12"/>
      <c r="AB488" s="12"/>
      <c r="AC488" s="12"/>
      <c r="AD488" s="12"/>
      <c r="AE488" s="12"/>
      <c r="AT488" s="252" t="s">
        <v>276</v>
      </c>
      <c r="AU488" s="252" t="s">
        <v>84</v>
      </c>
      <c r="AV488" s="12" t="s">
        <v>86</v>
      </c>
      <c r="AW488" s="12" t="s">
        <v>32</v>
      </c>
      <c r="AX488" s="12" t="s">
        <v>84</v>
      </c>
      <c r="AY488" s="252" t="s">
        <v>251</v>
      </c>
    </row>
    <row r="489" s="2" customFormat="1" ht="16.5" customHeight="1">
      <c r="A489" s="38"/>
      <c r="B489" s="39"/>
      <c r="C489" s="292" t="s">
        <v>1652</v>
      </c>
      <c r="D489" s="292" t="s">
        <v>1133</v>
      </c>
      <c r="E489" s="293" t="s">
        <v>1653</v>
      </c>
      <c r="F489" s="294" t="s">
        <v>1654</v>
      </c>
      <c r="G489" s="295" t="s">
        <v>1622</v>
      </c>
      <c r="H489" s="296">
        <v>7</v>
      </c>
      <c r="I489" s="297"/>
      <c r="J489" s="298">
        <f>ROUND(I489*H489,2)</f>
        <v>0</v>
      </c>
      <c r="K489" s="299"/>
      <c r="L489" s="300"/>
      <c r="M489" s="301" t="s">
        <v>1</v>
      </c>
      <c r="N489" s="302" t="s">
        <v>41</v>
      </c>
      <c r="O489" s="91"/>
      <c r="P489" s="230">
        <f>O489*H489</f>
        <v>0</v>
      </c>
      <c r="Q489" s="230">
        <v>0.00010000000000000001</v>
      </c>
      <c r="R489" s="230">
        <f>Q489*H489</f>
        <v>0.00069999999999999999</v>
      </c>
      <c r="S489" s="230">
        <v>0</v>
      </c>
      <c r="T489" s="231">
        <f>S489*H489</f>
        <v>0</v>
      </c>
      <c r="U489" s="38"/>
      <c r="V489" s="38"/>
      <c r="W489" s="38"/>
      <c r="X489" s="38"/>
      <c r="Y489" s="38"/>
      <c r="Z489" s="38"/>
      <c r="AA489" s="38"/>
      <c r="AB489" s="38"/>
      <c r="AC489" s="38"/>
      <c r="AD489" s="38"/>
      <c r="AE489" s="38"/>
      <c r="AR489" s="232" t="s">
        <v>299</v>
      </c>
      <c r="AT489" s="232" t="s">
        <v>1133</v>
      </c>
      <c r="AU489" s="232" t="s">
        <v>84</v>
      </c>
      <c r="AY489" s="17" t="s">
        <v>251</v>
      </c>
      <c r="BE489" s="233">
        <f>IF(N489="základní",J489,0)</f>
        <v>0</v>
      </c>
      <c r="BF489" s="233">
        <f>IF(N489="snížená",J489,0)</f>
        <v>0</v>
      </c>
      <c r="BG489" s="233">
        <f>IF(N489="zákl. přenesená",J489,0)</f>
        <v>0</v>
      </c>
      <c r="BH489" s="233">
        <f>IF(N489="sníž. přenesená",J489,0)</f>
        <v>0</v>
      </c>
      <c r="BI489" s="233">
        <f>IF(N489="nulová",J489,0)</f>
        <v>0</v>
      </c>
      <c r="BJ489" s="17" t="s">
        <v>84</v>
      </c>
      <c r="BK489" s="233">
        <f>ROUND(I489*H489,2)</f>
        <v>0</v>
      </c>
      <c r="BL489" s="17" t="s">
        <v>254</v>
      </c>
      <c r="BM489" s="232" t="s">
        <v>1655</v>
      </c>
    </row>
    <row r="490" s="2" customFormat="1">
      <c r="A490" s="38"/>
      <c r="B490" s="39"/>
      <c r="C490" s="40"/>
      <c r="D490" s="234" t="s">
        <v>260</v>
      </c>
      <c r="E490" s="40"/>
      <c r="F490" s="235" t="s">
        <v>1654</v>
      </c>
      <c r="G490" s="40"/>
      <c r="H490" s="40"/>
      <c r="I490" s="236"/>
      <c r="J490" s="40"/>
      <c r="K490" s="40"/>
      <c r="L490" s="44"/>
      <c r="M490" s="237"/>
      <c r="N490" s="238"/>
      <c r="O490" s="91"/>
      <c r="P490" s="91"/>
      <c r="Q490" s="91"/>
      <c r="R490" s="91"/>
      <c r="S490" s="91"/>
      <c r="T490" s="92"/>
      <c r="U490" s="38"/>
      <c r="V490" s="38"/>
      <c r="W490" s="38"/>
      <c r="X490" s="38"/>
      <c r="Y490" s="38"/>
      <c r="Z490" s="38"/>
      <c r="AA490" s="38"/>
      <c r="AB490" s="38"/>
      <c r="AC490" s="38"/>
      <c r="AD490" s="38"/>
      <c r="AE490" s="38"/>
      <c r="AT490" s="17" t="s">
        <v>260</v>
      </c>
      <c r="AU490" s="17" t="s">
        <v>84</v>
      </c>
    </row>
    <row r="491" s="12" customFormat="1">
      <c r="A491" s="12"/>
      <c r="B491" s="242"/>
      <c r="C491" s="243"/>
      <c r="D491" s="234" t="s">
        <v>276</v>
      </c>
      <c r="E491" s="244" t="s">
        <v>1</v>
      </c>
      <c r="F491" s="245" t="s">
        <v>294</v>
      </c>
      <c r="G491" s="243"/>
      <c r="H491" s="246">
        <v>7</v>
      </c>
      <c r="I491" s="247"/>
      <c r="J491" s="243"/>
      <c r="K491" s="243"/>
      <c r="L491" s="248"/>
      <c r="M491" s="249"/>
      <c r="N491" s="250"/>
      <c r="O491" s="250"/>
      <c r="P491" s="250"/>
      <c r="Q491" s="250"/>
      <c r="R491" s="250"/>
      <c r="S491" s="250"/>
      <c r="T491" s="251"/>
      <c r="U491" s="12"/>
      <c r="V491" s="12"/>
      <c r="W491" s="12"/>
      <c r="X491" s="12"/>
      <c r="Y491" s="12"/>
      <c r="Z491" s="12"/>
      <c r="AA491" s="12"/>
      <c r="AB491" s="12"/>
      <c r="AC491" s="12"/>
      <c r="AD491" s="12"/>
      <c r="AE491" s="12"/>
      <c r="AT491" s="252" t="s">
        <v>276</v>
      </c>
      <c r="AU491" s="252" t="s">
        <v>84</v>
      </c>
      <c r="AV491" s="12" t="s">
        <v>86</v>
      </c>
      <c r="AW491" s="12" t="s">
        <v>32</v>
      </c>
      <c r="AX491" s="12" t="s">
        <v>84</v>
      </c>
      <c r="AY491" s="252" t="s">
        <v>251</v>
      </c>
    </row>
    <row r="492" s="2" customFormat="1" ht="24.15" customHeight="1">
      <c r="A492" s="38"/>
      <c r="B492" s="39"/>
      <c r="C492" s="220" t="s">
        <v>1656</v>
      </c>
      <c r="D492" s="220" t="s">
        <v>255</v>
      </c>
      <c r="E492" s="221" t="s">
        <v>1657</v>
      </c>
      <c r="F492" s="222" t="s">
        <v>1658</v>
      </c>
      <c r="G492" s="223" t="s">
        <v>802</v>
      </c>
      <c r="H492" s="224">
        <v>100</v>
      </c>
      <c r="I492" s="225"/>
      <c r="J492" s="226">
        <f>ROUND(I492*H492,2)</f>
        <v>0</v>
      </c>
      <c r="K492" s="227"/>
      <c r="L492" s="44"/>
      <c r="M492" s="228" t="s">
        <v>1</v>
      </c>
      <c r="N492" s="229" t="s">
        <v>41</v>
      </c>
      <c r="O492" s="91"/>
      <c r="P492" s="230">
        <f>O492*H492</f>
        <v>0</v>
      </c>
      <c r="Q492" s="230">
        <v>0.00012999999999999999</v>
      </c>
      <c r="R492" s="230">
        <f>Q492*H492</f>
        <v>0.012999999999999999</v>
      </c>
      <c r="S492" s="230">
        <v>0</v>
      </c>
      <c r="T492" s="231">
        <f>S492*H492</f>
        <v>0</v>
      </c>
      <c r="U492" s="38"/>
      <c r="V492" s="38"/>
      <c r="W492" s="38"/>
      <c r="X492" s="38"/>
      <c r="Y492" s="38"/>
      <c r="Z492" s="38"/>
      <c r="AA492" s="38"/>
      <c r="AB492" s="38"/>
      <c r="AC492" s="38"/>
      <c r="AD492" s="38"/>
      <c r="AE492" s="38"/>
      <c r="AR492" s="232" t="s">
        <v>254</v>
      </c>
      <c r="AT492" s="232" t="s">
        <v>255</v>
      </c>
      <c r="AU492" s="232" t="s">
        <v>84</v>
      </c>
      <c r="AY492" s="17" t="s">
        <v>251</v>
      </c>
      <c r="BE492" s="233">
        <f>IF(N492="základní",J492,0)</f>
        <v>0</v>
      </c>
      <c r="BF492" s="233">
        <f>IF(N492="snížená",J492,0)</f>
        <v>0</v>
      </c>
      <c r="BG492" s="233">
        <f>IF(N492="zákl. přenesená",J492,0)</f>
        <v>0</v>
      </c>
      <c r="BH492" s="233">
        <f>IF(N492="sníž. přenesená",J492,0)</f>
        <v>0</v>
      </c>
      <c r="BI492" s="233">
        <f>IF(N492="nulová",J492,0)</f>
        <v>0</v>
      </c>
      <c r="BJ492" s="17" t="s">
        <v>84</v>
      </c>
      <c r="BK492" s="233">
        <f>ROUND(I492*H492,2)</f>
        <v>0</v>
      </c>
      <c r="BL492" s="17" t="s">
        <v>254</v>
      </c>
      <c r="BM492" s="232" t="s">
        <v>1659</v>
      </c>
    </row>
    <row r="493" s="2" customFormat="1">
      <c r="A493" s="38"/>
      <c r="B493" s="39"/>
      <c r="C493" s="40"/>
      <c r="D493" s="234" t="s">
        <v>260</v>
      </c>
      <c r="E493" s="40"/>
      <c r="F493" s="235" t="s">
        <v>1658</v>
      </c>
      <c r="G493" s="40"/>
      <c r="H493" s="40"/>
      <c r="I493" s="236"/>
      <c r="J493" s="40"/>
      <c r="K493" s="40"/>
      <c r="L493" s="44"/>
      <c r="M493" s="237"/>
      <c r="N493" s="238"/>
      <c r="O493" s="91"/>
      <c r="P493" s="91"/>
      <c r="Q493" s="91"/>
      <c r="R493" s="91"/>
      <c r="S493" s="91"/>
      <c r="T493" s="92"/>
      <c r="U493" s="38"/>
      <c r="V493" s="38"/>
      <c r="W493" s="38"/>
      <c r="X493" s="38"/>
      <c r="Y493" s="38"/>
      <c r="Z493" s="38"/>
      <c r="AA493" s="38"/>
      <c r="AB493" s="38"/>
      <c r="AC493" s="38"/>
      <c r="AD493" s="38"/>
      <c r="AE493" s="38"/>
      <c r="AT493" s="17" t="s">
        <v>260</v>
      </c>
      <c r="AU493" s="17" t="s">
        <v>84</v>
      </c>
    </row>
    <row r="494" s="12" customFormat="1">
      <c r="A494" s="12"/>
      <c r="B494" s="242"/>
      <c r="C494" s="243"/>
      <c r="D494" s="234" t="s">
        <v>276</v>
      </c>
      <c r="E494" s="244" t="s">
        <v>1</v>
      </c>
      <c r="F494" s="245" t="s">
        <v>1660</v>
      </c>
      <c r="G494" s="243"/>
      <c r="H494" s="246">
        <v>100</v>
      </c>
      <c r="I494" s="247"/>
      <c r="J494" s="243"/>
      <c r="K494" s="243"/>
      <c r="L494" s="248"/>
      <c r="M494" s="249"/>
      <c r="N494" s="250"/>
      <c r="O494" s="250"/>
      <c r="P494" s="250"/>
      <c r="Q494" s="250"/>
      <c r="R494" s="250"/>
      <c r="S494" s="250"/>
      <c r="T494" s="251"/>
      <c r="U494" s="12"/>
      <c r="V494" s="12"/>
      <c r="W494" s="12"/>
      <c r="X494" s="12"/>
      <c r="Y494" s="12"/>
      <c r="Z494" s="12"/>
      <c r="AA494" s="12"/>
      <c r="AB494" s="12"/>
      <c r="AC494" s="12"/>
      <c r="AD494" s="12"/>
      <c r="AE494" s="12"/>
      <c r="AT494" s="252" t="s">
        <v>276</v>
      </c>
      <c r="AU494" s="252" t="s">
        <v>84</v>
      </c>
      <c r="AV494" s="12" t="s">
        <v>86</v>
      </c>
      <c r="AW494" s="12" t="s">
        <v>32</v>
      </c>
      <c r="AX494" s="12" t="s">
        <v>84</v>
      </c>
      <c r="AY494" s="252" t="s">
        <v>251</v>
      </c>
    </row>
    <row r="495" s="2" customFormat="1" ht="24.15" customHeight="1">
      <c r="A495" s="38"/>
      <c r="B495" s="39"/>
      <c r="C495" s="220" t="s">
        <v>1661</v>
      </c>
      <c r="D495" s="220" t="s">
        <v>255</v>
      </c>
      <c r="E495" s="221" t="s">
        <v>1662</v>
      </c>
      <c r="F495" s="222" t="s">
        <v>1663</v>
      </c>
      <c r="G495" s="223" t="s">
        <v>802</v>
      </c>
      <c r="H495" s="224">
        <v>56</v>
      </c>
      <c r="I495" s="225"/>
      <c r="J495" s="226">
        <f>ROUND(I495*H495,2)</f>
        <v>0</v>
      </c>
      <c r="K495" s="227"/>
      <c r="L495" s="44"/>
      <c r="M495" s="228" t="s">
        <v>1</v>
      </c>
      <c r="N495" s="229" t="s">
        <v>41</v>
      </c>
      <c r="O495" s="91"/>
      <c r="P495" s="230">
        <f>O495*H495</f>
        <v>0</v>
      </c>
      <c r="Q495" s="230">
        <v>6.0000000000000002E-05</v>
      </c>
      <c r="R495" s="230">
        <f>Q495*H495</f>
        <v>0.0033600000000000001</v>
      </c>
      <c r="S495" s="230">
        <v>0</v>
      </c>
      <c r="T495" s="231">
        <f>S495*H495</f>
        <v>0</v>
      </c>
      <c r="U495" s="38"/>
      <c r="V495" s="38"/>
      <c r="W495" s="38"/>
      <c r="X495" s="38"/>
      <c r="Y495" s="38"/>
      <c r="Z495" s="38"/>
      <c r="AA495" s="38"/>
      <c r="AB495" s="38"/>
      <c r="AC495" s="38"/>
      <c r="AD495" s="38"/>
      <c r="AE495" s="38"/>
      <c r="AR495" s="232" t="s">
        <v>254</v>
      </c>
      <c r="AT495" s="232" t="s">
        <v>255</v>
      </c>
      <c r="AU495" s="232" t="s">
        <v>84</v>
      </c>
      <c r="AY495" s="17" t="s">
        <v>251</v>
      </c>
      <c r="BE495" s="233">
        <f>IF(N495="základní",J495,0)</f>
        <v>0</v>
      </c>
      <c r="BF495" s="233">
        <f>IF(N495="snížená",J495,0)</f>
        <v>0</v>
      </c>
      <c r="BG495" s="233">
        <f>IF(N495="zákl. přenesená",J495,0)</f>
        <v>0</v>
      </c>
      <c r="BH495" s="233">
        <f>IF(N495="sníž. přenesená",J495,0)</f>
        <v>0</v>
      </c>
      <c r="BI495" s="233">
        <f>IF(N495="nulová",J495,0)</f>
        <v>0</v>
      </c>
      <c r="BJ495" s="17" t="s">
        <v>84</v>
      </c>
      <c r="BK495" s="233">
        <f>ROUND(I495*H495,2)</f>
        <v>0</v>
      </c>
      <c r="BL495" s="17" t="s">
        <v>254</v>
      </c>
      <c r="BM495" s="232" t="s">
        <v>1664</v>
      </c>
    </row>
    <row r="496" s="2" customFormat="1">
      <c r="A496" s="38"/>
      <c r="B496" s="39"/>
      <c r="C496" s="40"/>
      <c r="D496" s="234" t="s">
        <v>260</v>
      </c>
      <c r="E496" s="40"/>
      <c r="F496" s="235" t="s">
        <v>1663</v>
      </c>
      <c r="G496" s="40"/>
      <c r="H496" s="40"/>
      <c r="I496" s="236"/>
      <c r="J496" s="40"/>
      <c r="K496" s="40"/>
      <c r="L496" s="44"/>
      <c r="M496" s="237"/>
      <c r="N496" s="238"/>
      <c r="O496" s="91"/>
      <c r="P496" s="91"/>
      <c r="Q496" s="91"/>
      <c r="R496" s="91"/>
      <c r="S496" s="91"/>
      <c r="T496" s="92"/>
      <c r="U496" s="38"/>
      <c r="V496" s="38"/>
      <c r="W496" s="38"/>
      <c r="X496" s="38"/>
      <c r="Y496" s="38"/>
      <c r="Z496" s="38"/>
      <c r="AA496" s="38"/>
      <c r="AB496" s="38"/>
      <c r="AC496" s="38"/>
      <c r="AD496" s="38"/>
      <c r="AE496" s="38"/>
      <c r="AT496" s="17" t="s">
        <v>260</v>
      </c>
      <c r="AU496" s="17" t="s">
        <v>84</v>
      </c>
    </row>
    <row r="497" s="12" customFormat="1">
      <c r="A497" s="12"/>
      <c r="B497" s="242"/>
      <c r="C497" s="243"/>
      <c r="D497" s="234" t="s">
        <v>276</v>
      </c>
      <c r="E497" s="244" t="s">
        <v>1</v>
      </c>
      <c r="F497" s="245" t="s">
        <v>1665</v>
      </c>
      <c r="G497" s="243"/>
      <c r="H497" s="246">
        <v>56</v>
      </c>
      <c r="I497" s="247"/>
      <c r="J497" s="243"/>
      <c r="K497" s="243"/>
      <c r="L497" s="248"/>
      <c r="M497" s="249"/>
      <c r="N497" s="250"/>
      <c r="O497" s="250"/>
      <c r="P497" s="250"/>
      <c r="Q497" s="250"/>
      <c r="R497" s="250"/>
      <c r="S497" s="250"/>
      <c r="T497" s="251"/>
      <c r="U497" s="12"/>
      <c r="V497" s="12"/>
      <c r="W497" s="12"/>
      <c r="X497" s="12"/>
      <c r="Y497" s="12"/>
      <c r="Z497" s="12"/>
      <c r="AA497" s="12"/>
      <c r="AB497" s="12"/>
      <c r="AC497" s="12"/>
      <c r="AD497" s="12"/>
      <c r="AE497" s="12"/>
      <c r="AT497" s="252" t="s">
        <v>276</v>
      </c>
      <c r="AU497" s="252" t="s">
        <v>84</v>
      </c>
      <c r="AV497" s="12" t="s">
        <v>86</v>
      </c>
      <c r="AW497" s="12" t="s">
        <v>32</v>
      </c>
      <c r="AX497" s="12" t="s">
        <v>84</v>
      </c>
      <c r="AY497" s="252" t="s">
        <v>251</v>
      </c>
    </row>
    <row r="498" s="2" customFormat="1" ht="24.15" customHeight="1">
      <c r="A498" s="38"/>
      <c r="B498" s="39"/>
      <c r="C498" s="220" t="s">
        <v>1666</v>
      </c>
      <c r="D498" s="220" t="s">
        <v>255</v>
      </c>
      <c r="E498" s="221" t="s">
        <v>1667</v>
      </c>
      <c r="F498" s="222" t="s">
        <v>1668</v>
      </c>
      <c r="G498" s="223" t="s">
        <v>802</v>
      </c>
      <c r="H498" s="224">
        <v>360</v>
      </c>
      <c r="I498" s="225"/>
      <c r="J498" s="226">
        <f>ROUND(I498*H498,2)</f>
        <v>0</v>
      </c>
      <c r="K498" s="227"/>
      <c r="L498" s="44"/>
      <c r="M498" s="228" t="s">
        <v>1</v>
      </c>
      <c r="N498" s="229" t="s">
        <v>41</v>
      </c>
      <c r="O498" s="91"/>
      <c r="P498" s="230">
        <f>O498*H498</f>
        <v>0</v>
      </c>
      <c r="Q498" s="230">
        <v>0.00025999999999999998</v>
      </c>
      <c r="R498" s="230">
        <f>Q498*H498</f>
        <v>0.093599999999999989</v>
      </c>
      <c r="S498" s="230">
        <v>0</v>
      </c>
      <c r="T498" s="231">
        <f>S498*H498</f>
        <v>0</v>
      </c>
      <c r="U498" s="38"/>
      <c r="V498" s="38"/>
      <c r="W498" s="38"/>
      <c r="X498" s="38"/>
      <c r="Y498" s="38"/>
      <c r="Z498" s="38"/>
      <c r="AA498" s="38"/>
      <c r="AB498" s="38"/>
      <c r="AC498" s="38"/>
      <c r="AD498" s="38"/>
      <c r="AE498" s="38"/>
      <c r="AR498" s="232" t="s">
        <v>254</v>
      </c>
      <c r="AT498" s="232" t="s">
        <v>255</v>
      </c>
      <c r="AU498" s="232" t="s">
        <v>84</v>
      </c>
      <c r="AY498" s="17" t="s">
        <v>251</v>
      </c>
      <c r="BE498" s="233">
        <f>IF(N498="základní",J498,0)</f>
        <v>0</v>
      </c>
      <c r="BF498" s="233">
        <f>IF(N498="snížená",J498,0)</f>
        <v>0</v>
      </c>
      <c r="BG498" s="233">
        <f>IF(N498="zákl. přenesená",J498,0)</f>
        <v>0</v>
      </c>
      <c r="BH498" s="233">
        <f>IF(N498="sníž. přenesená",J498,0)</f>
        <v>0</v>
      </c>
      <c r="BI498" s="233">
        <f>IF(N498="nulová",J498,0)</f>
        <v>0</v>
      </c>
      <c r="BJ498" s="17" t="s">
        <v>84</v>
      </c>
      <c r="BK498" s="233">
        <f>ROUND(I498*H498,2)</f>
        <v>0</v>
      </c>
      <c r="BL498" s="17" t="s">
        <v>254</v>
      </c>
      <c r="BM498" s="232" t="s">
        <v>1669</v>
      </c>
    </row>
    <row r="499" s="2" customFormat="1">
      <c r="A499" s="38"/>
      <c r="B499" s="39"/>
      <c r="C499" s="40"/>
      <c r="D499" s="234" t="s">
        <v>260</v>
      </c>
      <c r="E499" s="40"/>
      <c r="F499" s="235" t="s">
        <v>1668</v>
      </c>
      <c r="G499" s="40"/>
      <c r="H499" s="40"/>
      <c r="I499" s="236"/>
      <c r="J499" s="40"/>
      <c r="K499" s="40"/>
      <c r="L499" s="44"/>
      <c r="M499" s="237"/>
      <c r="N499" s="238"/>
      <c r="O499" s="91"/>
      <c r="P499" s="91"/>
      <c r="Q499" s="91"/>
      <c r="R499" s="91"/>
      <c r="S499" s="91"/>
      <c r="T499" s="92"/>
      <c r="U499" s="38"/>
      <c r="V499" s="38"/>
      <c r="W499" s="38"/>
      <c r="X499" s="38"/>
      <c r="Y499" s="38"/>
      <c r="Z499" s="38"/>
      <c r="AA499" s="38"/>
      <c r="AB499" s="38"/>
      <c r="AC499" s="38"/>
      <c r="AD499" s="38"/>
      <c r="AE499" s="38"/>
      <c r="AT499" s="17" t="s">
        <v>260</v>
      </c>
      <c r="AU499" s="17" t="s">
        <v>84</v>
      </c>
    </row>
    <row r="500" s="12" customFormat="1">
      <c r="A500" s="12"/>
      <c r="B500" s="242"/>
      <c r="C500" s="243"/>
      <c r="D500" s="234" t="s">
        <v>276</v>
      </c>
      <c r="E500" s="244" t="s">
        <v>1</v>
      </c>
      <c r="F500" s="245" t="s">
        <v>1670</v>
      </c>
      <c r="G500" s="243"/>
      <c r="H500" s="246">
        <v>360</v>
      </c>
      <c r="I500" s="247"/>
      <c r="J500" s="243"/>
      <c r="K500" s="243"/>
      <c r="L500" s="248"/>
      <c r="M500" s="249"/>
      <c r="N500" s="250"/>
      <c r="O500" s="250"/>
      <c r="P500" s="250"/>
      <c r="Q500" s="250"/>
      <c r="R500" s="250"/>
      <c r="S500" s="250"/>
      <c r="T500" s="251"/>
      <c r="U500" s="12"/>
      <c r="V500" s="12"/>
      <c r="W500" s="12"/>
      <c r="X500" s="12"/>
      <c r="Y500" s="12"/>
      <c r="Z500" s="12"/>
      <c r="AA500" s="12"/>
      <c r="AB500" s="12"/>
      <c r="AC500" s="12"/>
      <c r="AD500" s="12"/>
      <c r="AE500" s="12"/>
      <c r="AT500" s="252" t="s">
        <v>276</v>
      </c>
      <c r="AU500" s="252" t="s">
        <v>84</v>
      </c>
      <c r="AV500" s="12" t="s">
        <v>86</v>
      </c>
      <c r="AW500" s="12" t="s">
        <v>32</v>
      </c>
      <c r="AX500" s="12" t="s">
        <v>84</v>
      </c>
      <c r="AY500" s="252" t="s">
        <v>251</v>
      </c>
    </row>
    <row r="501" s="2" customFormat="1" ht="24.15" customHeight="1">
      <c r="A501" s="38"/>
      <c r="B501" s="39"/>
      <c r="C501" s="220" t="s">
        <v>1671</v>
      </c>
      <c r="D501" s="220" t="s">
        <v>255</v>
      </c>
      <c r="E501" s="221" t="s">
        <v>1672</v>
      </c>
      <c r="F501" s="222" t="s">
        <v>1673</v>
      </c>
      <c r="G501" s="223" t="s">
        <v>802</v>
      </c>
      <c r="H501" s="224">
        <v>119</v>
      </c>
      <c r="I501" s="225"/>
      <c r="J501" s="226">
        <f>ROUND(I501*H501,2)</f>
        <v>0</v>
      </c>
      <c r="K501" s="227"/>
      <c r="L501" s="44"/>
      <c r="M501" s="228" t="s">
        <v>1</v>
      </c>
      <c r="N501" s="229" t="s">
        <v>41</v>
      </c>
      <c r="O501" s="91"/>
      <c r="P501" s="230">
        <f>O501*H501</f>
        <v>0</v>
      </c>
      <c r="Q501" s="230">
        <v>0.00016000000000000001</v>
      </c>
      <c r="R501" s="230">
        <f>Q501*H501</f>
        <v>0.019040000000000001</v>
      </c>
      <c r="S501" s="230">
        <v>0</v>
      </c>
      <c r="T501" s="231">
        <f>S501*H501</f>
        <v>0</v>
      </c>
      <c r="U501" s="38"/>
      <c r="V501" s="38"/>
      <c r="W501" s="38"/>
      <c r="X501" s="38"/>
      <c r="Y501" s="38"/>
      <c r="Z501" s="38"/>
      <c r="AA501" s="38"/>
      <c r="AB501" s="38"/>
      <c r="AC501" s="38"/>
      <c r="AD501" s="38"/>
      <c r="AE501" s="38"/>
      <c r="AR501" s="232" t="s">
        <v>254</v>
      </c>
      <c r="AT501" s="232" t="s">
        <v>255</v>
      </c>
      <c r="AU501" s="232" t="s">
        <v>84</v>
      </c>
      <c r="AY501" s="17" t="s">
        <v>251</v>
      </c>
      <c r="BE501" s="233">
        <f>IF(N501="základní",J501,0)</f>
        <v>0</v>
      </c>
      <c r="BF501" s="233">
        <f>IF(N501="snížená",J501,0)</f>
        <v>0</v>
      </c>
      <c r="BG501" s="233">
        <f>IF(N501="zákl. přenesená",J501,0)</f>
        <v>0</v>
      </c>
      <c r="BH501" s="233">
        <f>IF(N501="sníž. přenesená",J501,0)</f>
        <v>0</v>
      </c>
      <c r="BI501" s="233">
        <f>IF(N501="nulová",J501,0)</f>
        <v>0</v>
      </c>
      <c r="BJ501" s="17" t="s">
        <v>84</v>
      </c>
      <c r="BK501" s="233">
        <f>ROUND(I501*H501,2)</f>
        <v>0</v>
      </c>
      <c r="BL501" s="17" t="s">
        <v>254</v>
      </c>
      <c r="BM501" s="232" t="s">
        <v>1674</v>
      </c>
    </row>
    <row r="502" s="2" customFormat="1">
      <c r="A502" s="38"/>
      <c r="B502" s="39"/>
      <c r="C502" s="40"/>
      <c r="D502" s="234" t="s">
        <v>260</v>
      </c>
      <c r="E502" s="40"/>
      <c r="F502" s="235" t="s">
        <v>1673</v>
      </c>
      <c r="G502" s="40"/>
      <c r="H502" s="40"/>
      <c r="I502" s="236"/>
      <c r="J502" s="40"/>
      <c r="K502" s="40"/>
      <c r="L502" s="44"/>
      <c r="M502" s="237"/>
      <c r="N502" s="238"/>
      <c r="O502" s="91"/>
      <c r="P502" s="91"/>
      <c r="Q502" s="91"/>
      <c r="R502" s="91"/>
      <c r="S502" s="91"/>
      <c r="T502" s="92"/>
      <c r="U502" s="38"/>
      <c r="V502" s="38"/>
      <c r="W502" s="38"/>
      <c r="X502" s="38"/>
      <c r="Y502" s="38"/>
      <c r="Z502" s="38"/>
      <c r="AA502" s="38"/>
      <c r="AB502" s="38"/>
      <c r="AC502" s="38"/>
      <c r="AD502" s="38"/>
      <c r="AE502" s="38"/>
      <c r="AT502" s="17" t="s">
        <v>260</v>
      </c>
      <c r="AU502" s="17" t="s">
        <v>84</v>
      </c>
    </row>
    <row r="503" s="12" customFormat="1">
      <c r="A503" s="12"/>
      <c r="B503" s="242"/>
      <c r="C503" s="243"/>
      <c r="D503" s="234" t="s">
        <v>276</v>
      </c>
      <c r="E503" s="244" t="s">
        <v>1</v>
      </c>
      <c r="F503" s="245" t="s">
        <v>1182</v>
      </c>
      <c r="G503" s="243"/>
      <c r="H503" s="246">
        <v>119</v>
      </c>
      <c r="I503" s="247"/>
      <c r="J503" s="243"/>
      <c r="K503" s="243"/>
      <c r="L503" s="248"/>
      <c r="M503" s="249"/>
      <c r="N503" s="250"/>
      <c r="O503" s="250"/>
      <c r="P503" s="250"/>
      <c r="Q503" s="250"/>
      <c r="R503" s="250"/>
      <c r="S503" s="250"/>
      <c r="T503" s="251"/>
      <c r="U503" s="12"/>
      <c r="V503" s="12"/>
      <c r="W503" s="12"/>
      <c r="X503" s="12"/>
      <c r="Y503" s="12"/>
      <c r="Z503" s="12"/>
      <c r="AA503" s="12"/>
      <c r="AB503" s="12"/>
      <c r="AC503" s="12"/>
      <c r="AD503" s="12"/>
      <c r="AE503" s="12"/>
      <c r="AT503" s="252" t="s">
        <v>276</v>
      </c>
      <c r="AU503" s="252" t="s">
        <v>84</v>
      </c>
      <c r="AV503" s="12" t="s">
        <v>86</v>
      </c>
      <c r="AW503" s="12" t="s">
        <v>32</v>
      </c>
      <c r="AX503" s="12" t="s">
        <v>84</v>
      </c>
      <c r="AY503" s="252" t="s">
        <v>251</v>
      </c>
    </row>
    <row r="504" s="2" customFormat="1" ht="24.15" customHeight="1">
      <c r="A504" s="38"/>
      <c r="B504" s="39"/>
      <c r="C504" s="220" t="s">
        <v>1675</v>
      </c>
      <c r="D504" s="220" t="s">
        <v>255</v>
      </c>
      <c r="E504" s="221" t="s">
        <v>1676</v>
      </c>
      <c r="F504" s="222" t="s">
        <v>1677</v>
      </c>
      <c r="G504" s="223" t="s">
        <v>409</v>
      </c>
      <c r="H504" s="224">
        <v>58.25</v>
      </c>
      <c r="I504" s="225"/>
      <c r="J504" s="226">
        <f>ROUND(I504*H504,2)</f>
        <v>0</v>
      </c>
      <c r="K504" s="227"/>
      <c r="L504" s="44"/>
      <c r="M504" s="228" t="s">
        <v>1</v>
      </c>
      <c r="N504" s="229" t="s">
        <v>41</v>
      </c>
      <c r="O504" s="91"/>
      <c r="P504" s="230">
        <f>O504*H504</f>
        <v>0</v>
      </c>
      <c r="Q504" s="230">
        <v>0.0014499999999999999</v>
      </c>
      <c r="R504" s="230">
        <f>Q504*H504</f>
        <v>0.084462499999999996</v>
      </c>
      <c r="S504" s="230">
        <v>0</v>
      </c>
      <c r="T504" s="231">
        <f>S504*H504</f>
        <v>0</v>
      </c>
      <c r="U504" s="38"/>
      <c r="V504" s="38"/>
      <c r="W504" s="38"/>
      <c r="X504" s="38"/>
      <c r="Y504" s="38"/>
      <c r="Z504" s="38"/>
      <c r="AA504" s="38"/>
      <c r="AB504" s="38"/>
      <c r="AC504" s="38"/>
      <c r="AD504" s="38"/>
      <c r="AE504" s="38"/>
      <c r="AR504" s="232" t="s">
        <v>254</v>
      </c>
      <c r="AT504" s="232" t="s">
        <v>255</v>
      </c>
      <c r="AU504" s="232" t="s">
        <v>84</v>
      </c>
      <c r="AY504" s="17" t="s">
        <v>251</v>
      </c>
      <c r="BE504" s="233">
        <f>IF(N504="základní",J504,0)</f>
        <v>0</v>
      </c>
      <c r="BF504" s="233">
        <f>IF(N504="snížená",J504,0)</f>
        <v>0</v>
      </c>
      <c r="BG504" s="233">
        <f>IF(N504="zákl. přenesená",J504,0)</f>
        <v>0</v>
      </c>
      <c r="BH504" s="233">
        <f>IF(N504="sníž. přenesená",J504,0)</f>
        <v>0</v>
      </c>
      <c r="BI504" s="233">
        <f>IF(N504="nulová",J504,0)</f>
        <v>0</v>
      </c>
      <c r="BJ504" s="17" t="s">
        <v>84</v>
      </c>
      <c r="BK504" s="233">
        <f>ROUND(I504*H504,2)</f>
        <v>0</v>
      </c>
      <c r="BL504" s="17" t="s">
        <v>254</v>
      </c>
      <c r="BM504" s="232" t="s">
        <v>1678</v>
      </c>
    </row>
    <row r="505" s="2" customFormat="1">
      <c r="A505" s="38"/>
      <c r="B505" s="39"/>
      <c r="C505" s="40"/>
      <c r="D505" s="234" t="s">
        <v>260</v>
      </c>
      <c r="E505" s="40"/>
      <c r="F505" s="235" t="s">
        <v>1677</v>
      </c>
      <c r="G505" s="40"/>
      <c r="H505" s="40"/>
      <c r="I505" s="236"/>
      <c r="J505" s="40"/>
      <c r="K505" s="40"/>
      <c r="L505" s="44"/>
      <c r="M505" s="237"/>
      <c r="N505" s="238"/>
      <c r="O505" s="91"/>
      <c r="P505" s="91"/>
      <c r="Q505" s="91"/>
      <c r="R505" s="91"/>
      <c r="S505" s="91"/>
      <c r="T505" s="92"/>
      <c r="U505" s="38"/>
      <c r="V505" s="38"/>
      <c r="W505" s="38"/>
      <c r="X505" s="38"/>
      <c r="Y505" s="38"/>
      <c r="Z505" s="38"/>
      <c r="AA505" s="38"/>
      <c r="AB505" s="38"/>
      <c r="AC505" s="38"/>
      <c r="AD505" s="38"/>
      <c r="AE505" s="38"/>
      <c r="AT505" s="17" t="s">
        <v>260</v>
      </c>
      <c r="AU505" s="17" t="s">
        <v>84</v>
      </c>
    </row>
    <row r="506" s="12" customFormat="1">
      <c r="A506" s="12"/>
      <c r="B506" s="242"/>
      <c r="C506" s="243"/>
      <c r="D506" s="234" t="s">
        <v>276</v>
      </c>
      <c r="E506" s="244" t="s">
        <v>1</v>
      </c>
      <c r="F506" s="245" t="s">
        <v>1679</v>
      </c>
      <c r="G506" s="243"/>
      <c r="H506" s="246">
        <v>58.25</v>
      </c>
      <c r="I506" s="247"/>
      <c r="J506" s="243"/>
      <c r="K506" s="243"/>
      <c r="L506" s="248"/>
      <c r="M506" s="249"/>
      <c r="N506" s="250"/>
      <c r="O506" s="250"/>
      <c r="P506" s="250"/>
      <c r="Q506" s="250"/>
      <c r="R506" s="250"/>
      <c r="S506" s="250"/>
      <c r="T506" s="251"/>
      <c r="U506" s="12"/>
      <c r="V506" s="12"/>
      <c r="W506" s="12"/>
      <c r="X506" s="12"/>
      <c r="Y506" s="12"/>
      <c r="Z506" s="12"/>
      <c r="AA506" s="12"/>
      <c r="AB506" s="12"/>
      <c r="AC506" s="12"/>
      <c r="AD506" s="12"/>
      <c r="AE506" s="12"/>
      <c r="AT506" s="252" t="s">
        <v>276</v>
      </c>
      <c r="AU506" s="252" t="s">
        <v>84</v>
      </c>
      <c r="AV506" s="12" t="s">
        <v>86</v>
      </c>
      <c r="AW506" s="12" t="s">
        <v>32</v>
      </c>
      <c r="AX506" s="12" t="s">
        <v>84</v>
      </c>
      <c r="AY506" s="252" t="s">
        <v>251</v>
      </c>
    </row>
    <row r="507" s="2" customFormat="1" ht="24.15" customHeight="1">
      <c r="A507" s="38"/>
      <c r="B507" s="39"/>
      <c r="C507" s="220" t="s">
        <v>1680</v>
      </c>
      <c r="D507" s="220" t="s">
        <v>255</v>
      </c>
      <c r="E507" s="221" t="s">
        <v>1681</v>
      </c>
      <c r="F507" s="222" t="s">
        <v>1682</v>
      </c>
      <c r="G507" s="223" t="s">
        <v>802</v>
      </c>
      <c r="H507" s="224">
        <v>16.550000000000001</v>
      </c>
      <c r="I507" s="225"/>
      <c r="J507" s="226">
        <f>ROUND(I507*H507,2)</f>
        <v>0</v>
      </c>
      <c r="K507" s="227"/>
      <c r="L507" s="44"/>
      <c r="M507" s="228" t="s">
        <v>1</v>
      </c>
      <c r="N507" s="229" t="s">
        <v>41</v>
      </c>
      <c r="O507" s="91"/>
      <c r="P507" s="230">
        <f>O507*H507</f>
        <v>0</v>
      </c>
      <c r="Q507" s="230">
        <v>0.00013999999999999999</v>
      </c>
      <c r="R507" s="230">
        <f>Q507*H507</f>
        <v>0.002317</v>
      </c>
      <c r="S507" s="230">
        <v>0</v>
      </c>
      <c r="T507" s="231">
        <f>S507*H507</f>
        <v>0</v>
      </c>
      <c r="U507" s="38"/>
      <c r="V507" s="38"/>
      <c r="W507" s="38"/>
      <c r="X507" s="38"/>
      <c r="Y507" s="38"/>
      <c r="Z507" s="38"/>
      <c r="AA507" s="38"/>
      <c r="AB507" s="38"/>
      <c r="AC507" s="38"/>
      <c r="AD507" s="38"/>
      <c r="AE507" s="38"/>
      <c r="AR507" s="232" t="s">
        <v>254</v>
      </c>
      <c r="AT507" s="232" t="s">
        <v>255</v>
      </c>
      <c r="AU507" s="232" t="s">
        <v>84</v>
      </c>
      <c r="AY507" s="17" t="s">
        <v>251</v>
      </c>
      <c r="BE507" s="233">
        <f>IF(N507="základní",J507,0)</f>
        <v>0</v>
      </c>
      <c r="BF507" s="233">
        <f>IF(N507="snížená",J507,0)</f>
        <v>0</v>
      </c>
      <c r="BG507" s="233">
        <f>IF(N507="zákl. přenesená",J507,0)</f>
        <v>0</v>
      </c>
      <c r="BH507" s="233">
        <f>IF(N507="sníž. přenesená",J507,0)</f>
        <v>0</v>
      </c>
      <c r="BI507" s="233">
        <f>IF(N507="nulová",J507,0)</f>
        <v>0</v>
      </c>
      <c r="BJ507" s="17" t="s">
        <v>84</v>
      </c>
      <c r="BK507" s="233">
        <f>ROUND(I507*H507,2)</f>
        <v>0</v>
      </c>
      <c r="BL507" s="17" t="s">
        <v>254</v>
      </c>
      <c r="BM507" s="232" t="s">
        <v>1683</v>
      </c>
    </row>
    <row r="508" s="2" customFormat="1">
      <c r="A508" s="38"/>
      <c r="B508" s="39"/>
      <c r="C508" s="40"/>
      <c r="D508" s="234" t="s">
        <v>260</v>
      </c>
      <c r="E508" s="40"/>
      <c r="F508" s="235" t="s">
        <v>1682</v>
      </c>
      <c r="G508" s="40"/>
      <c r="H508" s="40"/>
      <c r="I508" s="236"/>
      <c r="J508" s="40"/>
      <c r="K508" s="40"/>
      <c r="L508" s="44"/>
      <c r="M508" s="237"/>
      <c r="N508" s="238"/>
      <c r="O508" s="91"/>
      <c r="P508" s="91"/>
      <c r="Q508" s="91"/>
      <c r="R508" s="91"/>
      <c r="S508" s="91"/>
      <c r="T508" s="92"/>
      <c r="U508" s="38"/>
      <c r="V508" s="38"/>
      <c r="W508" s="38"/>
      <c r="X508" s="38"/>
      <c r="Y508" s="38"/>
      <c r="Z508" s="38"/>
      <c r="AA508" s="38"/>
      <c r="AB508" s="38"/>
      <c r="AC508" s="38"/>
      <c r="AD508" s="38"/>
      <c r="AE508" s="38"/>
      <c r="AT508" s="17" t="s">
        <v>260</v>
      </c>
      <c r="AU508" s="17" t="s">
        <v>84</v>
      </c>
    </row>
    <row r="509" s="12" customFormat="1">
      <c r="A509" s="12"/>
      <c r="B509" s="242"/>
      <c r="C509" s="243"/>
      <c r="D509" s="234" t="s">
        <v>276</v>
      </c>
      <c r="E509" s="244" t="s">
        <v>1</v>
      </c>
      <c r="F509" s="245" t="s">
        <v>1684</v>
      </c>
      <c r="G509" s="243"/>
      <c r="H509" s="246">
        <v>16.550000000000001</v>
      </c>
      <c r="I509" s="247"/>
      <c r="J509" s="243"/>
      <c r="K509" s="243"/>
      <c r="L509" s="248"/>
      <c r="M509" s="249"/>
      <c r="N509" s="250"/>
      <c r="O509" s="250"/>
      <c r="P509" s="250"/>
      <c r="Q509" s="250"/>
      <c r="R509" s="250"/>
      <c r="S509" s="250"/>
      <c r="T509" s="251"/>
      <c r="U509" s="12"/>
      <c r="V509" s="12"/>
      <c r="W509" s="12"/>
      <c r="X509" s="12"/>
      <c r="Y509" s="12"/>
      <c r="Z509" s="12"/>
      <c r="AA509" s="12"/>
      <c r="AB509" s="12"/>
      <c r="AC509" s="12"/>
      <c r="AD509" s="12"/>
      <c r="AE509" s="12"/>
      <c r="AT509" s="252" t="s">
        <v>276</v>
      </c>
      <c r="AU509" s="252" t="s">
        <v>84</v>
      </c>
      <c r="AV509" s="12" t="s">
        <v>86</v>
      </c>
      <c r="AW509" s="12" t="s">
        <v>32</v>
      </c>
      <c r="AX509" s="12" t="s">
        <v>84</v>
      </c>
      <c r="AY509" s="252" t="s">
        <v>251</v>
      </c>
    </row>
    <row r="510" s="2" customFormat="1" ht="16.5" customHeight="1">
      <c r="A510" s="38"/>
      <c r="B510" s="39"/>
      <c r="C510" s="220" t="s">
        <v>1685</v>
      </c>
      <c r="D510" s="220" t="s">
        <v>255</v>
      </c>
      <c r="E510" s="221" t="s">
        <v>1686</v>
      </c>
      <c r="F510" s="222" t="s">
        <v>1687</v>
      </c>
      <c r="G510" s="223" t="s">
        <v>802</v>
      </c>
      <c r="H510" s="224">
        <v>635</v>
      </c>
      <c r="I510" s="225"/>
      <c r="J510" s="226">
        <f>ROUND(I510*H510,2)</f>
        <v>0</v>
      </c>
      <c r="K510" s="227"/>
      <c r="L510" s="44"/>
      <c r="M510" s="228" t="s">
        <v>1</v>
      </c>
      <c r="N510" s="229" t="s">
        <v>41</v>
      </c>
      <c r="O510" s="91"/>
      <c r="P510" s="230">
        <f>O510*H510</f>
        <v>0</v>
      </c>
      <c r="Q510" s="230">
        <v>0</v>
      </c>
      <c r="R510" s="230">
        <f>Q510*H510</f>
        <v>0</v>
      </c>
      <c r="S510" s="230">
        <v>0</v>
      </c>
      <c r="T510" s="231">
        <f>S510*H510</f>
        <v>0</v>
      </c>
      <c r="U510" s="38"/>
      <c r="V510" s="38"/>
      <c r="W510" s="38"/>
      <c r="X510" s="38"/>
      <c r="Y510" s="38"/>
      <c r="Z510" s="38"/>
      <c r="AA510" s="38"/>
      <c r="AB510" s="38"/>
      <c r="AC510" s="38"/>
      <c r="AD510" s="38"/>
      <c r="AE510" s="38"/>
      <c r="AR510" s="232" t="s">
        <v>254</v>
      </c>
      <c r="AT510" s="232" t="s">
        <v>255</v>
      </c>
      <c r="AU510" s="232" t="s">
        <v>84</v>
      </c>
      <c r="AY510" s="17" t="s">
        <v>251</v>
      </c>
      <c r="BE510" s="233">
        <f>IF(N510="základní",J510,0)</f>
        <v>0</v>
      </c>
      <c r="BF510" s="233">
        <f>IF(N510="snížená",J510,0)</f>
        <v>0</v>
      </c>
      <c r="BG510" s="233">
        <f>IF(N510="zákl. přenesená",J510,0)</f>
        <v>0</v>
      </c>
      <c r="BH510" s="233">
        <f>IF(N510="sníž. přenesená",J510,0)</f>
        <v>0</v>
      </c>
      <c r="BI510" s="233">
        <f>IF(N510="nulová",J510,0)</f>
        <v>0</v>
      </c>
      <c r="BJ510" s="17" t="s">
        <v>84</v>
      </c>
      <c r="BK510" s="233">
        <f>ROUND(I510*H510,2)</f>
        <v>0</v>
      </c>
      <c r="BL510" s="17" t="s">
        <v>254</v>
      </c>
      <c r="BM510" s="232" t="s">
        <v>1688</v>
      </c>
    </row>
    <row r="511" s="2" customFormat="1">
      <c r="A511" s="38"/>
      <c r="B511" s="39"/>
      <c r="C511" s="40"/>
      <c r="D511" s="234" t="s">
        <v>260</v>
      </c>
      <c r="E511" s="40"/>
      <c r="F511" s="235" t="s">
        <v>1687</v>
      </c>
      <c r="G511" s="40"/>
      <c r="H511" s="40"/>
      <c r="I511" s="236"/>
      <c r="J511" s="40"/>
      <c r="K511" s="40"/>
      <c r="L511" s="44"/>
      <c r="M511" s="237"/>
      <c r="N511" s="238"/>
      <c r="O511" s="91"/>
      <c r="P511" s="91"/>
      <c r="Q511" s="91"/>
      <c r="R511" s="91"/>
      <c r="S511" s="91"/>
      <c r="T511" s="92"/>
      <c r="U511" s="38"/>
      <c r="V511" s="38"/>
      <c r="W511" s="38"/>
      <c r="X511" s="38"/>
      <c r="Y511" s="38"/>
      <c r="Z511" s="38"/>
      <c r="AA511" s="38"/>
      <c r="AB511" s="38"/>
      <c r="AC511" s="38"/>
      <c r="AD511" s="38"/>
      <c r="AE511" s="38"/>
      <c r="AT511" s="17" t="s">
        <v>260</v>
      </c>
      <c r="AU511" s="17" t="s">
        <v>84</v>
      </c>
    </row>
    <row r="512" s="12" customFormat="1">
      <c r="A512" s="12"/>
      <c r="B512" s="242"/>
      <c r="C512" s="243"/>
      <c r="D512" s="234" t="s">
        <v>276</v>
      </c>
      <c r="E512" s="244" t="s">
        <v>1</v>
      </c>
      <c r="F512" s="245" t="s">
        <v>1689</v>
      </c>
      <c r="G512" s="243"/>
      <c r="H512" s="246">
        <v>635</v>
      </c>
      <c r="I512" s="247"/>
      <c r="J512" s="243"/>
      <c r="K512" s="243"/>
      <c r="L512" s="248"/>
      <c r="M512" s="249"/>
      <c r="N512" s="250"/>
      <c r="O512" s="250"/>
      <c r="P512" s="250"/>
      <c r="Q512" s="250"/>
      <c r="R512" s="250"/>
      <c r="S512" s="250"/>
      <c r="T512" s="251"/>
      <c r="U512" s="12"/>
      <c r="V512" s="12"/>
      <c r="W512" s="12"/>
      <c r="X512" s="12"/>
      <c r="Y512" s="12"/>
      <c r="Z512" s="12"/>
      <c r="AA512" s="12"/>
      <c r="AB512" s="12"/>
      <c r="AC512" s="12"/>
      <c r="AD512" s="12"/>
      <c r="AE512" s="12"/>
      <c r="AT512" s="252" t="s">
        <v>276</v>
      </c>
      <c r="AU512" s="252" t="s">
        <v>84</v>
      </c>
      <c r="AV512" s="12" t="s">
        <v>86</v>
      </c>
      <c r="AW512" s="12" t="s">
        <v>32</v>
      </c>
      <c r="AX512" s="12" t="s">
        <v>84</v>
      </c>
      <c r="AY512" s="252" t="s">
        <v>251</v>
      </c>
    </row>
    <row r="513" s="2" customFormat="1" ht="16.5" customHeight="1">
      <c r="A513" s="38"/>
      <c r="B513" s="39"/>
      <c r="C513" s="220" t="s">
        <v>1690</v>
      </c>
      <c r="D513" s="220" t="s">
        <v>255</v>
      </c>
      <c r="E513" s="221" t="s">
        <v>1691</v>
      </c>
      <c r="F513" s="222" t="s">
        <v>1692</v>
      </c>
      <c r="G513" s="223" t="s">
        <v>409</v>
      </c>
      <c r="H513" s="224">
        <v>58.25</v>
      </c>
      <c r="I513" s="225"/>
      <c r="J513" s="226">
        <f>ROUND(I513*H513,2)</f>
        <v>0</v>
      </c>
      <c r="K513" s="227"/>
      <c r="L513" s="44"/>
      <c r="M513" s="228" t="s">
        <v>1</v>
      </c>
      <c r="N513" s="229" t="s">
        <v>41</v>
      </c>
      <c r="O513" s="91"/>
      <c r="P513" s="230">
        <f>O513*H513</f>
        <v>0</v>
      </c>
      <c r="Q513" s="230">
        <v>1.0000000000000001E-05</v>
      </c>
      <c r="R513" s="230">
        <f>Q513*H513</f>
        <v>0.00058250000000000001</v>
      </c>
      <c r="S513" s="230">
        <v>0</v>
      </c>
      <c r="T513" s="231">
        <f>S513*H513</f>
        <v>0</v>
      </c>
      <c r="U513" s="38"/>
      <c r="V513" s="38"/>
      <c r="W513" s="38"/>
      <c r="X513" s="38"/>
      <c r="Y513" s="38"/>
      <c r="Z513" s="38"/>
      <c r="AA513" s="38"/>
      <c r="AB513" s="38"/>
      <c r="AC513" s="38"/>
      <c r="AD513" s="38"/>
      <c r="AE513" s="38"/>
      <c r="AR513" s="232" t="s">
        <v>254</v>
      </c>
      <c r="AT513" s="232" t="s">
        <v>255</v>
      </c>
      <c r="AU513" s="232" t="s">
        <v>84</v>
      </c>
      <c r="AY513" s="17" t="s">
        <v>251</v>
      </c>
      <c r="BE513" s="233">
        <f>IF(N513="základní",J513,0)</f>
        <v>0</v>
      </c>
      <c r="BF513" s="233">
        <f>IF(N513="snížená",J513,0)</f>
        <v>0</v>
      </c>
      <c r="BG513" s="233">
        <f>IF(N513="zákl. přenesená",J513,0)</f>
        <v>0</v>
      </c>
      <c r="BH513" s="233">
        <f>IF(N513="sníž. přenesená",J513,0)</f>
        <v>0</v>
      </c>
      <c r="BI513" s="233">
        <f>IF(N513="nulová",J513,0)</f>
        <v>0</v>
      </c>
      <c r="BJ513" s="17" t="s">
        <v>84</v>
      </c>
      <c r="BK513" s="233">
        <f>ROUND(I513*H513,2)</f>
        <v>0</v>
      </c>
      <c r="BL513" s="17" t="s">
        <v>254</v>
      </c>
      <c r="BM513" s="232" t="s">
        <v>1693</v>
      </c>
    </row>
    <row r="514" s="2" customFormat="1">
      <c r="A514" s="38"/>
      <c r="B514" s="39"/>
      <c r="C514" s="40"/>
      <c r="D514" s="234" t="s">
        <v>260</v>
      </c>
      <c r="E514" s="40"/>
      <c r="F514" s="235" t="s">
        <v>1692</v>
      </c>
      <c r="G514" s="40"/>
      <c r="H514" s="40"/>
      <c r="I514" s="236"/>
      <c r="J514" s="40"/>
      <c r="K514" s="40"/>
      <c r="L514" s="44"/>
      <c r="M514" s="237"/>
      <c r="N514" s="238"/>
      <c r="O514" s="91"/>
      <c r="P514" s="91"/>
      <c r="Q514" s="91"/>
      <c r="R514" s="91"/>
      <c r="S514" s="91"/>
      <c r="T514" s="92"/>
      <c r="U514" s="38"/>
      <c r="V514" s="38"/>
      <c r="W514" s="38"/>
      <c r="X514" s="38"/>
      <c r="Y514" s="38"/>
      <c r="Z514" s="38"/>
      <c r="AA514" s="38"/>
      <c r="AB514" s="38"/>
      <c r="AC514" s="38"/>
      <c r="AD514" s="38"/>
      <c r="AE514" s="38"/>
      <c r="AT514" s="17" t="s">
        <v>260</v>
      </c>
      <c r="AU514" s="17" t="s">
        <v>84</v>
      </c>
    </row>
    <row r="515" s="12" customFormat="1">
      <c r="A515" s="12"/>
      <c r="B515" s="242"/>
      <c r="C515" s="243"/>
      <c r="D515" s="234" t="s">
        <v>276</v>
      </c>
      <c r="E515" s="244" t="s">
        <v>1</v>
      </c>
      <c r="F515" s="245" t="s">
        <v>1679</v>
      </c>
      <c r="G515" s="243"/>
      <c r="H515" s="246">
        <v>58.25</v>
      </c>
      <c r="I515" s="247"/>
      <c r="J515" s="243"/>
      <c r="K515" s="243"/>
      <c r="L515" s="248"/>
      <c r="M515" s="249"/>
      <c r="N515" s="250"/>
      <c r="O515" s="250"/>
      <c r="P515" s="250"/>
      <c r="Q515" s="250"/>
      <c r="R515" s="250"/>
      <c r="S515" s="250"/>
      <c r="T515" s="251"/>
      <c r="U515" s="12"/>
      <c r="V515" s="12"/>
      <c r="W515" s="12"/>
      <c r="X515" s="12"/>
      <c r="Y515" s="12"/>
      <c r="Z515" s="12"/>
      <c r="AA515" s="12"/>
      <c r="AB515" s="12"/>
      <c r="AC515" s="12"/>
      <c r="AD515" s="12"/>
      <c r="AE515" s="12"/>
      <c r="AT515" s="252" t="s">
        <v>276</v>
      </c>
      <c r="AU515" s="252" t="s">
        <v>84</v>
      </c>
      <c r="AV515" s="12" t="s">
        <v>86</v>
      </c>
      <c r="AW515" s="12" t="s">
        <v>32</v>
      </c>
      <c r="AX515" s="12" t="s">
        <v>84</v>
      </c>
      <c r="AY515" s="252" t="s">
        <v>251</v>
      </c>
    </row>
    <row r="516" s="2" customFormat="1" ht="24.15" customHeight="1">
      <c r="A516" s="38"/>
      <c r="B516" s="39"/>
      <c r="C516" s="220" t="s">
        <v>1694</v>
      </c>
      <c r="D516" s="220" t="s">
        <v>255</v>
      </c>
      <c r="E516" s="221" t="s">
        <v>1695</v>
      </c>
      <c r="F516" s="222" t="s">
        <v>1696</v>
      </c>
      <c r="G516" s="223" t="s">
        <v>802</v>
      </c>
      <c r="H516" s="224">
        <v>814</v>
      </c>
      <c r="I516" s="225"/>
      <c r="J516" s="226">
        <f>ROUND(I516*H516,2)</f>
        <v>0</v>
      </c>
      <c r="K516" s="227"/>
      <c r="L516" s="44"/>
      <c r="M516" s="228" t="s">
        <v>1</v>
      </c>
      <c r="N516" s="229" t="s">
        <v>41</v>
      </c>
      <c r="O516" s="91"/>
      <c r="P516" s="230">
        <f>O516*H516</f>
        <v>0</v>
      </c>
      <c r="Q516" s="230">
        <v>0.10988000000000001</v>
      </c>
      <c r="R516" s="230">
        <f>Q516*H516</f>
        <v>89.442320000000009</v>
      </c>
      <c r="S516" s="230">
        <v>0</v>
      </c>
      <c r="T516" s="231">
        <f>S516*H516</f>
        <v>0</v>
      </c>
      <c r="U516" s="38"/>
      <c r="V516" s="38"/>
      <c r="W516" s="38"/>
      <c r="X516" s="38"/>
      <c r="Y516" s="38"/>
      <c r="Z516" s="38"/>
      <c r="AA516" s="38"/>
      <c r="AB516" s="38"/>
      <c r="AC516" s="38"/>
      <c r="AD516" s="38"/>
      <c r="AE516" s="38"/>
      <c r="AR516" s="232" t="s">
        <v>254</v>
      </c>
      <c r="AT516" s="232" t="s">
        <v>255</v>
      </c>
      <c r="AU516" s="232" t="s">
        <v>84</v>
      </c>
      <c r="AY516" s="17" t="s">
        <v>251</v>
      </c>
      <c r="BE516" s="233">
        <f>IF(N516="základní",J516,0)</f>
        <v>0</v>
      </c>
      <c r="BF516" s="233">
        <f>IF(N516="snížená",J516,0)</f>
        <v>0</v>
      </c>
      <c r="BG516" s="233">
        <f>IF(N516="zákl. přenesená",J516,0)</f>
        <v>0</v>
      </c>
      <c r="BH516" s="233">
        <f>IF(N516="sníž. přenesená",J516,0)</f>
        <v>0</v>
      </c>
      <c r="BI516" s="233">
        <f>IF(N516="nulová",J516,0)</f>
        <v>0</v>
      </c>
      <c r="BJ516" s="17" t="s">
        <v>84</v>
      </c>
      <c r="BK516" s="233">
        <f>ROUND(I516*H516,2)</f>
        <v>0</v>
      </c>
      <c r="BL516" s="17" t="s">
        <v>254</v>
      </c>
      <c r="BM516" s="232" t="s">
        <v>1697</v>
      </c>
    </row>
    <row r="517" s="2" customFormat="1">
      <c r="A517" s="38"/>
      <c r="B517" s="39"/>
      <c r="C517" s="40"/>
      <c r="D517" s="234" t="s">
        <v>260</v>
      </c>
      <c r="E517" s="40"/>
      <c r="F517" s="235" t="s">
        <v>1698</v>
      </c>
      <c r="G517" s="40"/>
      <c r="H517" s="40"/>
      <c r="I517" s="236"/>
      <c r="J517" s="40"/>
      <c r="K517" s="40"/>
      <c r="L517" s="44"/>
      <c r="M517" s="237"/>
      <c r="N517" s="238"/>
      <c r="O517" s="91"/>
      <c r="P517" s="91"/>
      <c r="Q517" s="91"/>
      <c r="R517" s="91"/>
      <c r="S517" s="91"/>
      <c r="T517" s="92"/>
      <c r="U517" s="38"/>
      <c r="V517" s="38"/>
      <c r="W517" s="38"/>
      <c r="X517" s="38"/>
      <c r="Y517" s="38"/>
      <c r="Z517" s="38"/>
      <c r="AA517" s="38"/>
      <c r="AB517" s="38"/>
      <c r="AC517" s="38"/>
      <c r="AD517" s="38"/>
      <c r="AE517" s="38"/>
      <c r="AT517" s="17" t="s">
        <v>260</v>
      </c>
      <c r="AU517" s="17" t="s">
        <v>84</v>
      </c>
    </row>
    <row r="518" s="2" customFormat="1">
      <c r="A518" s="38"/>
      <c r="B518" s="39"/>
      <c r="C518" s="40"/>
      <c r="D518" s="240" t="s">
        <v>274</v>
      </c>
      <c r="E518" s="40"/>
      <c r="F518" s="241" t="s">
        <v>1699</v>
      </c>
      <c r="G518" s="40"/>
      <c r="H518" s="40"/>
      <c r="I518" s="236"/>
      <c r="J518" s="40"/>
      <c r="K518" s="40"/>
      <c r="L518" s="44"/>
      <c r="M518" s="237"/>
      <c r="N518" s="238"/>
      <c r="O518" s="91"/>
      <c r="P518" s="91"/>
      <c r="Q518" s="91"/>
      <c r="R518" s="91"/>
      <c r="S518" s="91"/>
      <c r="T518" s="92"/>
      <c r="U518" s="38"/>
      <c r="V518" s="38"/>
      <c r="W518" s="38"/>
      <c r="X518" s="38"/>
      <c r="Y518" s="38"/>
      <c r="Z518" s="38"/>
      <c r="AA518" s="38"/>
      <c r="AB518" s="38"/>
      <c r="AC518" s="38"/>
      <c r="AD518" s="38"/>
      <c r="AE518" s="38"/>
      <c r="AT518" s="17" t="s">
        <v>274</v>
      </c>
      <c r="AU518" s="17" t="s">
        <v>84</v>
      </c>
    </row>
    <row r="519" s="13" customFormat="1">
      <c r="A519" s="13"/>
      <c r="B519" s="253"/>
      <c r="C519" s="254"/>
      <c r="D519" s="234" t="s">
        <v>276</v>
      </c>
      <c r="E519" s="255" t="s">
        <v>1</v>
      </c>
      <c r="F519" s="256" t="s">
        <v>1700</v>
      </c>
      <c r="G519" s="254"/>
      <c r="H519" s="255" t="s">
        <v>1</v>
      </c>
      <c r="I519" s="257"/>
      <c r="J519" s="254"/>
      <c r="K519" s="254"/>
      <c r="L519" s="258"/>
      <c r="M519" s="259"/>
      <c r="N519" s="260"/>
      <c r="O519" s="260"/>
      <c r="P519" s="260"/>
      <c r="Q519" s="260"/>
      <c r="R519" s="260"/>
      <c r="S519" s="260"/>
      <c r="T519" s="261"/>
      <c r="U519" s="13"/>
      <c r="V519" s="13"/>
      <c r="W519" s="13"/>
      <c r="X519" s="13"/>
      <c r="Y519" s="13"/>
      <c r="Z519" s="13"/>
      <c r="AA519" s="13"/>
      <c r="AB519" s="13"/>
      <c r="AC519" s="13"/>
      <c r="AD519" s="13"/>
      <c r="AE519" s="13"/>
      <c r="AT519" s="262" t="s">
        <v>276</v>
      </c>
      <c r="AU519" s="262" t="s">
        <v>84</v>
      </c>
      <c r="AV519" s="13" t="s">
        <v>84</v>
      </c>
      <c r="AW519" s="13" t="s">
        <v>32</v>
      </c>
      <c r="AX519" s="13" t="s">
        <v>76</v>
      </c>
      <c r="AY519" s="262" t="s">
        <v>251</v>
      </c>
    </row>
    <row r="520" s="12" customFormat="1">
      <c r="A520" s="12"/>
      <c r="B520" s="242"/>
      <c r="C520" s="243"/>
      <c r="D520" s="234" t="s">
        <v>276</v>
      </c>
      <c r="E520" s="244" t="s">
        <v>1</v>
      </c>
      <c r="F520" s="245" t="s">
        <v>1701</v>
      </c>
      <c r="G520" s="243"/>
      <c r="H520" s="246">
        <v>814</v>
      </c>
      <c r="I520" s="247"/>
      <c r="J520" s="243"/>
      <c r="K520" s="243"/>
      <c r="L520" s="248"/>
      <c r="M520" s="249"/>
      <c r="N520" s="250"/>
      <c r="O520" s="250"/>
      <c r="P520" s="250"/>
      <c r="Q520" s="250"/>
      <c r="R520" s="250"/>
      <c r="S520" s="250"/>
      <c r="T520" s="251"/>
      <c r="U520" s="12"/>
      <c r="V520" s="12"/>
      <c r="W520" s="12"/>
      <c r="X520" s="12"/>
      <c r="Y520" s="12"/>
      <c r="Z520" s="12"/>
      <c r="AA520" s="12"/>
      <c r="AB520" s="12"/>
      <c r="AC520" s="12"/>
      <c r="AD520" s="12"/>
      <c r="AE520" s="12"/>
      <c r="AT520" s="252" t="s">
        <v>276</v>
      </c>
      <c r="AU520" s="252" t="s">
        <v>84</v>
      </c>
      <c r="AV520" s="12" t="s">
        <v>86</v>
      </c>
      <c r="AW520" s="12" t="s">
        <v>32</v>
      </c>
      <c r="AX520" s="12" t="s">
        <v>84</v>
      </c>
      <c r="AY520" s="252" t="s">
        <v>251</v>
      </c>
    </row>
    <row r="521" s="2" customFormat="1" ht="16.5" customHeight="1">
      <c r="A521" s="38"/>
      <c r="B521" s="39"/>
      <c r="C521" s="292" t="s">
        <v>1702</v>
      </c>
      <c r="D521" s="292" t="s">
        <v>1133</v>
      </c>
      <c r="E521" s="293" t="s">
        <v>1703</v>
      </c>
      <c r="F521" s="294" t="s">
        <v>1704</v>
      </c>
      <c r="G521" s="295" t="s">
        <v>409</v>
      </c>
      <c r="H521" s="296">
        <v>82.213999999999999</v>
      </c>
      <c r="I521" s="297"/>
      <c r="J521" s="298">
        <f>ROUND(I521*H521,2)</f>
        <v>0</v>
      </c>
      <c r="K521" s="299"/>
      <c r="L521" s="300"/>
      <c r="M521" s="301" t="s">
        <v>1</v>
      </c>
      <c r="N521" s="302" t="s">
        <v>41</v>
      </c>
      <c r="O521" s="91"/>
      <c r="P521" s="230">
        <f>O521*H521</f>
        <v>0</v>
      </c>
      <c r="Q521" s="230">
        <v>0.222</v>
      </c>
      <c r="R521" s="230">
        <f>Q521*H521</f>
        <v>18.251508000000001</v>
      </c>
      <c r="S521" s="230">
        <v>0</v>
      </c>
      <c r="T521" s="231">
        <f>S521*H521</f>
        <v>0</v>
      </c>
      <c r="U521" s="38"/>
      <c r="V521" s="38"/>
      <c r="W521" s="38"/>
      <c r="X521" s="38"/>
      <c r="Y521" s="38"/>
      <c r="Z521" s="38"/>
      <c r="AA521" s="38"/>
      <c r="AB521" s="38"/>
      <c r="AC521" s="38"/>
      <c r="AD521" s="38"/>
      <c r="AE521" s="38"/>
      <c r="AR521" s="232" t="s">
        <v>299</v>
      </c>
      <c r="AT521" s="232" t="s">
        <v>1133</v>
      </c>
      <c r="AU521" s="232" t="s">
        <v>84</v>
      </c>
      <c r="AY521" s="17" t="s">
        <v>251</v>
      </c>
      <c r="BE521" s="233">
        <f>IF(N521="základní",J521,0)</f>
        <v>0</v>
      </c>
      <c r="BF521" s="233">
        <f>IF(N521="snížená",J521,0)</f>
        <v>0</v>
      </c>
      <c r="BG521" s="233">
        <f>IF(N521="zákl. přenesená",J521,0)</f>
        <v>0</v>
      </c>
      <c r="BH521" s="233">
        <f>IF(N521="sníž. přenesená",J521,0)</f>
        <v>0</v>
      </c>
      <c r="BI521" s="233">
        <f>IF(N521="nulová",J521,0)</f>
        <v>0</v>
      </c>
      <c r="BJ521" s="17" t="s">
        <v>84</v>
      </c>
      <c r="BK521" s="233">
        <f>ROUND(I521*H521,2)</f>
        <v>0</v>
      </c>
      <c r="BL521" s="17" t="s">
        <v>254</v>
      </c>
      <c r="BM521" s="232" t="s">
        <v>1705</v>
      </c>
    </row>
    <row r="522" s="2" customFormat="1">
      <c r="A522" s="38"/>
      <c r="B522" s="39"/>
      <c r="C522" s="40"/>
      <c r="D522" s="234" t="s">
        <v>260</v>
      </c>
      <c r="E522" s="40"/>
      <c r="F522" s="235" t="s">
        <v>1704</v>
      </c>
      <c r="G522" s="40"/>
      <c r="H522" s="40"/>
      <c r="I522" s="236"/>
      <c r="J522" s="40"/>
      <c r="K522" s="40"/>
      <c r="L522" s="44"/>
      <c r="M522" s="237"/>
      <c r="N522" s="238"/>
      <c r="O522" s="91"/>
      <c r="P522" s="91"/>
      <c r="Q522" s="91"/>
      <c r="R522" s="91"/>
      <c r="S522" s="91"/>
      <c r="T522" s="92"/>
      <c r="U522" s="38"/>
      <c r="V522" s="38"/>
      <c r="W522" s="38"/>
      <c r="X522" s="38"/>
      <c r="Y522" s="38"/>
      <c r="Z522" s="38"/>
      <c r="AA522" s="38"/>
      <c r="AB522" s="38"/>
      <c r="AC522" s="38"/>
      <c r="AD522" s="38"/>
      <c r="AE522" s="38"/>
      <c r="AT522" s="17" t="s">
        <v>260</v>
      </c>
      <c r="AU522" s="17" t="s">
        <v>84</v>
      </c>
    </row>
    <row r="523" s="12" customFormat="1">
      <c r="A523" s="12"/>
      <c r="B523" s="242"/>
      <c r="C523" s="243"/>
      <c r="D523" s="234" t="s">
        <v>276</v>
      </c>
      <c r="E523" s="243"/>
      <c r="F523" s="245" t="s">
        <v>1706</v>
      </c>
      <c r="G523" s="243"/>
      <c r="H523" s="246">
        <v>82.213999999999999</v>
      </c>
      <c r="I523" s="247"/>
      <c r="J523" s="243"/>
      <c r="K523" s="243"/>
      <c r="L523" s="248"/>
      <c r="M523" s="249"/>
      <c r="N523" s="250"/>
      <c r="O523" s="250"/>
      <c r="P523" s="250"/>
      <c r="Q523" s="250"/>
      <c r="R523" s="250"/>
      <c r="S523" s="250"/>
      <c r="T523" s="251"/>
      <c r="U523" s="12"/>
      <c r="V523" s="12"/>
      <c r="W523" s="12"/>
      <c r="X523" s="12"/>
      <c r="Y523" s="12"/>
      <c r="Z523" s="12"/>
      <c r="AA523" s="12"/>
      <c r="AB523" s="12"/>
      <c r="AC523" s="12"/>
      <c r="AD523" s="12"/>
      <c r="AE523" s="12"/>
      <c r="AT523" s="252" t="s">
        <v>276</v>
      </c>
      <c r="AU523" s="252" t="s">
        <v>84</v>
      </c>
      <c r="AV523" s="12" t="s">
        <v>86</v>
      </c>
      <c r="AW523" s="12" t="s">
        <v>4</v>
      </c>
      <c r="AX523" s="12" t="s">
        <v>84</v>
      </c>
      <c r="AY523" s="252" t="s">
        <v>251</v>
      </c>
    </row>
    <row r="524" s="2" customFormat="1" ht="33" customHeight="1">
      <c r="A524" s="38"/>
      <c r="B524" s="39"/>
      <c r="C524" s="220" t="s">
        <v>1707</v>
      </c>
      <c r="D524" s="220" t="s">
        <v>255</v>
      </c>
      <c r="E524" s="221" t="s">
        <v>1708</v>
      </c>
      <c r="F524" s="222" t="s">
        <v>1709</v>
      </c>
      <c r="G524" s="223" t="s">
        <v>802</v>
      </c>
      <c r="H524" s="224">
        <v>470</v>
      </c>
      <c r="I524" s="225"/>
      <c r="J524" s="226">
        <f>ROUND(I524*H524,2)</f>
        <v>0</v>
      </c>
      <c r="K524" s="227"/>
      <c r="L524" s="44"/>
      <c r="M524" s="228" t="s">
        <v>1</v>
      </c>
      <c r="N524" s="229" t="s">
        <v>41</v>
      </c>
      <c r="O524" s="91"/>
      <c r="P524" s="230">
        <f>O524*H524</f>
        <v>0</v>
      </c>
      <c r="Q524" s="230">
        <v>0.15540000000000001</v>
      </c>
      <c r="R524" s="230">
        <f>Q524*H524</f>
        <v>73.038000000000011</v>
      </c>
      <c r="S524" s="230">
        <v>0</v>
      </c>
      <c r="T524" s="231">
        <f>S524*H524</f>
        <v>0</v>
      </c>
      <c r="U524" s="38"/>
      <c r="V524" s="38"/>
      <c r="W524" s="38"/>
      <c r="X524" s="38"/>
      <c r="Y524" s="38"/>
      <c r="Z524" s="38"/>
      <c r="AA524" s="38"/>
      <c r="AB524" s="38"/>
      <c r="AC524" s="38"/>
      <c r="AD524" s="38"/>
      <c r="AE524" s="38"/>
      <c r="AR524" s="232" t="s">
        <v>254</v>
      </c>
      <c r="AT524" s="232" t="s">
        <v>255</v>
      </c>
      <c r="AU524" s="232" t="s">
        <v>84</v>
      </c>
      <c r="AY524" s="17" t="s">
        <v>251</v>
      </c>
      <c r="BE524" s="233">
        <f>IF(N524="základní",J524,0)</f>
        <v>0</v>
      </c>
      <c r="BF524" s="233">
        <f>IF(N524="snížená",J524,0)</f>
        <v>0</v>
      </c>
      <c r="BG524" s="233">
        <f>IF(N524="zákl. přenesená",J524,0)</f>
        <v>0</v>
      </c>
      <c r="BH524" s="233">
        <f>IF(N524="sníž. přenesená",J524,0)</f>
        <v>0</v>
      </c>
      <c r="BI524" s="233">
        <f>IF(N524="nulová",J524,0)</f>
        <v>0</v>
      </c>
      <c r="BJ524" s="17" t="s">
        <v>84</v>
      </c>
      <c r="BK524" s="233">
        <f>ROUND(I524*H524,2)</f>
        <v>0</v>
      </c>
      <c r="BL524" s="17" t="s">
        <v>254</v>
      </c>
      <c r="BM524" s="232" t="s">
        <v>1710</v>
      </c>
    </row>
    <row r="525" s="2" customFormat="1">
      <c r="A525" s="38"/>
      <c r="B525" s="39"/>
      <c r="C525" s="40"/>
      <c r="D525" s="234" t="s">
        <v>260</v>
      </c>
      <c r="E525" s="40"/>
      <c r="F525" s="235" t="s">
        <v>1711</v>
      </c>
      <c r="G525" s="40"/>
      <c r="H525" s="40"/>
      <c r="I525" s="236"/>
      <c r="J525" s="40"/>
      <c r="K525" s="40"/>
      <c r="L525" s="44"/>
      <c r="M525" s="237"/>
      <c r="N525" s="238"/>
      <c r="O525" s="91"/>
      <c r="P525" s="91"/>
      <c r="Q525" s="91"/>
      <c r="R525" s="91"/>
      <c r="S525" s="91"/>
      <c r="T525" s="92"/>
      <c r="U525" s="38"/>
      <c r="V525" s="38"/>
      <c r="W525" s="38"/>
      <c r="X525" s="38"/>
      <c r="Y525" s="38"/>
      <c r="Z525" s="38"/>
      <c r="AA525" s="38"/>
      <c r="AB525" s="38"/>
      <c r="AC525" s="38"/>
      <c r="AD525" s="38"/>
      <c r="AE525" s="38"/>
      <c r="AT525" s="17" t="s">
        <v>260</v>
      </c>
      <c r="AU525" s="17" t="s">
        <v>84</v>
      </c>
    </row>
    <row r="526" s="2" customFormat="1">
      <c r="A526" s="38"/>
      <c r="B526" s="39"/>
      <c r="C526" s="40"/>
      <c r="D526" s="240" t="s">
        <v>274</v>
      </c>
      <c r="E526" s="40"/>
      <c r="F526" s="241" t="s">
        <v>1712</v>
      </c>
      <c r="G526" s="40"/>
      <c r="H526" s="40"/>
      <c r="I526" s="236"/>
      <c r="J526" s="40"/>
      <c r="K526" s="40"/>
      <c r="L526" s="44"/>
      <c r="M526" s="237"/>
      <c r="N526" s="238"/>
      <c r="O526" s="91"/>
      <c r="P526" s="91"/>
      <c r="Q526" s="91"/>
      <c r="R526" s="91"/>
      <c r="S526" s="91"/>
      <c r="T526" s="92"/>
      <c r="U526" s="38"/>
      <c r="V526" s="38"/>
      <c r="W526" s="38"/>
      <c r="X526" s="38"/>
      <c r="Y526" s="38"/>
      <c r="Z526" s="38"/>
      <c r="AA526" s="38"/>
      <c r="AB526" s="38"/>
      <c r="AC526" s="38"/>
      <c r="AD526" s="38"/>
      <c r="AE526" s="38"/>
      <c r="AT526" s="17" t="s">
        <v>274</v>
      </c>
      <c r="AU526" s="17" t="s">
        <v>84</v>
      </c>
    </row>
    <row r="527" s="13" customFormat="1">
      <c r="A527" s="13"/>
      <c r="B527" s="253"/>
      <c r="C527" s="254"/>
      <c r="D527" s="234" t="s">
        <v>276</v>
      </c>
      <c r="E527" s="255" t="s">
        <v>1</v>
      </c>
      <c r="F527" s="256" t="s">
        <v>1713</v>
      </c>
      <c r="G527" s="254"/>
      <c r="H527" s="255" t="s">
        <v>1</v>
      </c>
      <c r="I527" s="257"/>
      <c r="J527" s="254"/>
      <c r="K527" s="254"/>
      <c r="L527" s="258"/>
      <c r="M527" s="259"/>
      <c r="N527" s="260"/>
      <c r="O527" s="260"/>
      <c r="P527" s="260"/>
      <c r="Q527" s="260"/>
      <c r="R527" s="260"/>
      <c r="S527" s="260"/>
      <c r="T527" s="261"/>
      <c r="U527" s="13"/>
      <c r="V527" s="13"/>
      <c r="W527" s="13"/>
      <c r="X527" s="13"/>
      <c r="Y527" s="13"/>
      <c r="Z527" s="13"/>
      <c r="AA527" s="13"/>
      <c r="AB527" s="13"/>
      <c r="AC527" s="13"/>
      <c r="AD527" s="13"/>
      <c r="AE527" s="13"/>
      <c r="AT527" s="262" t="s">
        <v>276</v>
      </c>
      <c r="AU527" s="262" t="s">
        <v>84</v>
      </c>
      <c r="AV527" s="13" t="s">
        <v>84</v>
      </c>
      <c r="AW527" s="13" t="s">
        <v>32</v>
      </c>
      <c r="AX527" s="13" t="s">
        <v>76</v>
      </c>
      <c r="AY527" s="262" t="s">
        <v>251</v>
      </c>
    </row>
    <row r="528" s="12" customFormat="1">
      <c r="A528" s="12"/>
      <c r="B528" s="242"/>
      <c r="C528" s="243"/>
      <c r="D528" s="234" t="s">
        <v>276</v>
      </c>
      <c r="E528" s="244" t="s">
        <v>1</v>
      </c>
      <c r="F528" s="245" t="s">
        <v>1714</v>
      </c>
      <c r="G528" s="243"/>
      <c r="H528" s="246">
        <v>470</v>
      </c>
      <c r="I528" s="247"/>
      <c r="J528" s="243"/>
      <c r="K528" s="243"/>
      <c r="L528" s="248"/>
      <c r="M528" s="249"/>
      <c r="N528" s="250"/>
      <c r="O528" s="250"/>
      <c r="P528" s="250"/>
      <c r="Q528" s="250"/>
      <c r="R528" s="250"/>
      <c r="S528" s="250"/>
      <c r="T528" s="251"/>
      <c r="U528" s="12"/>
      <c r="V528" s="12"/>
      <c r="W528" s="12"/>
      <c r="X528" s="12"/>
      <c r="Y528" s="12"/>
      <c r="Z528" s="12"/>
      <c r="AA528" s="12"/>
      <c r="AB528" s="12"/>
      <c r="AC528" s="12"/>
      <c r="AD528" s="12"/>
      <c r="AE528" s="12"/>
      <c r="AT528" s="252" t="s">
        <v>276</v>
      </c>
      <c r="AU528" s="252" t="s">
        <v>84</v>
      </c>
      <c r="AV528" s="12" t="s">
        <v>86</v>
      </c>
      <c r="AW528" s="12" t="s">
        <v>32</v>
      </c>
      <c r="AX528" s="12" t="s">
        <v>84</v>
      </c>
      <c r="AY528" s="252" t="s">
        <v>251</v>
      </c>
    </row>
    <row r="529" s="2" customFormat="1" ht="16.5" customHeight="1">
      <c r="A529" s="38"/>
      <c r="B529" s="39"/>
      <c r="C529" s="292" t="s">
        <v>1715</v>
      </c>
      <c r="D529" s="292" t="s">
        <v>1133</v>
      </c>
      <c r="E529" s="293" t="s">
        <v>1716</v>
      </c>
      <c r="F529" s="294" t="s">
        <v>1717</v>
      </c>
      <c r="G529" s="295" t="s">
        <v>802</v>
      </c>
      <c r="H529" s="296">
        <v>398.31</v>
      </c>
      <c r="I529" s="297"/>
      <c r="J529" s="298">
        <f>ROUND(I529*H529,2)</f>
        <v>0</v>
      </c>
      <c r="K529" s="299"/>
      <c r="L529" s="300"/>
      <c r="M529" s="301" t="s">
        <v>1</v>
      </c>
      <c r="N529" s="302" t="s">
        <v>41</v>
      </c>
      <c r="O529" s="91"/>
      <c r="P529" s="230">
        <f>O529*H529</f>
        <v>0</v>
      </c>
      <c r="Q529" s="230">
        <v>0.080000000000000002</v>
      </c>
      <c r="R529" s="230">
        <f>Q529*H529</f>
        <v>31.864800000000002</v>
      </c>
      <c r="S529" s="230">
        <v>0</v>
      </c>
      <c r="T529" s="231">
        <f>S529*H529</f>
        <v>0</v>
      </c>
      <c r="U529" s="38"/>
      <c r="V529" s="38"/>
      <c r="W529" s="38"/>
      <c r="X529" s="38"/>
      <c r="Y529" s="38"/>
      <c r="Z529" s="38"/>
      <c r="AA529" s="38"/>
      <c r="AB529" s="38"/>
      <c r="AC529" s="38"/>
      <c r="AD529" s="38"/>
      <c r="AE529" s="38"/>
      <c r="AR529" s="232" t="s">
        <v>299</v>
      </c>
      <c r="AT529" s="232" t="s">
        <v>1133</v>
      </c>
      <c r="AU529" s="232" t="s">
        <v>84</v>
      </c>
      <c r="AY529" s="17" t="s">
        <v>251</v>
      </c>
      <c r="BE529" s="233">
        <f>IF(N529="základní",J529,0)</f>
        <v>0</v>
      </c>
      <c r="BF529" s="233">
        <f>IF(N529="snížená",J529,0)</f>
        <v>0</v>
      </c>
      <c r="BG529" s="233">
        <f>IF(N529="zákl. přenesená",J529,0)</f>
        <v>0</v>
      </c>
      <c r="BH529" s="233">
        <f>IF(N529="sníž. přenesená",J529,0)</f>
        <v>0</v>
      </c>
      <c r="BI529" s="233">
        <f>IF(N529="nulová",J529,0)</f>
        <v>0</v>
      </c>
      <c r="BJ529" s="17" t="s">
        <v>84</v>
      </c>
      <c r="BK529" s="233">
        <f>ROUND(I529*H529,2)</f>
        <v>0</v>
      </c>
      <c r="BL529" s="17" t="s">
        <v>254</v>
      </c>
      <c r="BM529" s="232" t="s">
        <v>1718</v>
      </c>
    </row>
    <row r="530" s="2" customFormat="1">
      <c r="A530" s="38"/>
      <c r="B530" s="39"/>
      <c r="C530" s="40"/>
      <c r="D530" s="234" t="s">
        <v>260</v>
      </c>
      <c r="E530" s="40"/>
      <c r="F530" s="235" t="s">
        <v>1717</v>
      </c>
      <c r="G530" s="40"/>
      <c r="H530" s="40"/>
      <c r="I530" s="236"/>
      <c r="J530" s="40"/>
      <c r="K530" s="40"/>
      <c r="L530" s="44"/>
      <c r="M530" s="237"/>
      <c r="N530" s="238"/>
      <c r="O530" s="91"/>
      <c r="P530" s="91"/>
      <c r="Q530" s="91"/>
      <c r="R530" s="91"/>
      <c r="S530" s="91"/>
      <c r="T530" s="92"/>
      <c r="U530" s="38"/>
      <c r="V530" s="38"/>
      <c r="W530" s="38"/>
      <c r="X530" s="38"/>
      <c r="Y530" s="38"/>
      <c r="Z530" s="38"/>
      <c r="AA530" s="38"/>
      <c r="AB530" s="38"/>
      <c r="AC530" s="38"/>
      <c r="AD530" s="38"/>
      <c r="AE530" s="38"/>
      <c r="AT530" s="17" t="s">
        <v>260</v>
      </c>
      <c r="AU530" s="17" t="s">
        <v>84</v>
      </c>
    </row>
    <row r="531" s="12" customFormat="1">
      <c r="A531" s="12"/>
      <c r="B531" s="242"/>
      <c r="C531" s="243"/>
      <c r="D531" s="234" t="s">
        <v>276</v>
      </c>
      <c r="E531" s="244" t="s">
        <v>1</v>
      </c>
      <c r="F531" s="245" t="s">
        <v>1719</v>
      </c>
      <c r="G531" s="243"/>
      <c r="H531" s="246">
        <v>390.5</v>
      </c>
      <c r="I531" s="247"/>
      <c r="J531" s="243"/>
      <c r="K531" s="243"/>
      <c r="L531" s="248"/>
      <c r="M531" s="249"/>
      <c r="N531" s="250"/>
      <c r="O531" s="250"/>
      <c r="P531" s="250"/>
      <c r="Q531" s="250"/>
      <c r="R531" s="250"/>
      <c r="S531" s="250"/>
      <c r="T531" s="251"/>
      <c r="U531" s="12"/>
      <c r="V531" s="12"/>
      <c r="W531" s="12"/>
      <c r="X531" s="12"/>
      <c r="Y531" s="12"/>
      <c r="Z531" s="12"/>
      <c r="AA531" s="12"/>
      <c r="AB531" s="12"/>
      <c r="AC531" s="12"/>
      <c r="AD531" s="12"/>
      <c r="AE531" s="12"/>
      <c r="AT531" s="252" t="s">
        <v>276</v>
      </c>
      <c r="AU531" s="252" t="s">
        <v>84</v>
      </c>
      <c r="AV531" s="12" t="s">
        <v>86</v>
      </c>
      <c r="AW531" s="12" t="s">
        <v>32</v>
      </c>
      <c r="AX531" s="12" t="s">
        <v>84</v>
      </c>
      <c r="AY531" s="252" t="s">
        <v>251</v>
      </c>
    </row>
    <row r="532" s="12" customFormat="1">
      <c r="A532" s="12"/>
      <c r="B532" s="242"/>
      <c r="C532" s="243"/>
      <c r="D532" s="234" t="s">
        <v>276</v>
      </c>
      <c r="E532" s="243"/>
      <c r="F532" s="245" t="s">
        <v>1720</v>
      </c>
      <c r="G532" s="243"/>
      <c r="H532" s="246">
        <v>398.31</v>
      </c>
      <c r="I532" s="247"/>
      <c r="J532" s="243"/>
      <c r="K532" s="243"/>
      <c r="L532" s="248"/>
      <c r="M532" s="249"/>
      <c r="N532" s="250"/>
      <c r="O532" s="250"/>
      <c r="P532" s="250"/>
      <c r="Q532" s="250"/>
      <c r="R532" s="250"/>
      <c r="S532" s="250"/>
      <c r="T532" s="251"/>
      <c r="U532" s="12"/>
      <c r="V532" s="12"/>
      <c r="W532" s="12"/>
      <c r="X532" s="12"/>
      <c r="Y532" s="12"/>
      <c r="Z532" s="12"/>
      <c r="AA532" s="12"/>
      <c r="AB532" s="12"/>
      <c r="AC532" s="12"/>
      <c r="AD532" s="12"/>
      <c r="AE532" s="12"/>
      <c r="AT532" s="252" t="s">
        <v>276</v>
      </c>
      <c r="AU532" s="252" t="s">
        <v>84</v>
      </c>
      <c r="AV532" s="12" t="s">
        <v>86</v>
      </c>
      <c r="AW532" s="12" t="s">
        <v>4</v>
      </c>
      <c r="AX532" s="12" t="s">
        <v>84</v>
      </c>
      <c r="AY532" s="252" t="s">
        <v>251</v>
      </c>
    </row>
    <row r="533" s="2" customFormat="1" ht="24.15" customHeight="1">
      <c r="A533" s="38"/>
      <c r="B533" s="39"/>
      <c r="C533" s="292" t="s">
        <v>1721</v>
      </c>
      <c r="D533" s="292" t="s">
        <v>1133</v>
      </c>
      <c r="E533" s="293" t="s">
        <v>1722</v>
      </c>
      <c r="F533" s="294" t="s">
        <v>1723</v>
      </c>
      <c r="G533" s="295" t="s">
        <v>802</v>
      </c>
      <c r="H533" s="296">
        <v>59.085000000000001</v>
      </c>
      <c r="I533" s="297"/>
      <c r="J533" s="298">
        <f>ROUND(I533*H533,2)</f>
        <v>0</v>
      </c>
      <c r="K533" s="299"/>
      <c r="L533" s="300"/>
      <c r="M533" s="301" t="s">
        <v>1</v>
      </c>
      <c r="N533" s="302" t="s">
        <v>41</v>
      </c>
      <c r="O533" s="91"/>
      <c r="P533" s="230">
        <f>O533*H533</f>
        <v>0</v>
      </c>
      <c r="Q533" s="230">
        <v>0.048300000000000003</v>
      </c>
      <c r="R533" s="230">
        <f>Q533*H533</f>
        <v>2.8538055</v>
      </c>
      <c r="S533" s="230">
        <v>0</v>
      </c>
      <c r="T533" s="231">
        <f>S533*H533</f>
        <v>0</v>
      </c>
      <c r="U533" s="38"/>
      <c r="V533" s="38"/>
      <c r="W533" s="38"/>
      <c r="X533" s="38"/>
      <c r="Y533" s="38"/>
      <c r="Z533" s="38"/>
      <c r="AA533" s="38"/>
      <c r="AB533" s="38"/>
      <c r="AC533" s="38"/>
      <c r="AD533" s="38"/>
      <c r="AE533" s="38"/>
      <c r="AR533" s="232" t="s">
        <v>299</v>
      </c>
      <c r="AT533" s="232" t="s">
        <v>1133</v>
      </c>
      <c r="AU533" s="232" t="s">
        <v>84</v>
      </c>
      <c r="AY533" s="17" t="s">
        <v>251</v>
      </c>
      <c r="BE533" s="233">
        <f>IF(N533="základní",J533,0)</f>
        <v>0</v>
      </c>
      <c r="BF533" s="233">
        <f>IF(N533="snížená",J533,0)</f>
        <v>0</v>
      </c>
      <c r="BG533" s="233">
        <f>IF(N533="zákl. přenesená",J533,0)</f>
        <v>0</v>
      </c>
      <c r="BH533" s="233">
        <f>IF(N533="sníž. přenesená",J533,0)</f>
        <v>0</v>
      </c>
      <c r="BI533" s="233">
        <f>IF(N533="nulová",J533,0)</f>
        <v>0</v>
      </c>
      <c r="BJ533" s="17" t="s">
        <v>84</v>
      </c>
      <c r="BK533" s="233">
        <f>ROUND(I533*H533,2)</f>
        <v>0</v>
      </c>
      <c r="BL533" s="17" t="s">
        <v>254</v>
      </c>
      <c r="BM533" s="232" t="s">
        <v>1724</v>
      </c>
    </row>
    <row r="534" s="2" customFormat="1">
      <c r="A534" s="38"/>
      <c r="B534" s="39"/>
      <c r="C534" s="40"/>
      <c r="D534" s="234" t="s">
        <v>260</v>
      </c>
      <c r="E534" s="40"/>
      <c r="F534" s="235" t="s">
        <v>1723</v>
      </c>
      <c r="G534" s="40"/>
      <c r="H534" s="40"/>
      <c r="I534" s="236"/>
      <c r="J534" s="40"/>
      <c r="K534" s="40"/>
      <c r="L534" s="44"/>
      <c r="M534" s="237"/>
      <c r="N534" s="238"/>
      <c r="O534" s="91"/>
      <c r="P534" s="91"/>
      <c r="Q534" s="91"/>
      <c r="R534" s="91"/>
      <c r="S534" s="91"/>
      <c r="T534" s="92"/>
      <c r="U534" s="38"/>
      <c r="V534" s="38"/>
      <c r="W534" s="38"/>
      <c r="X534" s="38"/>
      <c r="Y534" s="38"/>
      <c r="Z534" s="38"/>
      <c r="AA534" s="38"/>
      <c r="AB534" s="38"/>
      <c r="AC534" s="38"/>
      <c r="AD534" s="38"/>
      <c r="AE534" s="38"/>
      <c r="AT534" s="17" t="s">
        <v>260</v>
      </c>
      <c r="AU534" s="17" t="s">
        <v>84</v>
      </c>
    </row>
    <row r="535" s="12" customFormat="1">
      <c r="A535" s="12"/>
      <c r="B535" s="242"/>
      <c r="C535" s="243"/>
      <c r="D535" s="234" t="s">
        <v>276</v>
      </c>
      <c r="E535" s="244" t="s">
        <v>1</v>
      </c>
      <c r="F535" s="245" t="s">
        <v>1725</v>
      </c>
      <c r="G535" s="243"/>
      <c r="H535" s="246">
        <v>58.5</v>
      </c>
      <c r="I535" s="247"/>
      <c r="J535" s="243"/>
      <c r="K535" s="243"/>
      <c r="L535" s="248"/>
      <c r="M535" s="249"/>
      <c r="N535" s="250"/>
      <c r="O535" s="250"/>
      <c r="P535" s="250"/>
      <c r="Q535" s="250"/>
      <c r="R535" s="250"/>
      <c r="S535" s="250"/>
      <c r="T535" s="251"/>
      <c r="U535" s="12"/>
      <c r="V535" s="12"/>
      <c r="W535" s="12"/>
      <c r="X535" s="12"/>
      <c r="Y535" s="12"/>
      <c r="Z535" s="12"/>
      <c r="AA535" s="12"/>
      <c r="AB535" s="12"/>
      <c r="AC535" s="12"/>
      <c r="AD535" s="12"/>
      <c r="AE535" s="12"/>
      <c r="AT535" s="252" t="s">
        <v>276</v>
      </c>
      <c r="AU535" s="252" t="s">
        <v>84</v>
      </c>
      <c r="AV535" s="12" t="s">
        <v>86</v>
      </c>
      <c r="AW535" s="12" t="s">
        <v>32</v>
      </c>
      <c r="AX535" s="12" t="s">
        <v>84</v>
      </c>
      <c r="AY535" s="252" t="s">
        <v>251</v>
      </c>
    </row>
    <row r="536" s="12" customFormat="1">
      <c r="A536" s="12"/>
      <c r="B536" s="242"/>
      <c r="C536" s="243"/>
      <c r="D536" s="234" t="s">
        <v>276</v>
      </c>
      <c r="E536" s="243"/>
      <c r="F536" s="245" t="s">
        <v>1726</v>
      </c>
      <c r="G536" s="243"/>
      <c r="H536" s="246">
        <v>59.085000000000001</v>
      </c>
      <c r="I536" s="247"/>
      <c r="J536" s="243"/>
      <c r="K536" s="243"/>
      <c r="L536" s="248"/>
      <c r="M536" s="249"/>
      <c r="N536" s="250"/>
      <c r="O536" s="250"/>
      <c r="P536" s="250"/>
      <c r="Q536" s="250"/>
      <c r="R536" s="250"/>
      <c r="S536" s="250"/>
      <c r="T536" s="251"/>
      <c r="U536" s="12"/>
      <c r="V536" s="12"/>
      <c r="W536" s="12"/>
      <c r="X536" s="12"/>
      <c r="Y536" s="12"/>
      <c r="Z536" s="12"/>
      <c r="AA536" s="12"/>
      <c r="AB536" s="12"/>
      <c r="AC536" s="12"/>
      <c r="AD536" s="12"/>
      <c r="AE536" s="12"/>
      <c r="AT536" s="252" t="s">
        <v>276</v>
      </c>
      <c r="AU536" s="252" t="s">
        <v>84</v>
      </c>
      <c r="AV536" s="12" t="s">
        <v>86</v>
      </c>
      <c r="AW536" s="12" t="s">
        <v>4</v>
      </c>
      <c r="AX536" s="12" t="s">
        <v>84</v>
      </c>
      <c r="AY536" s="252" t="s">
        <v>251</v>
      </c>
    </row>
    <row r="537" s="2" customFormat="1" ht="24.15" customHeight="1">
      <c r="A537" s="38"/>
      <c r="B537" s="39"/>
      <c r="C537" s="292" t="s">
        <v>1727</v>
      </c>
      <c r="D537" s="292" t="s">
        <v>1133</v>
      </c>
      <c r="E537" s="293" t="s">
        <v>1728</v>
      </c>
      <c r="F537" s="294" t="s">
        <v>1729</v>
      </c>
      <c r="G537" s="295" t="s">
        <v>802</v>
      </c>
      <c r="H537" s="296">
        <v>10.1</v>
      </c>
      <c r="I537" s="297"/>
      <c r="J537" s="298">
        <f>ROUND(I537*H537,2)</f>
        <v>0</v>
      </c>
      <c r="K537" s="299"/>
      <c r="L537" s="300"/>
      <c r="M537" s="301" t="s">
        <v>1</v>
      </c>
      <c r="N537" s="302" t="s">
        <v>41</v>
      </c>
      <c r="O537" s="91"/>
      <c r="P537" s="230">
        <f>O537*H537</f>
        <v>0</v>
      </c>
      <c r="Q537" s="230">
        <v>0.065670000000000006</v>
      </c>
      <c r="R537" s="230">
        <f>Q537*H537</f>
        <v>0.66326700000000005</v>
      </c>
      <c r="S537" s="230">
        <v>0</v>
      </c>
      <c r="T537" s="231">
        <f>S537*H537</f>
        <v>0</v>
      </c>
      <c r="U537" s="38"/>
      <c r="V537" s="38"/>
      <c r="W537" s="38"/>
      <c r="X537" s="38"/>
      <c r="Y537" s="38"/>
      <c r="Z537" s="38"/>
      <c r="AA537" s="38"/>
      <c r="AB537" s="38"/>
      <c r="AC537" s="38"/>
      <c r="AD537" s="38"/>
      <c r="AE537" s="38"/>
      <c r="AR537" s="232" t="s">
        <v>299</v>
      </c>
      <c r="AT537" s="232" t="s">
        <v>1133</v>
      </c>
      <c r="AU537" s="232" t="s">
        <v>84</v>
      </c>
      <c r="AY537" s="17" t="s">
        <v>251</v>
      </c>
      <c r="BE537" s="233">
        <f>IF(N537="základní",J537,0)</f>
        <v>0</v>
      </c>
      <c r="BF537" s="233">
        <f>IF(N537="snížená",J537,0)</f>
        <v>0</v>
      </c>
      <c r="BG537" s="233">
        <f>IF(N537="zákl. přenesená",J537,0)</f>
        <v>0</v>
      </c>
      <c r="BH537" s="233">
        <f>IF(N537="sníž. přenesená",J537,0)</f>
        <v>0</v>
      </c>
      <c r="BI537" s="233">
        <f>IF(N537="nulová",J537,0)</f>
        <v>0</v>
      </c>
      <c r="BJ537" s="17" t="s">
        <v>84</v>
      </c>
      <c r="BK537" s="233">
        <f>ROUND(I537*H537,2)</f>
        <v>0</v>
      </c>
      <c r="BL537" s="17" t="s">
        <v>254</v>
      </c>
      <c r="BM537" s="232" t="s">
        <v>1730</v>
      </c>
    </row>
    <row r="538" s="2" customFormat="1">
      <c r="A538" s="38"/>
      <c r="B538" s="39"/>
      <c r="C538" s="40"/>
      <c r="D538" s="234" t="s">
        <v>260</v>
      </c>
      <c r="E538" s="40"/>
      <c r="F538" s="235" t="s">
        <v>1729</v>
      </c>
      <c r="G538" s="40"/>
      <c r="H538" s="40"/>
      <c r="I538" s="236"/>
      <c r="J538" s="40"/>
      <c r="K538" s="40"/>
      <c r="L538" s="44"/>
      <c r="M538" s="237"/>
      <c r="N538" s="238"/>
      <c r="O538" s="91"/>
      <c r="P538" s="91"/>
      <c r="Q538" s="91"/>
      <c r="R538" s="91"/>
      <c r="S538" s="91"/>
      <c r="T538" s="92"/>
      <c r="U538" s="38"/>
      <c r="V538" s="38"/>
      <c r="W538" s="38"/>
      <c r="X538" s="38"/>
      <c r="Y538" s="38"/>
      <c r="Z538" s="38"/>
      <c r="AA538" s="38"/>
      <c r="AB538" s="38"/>
      <c r="AC538" s="38"/>
      <c r="AD538" s="38"/>
      <c r="AE538" s="38"/>
      <c r="AT538" s="17" t="s">
        <v>260</v>
      </c>
      <c r="AU538" s="17" t="s">
        <v>84</v>
      </c>
    </row>
    <row r="539" s="12" customFormat="1">
      <c r="A539" s="12"/>
      <c r="B539" s="242"/>
      <c r="C539" s="243"/>
      <c r="D539" s="234" t="s">
        <v>276</v>
      </c>
      <c r="E539" s="244" t="s">
        <v>1</v>
      </c>
      <c r="F539" s="245" t="s">
        <v>1731</v>
      </c>
      <c r="G539" s="243"/>
      <c r="H539" s="246">
        <v>10</v>
      </c>
      <c r="I539" s="247"/>
      <c r="J539" s="243"/>
      <c r="K539" s="243"/>
      <c r="L539" s="248"/>
      <c r="M539" s="249"/>
      <c r="N539" s="250"/>
      <c r="O539" s="250"/>
      <c r="P539" s="250"/>
      <c r="Q539" s="250"/>
      <c r="R539" s="250"/>
      <c r="S539" s="250"/>
      <c r="T539" s="251"/>
      <c r="U539" s="12"/>
      <c r="V539" s="12"/>
      <c r="W539" s="12"/>
      <c r="X539" s="12"/>
      <c r="Y539" s="12"/>
      <c r="Z539" s="12"/>
      <c r="AA539" s="12"/>
      <c r="AB539" s="12"/>
      <c r="AC539" s="12"/>
      <c r="AD539" s="12"/>
      <c r="AE539" s="12"/>
      <c r="AT539" s="252" t="s">
        <v>276</v>
      </c>
      <c r="AU539" s="252" t="s">
        <v>84</v>
      </c>
      <c r="AV539" s="12" t="s">
        <v>86</v>
      </c>
      <c r="AW539" s="12" t="s">
        <v>32</v>
      </c>
      <c r="AX539" s="12" t="s">
        <v>84</v>
      </c>
      <c r="AY539" s="252" t="s">
        <v>251</v>
      </c>
    </row>
    <row r="540" s="12" customFormat="1">
      <c r="A540" s="12"/>
      <c r="B540" s="242"/>
      <c r="C540" s="243"/>
      <c r="D540" s="234" t="s">
        <v>276</v>
      </c>
      <c r="E540" s="243"/>
      <c r="F540" s="245" t="s">
        <v>1732</v>
      </c>
      <c r="G540" s="243"/>
      <c r="H540" s="246">
        <v>10.1</v>
      </c>
      <c r="I540" s="247"/>
      <c r="J540" s="243"/>
      <c r="K540" s="243"/>
      <c r="L540" s="248"/>
      <c r="M540" s="249"/>
      <c r="N540" s="250"/>
      <c r="O540" s="250"/>
      <c r="P540" s="250"/>
      <c r="Q540" s="250"/>
      <c r="R540" s="250"/>
      <c r="S540" s="250"/>
      <c r="T540" s="251"/>
      <c r="U540" s="12"/>
      <c r="V540" s="12"/>
      <c r="W540" s="12"/>
      <c r="X540" s="12"/>
      <c r="Y540" s="12"/>
      <c r="Z540" s="12"/>
      <c r="AA540" s="12"/>
      <c r="AB540" s="12"/>
      <c r="AC540" s="12"/>
      <c r="AD540" s="12"/>
      <c r="AE540" s="12"/>
      <c r="AT540" s="252" t="s">
        <v>276</v>
      </c>
      <c r="AU540" s="252" t="s">
        <v>84</v>
      </c>
      <c r="AV540" s="12" t="s">
        <v>86</v>
      </c>
      <c r="AW540" s="12" t="s">
        <v>4</v>
      </c>
      <c r="AX540" s="12" t="s">
        <v>84</v>
      </c>
      <c r="AY540" s="252" t="s">
        <v>251</v>
      </c>
    </row>
    <row r="541" s="2" customFormat="1" ht="16.5" customHeight="1">
      <c r="A541" s="38"/>
      <c r="B541" s="39"/>
      <c r="C541" s="292" t="s">
        <v>1733</v>
      </c>
      <c r="D541" s="292" t="s">
        <v>1133</v>
      </c>
      <c r="E541" s="293" t="s">
        <v>1734</v>
      </c>
      <c r="F541" s="294" t="s">
        <v>1735</v>
      </c>
      <c r="G541" s="295" t="s">
        <v>802</v>
      </c>
      <c r="H541" s="296">
        <v>10.300000000000001</v>
      </c>
      <c r="I541" s="297"/>
      <c r="J541" s="298">
        <f>ROUND(I541*H541,2)</f>
        <v>0</v>
      </c>
      <c r="K541" s="299"/>
      <c r="L541" s="300"/>
      <c r="M541" s="301" t="s">
        <v>1</v>
      </c>
      <c r="N541" s="302" t="s">
        <v>41</v>
      </c>
      <c r="O541" s="91"/>
      <c r="P541" s="230">
        <f>O541*H541</f>
        <v>0</v>
      </c>
      <c r="Q541" s="230">
        <v>0.047</v>
      </c>
      <c r="R541" s="230">
        <f>Q541*H541</f>
        <v>0.48410000000000003</v>
      </c>
      <c r="S541" s="230">
        <v>0</v>
      </c>
      <c r="T541" s="231">
        <f>S541*H541</f>
        <v>0</v>
      </c>
      <c r="U541" s="38"/>
      <c r="V541" s="38"/>
      <c r="W541" s="38"/>
      <c r="X541" s="38"/>
      <c r="Y541" s="38"/>
      <c r="Z541" s="38"/>
      <c r="AA541" s="38"/>
      <c r="AB541" s="38"/>
      <c r="AC541" s="38"/>
      <c r="AD541" s="38"/>
      <c r="AE541" s="38"/>
      <c r="AR541" s="232" t="s">
        <v>299</v>
      </c>
      <c r="AT541" s="232" t="s">
        <v>1133</v>
      </c>
      <c r="AU541" s="232" t="s">
        <v>84</v>
      </c>
      <c r="AY541" s="17" t="s">
        <v>251</v>
      </c>
      <c r="BE541" s="233">
        <f>IF(N541="základní",J541,0)</f>
        <v>0</v>
      </c>
      <c r="BF541" s="233">
        <f>IF(N541="snížená",J541,0)</f>
        <v>0</v>
      </c>
      <c r="BG541" s="233">
        <f>IF(N541="zákl. přenesená",J541,0)</f>
        <v>0</v>
      </c>
      <c r="BH541" s="233">
        <f>IF(N541="sníž. přenesená",J541,0)</f>
        <v>0</v>
      </c>
      <c r="BI541" s="233">
        <f>IF(N541="nulová",J541,0)</f>
        <v>0</v>
      </c>
      <c r="BJ541" s="17" t="s">
        <v>84</v>
      </c>
      <c r="BK541" s="233">
        <f>ROUND(I541*H541,2)</f>
        <v>0</v>
      </c>
      <c r="BL541" s="17" t="s">
        <v>254</v>
      </c>
      <c r="BM541" s="232" t="s">
        <v>1736</v>
      </c>
    </row>
    <row r="542" s="2" customFormat="1">
      <c r="A542" s="38"/>
      <c r="B542" s="39"/>
      <c r="C542" s="40"/>
      <c r="D542" s="234" t="s">
        <v>260</v>
      </c>
      <c r="E542" s="40"/>
      <c r="F542" s="235" t="s">
        <v>1735</v>
      </c>
      <c r="G542" s="40"/>
      <c r="H542" s="40"/>
      <c r="I542" s="236"/>
      <c r="J542" s="40"/>
      <c r="K542" s="40"/>
      <c r="L542" s="44"/>
      <c r="M542" s="237"/>
      <c r="N542" s="238"/>
      <c r="O542" s="91"/>
      <c r="P542" s="91"/>
      <c r="Q542" s="91"/>
      <c r="R542" s="91"/>
      <c r="S542" s="91"/>
      <c r="T542" s="92"/>
      <c r="U542" s="38"/>
      <c r="V542" s="38"/>
      <c r="W542" s="38"/>
      <c r="X542" s="38"/>
      <c r="Y542" s="38"/>
      <c r="Z542" s="38"/>
      <c r="AA542" s="38"/>
      <c r="AB542" s="38"/>
      <c r="AC542" s="38"/>
      <c r="AD542" s="38"/>
      <c r="AE542" s="38"/>
      <c r="AT542" s="17" t="s">
        <v>260</v>
      </c>
      <c r="AU542" s="17" t="s">
        <v>84</v>
      </c>
    </row>
    <row r="543" s="12" customFormat="1">
      <c r="A543" s="12"/>
      <c r="B543" s="242"/>
      <c r="C543" s="243"/>
      <c r="D543" s="234" t="s">
        <v>276</v>
      </c>
      <c r="E543" s="244" t="s">
        <v>1</v>
      </c>
      <c r="F543" s="245" t="s">
        <v>1737</v>
      </c>
      <c r="G543" s="243"/>
      <c r="H543" s="246">
        <v>10</v>
      </c>
      <c r="I543" s="247"/>
      <c r="J543" s="243"/>
      <c r="K543" s="243"/>
      <c r="L543" s="248"/>
      <c r="M543" s="249"/>
      <c r="N543" s="250"/>
      <c r="O543" s="250"/>
      <c r="P543" s="250"/>
      <c r="Q543" s="250"/>
      <c r="R543" s="250"/>
      <c r="S543" s="250"/>
      <c r="T543" s="251"/>
      <c r="U543" s="12"/>
      <c r="V543" s="12"/>
      <c r="W543" s="12"/>
      <c r="X543" s="12"/>
      <c r="Y543" s="12"/>
      <c r="Z543" s="12"/>
      <c r="AA543" s="12"/>
      <c r="AB543" s="12"/>
      <c r="AC543" s="12"/>
      <c r="AD543" s="12"/>
      <c r="AE543" s="12"/>
      <c r="AT543" s="252" t="s">
        <v>276</v>
      </c>
      <c r="AU543" s="252" t="s">
        <v>84</v>
      </c>
      <c r="AV543" s="12" t="s">
        <v>86</v>
      </c>
      <c r="AW543" s="12" t="s">
        <v>32</v>
      </c>
      <c r="AX543" s="12" t="s">
        <v>84</v>
      </c>
      <c r="AY543" s="252" t="s">
        <v>251</v>
      </c>
    </row>
    <row r="544" s="12" customFormat="1">
      <c r="A544" s="12"/>
      <c r="B544" s="242"/>
      <c r="C544" s="243"/>
      <c r="D544" s="234" t="s">
        <v>276</v>
      </c>
      <c r="E544" s="243"/>
      <c r="F544" s="245" t="s">
        <v>1738</v>
      </c>
      <c r="G544" s="243"/>
      <c r="H544" s="246">
        <v>10.300000000000001</v>
      </c>
      <c r="I544" s="247"/>
      <c r="J544" s="243"/>
      <c r="K544" s="243"/>
      <c r="L544" s="248"/>
      <c r="M544" s="249"/>
      <c r="N544" s="250"/>
      <c r="O544" s="250"/>
      <c r="P544" s="250"/>
      <c r="Q544" s="250"/>
      <c r="R544" s="250"/>
      <c r="S544" s="250"/>
      <c r="T544" s="251"/>
      <c r="U544" s="12"/>
      <c r="V544" s="12"/>
      <c r="W544" s="12"/>
      <c r="X544" s="12"/>
      <c r="Y544" s="12"/>
      <c r="Z544" s="12"/>
      <c r="AA544" s="12"/>
      <c r="AB544" s="12"/>
      <c r="AC544" s="12"/>
      <c r="AD544" s="12"/>
      <c r="AE544" s="12"/>
      <c r="AT544" s="252" t="s">
        <v>276</v>
      </c>
      <c r="AU544" s="252" t="s">
        <v>84</v>
      </c>
      <c r="AV544" s="12" t="s">
        <v>86</v>
      </c>
      <c r="AW544" s="12" t="s">
        <v>4</v>
      </c>
      <c r="AX544" s="12" t="s">
        <v>84</v>
      </c>
      <c r="AY544" s="252" t="s">
        <v>251</v>
      </c>
    </row>
    <row r="545" s="2" customFormat="1" ht="24.15" customHeight="1">
      <c r="A545" s="38"/>
      <c r="B545" s="39"/>
      <c r="C545" s="220" t="s">
        <v>1739</v>
      </c>
      <c r="D545" s="220" t="s">
        <v>255</v>
      </c>
      <c r="E545" s="221" t="s">
        <v>1740</v>
      </c>
      <c r="F545" s="222" t="s">
        <v>1741</v>
      </c>
      <c r="G545" s="223" t="s">
        <v>802</v>
      </c>
      <c r="H545" s="224">
        <v>17</v>
      </c>
      <c r="I545" s="225"/>
      <c r="J545" s="226">
        <f>ROUND(I545*H545,2)</f>
        <v>0</v>
      </c>
      <c r="K545" s="227"/>
      <c r="L545" s="44"/>
      <c r="M545" s="228" t="s">
        <v>1</v>
      </c>
      <c r="N545" s="229" t="s">
        <v>41</v>
      </c>
      <c r="O545" s="91"/>
      <c r="P545" s="230">
        <f>O545*H545</f>
        <v>0</v>
      </c>
      <c r="Q545" s="230">
        <v>0.34612999999999999</v>
      </c>
      <c r="R545" s="230">
        <f>Q545*H545</f>
        <v>5.8842099999999995</v>
      </c>
      <c r="S545" s="230">
        <v>0</v>
      </c>
      <c r="T545" s="231">
        <f>S545*H545</f>
        <v>0</v>
      </c>
      <c r="U545" s="38"/>
      <c r="V545" s="38"/>
      <c r="W545" s="38"/>
      <c r="X545" s="38"/>
      <c r="Y545" s="38"/>
      <c r="Z545" s="38"/>
      <c r="AA545" s="38"/>
      <c r="AB545" s="38"/>
      <c r="AC545" s="38"/>
      <c r="AD545" s="38"/>
      <c r="AE545" s="38"/>
      <c r="AR545" s="232" t="s">
        <v>254</v>
      </c>
      <c r="AT545" s="232" t="s">
        <v>255</v>
      </c>
      <c r="AU545" s="232" t="s">
        <v>84</v>
      </c>
      <c r="AY545" s="17" t="s">
        <v>251</v>
      </c>
      <c r="BE545" s="233">
        <f>IF(N545="základní",J545,0)</f>
        <v>0</v>
      </c>
      <c r="BF545" s="233">
        <f>IF(N545="snížená",J545,0)</f>
        <v>0</v>
      </c>
      <c r="BG545" s="233">
        <f>IF(N545="zákl. přenesená",J545,0)</f>
        <v>0</v>
      </c>
      <c r="BH545" s="233">
        <f>IF(N545="sníž. přenesená",J545,0)</f>
        <v>0</v>
      </c>
      <c r="BI545" s="233">
        <f>IF(N545="nulová",J545,0)</f>
        <v>0</v>
      </c>
      <c r="BJ545" s="17" t="s">
        <v>84</v>
      </c>
      <c r="BK545" s="233">
        <f>ROUND(I545*H545,2)</f>
        <v>0</v>
      </c>
      <c r="BL545" s="17" t="s">
        <v>254</v>
      </c>
      <c r="BM545" s="232" t="s">
        <v>1742</v>
      </c>
    </row>
    <row r="546" s="2" customFormat="1">
      <c r="A546" s="38"/>
      <c r="B546" s="39"/>
      <c r="C546" s="40"/>
      <c r="D546" s="234" t="s">
        <v>260</v>
      </c>
      <c r="E546" s="40"/>
      <c r="F546" s="235" t="s">
        <v>1743</v>
      </c>
      <c r="G546" s="40"/>
      <c r="H546" s="40"/>
      <c r="I546" s="236"/>
      <c r="J546" s="40"/>
      <c r="K546" s="40"/>
      <c r="L546" s="44"/>
      <c r="M546" s="237"/>
      <c r="N546" s="238"/>
      <c r="O546" s="91"/>
      <c r="P546" s="91"/>
      <c r="Q546" s="91"/>
      <c r="R546" s="91"/>
      <c r="S546" s="91"/>
      <c r="T546" s="92"/>
      <c r="U546" s="38"/>
      <c r="V546" s="38"/>
      <c r="W546" s="38"/>
      <c r="X546" s="38"/>
      <c r="Y546" s="38"/>
      <c r="Z546" s="38"/>
      <c r="AA546" s="38"/>
      <c r="AB546" s="38"/>
      <c r="AC546" s="38"/>
      <c r="AD546" s="38"/>
      <c r="AE546" s="38"/>
      <c r="AT546" s="17" t="s">
        <v>260</v>
      </c>
      <c r="AU546" s="17" t="s">
        <v>84</v>
      </c>
    </row>
    <row r="547" s="2" customFormat="1">
      <c r="A547" s="38"/>
      <c r="B547" s="39"/>
      <c r="C547" s="40"/>
      <c r="D547" s="240" t="s">
        <v>274</v>
      </c>
      <c r="E547" s="40"/>
      <c r="F547" s="241" t="s">
        <v>1744</v>
      </c>
      <c r="G547" s="40"/>
      <c r="H547" s="40"/>
      <c r="I547" s="236"/>
      <c r="J547" s="40"/>
      <c r="K547" s="40"/>
      <c r="L547" s="44"/>
      <c r="M547" s="237"/>
      <c r="N547" s="238"/>
      <c r="O547" s="91"/>
      <c r="P547" s="91"/>
      <c r="Q547" s="91"/>
      <c r="R547" s="91"/>
      <c r="S547" s="91"/>
      <c r="T547" s="92"/>
      <c r="U547" s="38"/>
      <c r="V547" s="38"/>
      <c r="W547" s="38"/>
      <c r="X547" s="38"/>
      <c r="Y547" s="38"/>
      <c r="Z547" s="38"/>
      <c r="AA547" s="38"/>
      <c r="AB547" s="38"/>
      <c r="AC547" s="38"/>
      <c r="AD547" s="38"/>
      <c r="AE547" s="38"/>
      <c r="AT547" s="17" t="s">
        <v>274</v>
      </c>
      <c r="AU547" s="17" t="s">
        <v>84</v>
      </c>
    </row>
    <row r="548" s="13" customFormat="1">
      <c r="A548" s="13"/>
      <c r="B548" s="253"/>
      <c r="C548" s="254"/>
      <c r="D548" s="234" t="s">
        <v>276</v>
      </c>
      <c r="E548" s="255" t="s">
        <v>1</v>
      </c>
      <c r="F548" s="256" t="s">
        <v>1745</v>
      </c>
      <c r="G548" s="254"/>
      <c r="H548" s="255" t="s">
        <v>1</v>
      </c>
      <c r="I548" s="257"/>
      <c r="J548" s="254"/>
      <c r="K548" s="254"/>
      <c r="L548" s="258"/>
      <c r="M548" s="259"/>
      <c r="N548" s="260"/>
      <c r="O548" s="260"/>
      <c r="P548" s="260"/>
      <c r="Q548" s="260"/>
      <c r="R548" s="260"/>
      <c r="S548" s="260"/>
      <c r="T548" s="261"/>
      <c r="U548" s="13"/>
      <c r="V548" s="13"/>
      <c r="W548" s="13"/>
      <c r="X548" s="13"/>
      <c r="Y548" s="13"/>
      <c r="Z548" s="13"/>
      <c r="AA548" s="13"/>
      <c r="AB548" s="13"/>
      <c r="AC548" s="13"/>
      <c r="AD548" s="13"/>
      <c r="AE548" s="13"/>
      <c r="AT548" s="262" t="s">
        <v>276</v>
      </c>
      <c r="AU548" s="262" t="s">
        <v>84</v>
      </c>
      <c r="AV548" s="13" t="s">
        <v>84</v>
      </c>
      <c r="AW548" s="13" t="s">
        <v>32</v>
      </c>
      <c r="AX548" s="13" t="s">
        <v>76</v>
      </c>
      <c r="AY548" s="262" t="s">
        <v>251</v>
      </c>
    </row>
    <row r="549" s="13" customFormat="1">
      <c r="A549" s="13"/>
      <c r="B549" s="253"/>
      <c r="C549" s="254"/>
      <c r="D549" s="234" t="s">
        <v>276</v>
      </c>
      <c r="E549" s="255" t="s">
        <v>1</v>
      </c>
      <c r="F549" s="256" t="s">
        <v>1746</v>
      </c>
      <c r="G549" s="254"/>
      <c r="H549" s="255" t="s">
        <v>1</v>
      </c>
      <c r="I549" s="257"/>
      <c r="J549" s="254"/>
      <c r="K549" s="254"/>
      <c r="L549" s="258"/>
      <c r="M549" s="259"/>
      <c r="N549" s="260"/>
      <c r="O549" s="260"/>
      <c r="P549" s="260"/>
      <c r="Q549" s="260"/>
      <c r="R549" s="260"/>
      <c r="S549" s="260"/>
      <c r="T549" s="261"/>
      <c r="U549" s="13"/>
      <c r="V549" s="13"/>
      <c r="W549" s="13"/>
      <c r="X549" s="13"/>
      <c r="Y549" s="13"/>
      <c r="Z549" s="13"/>
      <c r="AA549" s="13"/>
      <c r="AB549" s="13"/>
      <c r="AC549" s="13"/>
      <c r="AD549" s="13"/>
      <c r="AE549" s="13"/>
      <c r="AT549" s="262" t="s">
        <v>276</v>
      </c>
      <c r="AU549" s="262" t="s">
        <v>84</v>
      </c>
      <c r="AV549" s="13" t="s">
        <v>84</v>
      </c>
      <c r="AW549" s="13" t="s">
        <v>32</v>
      </c>
      <c r="AX549" s="13" t="s">
        <v>76</v>
      </c>
      <c r="AY549" s="262" t="s">
        <v>251</v>
      </c>
    </row>
    <row r="550" s="12" customFormat="1">
      <c r="A550" s="12"/>
      <c r="B550" s="242"/>
      <c r="C550" s="243"/>
      <c r="D550" s="234" t="s">
        <v>276</v>
      </c>
      <c r="E550" s="244" t="s">
        <v>1</v>
      </c>
      <c r="F550" s="245" t="s">
        <v>357</v>
      </c>
      <c r="G550" s="243"/>
      <c r="H550" s="246">
        <v>17</v>
      </c>
      <c r="I550" s="247"/>
      <c r="J550" s="243"/>
      <c r="K550" s="243"/>
      <c r="L550" s="248"/>
      <c r="M550" s="249"/>
      <c r="N550" s="250"/>
      <c r="O550" s="250"/>
      <c r="P550" s="250"/>
      <c r="Q550" s="250"/>
      <c r="R550" s="250"/>
      <c r="S550" s="250"/>
      <c r="T550" s="251"/>
      <c r="U550" s="12"/>
      <c r="V550" s="12"/>
      <c r="W550" s="12"/>
      <c r="X550" s="12"/>
      <c r="Y550" s="12"/>
      <c r="Z550" s="12"/>
      <c r="AA550" s="12"/>
      <c r="AB550" s="12"/>
      <c r="AC550" s="12"/>
      <c r="AD550" s="12"/>
      <c r="AE550" s="12"/>
      <c r="AT550" s="252" t="s">
        <v>276</v>
      </c>
      <c r="AU550" s="252" t="s">
        <v>84</v>
      </c>
      <c r="AV550" s="12" t="s">
        <v>86</v>
      </c>
      <c r="AW550" s="12" t="s">
        <v>32</v>
      </c>
      <c r="AX550" s="12" t="s">
        <v>84</v>
      </c>
      <c r="AY550" s="252" t="s">
        <v>251</v>
      </c>
    </row>
    <row r="551" s="2" customFormat="1" ht="16.5" customHeight="1">
      <c r="A551" s="38"/>
      <c r="B551" s="39"/>
      <c r="C551" s="292" t="s">
        <v>1747</v>
      </c>
      <c r="D551" s="292" t="s">
        <v>1133</v>
      </c>
      <c r="E551" s="293" t="s">
        <v>1748</v>
      </c>
      <c r="F551" s="294" t="s">
        <v>1749</v>
      </c>
      <c r="G551" s="295" t="s">
        <v>802</v>
      </c>
      <c r="H551" s="296">
        <v>13</v>
      </c>
      <c r="I551" s="297"/>
      <c r="J551" s="298">
        <f>ROUND(I551*H551,2)</f>
        <v>0</v>
      </c>
      <c r="K551" s="299"/>
      <c r="L551" s="300"/>
      <c r="M551" s="301" t="s">
        <v>1</v>
      </c>
      <c r="N551" s="302" t="s">
        <v>41</v>
      </c>
      <c r="O551" s="91"/>
      <c r="P551" s="230">
        <f>O551*H551</f>
        <v>0</v>
      </c>
      <c r="Q551" s="230">
        <v>0.22500000000000001</v>
      </c>
      <c r="R551" s="230">
        <f>Q551*H551</f>
        <v>2.9250000000000003</v>
      </c>
      <c r="S551" s="230">
        <v>0</v>
      </c>
      <c r="T551" s="231">
        <f>S551*H551</f>
        <v>0</v>
      </c>
      <c r="U551" s="38"/>
      <c r="V551" s="38"/>
      <c r="W551" s="38"/>
      <c r="X551" s="38"/>
      <c r="Y551" s="38"/>
      <c r="Z551" s="38"/>
      <c r="AA551" s="38"/>
      <c r="AB551" s="38"/>
      <c r="AC551" s="38"/>
      <c r="AD551" s="38"/>
      <c r="AE551" s="38"/>
      <c r="AR551" s="232" t="s">
        <v>299</v>
      </c>
      <c r="AT551" s="232" t="s">
        <v>1133</v>
      </c>
      <c r="AU551" s="232" t="s">
        <v>84</v>
      </c>
      <c r="AY551" s="17" t="s">
        <v>251</v>
      </c>
      <c r="BE551" s="233">
        <f>IF(N551="základní",J551,0)</f>
        <v>0</v>
      </c>
      <c r="BF551" s="233">
        <f>IF(N551="snížená",J551,0)</f>
        <v>0</v>
      </c>
      <c r="BG551" s="233">
        <f>IF(N551="zákl. přenesená",J551,0)</f>
        <v>0</v>
      </c>
      <c r="BH551" s="233">
        <f>IF(N551="sníž. přenesená",J551,0)</f>
        <v>0</v>
      </c>
      <c r="BI551" s="233">
        <f>IF(N551="nulová",J551,0)</f>
        <v>0</v>
      </c>
      <c r="BJ551" s="17" t="s">
        <v>84</v>
      </c>
      <c r="BK551" s="233">
        <f>ROUND(I551*H551,2)</f>
        <v>0</v>
      </c>
      <c r="BL551" s="17" t="s">
        <v>254</v>
      </c>
      <c r="BM551" s="232" t="s">
        <v>1750</v>
      </c>
    </row>
    <row r="552" s="2" customFormat="1">
      <c r="A552" s="38"/>
      <c r="B552" s="39"/>
      <c r="C552" s="40"/>
      <c r="D552" s="234" t="s">
        <v>260</v>
      </c>
      <c r="E552" s="40"/>
      <c r="F552" s="235" t="s">
        <v>1749</v>
      </c>
      <c r="G552" s="40"/>
      <c r="H552" s="40"/>
      <c r="I552" s="236"/>
      <c r="J552" s="40"/>
      <c r="K552" s="40"/>
      <c r="L552" s="44"/>
      <c r="M552" s="237"/>
      <c r="N552" s="238"/>
      <c r="O552" s="91"/>
      <c r="P552" s="91"/>
      <c r="Q552" s="91"/>
      <c r="R552" s="91"/>
      <c r="S552" s="91"/>
      <c r="T552" s="92"/>
      <c r="U552" s="38"/>
      <c r="V552" s="38"/>
      <c r="W552" s="38"/>
      <c r="X552" s="38"/>
      <c r="Y552" s="38"/>
      <c r="Z552" s="38"/>
      <c r="AA552" s="38"/>
      <c r="AB552" s="38"/>
      <c r="AC552" s="38"/>
      <c r="AD552" s="38"/>
      <c r="AE552" s="38"/>
      <c r="AT552" s="17" t="s">
        <v>260</v>
      </c>
      <c r="AU552" s="17" t="s">
        <v>84</v>
      </c>
    </row>
    <row r="553" s="12" customFormat="1">
      <c r="A553" s="12"/>
      <c r="B553" s="242"/>
      <c r="C553" s="243"/>
      <c r="D553" s="234" t="s">
        <v>276</v>
      </c>
      <c r="E553" s="244" t="s">
        <v>1</v>
      </c>
      <c r="F553" s="245" t="s">
        <v>1751</v>
      </c>
      <c r="G553" s="243"/>
      <c r="H553" s="246">
        <v>13</v>
      </c>
      <c r="I553" s="247"/>
      <c r="J553" s="243"/>
      <c r="K553" s="243"/>
      <c r="L553" s="248"/>
      <c r="M553" s="249"/>
      <c r="N553" s="250"/>
      <c r="O553" s="250"/>
      <c r="P553" s="250"/>
      <c r="Q553" s="250"/>
      <c r="R553" s="250"/>
      <c r="S553" s="250"/>
      <c r="T553" s="251"/>
      <c r="U553" s="12"/>
      <c r="V553" s="12"/>
      <c r="W553" s="12"/>
      <c r="X553" s="12"/>
      <c r="Y553" s="12"/>
      <c r="Z553" s="12"/>
      <c r="AA553" s="12"/>
      <c r="AB553" s="12"/>
      <c r="AC553" s="12"/>
      <c r="AD553" s="12"/>
      <c r="AE553" s="12"/>
      <c r="AT553" s="252" t="s">
        <v>276</v>
      </c>
      <c r="AU553" s="252" t="s">
        <v>84</v>
      </c>
      <c r="AV553" s="12" t="s">
        <v>86</v>
      </c>
      <c r="AW553" s="12" t="s">
        <v>32</v>
      </c>
      <c r="AX553" s="12" t="s">
        <v>84</v>
      </c>
      <c r="AY553" s="252" t="s">
        <v>251</v>
      </c>
    </row>
    <row r="554" s="2" customFormat="1" ht="16.5" customHeight="1">
      <c r="A554" s="38"/>
      <c r="B554" s="39"/>
      <c r="C554" s="292" t="s">
        <v>1752</v>
      </c>
      <c r="D554" s="292" t="s">
        <v>1133</v>
      </c>
      <c r="E554" s="293" t="s">
        <v>1753</v>
      </c>
      <c r="F554" s="294" t="s">
        <v>1754</v>
      </c>
      <c r="G554" s="295" t="s">
        <v>802</v>
      </c>
      <c r="H554" s="296">
        <v>2</v>
      </c>
      <c r="I554" s="297"/>
      <c r="J554" s="298">
        <f>ROUND(I554*H554,2)</f>
        <v>0</v>
      </c>
      <c r="K554" s="299"/>
      <c r="L554" s="300"/>
      <c r="M554" s="301" t="s">
        <v>1</v>
      </c>
      <c r="N554" s="302" t="s">
        <v>41</v>
      </c>
      <c r="O554" s="91"/>
      <c r="P554" s="230">
        <f>O554*H554</f>
        <v>0</v>
      </c>
      <c r="Q554" s="230">
        <v>0.14999999999999999</v>
      </c>
      <c r="R554" s="230">
        <f>Q554*H554</f>
        <v>0.29999999999999999</v>
      </c>
      <c r="S554" s="230">
        <v>0</v>
      </c>
      <c r="T554" s="231">
        <f>S554*H554</f>
        <v>0</v>
      </c>
      <c r="U554" s="38"/>
      <c r="V554" s="38"/>
      <c r="W554" s="38"/>
      <c r="X554" s="38"/>
      <c r="Y554" s="38"/>
      <c r="Z554" s="38"/>
      <c r="AA554" s="38"/>
      <c r="AB554" s="38"/>
      <c r="AC554" s="38"/>
      <c r="AD554" s="38"/>
      <c r="AE554" s="38"/>
      <c r="AR554" s="232" t="s">
        <v>299</v>
      </c>
      <c r="AT554" s="232" t="s">
        <v>1133</v>
      </c>
      <c r="AU554" s="232" t="s">
        <v>84</v>
      </c>
      <c r="AY554" s="17" t="s">
        <v>251</v>
      </c>
      <c r="BE554" s="233">
        <f>IF(N554="základní",J554,0)</f>
        <v>0</v>
      </c>
      <c r="BF554" s="233">
        <f>IF(N554="snížená",J554,0)</f>
        <v>0</v>
      </c>
      <c r="BG554" s="233">
        <f>IF(N554="zákl. přenesená",J554,0)</f>
        <v>0</v>
      </c>
      <c r="BH554" s="233">
        <f>IF(N554="sníž. přenesená",J554,0)</f>
        <v>0</v>
      </c>
      <c r="BI554" s="233">
        <f>IF(N554="nulová",J554,0)</f>
        <v>0</v>
      </c>
      <c r="BJ554" s="17" t="s">
        <v>84</v>
      </c>
      <c r="BK554" s="233">
        <f>ROUND(I554*H554,2)</f>
        <v>0</v>
      </c>
      <c r="BL554" s="17" t="s">
        <v>254</v>
      </c>
      <c r="BM554" s="232" t="s">
        <v>1755</v>
      </c>
    </row>
    <row r="555" s="2" customFormat="1">
      <c r="A555" s="38"/>
      <c r="B555" s="39"/>
      <c r="C555" s="40"/>
      <c r="D555" s="234" t="s">
        <v>260</v>
      </c>
      <c r="E555" s="40"/>
      <c r="F555" s="235" t="s">
        <v>1754</v>
      </c>
      <c r="G555" s="40"/>
      <c r="H555" s="40"/>
      <c r="I555" s="236"/>
      <c r="J555" s="40"/>
      <c r="K555" s="40"/>
      <c r="L555" s="44"/>
      <c r="M555" s="237"/>
      <c r="N555" s="238"/>
      <c r="O555" s="91"/>
      <c r="P555" s="91"/>
      <c r="Q555" s="91"/>
      <c r="R555" s="91"/>
      <c r="S555" s="91"/>
      <c r="T555" s="92"/>
      <c r="U555" s="38"/>
      <c r="V555" s="38"/>
      <c r="W555" s="38"/>
      <c r="X555" s="38"/>
      <c r="Y555" s="38"/>
      <c r="Z555" s="38"/>
      <c r="AA555" s="38"/>
      <c r="AB555" s="38"/>
      <c r="AC555" s="38"/>
      <c r="AD555" s="38"/>
      <c r="AE555" s="38"/>
      <c r="AT555" s="17" t="s">
        <v>260</v>
      </c>
      <c r="AU555" s="17" t="s">
        <v>84</v>
      </c>
    </row>
    <row r="556" s="12" customFormat="1">
      <c r="A556" s="12"/>
      <c r="B556" s="242"/>
      <c r="C556" s="243"/>
      <c r="D556" s="234" t="s">
        <v>276</v>
      </c>
      <c r="E556" s="244" t="s">
        <v>1</v>
      </c>
      <c r="F556" s="245" t="s">
        <v>1756</v>
      </c>
      <c r="G556" s="243"/>
      <c r="H556" s="246">
        <v>1</v>
      </c>
      <c r="I556" s="247"/>
      <c r="J556" s="243"/>
      <c r="K556" s="243"/>
      <c r="L556" s="248"/>
      <c r="M556" s="249"/>
      <c r="N556" s="250"/>
      <c r="O556" s="250"/>
      <c r="P556" s="250"/>
      <c r="Q556" s="250"/>
      <c r="R556" s="250"/>
      <c r="S556" s="250"/>
      <c r="T556" s="251"/>
      <c r="U556" s="12"/>
      <c r="V556" s="12"/>
      <c r="W556" s="12"/>
      <c r="X556" s="12"/>
      <c r="Y556" s="12"/>
      <c r="Z556" s="12"/>
      <c r="AA556" s="12"/>
      <c r="AB556" s="12"/>
      <c r="AC556" s="12"/>
      <c r="AD556" s="12"/>
      <c r="AE556" s="12"/>
      <c r="AT556" s="252" t="s">
        <v>276</v>
      </c>
      <c r="AU556" s="252" t="s">
        <v>84</v>
      </c>
      <c r="AV556" s="12" t="s">
        <v>86</v>
      </c>
      <c r="AW556" s="12" t="s">
        <v>32</v>
      </c>
      <c r="AX556" s="12" t="s">
        <v>76</v>
      </c>
      <c r="AY556" s="252" t="s">
        <v>251</v>
      </c>
    </row>
    <row r="557" s="12" customFormat="1">
      <c r="A557" s="12"/>
      <c r="B557" s="242"/>
      <c r="C557" s="243"/>
      <c r="D557" s="234" t="s">
        <v>276</v>
      </c>
      <c r="E557" s="244" t="s">
        <v>1</v>
      </c>
      <c r="F557" s="245" t="s">
        <v>1757</v>
      </c>
      <c r="G557" s="243"/>
      <c r="H557" s="246">
        <v>1</v>
      </c>
      <c r="I557" s="247"/>
      <c r="J557" s="243"/>
      <c r="K557" s="243"/>
      <c r="L557" s="248"/>
      <c r="M557" s="249"/>
      <c r="N557" s="250"/>
      <c r="O557" s="250"/>
      <c r="P557" s="250"/>
      <c r="Q557" s="250"/>
      <c r="R557" s="250"/>
      <c r="S557" s="250"/>
      <c r="T557" s="251"/>
      <c r="U557" s="12"/>
      <c r="V557" s="12"/>
      <c r="W557" s="12"/>
      <c r="X557" s="12"/>
      <c r="Y557" s="12"/>
      <c r="Z557" s="12"/>
      <c r="AA557" s="12"/>
      <c r="AB557" s="12"/>
      <c r="AC557" s="12"/>
      <c r="AD557" s="12"/>
      <c r="AE557" s="12"/>
      <c r="AT557" s="252" t="s">
        <v>276</v>
      </c>
      <c r="AU557" s="252" t="s">
        <v>84</v>
      </c>
      <c r="AV557" s="12" t="s">
        <v>86</v>
      </c>
      <c r="AW557" s="12" t="s">
        <v>32</v>
      </c>
      <c r="AX557" s="12" t="s">
        <v>76</v>
      </c>
      <c r="AY557" s="252" t="s">
        <v>251</v>
      </c>
    </row>
    <row r="558" s="15" customFormat="1">
      <c r="A558" s="15"/>
      <c r="B558" s="274"/>
      <c r="C558" s="275"/>
      <c r="D558" s="234" t="s">
        <v>276</v>
      </c>
      <c r="E558" s="276" t="s">
        <v>1</v>
      </c>
      <c r="F558" s="277" t="s">
        <v>423</v>
      </c>
      <c r="G558" s="275"/>
      <c r="H558" s="278">
        <v>2</v>
      </c>
      <c r="I558" s="279"/>
      <c r="J558" s="275"/>
      <c r="K558" s="275"/>
      <c r="L558" s="280"/>
      <c r="M558" s="281"/>
      <c r="N558" s="282"/>
      <c r="O558" s="282"/>
      <c r="P558" s="282"/>
      <c r="Q558" s="282"/>
      <c r="R558" s="282"/>
      <c r="S558" s="282"/>
      <c r="T558" s="283"/>
      <c r="U558" s="15"/>
      <c r="V558" s="15"/>
      <c r="W558" s="15"/>
      <c r="X558" s="15"/>
      <c r="Y558" s="15"/>
      <c r="Z558" s="15"/>
      <c r="AA558" s="15"/>
      <c r="AB558" s="15"/>
      <c r="AC558" s="15"/>
      <c r="AD558" s="15"/>
      <c r="AE558" s="15"/>
      <c r="AT558" s="284" t="s">
        <v>276</v>
      </c>
      <c r="AU558" s="284" t="s">
        <v>84</v>
      </c>
      <c r="AV558" s="15" t="s">
        <v>254</v>
      </c>
      <c r="AW558" s="15" t="s">
        <v>32</v>
      </c>
      <c r="AX558" s="15" t="s">
        <v>84</v>
      </c>
      <c r="AY558" s="284" t="s">
        <v>251</v>
      </c>
    </row>
    <row r="559" s="2" customFormat="1" ht="16.5" customHeight="1">
      <c r="A559" s="38"/>
      <c r="B559" s="39"/>
      <c r="C559" s="292" t="s">
        <v>1758</v>
      </c>
      <c r="D559" s="292" t="s">
        <v>1133</v>
      </c>
      <c r="E559" s="293" t="s">
        <v>1759</v>
      </c>
      <c r="F559" s="294" t="s">
        <v>1760</v>
      </c>
      <c r="G559" s="295" t="s">
        <v>802</v>
      </c>
      <c r="H559" s="296">
        <v>2</v>
      </c>
      <c r="I559" s="297"/>
      <c r="J559" s="298">
        <f>ROUND(I559*H559,2)</f>
        <v>0</v>
      </c>
      <c r="K559" s="299"/>
      <c r="L559" s="300"/>
      <c r="M559" s="301" t="s">
        <v>1</v>
      </c>
      <c r="N559" s="302" t="s">
        <v>41</v>
      </c>
      <c r="O559" s="91"/>
      <c r="P559" s="230">
        <f>O559*H559</f>
        <v>0</v>
      </c>
      <c r="Q559" s="230">
        <v>0.14999999999999999</v>
      </c>
      <c r="R559" s="230">
        <f>Q559*H559</f>
        <v>0.29999999999999999</v>
      </c>
      <c r="S559" s="230">
        <v>0</v>
      </c>
      <c r="T559" s="231">
        <f>S559*H559</f>
        <v>0</v>
      </c>
      <c r="U559" s="38"/>
      <c r="V559" s="38"/>
      <c r="W559" s="38"/>
      <c r="X559" s="38"/>
      <c r="Y559" s="38"/>
      <c r="Z559" s="38"/>
      <c r="AA559" s="38"/>
      <c r="AB559" s="38"/>
      <c r="AC559" s="38"/>
      <c r="AD559" s="38"/>
      <c r="AE559" s="38"/>
      <c r="AR559" s="232" t="s">
        <v>299</v>
      </c>
      <c r="AT559" s="232" t="s">
        <v>1133</v>
      </c>
      <c r="AU559" s="232" t="s">
        <v>84</v>
      </c>
      <c r="AY559" s="17" t="s">
        <v>251</v>
      </c>
      <c r="BE559" s="233">
        <f>IF(N559="základní",J559,0)</f>
        <v>0</v>
      </c>
      <c r="BF559" s="233">
        <f>IF(N559="snížená",J559,0)</f>
        <v>0</v>
      </c>
      <c r="BG559" s="233">
        <f>IF(N559="zákl. přenesená",J559,0)</f>
        <v>0</v>
      </c>
      <c r="BH559" s="233">
        <f>IF(N559="sníž. přenesená",J559,0)</f>
        <v>0</v>
      </c>
      <c r="BI559" s="233">
        <f>IF(N559="nulová",J559,0)</f>
        <v>0</v>
      </c>
      <c r="BJ559" s="17" t="s">
        <v>84</v>
      </c>
      <c r="BK559" s="233">
        <f>ROUND(I559*H559,2)</f>
        <v>0</v>
      </c>
      <c r="BL559" s="17" t="s">
        <v>254</v>
      </c>
      <c r="BM559" s="232" t="s">
        <v>1761</v>
      </c>
    </row>
    <row r="560" s="2" customFormat="1">
      <c r="A560" s="38"/>
      <c r="B560" s="39"/>
      <c r="C560" s="40"/>
      <c r="D560" s="234" t="s">
        <v>260</v>
      </c>
      <c r="E560" s="40"/>
      <c r="F560" s="235" t="s">
        <v>1760</v>
      </c>
      <c r="G560" s="40"/>
      <c r="H560" s="40"/>
      <c r="I560" s="236"/>
      <c r="J560" s="40"/>
      <c r="K560" s="40"/>
      <c r="L560" s="44"/>
      <c r="M560" s="237"/>
      <c r="N560" s="238"/>
      <c r="O560" s="91"/>
      <c r="P560" s="91"/>
      <c r="Q560" s="91"/>
      <c r="R560" s="91"/>
      <c r="S560" s="91"/>
      <c r="T560" s="92"/>
      <c r="U560" s="38"/>
      <c r="V560" s="38"/>
      <c r="W560" s="38"/>
      <c r="X560" s="38"/>
      <c r="Y560" s="38"/>
      <c r="Z560" s="38"/>
      <c r="AA560" s="38"/>
      <c r="AB560" s="38"/>
      <c r="AC560" s="38"/>
      <c r="AD560" s="38"/>
      <c r="AE560" s="38"/>
      <c r="AT560" s="17" t="s">
        <v>260</v>
      </c>
      <c r="AU560" s="17" t="s">
        <v>84</v>
      </c>
    </row>
    <row r="561" s="12" customFormat="1">
      <c r="A561" s="12"/>
      <c r="B561" s="242"/>
      <c r="C561" s="243"/>
      <c r="D561" s="234" t="s">
        <v>276</v>
      </c>
      <c r="E561" s="244" t="s">
        <v>1</v>
      </c>
      <c r="F561" s="245" t="s">
        <v>1762</v>
      </c>
      <c r="G561" s="243"/>
      <c r="H561" s="246">
        <v>1</v>
      </c>
      <c r="I561" s="247"/>
      <c r="J561" s="243"/>
      <c r="K561" s="243"/>
      <c r="L561" s="248"/>
      <c r="M561" s="249"/>
      <c r="N561" s="250"/>
      <c r="O561" s="250"/>
      <c r="P561" s="250"/>
      <c r="Q561" s="250"/>
      <c r="R561" s="250"/>
      <c r="S561" s="250"/>
      <c r="T561" s="251"/>
      <c r="U561" s="12"/>
      <c r="V561" s="12"/>
      <c r="W561" s="12"/>
      <c r="X561" s="12"/>
      <c r="Y561" s="12"/>
      <c r="Z561" s="12"/>
      <c r="AA561" s="12"/>
      <c r="AB561" s="12"/>
      <c r="AC561" s="12"/>
      <c r="AD561" s="12"/>
      <c r="AE561" s="12"/>
      <c r="AT561" s="252" t="s">
        <v>276</v>
      </c>
      <c r="AU561" s="252" t="s">
        <v>84</v>
      </c>
      <c r="AV561" s="12" t="s">
        <v>86</v>
      </c>
      <c r="AW561" s="12" t="s">
        <v>32</v>
      </c>
      <c r="AX561" s="12" t="s">
        <v>76</v>
      </c>
      <c r="AY561" s="252" t="s">
        <v>251</v>
      </c>
    </row>
    <row r="562" s="12" customFormat="1">
      <c r="A562" s="12"/>
      <c r="B562" s="242"/>
      <c r="C562" s="243"/>
      <c r="D562" s="234" t="s">
        <v>276</v>
      </c>
      <c r="E562" s="244" t="s">
        <v>1</v>
      </c>
      <c r="F562" s="245" t="s">
        <v>1763</v>
      </c>
      <c r="G562" s="243"/>
      <c r="H562" s="246">
        <v>1</v>
      </c>
      <c r="I562" s="247"/>
      <c r="J562" s="243"/>
      <c r="K562" s="243"/>
      <c r="L562" s="248"/>
      <c r="M562" s="249"/>
      <c r="N562" s="250"/>
      <c r="O562" s="250"/>
      <c r="P562" s="250"/>
      <c r="Q562" s="250"/>
      <c r="R562" s="250"/>
      <c r="S562" s="250"/>
      <c r="T562" s="251"/>
      <c r="U562" s="12"/>
      <c r="V562" s="12"/>
      <c r="W562" s="12"/>
      <c r="X562" s="12"/>
      <c r="Y562" s="12"/>
      <c r="Z562" s="12"/>
      <c r="AA562" s="12"/>
      <c r="AB562" s="12"/>
      <c r="AC562" s="12"/>
      <c r="AD562" s="12"/>
      <c r="AE562" s="12"/>
      <c r="AT562" s="252" t="s">
        <v>276</v>
      </c>
      <c r="AU562" s="252" t="s">
        <v>84</v>
      </c>
      <c r="AV562" s="12" t="s">
        <v>86</v>
      </c>
      <c r="AW562" s="12" t="s">
        <v>32</v>
      </c>
      <c r="AX562" s="12" t="s">
        <v>76</v>
      </c>
      <c r="AY562" s="252" t="s">
        <v>251</v>
      </c>
    </row>
    <row r="563" s="15" customFormat="1">
      <c r="A563" s="15"/>
      <c r="B563" s="274"/>
      <c r="C563" s="275"/>
      <c r="D563" s="234" t="s">
        <v>276</v>
      </c>
      <c r="E563" s="276" t="s">
        <v>1</v>
      </c>
      <c r="F563" s="277" t="s">
        <v>423</v>
      </c>
      <c r="G563" s="275"/>
      <c r="H563" s="278">
        <v>2</v>
      </c>
      <c r="I563" s="279"/>
      <c r="J563" s="275"/>
      <c r="K563" s="275"/>
      <c r="L563" s="280"/>
      <c r="M563" s="281"/>
      <c r="N563" s="282"/>
      <c r="O563" s="282"/>
      <c r="P563" s="282"/>
      <c r="Q563" s="282"/>
      <c r="R563" s="282"/>
      <c r="S563" s="282"/>
      <c r="T563" s="283"/>
      <c r="U563" s="15"/>
      <c r="V563" s="15"/>
      <c r="W563" s="15"/>
      <c r="X563" s="15"/>
      <c r="Y563" s="15"/>
      <c r="Z563" s="15"/>
      <c r="AA563" s="15"/>
      <c r="AB563" s="15"/>
      <c r="AC563" s="15"/>
      <c r="AD563" s="15"/>
      <c r="AE563" s="15"/>
      <c r="AT563" s="284" t="s">
        <v>276</v>
      </c>
      <c r="AU563" s="284" t="s">
        <v>84</v>
      </c>
      <c r="AV563" s="15" t="s">
        <v>254</v>
      </c>
      <c r="AW563" s="15" t="s">
        <v>32</v>
      </c>
      <c r="AX563" s="15" t="s">
        <v>84</v>
      </c>
      <c r="AY563" s="284" t="s">
        <v>251</v>
      </c>
    </row>
    <row r="564" s="2" customFormat="1" ht="24.15" customHeight="1">
      <c r="A564" s="38"/>
      <c r="B564" s="39"/>
      <c r="C564" s="220" t="s">
        <v>1764</v>
      </c>
      <c r="D564" s="220" t="s">
        <v>255</v>
      </c>
      <c r="E564" s="221" t="s">
        <v>1765</v>
      </c>
      <c r="F564" s="222" t="s">
        <v>1766</v>
      </c>
      <c r="G564" s="223" t="s">
        <v>592</v>
      </c>
      <c r="H564" s="224">
        <v>162.94999999999999</v>
      </c>
      <c r="I564" s="225"/>
      <c r="J564" s="226">
        <f>ROUND(I564*H564,2)</f>
        <v>0</v>
      </c>
      <c r="K564" s="227"/>
      <c r="L564" s="44"/>
      <c r="M564" s="228" t="s">
        <v>1</v>
      </c>
      <c r="N564" s="229" t="s">
        <v>41</v>
      </c>
      <c r="O564" s="91"/>
      <c r="P564" s="230">
        <f>O564*H564</f>
        <v>0</v>
      </c>
      <c r="Q564" s="230">
        <v>2.2563399999999998</v>
      </c>
      <c r="R564" s="230">
        <f>Q564*H564</f>
        <v>367.67060299999991</v>
      </c>
      <c r="S564" s="230">
        <v>0</v>
      </c>
      <c r="T564" s="231">
        <f>S564*H564</f>
        <v>0</v>
      </c>
      <c r="U564" s="38"/>
      <c r="V564" s="38"/>
      <c r="W564" s="38"/>
      <c r="X564" s="38"/>
      <c r="Y564" s="38"/>
      <c r="Z564" s="38"/>
      <c r="AA564" s="38"/>
      <c r="AB564" s="38"/>
      <c r="AC564" s="38"/>
      <c r="AD564" s="38"/>
      <c r="AE564" s="38"/>
      <c r="AR564" s="232" t="s">
        <v>254</v>
      </c>
      <c r="AT564" s="232" t="s">
        <v>255</v>
      </c>
      <c r="AU564" s="232" t="s">
        <v>84</v>
      </c>
      <c r="AY564" s="17" t="s">
        <v>251</v>
      </c>
      <c r="BE564" s="233">
        <f>IF(N564="základní",J564,0)</f>
        <v>0</v>
      </c>
      <c r="BF564" s="233">
        <f>IF(N564="snížená",J564,0)</f>
        <v>0</v>
      </c>
      <c r="BG564" s="233">
        <f>IF(N564="zákl. přenesená",J564,0)</f>
        <v>0</v>
      </c>
      <c r="BH564" s="233">
        <f>IF(N564="sníž. přenesená",J564,0)</f>
        <v>0</v>
      </c>
      <c r="BI564" s="233">
        <f>IF(N564="nulová",J564,0)</f>
        <v>0</v>
      </c>
      <c r="BJ564" s="17" t="s">
        <v>84</v>
      </c>
      <c r="BK564" s="233">
        <f>ROUND(I564*H564,2)</f>
        <v>0</v>
      </c>
      <c r="BL564" s="17" t="s">
        <v>254</v>
      </c>
      <c r="BM564" s="232" t="s">
        <v>1767</v>
      </c>
    </row>
    <row r="565" s="2" customFormat="1">
      <c r="A565" s="38"/>
      <c r="B565" s="39"/>
      <c r="C565" s="40"/>
      <c r="D565" s="234" t="s">
        <v>260</v>
      </c>
      <c r="E565" s="40"/>
      <c r="F565" s="235" t="s">
        <v>1766</v>
      </c>
      <c r="G565" s="40"/>
      <c r="H565" s="40"/>
      <c r="I565" s="236"/>
      <c r="J565" s="40"/>
      <c r="K565" s="40"/>
      <c r="L565" s="44"/>
      <c r="M565" s="237"/>
      <c r="N565" s="238"/>
      <c r="O565" s="91"/>
      <c r="P565" s="91"/>
      <c r="Q565" s="91"/>
      <c r="R565" s="91"/>
      <c r="S565" s="91"/>
      <c r="T565" s="92"/>
      <c r="U565" s="38"/>
      <c r="V565" s="38"/>
      <c r="W565" s="38"/>
      <c r="X565" s="38"/>
      <c r="Y565" s="38"/>
      <c r="Z565" s="38"/>
      <c r="AA565" s="38"/>
      <c r="AB565" s="38"/>
      <c r="AC565" s="38"/>
      <c r="AD565" s="38"/>
      <c r="AE565" s="38"/>
      <c r="AT565" s="17" t="s">
        <v>260</v>
      </c>
      <c r="AU565" s="17" t="s">
        <v>84</v>
      </c>
    </row>
    <row r="566" s="2" customFormat="1">
      <c r="A566" s="38"/>
      <c r="B566" s="39"/>
      <c r="C566" s="40"/>
      <c r="D566" s="240" t="s">
        <v>274</v>
      </c>
      <c r="E566" s="40"/>
      <c r="F566" s="241" t="s">
        <v>1768</v>
      </c>
      <c r="G566" s="40"/>
      <c r="H566" s="40"/>
      <c r="I566" s="236"/>
      <c r="J566" s="40"/>
      <c r="K566" s="40"/>
      <c r="L566" s="44"/>
      <c r="M566" s="237"/>
      <c r="N566" s="238"/>
      <c r="O566" s="91"/>
      <c r="P566" s="91"/>
      <c r="Q566" s="91"/>
      <c r="R566" s="91"/>
      <c r="S566" s="91"/>
      <c r="T566" s="92"/>
      <c r="U566" s="38"/>
      <c r="V566" s="38"/>
      <c r="W566" s="38"/>
      <c r="X566" s="38"/>
      <c r="Y566" s="38"/>
      <c r="Z566" s="38"/>
      <c r="AA566" s="38"/>
      <c r="AB566" s="38"/>
      <c r="AC566" s="38"/>
      <c r="AD566" s="38"/>
      <c r="AE566" s="38"/>
      <c r="AT566" s="17" t="s">
        <v>274</v>
      </c>
      <c r="AU566" s="17" t="s">
        <v>84</v>
      </c>
    </row>
    <row r="567" s="13" customFormat="1">
      <c r="A567" s="13"/>
      <c r="B567" s="253"/>
      <c r="C567" s="254"/>
      <c r="D567" s="234" t="s">
        <v>276</v>
      </c>
      <c r="E567" s="255" t="s">
        <v>1</v>
      </c>
      <c r="F567" s="256" t="s">
        <v>1713</v>
      </c>
      <c r="G567" s="254"/>
      <c r="H567" s="255" t="s">
        <v>1</v>
      </c>
      <c r="I567" s="257"/>
      <c r="J567" s="254"/>
      <c r="K567" s="254"/>
      <c r="L567" s="258"/>
      <c r="M567" s="259"/>
      <c r="N567" s="260"/>
      <c r="O567" s="260"/>
      <c r="P567" s="260"/>
      <c r="Q567" s="260"/>
      <c r="R567" s="260"/>
      <c r="S567" s="260"/>
      <c r="T567" s="261"/>
      <c r="U567" s="13"/>
      <c r="V567" s="13"/>
      <c r="W567" s="13"/>
      <c r="X567" s="13"/>
      <c r="Y567" s="13"/>
      <c r="Z567" s="13"/>
      <c r="AA567" s="13"/>
      <c r="AB567" s="13"/>
      <c r="AC567" s="13"/>
      <c r="AD567" s="13"/>
      <c r="AE567" s="13"/>
      <c r="AT567" s="262" t="s">
        <v>276</v>
      </c>
      <c r="AU567" s="262" t="s">
        <v>84</v>
      </c>
      <c r="AV567" s="13" t="s">
        <v>84</v>
      </c>
      <c r="AW567" s="13" t="s">
        <v>32</v>
      </c>
      <c r="AX567" s="13" t="s">
        <v>76</v>
      </c>
      <c r="AY567" s="262" t="s">
        <v>251</v>
      </c>
    </row>
    <row r="568" s="12" customFormat="1">
      <c r="A568" s="12"/>
      <c r="B568" s="242"/>
      <c r="C568" s="243"/>
      <c r="D568" s="234" t="s">
        <v>276</v>
      </c>
      <c r="E568" s="244" t="s">
        <v>1</v>
      </c>
      <c r="F568" s="245" t="s">
        <v>1769</v>
      </c>
      <c r="G568" s="243"/>
      <c r="H568" s="246">
        <v>81.400000000000006</v>
      </c>
      <c r="I568" s="247"/>
      <c r="J568" s="243"/>
      <c r="K568" s="243"/>
      <c r="L568" s="248"/>
      <c r="M568" s="249"/>
      <c r="N568" s="250"/>
      <c r="O568" s="250"/>
      <c r="P568" s="250"/>
      <c r="Q568" s="250"/>
      <c r="R568" s="250"/>
      <c r="S568" s="250"/>
      <c r="T568" s="251"/>
      <c r="U568" s="12"/>
      <c r="V568" s="12"/>
      <c r="W568" s="12"/>
      <c r="X568" s="12"/>
      <c r="Y568" s="12"/>
      <c r="Z568" s="12"/>
      <c r="AA568" s="12"/>
      <c r="AB568" s="12"/>
      <c r="AC568" s="12"/>
      <c r="AD568" s="12"/>
      <c r="AE568" s="12"/>
      <c r="AT568" s="252" t="s">
        <v>276</v>
      </c>
      <c r="AU568" s="252" t="s">
        <v>84</v>
      </c>
      <c r="AV568" s="12" t="s">
        <v>86</v>
      </c>
      <c r="AW568" s="12" t="s">
        <v>32</v>
      </c>
      <c r="AX568" s="12" t="s">
        <v>76</v>
      </c>
      <c r="AY568" s="252" t="s">
        <v>251</v>
      </c>
    </row>
    <row r="569" s="12" customFormat="1">
      <c r="A569" s="12"/>
      <c r="B569" s="242"/>
      <c r="C569" s="243"/>
      <c r="D569" s="234" t="s">
        <v>276</v>
      </c>
      <c r="E569" s="244" t="s">
        <v>1</v>
      </c>
      <c r="F569" s="245" t="s">
        <v>1770</v>
      </c>
      <c r="G569" s="243"/>
      <c r="H569" s="246">
        <v>70.5</v>
      </c>
      <c r="I569" s="247"/>
      <c r="J569" s="243"/>
      <c r="K569" s="243"/>
      <c r="L569" s="248"/>
      <c r="M569" s="249"/>
      <c r="N569" s="250"/>
      <c r="O569" s="250"/>
      <c r="P569" s="250"/>
      <c r="Q569" s="250"/>
      <c r="R569" s="250"/>
      <c r="S569" s="250"/>
      <c r="T569" s="251"/>
      <c r="U569" s="12"/>
      <c r="V569" s="12"/>
      <c r="W569" s="12"/>
      <c r="X569" s="12"/>
      <c r="Y569" s="12"/>
      <c r="Z569" s="12"/>
      <c r="AA569" s="12"/>
      <c r="AB569" s="12"/>
      <c r="AC569" s="12"/>
      <c r="AD569" s="12"/>
      <c r="AE569" s="12"/>
      <c r="AT569" s="252" t="s">
        <v>276</v>
      </c>
      <c r="AU569" s="252" t="s">
        <v>84</v>
      </c>
      <c r="AV569" s="12" t="s">
        <v>86</v>
      </c>
      <c r="AW569" s="12" t="s">
        <v>32</v>
      </c>
      <c r="AX569" s="12" t="s">
        <v>76</v>
      </c>
      <c r="AY569" s="252" t="s">
        <v>251</v>
      </c>
    </row>
    <row r="570" s="12" customFormat="1">
      <c r="A570" s="12"/>
      <c r="B570" s="242"/>
      <c r="C570" s="243"/>
      <c r="D570" s="234" t="s">
        <v>276</v>
      </c>
      <c r="E570" s="244" t="s">
        <v>1</v>
      </c>
      <c r="F570" s="245" t="s">
        <v>1771</v>
      </c>
      <c r="G570" s="243"/>
      <c r="H570" s="246">
        <v>11.050000000000001</v>
      </c>
      <c r="I570" s="247"/>
      <c r="J570" s="243"/>
      <c r="K570" s="243"/>
      <c r="L570" s="248"/>
      <c r="M570" s="249"/>
      <c r="N570" s="250"/>
      <c r="O570" s="250"/>
      <c r="P570" s="250"/>
      <c r="Q570" s="250"/>
      <c r="R570" s="250"/>
      <c r="S570" s="250"/>
      <c r="T570" s="251"/>
      <c r="U570" s="12"/>
      <c r="V570" s="12"/>
      <c r="W570" s="12"/>
      <c r="X570" s="12"/>
      <c r="Y570" s="12"/>
      <c r="Z570" s="12"/>
      <c r="AA570" s="12"/>
      <c r="AB570" s="12"/>
      <c r="AC570" s="12"/>
      <c r="AD570" s="12"/>
      <c r="AE570" s="12"/>
      <c r="AT570" s="252" t="s">
        <v>276</v>
      </c>
      <c r="AU570" s="252" t="s">
        <v>84</v>
      </c>
      <c r="AV570" s="12" t="s">
        <v>86</v>
      </c>
      <c r="AW570" s="12" t="s">
        <v>32</v>
      </c>
      <c r="AX570" s="12" t="s">
        <v>76</v>
      </c>
      <c r="AY570" s="252" t="s">
        <v>251</v>
      </c>
    </row>
    <row r="571" s="15" customFormat="1">
      <c r="A571" s="15"/>
      <c r="B571" s="274"/>
      <c r="C571" s="275"/>
      <c r="D571" s="234" t="s">
        <v>276</v>
      </c>
      <c r="E571" s="276" t="s">
        <v>1</v>
      </c>
      <c r="F571" s="277" t="s">
        <v>423</v>
      </c>
      <c r="G571" s="275"/>
      <c r="H571" s="278">
        <v>162.95000000000002</v>
      </c>
      <c r="I571" s="279"/>
      <c r="J571" s="275"/>
      <c r="K571" s="275"/>
      <c r="L571" s="280"/>
      <c r="M571" s="281"/>
      <c r="N571" s="282"/>
      <c r="O571" s="282"/>
      <c r="P571" s="282"/>
      <c r="Q571" s="282"/>
      <c r="R571" s="282"/>
      <c r="S571" s="282"/>
      <c r="T571" s="283"/>
      <c r="U571" s="15"/>
      <c r="V571" s="15"/>
      <c r="W571" s="15"/>
      <c r="X571" s="15"/>
      <c r="Y571" s="15"/>
      <c r="Z571" s="15"/>
      <c r="AA571" s="15"/>
      <c r="AB571" s="15"/>
      <c r="AC571" s="15"/>
      <c r="AD571" s="15"/>
      <c r="AE571" s="15"/>
      <c r="AT571" s="284" t="s">
        <v>276</v>
      </c>
      <c r="AU571" s="284" t="s">
        <v>84</v>
      </c>
      <c r="AV571" s="15" t="s">
        <v>254</v>
      </c>
      <c r="AW571" s="15" t="s">
        <v>32</v>
      </c>
      <c r="AX571" s="15" t="s">
        <v>84</v>
      </c>
      <c r="AY571" s="284" t="s">
        <v>251</v>
      </c>
    </row>
    <row r="572" s="2" customFormat="1" ht="24.15" customHeight="1">
      <c r="A572" s="38"/>
      <c r="B572" s="39"/>
      <c r="C572" s="220" t="s">
        <v>1772</v>
      </c>
      <c r="D572" s="220" t="s">
        <v>255</v>
      </c>
      <c r="E572" s="221" t="s">
        <v>1773</v>
      </c>
      <c r="F572" s="222" t="s">
        <v>1774</v>
      </c>
      <c r="G572" s="223" t="s">
        <v>802</v>
      </c>
      <c r="H572" s="224">
        <v>20.789999999999999</v>
      </c>
      <c r="I572" s="225"/>
      <c r="J572" s="226">
        <f>ROUND(I572*H572,2)</f>
        <v>0</v>
      </c>
      <c r="K572" s="227"/>
      <c r="L572" s="44"/>
      <c r="M572" s="228" t="s">
        <v>1</v>
      </c>
      <c r="N572" s="229" t="s">
        <v>41</v>
      </c>
      <c r="O572" s="91"/>
      <c r="P572" s="230">
        <f>O572*H572</f>
        <v>0</v>
      </c>
      <c r="Q572" s="230">
        <v>1.0000000000000001E-05</v>
      </c>
      <c r="R572" s="230">
        <f>Q572*H572</f>
        <v>0.00020790000000000001</v>
      </c>
      <c r="S572" s="230">
        <v>0</v>
      </c>
      <c r="T572" s="231">
        <f>S572*H572</f>
        <v>0</v>
      </c>
      <c r="U572" s="38"/>
      <c r="V572" s="38"/>
      <c r="W572" s="38"/>
      <c r="X572" s="38"/>
      <c r="Y572" s="38"/>
      <c r="Z572" s="38"/>
      <c r="AA572" s="38"/>
      <c r="AB572" s="38"/>
      <c r="AC572" s="38"/>
      <c r="AD572" s="38"/>
      <c r="AE572" s="38"/>
      <c r="AR572" s="232" t="s">
        <v>254</v>
      </c>
      <c r="AT572" s="232" t="s">
        <v>255</v>
      </c>
      <c r="AU572" s="232" t="s">
        <v>84</v>
      </c>
      <c r="AY572" s="17" t="s">
        <v>251</v>
      </c>
      <c r="BE572" s="233">
        <f>IF(N572="základní",J572,0)</f>
        <v>0</v>
      </c>
      <c r="BF572" s="233">
        <f>IF(N572="snížená",J572,0)</f>
        <v>0</v>
      </c>
      <c r="BG572" s="233">
        <f>IF(N572="zákl. přenesená",J572,0)</f>
        <v>0</v>
      </c>
      <c r="BH572" s="233">
        <f>IF(N572="sníž. přenesená",J572,0)</f>
        <v>0</v>
      </c>
      <c r="BI572" s="233">
        <f>IF(N572="nulová",J572,0)</f>
        <v>0</v>
      </c>
      <c r="BJ572" s="17" t="s">
        <v>84</v>
      </c>
      <c r="BK572" s="233">
        <f>ROUND(I572*H572,2)</f>
        <v>0</v>
      </c>
      <c r="BL572" s="17" t="s">
        <v>254</v>
      </c>
      <c r="BM572" s="232" t="s">
        <v>1775</v>
      </c>
    </row>
    <row r="573" s="2" customFormat="1">
      <c r="A573" s="38"/>
      <c r="B573" s="39"/>
      <c r="C573" s="40"/>
      <c r="D573" s="234" t="s">
        <v>260</v>
      </c>
      <c r="E573" s="40"/>
      <c r="F573" s="235" t="s">
        <v>1776</v>
      </c>
      <c r="G573" s="40"/>
      <c r="H573" s="40"/>
      <c r="I573" s="236"/>
      <c r="J573" s="40"/>
      <c r="K573" s="40"/>
      <c r="L573" s="44"/>
      <c r="M573" s="237"/>
      <c r="N573" s="238"/>
      <c r="O573" s="91"/>
      <c r="P573" s="91"/>
      <c r="Q573" s="91"/>
      <c r="R573" s="91"/>
      <c r="S573" s="91"/>
      <c r="T573" s="92"/>
      <c r="U573" s="38"/>
      <c r="V573" s="38"/>
      <c r="W573" s="38"/>
      <c r="X573" s="38"/>
      <c r="Y573" s="38"/>
      <c r="Z573" s="38"/>
      <c r="AA573" s="38"/>
      <c r="AB573" s="38"/>
      <c r="AC573" s="38"/>
      <c r="AD573" s="38"/>
      <c r="AE573" s="38"/>
      <c r="AT573" s="17" t="s">
        <v>260</v>
      </c>
      <c r="AU573" s="17" t="s">
        <v>84</v>
      </c>
    </row>
    <row r="574" s="2" customFormat="1">
      <c r="A574" s="38"/>
      <c r="B574" s="39"/>
      <c r="C574" s="40"/>
      <c r="D574" s="240" t="s">
        <v>274</v>
      </c>
      <c r="E574" s="40"/>
      <c r="F574" s="241" t="s">
        <v>1777</v>
      </c>
      <c r="G574" s="40"/>
      <c r="H574" s="40"/>
      <c r="I574" s="236"/>
      <c r="J574" s="40"/>
      <c r="K574" s="40"/>
      <c r="L574" s="44"/>
      <c r="M574" s="237"/>
      <c r="N574" s="238"/>
      <c r="O574" s="91"/>
      <c r="P574" s="91"/>
      <c r="Q574" s="91"/>
      <c r="R574" s="91"/>
      <c r="S574" s="91"/>
      <c r="T574" s="92"/>
      <c r="U574" s="38"/>
      <c r="V574" s="38"/>
      <c r="W574" s="38"/>
      <c r="X574" s="38"/>
      <c r="Y574" s="38"/>
      <c r="Z574" s="38"/>
      <c r="AA574" s="38"/>
      <c r="AB574" s="38"/>
      <c r="AC574" s="38"/>
      <c r="AD574" s="38"/>
      <c r="AE574" s="38"/>
      <c r="AT574" s="17" t="s">
        <v>274</v>
      </c>
      <c r="AU574" s="17" t="s">
        <v>84</v>
      </c>
    </row>
    <row r="575" s="12" customFormat="1">
      <c r="A575" s="12"/>
      <c r="B575" s="242"/>
      <c r="C575" s="243"/>
      <c r="D575" s="234" t="s">
        <v>276</v>
      </c>
      <c r="E575" s="244" t="s">
        <v>1</v>
      </c>
      <c r="F575" s="245" t="s">
        <v>1615</v>
      </c>
      <c r="G575" s="243"/>
      <c r="H575" s="246">
        <v>20.789999999999999</v>
      </c>
      <c r="I575" s="247"/>
      <c r="J575" s="243"/>
      <c r="K575" s="243"/>
      <c r="L575" s="248"/>
      <c r="M575" s="249"/>
      <c r="N575" s="250"/>
      <c r="O575" s="250"/>
      <c r="P575" s="250"/>
      <c r="Q575" s="250"/>
      <c r="R575" s="250"/>
      <c r="S575" s="250"/>
      <c r="T575" s="251"/>
      <c r="U575" s="12"/>
      <c r="V575" s="12"/>
      <c r="W575" s="12"/>
      <c r="X575" s="12"/>
      <c r="Y575" s="12"/>
      <c r="Z575" s="12"/>
      <c r="AA575" s="12"/>
      <c r="AB575" s="12"/>
      <c r="AC575" s="12"/>
      <c r="AD575" s="12"/>
      <c r="AE575" s="12"/>
      <c r="AT575" s="252" t="s">
        <v>276</v>
      </c>
      <c r="AU575" s="252" t="s">
        <v>84</v>
      </c>
      <c r="AV575" s="12" t="s">
        <v>86</v>
      </c>
      <c r="AW575" s="12" t="s">
        <v>32</v>
      </c>
      <c r="AX575" s="12" t="s">
        <v>76</v>
      </c>
      <c r="AY575" s="252" t="s">
        <v>251</v>
      </c>
    </row>
    <row r="576" s="15" customFormat="1">
      <c r="A576" s="15"/>
      <c r="B576" s="274"/>
      <c r="C576" s="275"/>
      <c r="D576" s="234" t="s">
        <v>276</v>
      </c>
      <c r="E576" s="276" t="s">
        <v>1</v>
      </c>
      <c r="F576" s="277" t="s">
        <v>423</v>
      </c>
      <c r="G576" s="275"/>
      <c r="H576" s="278">
        <v>20.789999999999999</v>
      </c>
      <c r="I576" s="279"/>
      <c r="J576" s="275"/>
      <c r="K576" s="275"/>
      <c r="L576" s="280"/>
      <c r="M576" s="281"/>
      <c r="N576" s="282"/>
      <c r="O576" s="282"/>
      <c r="P576" s="282"/>
      <c r="Q576" s="282"/>
      <c r="R576" s="282"/>
      <c r="S576" s="282"/>
      <c r="T576" s="283"/>
      <c r="U576" s="15"/>
      <c r="V576" s="15"/>
      <c r="W576" s="15"/>
      <c r="X576" s="15"/>
      <c r="Y576" s="15"/>
      <c r="Z576" s="15"/>
      <c r="AA576" s="15"/>
      <c r="AB576" s="15"/>
      <c r="AC576" s="15"/>
      <c r="AD576" s="15"/>
      <c r="AE576" s="15"/>
      <c r="AT576" s="284" t="s">
        <v>276</v>
      </c>
      <c r="AU576" s="284" t="s">
        <v>84</v>
      </c>
      <c r="AV576" s="15" t="s">
        <v>254</v>
      </c>
      <c r="AW576" s="15" t="s">
        <v>32</v>
      </c>
      <c r="AX576" s="15" t="s">
        <v>84</v>
      </c>
      <c r="AY576" s="284" t="s">
        <v>251</v>
      </c>
    </row>
    <row r="577" s="2" customFormat="1" ht="24.15" customHeight="1">
      <c r="A577" s="38"/>
      <c r="B577" s="39"/>
      <c r="C577" s="220" t="s">
        <v>1778</v>
      </c>
      <c r="D577" s="220" t="s">
        <v>255</v>
      </c>
      <c r="E577" s="221" t="s">
        <v>1779</v>
      </c>
      <c r="F577" s="222" t="s">
        <v>1780</v>
      </c>
      <c r="G577" s="223" t="s">
        <v>802</v>
      </c>
      <c r="H577" s="224">
        <v>20.789999999999999</v>
      </c>
      <c r="I577" s="225"/>
      <c r="J577" s="226">
        <f>ROUND(I577*H577,2)</f>
        <v>0</v>
      </c>
      <c r="K577" s="227"/>
      <c r="L577" s="44"/>
      <c r="M577" s="228" t="s">
        <v>1</v>
      </c>
      <c r="N577" s="229" t="s">
        <v>41</v>
      </c>
      <c r="O577" s="91"/>
      <c r="P577" s="230">
        <f>O577*H577</f>
        <v>0</v>
      </c>
      <c r="Q577" s="230">
        <v>0</v>
      </c>
      <c r="R577" s="230">
        <f>Q577*H577</f>
        <v>0</v>
      </c>
      <c r="S577" s="230">
        <v>0</v>
      </c>
      <c r="T577" s="231">
        <f>S577*H577</f>
        <v>0</v>
      </c>
      <c r="U577" s="38"/>
      <c r="V577" s="38"/>
      <c r="W577" s="38"/>
      <c r="X577" s="38"/>
      <c r="Y577" s="38"/>
      <c r="Z577" s="38"/>
      <c r="AA577" s="38"/>
      <c r="AB577" s="38"/>
      <c r="AC577" s="38"/>
      <c r="AD577" s="38"/>
      <c r="AE577" s="38"/>
      <c r="AR577" s="232" t="s">
        <v>254</v>
      </c>
      <c r="AT577" s="232" t="s">
        <v>255</v>
      </c>
      <c r="AU577" s="232" t="s">
        <v>84</v>
      </c>
      <c r="AY577" s="17" t="s">
        <v>251</v>
      </c>
      <c r="BE577" s="233">
        <f>IF(N577="základní",J577,0)</f>
        <v>0</v>
      </c>
      <c r="BF577" s="233">
        <f>IF(N577="snížená",J577,0)</f>
        <v>0</v>
      </c>
      <c r="BG577" s="233">
        <f>IF(N577="zákl. přenesená",J577,0)</f>
        <v>0</v>
      </c>
      <c r="BH577" s="233">
        <f>IF(N577="sníž. přenesená",J577,0)</f>
        <v>0</v>
      </c>
      <c r="BI577" s="233">
        <f>IF(N577="nulová",J577,0)</f>
        <v>0</v>
      </c>
      <c r="BJ577" s="17" t="s">
        <v>84</v>
      </c>
      <c r="BK577" s="233">
        <f>ROUND(I577*H577,2)</f>
        <v>0</v>
      </c>
      <c r="BL577" s="17" t="s">
        <v>254</v>
      </c>
      <c r="BM577" s="232" t="s">
        <v>1781</v>
      </c>
    </row>
    <row r="578" s="2" customFormat="1">
      <c r="A578" s="38"/>
      <c r="B578" s="39"/>
      <c r="C578" s="40"/>
      <c r="D578" s="234" t="s">
        <v>260</v>
      </c>
      <c r="E578" s="40"/>
      <c r="F578" s="235" t="s">
        <v>1782</v>
      </c>
      <c r="G578" s="40"/>
      <c r="H578" s="40"/>
      <c r="I578" s="236"/>
      <c r="J578" s="40"/>
      <c r="K578" s="40"/>
      <c r="L578" s="44"/>
      <c r="M578" s="237"/>
      <c r="N578" s="238"/>
      <c r="O578" s="91"/>
      <c r="P578" s="91"/>
      <c r="Q578" s="91"/>
      <c r="R578" s="91"/>
      <c r="S578" s="91"/>
      <c r="T578" s="92"/>
      <c r="U578" s="38"/>
      <c r="V578" s="38"/>
      <c r="W578" s="38"/>
      <c r="X578" s="38"/>
      <c r="Y578" s="38"/>
      <c r="Z578" s="38"/>
      <c r="AA578" s="38"/>
      <c r="AB578" s="38"/>
      <c r="AC578" s="38"/>
      <c r="AD578" s="38"/>
      <c r="AE578" s="38"/>
      <c r="AT578" s="17" t="s">
        <v>260</v>
      </c>
      <c r="AU578" s="17" t="s">
        <v>84</v>
      </c>
    </row>
    <row r="579" s="2" customFormat="1">
      <c r="A579" s="38"/>
      <c r="B579" s="39"/>
      <c r="C579" s="40"/>
      <c r="D579" s="240" t="s">
        <v>274</v>
      </c>
      <c r="E579" s="40"/>
      <c r="F579" s="241" t="s">
        <v>1783</v>
      </c>
      <c r="G579" s="40"/>
      <c r="H579" s="40"/>
      <c r="I579" s="236"/>
      <c r="J579" s="40"/>
      <c r="K579" s="40"/>
      <c r="L579" s="44"/>
      <c r="M579" s="237"/>
      <c r="N579" s="238"/>
      <c r="O579" s="91"/>
      <c r="P579" s="91"/>
      <c r="Q579" s="91"/>
      <c r="R579" s="91"/>
      <c r="S579" s="91"/>
      <c r="T579" s="92"/>
      <c r="U579" s="38"/>
      <c r="V579" s="38"/>
      <c r="W579" s="38"/>
      <c r="X579" s="38"/>
      <c r="Y579" s="38"/>
      <c r="Z579" s="38"/>
      <c r="AA579" s="38"/>
      <c r="AB579" s="38"/>
      <c r="AC579" s="38"/>
      <c r="AD579" s="38"/>
      <c r="AE579" s="38"/>
      <c r="AT579" s="17" t="s">
        <v>274</v>
      </c>
      <c r="AU579" s="17" t="s">
        <v>84</v>
      </c>
    </row>
    <row r="580" s="12" customFormat="1">
      <c r="A580" s="12"/>
      <c r="B580" s="242"/>
      <c r="C580" s="243"/>
      <c r="D580" s="234" t="s">
        <v>276</v>
      </c>
      <c r="E580" s="244" t="s">
        <v>1</v>
      </c>
      <c r="F580" s="245" t="s">
        <v>1615</v>
      </c>
      <c r="G580" s="243"/>
      <c r="H580" s="246">
        <v>20.789999999999999</v>
      </c>
      <c r="I580" s="247"/>
      <c r="J580" s="243"/>
      <c r="K580" s="243"/>
      <c r="L580" s="248"/>
      <c r="M580" s="249"/>
      <c r="N580" s="250"/>
      <c r="O580" s="250"/>
      <c r="P580" s="250"/>
      <c r="Q580" s="250"/>
      <c r="R580" s="250"/>
      <c r="S580" s="250"/>
      <c r="T580" s="251"/>
      <c r="U580" s="12"/>
      <c r="V580" s="12"/>
      <c r="W580" s="12"/>
      <c r="X580" s="12"/>
      <c r="Y580" s="12"/>
      <c r="Z580" s="12"/>
      <c r="AA580" s="12"/>
      <c r="AB580" s="12"/>
      <c r="AC580" s="12"/>
      <c r="AD580" s="12"/>
      <c r="AE580" s="12"/>
      <c r="AT580" s="252" t="s">
        <v>276</v>
      </c>
      <c r="AU580" s="252" t="s">
        <v>84</v>
      </c>
      <c r="AV580" s="12" t="s">
        <v>86</v>
      </c>
      <c r="AW580" s="12" t="s">
        <v>32</v>
      </c>
      <c r="AX580" s="12" t="s">
        <v>76</v>
      </c>
      <c r="AY580" s="252" t="s">
        <v>251</v>
      </c>
    </row>
    <row r="581" s="15" customFormat="1">
      <c r="A581" s="15"/>
      <c r="B581" s="274"/>
      <c r="C581" s="275"/>
      <c r="D581" s="234" t="s">
        <v>276</v>
      </c>
      <c r="E581" s="276" t="s">
        <v>1</v>
      </c>
      <c r="F581" s="277" t="s">
        <v>423</v>
      </c>
      <c r="G581" s="275"/>
      <c r="H581" s="278">
        <v>20.789999999999999</v>
      </c>
      <c r="I581" s="279"/>
      <c r="J581" s="275"/>
      <c r="K581" s="275"/>
      <c r="L581" s="280"/>
      <c r="M581" s="281"/>
      <c r="N581" s="282"/>
      <c r="O581" s="282"/>
      <c r="P581" s="282"/>
      <c r="Q581" s="282"/>
      <c r="R581" s="282"/>
      <c r="S581" s="282"/>
      <c r="T581" s="283"/>
      <c r="U581" s="15"/>
      <c r="V581" s="15"/>
      <c r="W581" s="15"/>
      <c r="X581" s="15"/>
      <c r="Y581" s="15"/>
      <c r="Z581" s="15"/>
      <c r="AA581" s="15"/>
      <c r="AB581" s="15"/>
      <c r="AC581" s="15"/>
      <c r="AD581" s="15"/>
      <c r="AE581" s="15"/>
      <c r="AT581" s="284" t="s">
        <v>276</v>
      </c>
      <c r="AU581" s="284" t="s">
        <v>84</v>
      </c>
      <c r="AV581" s="15" t="s">
        <v>254</v>
      </c>
      <c r="AW581" s="15" t="s">
        <v>32</v>
      </c>
      <c r="AX581" s="15" t="s">
        <v>84</v>
      </c>
      <c r="AY581" s="284" t="s">
        <v>251</v>
      </c>
    </row>
    <row r="582" s="2" customFormat="1" ht="24.15" customHeight="1">
      <c r="A582" s="38"/>
      <c r="B582" s="39"/>
      <c r="C582" s="220" t="s">
        <v>1784</v>
      </c>
      <c r="D582" s="220" t="s">
        <v>255</v>
      </c>
      <c r="E582" s="221" t="s">
        <v>1785</v>
      </c>
      <c r="F582" s="222" t="s">
        <v>1786</v>
      </c>
      <c r="G582" s="223" t="s">
        <v>802</v>
      </c>
      <c r="H582" s="224">
        <v>20.789999999999999</v>
      </c>
      <c r="I582" s="225"/>
      <c r="J582" s="226">
        <f>ROUND(I582*H582,2)</f>
        <v>0</v>
      </c>
      <c r="K582" s="227"/>
      <c r="L582" s="44"/>
      <c r="M582" s="228" t="s">
        <v>1</v>
      </c>
      <c r="N582" s="229" t="s">
        <v>41</v>
      </c>
      <c r="O582" s="91"/>
      <c r="P582" s="230">
        <f>O582*H582</f>
        <v>0</v>
      </c>
      <c r="Q582" s="230">
        <v>6.0000000000000002E-05</v>
      </c>
      <c r="R582" s="230">
        <f>Q582*H582</f>
        <v>0.0012474000000000001</v>
      </c>
      <c r="S582" s="230">
        <v>0</v>
      </c>
      <c r="T582" s="231">
        <f>S582*H582</f>
        <v>0</v>
      </c>
      <c r="U582" s="38"/>
      <c r="V582" s="38"/>
      <c r="W582" s="38"/>
      <c r="X582" s="38"/>
      <c r="Y582" s="38"/>
      <c r="Z582" s="38"/>
      <c r="AA582" s="38"/>
      <c r="AB582" s="38"/>
      <c r="AC582" s="38"/>
      <c r="AD582" s="38"/>
      <c r="AE582" s="38"/>
      <c r="AR582" s="232" t="s">
        <v>254</v>
      </c>
      <c r="AT582" s="232" t="s">
        <v>255</v>
      </c>
      <c r="AU582" s="232" t="s">
        <v>84</v>
      </c>
      <c r="AY582" s="17" t="s">
        <v>251</v>
      </c>
      <c r="BE582" s="233">
        <f>IF(N582="základní",J582,0)</f>
        <v>0</v>
      </c>
      <c r="BF582" s="233">
        <f>IF(N582="snížená",J582,0)</f>
        <v>0</v>
      </c>
      <c r="BG582" s="233">
        <f>IF(N582="zákl. přenesená",J582,0)</f>
        <v>0</v>
      </c>
      <c r="BH582" s="233">
        <f>IF(N582="sníž. přenesená",J582,0)</f>
        <v>0</v>
      </c>
      <c r="BI582" s="233">
        <f>IF(N582="nulová",J582,0)</f>
        <v>0</v>
      </c>
      <c r="BJ582" s="17" t="s">
        <v>84</v>
      </c>
      <c r="BK582" s="233">
        <f>ROUND(I582*H582,2)</f>
        <v>0</v>
      </c>
      <c r="BL582" s="17" t="s">
        <v>254</v>
      </c>
      <c r="BM582" s="232" t="s">
        <v>1787</v>
      </c>
    </row>
    <row r="583" s="2" customFormat="1">
      <c r="A583" s="38"/>
      <c r="B583" s="39"/>
      <c r="C583" s="40"/>
      <c r="D583" s="234" t="s">
        <v>260</v>
      </c>
      <c r="E583" s="40"/>
      <c r="F583" s="235" t="s">
        <v>1788</v>
      </c>
      <c r="G583" s="40"/>
      <c r="H583" s="40"/>
      <c r="I583" s="236"/>
      <c r="J583" s="40"/>
      <c r="K583" s="40"/>
      <c r="L583" s="44"/>
      <c r="M583" s="237"/>
      <c r="N583" s="238"/>
      <c r="O583" s="91"/>
      <c r="P583" s="91"/>
      <c r="Q583" s="91"/>
      <c r="R583" s="91"/>
      <c r="S583" s="91"/>
      <c r="T583" s="92"/>
      <c r="U583" s="38"/>
      <c r="V583" s="38"/>
      <c r="W583" s="38"/>
      <c r="X583" s="38"/>
      <c r="Y583" s="38"/>
      <c r="Z583" s="38"/>
      <c r="AA583" s="38"/>
      <c r="AB583" s="38"/>
      <c r="AC583" s="38"/>
      <c r="AD583" s="38"/>
      <c r="AE583" s="38"/>
      <c r="AT583" s="17" t="s">
        <v>260</v>
      </c>
      <c r="AU583" s="17" t="s">
        <v>84</v>
      </c>
    </row>
    <row r="584" s="2" customFormat="1">
      <c r="A584" s="38"/>
      <c r="B584" s="39"/>
      <c r="C584" s="40"/>
      <c r="D584" s="240" t="s">
        <v>274</v>
      </c>
      <c r="E584" s="40"/>
      <c r="F584" s="241" t="s">
        <v>1789</v>
      </c>
      <c r="G584" s="40"/>
      <c r="H584" s="40"/>
      <c r="I584" s="236"/>
      <c r="J584" s="40"/>
      <c r="K584" s="40"/>
      <c r="L584" s="44"/>
      <c r="M584" s="237"/>
      <c r="N584" s="238"/>
      <c r="O584" s="91"/>
      <c r="P584" s="91"/>
      <c r="Q584" s="91"/>
      <c r="R584" s="91"/>
      <c r="S584" s="91"/>
      <c r="T584" s="92"/>
      <c r="U584" s="38"/>
      <c r="V584" s="38"/>
      <c r="W584" s="38"/>
      <c r="X584" s="38"/>
      <c r="Y584" s="38"/>
      <c r="Z584" s="38"/>
      <c r="AA584" s="38"/>
      <c r="AB584" s="38"/>
      <c r="AC584" s="38"/>
      <c r="AD584" s="38"/>
      <c r="AE584" s="38"/>
      <c r="AT584" s="17" t="s">
        <v>274</v>
      </c>
      <c r="AU584" s="17" t="s">
        <v>84</v>
      </c>
    </row>
    <row r="585" s="13" customFormat="1">
      <c r="A585" s="13"/>
      <c r="B585" s="253"/>
      <c r="C585" s="254"/>
      <c r="D585" s="234" t="s">
        <v>276</v>
      </c>
      <c r="E585" s="255" t="s">
        <v>1</v>
      </c>
      <c r="F585" s="256" t="s">
        <v>1790</v>
      </c>
      <c r="G585" s="254"/>
      <c r="H585" s="255" t="s">
        <v>1</v>
      </c>
      <c r="I585" s="257"/>
      <c r="J585" s="254"/>
      <c r="K585" s="254"/>
      <c r="L585" s="258"/>
      <c r="M585" s="259"/>
      <c r="N585" s="260"/>
      <c r="O585" s="260"/>
      <c r="P585" s="260"/>
      <c r="Q585" s="260"/>
      <c r="R585" s="260"/>
      <c r="S585" s="260"/>
      <c r="T585" s="261"/>
      <c r="U585" s="13"/>
      <c r="V585" s="13"/>
      <c r="W585" s="13"/>
      <c r="X585" s="13"/>
      <c r="Y585" s="13"/>
      <c r="Z585" s="13"/>
      <c r="AA585" s="13"/>
      <c r="AB585" s="13"/>
      <c r="AC585" s="13"/>
      <c r="AD585" s="13"/>
      <c r="AE585" s="13"/>
      <c r="AT585" s="262" t="s">
        <v>276</v>
      </c>
      <c r="AU585" s="262" t="s">
        <v>84</v>
      </c>
      <c r="AV585" s="13" t="s">
        <v>84</v>
      </c>
      <c r="AW585" s="13" t="s">
        <v>32</v>
      </c>
      <c r="AX585" s="13" t="s">
        <v>76</v>
      </c>
      <c r="AY585" s="262" t="s">
        <v>251</v>
      </c>
    </row>
    <row r="586" s="12" customFormat="1">
      <c r="A586" s="12"/>
      <c r="B586" s="242"/>
      <c r="C586" s="243"/>
      <c r="D586" s="234" t="s">
        <v>276</v>
      </c>
      <c r="E586" s="244" t="s">
        <v>1</v>
      </c>
      <c r="F586" s="245" t="s">
        <v>1615</v>
      </c>
      <c r="G586" s="243"/>
      <c r="H586" s="246">
        <v>20.789999999999999</v>
      </c>
      <c r="I586" s="247"/>
      <c r="J586" s="243"/>
      <c r="K586" s="243"/>
      <c r="L586" s="248"/>
      <c r="M586" s="249"/>
      <c r="N586" s="250"/>
      <c r="O586" s="250"/>
      <c r="P586" s="250"/>
      <c r="Q586" s="250"/>
      <c r="R586" s="250"/>
      <c r="S586" s="250"/>
      <c r="T586" s="251"/>
      <c r="U586" s="12"/>
      <c r="V586" s="12"/>
      <c r="W586" s="12"/>
      <c r="X586" s="12"/>
      <c r="Y586" s="12"/>
      <c r="Z586" s="12"/>
      <c r="AA586" s="12"/>
      <c r="AB586" s="12"/>
      <c r="AC586" s="12"/>
      <c r="AD586" s="12"/>
      <c r="AE586" s="12"/>
      <c r="AT586" s="252" t="s">
        <v>276</v>
      </c>
      <c r="AU586" s="252" t="s">
        <v>84</v>
      </c>
      <c r="AV586" s="12" t="s">
        <v>86</v>
      </c>
      <c r="AW586" s="12" t="s">
        <v>32</v>
      </c>
      <c r="AX586" s="12" t="s">
        <v>76</v>
      </c>
      <c r="AY586" s="252" t="s">
        <v>251</v>
      </c>
    </row>
    <row r="587" s="15" customFormat="1">
      <c r="A587" s="15"/>
      <c r="B587" s="274"/>
      <c r="C587" s="275"/>
      <c r="D587" s="234" t="s">
        <v>276</v>
      </c>
      <c r="E587" s="276" t="s">
        <v>1</v>
      </c>
      <c r="F587" s="277" t="s">
        <v>423</v>
      </c>
      <c r="G587" s="275"/>
      <c r="H587" s="278">
        <v>20.789999999999999</v>
      </c>
      <c r="I587" s="279"/>
      <c r="J587" s="275"/>
      <c r="K587" s="275"/>
      <c r="L587" s="280"/>
      <c r="M587" s="281"/>
      <c r="N587" s="282"/>
      <c r="O587" s="282"/>
      <c r="P587" s="282"/>
      <c r="Q587" s="282"/>
      <c r="R587" s="282"/>
      <c r="S587" s="282"/>
      <c r="T587" s="283"/>
      <c r="U587" s="15"/>
      <c r="V587" s="15"/>
      <c r="W587" s="15"/>
      <c r="X587" s="15"/>
      <c r="Y587" s="15"/>
      <c r="Z587" s="15"/>
      <c r="AA587" s="15"/>
      <c r="AB587" s="15"/>
      <c r="AC587" s="15"/>
      <c r="AD587" s="15"/>
      <c r="AE587" s="15"/>
      <c r="AT587" s="284" t="s">
        <v>276</v>
      </c>
      <c r="AU587" s="284" t="s">
        <v>84</v>
      </c>
      <c r="AV587" s="15" t="s">
        <v>254</v>
      </c>
      <c r="AW587" s="15" t="s">
        <v>32</v>
      </c>
      <c r="AX587" s="15" t="s">
        <v>84</v>
      </c>
      <c r="AY587" s="284" t="s">
        <v>251</v>
      </c>
    </row>
    <row r="588" s="2" customFormat="1" ht="24.15" customHeight="1">
      <c r="A588" s="38"/>
      <c r="B588" s="39"/>
      <c r="C588" s="220" t="s">
        <v>1791</v>
      </c>
      <c r="D588" s="220" t="s">
        <v>255</v>
      </c>
      <c r="E588" s="221" t="s">
        <v>1792</v>
      </c>
      <c r="F588" s="222" t="s">
        <v>1793</v>
      </c>
      <c r="G588" s="223" t="s">
        <v>802</v>
      </c>
      <c r="H588" s="224">
        <v>20.789999999999999</v>
      </c>
      <c r="I588" s="225"/>
      <c r="J588" s="226">
        <f>ROUND(I588*H588,2)</f>
        <v>0</v>
      </c>
      <c r="K588" s="227"/>
      <c r="L588" s="44"/>
      <c r="M588" s="228" t="s">
        <v>1</v>
      </c>
      <c r="N588" s="229" t="s">
        <v>41</v>
      </c>
      <c r="O588" s="91"/>
      <c r="P588" s="230">
        <f>O588*H588</f>
        <v>0</v>
      </c>
      <c r="Q588" s="230">
        <v>0.0043</v>
      </c>
      <c r="R588" s="230">
        <f>Q588*H588</f>
        <v>0.08939699999999999</v>
      </c>
      <c r="S588" s="230">
        <v>0</v>
      </c>
      <c r="T588" s="231">
        <f>S588*H588</f>
        <v>0</v>
      </c>
      <c r="U588" s="38"/>
      <c r="V588" s="38"/>
      <c r="W588" s="38"/>
      <c r="X588" s="38"/>
      <c r="Y588" s="38"/>
      <c r="Z588" s="38"/>
      <c r="AA588" s="38"/>
      <c r="AB588" s="38"/>
      <c r="AC588" s="38"/>
      <c r="AD588" s="38"/>
      <c r="AE588" s="38"/>
      <c r="AR588" s="232" t="s">
        <v>254</v>
      </c>
      <c r="AT588" s="232" t="s">
        <v>255</v>
      </c>
      <c r="AU588" s="232" t="s">
        <v>84</v>
      </c>
      <c r="AY588" s="17" t="s">
        <v>251</v>
      </c>
      <c r="BE588" s="233">
        <f>IF(N588="základní",J588,0)</f>
        <v>0</v>
      </c>
      <c r="BF588" s="233">
        <f>IF(N588="snížená",J588,0)</f>
        <v>0</v>
      </c>
      <c r="BG588" s="233">
        <f>IF(N588="zákl. přenesená",J588,0)</f>
        <v>0</v>
      </c>
      <c r="BH588" s="233">
        <f>IF(N588="sníž. přenesená",J588,0)</f>
        <v>0</v>
      </c>
      <c r="BI588" s="233">
        <f>IF(N588="nulová",J588,0)</f>
        <v>0</v>
      </c>
      <c r="BJ588" s="17" t="s">
        <v>84</v>
      </c>
      <c r="BK588" s="233">
        <f>ROUND(I588*H588,2)</f>
        <v>0</v>
      </c>
      <c r="BL588" s="17" t="s">
        <v>254</v>
      </c>
      <c r="BM588" s="232" t="s">
        <v>1794</v>
      </c>
    </row>
    <row r="589" s="2" customFormat="1">
      <c r="A589" s="38"/>
      <c r="B589" s="39"/>
      <c r="C589" s="40"/>
      <c r="D589" s="234" t="s">
        <v>260</v>
      </c>
      <c r="E589" s="40"/>
      <c r="F589" s="235" t="s">
        <v>1795</v>
      </c>
      <c r="G589" s="40"/>
      <c r="H589" s="40"/>
      <c r="I589" s="236"/>
      <c r="J589" s="40"/>
      <c r="K589" s="40"/>
      <c r="L589" s="44"/>
      <c r="M589" s="237"/>
      <c r="N589" s="238"/>
      <c r="O589" s="91"/>
      <c r="P589" s="91"/>
      <c r="Q589" s="91"/>
      <c r="R589" s="91"/>
      <c r="S589" s="91"/>
      <c r="T589" s="92"/>
      <c r="U589" s="38"/>
      <c r="V589" s="38"/>
      <c r="W589" s="38"/>
      <c r="X589" s="38"/>
      <c r="Y589" s="38"/>
      <c r="Z589" s="38"/>
      <c r="AA589" s="38"/>
      <c r="AB589" s="38"/>
      <c r="AC589" s="38"/>
      <c r="AD589" s="38"/>
      <c r="AE589" s="38"/>
      <c r="AT589" s="17" t="s">
        <v>260</v>
      </c>
      <c r="AU589" s="17" t="s">
        <v>84</v>
      </c>
    </row>
    <row r="590" s="2" customFormat="1">
      <c r="A590" s="38"/>
      <c r="B590" s="39"/>
      <c r="C590" s="40"/>
      <c r="D590" s="240" t="s">
        <v>274</v>
      </c>
      <c r="E590" s="40"/>
      <c r="F590" s="241" t="s">
        <v>1796</v>
      </c>
      <c r="G590" s="40"/>
      <c r="H590" s="40"/>
      <c r="I590" s="236"/>
      <c r="J590" s="40"/>
      <c r="K590" s="40"/>
      <c r="L590" s="44"/>
      <c r="M590" s="237"/>
      <c r="N590" s="238"/>
      <c r="O590" s="91"/>
      <c r="P590" s="91"/>
      <c r="Q590" s="91"/>
      <c r="R590" s="91"/>
      <c r="S590" s="91"/>
      <c r="T590" s="92"/>
      <c r="U590" s="38"/>
      <c r="V590" s="38"/>
      <c r="W590" s="38"/>
      <c r="X590" s="38"/>
      <c r="Y590" s="38"/>
      <c r="Z590" s="38"/>
      <c r="AA590" s="38"/>
      <c r="AB590" s="38"/>
      <c r="AC590" s="38"/>
      <c r="AD590" s="38"/>
      <c r="AE590" s="38"/>
      <c r="AT590" s="17" t="s">
        <v>274</v>
      </c>
      <c r="AU590" s="17" t="s">
        <v>84</v>
      </c>
    </row>
    <row r="591" s="13" customFormat="1">
      <c r="A591" s="13"/>
      <c r="B591" s="253"/>
      <c r="C591" s="254"/>
      <c r="D591" s="234" t="s">
        <v>276</v>
      </c>
      <c r="E591" s="255" t="s">
        <v>1</v>
      </c>
      <c r="F591" s="256" t="s">
        <v>1797</v>
      </c>
      <c r="G591" s="254"/>
      <c r="H591" s="255" t="s">
        <v>1</v>
      </c>
      <c r="I591" s="257"/>
      <c r="J591" s="254"/>
      <c r="K591" s="254"/>
      <c r="L591" s="258"/>
      <c r="M591" s="259"/>
      <c r="N591" s="260"/>
      <c r="O591" s="260"/>
      <c r="P591" s="260"/>
      <c r="Q591" s="260"/>
      <c r="R591" s="260"/>
      <c r="S591" s="260"/>
      <c r="T591" s="261"/>
      <c r="U591" s="13"/>
      <c r="V591" s="13"/>
      <c r="W591" s="13"/>
      <c r="X591" s="13"/>
      <c r="Y591" s="13"/>
      <c r="Z591" s="13"/>
      <c r="AA591" s="13"/>
      <c r="AB591" s="13"/>
      <c r="AC591" s="13"/>
      <c r="AD591" s="13"/>
      <c r="AE591" s="13"/>
      <c r="AT591" s="262" t="s">
        <v>276</v>
      </c>
      <c r="AU591" s="262" t="s">
        <v>84</v>
      </c>
      <c r="AV591" s="13" t="s">
        <v>84</v>
      </c>
      <c r="AW591" s="13" t="s">
        <v>32</v>
      </c>
      <c r="AX591" s="13" t="s">
        <v>76</v>
      </c>
      <c r="AY591" s="262" t="s">
        <v>251</v>
      </c>
    </row>
    <row r="592" s="12" customFormat="1">
      <c r="A592" s="12"/>
      <c r="B592" s="242"/>
      <c r="C592" s="243"/>
      <c r="D592" s="234" t="s">
        <v>276</v>
      </c>
      <c r="E592" s="244" t="s">
        <v>1</v>
      </c>
      <c r="F592" s="245" t="s">
        <v>1615</v>
      </c>
      <c r="G592" s="243"/>
      <c r="H592" s="246">
        <v>20.789999999999999</v>
      </c>
      <c r="I592" s="247"/>
      <c r="J592" s="243"/>
      <c r="K592" s="243"/>
      <c r="L592" s="248"/>
      <c r="M592" s="249"/>
      <c r="N592" s="250"/>
      <c r="O592" s="250"/>
      <c r="P592" s="250"/>
      <c r="Q592" s="250"/>
      <c r="R592" s="250"/>
      <c r="S592" s="250"/>
      <c r="T592" s="251"/>
      <c r="U592" s="12"/>
      <c r="V592" s="12"/>
      <c r="W592" s="12"/>
      <c r="X592" s="12"/>
      <c r="Y592" s="12"/>
      <c r="Z592" s="12"/>
      <c r="AA592" s="12"/>
      <c r="AB592" s="12"/>
      <c r="AC592" s="12"/>
      <c r="AD592" s="12"/>
      <c r="AE592" s="12"/>
      <c r="AT592" s="252" t="s">
        <v>276</v>
      </c>
      <c r="AU592" s="252" t="s">
        <v>84</v>
      </c>
      <c r="AV592" s="12" t="s">
        <v>86</v>
      </c>
      <c r="AW592" s="12" t="s">
        <v>32</v>
      </c>
      <c r="AX592" s="12" t="s">
        <v>76</v>
      </c>
      <c r="AY592" s="252" t="s">
        <v>251</v>
      </c>
    </row>
    <row r="593" s="15" customFormat="1">
      <c r="A593" s="15"/>
      <c r="B593" s="274"/>
      <c r="C593" s="275"/>
      <c r="D593" s="234" t="s">
        <v>276</v>
      </c>
      <c r="E593" s="276" t="s">
        <v>1</v>
      </c>
      <c r="F593" s="277" t="s">
        <v>423</v>
      </c>
      <c r="G593" s="275"/>
      <c r="H593" s="278">
        <v>20.789999999999999</v>
      </c>
      <c r="I593" s="279"/>
      <c r="J593" s="275"/>
      <c r="K593" s="275"/>
      <c r="L593" s="280"/>
      <c r="M593" s="281"/>
      <c r="N593" s="282"/>
      <c r="O593" s="282"/>
      <c r="P593" s="282"/>
      <c r="Q593" s="282"/>
      <c r="R593" s="282"/>
      <c r="S593" s="282"/>
      <c r="T593" s="283"/>
      <c r="U593" s="15"/>
      <c r="V593" s="15"/>
      <c r="W593" s="15"/>
      <c r="X593" s="15"/>
      <c r="Y593" s="15"/>
      <c r="Z593" s="15"/>
      <c r="AA593" s="15"/>
      <c r="AB593" s="15"/>
      <c r="AC593" s="15"/>
      <c r="AD593" s="15"/>
      <c r="AE593" s="15"/>
      <c r="AT593" s="284" t="s">
        <v>276</v>
      </c>
      <c r="AU593" s="284" t="s">
        <v>84</v>
      </c>
      <c r="AV593" s="15" t="s">
        <v>254</v>
      </c>
      <c r="AW593" s="15" t="s">
        <v>32</v>
      </c>
      <c r="AX593" s="15" t="s">
        <v>84</v>
      </c>
      <c r="AY593" s="284" t="s">
        <v>251</v>
      </c>
    </row>
    <row r="594" s="2" customFormat="1" ht="33" customHeight="1">
      <c r="A594" s="38"/>
      <c r="B594" s="39"/>
      <c r="C594" s="220" t="s">
        <v>1798</v>
      </c>
      <c r="D594" s="220" t="s">
        <v>255</v>
      </c>
      <c r="E594" s="221" t="s">
        <v>1799</v>
      </c>
      <c r="F594" s="222" t="s">
        <v>1800</v>
      </c>
      <c r="G594" s="223" t="s">
        <v>802</v>
      </c>
      <c r="H594" s="224">
        <v>63</v>
      </c>
      <c r="I594" s="225"/>
      <c r="J594" s="226">
        <f>ROUND(I594*H594,2)</f>
        <v>0</v>
      </c>
      <c r="K594" s="227"/>
      <c r="L594" s="44"/>
      <c r="M594" s="228" t="s">
        <v>1</v>
      </c>
      <c r="N594" s="229" t="s">
        <v>41</v>
      </c>
      <c r="O594" s="91"/>
      <c r="P594" s="230">
        <f>O594*H594</f>
        <v>0</v>
      </c>
      <c r="Q594" s="230">
        <v>0.00044999999999999999</v>
      </c>
      <c r="R594" s="230">
        <f>Q594*H594</f>
        <v>0.02835</v>
      </c>
      <c r="S594" s="230">
        <v>0</v>
      </c>
      <c r="T594" s="231">
        <f>S594*H594</f>
        <v>0</v>
      </c>
      <c r="U594" s="38"/>
      <c r="V594" s="38"/>
      <c r="W594" s="38"/>
      <c r="X594" s="38"/>
      <c r="Y594" s="38"/>
      <c r="Z594" s="38"/>
      <c r="AA594" s="38"/>
      <c r="AB594" s="38"/>
      <c r="AC594" s="38"/>
      <c r="AD594" s="38"/>
      <c r="AE594" s="38"/>
      <c r="AR594" s="232" t="s">
        <v>254</v>
      </c>
      <c r="AT594" s="232" t="s">
        <v>255</v>
      </c>
      <c r="AU594" s="232" t="s">
        <v>84</v>
      </c>
      <c r="AY594" s="17" t="s">
        <v>251</v>
      </c>
      <c r="BE594" s="233">
        <f>IF(N594="základní",J594,0)</f>
        <v>0</v>
      </c>
      <c r="BF594" s="233">
        <f>IF(N594="snížená",J594,0)</f>
        <v>0</v>
      </c>
      <c r="BG594" s="233">
        <f>IF(N594="zákl. přenesená",J594,0)</f>
        <v>0</v>
      </c>
      <c r="BH594" s="233">
        <f>IF(N594="sníž. přenesená",J594,0)</f>
        <v>0</v>
      </c>
      <c r="BI594" s="233">
        <f>IF(N594="nulová",J594,0)</f>
        <v>0</v>
      </c>
      <c r="BJ594" s="17" t="s">
        <v>84</v>
      </c>
      <c r="BK594" s="233">
        <f>ROUND(I594*H594,2)</f>
        <v>0</v>
      </c>
      <c r="BL594" s="17" t="s">
        <v>254</v>
      </c>
      <c r="BM594" s="232" t="s">
        <v>1801</v>
      </c>
    </row>
    <row r="595" s="2" customFormat="1">
      <c r="A595" s="38"/>
      <c r="B595" s="39"/>
      <c r="C595" s="40"/>
      <c r="D595" s="234" t="s">
        <v>260</v>
      </c>
      <c r="E595" s="40"/>
      <c r="F595" s="235" t="s">
        <v>1802</v>
      </c>
      <c r="G595" s="40"/>
      <c r="H595" s="40"/>
      <c r="I595" s="236"/>
      <c r="J595" s="40"/>
      <c r="K595" s="40"/>
      <c r="L595" s="44"/>
      <c r="M595" s="237"/>
      <c r="N595" s="238"/>
      <c r="O595" s="91"/>
      <c r="P595" s="91"/>
      <c r="Q595" s="91"/>
      <c r="R595" s="91"/>
      <c r="S595" s="91"/>
      <c r="T595" s="92"/>
      <c r="U595" s="38"/>
      <c r="V595" s="38"/>
      <c r="W595" s="38"/>
      <c r="X595" s="38"/>
      <c r="Y595" s="38"/>
      <c r="Z595" s="38"/>
      <c r="AA595" s="38"/>
      <c r="AB595" s="38"/>
      <c r="AC595" s="38"/>
      <c r="AD595" s="38"/>
      <c r="AE595" s="38"/>
      <c r="AT595" s="17" t="s">
        <v>260</v>
      </c>
      <c r="AU595" s="17" t="s">
        <v>84</v>
      </c>
    </row>
    <row r="596" s="2" customFormat="1">
      <c r="A596" s="38"/>
      <c r="B596" s="39"/>
      <c r="C596" s="40"/>
      <c r="D596" s="240" t="s">
        <v>274</v>
      </c>
      <c r="E596" s="40"/>
      <c r="F596" s="241" t="s">
        <v>1803</v>
      </c>
      <c r="G596" s="40"/>
      <c r="H596" s="40"/>
      <c r="I596" s="236"/>
      <c r="J596" s="40"/>
      <c r="K596" s="40"/>
      <c r="L596" s="44"/>
      <c r="M596" s="237"/>
      <c r="N596" s="238"/>
      <c r="O596" s="91"/>
      <c r="P596" s="91"/>
      <c r="Q596" s="91"/>
      <c r="R596" s="91"/>
      <c r="S596" s="91"/>
      <c r="T596" s="92"/>
      <c r="U596" s="38"/>
      <c r="V596" s="38"/>
      <c r="W596" s="38"/>
      <c r="X596" s="38"/>
      <c r="Y596" s="38"/>
      <c r="Z596" s="38"/>
      <c r="AA596" s="38"/>
      <c r="AB596" s="38"/>
      <c r="AC596" s="38"/>
      <c r="AD596" s="38"/>
      <c r="AE596" s="38"/>
      <c r="AT596" s="17" t="s">
        <v>274</v>
      </c>
      <c r="AU596" s="17" t="s">
        <v>84</v>
      </c>
    </row>
    <row r="597" s="12" customFormat="1">
      <c r="A597" s="12"/>
      <c r="B597" s="242"/>
      <c r="C597" s="243"/>
      <c r="D597" s="234" t="s">
        <v>276</v>
      </c>
      <c r="E597" s="244" t="s">
        <v>1</v>
      </c>
      <c r="F597" s="245" t="s">
        <v>1598</v>
      </c>
      <c r="G597" s="243"/>
      <c r="H597" s="246">
        <v>63</v>
      </c>
      <c r="I597" s="247"/>
      <c r="J597" s="243"/>
      <c r="K597" s="243"/>
      <c r="L597" s="248"/>
      <c r="M597" s="249"/>
      <c r="N597" s="250"/>
      <c r="O597" s="250"/>
      <c r="P597" s="250"/>
      <c r="Q597" s="250"/>
      <c r="R597" s="250"/>
      <c r="S597" s="250"/>
      <c r="T597" s="251"/>
      <c r="U597" s="12"/>
      <c r="V597" s="12"/>
      <c r="W597" s="12"/>
      <c r="X597" s="12"/>
      <c r="Y597" s="12"/>
      <c r="Z597" s="12"/>
      <c r="AA597" s="12"/>
      <c r="AB597" s="12"/>
      <c r="AC597" s="12"/>
      <c r="AD597" s="12"/>
      <c r="AE597" s="12"/>
      <c r="AT597" s="252" t="s">
        <v>276</v>
      </c>
      <c r="AU597" s="252" t="s">
        <v>84</v>
      </c>
      <c r="AV597" s="12" t="s">
        <v>86</v>
      </c>
      <c r="AW597" s="12" t="s">
        <v>32</v>
      </c>
      <c r="AX597" s="12" t="s">
        <v>84</v>
      </c>
      <c r="AY597" s="252" t="s">
        <v>251</v>
      </c>
    </row>
    <row r="598" s="2" customFormat="1" ht="24.15" customHeight="1">
      <c r="A598" s="38"/>
      <c r="B598" s="39"/>
      <c r="C598" s="220" t="s">
        <v>1660</v>
      </c>
      <c r="D598" s="220" t="s">
        <v>255</v>
      </c>
      <c r="E598" s="221" t="s">
        <v>1804</v>
      </c>
      <c r="F598" s="222" t="s">
        <v>1805</v>
      </c>
      <c r="G598" s="223" t="s">
        <v>416</v>
      </c>
      <c r="H598" s="224">
        <v>68</v>
      </c>
      <c r="I598" s="225"/>
      <c r="J598" s="226">
        <f>ROUND(I598*H598,2)</f>
        <v>0</v>
      </c>
      <c r="K598" s="227"/>
      <c r="L598" s="44"/>
      <c r="M598" s="228" t="s">
        <v>1</v>
      </c>
      <c r="N598" s="229" t="s">
        <v>41</v>
      </c>
      <c r="O598" s="91"/>
      <c r="P598" s="230">
        <f>O598*H598</f>
        <v>0</v>
      </c>
      <c r="Q598" s="230">
        <v>0.0020200000000000001</v>
      </c>
      <c r="R598" s="230">
        <f>Q598*H598</f>
        <v>0.13736000000000001</v>
      </c>
      <c r="S598" s="230">
        <v>0</v>
      </c>
      <c r="T598" s="231">
        <f>S598*H598</f>
        <v>0</v>
      </c>
      <c r="U598" s="38"/>
      <c r="V598" s="38"/>
      <c r="W598" s="38"/>
      <c r="X598" s="38"/>
      <c r="Y598" s="38"/>
      <c r="Z598" s="38"/>
      <c r="AA598" s="38"/>
      <c r="AB598" s="38"/>
      <c r="AC598" s="38"/>
      <c r="AD598" s="38"/>
      <c r="AE598" s="38"/>
      <c r="AR598" s="232" t="s">
        <v>254</v>
      </c>
      <c r="AT598" s="232" t="s">
        <v>255</v>
      </c>
      <c r="AU598" s="232" t="s">
        <v>84</v>
      </c>
      <c r="AY598" s="17" t="s">
        <v>251</v>
      </c>
      <c r="BE598" s="233">
        <f>IF(N598="základní",J598,0)</f>
        <v>0</v>
      </c>
      <c r="BF598" s="233">
        <f>IF(N598="snížená",J598,0)</f>
        <v>0</v>
      </c>
      <c r="BG598" s="233">
        <f>IF(N598="zákl. přenesená",J598,0)</f>
        <v>0</v>
      </c>
      <c r="BH598" s="233">
        <f>IF(N598="sníž. přenesená",J598,0)</f>
        <v>0</v>
      </c>
      <c r="BI598" s="233">
        <f>IF(N598="nulová",J598,0)</f>
        <v>0</v>
      </c>
      <c r="BJ598" s="17" t="s">
        <v>84</v>
      </c>
      <c r="BK598" s="233">
        <f>ROUND(I598*H598,2)</f>
        <v>0</v>
      </c>
      <c r="BL598" s="17" t="s">
        <v>254</v>
      </c>
      <c r="BM598" s="232" t="s">
        <v>1806</v>
      </c>
    </row>
    <row r="599" s="2" customFormat="1">
      <c r="A599" s="38"/>
      <c r="B599" s="39"/>
      <c r="C599" s="40"/>
      <c r="D599" s="234" t="s">
        <v>260</v>
      </c>
      <c r="E599" s="40"/>
      <c r="F599" s="235" t="s">
        <v>1807</v>
      </c>
      <c r="G599" s="40"/>
      <c r="H599" s="40"/>
      <c r="I599" s="236"/>
      <c r="J599" s="40"/>
      <c r="K599" s="40"/>
      <c r="L599" s="44"/>
      <c r="M599" s="237"/>
      <c r="N599" s="238"/>
      <c r="O599" s="91"/>
      <c r="P599" s="91"/>
      <c r="Q599" s="91"/>
      <c r="R599" s="91"/>
      <c r="S599" s="91"/>
      <c r="T599" s="92"/>
      <c r="U599" s="38"/>
      <c r="V599" s="38"/>
      <c r="W599" s="38"/>
      <c r="X599" s="38"/>
      <c r="Y599" s="38"/>
      <c r="Z599" s="38"/>
      <c r="AA599" s="38"/>
      <c r="AB599" s="38"/>
      <c r="AC599" s="38"/>
      <c r="AD599" s="38"/>
      <c r="AE599" s="38"/>
      <c r="AT599" s="17" t="s">
        <v>260</v>
      </c>
      <c r="AU599" s="17" t="s">
        <v>84</v>
      </c>
    </row>
    <row r="600" s="2" customFormat="1">
      <c r="A600" s="38"/>
      <c r="B600" s="39"/>
      <c r="C600" s="40"/>
      <c r="D600" s="240" t="s">
        <v>274</v>
      </c>
      <c r="E600" s="40"/>
      <c r="F600" s="241" t="s">
        <v>1808</v>
      </c>
      <c r="G600" s="40"/>
      <c r="H600" s="40"/>
      <c r="I600" s="236"/>
      <c r="J600" s="40"/>
      <c r="K600" s="40"/>
      <c r="L600" s="44"/>
      <c r="M600" s="237"/>
      <c r="N600" s="238"/>
      <c r="O600" s="91"/>
      <c r="P600" s="91"/>
      <c r="Q600" s="91"/>
      <c r="R600" s="91"/>
      <c r="S600" s="91"/>
      <c r="T600" s="92"/>
      <c r="U600" s="38"/>
      <c r="V600" s="38"/>
      <c r="W600" s="38"/>
      <c r="X600" s="38"/>
      <c r="Y600" s="38"/>
      <c r="Z600" s="38"/>
      <c r="AA600" s="38"/>
      <c r="AB600" s="38"/>
      <c r="AC600" s="38"/>
      <c r="AD600" s="38"/>
      <c r="AE600" s="38"/>
      <c r="AT600" s="17" t="s">
        <v>274</v>
      </c>
      <c r="AU600" s="17" t="s">
        <v>84</v>
      </c>
    </row>
    <row r="601" s="12" customFormat="1">
      <c r="A601" s="12"/>
      <c r="B601" s="242"/>
      <c r="C601" s="243"/>
      <c r="D601" s="234" t="s">
        <v>276</v>
      </c>
      <c r="E601" s="244" t="s">
        <v>1</v>
      </c>
      <c r="F601" s="245" t="s">
        <v>1809</v>
      </c>
      <c r="G601" s="243"/>
      <c r="H601" s="246">
        <v>68</v>
      </c>
      <c r="I601" s="247"/>
      <c r="J601" s="243"/>
      <c r="K601" s="243"/>
      <c r="L601" s="248"/>
      <c r="M601" s="249"/>
      <c r="N601" s="250"/>
      <c r="O601" s="250"/>
      <c r="P601" s="250"/>
      <c r="Q601" s="250"/>
      <c r="R601" s="250"/>
      <c r="S601" s="250"/>
      <c r="T601" s="251"/>
      <c r="U601" s="12"/>
      <c r="V601" s="12"/>
      <c r="W601" s="12"/>
      <c r="X601" s="12"/>
      <c r="Y601" s="12"/>
      <c r="Z601" s="12"/>
      <c r="AA601" s="12"/>
      <c r="AB601" s="12"/>
      <c r="AC601" s="12"/>
      <c r="AD601" s="12"/>
      <c r="AE601" s="12"/>
      <c r="AT601" s="252" t="s">
        <v>276</v>
      </c>
      <c r="AU601" s="252" t="s">
        <v>84</v>
      </c>
      <c r="AV601" s="12" t="s">
        <v>86</v>
      </c>
      <c r="AW601" s="12" t="s">
        <v>32</v>
      </c>
      <c r="AX601" s="12" t="s">
        <v>76</v>
      </c>
      <c r="AY601" s="252" t="s">
        <v>251</v>
      </c>
    </row>
    <row r="602" s="15" customFormat="1">
      <c r="A602" s="15"/>
      <c r="B602" s="274"/>
      <c r="C602" s="275"/>
      <c r="D602" s="234" t="s">
        <v>276</v>
      </c>
      <c r="E602" s="276" t="s">
        <v>1</v>
      </c>
      <c r="F602" s="277" t="s">
        <v>423</v>
      </c>
      <c r="G602" s="275"/>
      <c r="H602" s="278">
        <v>68</v>
      </c>
      <c r="I602" s="279"/>
      <c r="J602" s="275"/>
      <c r="K602" s="275"/>
      <c r="L602" s="280"/>
      <c r="M602" s="281"/>
      <c r="N602" s="282"/>
      <c r="O602" s="282"/>
      <c r="P602" s="282"/>
      <c r="Q602" s="282"/>
      <c r="R602" s="282"/>
      <c r="S602" s="282"/>
      <c r="T602" s="283"/>
      <c r="U602" s="15"/>
      <c r="V602" s="15"/>
      <c r="W602" s="15"/>
      <c r="X602" s="15"/>
      <c r="Y602" s="15"/>
      <c r="Z602" s="15"/>
      <c r="AA602" s="15"/>
      <c r="AB602" s="15"/>
      <c r="AC602" s="15"/>
      <c r="AD602" s="15"/>
      <c r="AE602" s="15"/>
      <c r="AT602" s="284" t="s">
        <v>276</v>
      </c>
      <c r="AU602" s="284" t="s">
        <v>84</v>
      </c>
      <c r="AV602" s="15" t="s">
        <v>254</v>
      </c>
      <c r="AW602" s="15" t="s">
        <v>32</v>
      </c>
      <c r="AX602" s="15" t="s">
        <v>84</v>
      </c>
      <c r="AY602" s="284" t="s">
        <v>251</v>
      </c>
    </row>
    <row r="603" s="2" customFormat="1" ht="24.15" customHeight="1">
      <c r="A603" s="38"/>
      <c r="B603" s="39"/>
      <c r="C603" s="220" t="s">
        <v>120</v>
      </c>
      <c r="D603" s="220" t="s">
        <v>255</v>
      </c>
      <c r="E603" s="221" t="s">
        <v>1810</v>
      </c>
      <c r="F603" s="222" t="s">
        <v>1811</v>
      </c>
      <c r="G603" s="223" t="s">
        <v>681</v>
      </c>
      <c r="H603" s="224">
        <v>2.6160000000000001</v>
      </c>
      <c r="I603" s="225"/>
      <c r="J603" s="226">
        <f>ROUND(I603*H603,2)</f>
        <v>0</v>
      </c>
      <c r="K603" s="227"/>
      <c r="L603" s="44"/>
      <c r="M603" s="228" t="s">
        <v>1</v>
      </c>
      <c r="N603" s="229" t="s">
        <v>41</v>
      </c>
      <c r="O603" s="91"/>
      <c r="P603" s="230">
        <f>O603*H603</f>
        <v>0</v>
      </c>
      <c r="Q603" s="230">
        <v>1.0160100000000001</v>
      </c>
      <c r="R603" s="230">
        <f>Q603*H603</f>
        <v>2.6578821600000002</v>
      </c>
      <c r="S603" s="230">
        <v>0</v>
      </c>
      <c r="T603" s="231">
        <f>S603*H603</f>
        <v>0</v>
      </c>
      <c r="U603" s="38"/>
      <c r="V603" s="38"/>
      <c r="W603" s="38"/>
      <c r="X603" s="38"/>
      <c r="Y603" s="38"/>
      <c r="Z603" s="38"/>
      <c r="AA603" s="38"/>
      <c r="AB603" s="38"/>
      <c r="AC603" s="38"/>
      <c r="AD603" s="38"/>
      <c r="AE603" s="38"/>
      <c r="AR603" s="232" t="s">
        <v>254</v>
      </c>
      <c r="AT603" s="232" t="s">
        <v>255</v>
      </c>
      <c r="AU603" s="232" t="s">
        <v>84</v>
      </c>
      <c r="AY603" s="17" t="s">
        <v>251</v>
      </c>
      <c r="BE603" s="233">
        <f>IF(N603="základní",J603,0)</f>
        <v>0</v>
      </c>
      <c r="BF603" s="233">
        <f>IF(N603="snížená",J603,0)</f>
        <v>0</v>
      </c>
      <c r="BG603" s="233">
        <f>IF(N603="zákl. přenesená",J603,0)</f>
        <v>0</v>
      </c>
      <c r="BH603" s="233">
        <f>IF(N603="sníž. přenesená",J603,0)</f>
        <v>0</v>
      </c>
      <c r="BI603" s="233">
        <f>IF(N603="nulová",J603,0)</f>
        <v>0</v>
      </c>
      <c r="BJ603" s="17" t="s">
        <v>84</v>
      </c>
      <c r="BK603" s="233">
        <f>ROUND(I603*H603,2)</f>
        <v>0</v>
      </c>
      <c r="BL603" s="17" t="s">
        <v>254</v>
      </c>
      <c r="BM603" s="232" t="s">
        <v>1812</v>
      </c>
    </row>
    <row r="604" s="2" customFormat="1">
      <c r="A604" s="38"/>
      <c r="B604" s="39"/>
      <c r="C604" s="40"/>
      <c r="D604" s="234" t="s">
        <v>260</v>
      </c>
      <c r="E604" s="40"/>
      <c r="F604" s="235" t="s">
        <v>1813</v>
      </c>
      <c r="G604" s="40"/>
      <c r="H604" s="40"/>
      <c r="I604" s="236"/>
      <c r="J604" s="40"/>
      <c r="K604" s="40"/>
      <c r="L604" s="44"/>
      <c r="M604" s="237"/>
      <c r="N604" s="238"/>
      <c r="O604" s="91"/>
      <c r="P604" s="91"/>
      <c r="Q604" s="91"/>
      <c r="R604" s="91"/>
      <c r="S604" s="91"/>
      <c r="T604" s="92"/>
      <c r="U604" s="38"/>
      <c r="V604" s="38"/>
      <c r="W604" s="38"/>
      <c r="X604" s="38"/>
      <c r="Y604" s="38"/>
      <c r="Z604" s="38"/>
      <c r="AA604" s="38"/>
      <c r="AB604" s="38"/>
      <c r="AC604" s="38"/>
      <c r="AD604" s="38"/>
      <c r="AE604" s="38"/>
      <c r="AT604" s="17" t="s">
        <v>260</v>
      </c>
      <c r="AU604" s="17" t="s">
        <v>84</v>
      </c>
    </row>
    <row r="605" s="2" customFormat="1">
      <c r="A605" s="38"/>
      <c r="B605" s="39"/>
      <c r="C605" s="40"/>
      <c r="D605" s="240" t="s">
        <v>274</v>
      </c>
      <c r="E605" s="40"/>
      <c r="F605" s="241" t="s">
        <v>1814</v>
      </c>
      <c r="G605" s="40"/>
      <c r="H605" s="40"/>
      <c r="I605" s="236"/>
      <c r="J605" s="40"/>
      <c r="K605" s="40"/>
      <c r="L605" s="44"/>
      <c r="M605" s="237"/>
      <c r="N605" s="238"/>
      <c r="O605" s="91"/>
      <c r="P605" s="91"/>
      <c r="Q605" s="91"/>
      <c r="R605" s="91"/>
      <c r="S605" s="91"/>
      <c r="T605" s="92"/>
      <c r="U605" s="38"/>
      <c r="V605" s="38"/>
      <c r="W605" s="38"/>
      <c r="X605" s="38"/>
      <c r="Y605" s="38"/>
      <c r="Z605" s="38"/>
      <c r="AA605" s="38"/>
      <c r="AB605" s="38"/>
      <c r="AC605" s="38"/>
      <c r="AD605" s="38"/>
      <c r="AE605" s="38"/>
      <c r="AT605" s="17" t="s">
        <v>274</v>
      </c>
      <c r="AU605" s="17" t="s">
        <v>84</v>
      </c>
    </row>
    <row r="606" s="13" customFormat="1">
      <c r="A606" s="13"/>
      <c r="B606" s="253"/>
      <c r="C606" s="254"/>
      <c r="D606" s="234" t="s">
        <v>276</v>
      </c>
      <c r="E606" s="255" t="s">
        <v>1</v>
      </c>
      <c r="F606" s="256" t="s">
        <v>1815</v>
      </c>
      <c r="G606" s="254"/>
      <c r="H606" s="255" t="s">
        <v>1</v>
      </c>
      <c r="I606" s="257"/>
      <c r="J606" s="254"/>
      <c r="K606" s="254"/>
      <c r="L606" s="258"/>
      <c r="M606" s="259"/>
      <c r="N606" s="260"/>
      <c r="O606" s="260"/>
      <c r="P606" s="260"/>
      <c r="Q606" s="260"/>
      <c r="R606" s="260"/>
      <c r="S606" s="260"/>
      <c r="T606" s="261"/>
      <c r="U606" s="13"/>
      <c r="V606" s="13"/>
      <c r="W606" s="13"/>
      <c r="X606" s="13"/>
      <c r="Y606" s="13"/>
      <c r="Z606" s="13"/>
      <c r="AA606" s="13"/>
      <c r="AB606" s="13"/>
      <c r="AC606" s="13"/>
      <c r="AD606" s="13"/>
      <c r="AE606" s="13"/>
      <c r="AT606" s="262" t="s">
        <v>276</v>
      </c>
      <c r="AU606" s="262" t="s">
        <v>84</v>
      </c>
      <c r="AV606" s="13" t="s">
        <v>84</v>
      </c>
      <c r="AW606" s="13" t="s">
        <v>32</v>
      </c>
      <c r="AX606" s="13" t="s">
        <v>76</v>
      </c>
      <c r="AY606" s="262" t="s">
        <v>251</v>
      </c>
    </row>
    <row r="607" s="12" customFormat="1">
      <c r="A607" s="12"/>
      <c r="B607" s="242"/>
      <c r="C607" s="243"/>
      <c r="D607" s="234" t="s">
        <v>276</v>
      </c>
      <c r="E607" s="244" t="s">
        <v>1</v>
      </c>
      <c r="F607" s="245" t="s">
        <v>1816</v>
      </c>
      <c r="G607" s="243"/>
      <c r="H607" s="246">
        <v>2.016</v>
      </c>
      <c r="I607" s="247"/>
      <c r="J607" s="243"/>
      <c r="K607" s="243"/>
      <c r="L607" s="248"/>
      <c r="M607" s="249"/>
      <c r="N607" s="250"/>
      <c r="O607" s="250"/>
      <c r="P607" s="250"/>
      <c r="Q607" s="250"/>
      <c r="R607" s="250"/>
      <c r="S607" s="250"/>
      <c r="T607" s="251"/>
      <c r="U607" s="12"/>
      <c r="V607" s="12"/>
      <c r="W607" s="12"/>
      <c r="X607" s="12"/>
      <c r="Y607" s="12"/>
      <c r="Z607" s="12"/>
      <c r="AA607" s="12"/>
      <c r="AB607" s="12"/>
      <c r="AC607" s="12"/>
      <c r="AD607" s="12"/>
      <c r="AE607" s="12"/>
      <c r="AT607" s="252" t="s">
        <v>276</v>
      </c>
      <c r="AU607" s="252" t="s">
        <v>84</v>
      </c>
      <c r="AV607" s="12" t="s">
        <v>86</v>
      </c>
      <c r="AW607" s="12" t="s">
        <v>32</v>
      </c>
      <c r="AX607" s="12" t="s">
        <v>76</v>
      </c>
      <c r="AY607" s="252" t="s">
        <v>251</v>
      </c>
    </row>
    <row r="608" s="12" customFormat="1">
      <c r="A608" s="12"/>
      <c r="B608" s="242"/>
      <c r="C608" s="243"/>
      <c r="D608" s="234" t="s">
        <v>276</v>
      </c>
      <c r="E608" s="244" t="s">
        <v>1</v>
      </c>
      <c r="F608" s="245" t="s">
        <v>1817</v>
      </c>
      <c r="G608" s="243"/>
      <c r="H608" s="246">
        <v>0.59999999999999998</v>
      </c>
      <c r="I608" s="247"/>
      <c r="J608" s="243"/>
      <c r="K608" s="243"/>
      <c r="L608" s="248"/>
      <c r="M608" s="249"/>
      <c r="N608" s="250"/>
      <c r="O608" s="250"/>
      <c r="P608" s="250"/>
      <c r="Q608" s="250"/>
      <c r="R608" s="250"/>
      <c r="S608" s="250"/>
      <c r="T608" s="251"/>
      <c r="U608" s="12"/>
      <c r="V608" s="12"/>
      <c r="W608" s="12"/>
      <c r="X608" s="12"/>
      <c r="Y608" s="12"/>
      <c r="Z608" s="12"/>
      <c r="AA608" s="12"/>
      <c r="AB608" s="12"/>
      <c r="AC608" s="12"/>
      <c r="AD608" s="12"/>
      <c r="AE608" s="12"/>
      <c r="AT608" s="252" t="s">
        <v>276</v>
      </c>
      <c r="AU608" s="252" t="s">
        <v>84</v>
      </c>
      <c r="AV608" s="12" t="s">
        <v>86</v>
      </c>
      <c r="AW608" s="12" t="s">
        <v>32</v>
      </c>
      <c r="AX608" s="12" t="s">
        <v>76</v>
      </c>
      <c r="AY608" s="252" t="s">
        <v>251</v>
      </c>
    </row>
    <row r="609" s="15" customFormat="1">
      <c r="A609" s="15"/>
      <c r="B609" s="274"/>
      <c r="C609" s="275"/>
      <c r="D609" s="234" t="s">
        <v>276</v>
      </c>
      <c r="E609" s="276" t="s">
        <v>1</v>
      </c>
      <c r="F609" s="277" t="s">
        <v>423</v>
      </c>
      <c r="G609" s="275"/>
      <c r="H609" s="278">
        <v>2.6160000000000001</v>
      </c>
      <c r="I609" s="279"/>
      <c r="J609" s="275"/>
      <c r="K609" s="275"/>
      <c r="L609" s="280"/>
      <c r="M609" s="281"/>
      <c r="N609" s="282"/>
      <c r="O609" s="282"/>
      <c r="P609" s="282"/>
      <c r="Q609" s="282"/>
      <c r="R609" s="282"/>
      <c r="S609" s="282"/>
      <c r="T609" s="283"/>
      <c r="U609" s="15"/>
      <c r="V609" s="15"/>
      <c r="W609" s="15"/>
      <c r="X609" s="15"/>
      <c r="Y609" s="15"/>
      <c r="Z609" s="15"/>
      <c r="AA609" s="15"/>
      <c r="AB609" s="15"/>
      <c r="AC609" s="15"/>
      <c r="AD609" s="15"/>
      <c r="AE609" s="15"/>
      <c r="AT609" s="284" t="s">
        <v>276</v>
      </c>
      <c r="AU609" s="284" t="s">
        <v>84</v>
      </c>
      <c r="AV609" s="15" t="s">
        <v>254</v>
      </c>
      <c r="AW609" s="15" t="s">
        <v>32</v>
      </c>
      <c r="AX609" s="15" t="s">
        <v>84</v>
      </c>
      <c r="AY609" s="284" t="s">
        <v>251</v>
      </c>
    </row>
    <row r="610" s="2" customFormat="1" ht="24.15" customHeight="1">
      <c r="A610" s="38"/>
      <c r="B610" s="39"/>
      <c r="C610" s="220" t="s">
        <v>123</v>
      </c>
      <c r="D610" s="220" t="s">
        <v>255</v>
      </c>
      <c r="E610" s="221" t="s">
        <v>1818</v>
      </c>
      <c r="F610" s="222" t="s">
        <v>1819</v>
      </c>
      <c r="G610" s="223" t="s">
        <v>409</v>
      </c>
      <c r="H610" s="224">
        <v>116</v>
      </c>
      <c r="I610" s="225"/>
      <c r="J610" s="226">
        <f>ROUND(I610*H610,2)</f>
        <v>0</v>
      </c>
      <c r="K610" s="227"/>
      <c r="L610" s="44"/>
      <c r="M610" s="228" t="s">
        <v>1</v>
      </c>
      <c r="N610" s="229" t="s">
        <v>41</v>
      </c>
      <c r="O610" s="91"/>
      <c r="P610" s="230">
        <f>O610*H610</f>
        <v>0</v>
      </c>
      <c r="Q610" s="230">
        <v>4.0000000000000003E-05</v>
      </c>
      <c r="R610" s="230">
        <f>Q610*H610</f>
        <v>0.00464</v>
      </c>
      <c r="S610" s="230">
        <v>0</v>
      </c>
      <c r="T610" s="231">
        <f>S610*H610</f>
        <v>0</v>
      </c>
      <c r="U610" s="38"/>
      <c r="V610" s="38"/>
      <c r="W610" s="38"/>
      <c r="X610" s="38"/>
      <c r="Y610" s="38"/>
      <c r="Z610" s="38"/>
      <c r="AA610" s="38"/>
      <c r="AB610" s="38"/>
      <c r="AC610" s="38"/>
      <c r="AD610" s="38"/>
      <c r="AE610" s="38"/>
      <c r="AR610" s="232" t="s">
        <v>254</v>
      </c>
      <c r="AT610" s="232" t="s">
        <v>255</v>
      </c>
      <c r="AU610" s="232" t="s">
        <v>84</v>
      </c>
      <c r="AY610" s="17" t="s">
        <v>251</v>
      </c>
      <c r="BE610" s="233">
        <f>IF(N610="základní",J610,0)</f>
        <v>0</v>
      </c>
      <c r="BF610" s="233">
        <f>IF(N610="snížená",J610,0)</f>
        <v>0</v>
      </c>
      <c r="BG610" s="233">
        <f>IF(N610="zákl. přenesená",J610,0)</f>
        <v>0</v>
      </c>
      <c r="BH610" s="233">
        <f>IF(N610="sníž. přenesená",J610,0)</f>
        <v>0</v>
      </c>
      <c r="BI610" s="233">
        <f>IF(N610="nulová",J610,0)</f>
        <v>0</v>
      </c>
      <c r="BJ610" s="17" t="s">
        <v>84</v>
      </c>
      <c r="BK610" s="233">
        <f>ROUND(I610*H610,2)</f>
        <v>0</v>
      </c>
      <c r="BL610" s="17" t="s">
        <v>254</v>
      </c>
      <c r="BM610" s="232" t="s">
        <v>1820</v>
      </c>
    </row>
    <row r="611" s="2" customFormat="1">
      <c r="A611" s="38"/>
      <c r="B611" s="39"/>
      <c r="C611" s="40"/>
      <c r="D611" s="234" t="s">
        <v>260</v>
      </c>
      <c r="E611" s="40"/>
      <c r="F611" s="235" t="s">
        <v>1821</v>
      </c>
      <c r="G611" s="40"/>
      <c r="H611" s="40"/>
      <c r="I611" s="236"/>
      <c r="J611" s="40"/>
      <c r="K611" s="40"/>
      <c r="L611" s="44"/>
      <c r="M611" s="237"/>
      <c r="N611" s="238"/>
      <c r="O611" s="91"/>
      <c r="P611" s="91"/>
      <c r="Q611" s="91"/>
      <c r="R611" s="91"/>
      <c r="S611" s="91"/>
      <c r="T611" s="92"/>
      <c r="U611" s="38"/>
      <c r="V611" s="38"/>
      <c r="W611" s="38"/>
      <c r="X611" s="38"/>
      <c r="Y611" s="38"/>
      <c r="Z611" s="38"/>
      <c r="AA611" s="38"/>
      <c r="AB611" s="38"/>
      <c r="AC611" s="38"/>
      <c r="AD611" s="38"/>
      <c r="AE611" s="38"/>
      <c r="AT611" s="17" t="s">
        <v>260</v>
      </c>
      <c r="AU611" s="17" t="s">
        <v>84</v>
      </c>
    </row>
    <row r="612" s="2" customFormat="1">
      <c r="A612" s="38"/>
      <c r="B612" s="39"/>
      <c r="C612" s="40"/>
      <c r="D612" s="240" t="s">
        <v>274</v>
      </c>
      <c r="E612" s="40"/>
      <c r="F612" s="241" t="s">
        <v>1822</v>
      </c>
      <c r="G612" s="40"/>
      <c r="H612" s="40"/>
      <c r="I612" s="236"/>
      <c r="J612" s="40"/>
      <c r="K612" s="40"/>
      <c r="L612" s="44"/>
      <c r="M612" s="237"/>
      <c r="N612" s="238"/>
      <c r="O612" s="91"/>
      <c r="P612" s="91"/>
      <c r="Q612" s="91"/>
      <c r="R612" s="91"/>
      <c r="S612" s="91"/>
      <c r="T612" s="92"/>
      <c r="U612" s="38"/>
      <c r="V612" s="38"/>
      <c r="W612" s="38"/>
      <c r="X612" s="38"/>
      <c r="Y612" s="38"/>
      <c r="Z612" s="38"/>
      <c r="AA612" s="38"/>
      <c r="AB612" s="38"/>
      <c r="AC612" s="38"/>
      <c r="AD612" s="38"/>
      <c r="AE612" s="38"/>
      <c r="AT612" s="17" t="s">
        <v>274</v>
      </c>
      <c r="AU612" s="17" t="s">
        <v>84</v>
      </c>
    </row>
    <row r="613" s="13" customFormat="1">
      <c r="A613" s="13"/>
      <c r="B613" s="253"/>
      <c r="C613" s="254"/>
      <c r="D613" s="234" t="s">
        <v>276</v>
      </c>
      <c r="E613" s="255" t="s">
        <v>1</v>
      </c>
      <c r="F613" s="256" t="s">
        <v>1823</v>
      </c>
      <c r="G613" s="254"/>
      <c r="H613" s="255" t="s">
        <v>1</v>
      </c>
      <c r="I613" s="257"/>
      <c r="J613" s="254"/>
      <c r="K613" s="254"/>
      <c r="L613" s="258"/>
      <c r="M613" s="259"/>
      <c r="N613" s="260"/>
      <c r="O613" s="260"/>
      <c r="P613" s="260"/>
      <c r="Q613" s="260"/>
      <c r="R613" s="260"/>
      <c r="S613" s="260"/>
      <c r="T613" s="261"/>
      <c r="U613" s="13"/>
      <c r="V613" s="13"/>
      <c r="W613" s="13"/>
      <c r="X613" s="13"/>
      <c r="Y613" s="13"/>
      <c r="Z613" s="13"/>
      <c r="AA613" s="13"/>
      <c r="AB613" s="13"/>
      <c r="AC613" s="13"/>
      <c r="AD613" s="13"/>
      <c r="AE613" s="13"/>
      <c r="AT613" s="262" t="s">
        <v>276</v>
      </c>
      <c r="AU613" s="262" t="s">
        <v>84</v>
      </c>
      <c r="AV613" s="13" t="s">
        <v>84</v>
      </c>
      <c r="AW613" s="13" t="s">
        <v>32</v>
      </c>
      <c r="AX613" s="13" t="s">
        <v>76</v>
      </c>
      <c r="AY613" s="262" t="s">
        <v>251</v>
      </c>
    </row>
    <row r="614" s="13" customFormat="1">
      <c r="A614" s="13"/>
      <c r="B614" s="253"/>
      <c r="C614" s="254"/>
      <c r="D614" s="234" t="s">
        <v>276</v>
      </c>
      <c r="E614" s="255" t="s">
        <v>1</v>
      </c>
      <c r="F614" s="256" t="s">
        <v>1824</v>
      </c>
      <c r="G614" s="254"/>
      <c r="H614" s="255" t="s">
        <v>1</v>
      </c>
      <c r="I614" s="257"/>
      <c r="J614" s="254"/>
      <c r="K614" s="254"/>
      <c r="L614" s="258"/>
      <c r="M614" s="259"/>
      <c r="N614" s="260"/>
      <c r="O614" s="260"/>
      <c r="P614" s="260"/>
      <c r="Q614" s="260"/>
      <c r="R614" s="260"/>
      <c r="S614" s="260"/>
      <c r="T614" s="261"/>
      <c r="U614" s="13"/>
      <c r="V614" s="13"/>
      <c r="W614" s="13"/>
      <c r="X614" s="13"/>
      <c r="Y614" s="13"/>
      <c r="Z614" s="13"/>
      <c r="AA614" s="13"/>
      <c r="AB614" s="13"/>
      <c r="AC614" s="13"/>
      <c r="AD614" s="13"/>
      <c r="AE614" s="13"/>
      <c r="AT614" s="262" t="s">
        <v>276</v>
      </c>
      <c r="AU614" s="262" t="s">
        <v>84</v>
      </c>
      <c r="AV614" s="13" t="s">
        <v>84</v>
      </c>
      <c r="AW614" s="13" t="s">
        <v>32</v>
      </c>
      <c r="AX614" s="13" t="s">
        <v>76</v>
      </c>
      <c r="AY614" s="262" t="s">
        <v>251</v>
      </c>
    </row>
    <row r="615" s="12" customFormat="1">
      <c r="A615" s="12"/>
      <c r="B615" s="242"/>
      <c r="C615" s="243"/>
      <c r="D615" s="234" t="s">
        <v>276</v>
      </c>
      <c r="E615" s="244" t="s">
        <v>1</v>
      </c>
      <c r="F615" s="245" t="s">
        <v>1533</v>
      </c>
      <c r="G615" s="243"/>
      <c r="H615" s="246">
        <v>116</v>
      </c>
      <c r="I615" s="247"/>
      <c r="J615" s="243"/>
      <c r="K615" s="243"/>
      <c r="L615" s="248"/>
      <c r="M615" s="249"/>
      <c r="N615" s="250"/>
      <c r="O615" s="250"/>
      <c r="P615" s="250"/>
      <c r="Q615" s="250"/>
      <c r="R615" s="250"/>
      <c r="S615" s="250"/>
      <c r="T615" s="251"/>
      <c r="U615" s="12"/>
      <c r="V615" s="12"/>
      <c r="W615" s="12"/>
      <c r="X615" s="12"/>
      <c r="Y615" s="12"/>
      <c r="Z615" s="12"/>
      <c r="AA615" s="12"/>
      <c r="AB615" s="12"/>
      <c r="AC615" s="12"/>
      <c r="AD615" s="12"/>
      <c r="AE615" s="12"/>
      <c r="AT615" s="252" t="s">
        <v>276</v>
      </c>
      <c r="AU615" s="252" t="s">
        <v>84</v>
      </c>
      <c r="AV615" s="12" t="s">
        <v>86</v>
      </c>
      <c r="AW615" s="12" t="s">
        <v>32</v>
      </c>
      <c r="AX615" s="12" t="s">
        <v>76</v>
      </c>
      <c r="AY615" s="252" t="s">
        <v>251</v>
      </c>
    </row>
    <row r="616" s="15" customFormat="1">
      <c r="A616" s="15"/>
      <c r="B616" s="274"/>
      <c r="C616" s="275"/>
      <c r="D616" s="234" t="s">
        <v>276</v>
      </c>
      <c r="E616" s="276" t="s">
        <v>1</v>
      </c>
      <c r="F616" s="277" t="s">
        <v>423</v>
      </c>
      <c r="G616" s="275"/>
      <c r="H616" s="278">
        <v>116</v>
      </c>
      <c r="I616" s="279"/>
      <c r="J616" s="275"/>
      <c r="K616" s="275"/>
      <c r="L616" s="280"/>
      <c r="M616" s="281"/>
      <c r="N616" s="282"/>
      <c r="O616" s="282"/>
      <c r="P616" s="282"/>
      <c r="Q616" s="282"/>
      <c r="R616" s="282"/>
      <c r="S616" s="282"/>
      <c r="T616" s="283"/>
      <c r="U616" s="15"/>
      <c r="V616" s="15"/>
      <c r="W616" s="15"/>
      <c r="X616" s="15"/>
      <c r="Y616" s="15"/>
      <c r="Z616" s="15"/>
      <c r="AA616" s="15"/>
      <c r="AB616" s="15"/>
      <c r="AC616" s="15"/>
      <c r="AD616" s="15"/>
      <c r="AE616" s="15"/>
      <c r="AT616" s="284" t="s">
        <v>276</v>
      </c>
      <c r="AU616" s="284" t="s">
        <v>84</v>
      </c>
      <c r="AV616" s="15" t="s">
        <v>254</v>
      </c>
      <c r="AW616" s="15" t="s">
        <v>32</v>
      </c>
      <c r="AX616" s="15" t="s">
        <v>84</v>
      </c>
      <c r="AY616" s="284" t="s">
        <v>251</v>
      </c>
    </row>
    <row r="617" s="2" customFormat="1" ht="16.5" customHeight="1">
      <c r="A617" s="38"/>
      <c r="B617" s="39"/>
      <c r="C617" s="220" t="s">
        <v>135</v>
      </c>
      <c r="D617" s="220" t="s">
        <v>255</v>
      </c>
      <c r="E617" s="221" t="s">
        <v>1825</v>
      </c>
      <c r="F617" s="222" t="s">
        <v>1826</v>
      </c>
      <c r="G617" s="223" t="s">
        <v>802</v>
      </c>
      <c r="H617" s="224">
        <v>708.78999999999996</v>
      </c>
      <c r="I617" s="225"/>
      <c r="J617" s="226">
        <f>ROUND(I617*H617,2)</f>
        <v>0</v>
      </c>
      <c r="K617" s="227"/>
      <c r="L617" s="44"/>
      <c r="M617" s="228" t="s">
        <v>1</v>
      </c>
      <c r="N617" s="229" t="s">
        <v>41</v>
      </c>
      <c r="O617" s="91"/>
      <c r="P617" s="230">
        <f>O617*H617</f>
        <v>0</v>
      </c>
      <c r="Q617" s="230">
        <v>0</v>
      </c>
      <c r="R617" s="230">
        <f>Q617*H617</f>
        <v>0</v>
      </c>
      <c r="S617" s="230">
        <v>0</v>
      </c>
      <c r="T617" s="231">
        <f>S617*H617</f>
        <v>0</v>
      </c>
      <c r="U617" s="38"/>
      <c r="V617" s="38"/>
      <c r="W617" s="38"/>
      <c r="X617" s="38"/>
      <c r="Y617" s="38"/>
      <c r="Z617" s="38"/>
      <c r="AA617" s="38"/>
      <c r="AB617" s="38"/>
      <c r="AC617" s="38"/>
      <c r="AD617" s="38"/>
      <c r="AE617" s="38"/>
      <c r="AR617" s="232" t="s">
        <v>254</v>
      </c>
      <c r="AT617" s="232" t="s">
        <v>255</v>
      </c>
      <c r="AU617" s="232" t="s">
        <v>84</v>
      </c>
      <c r="AY617" s="17" t="s">
        <v>251</v>
      </c>
      <c r="BE617" s="233">
        <f>IF(N617="základní",J617,0)</f>
        <v>0</v>
      </c>
      <c r="BF617" s="233">
        <f>IF(N617="snížená",J617,0)</f>
        <v>0</v>
      </c>
      <c r="BG617" s="233">
        <f>IF(N617="zákl. přenesená",J617,0)</f>
        <v>0</v>
      </c>
      <c r="BH617" s="233">
        <f>IF(N617="sníž. přenesená",J617,0)</f>
        <v>0</v>
      </c>
      <c r="BI617" s="233">
        <f>IF(N617="nulová",J617,0)</f>
        <v>0</v>
      </c>
      <c r="BJ617" s="17" t="s">
        <v>84</v>
      </c>
      <c r="BK617" s="233">
        <f>ROUND(I617*H617,2)</f>
        <v>0</v>
      </c>
      <c r="BL617" s="17" t="s">
        <v>254</v>
      </c>
      <c r="BM617" s="232" t="s">
        <v>1827</v>
      </c>
    </row>
    <row r="618" s="2" customFormat="1">
      <c r="A618" s="38"/>
      <c r="B618" s="39"/>
      <c r="C618" s="40"/>
      <c r="D618" s="234" t="s">
        <v>260</v>
      </c>
      <c r="E618" s="40"/>
      <c r="F618" s="235" t="s">
        <v>1828</v>
      </c>
      <c r="G618" s="40"/>
      <c r="H618" s="40"/>
      <c r="I618" s="236"/>
      <c r="J618" s="40"/>
      <c r="K618" s="40"/>
      <c r="L618" s="44"/>
      <c r="M618" s="237"/>
      <c r="N618" s="238"/>
      <c r="O618" s="91"/>
      <c r="P618" s="91"/>
      <c r="Q618" s="91"/>
      <c r="R618" s="91"/>
      <c r="S618" s="91"/>
      <c r="T618" s="92"/>
      <c r="U618" s="38"/>
      <c r="V618" s="38"/>
      <c r="W618" s="38"/>
      <c r="X618" s="38"/>
      <c r="Y618" s="38"/>
      <c r="Z618" s="38"/>
      <c r="AA618" s="38"/>
      <c r="AB618" s="38"/>
      <c r="AC618" s="38"/>
      <c r="AD618" s="38"/>
      <c r="AE618" s="38"/>
      <c r="AT618" s="17" t="s">
        <v>260</v>
      </c>
      <c r="AU618" s="17" t="s">
        <v>84</v>
      </c>
    </row>
    <row r="619" s="2" customFormat="1">
      <c r="A619" s="38"/>
      <c r="B619" s="39"/>
      <c r="C619" s="40"/>
      <c r="D619" s="240" t="s">
        <v>274</v>
      </c>
      <c r="E619" s="40"/>
      <c r="F619" s="241" t="s">
        <v>1829</v>
      </c>
      <c r="G619" s="40"/>
      <c r="H619" s="40"/>
      <c r="I619" s="236"/>
      <c r="J619" s="40"/>
      <c r="K619" s="40"/>
      <c r="L619" s="44"/>
      <c r="M619" s="237"/>
      <c r="N619" s="238"/>
      <c r="O619" s="91"/>
      <c r="P619" s="91"/>
      <c r="Q619" s="91"/>
      <c r="R619" s="91"/>
      <c r="S619" s="91"/>
      <c r="T619" s="92"/>
      <c r="U619" s="38"/>
      <c r="V619" s="38"/>
      <c r="W619" s="38"/>
      <c r="X619" s="38"/>
      <c r="Y619" s="38"/>
      <c r="Z619" s="38"/>
      <c r="AA619" s="38"/>
      <c r="AB619" s="38"/>
      <c r="AC619" s="38"/>
      <c r="AD619" s="38"/>
      <c r="AE619" s="38"/>
      <c r="AT619" s="17" t="s">
        <v>274</v>
      </c>
      <c r="AU619" s="17" t="s">
        <v>84</v>
      </c>
    </row>
    <row r="620" s="13" customFormat="1">
      <c r="A620" s="13"/>
      <c r="B620" s="253"/>
      <c r="C620" s="254"/>
      <c r="D620" s="234" t="s">
        <v>276</v>
      </c>
      <c r="E620" s="255" t="s">
        <v>1</v>
      </c>
      <c r="F620" s="256" t="s">
        <v>1830</v>
      </c>
      <c r="G620" s="254"/>
      <c r="H620" s="255" t="s">
        <v>1</v>
      </c>
      <c r="I620" s="257"/>
      <c r="J620" s="254"/>
      <c r="K620" s="254"/>
      <c r="L620" s="258"/>
      <c r="M620" s="259"/>
      <c r="N620" s="260"/>
      <c r="O620" s="260"/>
      <c r="P620" s="260"/>
      <c r="Q620" s="260"/>
      <c r="R620" s="260"/>
      <c r="S620" s="260"/>
      <c r="T620" s="261"/>
      <c r="U620" s="13"/>
      <c r="V620" s="13"/>
      <c r="W620" s="13"/>
      <c r="X620" s="13"/>
      <c r="Y620" s="13"/>
      <c r="Z620" s="13"/>
      <c r="AA620" s="13"/>
      <c r="AB620" s="13"/>
      <c r="AC620" s="13"/>
      <c r="AD620" s="13"/>
      <c r="AE620" s="13"/>
      <c r="AT620" s="262" t="s">
        <v>276</v>
      </c>
      <c r="AU620" s="262" t="s">
        <v>84</v>
      </c>
      <c r="AV620" s="13" t="s">
        <v>84</v>
      </c>
      <c r="AW620" s="13" t="s">
        <v>32</v>
      </c>
      <c r="AX620" s="13" t="s">
        <v>76</v>
      </c>
      <c r="AY620" s="262" t="s">
        <v>251</v>
      </c>
    </row>
    <row r="621" s="12" customFormat="1">
      <c r="A621" s="12"/>
      <c r="B621" s="242"/>
      <c r="C621" s="243"/>
      <c r="D621" s="234" t="s">
        <v>276</v>
      </c>
      <c r="E621" s="244" t="s">
        <v>1</v>
      </c>
      <c r="F621" s="245" t="s">
        <v>1615</v>
      </c>
      <c r="G621" s="243"/>
      <c r="H621" s="246">
        <v>20.789999999999999</v>
      </c>
      <c r="I621" s="247"/>
      <c r="J621" s="243"/>
      <c r="K621" s="243"/>
      <c r="L621" s="248"/>
      <c r="M621" s="249"/>
      <c r="N621" s="250"/>
      <c r="O621" s="250"/>
      <c r="P621" s="250"/>
      <c r="Q621" s="250"/>
      <c r="R621" s="250"/>
      <c r="S621" s="250"/>
      <c r="T621" s="251"/>
      <c r="U621" s="12"/>
      <c r="V621" s="12"/>
      <c r="W621" s="12"/>
      <c r="X621" s="12"/>
      <c r="Y621" s="12"/>
      <c r="Z621" s="12"/>
      <c r="AA621" s="12"/>
      <c r="AB621" s="12"/>
      <c r="AC621" s="12"/>
      <c r="AD621" s="12"/>
      <c r="AE621" s="12"/>
      <c r="AT621" s="252" t="s">
        <v>276</v>
      </c>
      <c r="AU621" s="252" t="s">
        <v>84</v>
      </c>
      <c r="AV621" s="12" t="s">
        <v>86</v>
      </c>
      <c r="AW621" s="12" t="s">
        <v>32</v>
      </c>
      <c r="AX621" s="12" t="s">
        <v>76</v>
      </c>
      <c r="AY621" s="252" t="s">
        <v>251</v>
      </c>
    </row>
    <row r="622" s="12" customFormat="1">
      <c r="A622" s="12"/>
      <c r="B622" s="242"/>
      <c r="C622" s="243"/>
      <c r="D622" s="234" t="s">
        <v>276</v>
      </c>
      <c r="E622" s="244" t="s">
        <v>1</v>
      </c>
      <c r="F622" s="245" t="s">
        <v>1616</v>
      </c>
      <c r="G622" s="243"/>
      <c r="H622" s="246">
        <v>440</v>
      </c>
      <c r="I622" s="247"/>
      <c r="J622" s="243"/>
      <c r="K622" s="243"/>
      <c r="L622" s="248"/>
      <c r="M622" s="249"/>
      <c r="N622" s="250"/>
      <c r="O622" s="250"/>
      <c r="P622" s="250"/>
      <c r="Q622" s="250"/>
      <c r="R622" s="250"/>
      <c r="S622" s="250"/>
      <c r="T622" s="251"/>
      <c r="U622" s="12"/>
      <c r="V622" s="12"/>
      <c r="W622" s="12"/>
      <c r="X622" s="12"/>
      <c r="Y622" s="12"/>
      <c r="Z622" s="12"/>
      <c r="AA622" s="12"/>
      <c r="AB622" s="12"/>
      <c r="AC622" s="12"/>
      <c r="AD622" s="12"/>
      <c r="AE622" s="12"/>
      <c r="AT622" s="252" t="s">
        <v>276</v>
      </c>
      <c r="AU622" s="252" t="s">
        <v>84</v>
      </c>
      <c r="AV622" s="12" t="s">
        <v>86</v>
      </c>
      <c r="AW622" s="12" t="s">
        <v>32</v>
      </c>
      <c r="AX622" s="12" t="s">
        <v>76</v>
      </c>
      <c r="AY622" s="252" t="s">
        <v>251</v>
      </c>
    </row>
    <row r="623" s="12" customFormat="1">
      <c r="A623" s="12"/>
      <c r="B623" s="242"/>
      <c r="C623" s="243"/>
      <c r="D623" s="234" t="s">
        <v>276</v>
      </c>
      <c r="E623" s="244" t="s">
        <v>1</v>
      </c>
      <c r="F623" s="245" t="s">
        <v>1617</v>
      </c>
      <c r="G623" s="243"/>
      <c r="H623" s="246">
        <v>220</v>
      </c>
      <c r="I623" s="247"/>
      <c r="J623" s="243"/>
      <c r="K623" s="243"/>
      <c r="L623" s="248"/>
      <c r="M623" s="249"/>
      <c r="N623" s="250"/>
      <c r="O623" s="250"/>
      <c r="P623" s="250"/>
      <c r="Q623" s="250"/>
      <c r="R623" s="250"/>
      <c r="S623" s="250"/>
      <c r="T623" s="251"/>
      <c r="U623" s="12"/>
      <c r="V623" s="12"/>
      <c r="W623" s="12"/>
      <c r="X623" s="12"/>
      <c r="Y623" s="12"/>
      <c r="Z623" s="12"/>
      <c r="AA623" s="12"/>
      <c r="AB623" s="12"/>
      <c r="AC623" s="12"/>
      <c r="AD623" s="12"/>
      <c r="AE623" s="12"/>
      <c r="AT623" s="252" t="s">
        <v>276</v>
      </c>
      <c r="AU623" s="252" t="s">
        <v>84</v>
      </c>
      <c r="AV623" s="12" t="s">
        <v>86</v>
      </c>
      <c r="AW623" s="12" t="s">
        <v>32</v>
      </c>
      <c r="AX623" s="12" t="s">
        <v>76</v>
      </c>
      <c r="AY623" s="252" t="s">
        <v>251</v>
      </c>
    </row>
    <row r="624" s="12" customFormat="1">
      <c r="A624" s="12"/>
      <c r="B624" s="242"/>
      <c r="C624" s="243"/>
      <c r="D624" s="234" t="s">
        <v>276</v>
      </c>
      <c r="E624" s="244" t="s">
        <v>1</v>
      </c>
      <c r="F624" s="245" t="s">
        <v>1618</v>
      </c>
      <c r="G624" s="243"/>
      <c r="H624" s="246">
        <v>28</v>
      </c>
      <c r="I624" s="247"/>
      <c r="J624" s="243"/>
      <c r="K624" s="243"/>
      <c r="L624" s="248"/>
      <c r="M624" s="249"/>
      <c r="N624" s="250"/>
      <c r="O624" s="250"/>
      <c r="P624" s="250"/>
      <c r="Q624" s="250"/>
      <c r="R624" s="250"/>
      <c r="S624" s="250"/>
      <c r="T624" s="251"/>
      <c r="U624" s="12"/>
      <c r="V624" s="12"/>
      <c r="W624" s="12"/>
      <c r="X624" s="12"/>
      <c r="Y624" s="12"/>
      <c r="Z624" s="12"/>
      <c r="AA624" s="12"/>
      <c r="AB624" s="12"/>
      <c r="AC624" s="12"/>
      <c r="AD624" s="12"/>
      <c r="AE624" s="12"/>
      <c r="AT624" s="252" t="s">
        <v>276</v>
      </c>
      <c r="AU624" s="252" t="s">
        <v>84</v>
      </c>
      <c r="AV624" s="12" t="s">
        <v>86</v>
      </c>
      <c r="AW624" s="12" t="s">
        <v>32</v>
      </c>
      <c r="AX624" s="12" t="s">
        <v>76</v>
      </c>
      <c r="AY624" s="252" t="s">
        <v>251</v>
      </c>
    </row>
    <row r="625" s="15" customFormat="1">
      <c r="A625" s="15"/>
      <c r="B625" s="274"/>
      <c r="C625" s="275"/>
      <c r="D625" s="234" t="s">
        <v>276</v>
      </c>
      <c r="E625" s="276" t="s">
        <v>1</v>
      </c>
      <c r="F625" s="277" t="s">
        <v>423</v>
      </c>
      <c r="G625" s="275"/>
      <c r="H625" s="278">
        <v>708.78999999999996</v>
      </c>
      <c r="I625" s="279"/>
      <c r="J625" s="275"/>
      <c r="K625" s="275"/>
      <c r="L625" s="280"/>
      <c r="M625" s="281"/>
      <c r="N625" s="282"/>
      <c r="O625" s="282"/>
      <c r="P625" s="282"/>
      <c r="Q625" s="282"/>
      <c r="R625" s="282"/>
      <c r="S625" s="282"/>
      <c r="T625" s="283"/>
      <c r="U625" s="15"/>
      <c r="V625" s="15"/>
      <c r="W625" s="15"/>
      <c r="X625" s="15"/>
      <c r="Y625" s="15"/>
      <c r="Z625" s="15"/>
      <c r="AA625" s="15"/>
      <c r="AB625" s="15"/>
      <c r="AC625" s="15"/>
      <c r="AD625" s="15"/>
      <c r="AE625" s="15"/>
      <c r="AT625" s="284" t="s">
        <v>276</v>
      </c>
      <c r="AU625" s="284" t="s">
        <v>84</v>
      </c>
      <c r="AV625" s="15" t="s">
        <v>254</v>
      </c>
      <c r="AW625" s="15" t="s">
        <v>32</v>
      </c>
      <c r="AX625" s="15" t="s">
        <v>84</v>
      </c>
      <c r="AY625" s="284" t="s">
        <v>251</v>
      </c>
    </row>
    <row r="626" s="2" customFormat="1" ht="24.15" customHeight="1">
      <c r="A626" s="38"/>
      <c r="B626" s="39"/>
      <c r="C626" s="220" t="s">
        <v>147</v>
      </c>
      <c r="D626" s="220" t="s">
        <v>255</v>
      </c>
      <c r="E626" s="221" t="s">
        <v>1831</v>
      </c>
      <c r="F626" s="222" t="s">
        <v>1832</v>
      </c>
      <c r="G626" s="223" t="s">
        <v>409</v>
      </c>
      <c r="H626" s="224">
        <v>116</v>
      </c>
      <c r="I626" s="225"/>
      <c r="J626" s="226">
        <f>ROUND(I626*H626,2)</f>
        <v>0</v>
      </c>
      <c r="K626" s="227"/>
      <c r="L626" s="44"/>
      <c r="M626" s="228" t="s">
        <v>1</v>
      </c>
      <c r="N626" s="229" t="s">
        <v>41</v>
      </c>
      <c r="O626" s="91"/>
      <c r="P626" s="230">
        <f>O626*H626</f>
        <v>0</v>
      </c>
      <c r="Q626" s="230">
        <v>0</v>
      </c>
      <c r="R626" s="230">
        <f>Q626*H626</f>
        <v>0</v>
      </c>
      <c r="S626" s="230">
        <v>0</v>
      </c>
      <c r="T626" s="231">
        <f>S626*H626</f>
        <v>0</v>
      </c>
      <c r="U626" s="38"/>
      <c r="V626" s="38"/>
      <c r="W626" s="38"/>
      <c r="X626" s="38"/>
      <c r="Y626" s="38"/>
      <c r="Z626" s="38"/>
      <c r="AA626" s="38"/>
      <c r="AB626" s="38"/>
      <c r="AC626" s="38"/>
      <c r="AD626" s="38"/>
      <c r="AE626" s="38"/>
      <c r="AR626" s="232" t="s">
        <v>254</v>
      </c>
      <c r="AT626" s="232" t="s">
        <v>255</v>
      </c>
      <c r="AU626" s="232" t="s">
        <v>84</v>
      </c>
      <c r="AY626" s="17" t="s">
        <v>251</v>
      </c>
      <c r="BE626" s="233">
        <f>IF(N626="základní",J626,0)</f>
        <v>0</v>
      </c>
      <c r="BF626" s="233">
        <f>IF(N626="snížená",J626,0)</f>
        <v>0</v>
      </c>
      <c r="BG626" s="233">
        <f>IF(N626="zákl. přenesená",J626,0)</f>
        <v>0</v>
      </c>
      <c r="BH626" s="233">
        <f>IF(N626="sníž. přenesená",J626,0)</f>
        <v>0</v>
      </c>
      <c r="BI626" s="233">
        <f>IF(N626="nulová",J626,0)</f>
        <v>0</v>
      </c>
      <c r="BJ626" s="17" t="s">
        <v>84</v>
      </c>
      <c r="BK626" s="233">
        <f>ROUND(I626*H626,2)</f>
        <v>0</v>
      </c>
      <c r="BL626" s="17" t="s">
        <v>254</v>
      </c>
      <c r="BM626" s="232" t="s">
        <v>1833</v>
      </c>
    </row>
    <row r="627" s="2" customFormat="1">
      <c r="A627" s="38"/>
      <c r="B627" s="39"/>
      <c r="C627" s="40"/>
      <c r="D627" s="234" t="s">
        <v>260</v>
      </c>
      <c r="E627" s="40"/>
      <c r="F627" s="235" t="s">
        <v>1834</v>
      </c>
      <c r="G627" s="40"/>
      <c r="H627" s="40"/>
      <c r="I627" s="236"/>
      <c r="J627" s="40"/>
      <c r="K627" s="40"/>
      <c r="L627" s="44"/>
      <c r="M627" s="237"/>
      <c r="N627" s="238"/>
      <c r="O627" s="91"/>
      <c r="P627" s="91"/>
      <c r="Q627" s="91"/>
      <c r="R627" s="91"/>
      <c r="S627" s="91"/>
      <c r="T627" s="92"/>
      <c r="U627" s="38"/>
      <c r="V627" s="38"/>
      <c r="W627" s="38"/>
      <c r="X627" s="38"/>
      <c r="Y627" s="38"/>
      <c r="Z627" s="38"/>
      <c r="AA627" s="38"/>
      <c r="AB627" s="38"/>
      <c r="AC627" s="38"/>
      <c r="AD627" s="38"/>
      <c r="AE627" s="38"/>
      <c r="AT627" s="17" t="s">
        <v>260</v>
      </c>
      <c r="AU627" s="17" t="s">
        <v>84</v>
      </c>
    </row>
    <row r="628" s="2" customFormat="1">
      <c r="A628" s="38"/>
      <c r="B628" s="39"/>
      <c r="C628" s="40"/>
      <c r="D628" s="240" t="s">
        <v>274</v>
      </c>
      <c r="E628" s="40"/>
      <c r="F628" s="241" t="s">
        <v>1835</v>
      </c>
      <c r="G628" s="40"/>
      <c r="H628" s="40"/>
      <c r="I628" s="236"/>
      <c r="J628" s="40"/>
      <c r="K628" s="40"/>
      <c r="L628" s="44"/>
      <c r="M628" s="237"/>
      <c r="N628" s="238"/>
      <c r="O628" s="91"/>
      <c r="P628" s="91"/>
      <c r="Q628" s="91"/>
      <c r="R628" s="91"/>
      <c r="S628" s="91"/>
      <c r="T628" s="92"/>
      <c r="U628" s="38"/>
      <c r="V628" s="38"/>
      <c r="W628" s="38"/>
      <c r="X628" s="38"/>
      <c r="Y628" s="38"/>
      <c r="Z628" s="38"/>
      <c r="AA628" s="38"/>
      <c r="AB628" s="38"/>
      <c r="AC628" s="38"/>
      <c r="AD628" s="38"/>
      <c r="AE628" s="38"/>
      <c r="AT628" s="17" t="s">
        <v>274</v>
      </c>
      <c r="AU628" s="17" t="s">
        <v>84</v>
      </c>
    </row>
    <row r="629" s="12" customFormat="1">
      <c r="A629" s="12"/>
      <c r="B629" s="242"/>
      <c r="C629" s="243"/>
      <c r="D629" s="234" t="s">
        <v>276</v>
      </c>
      <c r="E629" s="244" t="s">
        <v>1</v>
      </c>
      <c r="F629" s="245" t="s">
        <v>1533</v>
      </c>
      <c r="G629" s="243"/>
      <c r="H629" s="246">
        <v>116</v>
      </c>
      <c r="I629" s="247"/>
      <c r="J629" s="243"/>
      <c r="K629" s="243"/>
      <c r="L629" s="248"/>
      <c r="M629" s="249"/>
      <c r="N629" s="250"/>
      <c r="O629" s="250"/>
      <c r="P629" s="250"/>
      <c r="Q629" s="250"/>
      <c r="R629" s="250"/>
      <c r="S629" s="250"/>
      <c r="T629" s="251"/>
      <c r="U629" s="12"/>
      <c r="V629" s="12"/>
      <c r="W629" s="12"/>
      <c r="X629" s="12"/>
      <c r="Y629" s="12"/>
      <c r="Z629" s="12"/>
      <c r="AA629" s="12"/>
      <c r="AB629" s="12"/>
      <c r="AC629" s="12"/>
      <c r="AD629" s="12"/>
      <c r="AE629" s="12"/>
      <c r="AT629" s="252" t="s">
        <v>276</v>
      </c>
      <c r="AU629" s="252" t="s">
        <v>84</v>
      </c>
      <c r="AV629" s="12" t="s">
        <v>86</v>
      </c>
      <c r="AW629" s="12" t="s">
        <v>32</v>
      </c>
      <c r="AX629" s="12" t="s">
        <v>76</v>
      </c>
      <c r="AY629" s="252" t="s">
        <v>251</v>
      </c>
    </row>
    <row r="630" s="15" customFormat="1">
      <c r="A630" s="15"/>
      <c r="B630" s="274"/>
      <c r="C630" s="275"/>
      <c r="D630" s="234" t="s">
        <v>276</v>
      </c>
      <c r="E630" s="276" t="s">
        <v>1</v>
      </c>
      <c r="F630" s="277" t="s">
        <v>423</v>
      </c>
      <c r="G630" s="275"/>
      <c r="H630" s="278">
        <v>116</v>
      </c>
      <c r="I630" s="279"/>
      <c r="J630" s="275"/>
      <c r="K630" s="275"/>
      <c r="L630" s="280"/>
      <c r="M630" s="281"/>
      <c r="N630" s="282"/>
      <c r="O630" s="282"/>
      <c r="P630" s="282"/>
      <c r="Q630" s="282"/>
      <c r="R630" s="282"/>
      <c r="S630" s="282"/>
      <c r="T630" s="283"/>
      <c r="U630" s="15"/>
      <c r="V630" s="15"/>
      <c r="W630" s="15"/>
      <c r="X630" s="15"/>
      <c r="Y630" s="15"/>
      <c r="Z630" s="15"/>
      <c r="AA630" s="15"/>
      <c r="AB630" s="15"/>
      <c r="AC630" s="15"/>
      <c r="AD630" s="15"/>
      <c r="AE630" s="15"/>
      <c r="AT630" s="284" t="s">
        <v>276</v>
      </c>
      <c r="AU630" s="284" t="s">
        <v>84</v>
      </c>
      <c r="AV630" s="15" t="s">
        <v>254</v>
      </c>
      <c r="AW630" s="15" t="s">
        <v>32</v>
      </c>
      <c r="AX630" s="15" t="s">
        <v>84</v>
      </c>
      <c r="AY630" s="284" t="s">
        <v>251</v>
      </c>
    </row>
    <row r="631" s="2" customFormat="1" ht="24.15" customHeight="1">
      <c r="A631" s="38"/>
      <c r="B631" s="39"/>
      <c r="C631" s="292" t="s">
        <v>150</v>
      </c>
      <c r="D631" s="292" t="s">
        <v>1133</v>
      </c>
      <c r="E631" s="293" t="s">
        <v>1836</v>
      </c>
      <c r="F631" s="294" t="s">
        <v>1837</v>
      </c>
      <c r="G631" s="295" t="s">
        <v>1136</v>
      </c>
      <c r="H631" s="296">
        <v>1740</v>
      </c>
      <c r="I631" s="297"/>
      <c r="J631" s="298">
        <f>ROUND(I631*H631,2)</f>
        <v>0</v>
      </c>
      <c r="K631" s="299"/>
      <c r="L631" s="300"/>
      <c r="M631" s="301" t="s">
        <v>1</v>
      </c>
      <c r="N631" s="302" t="s">
        <v>41</v>
      </c>
      <c r="O631" s="91"/>
      <c r="P631" s="230">
        <f>O631*H631</f>
        <v>0</v>
      </c>
      <c r="Q631" s="230">
        <v>0.001</v>
      </c>
      <c r="R631" s="230">
        <f>Q631*H631</f>
        <v>1.74</v>
      </c>
      <c r="S631" s="230">
        <v>0</v>
      </c>
      <c r="T631" s="231">
        <f>S631*H631</f>
        <v>0</v>
      </c>
      <c r="U631" s="38"/>
      <c r="V631" s="38"/>
      <c r="W631" s="38"/>
      <c r="X631" s="38"/>
      <c r="Y631" s="38"/>
      <c r="Z631" s="38"/>
      <c r="AA631" s="38"/>
      <c r="AB631" s="38"/>
      <c r="AC631" s="38"/>
      <c r="AD631" s="38"/>
      <c r="AE631" s="38"/>
      <c r="AR631" s="232" t="s">
        <v>299</v>
      </c>
      <c r="AT631" s="232" t="s">
        <v>1133</v>
      </c>
      <c r="AU631" s="232" t="s">
        <v>84</v>
      </c>
      <c r="AY631" s="17" t="s">
        <v>251</v>
      </c>
      <c r="BE631" s="233">
        <f>IF(N631="základní",J631,0)</f>
        <v>0</v>
      </c>
      <c r="BF631" s="233">
        <f>IF(N631="snížená",J631,0)</f>
        <v>0</v>
      </c>
      <c r="BG631" s="233">
        <f>IF(N631="zákl. přenesená",J631,0)</f>
        <v>0</v>
      </c>
      <c r="BH631" s="233">
        <f>IF(N631="sníž. přenesená",J631,0)</f>
        <v>0</v>
      </c>
      <c r="BI631" s="233">
        <f>IF(N631="nulová",J631,0)</f>
        <v>0</v>
      </c>
      <c r="BJ631" s="17" t="s">
        <v>84</v>
      </c>
      <c r="BK631" s="233">
        <f>ROUND(I631*H631,2)</f>
        <v>0</v>
      </c>
      <c r="BL631" s="17" t="s">
        <v>254</v>
      </c>
      <c r="BM631" s="232" t="s">
        <v>1838</v>
      </c>
    </row>
    <row r="632" s="2" customFormat="1">
      <c r="A632" s="38"/>
      <c r="B632" s="39"/>
      <c r="C632" s="40"/>
      <c r="D632" s="234" t="s">
        <v>260</v>
      </c>
      <c r="E632" s="40"/>
      <c r="F632" s="235" t="s">
        <v>1837</v>
      </c>
      <c r="G632" s="40"/>
      <c r="H632" s="40"/>
      <c r="I632" s="236"/>
      <c r="J632" s="40"/>
      <c r="K632" s="40"/>
      <c r="L632" s="44"/>
      <c r="M632" s="237"/>
      <c r="N632" s="238"/>
      <c r="O632" s="91"/>
      <c r="P632" s="91"/>
      <c r="Q632" s="91"/>
      <c r="R632" s="91"/>
      <c r="S632" s="91"/>
      <c r="T632" s="92"/>
      <c r="U632" s="38"/>
      <c r="V632" s="38"/>
      <c r="W632" s="38"/>
      <c r="X632" s="38"/>
      <c r="Y632" s="38"/>
      <c r="Z632" s="38"/>
      <c r="AA632" s="38"/>
      <c r="AB632" s="38"/>
      <c r="AC632" s="38"/>
      <c r="AD632" s="38"/>
      <c r="AE632" s="38"/>
      <c r="AT632" s="17" t="s">
        <v>260</v>
      </c>
      <c r="AU632" s="17" t="s">
        <v>84</v>
      </c>
    </row>
    <row r="633" s="2" customFormat="1">
      <c r="A633" s="38"/>
      <c r="B633" s="39"/>
      <c r="C633" s="40"/>
      <c r="D633" s="234" t="s">
        <v>262</v>
      </c>
      <c r="E633" s="40"/>
      <c r="F633" s="239" t="s">
        <v>1839</v>
      </c>
      <c r="G633" s="40"/>
      <c r="H633" s="40"/>
      <c r="I633" s="236"/>
      <c r="J633" s="40"/>
      <c r="K633" s="40"/>
      <c r="L633" s="44"/>
      <c r="M633" s="237"/>
      <c r="N633" s="238"/>
      <c r="O633" s="91"/>
      <c r="P633" s="91"/>
      <c r="Q633" s="91"/>
      <c r="R633" s="91"/>
      <c r="S633" s="91"/>
      <c r="T633" s="92"/>
      <c r="U633" s="38"/>
      <c r="V633" s="38"/>
      <c r="W633" s="38"/>
      <c r="X633" s="38"/>
      <c r="Y633" s="38"/>
      <c r="Z633" s="38"/>
      <c r="AA633" s="38"/>
      <c r="AB633" s="38"/>
      <c r="AC633" s="38"/>
      <c r="AD633" s="38"/>
      <c r="AE633" s="38"/>
      <c r="AT633" s="17" t="s">
        <v>262</v>
      </c>
      <c r="AU633" s="17" t="s">
        <v>84</v>
      </c>
    </row>
    <row r="634" s="12" customFormat="1">
      <c r="A634" s="12"/>
      <c r="B634" s="242"/>
      <c r="C634" s="243"/>
      <c r="D634" s="234" t="s">
        <v>276</v>
      </c>
      <c r="E634" s="244" t="s">
        <v>1</v>
      </c>
      <c r="F634" s="245" t="s">
        <v>1840</v>
      </c>
      <c r="G634" s="243"/>
      <c r="H634" s="246">
        <v>1740</v>
      </c>
      <c r="I634" s="247"/>
      <c r="J634" s="243"/>
      <c r="K634" s="243"/>
      <c r="L634" s="248"/>
      <c r="M634" s="249"/>
      <c r="N634" s="250"/>
      <c r="O634" s="250"/>
      <c r="P634" s="250"/>
      <c r="Q634" s="250"/>
      <c r="R634" s="250"/>
      <c r="S634" s="250"/>
      <c r="T634" s="251"/>
      <c r="U634" s="12"/>
      <c r="V634" s="12"/>
      <c r="W634" s="12"/>
      <c r="X634" s="12"/>
      <c r="Y634" s="12"/>
      <c r="Z634" s="12"/>
      <c r="AA634" s="12"/>
      <c r="AB634" s="12"/>
      <c r="AC634" s="12"/>
      <c r="AD634" s="12"/>
      <c r="AE634" s="12"/>
      <c r="AT634" s="252" t="s">
        <v>276</v>
      </c>
      <c r="AU634" s="252" t="s">
        <v>84</v>
      </c>
      <c r="AV634" s="12" t="s">
        <v>86</v>
      </c>
      <c r="AW634" s="12" t="s">
        <v>32</v>
      </c>
      <c r="AX634" s="12" t="s">
        <v>84</v>
      </c>
      <c r="AY634" s="252" t="s">
        <v>251</v>
      </c>
    </row>
    <row r="635" s="2" customFormat="1" ht="24.15" customHeight="1">
      <c r="A635" s="38"/>
      <c r="B635" s="39"/>
      <c r="C635" s="220" t="s">
        <v>1841</v>
      </c>
      <c r="D635" s="220" t="s">
        <v>255</v>
      </c>
      <c r="E635" s="221" t="s">
        <v>1842</v>
      </c>
      <c r="F635" s="222" t="s">
        <v>1843</v>
      </c>
      <c r="G635" s="223" t="s">
        <v>1622</v>
      </c>
      <c r="H635" s="224">
        <v>8</v>
      </c>
      <c r="I635" s="225"/>
      <c r="J635" s="226">
        <f>ROUND(I635*H635,2)</f>
        <v>0</v>
      </c>
      <c r="K635" s="227"/>
      <c r="L635" s="44"/>
      <c r="M635" s="228" t="s">
        <v>1</v>
      </c>
      <c r="N635" s="229" t="s">
        <v>41</v>
      </c>
      <c r="O635" s="91"/>
      <c r="P635" s="230">
        <f>O635*H635</f>
        <v>0</v>
      </c>
      <c r="Q635" s="230">
        <v>0</v>
      </c>
      <c r="R635" s="230">
        <f>Q635*H635</f>
        <v>0</v>
      </c>
      <c r="S635" s="230">
        <v>0.0040000000000000001</v>
      </c>
      <c r="T635" s="231">
        <f>S635*H635</f>
        <v>0.032000000000000001</v>
      </c>
      <c r="U635" s="38"/>
      <c r="V635" s="38"/>
      <c r="W635" s="38"/>
      <c r="X635" s="38"/>
      <c r="Y635" s="38"/>
      <c r="Z635" s="38"/>
      <c r="AA635" s="38"/>
      <c r="AB635" s="38"/>
      <c r="AC635" s="38"/>
      <c r="AD635" s="38"/>
      <c r="AE635" s="38"/>
      <c r="AR635" s="232" t="s">
        <v>254</v>
      </c>
      <c r="AT635" s="232" t="s">
        <v>255</v>
      </c>
      <c r="AU635" s="232" t="s">
        <v>84</v>
      </c>
      <c r="AY635" s="17" t="s">
        <v>251</v>
      </c>
      <c r="BE635" s="233">
        <f>IF(N635="základní",J635,0)</f>
        <v>0</v>
      </c>
      <c r="BF635" s="233">
        <f>IF(N635="snížená",J635,0)</f>
        <v>0</v>
      </c>
      <c r="BG635" s="233">
        <f>IF(N635="zákl. přenesená",J635,0)</f>
        <v>0</v>
      </c>
      <c r="BH635" s="233">
        <f>IF(N635="sníž. přenesená",J635,0)</f>
        <v>0</v>
      </c>
      <c r="BI635" s="233">
        <f>IF(N635="nulová",J635,0)</f>
        <v>0</v>
      </c>
      <c r="BJ635" s="17" t="s">
        <v>84</v>
      </c>
      <c r="BK635" s="233">
        <f>ROUND(I635*H635,2)</f>
        <v>0</v>
      </c>
      <c r="BL635" s="17" t="s">
        <v>254</v>
      </c>
      <c r="BM635" s="232" t="s">
        <v>1844</v>
      </c>
    </row>
    <row r="636" s="2" customFormat="1">
      <c r="A636" s="38"/>
      <c r="B636" s="39"/>
      <c r="C636" s="40"/>
      <c r="D636" s="234" t="s">
        <v>260</v>
      </c>
      <c r="E636" s="40"/>
      <c r="F636" s="235" t="s">
        <v>1843</v>
      </c>
      <c r="G636" s="40"/>
      <c r="H636" s="40"/>
      <c r="I636" s="236"/>
      <c r="J636" s="40"/>
      <c r="K636" s="40"/>
      <c r="L636" s="44"/>
      <c r="M636" s="237"/>
      <c r="N636" s="238"/>
      <c r="O636" s="91"/>
      <c r="P636" s="91"/>
      <c r="Q636" s="91"/>
      <c r="R636" s="91"/>
      <c r="S636" s="91"/>
      <c r="T636" s="92"/>
      <c r="U636" s="38"/>
      <c r="V636" s="38"/>
      <c r="W636" s="38"/>
      <c r="X636" s="38"/>
      <c r="Y636" s="38"/>
      <c r="Z636" s="38"/>
      <c r="AA636" s="38"/>
      <c r="AB636" s="38"/>
      <c r="AC636" s="38"/>
      <c r="AD636" s="38"/>
      <c r="AE636" s="38"/>
      <c r="AT636" s="17" t="s">
        <v>260</v>
      </c>
      <c r="AU636" s="17" t="s">
        <v>84</v>
      </c>
    </row>
    <row r="637" s="12" customFormat="1">
      <c r="A637" s="12"/>
      <c r="B637" s="242"/>
      <c r="C637" s="243"/>
      <c r="D637" s="234" t="s">
        <v>276</v>
      </c>
      <c r="E637" s="244" t="s">
        <v>1</v>
      </c>
      <c r="F637" s="245" t="s">
        <v>299</v>
      </c>
      <c r="G637" s="243"/>
      <c r="H637" s="246">
        <v>8</v>
      </c>
      <c r="I637" s="247"/>
      <c r="J637" s="243"/>
      <c r="K637" s="243"/>
      <c r="L637" s="248"/>
      <c r="M637" s="249"/>
      <c r="N637" s="250"/>
      <c r="O637" s="250"/>
      <c r="P637" s="250"/>
      <c r="Q637" s="250"/>
      <c r="R637" s="250"/>
      <c r="S637" s="250"/>
      <c r="T637" s="251"/>
      <c r="U637" s="12"/>
      <c r="V637" s="12"/>
      <c r="W637" s="12"/>
      <c r="X637" s="12"/>
      <c r="Y637" s="12"/>
      <c r="Z637" s="12"/>
      <c r="AA637" s="12"/>
      <c r="AB637" s="12"/>
      <c r="AC637" s="12"/>
      <c r="AD637" s="12"/>
      <c r="AE637" s="12"/>
      <c r="AT637" s="252" t="s">
        <v>276</v>
      </c>
      <c r="AU637" s="252" t="s">
        <v>84</v>
      </c>
      <c r="AV637" s="12" t="s">
        <v>86</v>
      </c>
      <c r="AW637" s="12" t="s">
        <v>32</v>
      </c>
      <c r="AX637" s="12" t="s">
        <v>84</v>
      </c>
      <c r="AY637" s="252" t="s">
        <v>251</v>
      </c>
    </row>
    <row r="638" s="2" customFormat="1" ht="21.75" customHeight="1">
      <c r="A638" s="38"/>
      <c r="B638" s="39"/>
      <c r="C638" s="220" t="s">
        <v>1845</v>
      </c>
      <c r="D638" s="220" t="s">
        <v>255</v>
      </c>
      <c r="E638" s="221" t="s">
        <v>1846</v>
      </c>
      <c r="F638" s="222" t="s">
        <v>1847</v>
      </c>
      <c r="G638" s="223" t="s">
        <v>681</v>
      </c>
      <c r="H638" s="224">
        <v>1.6000000000000001</v>
      </c>
      <c r="I638" s="225"/>
      <c r="J638" s="226">
        <f>ROUND(I638*H638,2)</f>
        <v>0</v>
      </c>
      <c r="K638" s="227"/>
      <c r="L638" s="44"/>
      <c r="M638" s="228" t="s">
        <v>1</v>
      </c>
      <c r="N638" s="229" t="s">
        <v>41</v>
      </c>
      <c r="O638" s="91"/>
      <c r="P638" s="230">
        <f>O638*H638</f>
        <v>0</v>
      </c>
      <c r="Q638" s="230">
        <v>0</v>
      </c>
      <c r="R638" s="230">
        <f>Q638*H638</f>
        <v>0</v>
      </c>
      <c r="S638" s="230">
        <v>0</v>
      </c>
      <c r="T638" s="231">
        <f>S638*H638</f>
        <v>0</v>
      </c>
      <c r="U638" s="38"/>
      <c r="V638" s="38"/>
      <c r="W638" s="38"/>
      <c r="X638" s="38"/>
      <c r="Y638" s="38"/>
      <c r="Z638" s="38"/>
      <c r="AA638" s="38"/>
      <c r="AB638" s="38"/>
      <c r="AC638" s="38"/>
      <c r="AD638" s="38"/>
      <c r="AE638" s="38"/>
      <c r="AR638" s="232" t="s">
        <v>254</v>
      </c>
      <c r="AT638" s="232" t="s">
        <v>255</v>
      </c>
      <c r="AU638" s="232" t="s">
        <v>84</v>
      </c>
      <c r="AY638" s="17" t="s">
        <v>251</v>
      </c>
      <c r="BE638" s="233">
        <f>IF(N638="základní",J638,0)</f>
        <v>0</v>
      </c>
      <c r="BF638" s="233">
        <f>IF(N638="snížená",J638,0)</f>
        <v>0</v>
      </c>
      <c r="BG638" s="233">
        <f>IF(N638="zákl. přenesená",J638,0)</f>
        <v>0</v>
      </c>
      <c r="BH638" s="233">
        <f>IF(N638="sníž. přenesená",J638,0)</f>
        <v>0</v>
      </c>
      <c r="BI638" s="233">
        <f>IF(N638="nulová",J638,0)</f>
        <v>0</v>
      </c>
      <c r="BJ638" s="17" t="s">
        <v>84</v>
      </c>
      <c r="BK638" s="233">
        <f>ROUND(I638*H638,2)</f>
        <v>0</v>
      </c>
      <c r="BL638" s="17" t="s">
        <v>254</v>
      </c>
      <c r="BM638" s="232" t="s">
        <v>1848</v>
      </c>
    </row>
    <row r="639" s="2" customFormat="1">
      <c r="A639" s="38"/>
      <c r="B639" s="39"/>
      <c r="C639" s="40"/>
      <c r="D639" s="234" t="s">
        <v>260</v>
      </c>
      <c r="E639" s="40"/>
      <c r="F639" s="235" t="s">
        <v>1847</v>
      </c>
      <c r="G639" s="40"/>
      <c r="H639" s="40"/>
      <c r="I639" s="236"/>
      <c r="J639" s="40"/>
      <c r="K639" s="40"/>
      <c r="L639" s="44"/>
      <c r="M639" s="237"/>
      <c r="N639" s="238"/>
      <c r="O639" s="91"/>
      <c r="P639" s="91"/>
      <c r="Q639" s="91"/>
      <c r="R639" s="91"/>
      <c r="S639" s="91"/>
      <c r="T639" s="92"/>
      <c r="U639" s="38"/>
      <c r="V639" s="38"/>
      <c r="W639" s="38"/>
      <c r="X639" s="38"/>
      <c r="Y639" s="38"/>
      <c r="Z639" s="38"/>
      <c r="AA639" s="38"/>
      <c r="AB639" s="38"/>
      <c r="AC639" s="38"/>
      <c r="AD639" s="38"/>
      <c r="AE639" s="38"/>
      <c r="AT639" s="17" t="s">
        <v>260</v>
      </c>
      <c r="AU639" s="17" t="s">
        <v>84</v>
      </c>
    </row>
    <row r="640" s="12" customFormat="1">
      <c r="A640" s="12"/>
      <c r="B640" s="242"/>
      <c r="C640" s="243"/>
      <c r="D640" s="234" t="s">
        <v>276</v>
      </c>
      <c r="E640" s="244" t="s">
        <v>1</v>
      </c>
      <c r="F640" s="245" t="s">
        <v>1849</v>
      </c>
      <c r="G640" s="243"/>
      <c r="H640" s="246">
        <v>1.6000000000000001</v>
      </c>
      <c r="I640" s="247"/>
      <c r="J640" s="243"/>
      <c r="K640" s="243"/>
      <c r="L640" s="248"/>
      <c r="M640" s="249"/>
      <c r="N640" s="250"/>
      <c r="O640" s="250"/>
      <c r="P640" s="250"/>
      <c r="Q640" s="250"/>
      <c r="R640" s="250"/>
      <c r="S640" s="250"/>
      <c r="T640" s="251"/>
      <c r="U640" s="12"/>
      <c r="V640" s="12"/>
      <c r="W640" s="12"/>
      <c r="X640" s="12"/>
      <c r="Y640" s="12"/>
      <c r="Z640" s="12"/>
      <c r="AA640" s="12"/>
      <c r="AB640" s="12"/>
      <c r="AC640" s="12"/>
      <c r="AD640" s="12"/>
      <c r="AE640" s="12"/>
      <c r="AT640" s="252" t="s">
        <v>276</v>
      </c>
      <c r="AU640" s="252" t="s">
        <v>84</v>
      </c>
      <c r="AV640" s="12" t="s">
        <v>86</v>
      </c>
      <c r="AW640" s="12" t="s">
        <v>32</v>
      </c>
      <c r="AX640" s="12" t="s">
        <v>84</v>
      </c>
      <c r="AY640" s="252" t="s">
        <v>251</v>
      </c>
    </row>
    <row r="641" s="2" customFormat="1" ht="24.15" customHeight="1">
      <c r="A641" s="38"/>
      <c r="B641" s="39"/>
      <c r="C641" s="220" t="s">
        <v>1850</v>
      </c>
      <c r="D641" s="220" t="s">
        <v>255</v>
      </c>
      <c r="E641" s="221" t="s">
        <v>1851</v>
      </c>
      <c r="F641" s="222" t="s">
        <v>1852</v>
      </c>
      <c r="G641" s="223" t="s">
        <v>681</v>
      </c>
      <c r="H641" s="224">
        <v>16</v>
      </c>
      <c r="I641" s="225"/>
      <c r="J641" s="226">
        <f>ROUND(I641*H641,2)</f>
        <v>0</v>
      </c>
      <c r="K641" s="227"/>
      <c r="L641" s="44"/>
      <c r="M641" s="228" t="s">
        <v>1</v>
      </c>
      <c r="N641" s="229" t="s">
        <v>41</v>
      </c>
      <c r="O641" s="91"/>
      <c r="P641" s="230">
        <f>O641*H641</f>
        <v>0</v>
      </c>
      <c r="Q641" s="230">
        <v>0</v>
      </c>
      <c r="R641" s="230">
        <f>Q641*H641</f>
        <v>0</v>
      </c>
      <c r="S641" s="230">
        <v>0</v>
      </c>
      <c r="T641" s="231">
        <f>S641*H641</f>
        <v>0</v>
      </c>
      <c r="U641" s="38"/>
      <c r="V641" s="38"/>
      <c r="W641" s="38"/>
      <c r="X641" s="38"/>
      <c r="Y641" s="38"/>
      <c r="Z641" s="38"/>
      <c r="AA641" s="38"/>
      <c r="AB641" s="38"/>
      <c r="AC641" s="38"/>
      <c r="AD641" s="38"/>
      <c r="AE641" s="38"/>
      <c r="AR641" s="232" t="s">
        <v>254</v>
      </c>
      <c r="AT641" s="232" t="s">
        <v>255</v>
      </c>
      <c r="AU641" s="232" t="s">
        <v>84</v>
      </c>
      <c r="AY641" s="17" t="s">
        <v>251</v>
      </c>
      <c r="BE641" s="233">
        <f>IF(N641="základní",J641,0)</f>
        <v>0</v>
      </c>
      <c r="BF641" s="233">
        <f>IF(N641="snížená",J641,0)</f>
        <v>0</v>
      </c>
      <c r="BG641" s="233">
        <f>IF(N641="zákl. přenesená",J641,0)</f>
        <v>0</v>
      </c>
      <c r="BH641" s="233">
        <f>IF(N641="sníž. přenesená",J641,0)</f>
        <v>0</v>
      </c>
      <c r="BI641" s="233">
        <f>IF(N641="nulová",J641,0)</f>
        <v>0</v>
      </c>
      <c r="BJ641" s="17" t="s">
        <v>84</v>
      </c>
      <c r="BK641" s="233">
        <f>ROUND(I641*H641,2)</f>
        <v>0</v>
      </c>
      <c r="BL641" s="17" t="s">
        <v>254</v>
      </c>
      <c r="BM641" s="232" t="s">
        <v>1853</v>
      </c>
    </row>
    <row r="642" s="2" customFormat="1">
      <c r="A642" s="38"/>
      <c r="B642" s="39"/>
      <c r="C642" s="40"/>
      <c r="D642" s="234" t="s">
        <v>260</v>
      </c>
      <c r="E642" s="40"/>
      <c r="F642" s="235" t="s">
        <v>1852</v>
      </c>
      <c r="G642" s="40"/>
      <c r="H642" s="40"/>
      <c r="I642" s="236"/>
      <c r="J642" s="40"/>
      <c r="K642" s="40"/>
      <c r="L642" s="44"/>
      <c r="M642" s="237"/>
      <c r="N642" s="238"/>
      <c r="O642" s="91"/>
      <c r="P642" s="91"/>
      <c r="Q642" s="91"/>
      <c r="R642" s="91"/>
      <c r="S642" s="91"/>
      <c r="T642" s="92"/>
      <c r="U642" s="38"/>
      <c r="V642" s="38"/>
      <c r="W642" s="38"/>
      <c r="X642" s="38"/>
      <c r="Y642" s="38"/>
      <c r="Z642" s="38"/>
      <c r="AA642" s="38"/>
      <c r="AB642" s="38"/>
      <c r="AC642" s="38"/>
      <c r="AD642" s="38"/>
      <c r="AE642" s="38"/>
      <c r="AT642" s="17" t="s">
        <v>260</v>
      </c>
      <c r="AU642" s="17" t="s">
        <v>84</v>
      </c>
    </row>
    <row r="643" s="12" customFormat="1">
      <c r="A643" s="12"/>
      <c r="B643" s="242"/>
      <c r="C643" s="243"/>
      <c r="D643" s="234" t="s">
        <v>276</v>
      </c>
      <c r="E643" s="244" t="s">
        <v>1</v>
      </c>
      <c r="F643" s="245" t="s">
        <v>1854</v>
      </c>
      <c r="G643" s="243"/>
      <c r="H643" s="246">
        <v>16</v>
      </c>
      <c r="I643" s="247"/>
      <c r="J643" s="243"/>
      <c r="K643" s="243"/>
      <c r="L643" s="248"/>
      <c r="M643" s="249"/>
      <c r="N643" s="250"/>
      <c r="O643" s="250"/>
      <c r="P643" s="250"/>
      <c r="Q643" s="250"/>
      <c r="R643" s="250"/>
      <c r="S643" s="250"/>
      <c r="T643" s="251"/>
      <c r="U643" s="12"/>
      <c r="V643" s="12"/>
      <c r="W643" s="12"/>
      <c r="X643" s="12"/>
      <c r="Y643" s="12"/>
      <c r="Z643" s="12"/>
      <c r="AA643" s="12"/>
      <c r="AB643" s="12"/>
      <c r="AC643" s="12"/>
      <c r="AD643" s="12"/>
      <c r="AE643" s="12"/>
      <c r="AT643" s="252" t="s">
        <v>276</v>
      </c>
      <c r="AU643" s="252" t="s">
        <v>84</v>
      </c>
      <c r="AV643" s="12" t="s">
        <v>86</v>
      </c>
      <c r="AW643" s="12" t="s">
        <v>32</v>
      </c>
      <c r="AX643" s="12" t="s">
        <v>84</v>
      </c>
      <c r="AY643" s="252" t="s">
        <v>251</v>
      </c>
    </row>
    <row r="644" s="11" customFormat="1" ht="25.92" customHeight="1">
      <c r="A644" s="11"/>
      <c r="B644" s="206"/>
      <c r="C644" s="207"/>
      <c r="D644" s="208" t="s">
        <v>75</v>
      </c>
      <c r="E644" s="209" t="s">
        <v>249</v>
      </c>
      <c r="F644" s="209" t="s">
        <v>250</v>
      </c>
      <c r="G644" s="207"/>
      <c r="H644" s="207"/>
      <c r="I644" s="210"/>
      <c r="J644" s="211">
        <f>BK644</f>
        <v>0</v>
      </c>
      <c r="K644" s="207"/>
      <c r="L644" s="212"/>
      <c r="M644" s="213"/>
      <c r="N644" s="214"/>
      <c r="O644" s="214"/>
      <c r="P644" s="215">
        <f>P645</f>
        <v>0</v>
      </c>
      <c r="Q644" s="214"/>
      <c r="R644" s="215">
        <f>R645</f>
        <v>16.1159544</v>
      </c>
      <c r="S644" s="214"/>
      <c r="T644" s="216">
        <f>T645</f>
        <v>0</v>
      </c>
      <c r="U644" s="11"/>
      <c r="V644" s="11"/>
      <c r="W644" s="11"/>
      <c r="X644" s="11"/>
      <c r="Y644" s="11"/>
      <c r="Z644" s="11"/>
      <c r="AA644" s="11"/>
      <c r="AB644" s="11"/>
      <c r="AC644" s="11"/>
      <c r="AD644" s="11"/>
      <c r="AE644" s="11"/>
      <c r="AR644" s="217" t="s">
        <v>84</v>
      </c>
      <c r="AT644" s="218" t="s">
        <v>75</v>
      </c>
      <c r="AU644" s="218" t="s">
        <v>76</v>
      </c>
      <c r="AY644" s="217" t="s">
        <v>251</v>
      </c>
      <c r="BK644" s="219">
        <f>BK645</f>
        <v>0</v>
      </c>
    </row>
    <row r="645" s="11" customFormat="1" ht="22.8" customHeight="1">
      <c r="A645" s="11"/>
      <c r="B645" s="206"/>
      <c r="C645" s="207"/>
      <c r="D645" s="208" t="s">
        <v>75</v>
      </c>
      <c r="E645" s="272" t="s">
        <v>299</v>
      </c>
      <c r="F645" s="272" t="s">
        <v>1855</v>
      </c>
      <c r="G645" s="207"/>
      <c r="H645" s="207"/>
      <c r="I645" s="210"/>
      <c r="J645" s="273">
        <f>BK645</f>
        <v>0</v>
      </c>
      <c r="K645" s="207"/>
      <c r="L645" s="212"/>
      <c r="M645" s="213"/>
      <c r="N645" s="214"/>
      <c r="O645" s="214"/>
      <c r="P645" s="215">
        <f>SUM(P646:P720)</f>
        <v>0</v>
      </c>
      <c r="Q645" s="214"/>
      <c r="R645" s="215">
        <f>SUM(R646:R720)</f>
        <v>16.1159544</v>
      </c>
      <c r="S645" s="214"/>
      <c r="T645" s="216">
        <f>SUM(T646:T720)</f>
        <v>0</v>
      </c>
      <c r="U645" s="11"/>
      <c r="V645" s="11"/>
      <c r="W645" s="11"/>
      <c r="X645" s="11"/>
      <c r="Y645" s="11"/>
      <c r="Z645" s="11"/>
      <c r="AA645" s="11"/>
      <c r="AB645" s="11"/>
      <c r="AC645" s="11"/>
      <c r="AD645" s="11"/>
      <c r="AE645" s="11"/>
      <c r="AR645" s="217" t="s">
        <v>84</v>
      </c>
      <c r="AT645" s="218" t="s">
        <v>75</v>
      </c>
      <c r="AU645" s="218" t="s">
        <v>84</v>
      </c>
      <c r="AY645" s="217" t="s">
        <v>251</v>
      </c>
      <c r="BK645" s="219">
        <f>SUM(BK646:BK720)</f>
        <v>0</v>
      </c>
    </row>
    <row r="646" s="2" customFormat="1" ht="16.5" customHeight="1">
      <c r="A646" s="38"/>
      <c r="B646" s="39"/>
      <c r="C646" s="220" t="s">
        <v>1856</v>
      </c>
      <c r="D646" s="220" t="s">
        <v>255</v>
      </c>
      <c r="E646" s="221" t="s">
        <v>1857</v>
      </c>
      <c r="F646" s="222" t="s">
        <v>1858</v>
      </c>
      <c r="G646" s="223" t="s">
        <v>258</v>
      </c>
      <c r="H646" s="224">
        <v>14</v>
      </c>
      <c r="I646" s="225"/>
      <c r="J646" s="226">
        <f>ROUND(I646*H646,2)</f>
        <v>0</v>
      </c>
      <c r="K646" s="227"/>
      <c r="L646" s="44"/>
      <c r="M646" s="228" t="s">
        <v>1</v>
      </c>
      <c r="N646" s="229" t="s">
        <v>41</v>
      </c>
      <c r="O646" s="91"/>
      <c r="P646" s="230">
        <f>O646*H646</f>
        <v>0</v>
      </c>
      <c r="Q646" s="230">
        <v>0</v>
      </c>
      <c r="R646" s="230">
        <f>Q646*H646</f>
        <v>0</v>
      </c>
      <c r="S646" s="230">
        <v>0</v>
      </c>
      <c r="T646" s="231">
        <f>S646*H646</f>
        <v>0</v>
      </c>
      <c r="U646" s="38"/>
      <c r="V646" s="38"/>
      <c r="W646" s="38"/>
      <c r="X646" s="38"/>
      <c r="Y646" s="38"/>
      <c r="Z646" s="38"/>
      <c r="AA646" s="38"/>
      <c r="AB646" s="38"/>
      <c r="AC646" s="38"/>
      <c r="AD646" s="38"/>
      <c r="AE646" s="38"/>
      <c r="AR646" s="232" t="s">
        <v>254</v>
      </c>
      <c r="AT646" s="232" t="s">
        <v>255</v>
      </c>
      <c r="AU646" s="232" t="s">
        <v>86</v>
      </c>
      <c r="AY646" s="17" t="s">
        <v>251</v>
      </c>
      <c r="BE646" s="233">
        <f>IF(N646="základní",J646,0)</f>
        <v>0</v>
      </c>
      <c r="BF646" s="233">
        <f>IF(N646="snížená",J646,0)</f>
        <v>0</v>
      </c>
      <c r="BG646" s="233">
        <f>IF(N646="zákl. přenesená",J646,0)</f>
        <v>0</v>
      </c>
      <c r="BH646" s="233">
        <f>IF(N646="sníž. přenesená",J646,0)</f>
        <v>0</v>
      </c>
      <c r="BI646" s="233">
        <f>IF(N646="nulová",J646,0)</f>
        <v>0</v>
      </c>
      <c r="BJ646" s="17" t="s">
        <v>84</v>
      </c>
      <c r="BK646" s="233">
        <f>ROUND(I646*H646,2)</f>
        <v>0</v>
      </c>
      <c r="BL646" s="17" t="s">
        <v>254</v>
      </c>
      <c r="BM646" s="232" t="s">
        <v>1859</v>
      </c>
    </row>
    <row r="647" s="2" customFormat="1">
      <c r="A647" s="38"/>
      <c r="B647" s="39"/>
      <c r="C647" s="40"/>
      <c r="D647" s="234" t="s">
        <v>260</v>
      </c>
      <c r="E647" s="40"/>
      <c r="F647" s="235" t="s">
        <v>1860</v>
      </c>
      <c r="G647" s="40"/>
      <c r="H647" s="40"/>
      <c r="I647" s="236"/>
      <c r="J647" s="40"/>
      <c r="K647" s="40"/>
      <c r="L647" s="44"/>
      <c r="M647" s="237"/>
      <c r="N647" s="238"/>
      <c r="O647" s="91"/>
      <c r="P647" s="91"/>
      <c r="Q647" s="91"/>
      <c r="R647" s="91"/>
      <c r="S647" s="91"/>
      <c r="T647" s="92"/>
      <c r="U647" s="38"/>
      <c r="V647" s="38"/>
      <c r="W647" s="38"/>
      <c r="X647" s="38"/>
      <c r="Y647" s="38"/>
      <c r="Z647" s="38"/>
      <c r="AA647" s="38"/>
      <c r="AB647" s="38"/>
      <c r="AC647" s="38"/>
      <c r="AD647" s="38"/>
      <c r="AE647" s="38"/>
      <c r="AT647" s="17" t="s">
        <v>260</v>
      </c>
      <c r="AU647" s="17" t="s">
        <v>86</v>
      </c>
    </row>
    <row r="648" s="2" customFormat="1">
      <c r="A648" s="38"/>
      <c r="B648" s="39"/>
      <c r="C648" s="40"/>
      <c r="D648" s="234" t="s">
        <v>262</v>
      </c>
      <c r="E648" s="40"/>
      <c r="F648" s="239" t="s">
        <v>1861</v>
      </c>
      <c r="G648" s="40"/>
      <c r="H648" s="40"/>
      <c r="I648" s="236"/>
      <c r="J648" s="40"/>
      <c r="K648" s="40"/>
      <c r="L648" s="44"/>
      <c r="M648" s="237"/>
      <c r="N648" s="238"/>
      <c r="O648" s="91"/>
      <c r="P648" s="91"/>
      <c r="Q648" s="91"/>
      <c r="R648" s="91"/>
      <c r="S648" s="91"/>
      <c r="T648" s="92"/>
      <c r="U648" s="38"/>
      <c r="V648" s="38"/>
      <c r="W648" s="38"/>
      <c r="X648" s="38"/>
      <c r="Y648" s="38"/>
      <c r="Z648" s="38"/>
      <c r="AA648" s="38"/>
      <c r="AB648" s="38"/>
      <c r="AC648" s="38"/>
      <c r="AD648" s="38"/>
      <c r="AE648" s="38"/>
      <c r="AT648" s="17" t="s">
        <v>262</v>
      </c>
      <c r="AU648" s="17" t="s">
        <v>86</v>
      </c>
    </row>
    <row r="649" s="12" customFormat="1">
      <c r="A649" s="12"/>
      <c r="B649" s="242"/>
      <c r="C649" s="243"/>
      <c r="D649" s="234" t="s">
        <v>276</v>
      </c>
      <c r="E649" s="244" t="s">
        <v>1</v>
      </c>
      <c r="F649" s="245" t="s">
        <v>336</v>
      </c>
      <c r="G649" s="243"/>
      <c r="H649" s="246">
        <v>14</v>
      </c>
      <c r="I649" s="247"/>
      <c r="J649" s="243"/>
      <c r="K649" s="243"/>
      <c r="L649" s="248"/>
      <c r="M649" s="249"/>
      <c r="N649" s="250"/>
      <c r="O649" s="250"/>
      <c r="P649" s="250"/>
      <c r="Q649" s="250"/>
      <c r="R649" s="250"/>
      <c r="S649" s="250"/>
      <c r="T649" s="251"/>
      <c r="U649" s="12"/>
      <c r="V649" s="12"/>
      <c r="W649" s="12"/>
      <c r="X649" s="12"/>
      <c r="Y649" s="12"/>
      <c r="Z649" s="12"/>
      <c r="AA649" s="12"/>
      <c r="AB649" s="12"/>
      <c r="AC649" s="12"/>
      <c r="AD649" s="12"/>
      <c r="AE649" s="12"/>
      <c r="AT649" s="252" t="s">
        <v>276</v>
      </c>
      <c r="AU649" s="252" t="s">
        <v>86</v>
      </c>
      <c r="AV649" s="12" t="s">
        <v>86</v>
      </c>
      <c r="AW649" s="12" t="s">
        <v>32</v>
      </c>
      <c r="AX649" s="12" t="s">
        <v>84</v>
      </c>
      <c r="AY649" s="252" t="s">
        <v>251</v>
      </c>
    </row>
    <row r="650" s="2" customFormat="1" ht="24.15" customHeight="1">
      <c r="A650" s="38"/>
      <c r="B650" s="39"/>
      <c r="C650" s="220" t="s">
        <v>1862</v>
      </c>
      <c r="D650" s="220" t="s">
        <v>255</v>
      </c>
      <c r="E650" s="221" t="s">
        <v>1863</v>
      </c>
      <c r="F650" s="222" t="s">
        <v>1864</v>
      </c>
      <c r="G650" s="223" t="s">
        <v>802</v>
      </c>
      <c r="H650" s="224">
        <v>43.5</v>
      </c>
      <c r="I650" s="225"/>
      <c r="J650" s="226">
        <f>ROUND(I650*H650,2)</f>
        <v>0</v>
      </c>
      <c r="K650" s="227"/>
      <c r="L650" s="44"/>
      <c r="M650" s="228" t="s">
        <v>1</v>
      </c>
      <c r="N650" s="229" t="s">
        <v>41</v>
      </c>
      <c r="O650" s="91"/>
      <c r="P650" s="230">
        <f>O650*H650</f>
        <v>0</v>
      </c>
      <c r="Q650" s="230">
        <v>1.0000000000000001E-05</v>
      </c>
      <c r="R650" s="230">
        <f>Q650*H650</f>
        <v>0.00043500000000000006</v>
      </c>
      <c r="S650" s="230">
        <v>0</v>
      </c>
      <c r="T650" s="231">
        <f>S650*H650</f>
        <v>0</v>
      </c>
      <c r="U650" s="38"/>
      <c r="V650" s="38"/>
      <c r="W650" s="38"/>
      <c r="X650" s="38"/>
      <c r="Y650" s="38"/>
      <c r="Z650" s="38"/>
      <c r="AA650" s="38"/>
      <c r="AB650" s="38"/>
      <c r="AC650" s="38"/>
      <c r="AD650" s="38"/>
      <c r="AE650" s="38"/>
      <c r="AR650" s="232" t="s">
        <v>254</v>
      </c>
      <c r="AT650" s="232" t="s">
        <v>255</v>
      </c>
      <c r="AU650" s="232" t="s">
        <v>86</v>
      </c>
      <c r="AY650" s="17" t="s">
        <v>251</v>
      </c>
      <c r="BE650" s="233">
        <f>IF(N650="základní",J650,0)</f>
        <v>0</v>
      </c>
      <c r="BF650" s="233">
        <f>IF(N650="snížená",J650,0)</f>
        <v>0</v>
      </c>
      <c r="BG650" s="233">
        <f>IF(N650="zákl. přenesená",J650,0)</f>
        <v>0</v>
      </c>
      <c r="BH650" s="233">
        <f>IF(N650="sníž. přenesená",J650,0)</f>
        <v>0</v>
      </c>
      <c r="BI650" s="233">
        <f>IF(N650="nulová",J650,0)</f>
        <v>0</v>
      </c>
      <c r="BJ650" s="17" t="s">
        <v>84</v>
      </c>
      <c r="BK650" s="233">
        <f>ROUND(I650*H650,2)</f>
        <v>0</v>
      </c>
      <c r="BL650" s="17" t="s">
        <v>254</v>
      </c>
      <c r="BM650" s="232" t="s">
        <v>1865</v>
      </c>
    </row>
    <row r="651" s="2" customFormat="1">
      <c r="A651" s="38"/>
      <c r="B651" s="39"/>
      <c r="C651" s="40"/>
      <c r="D651" s="234" t="s">
        <v>260</v>
      </c>
      <c r="E651" s="40"/>
      <c r="F651" s="235" t="s">
        <v>1866</v>
      </c>
      <c r="G651" s="40"/>
      <c r="H651" s="40"/>
      <c r="I651" s="236"/>
      <c r="J651" s="40"/>
      <c r="K651" s="40"/>
      <c r="L651" s="44"/>
      <c r="M651" s="237"/>
      <c r="N651" s="238"/>
      <c r="O651" s="91"/>
      <c r="P651" s="91"/>
      <c r="Q651" s="91"/>
      <c r="R651" s="91"/>
      <c r="S651" s="91"/>
      <c r="T651" s="92"/>
      <c r="U651" s="38"/>
      <c r="V651" s="38"/>
      <c r="W651" s="38"/>
      <c r="X651" s="38"/>
      <c r="Y651" s="38"/>
      <c r="Z651" s="38"/>
      <c r="AA651" s="38"/>
      <c r="AB651" s="38"/>
      <c r="AC651" s="38"/>
      <c r="AD651" s="38"/>
      <c r="AE651" s="38"/>
      <c r="AT651" s="17" t="s">
        <v>260</v>
      </c>
      <c r="AU651" s="17" t="s">
        <v>86</v>
      </c>
    </row>
    <row r="652" s="2" customFormat="1">
      <c r="A652" s="38"/>
      <c r="B652" s="39"/>
      <c r="C652" s="40"/>
      <c r="D652" s="240" t="s">
        <v>274</v>
      </c>
      <c r="E652" s="40"/>
      <c r="F652" s="241" t="s">
        <v>1867</v>
      </c>
      <c r="G652" s="40"/>
      <c r="H652" s="40"/>
      <c r="I652" s="236"/>
      <c r="J652" s="40"/>
      <c r="K652" s="40"/>
      <c r="L652" s="44"/>
      <c r="M652" s="237"/>
      <c r="N652" s="238"/>
      <c r="O652" s="91"/>
      <c r="P652" s="91"/>
      <c r="Q652" s="91"/>
      <c r="R652" s="91"/>
      <c r="S652" s="91"/>
      <c r="T652" s="92"/>
      <c r="U652" s="38"/>
      <c r="V652" s="38"/>
      <c r="W652" s="38"/>
      <c r="X652" s="38"/>
      <c r="Y652" s="38"/>
      <c r="Z652" s="38"/>
      <c r="AA652" s="38"/>
      <c r="AB652" s="38"/>
      <c r="AC652" s="38"/>
      <c r="AD652" s="38"/>
      <c r="AE652" s="38"/>
      <c r="AT652" s="17" t="s">
        <v>274</v>
      </c>
      <c r="AU652" s="17" t="s">
        <v>86</v>
      </c>
    </row>
    <row r="653" s="13" customFormat="1">
      <c r="A653" s="13"/>
      <c r="B653" s="253"/>
      <c r="C653" s="254"/>
      <c r="D653" s="234" t="s">
        <v>276</v>
      </c>
      <c r="E653" s="255" t="s">
        <v>1</v>
      </c>
      <c r="F653" s="256" t="s">
        <v>1868</v>
      </c>
      <c r="G653" s="254"/>
      <c r="H653" s="255" t="s">
        <v>1</v>
      </c>
      <c r="I653" s="257"/>
      <c r="J653" s="254"/>
      <c r="K653" s="254"/>
      <c r="L653" s="258"/>
      <c r="M653" s="259"/>
      <c r="N653" s="260"/>
      <c r="O653" s="260"/>
      <c r="P653" s="260"/>
      <c r="Q653" s="260"/>
      <c r="R653" s="260"/>
      <c r="S653" s="260"/>
      <c r="T653" s="261"/>
      <c r="U653" s="13"/>
      <c r="V653" s="13"/>
      <c r="W653" s="13"/>
      <c r="X653" s="13"/>
      <c r="Y653" s="13"/>
      <c r="Z653" s="13"/>
      <c r="AA653" s="13"/>
      <c r="AB653" s="13"/>
      <c r="AC653" s="13"/>
      <c r="AD653" s="13"/>
      <c r="AE653" s="13"/>
      <c r="AT653" s="262" t="s">
        <v>276</v>
      </c>
      <c r="AU653" s="262" t="s">
        <v>86</v>
      </c>
      <c r="AV653" s="13" t="s">
        <v>84</v>
      </c>
      <c r="AW653" s="13" t="s">
        <v>32</v>
      </c>
      <c r="AX653" s="13" t="s">
        <v>76</v>
      </c>
      <c r="AY653" s="262" t="s">
        <v>251</v>
      </c>
    </row>
    <row r="654" s="12" customFormat="1">
      <c r="A654" s="12"/>
      <c r="B654" s="242"/>
      <c r="C654" s="243"/>
      <c r="D654" s="234" t="s">
        <v>276</v>
      </c>
      <c r="E654" s="244" t="s">
        <v>1</v>
      </c>
      <c r="F654" s="245" t="s">
        <v>1869</v>
      </c>
      <c r="G654" s="243"/>
      <c r="H654" s="246">
        <v>43.5</v>
      </c>
      <c r="I654" s="247"/>
      <c r="J654" s="243"/>
      <c r="K654" s="243"/>
      <c r="L654" s="248"/>
      <c r="M654" s="249"/>
      <c r="N654" s="250"/>
      <c r="O654" s="250"/>
      <c r="P654" s="250"/>
      <c r="Q654" s="250"/>
      <c r="R654" s="250"/>
      <c r="S654" s="250"/>
      <c r="T654" s="251"/>
      <c r="U654" s="12"/>
      <c r="V654" s="12"/>
      <c r="W654" s="12"/>
      <c r="X654" s="12"/>
      <c r="Y654" s="12"/>
      <c r="Z654" s="12"/>
      <c r="AA654" s="12"/>
      <c r="AB654" s="12"/>
      <c r="AC654" s="12"/>
      <c r="AD654" s="12"/>
      <c r="AE654" s="12"/>
      <c r="AT654" s="252" t="s">
        <v>276</v>
      </c>
      <c r="AU654" s="252" t="s">
        <v>86</v>
      </c>
      <c r="AV654" s="12" t="s">
        <v>86</v>
      </c>
      <c r="AW654" s="12" t="s">
        <v>32</v>
      </c>
      <c r="AX654" s="12" t="s">
        <v>84</v>
      </c>
      <c r="AY654" s="252" t="s">
        <v>251</v>
      </c>
    </row>
    <row r="655" s="2" customFormat="1" ht="24.15" customHeight="1">
      <c r="A655" s="38"/>
      <c r="B655" s="39"/>
      <c r="C655" s="292" t="s">
        <v>1870</v>
      </c>
      <c r="D655" s="292" t="s">
        <v>1133</v>
      </c>
      <c r="E655" s="293" t="s">
        <v>1871</v>
      </c>
      <c r="F655" s="294" t="s">
        <v>1872</v>
      </c>
      <c r="G655" s="295" t="s">
        <v>802</v>
      </c>
      <c r="H655" s="296">
        <v>44.369999999999997</v>
      </c>
      <c r="I655" s="297"/>
      <c r="J655" s="298">
        <f>ROUND(I655*H655,2)</f>
        <v>0</v>
      </c>
      <c r="K655" s="299"/>
      <c r="L655" s="300"/>
      <c r="M655" s="301" t="s">
        <v>1</v>
      </c>
      <c r="N655" s="302" t="s">
        <v>41</v>
      </c>
      <c r="O655" s="91"/>
      <c r="P655" s="230">
        <f>O655*H655</f>
        <v>0</v>
      </c>
      <c r="Q655" s="230">
        <v>0.0035999999999999999</v>
      </c>
      <c r="R655" s="230">
        <f>Q655*H655</f>
        <v>0.15973199999999999</v>
      </c>
      <c r="S655" s="230">
        <v>0</v>
      </c>
      <c r="T655" s="231">
        <f>S655*H655</f>
        <v>0</v>
      </c>
      <c r="U655" s="38"/>
      <c r="V655" s="38"/>
      <c r="W655" s="38"/>
      <c r="X655" s="38"/>
      <c r="Y655" s="38"/>
      <c r="Z655" s="38"/>
      <c r="AA655" s="38"/>
      <c r="AB655" s="38"/>
      <c r="AC655" s="38"/>
      <c r="AD655" s="38"/>
      <c r="AE655" s="38"/>
      <c r="AR655" s="232" t="s">
        <v>299</v>
      </c>
      <c r="AT655" s="232" t="s">
        <v>1133</v>
      </c>
      <c r="AU655" s="232" t="s">
        <v>86</v>
      </c>
      <c r="AY655" s="17" t="s">
        <v>251</v>
      </c>
      <c r="BE655" s="233">
        <f>IF(N655="základní",J655,0)</f>
        <v>0</v>
      </c>
      <c r="BF655" s="233">
        <f>IF(N655="snížená",J655,0)</f>
        <v>0</v>
      </c>
      <c r="BG655" s="233">
        <f>IF(N655="zákl. přenesená",J655,0)</f>
        <v>0</v>
      </c>
      <c r="BH655" s="233">
        <f>IF(N655="sníž. přenesená",J655,0)</f>
        <v>0</v>
      </c>
      <c r="BI655" s="233">
        <f>IF(N655="nulová",J655,0)</f>
        <v>0</v>
      </c>
      <c r="BJ655" s="17" t="s">
        <v>84</v>
      </c>
      <c r="BK655" s="233">
        <f>ROUND(I655*H655,2)</f>
        <v>0</v>
      </c>
      <c r="BL655" s="17" t="s">
        <v>254</v>
      </c>
      <c r="BM655" s="232" t="s">
        <v>1873</v>
      </c>
    </row>
    <row r="656" s="2" customFormat="1">
      <c r="A656" s="38"/>
      <c r="B656" s="39"/>
      <c r="C656" s="40"/>
      <c r="D656" s="234" t="s">
        <v>260</v>
      </c>
      <c r="E656" s="40"/>
      <c r="F656" s="235" t="s">
        <v>1872</v>
      </c>
      <c r="G656" s="40"/>
      <c r="H656" s="40"/>
      <c r="I656" s="236"/>
      <c r="J656" s="40"/>
      <c r="K656" s="40"/>
      <c r="L656" s="44"/>
      <c r="M656" s="237"/>
      <c r="N656" s="238"/>
      <c r="O656" s="91"/>
      <c r="P656" s="91"/>
      <c r="Q656" s="91"/>
      <c r="R656" s="91"/>
      <c r="S656" s="91"/>
      <c r="T656" s="92"/>
      <c r="U656" s="38"/>
      <c r="V656" s="38"/>
      <c r="W656" s="38"/>
      <c r="X656" s="38"/>
      <c r="Y656" s="38"/>
      <c r="Z656" s="38"/>
      <c r="AA656" s="38"/>
      <c r="AB656" s="38"/>
      <c r="AC656" s="38"/>
      <c r="AD656" s="38"/>
      <c r="AE656" s="38"/>
      <c r="AT656" s="17" t="s">
        <v>260</v>
      </c>
      <c r="AU656" s="17" t="s">
        <v>86</v>
      </c>
    </row>
    <row r="657" s="12" customFormat="1">
      <c r="A657" s="12"/>
      <c r="B657" s="242"/>
      <c r="C657" s="243"/>
      <c r="D657" s="234" t="s">
        <v>276</v>
      </c>
      <c r="E657" s="244" t="s">
        <v>1</v>
      </c>
      <c r="F657" s="245" t="s">
        <v>1869</v>
      </c>
      <c r="G657" s="243"/>
      <c r="H657" s="246">
        <v>43.5</v>
      </c>
      <c r="I657" s="247"/>
      <c r="J657" s="243"/>
      <c r="K657" s="243"/>
      <c r="L657" s="248"/>
      <c r="M657" s="249"/>
      <c r="N657" s="250"/>
      <c r="O657" s="250"/>
      <c r="P657" s="250"/>
      <c r="Q657" s="250"/>
      <c r="R657" s="250"/>
      <c r="S657" s="250"/>
      <c r="T657" s="251"/>
      <c r="U657" s="12"/>
      <c r="V657" s="12"/>
      <c r="W657" s="12"/>
      <c r="X657" s="12"/>
      <c r="Y657" s="12"/>
      <c r="Z657" s="12"/>
      <c r="AA657" s="12"/>
      <c r="AB657" s="12"/>
      <c r="AC657" s="12"/>
      <c r="AD657" s="12"/>
      <c r="AE657" s="12"/>
      <c r="AT657" s="252" t="s">
        <v>276</v>
      </c>
      <c r="AU657" s="252" t="s">
        <v>86</v>
      </c>
      <c r="AV657" s="12" t="s">
        <v>86</v>
      </c>
      <c r="AW657" s="12" t="s">
        <v>32</v>
      </c>
      <c r="AX657" s="12" t="s">
        <v>84</v>
      </c>
      <c r="AY657" s="252" t="s">
        <v>251</v>
      </c>
    </row>
    <row r="658" s="12" customFormat="1">
      <c r="A658" s="12"/>
      <c r="B658" s="242"/>
      <c r="C658" s="243"/>
      <c r="D658" s="234" t="s">
        <v>276</v>
      </c>
      <c r="E658" s="243"/>
      <c r="F658" s="245" t="s">
        <v>1874</v>
      </c>
      <c r="G658" s="243"/>
      <c r="H658" s="246">
        <v>44.369999999999997</v>
      </c>
      <c r="I658" s="247"/>
      <c r="J658" s="243"/>
      <c r="K658" s="243"/>
      <c r="L658" s="248"/>
      <c r="M658" s="249"/>
      <c r="N658" s="250"/>
      <c r="O658" s="250"/>
      <c r="P658" s="250"/>
      <c r="Q658" s="250"/>
      <c r="R658" s="250"/>
      <c r="S658" s="250"/>
      <c r="T658" s="251"/>
      <c r="U658" s="12"/>
      <c r="V658" s="12"/>
      <c r="W658" s="12"/>
      <c r="X658" s="12"/>
      <c r="Y658" s="12"/>
      <c r="Z658" s="12"/>
      <c r="AA658" s="12"/>
      <c r="AB658" s="12"/>
      <c r="AC658" s="12"/>
      <c r="AD658" s="12"/>
      <c r="AE658" s="12"/>
      <c r="AT658" s="252" t="s">
        <v>276</v>
      </c>
      <c r="AU658" s="252" t="s">
        <v>86</v>
      </c>
      <c r="AV658" s="12" t="s">
        <v>86</v>
      </c>
      <c r="AW658" s="12" t="s">
        <v>4</v>
      </c>
      <c r="AX658" s="12" t="s">
        <v>84</v>
      </c>
      <c r="AY658" s="252" t="s">
        <v>251</v>
      </c>
    </row>
    <row r="659" s="2" customFormat="1" ht="24.15" customHeight="1">
      <c r="A659" s="38"/>
      <c r="B659" s="39"/>
      <c r="C659" s="220" t="s">
        <v>1875</v>
      </c>
      <c r="D659" s="220" t="s">
        <v>255</v>
      </c>
      <c r="E659" s="221" t="s">
        <v>1876</v>
      </c>
      <c r="F659" s="222" t="s">
        <v>1877</v>
      </c>
      <c r="G659" s="223" t="s">
        <v>416</v>
      </c>
      <c r="H659" s="224">
        <v>42</v>
      </c>
      <c r="I659" s="225"/>
      <c r="J659" s="226">
        <f>ROUND(I659*H659,2)</f>
        <v>0</v>
      </c>
      <c r="K659" s="227"/>
      <c r="L659" s="44"/>
      <c r="M659" s="228" t="s">
        <v>1</v>
      </c>
      <c r="N659" s="229" t="s">
        <v>41</v>
      </c>
      <c r="O659" s="91"/>
      <c r="P659" s="230">
        <f>O659*H659</f>
        <v>0</v>
      </c>
      <c r="Q659" s="230">
        <v>0</v>
      </c>
      <c r="R659" s="230">
        <f>Q659*H659</f>
        <v>0</v>
      </c>
      <c r="S659" s="230">
        <v>0</v>
      </c>
      <c r="T659" s="231">
        <f>S659*H659</f>
        <v>0</v>
      </c>
      <c r="U659" s="38"/>
      <c r="V659" s="38"/>
      <c r="W659" s="38"/>
      <c r="X659" s="38"/>
      <c r="Y659" s="38"/>
      <c r="Z659" s="38"/>
      <c r="AA659" s="38"/>
      <c r="AB659" s="38"/>
      <c r="AC659" s="38"/>
      <c r="AD659" s="38"/>
      <c r="AE659" s="38"/>
      <c r="AR659" s="232" t="s">
        <v>254</v>
      </c>
      <c r="AT659" s="232" t="s">
        <v>255</v>
      </c>
      <c r="AU659" s="232" t="s">
        <v>86</v>
      </c>
      <c r="AY659" s="17" t="s">
        <v>251</v>
      </c>
      <c r="BE659" s="233">
        <f>IF(N659="základní",J659,0)</f>
        <v>0</v>
      </c>
      <c r="BF659" s="233">
        <f>IF(N659="snížená",J659,0)</f>
        <v>0</v>
      </c>
      <c r="BG659" s="233">
        <f>IF(N659="zákl. přenesená",J659,0)</f>
        <v>0</v>
      </c>
      <c r="BH659" s="233">
        <f>IF(N659="sníž. přenesená",J659,0)</f>
        <v>0</v>
      </c>
      <c r="BI659" s="233">
        <f>IF(N659="nulová",J659,0)</f>
        <v>0</v>
      </c>
      <c r="BJ659" s="17" t="s">
        <v>84</v>
      </c>
      <c r="BK659" s="233">
        <f>ROUND(I659*H659,2)</f>
        <v>0</v>
      </c>
      <c r="BL659" s="17" t="s">
        <v>254</v>
      </c>
      <c r="BM659" s="232" t="s">
        <v>1878</v>
      </c>
    </row>
    <row r="660" s="2" customFormat="1">
      <c r="A660" s="38"/>
      <c r="B660" s="39"/>
      <c r="C660" s="40"/>
      <c r="D660" s="234" t="s">
        <v>260</v>
      </c>
      <c r="E660" s="40"/>
      <c r="F660" s="235" t="s">
        <v>1879</v>
      </c>
      <c r="G660" s="40"/>
      <c r="H660" s="40"/>
      <c r="I660" s="236"/>
      <c r="J660" s="40"/>
      <c r="K660" s="40"/>
      <c r="L660" s="44"/>
      <c r="M660" s="237"/>
      <c r="N660" s="238"/>
      <c r="O660" s="91"/>
      <c r="P660" s="91"/>
      <c r="Q660" s="91"/>
      <c r="R660" s="91"/>
      <c r="S660" s="91"/>
      <c r="T660" s="92"/>
      <c r="U660" s="38"/>
      <c r="V660" s="38"/>
      <c r="W660" s="38"/>
      <c r="X660" s="38"/>
      <c r="Y660" s="38"/>
      <c r="Z660" s="38"/>
      <c r="AA660" s="38"/>
      <c r="AB660" s="38"/>
      <c r="AC660" s="38"/>
      <c r="AD660" s="38"/>
      <c r="AE660" s="38"/>
      <c r="AT660" s="17" t="s">
        <v>260</v>
      </c>
      <c r="AU660" s="17" t="s">
        <v>86</v>
      </c>
    </row>
    <row r="661" s="2" customFormat="1">
      <c r="A661" s="38"/>
      <c r="B661" s="39"/>
      <c r="C661" s="40"/>
      <c r="D661" s="240" t="s">
        <v>274</v>
      </c>
      <c r="E661" s="40"/>
      <c r="F661" s="241" t="s">
        <v>1880</v>
      </c>
      <c r="G661" s="40"/>
      <c r="H661" s="40"/>
      <c r="I661" s="236"/>
      <c r="J661" s="40"/>
      <c r="K661" s="40"/>
      <c r="L661" s="44"/>
      <c r="M661" s="237"/>
      <c r="N661" s="238"/>
      <c r="O661" s="91"/>
      <c r="P661" s="91"/>
      <c r="Q661" s="91"/>
      <c r="R661" s="91"/>
      <c r="S661" s="91"/>
      <c r="T661" s="92"/>
      <c r="U661" s="38"/>
      <c r="V661" s="38"/>
      <c r="W661" s="38"/>
      <c r="X661" s="38"/>
      <c r="Y661" s="38"/>
      <c r="Z661" s="38"/>
      <c r="AA661" s="38"/>
      <c r="AB661" s="38"/>
      <c r="AC661" s="38"/>
      <c r="AD661" s="38"/>
      <c r="AE661" s="38"/>
      <c r="AT661" s="17" t="s">
        <v>274</v>
      </c>
      <c r="AU661" s="17" t="s">
        <v>86</v>
      </c>
    </row>
    <row r="662" s="12" customFormat="1">
      <c r="A662" s="12"/>
      <c r="B662" s="242"/>
      <c r="C662" s="243"/>
      <c r="D662" s="234" t="s">
        <v>276</v>
      </c>
      <c r="E662" s="244" t="s">
        <v>1</v>
      </c>
      <c r="F662" s="245" t="s">
        <v>1881</v>
      </c>
      <c r="G662" s="243"/>
      <c r="H662" s="246">
        <v>42</v>
      </c>
      <c r="I662" s="247"/>
      <c r="J662" s="243"/>
      <c r="K662" s="243"/>
      <c r="L662" s="248"/>
      <c r="M662" s="249"/>
      <c r="N662" s="250"/>
      <c r="O662" s="250"/>
      <c r="P662" s="250"/>
      <c r="Q662" s="250"/>
      <c r="R662" s="250"/>
      <c r="S662" s="250"/>
      <c r="T662" s="251"/>
      <c r="U662" s="12"/>
      <c r="V662" s="12"/>
      <c r="W662" s="12"/>
      <c r="X662" s="12"/>
      <c r="Y662" s="12"/>
      <c r="Z662" s="12"/>
      <c r="AA662" s="12"/>
      <c r="AB662" s="12"/>
      <c r="AC662" s="12"/>
      <c r="AD662" s="12"/>
      <c r="AE662" s="12"/>
      <c r="AT662" s="252" t="s">
        <v>276</v>
      </c>
      <c r="AU662" s="252" t="s">
        <v>86</v>
      </c>
      <c r="AV662" s="12" t="s">
        <v>86</v>
      </c>
      <c r="AW662" s="12" t="s">
        <v>32</v>
      </c>
      <c r="AX662" s="12" t="s">
        <v>84</v>
      </c>
      <c r="AY662" s="252" t="s">
        <v>251</v>
      </c>
    </row>
    <row r="663" s="2" customFormat="1" ht="16.5" customHeight="1">
      <c r="A663" s="38"/>
      <c r="B663" s="39"/>
      <c r="C663" s="292" t="s">
        <v>1882</v>
      </c>
      <c r="D663" s="292" t="s">
        <v>1133</v>
      </c>
      <c r="E663" s="293" t="s">
        <v>1883</v>
      </c>
      <c r="F663" s="294" t="s">
        <v>1884</v>
      </c>
      <c r="G663" s="295" t="s">
        <v>416</v>
      </c>
      <c r="H663" s="296">
        <v>14</v>
      </c>
      <c r="I663" s="297"/>
      <c r="J663" s="298">
        <f>ROUND(I663*H663,2)</f>
        <v>0</v>
      </c>
      <c r="K663" s="299"/>
      <c r="L663" s="300"/>
      <c r="M663" s="301" t="s">
        <v>1</v>
      </c>
      <c r="N663" s="302" t="s">
        <v>41</v>
      </c>
      <c r="O663" s="91"/>
      <c r="P663" s="230">
        <f>O663*H663</f>
        <v>0</v>
      </c>
      <c r="Q663" s="230">
        <v>0.00148</v>
      </c>
      <c r="R663" s="230">
        <f>Q663*H663</f>
        <v>0.020719999999999999</v>
      </c>
      <c r="S663" s="230">
        <v>0</v>
      </c>
      <c r="T663" s="231">
        <f>S663*H663</f>
        <v>0</v>
      </c>
      <c r="U663" s="38"/>
      <c r="V663" s="38"/>
      <c r="W663" s="38"/>
      <c r="X663" s="38"/>
      <c r="Y663" s="38"/>
      <c r="Z663" s="38"/>
      <c r="AA663" s="38"/>
      <c r="AB663" s="38"/>
      <c r="AC663" s="38"/>
      <c r="AD663" s="38"/>
      <c r="AE663" s="38"/>
      <c r="AR663" s="232" t="s">
        <v>299</v>
      </c>
      <c r="AT663" s="232" t="s">
        <v>1133</v>
      </c>
      <c r="AU663" s="232" t="s">
        <v>86</v>
      </c>
      <c r="AY663" s="17" t="s">
        <v>251</v>
      </c>
      <c r="BE663" s="233">
        <f>IF(N663="základní",J663,0)</f>
        <v>0</v>
      </c>
      <c r="BF663" s="233">
        <f>IF(N663="snížená",J663,0)</f>
        <v>0</v>
      </c>
      <c r="BG663" s="233">
        <f>IF(N663="zákl. přenesená",J663,0)</f>
        <v>0</v>
      </c>
      <c r="BH663" s="233">
        <f>IF(N663="sníž. přenesená",J663,0)</f>
        <v>0</v>
      </c>
      <c r="BI663" s="233">
        <f>IF(N663="nulová",J663,0)</f>
        <v>0</v>
      </c>
      <c r="BJ663" s="17" t="s">
        <v>84</v>
      </c>
      <c r="BK663" s="233">
        <f>ROUND(I663*H663,2)</f>
        <v>0</v>
      </c>
      <c r="BL663" s="17" t="s">
        <v>254</v>
      </c>
      <c r="BM663" s="232" t="s">
        <v>1885</v>
      </c>
    </row>
    <row r="664" s="2" customFormat="1">
      <c r="A664" s="38"/>
      <c r="B664" s="39"/>
      <c r="C664" s="40"/>
      <c r="D664" s="234" t="s">
        <v>260</v>
      </c>
      <c r="E664" s="40"/>
      <c r="F664" s="235" t="s">
        <v>1884</v>
      </c>
      <c r="G664" s="40"/>
      <c r="H664" s="40"/>
      <c r="I664" s="236"/>
      <c r="J664" s="40"/>
      <c r="K664" s="40"/>
      <c r="L664" s="44"/>
      <c r="M664" s="237"/>
      <c r="N664" s="238"/>
      <c r="O664" s="91"/>
      <c r="P664" s="91"/>
      <c r="Q664" s="91"/>
      <c r="R664" s="91"/>
      <c r="S664" s="91"/>
      <c r="T664" s="92"/>
      <c r="U664" s="38"/>
      <c r="V664" s="38"/>
      <c r="W664" s="38"/>
      <c r="X664" s="38"/>
      <c r="Y664" s="38"/>
      <c r="Z664" s="38"/>
      <c r="AA664" s="38"/>
      <c r="AB664" s="38"/>
      <c r="AC664" s="38"/>
      <c r="AD664" s="38"/>
      <c r="AE664" s="38"/>
      <c r="AT664" s="17" t="s">
        <v>260</v>
      </c>
      <c r="AU664" s="17" t="s">
        <v>86</v>
      </c>
    </row>
    <row r="665" s="12" customFormat="1">
      <c r="A665" s="12"/>
      <c r="B665" s="242"/>
      <c r="C665" s="243"/>
      <c r="D665" s="234" t="s">
        <v>276</v>
      </c>
      <c r="E665" s="244" t="s">
        <v>1</v>
      </c>
      <c r="F665" s="245" t="s">
        <v>336</v>
      </c>
      <c r="G665" s="243"/>
      <c r="H665" s="246">
        <v>14</v>
      </c>
      <c r="I665" s="247"/>
      <c r="J665" s="243"/>
      <c r="K665" s="243"/>
      <c r="L665" s="248"/>
      <c r="M665" s="249"/>
      <c r="N665" s="250"/>
      <c r="O665" s="250"/>
      <c r="P665" s="250"/>
      <c r="Q665" s="250"/>
      <c r="R665" s="250"/>
      <c r="S665" s="250"/>
      <c r="T665" s="251"/>
      <c r="U665" s="12"/>
      <c r="V665" s="12"/>
      <c r="W665" s="12"/>
      <c r="X665" s="12"/>
      <c r="Y665" s="12"/>
      <c r="Z665" s="12"/>
      <c r="AA665" s="12"/>
      <c r="AB665" s="12"/>
      <c r="AC665" s="12"/>
      <c r="AD665" s="12"/>
      <c r="AE665" s="12"/>
      <c r="AT665" s="252" t="s">
        <v>276</v>
      </c>
      <c r="AU665" s="252" t="s">
        <v>86</v>
      </c>
      <c r="AV665" s="12" t="s">
        <v>86</v>
      </c>
      <c r="AW665" s="12" t="s">
        <v>32</v>
      </c>
      <c r="AX665" s="12" t="s">
        <v>84</v>
      </c>
      <c r="AY665" s="252" t="s">
        <v>251</v>
      </c>
    </row>
    <row r="666" s="2" customFormat="1" ht="16.5" customHeight="1">
      <c r="A666" s="38"/>
      <c r="B666" s="39"/>
      <c r="C666" s="292" t="s">
        <v>1886</v>
      </c>
      <c r="D666" s="292" t="s">
        <v>1133</v>
      </c>
      <c r="E666" s="293" t="s">
        <v>1887</v>
      </c>
      <c r="F666" s="294" t="s">
        <v>1888</v>
      </c>
      <c r="G666" s="295" t="s">
        <v>416</v>
      </c>
      <c r="H666" s="296">
        <v>14</v>
      </c>
      <c r="I666" s="297"/>
      <c r="J666" s="298">
        <f>ROUND(I666*H666,2)</f>
        <v>0</v>
      </c>
      <c r="K666" s="299"/>
      <c r="L666" s="300"/>
      <c r="M666" s="301" t="s">
        <v>1</v>
      </c>
      <c r="N666" s="302" t="s">
        <v>41</v>
      </c>
      <c r="O666" s="91"/>
      <c r="P666" s="230">
        <f>O666*H666</f>
        <v>0</v>
      </c>
      <c r="Q666" s="230">
        <v>0.00087000000000000001</v>
      </c>
      <c r="R666" s="230">
        <f>Q666*H666</f>
        <v>0.01218</v>
      </c>
      <c r="S666" s="230">
        <v>0</v>
      </c>
      <c r="T666" s="231">
        <f>S666*H666</f>
        <v>0</v>
      </c>
      <c r="U666" s="38"/>
      <c r="V666" s="38"/>
      <c r="W666" s="38"/>
      <c r="X666" s="38"/>
      <c r="Y666" s="38"/>
      <c r="Z666" s="38"/>
      <c r="AA666" s="38"/>
      <c r="AB666" s="38"/>
      <c r="AC666" s="38"/>
      <c r="AD666" s="38"/>
      <c r="AE666" s="38"/>
      <c r="AR666" s="232" t="s">
        <v>299</v>
      </c>
      <c r="AT666" s="232" t="s">
        <v>1133</v>
      </c>
      <c r="AU666" s="232" t="s">
        <v>86</v>
      </c>
      <c r="AY666" s="17" t="s">
        <v>251</v>
      </c>
      <c r="BE666" s="233">
        <f>IF(N666="základní",J666,0)</f>
        <v>0</v>
      </c>
      <c r="BF666" s="233">
        <f>IF(N666="snížená",J666,0)</f>
        <v>0</v>
      </c>
      <c r="BG666" s="233">
        <f>IF(N666="zákl. přenesená",J666,0)</f>
        <v>0</v>
      </c>
      <c r="BH666" s="233">
        <f>IF(N666="sníž. přenesená",J666,0)</f>
        <v>0</v>
      </c>
      <c r="BI666" s="233">
        <f>IF(N666="nulová",J666,0)</f>
        <v>0</v>
      </c>
      <c r="BJ666" s="17" t="s">
        <v>84</v>
      </c>
      <c r="BK666" s="233">
        <f>ROUND(I666*H666,2)</f>
        <v>0</v>
      </c>
      <c r="BL666" s="17" t="s">
        <v>254</v>
      </c>
      <c r="BM666" s="232" t="s">
        <v>1889</v>
      </c>
    </row>
    <row r="667" s="2" customFormat="1">
      <c r="A667" s="38"/>
      <c r="B667" s="39"/>
      <c r="C667" s="40"/>
      <c r="D667" s="234" t="s">
        <v>260</v>
      </c>
      <c r="E667" s="40"/>
      <c r="F667" s="235" t="s">
        <v>1888</v>
      </c>
      <c r="G667" s="40"/>
      <c r="H667" s="40"/>
      <c r="I667" s="236"/>
      <c r="J667" s="40"/>
      <c r="K667" s="40"/>
      <c r="L667" s="44"/>
      <c r="M667" s="237"/>
      <c r="N667" s="238"/>
      <c r="O667" s="91"/>
      <c r="P667" s="91"/>
      <c r="Q667" s="91"/>
      <c r="R667" s="91"/>
      <c r="S667" s="91"/>
      <c r="T667" s="92"/>
      <c r="U667" s="38"/>
      <c r="V667" s="38"/>
      <c r="W667" s="38"/>
      <c r="X667" s="38"/>
      <c r="Y667" s="38"/>
      <c r="Z667" s="38"/>
      <c r="AA667" s="38"/>
      <c r="AB667" s="38"/>
      <c r="AC667" s="38"/>
      <c r="AD667" s="38"/>
      <c r="AE667" s="38"/>
      <c r="AT667" s="17" t="s">
        <v>260</v>
      </c>
      <c r="AU667" s="17" t="s">
        <v>86</v>
      </c>
    </row>
    <row r="668" s="12" customFormat="1">
      <c r="A668" s="12"/>
      <c r="B668" s="242"/>
      <c r="C668" s="243"/>
      <c r="D668" s="234" t="s">
        <v>276</v>
      </c>
      <c r="E668" s="244" t="s">
        <v>1</v>
      </c>
      <c r="F668" s="245" t="s">
        <v>336</v>
      </c>
      <c r="G668" s="243"/>
      <c r="H668" s="246">
        <v>14</v>
      </c>
      <c r="I668" s="247"/>
      <c r="J668" s="243"/>
      <c r="K668" s="243"/>
      <c r="L668" s="248"/>
      <c r="M668" s="249"/>
      <c r="N668" s="250"/>
      <c r="O668" s="250"/>
      <c r="P668" s="250"/>
      <c r="Q668" s="250"/>
      <c r="R668" s="250"/>
      <c r="S668" s="250"/>
      <c r="T668" s="251"/>
      <c r="U668" s="12"/>
      <c r="V668" s="12"/>
      <c r="W668" s="12"/>
      <c r="X668" s="12"/>
      <c r="Y668" s="12"/>
      <c r="Z668" s="12"/>
      <c r="AA668" s="12"/>
      <c r="AB668" s="12"/>
      <c r="AC668" s="12"/>
      <c r="AD668" s="12"/>
      <c r="AE668" s="12"/>
      <c r="AT668" s="252" t="s">
        <v>276</v>
      </c>
      <c r="AU668" s="252" t="s">
        <v>86</v>
      </c>
      <c r="AV668" s="12" t="s">
        <v>86</v>
      </c>
      <c r="AW668" s="12" t="s">
        <v>32</v>
      </c>
      <c r="AX668" s="12" t="s">
        <v>84</v>
      </c>
      <c r="AY668" s="252" t="s">
        <v>251</v>
      </c>
    </row>
    <row r="669" s="2" customFormat="1" ht="16.5" customHeight="1">
      <c r="A669" s="38"/>
      <c r="B669" s="39"/>
      <c r="C669" s="292" t="s">
        <v>1890</v>
      </c>
      <c r="D669" s="292" t="s">
        <v>1133</v>
      </c>
      <c r="E669" s="293" t="s">
        <v>1891</v>
      </c>
      <c r="F669" s="294" t="s">
        <v>1892</v>
      </c>
      <c r="G669" s="295" t="s">
        <v>416</v>
      </c>
      <c r="H669" s="296">
        <v>14</v>
      </c>
      <c r="I669" s="297"/>
      <c r="J669" s="298">
        <f>ROUND(I669*H669,2)</f>
        <v>0</v>
      </c>
      <c r="K669" s="299"/>
      <c r="L669" s="300"/>
      <c r="M669" s="301" t="s">
        <v>1</v>
      </c>
      <c r="N669" s="302" t="s">
        <v>41</v>
      </c>
      <c r="O669" s="91"/>
      <c r="P669" s="230">
        <f>O669*H669</f>
        <v>0</v>
      </c>
      <c r="Q669" s="230">
        <v>0.00123</v>
      </c>
      <c r="R669" s="230">
        <f>Q669*H669</f>
        <v>0.017219999999999999</v>
      </c>
      <c r="S669" s="230">
        <v>0</v>
      </c>
      <c r="T669" s="231">
        <f>S669*H669</f>
        <v>0</v>
      </c>
      <c r="U669" s="38"/>
      <c r="V669" s="38"/>
      <c r="W669" s="38"/>
      <c r="X669" s="38"/>
      <c r="Y669" s="38"/>
      <c r="Z669" s="38"/>
      <c r="AA669" s="38"/>
      <c r="AB669" s="38"/>
      <c r="AC669" s="38"/>
      <c r="AD669" s="38"/>
      <c r="AE669" s="38"/>
      <c r="AR669" s="232" t="s">
        <v>299</v>
      </c>
      <c r="AT669" s="232" t="s">
        <v>1133</v>
      </c>
      <c r="AU669" s="232" t="s">
        <v>86</v>
      </c>
      <c r="AY669" s="17" t="s">
        <v>251</v>
      </c>
      <c r="BE669" s="233">
        <f>IF(N669="základní",J669,0)</f>
        <v>0</v>
      </c>
      <c r="BF669" s="233">
        <f>IF(N669="snížená",J669,0)</f>
        <v>0</v>
      </c>
      <c r="BG669" s="233">
        <f>IF(N669="zákl. přenesená",J669,0)</f>
        <v>0</v>
      </c>
      <c r="BH669" s="233">
        <f>IF(N669="sníž. přenesená",J669,0)</f>
        <v>0</v>
      </c>
      <c r="BI669" s="233">
        <f>IF(N669="nulová",J669,0)</f>
        <v>0</v>
      </c>
      <c r="BJ669" s="17" t="s">
        <v>84</v>
      </c>
      <c r="BK669" s="233">
        <f>ROUND(I669*H669,2)</f>
        <v>0</v>
      </c>
      <c r="BL669" s="17" t="s">
        <v>254</v>
      </c>
      <c r="BM669" s="232" t="s">
        <v>1893</v>
      </c>
    </row>
    <row r="670" s="2" customFormat="1">
      <c r="A670" s="38"/>
      <c r="B670" s="39"/>
      <c r="C670" s="40"/>
      <c r="D670" s="234" t="s">
        <v>260</v>
      </c>
      <c r="E670" s="40"/>
      <c r="F670" s="235" t="s">
        <v>1892</v>
      </c>
      <c r="G670" s="40"/>
      <c r="H670" s="40"/>
      <c r="I670" s="236"/>
      <c r="J670" s="40"/>
      <c r="K670" s="40"/>
      <c r="L670" s="44"/>
      <c r="M670" s="237"/>
      <c r="N670" s="238"/>
      <c r="O670" s="91"/>
      <c r="P670" s="91"/>
      <c r="Q670" s="91"/>
      <c r="R670" s="91"/>
      <c r="S670" s="91"/>
      <c r="T670" s="92"/>
      <c r="U670" s="38"/>
      <c r="V670" s="38"/>
      <c r="W670" s="38"/>
      <c r="X670" s="38"/>
      <c r="Y670" s="38"/>
      <c r="Z670" s="38"/>
      <c r="AA670" s="38"/>
      <c r="AB670" s="38"/>
      <c r="AC670" s="38"/>
      <c r="AD670" s="38"/>
      <c r="AE670" s="38"/>
      <c r="AT670" s="17" t="s">
        <v>260</v>
      </c>
      <c r="AU670" s="17" t="s">
        <v>86</v>
      </c>
    </row>
    <row r="671" s="12" customFormat="1">
      <c r="A671" s="12"/>
      <c r="B671" s="242"/>
      <c r="C671" s="243"/>
      <c r="D671" s="234" t="s">
        <v>276</v>
      </c>
      <c r="E671" s="244" t="s">
        <v>1</v>
      </c>
      <c r="F671" s="245" t="s">
        <v>336</v>
      </c>
      <c r="G671" s="243"/>
      <c r="H671" s="246">
        <v>14</v>
      </c>
      <c r="I671" s="247"/>
      <c r="J671" s="243"/>
      <c r="K671" s="243"/>
      <c r="L671" s="248"/>
      <c r="M671" s="249"/>
      <c r="N671" s="250"/>
      <c r="O671" s="250"/>
      <c r="P671" s="250"/>
      <c r="Q671" s="250"/>
      <c r="R671" s="250"/>
      <c r="S671" s="250"/>
      <c r="T671" s="251"/>
      <c r="U671" s="12"/>
      <c r="V671" s="12"/>
      <c r="W671" s="12"/>
      <c r="X671" s="12"/>
      <c r="Y671" s="12"/>
      <c r="Z671" s="12"/>
      <c r="AA671" s="12"/>
      <c r="AB671" s="12"/>
      <c r="AC671" s="12"/>
      <c r="AD671" s="12"/>
      <c r="AE671" s="12"/>
      <c r="AT671" s="252" t="s">
        <v>276</v>
      </c>
      <c r="AU671" s="252" t="s">
        <v>86</v>
      </c>
      <c r="AV671" s="12" t="s">
        <v>86</v>
      </c>
      <c r="AW671" s="12" t="s">
        <v>32</v>
      </c>
      <c r="AX671" s="12" t="s">
        <v>84</v>
      </c>
      <c r="AY671" s="252" t="s">
        <v>251</v>
      </c>
    </row>
    <row r="672" s="2" customFormat="1" ht="21.75" customHeight="1">
      <c r="A672" s="38"/>
      <c r="B672" s="39"/>
      <c r="C672" s="220" t="s">
        <v>1894</v>
      </c>
      <c r="D672" s="220" t="s">
        <v>255</v>
      </c>
      <c r="E672" s="221" t="s">
        <v>1895</v>
      </c>
      <c r="F672" s="222" t="s">
        <v>1896</v>
      </c>
      <c r="G672" s="223" t="s">
        <v>802</v>
      </c>
      <c r="H672" s="224">
        <v>44</v>
      </c>
      <c r="I672" s="225"/>
      <c r="J672" s="226">
        <f>ROUND(I672*H672,2)</f>
        <v>0</v>
      </c>
      <c r="K672" s="227"/>
      <c r="L672" s="44"/>
      <c r="M672" s="228" t="s">
        <v>1</v>
      </c>
      <c r="N672" s="229" t="s">
        <v>41</v>
      </c>
      <c r="O672" s="91"/>
      <c r="P672" s="230">
        <f>O672*H672</f>
        <v>0</v>
      </c>
      <c r="Q672" s="230">
        <v>0</v>
      </c>
      <c r="R672" s="230">
        <f>Q672*H672</f>
        <v>0</v>
      </c>
      <c r="S672" s="230">
        <v>0</v>
      </c>
      <c r="T672" s="231">
        <f>S672*H672</f>
        <v>0</v>
      </c>
      <c r="U672" s="38"/>
      <c r="V672" s="38"/>
      <c r="W672" s="38"/>
      <c r="X672" s="38"/>
      <c r="Y672" s="38"/>
      <c r="Z672" s="38"/>
      <c r="AA672" s="38"/>
      <c r="AB672" s="38"/>
      <c r="AC672" s="38"/>
      <c r="AD672" s="38"/>
      <c r="AE672" s="38"/>
      <c r="AR672" s="232" t="s">
        <v>254</v>
      </c>
      <c r="AT672" s="232" t="s">
        <v>255</v>
      </c>
      <c r="AU672" s="232" t="s">
        <v>86</v>
      </c>
      <c r="AY672" s="17" t="s">
        <v>251</v>
      </c>
      <c r="BE672" s="233">
        <f>IF(N672="základní",J672,0)</f>
        <v>0</v>
      </c>
      <c r="BF672" s="233">
        <f>IF(N672="snížená",J672,0)</f>
        <v>0</v>
      </c>
      <c r="BG672" s="233">
        <f>IF(N672="zákl. přenesená",J672,0)</f>
        <v>0</v>
      </c>
      <c r="BH672" s="233">
        <f>IF(N672="sníž. přenesená",J672,0)</f>
        <v>0</v>
      </c>
      <c r="BI672" s="233">
        <f>IF(N672="nulová",J672,0)</f>
        <v>0</v>
      </c>
      <c r="BJ672" s="17" t="s">
        <v>84</v>
      </c>
      <c r="BK672" s="233">
        <f>ROUND(I672*H672,2)</f>
        <v>0</v>
      </c>
      <c r="BL672" s="17" t="s">
        <v>254</v>
      </c>
      <c r="BM672" s="232" t="s">
        <v>1897</v>
      </c>
    </row>
    <row r="673" s="2" customFormat="1">
      <c r="A673" s="38"/>
      <c r="B673" s="39"/>
      <c r="C673" s="40"/>
      <c r="D673" s="234" t="s">
        <v>260</v>
      </c>
      <c r="E673" s="40"/>
      <c r="F673" s="235" t="s">
        <v>1898</v>
      </c>
      <c r="G673" s="40"/>
      <c r="H673" s="40"/>
      <c r="I673" s="236"/>
      <c r="J673" s="40"/>
      <c r="K673" s="40"/>
      <c r="L673" s="44"/>
      <c r="M673" s="237"/>
      <c r="N673" s="238"/>
      <c r="O673" s="91"/>
      <c r="P673" s="91"/>
      <c r="Q673" s="91"/>
      <c r="R673" s="91"/>
      <c r="S673" s="91"/>
      <c r="T673" s="92"/>
      <c r="U673" s="38"/>
      <c r="V673" s="38"/>
      <c r="W673" s="38"/>
      <c r="X673" s="38"/>
      <c r="Y673" s="38"/>
      <c r="Z673" s="38"/>
      <c r="AA673" s="38"/>
      <c r="AB673" s="38"/>
      <c r="AC673" s="38"/>
      <c r="AD673" s="38"/>
      <c r="AE673" s="38"/>
      <c r="AT673" s="17" t="s">
        <v>260</v>
      </c>
      <c r="AU673" s="17" t="s">
        <v>86</v>
      </c>
    </row>
    <row r="674" s="2" customFormat="1">
      <c r="A674" s="38"/>
      <c r="B674" s="39"/>
      <c r="C674" s="40"/>
      <c r="D674" s="240" t="s">
        <v>274</v>
      </c>
      <c r="E674" s="40"/>
      <c r="F674" s="241" t="s">
        <v>1899</v>
      </c>
      <c r="G674" s="40"/>
      <c r="H674" s="40"/>
      <c r="I674" s="236"/>
      <c r="J674" s="40"/>
      <c r="K674" s="40"/>
      <c r="L674" s="44"/>
      <c r="M674" s="237"/>
      <c r="N674" s="238"/>
      <c r="O674" s="91"/>
      <c r="P674" s="91"/>
      <c r="Q674" s="91"/>
      <c r="R674" s="91"/>
      <c r="S674" s="91"/>
      <c r="T674" s="92"/>
      <c r="U674" s="38"/>
      <c r="V674" s="38"/>
      <c r="W674" s="38"/>
      <c r="X674" s="38"/>
      <c r="Y674" s="38"/>
      <c r="Z674" s="38"/>
      <c r="AA674" s="38"/>
      <c r="AB674" s="38"/>
      <c r="AC674" s="38"/>
      <c r="AD674" s="38"/>
      <c r="AE674" s="38"/>
      <c r="AT674" s="17" t="s">
        <v>274</v>
      </c>
      <c r="AU674" s="17" t="s">
        <v>86</v>
      </c>
    </row>
    <row r="675" s="12" customFormat="1">
      <c r="A675" s="12"/>
      <c r="B675" s="242"/>
      <c r="C675" s="243"/>
      <c r="D675" s="234" t="s">
        <v>276</v>
      </c>
      <c r="E675" s="244" t="s">
        <v>1</v>
      </c>
      <c r="F675" s="245" t="s">
        <v>1900</v>
      </c>
      <c r="G675" s="243"/>
      <c r="H675" s="246">
        <v>44</v>
      </c>
      <c r="I675" s="247"/>
      <c r="J675" s="243"/>
      <c r="K675" s="243"/>
      <c r="L675" s="248"/>
      <c r="M675" s="249"/>
      <c r="N675" s="250"/>
      <c r="O675" s="250"/>
      <c r="P675" s="250"/>
      <c r="Q675" s="250"/>
      <c r="R675" s="250"/>
      <c r="S675" s="250"/>
      <c r="T675" s="251"/>
      <c r="U675" s="12"/>
      <c r="V675" s="12"/>
      <c r="W675" s="12"/>
      <c r="X675" s="12"/>
      <c r="Y675" s="12"/>
      <c r="Z675" s="12"/>
      <c r="AA675" s="12"/>
      <c r="AB675" s="12"/>
      <c r="AC675" s="12"/>
      <c r="AD675" s="12"/>
      <c r="AE675" s="12"/>
      <c r="AT675" s="252" t="s">
        <v>276</v>
      </c>
      <c r="AU675" s="252" t="s">
        <v>86</v>
      </c>
      <c r="AV675" s="12" t="s">
        <v>86</v>
      </c>
      <c r="AW675" s="12" t="s">
        <v>32</v>
      </c>
      <c r="AX675" s="12" t="s">
        <v>84</v>
      </c>
      <c r="AY675" s="252" t="s">
        <v>251</v>
      </c>
    </row>
    <row r="676" s="2" customFormat="1" ht="24.15" customHeight="1">
      <c r="A676" s="38"/>
      <c r="B676" s="39"/>
      <c r="C676" s="220" t="s">
        <v>1901</v>
      </c>
      <c r="D676" s="220" t="s">
        <v>255</v>
      </c>
      <c r="E676" s="221" t="s">
        <v>1902</v>
      </c>
      <c r="F676" s="222" t="s">
        <v>1903</v>
      </c>
      <c r="G676" s="223" t="s">
        <v>416</v>
      </c>
      <c r="H676" s="224">
        <v>14</v>
      </c>
      <c r="I676" s="225"/>
      <c r="J676" s="226">
        <f>ROUND(I676*H676,2)</f>
        <v>0</v>
      </c>
      <c r="K676" s="227"/>
      <c r="L676" s="44"/>
      <c r="M676" s="228" t="s">
        <v>1</v>
      </c>
      <c r="N676" s="229" t="s">
        <v>41</v>
      </c>
      <c r="O676" s="91"/>
      <c r="P676" s="230">
        <f>O676*H676</f>
        <v>0</v>
      </c>
      <c r="Q676" s="230">
        <v>0.12422</v>
      </c>
      <c r="R676" s="230">
        <f>Q676*H676</f>
        <v>1.73908</v>
      </c>
      <c r="S676" s="230">
        <v>0</v>
      </c>
      <c r="T676" s="231">
        <f>S676*H676</f>
        <v>0</v>
      </c>
      <c r="U676" s="38"/>
      <c r="V676" s="38"/>
      <c r="W676" s="38"/>
      <c r="X676" s="38"/>
      <c r="Y676" s="38"/>
      <c r="Z676" s="38"/>
      <c r="AA676" s="38"/>
      <c r="AB676" s="38"/>
      <c r="AC676" s="38"/>
      <c r="AD676" s="38"/>
      <c r="AE676" s="38"/>
      <c r="AR676" s="232" t="s">
        <v>254</v>
      </c>
      <c r="AT676" s="232" t="s">
        <v>255</v>
      </c>
      <c r="AU676" s="232" t="s">
        <v>86</v>
      </c>
      <c r="AY676" s="17" t="s">
        <v>251</v>
      </c>
      <c r="BE676" s="233">
        <f>IF(N676="základní",J676,0)</f>
        <v>0</v>
      </c>
      <c r="BF676" s="233">
        <f>IF(N676="snížená",J676,0)</f>
        <v>0</v>
      </c>
      <c r="BG676" s="233">
        <f>IF(N676="zákl. přenesená",J676,0)</f>
        <v>0</v>
      </c>
      <c r="BH676" s="233">
        <f>IF(N676="sníž. přenesená",J676,0)</f>
        <v>0</v>
      </c>
      <c r="BI676" s="233">
        <f>IF(N676="nulová",J676,0)</f>
        <v>0</v>
      </c>
      <c r="BJ676" s="17" t="s">
        <v>84</v>
      </c>
      <c r="BK676" s="233">
        <f>ROUND(I676*H676,2)</f>
        <v>0</v>
      </c>
      <c r="BL676" s="17" t="s">
        <v>254</v>
      </c>
      <c r="BM676" s="232" t="s">
        <v>1904</v>
      </c>
    </row>
    <row r="677" s="2" customFormat="1">
      <c r="A677" s="38"/>
      <c r="B677" s="39"/>
      <c r="C677" s="40"/>
      <c r="D677" s="234" t="s">
        <v>260</v>
      </c>
      <c r="E677" s="40"/>
      <c r="F677" s="235" t="s">
        <v>1905</v>
      </c>
      <c r="G677" s="40"/>
      <c r="H677" s="40"/>
      <c r="I677" s="236"/>
      <c r="J677" s="40"/>
      <c r="K677" s="40"/>
      <c r="L677" s="44"/>
      <c r="M677" s="237"/>
      <c r="N677" s="238"/>
      <c r="O677" s="91"/>
      <c r="P677" s="91"/>
      <c r="Q677" s="91"/>
      <c r="R677" s="91"/>
      <c r="S677" s="91"/>
      <c r="T677" s="92"/>
      <c r="U677" s="38"/>
      <c r="V677" s="38"/>
      <c r="W677" s="38"/>
      <c r="X677" s="38"/>
      <c r="Y677" s="38"/>
      <c r="Z677" s="38"/>
      <c r="AA677" s="38"/>
      <c r="AB677" s="38"/>
      <c r="AC677" s="38"/>
      <c r="AD677" s="38"/>
      <c r="AE677" s="38"/>
      <c r="AT677" s="17" t="s">
        <v>260</v>
      </c>
      <c r="AU677" s="17" t="s">
        <v>86</v>
      </c>
    </row>
    <row r="678" s="2" customFormat="1">
      <c r="A678" s="38"/>
      <c r="B678" s="39"/>
      <c r="C678" s="40"/>
      <c r="D678" s="240" t="s">
        <v>274</v>
      </c>
      <c r="E678" s="40"/>
      <c r="F678" s="241" t="s">
        <v>1906</v>
      </c>
      <c r="G678" s="40"/>
      <c r="H678" s="40"/>
      <c r="I678" s="236"/>
      <c r="J678" s="40"/>
      <c r="K678" s="40"/>
      <c r="L678" s="44"/>
      <c r="M678" s="237"/>
      <c r="N678" s="238"/>
      <c r="O678" s="91"/>
      <c r="P678" s="91"/>
      <c r="Q678" s="91"/>
      <c r="R678" s="91"/>
      <c r="S678" s="91"/>
      <c r="T678" s="92"/>
      <c r="U678" s="38"/>
      <c r="V678" s="38"/>
      <c r="W678" s="38"/>
      <c r="X678" s="38"/>
      <c r="Y678" s="38"/>
      <c r="Z678" s="38"/>
      <c r="AA678" s="38"/>
      <c r="AB678" s="38"/>
      <c r="AC678" s="38"/>
      <c r="AD678" s="38"/>
      <c r="AE678" s="38"/>
      <c r="AT678" s="17" t="s">
        <v>274</v>
      </c>
      <c r="AU678" s="17" t="s">
        <v>86</v>
      </c>
    </row>
    <row r="679" s="12" customFormat="1">
      <c r="A679" s="12"/>
      <c r="B679" s="242"/>
      <c r="C679" s="243"/>
      <c r="D679" s="234" t="s">
        <v>276</v>
      </c>
      <c r="E679" s="244" t="s">
        <v>1</v>
      </c>
      <c r="F679" s="245" t="s">
        <v>336</v>
      </c>
      <c r="G679" s="243"/>
      <c r="H679" s="246">
        <v>14</v>
      </c>
      <c r="I679" s="247"/>
      <c r="J679" s="243"/>
      <c r="K679" s="243"/>
      <c r="L679" s="248"/>
      <c r="M679" s="249"/>
      <c r="N679" s="250"/>
      <c r="O679" s="250"/>
      <c r="P679" s="250"/>
      <c r="Q679" s="250"/>
      <c r="R679" s="250"/>
      <c r="S679" s="250"/>
      <c r="T679" s="251"/>
      <c r="U679" s="12"/>
      <c r="V679" s="12"/>
      <c r="W679" s="12"/>
      <c r="X679" s="12"/>
      <c r="Y679" s="12"/>
      <c r="Z679" s="12"/>
      <c r="AA679" s="12"/>
      <c r="AB679" s="12"/>
      <c r="AC679" s="12"/>
      <c r="AD679" s="12"/>
      <c r="AE679" s="12"/>
      <c r="AT679" s="252" t="s">
        <v>276</v>
      </c>
      <c r="AU679" s="252" t="s">
        <v>86</v>
      </c>
      <c r="AV679" s="12" t="s">
        <v>86</v>
      </c>
      <c r="AW679" s="12" t="s">
        <v>32</v>
      </c>
      <c r="AX679" s="12" t="s">
        <v>84</v>
      </c>
      <c r="AY679" s="252" t="s">
        <v>251</v>
      </c>
    </row>
    <row r="680" s="2" customFormat="1" ht="21.75" customHeight="1">
      <c r="A680" s="38"/>
      <c r="B680" s="39"/>
      <c r="C680" s="292" t="s">
        <v>1907</v>
      </c>
      <c r="D680" s="292" t="s">
        <v>1133</v>
      </c>
      <c r="E680" s="293" t="s">
        <v>1908</v>
      </c>
      <c r="F680" s="294" t="s">
        <v>1909</v>
      </c>
      <c r="G680" s="295" t="s">
        <v>416</v>
      </c>
      <c r="H680" s="296">
        <v>14</v>
      </c>
      <c r="I680" s="297"/>
      <c r="J680" s="298">
        <f>ROUND(I680*H680,2)</f>
        <v>0</v>
      </c>
      <c r="K680" s="299"/>
      <c r="L680" s="300"/>
      <c r="M680" s="301" t="s">
        <v>1</v>
      </c>
      <c r="N680" s="302" t="s">
        <v>41</v>
      </c>
      <c r="O680" s="91"/>
      <c r="P680" s="230">
        <f>O680*H680</f>
        <v>0</v>
      </c>
      <c r="Q680" s="230">
        <v>0.067000000000000004</v>
      </c>
      <c r="R680" s="230">
        <f>Q680*H680</f>
        <v>0.93800000000000006</v>
      </c>
      <c r="S680" s="230">
        <v>0</v>
      </c>
      <c r="T680" s="231">
        <f>S680*H680</f>
        <v>0</v>
      </c>
      <c r="U680" s="38"/>
      <c r="V680" s="38"/>
      <c r="W680" s="38"/>
      <c r="X680" s="38"/>
      <c r="Y680" s="38"/>
      <c r="Z680" s="38"/>
      <c r="AA680" s="38"/>
      <c r="AB680" s="38"/>
      <c r="AC680" s="38"/>
      <c r="AD680" s="38"/>
      <c r="AE680" s="38"/>
      <c r="AR680" s="232" t="s">
        <v>299</v>
      </c>
      <c r="AT680" s="232" t="s">
        <v>1133</v>
      </c>
      <c r="AU680" s="232" t="s">
        <v>86</v>
      </c>
      <c r="AY680" s="17" t="s">
        <v>251</v>
      </c>
      <c r="BE680" s="233">
        <f>IF(N680="základní",J680,0)</f>
        <v>0</v>
      </c>
      <c r="BF680" s="233">
        <f>IF(N680="snížená",J680,0)</f>
        <v>0</v>
      </c>
      <c r="BG680" s="233">
        <f>IF(N680="zákl. přenesená",J680,0)</f>
        <v>0</v>
      </c>
      <c r="BH680" s="233">
        <f>IF(N680="sníž. přenesená",J680,0)</f>
        <v>0</v>
      </c>
      <c r="BI680" s="233">
        <f>IF(N680="nulová",J680,0)</f>
        <v>0</v>
      </c>
      <c r="BJ680" s="17" t="s">
        <v>84</v>
      </c>
      <c r="BK680" s="233">
        <f>ROUND(I680*H680,2)</f>
        <v>0</v>
      </c>
      <c r="BL680" s="17" t="s">
        <v>254</v>
      </c>
      <c r="BM680" s="232" t="s">
        <v>1910</v>
      </c>
    </row>
    <row r="681" s="2" customFormat="1">
      <c r="A681" s="38"/>
      <c r="B681" s="39"/>
      <c r="C681" s="40"/>
      <c r="D681" s="234" t="s">
        <v>260</v>
      </c>
      <c r="E681" s="40"/>
      <c r="F681" s="235" t="s">
        <v>1909</v>
      </c>
      <c r="G681" s="40"/>
      <c r="H681" s="40"/>
      <c r="I681" s="236"/>
      <c r="J681" s="40"/>
      <c r="K681" s="40"/>
      <c r="L681" s="44"/>
      <c r="M681" s="237"/>
      <c r="N681" s="238"/>
      <c r="O681" s="91"/>
      <c r="P681" s="91"/>
      <c r="Q681" s="91"/>
      <c r="R681" s="91"/>
      <c r="S681" s="91"/>
      <c r="T681" s="92"/>
      <c r="U681" s="38"/>
      <c r="V681" s="38"/>
      <c r="W681" s="38"/>
      <c r="X681" s="38"/>
      <c r="Y681" s="38"/>
      <c r="Z681" s="38"/>
      <c r="AA681" s="38"/>
      <c r="AB681" s="38"/>
      <c r="AC681" s="38"/>
      <c r="AD681" s="38"/>
      <c r="AE681" s="38"/>
      <c r="AT681" s="17" t="s">
        <v>260</v>
      </c>
      <c r="AU681" s="17" t="s">
        <v>86</v>
      </c>
    </row>
    <row r="682" s="2" customFormat="1" ht="24.15" customHeight="1">
      <c r="A682" s="38"/>
      <c r="B682" s="39"/>
      <c r="C682" s="220" t="s">
        <v>1182</v>
      </c>
      <c r="D682" s="220" t="s">
        <v>255</v>
      </c>
      <c r="E682" s="221" t="s">
        <v>1911</v>
      </c>
      <c r="F682" s="222" t="s">
        <v>1912</v>
      </c>
      <c r="G682" s="223" t="s">
        <v>416</v>
      </c>
      <c r="H682" s="224">
        <v>14</v>
      </c>
      <c r="I682" s="225"/>
      <c r="J682" s="226">
        <f>ROUND(I682*H682,2)</f>
        <v>0</v>
      </c>
      <c r="K682" s="227"/>
      <c r="L682" s="44"/>
      <c r="M682" s="228" t="s">
        <v>1</v>
      </c>
      <c r="N682" s="229" t="s">
        <v>41</v>
      </c>
      <c r="O682" s="91"/>
      <c r="P682" s="230">
        <f>O682*H682</f>
        <v>0</v>
      </c>
      <c r="Q682" s="230">
        <v>0.02972</v>
      </c>
      <c r="R682" s="230">
        <f>Q682*H682</f>
        <v>0.41608000000000001</v>
      </c>
      <c r="S682" s="230">
        <v>0</v>
      </c>
      <c r="T682" s="231">
        <f>S682*H682</f>
        <v>0</v>
      </c>
      <c r="U682" s="38"/>
      <c r="V682" s="38"/>
      <c r="W682" s="38"/>
      <c r="X682" s="38"/>
      <c r="Y682" s="38"/>
      <c r="Z682" s="38"/>
      <c r="AA682" s="38"/>
      <c r="AB682" s="38"/>
      <c r="AC682" s="38"/>
      <c r="AD682" s="38"/>
      <c r="AE682" s="38"/>
      <c r="AR682" s="232" t="s">
        <v>254</v>
      </c>
      <c r="AT682" s="232" t="s">
        <v>255</v>
      </c>
      <c r="AU682" s="232" t="s">
        <v>86</v>
      </c>
      <c r="AY682" s="17" t="s">
        <v>251</v>
      </c>
      <c r="BE682" s="233">
        <f>IF(N682="základní",J682,0)</f>
        <v>0</v>
      </c>
      <c r="BF682" s="233">
        <f>IF(N682="snížená",J682,0)</f>
        <v>0</v>
      </c>
      <c r="BG682" s="233">
        <f>IF(N682="zákl. přenesená",J682,0)</f>
        <v>0</v>
      </c>
      <c r="BH682" s="233">
        <f>IF(N682="sníž. přenesená",J682,0)</f>
        <v>0</v>
      </c>
      <c r="BI682" s="233">
        <f>IF(N682="nulová",J682,0)</f>
        <v>0</v>
      </c>
      <c r="BJ682" s="17" t="s">
        <v>84</v>
      </c>
      <c r="BK682" s="233">
        <f>ROUND(I682*H682,2)</f>
        <v>0</v>
      </c>
      <c r="BL682" s="17" t="s">
        <v>254</v>
      </c>
      <c r="BM682" s="232" t="s">
        <v>1913</v>
      </c>
    </row>
    <row r="683" s="2" customFormat="1">
      <c r="A683" s="38"/>
      <c r="B683" s="39"/>
      <c r="C683" s="40"/>
      <c r="D683" s="234" t="s">
        <v>260</v>
      </c>
      <c r="E683" s="40"/>
      <c r="F683" s="235" t="s">
        <v>1914</v>
      </c>
      <c r="G683" s="40"/>
      <c r="H683" s="40"/>
      <c r="I683" s="236"/>
      <c r="J683" s="40"/>
      <c r="K683" s="40"/>
      <c r="L683" s="44"/>
      <c r="M683" s="237"/>
      <c r="N683" s="238"/>
      <c r="O683" s="91"/>
      <c r="P683" s="91"/>
      <c r="Q683" s="91"/>
      <c r="R683" s="91"/>
      <c r="S683" s="91"/>
      <c r="T683" s="92"/>
      <c r="U683" s="38"/>
      <c r="V683" s="38"/>
      <c r="W683" s="38"/>
      <c r="X683" s="38"/>
      <c r="Y683" s="38"/>
      <c r="Z683" s="38"/>
      <c r="AA683" s="38"/>
      <c r="AB683" s="38"/>
      <c r="AC683" s="38"/>
      <c r="AD683" s="38"/>
      <c r="AE683" s="38"/>
      <c r="AT683" s="17" t="s">
        <v>260</v>
      </c>
      <c r="AU683" s="17" t="s">
        <v>86</v>
      </c>
    </row>
    <row r="684" s="2" customFormat="1">
      <c r="A684" s="38"/>
      <c r="B684" s="39"/>
      <c r="C684" s="40"/>
      <c r="D684" s="240" t="s">
        <v>274</v>
      </c>
      <c r="E684" s="40"/>
      <c r="F684" s="241" t="s">
        <v>1915</v>
      </c>
      <c r="G684" s="40"/>
      <c r="H684" s="40"/>
      <c r="I684" s="236"/>
      <c r="J684" s="40"/>
      <c r="K684" s="40"/>
      <c r="L684" s="44"/>
      <c r="M684" s="237"/>
      <c r="N684" s="238"/>
      <c r="O684" s="91"/>
      <c r="P684" s="91"/>
      <c r="Q684" s="91"/>
      <c r="R684" s="91"/>
      <c r="S684" s="91"/>
      <c r="T684" s="92"/>
      <c r="U684" s="38"/>
      <c r="V684" s="38"/>
      <c r="W684" s="38"/>
      <c r="X684" s="38"/>
      <c r="Y684" s="38"/>
      <c r="Z684" s="38"/>
      <c r="AA684" s="38"/>
      <c r="AB684" s="38"/>
      <c r="AC684" s="38"/>
      <c r="AD684" s="38"/>
      <c r="AE684" s="38"/>
      <c r="AT684" s="17" t="s">
        <v>274</v>
      </c>
      <c r="AU684" s="17" t="s">
        <v>86</v>
      </c>
    </row>
    <row r="685" s="12" customFormat="1">
      <c r="A685" s="12"/>
      <c r="B685" s="242"/>
      <c r="C685" s="243"/>
      <c r="D685" s="234" t="s">
        <v>276</v>
      </c>
      <c r="E685" s="244" t="s">
        <v>1</v>
      </c>
      <c r="F685" s="245" t="s">
        <v>336</v>
      </c>
      <c r="G685" s="243"/>
      <c r="H685" s="246">
        <v>14</v>
      </c>
      <c r="I685" s="247"/>
      <c r="J685" s="243"/>
      <c r="K685" s="243"/>
      <c r="L685" s="248"/>
      <c r="M685" s="249"/>
      <c r="N685" s="250"/>
      <c r="O685" s="250"/>
      <c r="P685" s="250"/>
      <c r="Q685" s="250"/>
      <c r="R685" s="250"/>
      <c r="S685" s="250"/>
      <c r="T685" s="251"/>
      <c r="U685" s="12"/>
      <c r="V685" s="12"/>
      <c r="W685" s="12"/>
      <c r="X685" s="12"/>
      <c r="Y685" s="12"/>
      <c r="Z685" s="12"/>
      <c r="AA685" s="12"/>
      <c r="AB685" s="12"/>
      <c r="AC685" s="12"/>
      <c r="AD685" s="12"/>
      <c r="AE685" s="12"/>
      <c r="AT685" s="252" t="s">
        <v>276</v>
      </c>
      <c r="AU685" s="252" t="s">
        <v>86</v>
      </c>
      <c r="AV685" s="12" t="s">
        <v>86</v>
      </c>
      <c r="AW685" s="12" t="s">
        <v>32</v>
      </c>
      <c r="AX685" s="12" t="s">
        <v>84</v>
      </c>
      <c r="AY685" s="252" t="s">
        <v>251</v>
      </c>
    </row>
    <row r="686" s="2" customFormat="1" ht="21.75" customHeight="1">
      <c r="A686" s="38"/>
      <c r="B686" s="39"/>
      <c r="C686" s="292" t="s">
        <v>1916</v>
      </c>
      <c r="D686" s="292" t="s">
        <v>1133</v>
      </c>
      <c r="E686" s="293" t="s">
        <v>1917</v>
      </c>
      <c r="F686" s="294" t="s">
        <v>1918</v>
      </c>
      <c r="G686" s="295" t="s">
        <v>416</v>
      </c>
      <c r="H686" s="296">
        <v>14</v>
      </c>
      <c r="I686" s="297"/>
      <c r="J686" s="298">
        <f>ROUND(I686*H686,2)</f>
        <v>0</v>
      </c>
      <c r="K686" s="299"/>
      <c r="L686" s="300"/>
      <c r="M686" s="301" t="s">
        <v>1</v>
      </c>
      <c r="N686" s="302" t="s">
        <v>41</v>
      </c>
      <c r="O686" s="91"/>
      <c r="P686" s="230">
        <f>O686*H686</f>
        <v>0</v>
      </c>
      <c r="Q686" s="230">
        <v>0.111</v>
      </c>
      <c r="R686" s="230">
        <f>Q686*H686</f>
        <v>1.5540000000000001</v>
      </c>
      <c r="S686" s="230">
        <v>0</v>
      </c>
      <c r="T686" s="231">
        <f>S686*H686</f>
        <v>0</v>
      </c>
      <c r="U686" s="38"/>
      <c r="V686" s="38"/>
      <c r="W686" s="38"/>
      <c r="X686" s="38"/>
      <c r="Y686" s="38"/>
      <c r="Z686" s="38"/>
      <c r="AA686" s="38"/>
      <c r="AB686" s="38"/>
      <c r="AC686" s="38"/>
      <c r="AD686" s="38"/>
      <c r="AE686" s="38"/>
      <c r="AR686" s="232" t="s">
        <v>299</v>
      </c>
      <c r="AT686" s="232" t="s">
        <v>1133</v>
      </c>
      <c r="AU686" s="232" t="s">
        <v>86</v>
      </c>
      <c r="AY686" s="17" t="s">
        <v>251</v>
      </c>
      <c r="BE686" s="233">
        <f>IF(N686="základní",J686,0)</f>
        <v>0</v>
      </c>
      <c r="BF686" s="233">
        <f>IF(N686="snížená",J686,0)</f>
        <v>0</v>
      </c>
      <c r="BG686" s="233">
        <f>IF(N686="zákl. přenesená",J686,0)</f>
        <v>0</v>
      </c>
      <c r="BH686" s="233">
        <f>IF(N686="sníž. přenesená",J686,0)</f>
        <v>0</v>
      </c>
      <c r="BI686" s="233">
        <f>IF(N686="nulová",J686,0)</f>
        <v>0</v>
      </c>
      <c r="BJ686" s="17" t="s">
        <v>84</v>
      </c>
      <c r="BK686" s="233">
        <f>ROUND(I686*H686,2)</f>
        <v>0</v>
      </c>
      <c r="BL686" s="17" t="s">
        <v>254</v>
      </c>
      <c r="BM686" s="232" t="s">
        <v>1919</v>
      </c>
    </row>
    <row r="687" s="2" customFormat="1">
      <c r="A687" s="38"/>
      <c r="B687" s="39"/>
      <c r="C687" s="40"/>
      <c r="D687" s="234" t="s">
        <v>260</v>
      </c>
      <c r="E687" s="40"/>
      <c r="F687" s="235" t="s">
        <v>1918</v>
      </c>
      <c r="G687" s="40"/>
      <c r="H687" s="40"/>
      <c r="I687" s="236"/>
      <c r="J687" s="40"/>
      <c r="K687" s="40"/>
      <c r="L687" s="44"/>
      <c r="M687" s="237"/>
      <c r="N687" s="238"/>
      <c r="O687" s="91"/>
      <c r="P687" s="91"/>
      <c r="Q687" s="91"/>
      <c r="R687" s="91"/>
      <c r="S687" s="91"/>
      <c r="T687" s="92"/>
      <c r="U687" s="38"/>
      <c r="V687" s="38"/>
      <c r="W687" s="38"/>
      <c r="X687" s="38"/>
      <c r="Y687" s="38"/>
      <c r="Z687" s="38"/>
      <c r="AA687" s="38"/>
      <c r="AB687" s="38"/>
      <c r="AC687" s="38"/>
      <c r="AD687" s="38"/>
      <c r="AE687" s="38"/>
      <c r="AT687" s="17" t="s">
        <v>260</v>
      </c>
      <c r="AU687" s="17" t="s">
        <v>86</v>
      </c>
    </row>
    <row r="688" s="2" customFormat="1" ht="24.15" customHeight="1">
      <c r="A688" s="38"/>
      <c r="B688" s="39"/>
      <c r="C688" s="220" t="s">
        <v>1920</v>
      </c>
      <c r="D688" s="220" t="s">
        <v>255</v>
      </c>
      <c r="E688" s="221" t="s">
        <v>1921</v>
      </c>
      <c r="F688" s="222" t="s">
        <v>1922</v>
      </c>
      <c r="G688" s="223" t="s">
        <v>416</v>
      </c>
      <c r="H688" s="224">
        <v>14</v>
      </c>
      <c r="I688" s="225"/>
      <c r="J688" s="226">
        <f>ROUND(I688*H688,2)</f>
        <v>0</v>
      </c>
      <c r="K688" s="227"/>
      <c r="L688" s="44"/>
      <c r="M688" s="228" t="s">
        <v>1</v>
      </c>
      <c r="N688" s="229" t="s">
        <v>41</v>
      </c>
      <c r="O688" s="91"/>
      <c r="P688" s="230">
        <f>O688*H688</f>
        <v>0</v>
      </c>
      <c r="Q688" s="230">
        <v>0.02972</v>
      </c>
      <c r="R688" s="230">
        <f>Q688*H688</f>
        <v>0.41608000000000001</v>
      </c>
      <c r="S688" s="230">
        <v>0</v>
      </c>
      <c r="T688" s="231">
        <f>S688*H688</f>
        <v>0</v>
      </c>
      <c r="U688" s="38"/>
      <c r="V688" s="38"/>
      <c r="W688" s="38"/>
      <c r="X688" s="38"/>
      <c r="Y688" s="38"/>
      <c r="Z688" s="38"/>
      <c r="AA688" s="38"/>
      <c r="AB688" s="38"/>
      <c r="AC688" s="38"/>
      <c r="AD688" s="38"/>
      <c r="AE688" s="38"/>
      <c r="AR688" s="232" t="s">
        <v>254</v>
      </c>
      <c r="AT688" s="232" t="s">
        <v>255</v>
      </c>
      <c r="AU688" s="232" t="s">
        <v>86</v>
      </c>
      <c r="AY688" s="17" t="s">
        <v>251</v>
      </c>
      <c r="BE688" s="233">
        <f>IF(N688="základní",J688,0)</f>
        <v>0</v>
      </c>
      <c r="BF688" s="233">
        <f>IF(N688="snížená",J688,0)</f>
        <v>0</v>
      </c>
      <c r="BG688" s="233">
        <f>IF(N688="zákl. přenesená",J688,0)</f>
        <v>0</v>
      </c>
      <c r="BH688" s="233">
        <f>IF(N688="sníž. přenesená",J688,0)</f>
        <v>0</v>
      </c>
      <c r="BI688" s="233">
        <f>IF(N688="nulová",J688,0)</f>
        <v>0</v>
      </c>
      <c r="BJ688" s="17" t="s">
        <v>84</v>
      </c>
      <c r="BK688" s="233">
        <f>ROUND(I688*H688,2)</f>
        <v>0</v>
      </c>
      <c r="BL688" s="17" t="s">
        <v>254</v>
      </c>
      <c r="BM688" s="232" t="s">
        <v>1923</v>
      </c>
    </row>
    <row r="689" s="2" customFormat="1">
      <c r="A689" s="38"/>
      <c r="B689" s="39"/>
      <c r="C689" s="40"/>
      <c r="D689" s="234" t="s">
        <v>260</v>
      </c>
      <c r="E689" s="40"/>
      <c r="F689" s="235" t="s">
        <v>1924</v>
      </c>
      <c r="G689" s="40"/>
      <c r="H689" s="40"/>
      <c r="I689" s="236"/>
      <c r="J689" s="40"/>
      <c r="K689" s="40"/>
      <c r="L689" s="44"/>
      <c r="M689" s="237"/>
      <c r="N689" s="238"/>
      <c r="O689" s="91"/>
      <c r="P689" s="91"/>
      <c r="Q689" s="91"/>
      <c r="R689" s="91"/>
      <c r="S689" s="91"/>
      <c r="T689" s="92"/>
      <c r="U689" s="38"/>
      <c r="V689" s="38"/>
      <c r="W689" s="38"/>
      <c r="X689" s="38"/>
      <c r="Y689" s="38"/>
      <c r="Z689" s="38"/>
      <c r="AA689" s="38"/>
      <c r="AB689" s="38"/>
      <c r="AC689" s="38"/>
      <c r="AD689" s="38"/>
      <c r="AE689" s="38"/>
      <c r="AT689" s="17" t="s">
        <v>260</v>
      </c>
      <c r="AU689" s="17" t="s">
        <v>86</v>
      </c>
    </row>
    <row r="690" s="2" customFormat="1">
      <c r="A690" s="38"/>
      <c r="B690" s="39"/>
      <c r="C690" s="40"/>
      <c r="D690" s="240" t="s">
        <v>274</v>
      </c>
      <c r="E690" s="40"/>
      <c r="F690" s="241" t="s">
        <v>1925</v>
      </c>
      <c r="G690" s="40"/>
      <c r="H690" s="40"/>
      <c r="I690" s="236"/>
      <c r="J690" s="40"/>
      <c r="K690" s="40"/>
      <c r="L690" s="44"/>
      <c r="M690" s="237"/>
      <c r="N690" s="238"/>
      <c r="O690" s="91"/>
      <c r="P690" s="91"/>
      <c r="Q690" s="91"/>
      <c r="R690" s="91"/>
      <c r="S690" s="91"/>
      <c r="T690" s="92"/>
      <c r="U690" s="38"/>
      <c r="V690" s="38"/>
      <c r="W690" s="38"/>
      <c r="X690" s="38"/>
      <c r="Y690" s="38"/>
      <c r="Z690" s="38"/>
      <c r="AA690" s="38"/>
      <c r="AB690" s="38"/>
      <c r="AC690" s="38"/>
      <c r="AD690" s="38"/>
      <c r="AE690" s="38"/>
      <c r="AT690" s="17" t="s">
        <v>274</v>
      </c>
      <c r="AU690" s="17" t="s">
        <v>86</v>
      </c>
    </row>
    <row r="691" s="12" customFormat="1">
      <c r="A691" s="12"/>
      <c r="B691" s="242"/>
      <c r="C691" s="243"/>
      <c r="D691" s="234" t="s">
        <v>276</v>
      </c>
      <c r="E691" s="244" t="s">
        <v>1</v>
      </c>
      <c r="F691" s="245" t="s">
        <v>336</v>
      </c>
      <c r="G691" s="243"/>
      <c r="H691" s="246">
        <v>14</v>
      </c>
      <c r="I691" s="247"/>
      <c r="J691" s="243"/>
      <c r="K691" s="243"/>
      <c r="L691" s="248"/>
      <c r="M691" s="249"/>
      <c r="N691" s="250"/>
      <c r="O691" s="250"/>
      <c r="P691" s="250"/>
      <c r="Q691" s="250"/>
      <c r="R691" s="250"/>
      <c r="S691" s="250"/>
      <c r="T691" s="251"/>
      <c r="U691" s="12"/>
      <c r="V691" s="12"/>
      <c r="W691" s="12"/>
      <c r="X691" s="12"/>
      <c r="Y691" s="12"/>
      <c r="Z691" s="12"/>
      <c r="AA691" s="12"/>
      <c r="AB691" s="12"/>
      <c r="AC691" s="12"/>
      <c r="AD691" s="12"/>
      <c r="AE691" s="12"/>
      <c r="AT691" s="252" t="s">
        <v>276</v>
      </c>
      <c r="AU691" s="252" t="s">
        <v>86</v>
      </c>
      <c r="AV691" s="12" t="s">
        <v>86</v>
      </c>
      <c r="AW691" s="12" t="s">
        <v>32</v>
      </c>
      <c r="AX691" s="12" t="s">
        <v>84</v>
      </c>
      <c r="AY691" s="252" t="s">
        <v>251</v>
      </c>
    </row>
    <row r="692" s="2" customFormat="1" ht="24.15" customHeight="1">
      <c r="A692" s="38"/>
      <c r="B692" s="39"/>
      <c r="C692" s="292" t="s">
        <v>1926</v>
      </c>
      <c r="D692" s="292" t="s">
        <v>1133</v>
      </c>
      <c r="E692" s="293" t="s">
        <v>1927</v>
      </c>
      <c r="F692" s="294" t="s">
        <v>1928</v>
      </c>
      <c r="G692" s="295" t="s">
        <v>416</v>
      </c>
      <c r="H692" s="296">
        <v>14</v>
      </c>
      <c r="I692" s="297"/>
      <c r="J692" s="298">
        <f>ROUND(I692*H692,2)</f>
        <v>0</v>
      </c>
      <c r="K692" s="299"/>
      <c r="L692" s="300"/>
      <c r="M692" s="301" t="s">
        <v>1</v>
      </c>
      <c r="N692" s="302" t="s">
        <v>41</v>
      </c>
      <c r="O692" s="91"/>
      <c r="P692" s="230">
        <f>O692*H692</f>
        <v>0</v>
      </c>
      <c r="Q692" s="230">
        <v>0.057000000000000002</v>
      </c>
      <c r="R692" s="230">
        <f>Q692*H692</f>
        <v>0.79800000000000004</v>
      </c>
      <c r="S692" s="230">
        <v>0</v>
      </c>
      <c r="T692" s="231">
        <f>S692*H692</f>
        <v>0</v>
      </c>
      <c r="U692" s="38"/>
      <c r="V692" s="38"/>
      <c r="W692" s="38"/>
      <c r="X692" s="38"/>
      <c r="Y692" s="38"/>
      <c r="Z692" s="38"/>
      <c r="AA692" s="38"/>
      <c r="AB692" s="38"/>
      <c r="AC692" s="38"/>
      <c r="AD692" s="38"/>
      <c r="AE692" s="38"/>
      <c r="AR692" s="232" t="s">
        <v>299</v>
      </c>
      <c r="AT692" s="232" t="s">
        <v>1133</v>
      </c>
      <c r="AU692" s="232" t="s">
        <v>86</v>
      </c>
      <c r="AY692" s="17" t="s">
        <v>251</v>
      </c>
      <c r="BE692" s="233">
        <f>IF(N692="základní",J692,0)</f>
        <v>0</v>
      </c>
      <c r="BF692" s="233">
        <f>IF(N692="snížená",J692,0)</f>
        <v>0</v>
      </c>
      <c r="BG692" s="233">
        <f>IF(N692="zákl. přenesená",J692,0)</f>
        <v>0</v>
      </c>
      <c r="BH692" s="233">
        <f>IF(N692="sníž. přenesená",J692,0)</f>
        <v>0</v>
      </c>
      <c r="BI692" s="233">
        <f>IF(N692="nulová",J692,0)</f>
        <v>0</v>
      </c>
      <c r="BJ692" s="17" t="s">
        <v>84</v>
      </c>
      <c r="BK692" s="233">
        <f>ROUND(I692*H692,2)</f>
        <v>0</v>
      </c>
      <c r="BL692" s="17" t="s">
        <v>254</v>
      </c>
      <c r="BM692" s="232" t="s">
        <v>1929</v>
      </c>
    </row>
    <row r="693" s="2" customFormat="1">
      <c r="A693" s="38"/>
      <c r="B693" s="39"/>
      <c r="C693" s="40"/>
      <c r="D693" s="234" t="s">
        <v>260</v>
      </c>
      <c r="E693" s="40"/>
      <c r="F693" s="235" t="s">
        <v>1928</v>
      </c>
      <c r="G693" s="40"/>
      <c r="H693" s="40"/>
      <c r="I693" s="236"/>
      <c r="J693" s="40"/>
      <c r="K693" s="40"/>
      <c r="L693" s="44"/>
      <c r="M693" s="237"/>
      <c r="N693" s="238"/>
      <c r="O693" s="91"/>
      <c r="P693" s="91"/>
      <c r="Q693" s="91"/>
      <c r="R693" s="91"/>
      <c r="S693" s="91"/>
      <c r="T693" s="92"/>
      <c r="U693" s="38"/>
      <c r="V693" s="38"/>
      <c r="W693" s="38"/>
      <c r="X693" s="38"/>
      <c r="Y693" s="38"/>
      <c r="Z693" s="38"/>
      <c r="AA693" s="38"/>
      <c r="AB693" s="38"/>
      <c r="AC693" s="38"/>
      <c r="AD693" s="38"/>
      <c r="AE693" s="38"/>
      <c r="AT693" s="17" t="s">
        <v>260</v>
      </c>
      <c r="AU693" s="17" t="s">
        <v>86</v>
      </c>
    </row>
    <row r="694" s="2" customFormat="1" ht="24.15" customHeight="1">
      <c r="A694" s="38"/>
      <c r="B694" s="39"/>
      <c r="C694" s="220" t="s">
        <v>1930</v>
      </c>
      <c r="D694" s="220" t="s">
        <v>255</v>
      </c>
      <c r="E694" s="221" t="s">
        <v>1931</v>
      </c>
      <c r="F694" s="222" t="s">
        <v>1932</v>
      </c>
      <c r="G694" s="223" t="s">
        <v>416</v>
      </c>
      <c r="H694" s="224">
        <v>14</v>
      </c>
      <c r="I694" s="225"/>
      <c r="J694" s="226">
        <f>ROUND(I694*H694,2)</f>
        <v>0</v>
      </c>
      <c r="K694" s="227"/>
      <c r="L694" s="44"/>
      <c r="M694" s="228" t="s">
        <v>1</v>
      </c>
      <c r="N694" s="229" t="s">
        <v>41</v>
      </c>
      <c r="O694" s="91"/>
      <c r="P694" s="230">
        <f>O694*H694</f>
        <v>0</v>
      </c>
      <c r="Q694" s="230">
        <v>0.02972</v>
      </c>
      <c r="R694" s="230">
        <f>Q694*H694</f>
        <v>0.41608000000000001</v>
      </c>
      <c r="S694" s="230">
        <v>0</v>
      </c>
      <c r="T694" s="231">
        <f>S694*H694</f>
        <v>0</v>
      </c>
      <c r="U694" s="38"/>
      <c r="V694" s="38"/>
      <c r="W694" s="38"/>
      <c r="X694" s="38"/>
      <c r="Y694" s="38"/>
      <c r="Z694" s="38"/>
      <c r="AA694" s="38"/>
      <c r="AB694" s="38"/>
      <c r="AC694" s="38"/>
      <c r="AD694" s="38"/>
      <c r="AE694" s="38"/>
      <c r="AR694" s="232" t="s">
        <v>254</v>
      </c>
      <c r="AT694" s="232" t="s">
        <v>255</v>
      </c>
      <c r="AU694" s="232" t="s">
        <v>86</v>
      </c>
      <c r="AY694" s="17" t="s">
        <v>251</v>
      </c>
      <c r="BE694" s="233">
        <f>IF(N694="základní",J694,0)</f>
        <v>0</v>
      </c>
      <c r="BF694" s="233">
        <f>IF(N694="snížená",J694,0)</f>
        <v>0</v>
      </c>
      <c r="BG694" s="233">
        <f>IF(N694="zákl. přenesená",J694,0)</f>
        <v>0</v>
      </c>
      <c r="BH694" s="233">
        <f>IF(N694="sníž. přenesená",J694,0)</f>
        <v>0</v>
      </c>
      <c r="BI694" s="233">
        <f>IF(N694="nulová",J694,0)</f>
        <v>0</v>
      </c>
      <c r="BJ694" s="17" t="s">
        <v>84</v>
      </c>
      <c r="BK694" s="233">
        <f>ROUND(I694*H694,2)</f>
        <v>0</v>
      </c>
      <c r="BL694" s="17" t="s">
        <v>254</v>
      </c>
      <c r="BM694" s="232" t="s">
        <v>1933</v>
      </c>
    </row>
    <row r="695" s="2" customFormat="1">
      <c r="A695" s="38"/>
      <c r="B695" s="39"/>
      <c r="C695" s="40"/>
      <c r="D695" s="234" t="s">
        <v>260</v>
      </c>
      <c r="E695" s="40"/>
      <c r="F695" s="235" t="s">
        <v>1934</v>
      </c>
      <c r="G695" s="40"/>
      <c r="H695" s="40"/>
      <c r="I695" s="236"/>
      <c r="J695" s="40"/>
      <c r="K695" s="40"/>
      <c r="L695" s="44"/>
      <c r="M695" s="237"/>
      <c r="N695" s="238"/>
      <c r="O695" s="91"/>
      <c r="P695" s="91"/>
      <c r="Q695" s="91"/>
      <c r="R695" s="91"/>
      <c r="S695" s="91"/>
      <c r="T695" s="92"/>
      <c r="U695" s="38"/>
      <c r="V695" s="38"/>
      <c r="W695" s="38"/>
      <c r="X695" s="38"/>
      <c r="Y695" s="38"/>
      <c r="Z695" s="38"/>
      <c r="AA695" s="38"/>
      <c r="AB695" s="38"/>
      <c r="AC695" s="38"/>
      <c r="AD695" s="38"/>
      <c r="AE695" s="38"/>
      <c r="AT695" s="17" t="s">
        <v>260</v>
      </c>
      <c r="AU695" s="17" t="s">
        <v>86</v>
      </c>
    </row>
    <row r="696" s="2" customFormat="1">
      <c r="A696" s="38"/>
      <c r="B696" s="39"/>
      <c r="C696" s="40"/>
      <c r="D696" s="240" t="s">
        <v>274</v>
      </c>
      <c r="E696" s="40"/>
      <c r="F696" s="241" t="s">
        <v>1935</v>
      </c>
      <c r="G696" s="40"/>
      <c r="H696" s="40"/>
      <c r="I696" s="236"/>
      <c r="J696" s="40"/>
      <c r="K696" s="40"/>
      <c r="L696" s="44"/>
      <c r="M696" s="237"/>
      <c r="N696" s="238"/>
      <c r="O696" s="91"/>
      <c r="P696" s="91"/>
      <c r="Q696" s="91"/>
      <c r="R696" s="91"/>
      <c r="S696" s="91"/>
      <c r="T696" s="92"/>
      <c r="U696" s="38"/>
      <c r="V696" s="38"/>
      <c r="W696" s="38"/>
      <c r="X696" s="38"/>
      <c r="Y696" s="38"/>
      <c r="Z696" s="38"/>
      <c r="AA696" s="38"/>
      <c r="AB696" s="38"/>
      <c r="AC696" s="38"/>
      <c r="AD696" s="38"/>
      <c r="AE696" s="38"/>
      <c r="AT696" s="17" t="s">
        <v>274</v>
      </c>
      <c r="AU696" s="17" t="s">
        <v>86</v>
      </c>
    </row>
    <row r="697" s="12" customFormat="1">
      <c r="A697" s="12"/>
      <c r="B697" s="242"/>
      <c r="C697" s="243"/>
      <c r="D697" s="234" t="s">
        <v>276</v>
      </c>
      <c r="E697" s="244" t="s">
        <v>1</v>
      </c>
      <c r="F697" s="245" t="s">
        <v>336</v>
      </c>
      <c r="G697" s="243"/>
      <c r="H697" s="246">
        <v>14</v>
      </c>
      <c r="I697" s="247"/>
      <c r="J697" s="243"/>
      <c r="K697" s="243"/>
      <c r="L697" s="248"/>
      <c r="M697" s="249"/>
      <c r="N697" s="250"/>
      <c r="O697" s="250"/>
      <c r="P697" s="250"/>
      <c r="Q697" s="250"/>
      <c r="R697" s="250"/>
      <c r="S697" s="250"/>
      <c r="T697" s="251"/>
      <c r="U697" s="12"/>
      <c r="V697" s="12"/>
      <c r="W697" s="12"/>
      <c r="X697" s="12"/>
      <c r="Y697" s="12"/>
      <c r="Z697" s="12"/>
      <c r="AA697" s="12"/>
      <c r="AB697" s="12"/>
      <c r="AC697" s="12"/>
      <c r="AD697" s="12"/>
      <c r="AE697" s="12"/>
      <c r="AT697" s="252" t="s">
        <v>276</v>
      </c>
      <c r="AU697" s="252" t="s">
        <v>86</v>
      </c>
      <c r="AV697" s="12" t="s">
        <v>86</v>
      </c>
      <c r="AW697" s="12" t="s">
        <v>32</v>
      </c>
      <c r="AX697" s="12" t="s">
        <v>84</v>
      </c>
      <c r="AY697" s="252" t="s">
        <v>251</v>
      </c>
    </row>
    <row r="698" s="2" customFormat="1" ht="24.15" customHeight="1">
      <c r="A698" s="38"/>
      <c r="B698" s="39"/>
      <c r="C698" s="292" t="s">
        <v>1936</v>
      </c>
      <c r="D698" s="292" t="s">
        <v>1133</v>
      </c>
      <c r="E698" s="293" t="s">
        <v>1937</v>
      </c>
      <c r="F698" s="294" t="s">
        <v>1938</v>
      </c>
      <c r="G698" s="295" t="s">
        <v>416</v>
      </c>
      <c r="H698" s="296">
        <v>14</v>
      </c>
      <c r="I698" s="297"/>
      <c r="J698" s="298">
        <f>ROUND(I698*H698,2)</f>
        <v>0</v>
      </c>
      <c r="K698" s="299"/>
      <c r="L698" s="300"/>
      <c r="M698" s="301" t="s">
        <v>1</v>
      </c>
      <c r="N698" s="302" t="s">
        <v>41</v>
      </c>
      <c r="O698" s="91"/>
      <c r="P698" s="230">
        <f>O698*H698</f>
        <v>0</v>
      </c>
      <c r="Q698" s="230">
        <v>0.11</v>
      </c>
      <c r="R698" s="230">
        <f>Q698*H698</f>
        <v>1.54</v>
      </c>
      <c r="S698" s="230">
        <v>0</v>
      </c>
      <c r="T698" s="231">
        <f>S698*H698</f>
        <v>0</v>
      </c>
      <c r="U698" s="38"/>
      <c r="V698" s="38"/>
      <c r="W698" s="38"/>
      <c r="X698" s="38"/>
      <c r="Y698" s="38"/>
      <c r="Z698" s="38"/>
      <c r="AA698" s="38"/>
      <c r="AB698" s="38"/>
      <c r="AC698" s="38"/>
      <c r="AD698" s="38"/>
      <c r="AE698" s="38"/>
      <c r="AR698" s="232" t="s">
        <v>299</v>
      </c>
      <c r="AT698" s="232" t="s">
        <v>1133</v>
      </c>
      <c r="AU698" s="232" t="s">
        <v>86</v>
      </c>
      <c r="AY698" s="17" t="s">
        <v>251</v>
      </c>
      <c r="BE698" s="233">
        <f>IF(N698="základní",J698,0)</f>
        <v>0</v>
      </c>
      <c r="BF698" s="233">
        <f>IF(N698="snížená",J698,0)</f>
        <v>0</v>
      </c>
      <c r="BG698" s="233">
        <f>IF(N698="zákl. přenesená",J698,0)</f>
        <v>0</v>
      </c>
      <c r="BH698" s="233">
        <f>IF(N698="sníž. přenesená",J698,0)</f>
        <v>0</v>
      </c>
      <c r="BI698" s="233">
        <f>IF(N698="nulová",J698,0)</f>
        <v>0</v>
      </c>
      <c r="BJ698" s="17" t="s">
        <v>84</v>
      </c>
      <c r="BK698" s="233">
        <f>ROUND(I698*H698,2)</f>
        <v>0</v>
      </c>
      <c r="BL698" s="17" t="s">
        <v>254</v>
      </c>
      <c r="BM698" s="232" t="s">
        <v>1939</v>
      </c>
    </row>
    <row r="699" s="2" customFormat="1">
      <c r="A699" s="38"/>
      <c r="B699" s="39"/>
      <c r="C699" s="40"/>
      <c r="D699" s="234" t="s">
        <v>260</v>
      </c>
      <c r="E699" s="40"/>
      <c r="F699" s="235" t="s">
        <v>1938</v>
      </c>
      <c r="G699" s="40"/>
      <c r="H699" s="40"/>
      <c r="I699" s="236"/>
      <c r="J699" s="40"/>
      <c r="K699" s="40"/>
      <c r="L699" s="44"/>
      <c r="M699" s="237"/>
      <c r="N699" s="238"/>
      <c r="O699" s="91"/>
      <c r="P699" s="91"/>
      <c r="Q699" s="91"/>
      <c r="R699" s="91"/>
      <c r="S699" s="91"/>
      <c r="T699" s="92"/>
      <c r="U699" s="38"/>
      <c r="V699" s="38"/>
      <c r="W699" s="38"/>
      <c r="X699" s="38"/>
      <c r="Y699" s="38"/>
      <c r="Z699" s="38"/>
      <c r="AA699" s="38"/>
      <c r="AB699" s="38"/>
      <c r="AC699" s="38"/>
      <c r="AD699" s="38"/>
      <c r="AE699" s="38"/>
      <c r="AT699" s="17" t="s">
        <v>260</v>
      </c>
      <c r="AU699" s="17" t="s">
        <v>86</v>
      </c>
    </row>
    <row r="700" s="2" customFormat="1" ht="24.15" customHeight="1">
      <c r="A700" s="38"/>
      <c r="B700" s="39"/>
      <c r="C700" s="220" t="s">
        <v>1940</v>
      </c>
      <c r="D700" s="220" t="s">
        <v>255</v>
      </c>
      <c r="E700" s="221" t="s">
        <v>1941</v>
      </c>
      <c r="F700" s="222" t="s">
        <v>1942</v>
      </c>
      <c r="G700" s="223" t="s">
        <v>416</v>
      </c>
      <c r="H700" s="224">
        <v>14</v>
      </c>
      <c r="I700" s="225"/>
      <c r="J700" s="226">
        <f>ROUND(I700*H700,2)</f>
        <v>0</v>
      </c>
      <c r="K700" s="227"/>
      <c r="L700" s="44"/>
      <c r="M700" s="228" t="s">
        <v>1</v>
      </c>
      <c r="N700" s="229" t="s">
        <v>41</v>
      </c>
      <c r="O700" s="91"/>
      <c r="P700" s="230">
        <f>O700*H700</f>
        <v>0</v>
      </c>
      <c r="Q700" s="230">
        <v>0.02972</v>
      </c>
      <c r="R700" s="230">
        <f>Q700*H700</f>
        <v>0.41608000000000001</v>
      </c>
      <c r="S700" s="230">
        <v>0</v>
      </c>
      <c r="T700" s="231">
        <f>S700*H700</f>
        <v>0</v>
      </c>
      <c r="U700" s="38"/>
      <c r="V700" s="38"/>
      <c r="W700" s="38"/>
      <c r="X700" s="38"/>
      <c r="Y700" s="38"/>
      <c r="Z700" s="38"/>
      <c r="AA700" s="38"/>
      <c r="AB700" s="38"/>
      <c r="AC700" s="38"/>
      <c r="AD700" s="38"/>
      <c r="AE700" s="38"/>
      <c r="AR700" s="232" t="s">
        <v>254</v>
      </c>
      <c r="AT700" s="232" t="s">
        <v>255</v>
      </c>
      <c r="AU700" s="232" t="s">
        <v>86</v>
      </c>
      <c r="AY700" s="17" t="s">
        <v>251</v>
      </c>
      <c r="BE700" s="233">
        <f>IF(N700="základní",J700,0)</f>
        <v>0</v>
      </c>
      <c r="BF700" s="233">
        <f>IF(N700="snížená",J700,0)</f>
        <v>0</v>
      </c>
      <c r="BG700" s="233">
        <f>IF(N700="zákl. přenesená",J700,0)</f>
        <v>0</v>
      </c>
      <c r="BH700" s="233">
        <f>IF(N700="sníž. přenesená",J700,0)</f>
        <v>0</v>
      </c>
      <c r="BI700" s="233">
        <f>IF(N700="nulová",J700,0)</f>
        <v>0</v>
      </c>
      <c r="BJ700" s="17" t="s">
        <v>84</v>
      </c>
      <c r="BK700" s="233">
        <f>ROUND(I700*H700,2)</f>
        <v>0</v>
      </c>
      <c r="BL700" s="17" t="s">
        <v>254</v>
      </c>
      <c r="BM700" s="232" t="s">
        <v>1943</v>
      </c>
    </row>
    <row r="701" s="2" customFormat="1">
      <c r="A701" s="38"/>
      <c r="B701" s="39"/>
      <c r="C701" s="40"/>
      <c r="D701" s="234" t="s">
        <v>260</v>
      </c>
      <c r="E701" s="40"/>
      <c r="F701" s="235" t="s">
        <v>1944</v>
      </c>
      <c r="G701" s="40"/>
      <c r="H701" s="40"/>
      <c r="I701" s="236"/>
      <c r="J701" s="40"/>
      <c r="K701" s="40"/>
      <c r="L701" s="44"/>
      <c r="M701" s="237"/>
      <c r="N701" s="238"/>
      <c r="O701" s="91"/>
      <c r="P701" s="91"/>
      <c r="Q701" s="91"/>
      <c r="R701" s="91"/>
      <c r="S701" s="91"/>
      <c r="T701" s="92"/>
      <c r="U701" s="38"/>
      <c r="V701" s="38"/>
      <c r="W701" s="38"/>
      <c r="X701" s="38"/>
      <c r="Y701" s="38"/>
      <c r="Z701" s="38"/>
      <c r="AA701" s="38"/>
      <c r="AB701" s="38"/>
      <c r="AC701" s="38"/>
      <c r="AD701" s="38"/>
      <c r="AE701" s="38"/>
      <c r="AT701" s="17" t="s">
        <v>260</v>
      </c>
      <c r="AU701" s="17" t="s">
        <v>86</v>
      </c>
    </row>
    <row r="702" s="2" customFormat="1">
      <c r="A702" s="38"/>
      <c r="B702" s="39"/>
      <c r="C702" s="40"/>
      <c r="D702" s="240" t="s">
        <v>274</v>
      </c>
      <c r="E702" s="40"/>
      <c r="F702" s="241" t="s">
        <v>1945</v>
      </c>
      <c r="G702" s="40"/>
      <c r="H702" s="40"/>
      <c r="I702" s="236"/>
      <c r="J702" s="40"/>
      <c r="K702" s="40"/>
      <c r="L702" s="44"/>
      <c r="M702" s="237"/>
      <c r="N702" s="238"/>
      <c r="O702" s="91"/>
      <c r="P702" s="91"/>
      <c r="Q702" s="91"/>
      <c r="R702" s="91"/>
      <c r="S702" s="91"/>
      <c r="T702" s="92"/>
      <c r="U702" s="38"/>
      <c r="V702" s="38"/>
      <c r="W702" s="38"/>
      <c r="X702" s="38"/>
      <c r="Y702" s="38"/>
      <c r="Z702" s="38"/>
      <c r="AA702" s="38"/>
      <c r="AB702" s="38"/>
      <c r="AC702" s="38"/>
      <c r="AD702" s="38"/>
      <c r="AE702" s="38"/>
      <c r="AT702" s="17" t="s">
        <v>274</v>
      </c>
      <c r="AU702" s="17" t="s">
        <v>86</v>
      </c>
    </row>
    <row r="703" s="12" customFormat="1">
      <c r="A703" s="12"/>
      <c r="B703" s="242"/>
      <c r="C703" s="243"/>
      <c r="D703" s="234" t="s">
        <v>276</v>
      </c>
      <c r="E703" s="244" t="s">
        <v>1</v>
      </c>
      <c r="F703" s="245" t="s">
        <v>336</v>
      </c>
      <c r="G703" s="243"/>
      <c r="H703" s="246">
        <v>14</v>
      </c>
      <c r="I703" s="247"/>
      <c r="J703" s="243"/>
      <c r="K703" s="243"/>
      <c r="L703" s="248"/>
      <c r="M703" s="249"/>
      <c r="N703" s="250"/>
      <c r="O703" s="250"/>
      <c r="P703" s="250"/>
      <c r="Q703" s="250"/>
      <c r="R703" s="250"/>
      <c r="S703" s="250"/>
      <c r="T703" s="251"/>
      <c r="U703" s="12"/>
      <c r="V703" s="12"/>
      <c r="W703" s="12"/>
      <c r="X703" s="12"/>
      <c r="Y703" s="12"/>
      <c r="Z703" s="12"/>
      <c r="AA703" s="12"/>
      <c r="AB703" s="12"/>
      <c r="AC703" s="12"/>
      <c r="AD703" s="12"/>
      <c r="AE703" s="12"/>
      <c r="AT703" s="252" t="s">
        <v>276</v>
      </c>
      <c r="AU703" s="252" t="s">
        <v>86</v>
      </c>
      <c r="AV703" s="12" t="s">
        <v>86</v>
      </c>
      <c r="AW703" s="12" t="s">
        <v>32</v>
      </c>
      <c r="AX703" s="12" t="s">
        <v>84</v>
      </c>
      <c r="AY703" s="252" t="s">
        <v>251</v>
      </c>
    </row>
    <row r="704" s="2" customFormat="1" ht="24.15" customHeight="1">
      <c r="A704" s="38"/>
      <c r="B704" s="39"/>
      <c r="C704" s="292" t="s">
        <v>1946</v>
      </c>
      <c r="D704" s="292" t="s">
        <v>1133</v>
      </c>
      <c r="E704" s="293" t="s">
        <v>1947</v>
      </c>
      <c r="F704" s="294" t="s">
        <v>1948</v>
      </c>
      <c r="G704" s="295" t="s">
        <v>416</v>
      </c>
      <c r="H704" s="296">
        <v>14</v>
      </c>
      <c r="I704" s="297"/>
      <c r="J704" s="298">
        <f>ROUND(I704*H704,2)</f>
        <v>0</v>
      </c>
      <c r="K704" s="299"/>
      <c r="L704" s="300"/>
      <c r="M704" s="301" t="s">
        <v>1</v>
      </c>
      <c r="N704" s="302" t="s">
        <v>41</v>
      </c>
      <c r="O704" s="91"/>
      <c r="P704" s="230">
        <f>O704*H704</f>
        <v>0</v>
      </c>
      <c r="Q704" s="230">
        <v>0.089999999999999997</v>
      </c>
      <c r="R704" s="230">
        <f>Q704*H704</f>
        <v>1.26</v>
      </c>
      <c r="S704" s="230">
        <v>0</v>
      </c>
      <c r="T704" s="231">
        <f>S704*H704</f>
        <v>0</v>
      </c>
      <c r="U704" s="38"/>
      <c r="V704" s="38"/>
      <c r="W704" s="38"/>
      <c r="X704" s="38"/>
      <c r="Y704" s="38"/>
      <c r="Z704" s="38"/>
      <c r="AA704" s="38"/>
      <c r="AB704" s="38"/>
      <c r="AC704" s="38"/>
      <c r="AD704" s="38"/>
      <c r="AE704" s="38"/>
      <c r="AR704" s="232" t="s">
        <v>299</v>
      </c>
      <c r="AT704" s="232" t="s">
        <v>1133</v>
      </c>
      <c r="AU704" s="232" t="s">
        <v>86</v>
      </c>
      <c r="AY704" s="17" t="s">
        <v>251</v>
      </c>
      <c r="BE704" s="233">
        <f>IF(N704="základní",J704,0)</f>
        <v>0</v>
      </c>
      <c r="BF704" s="233">
        <f>IF(N704="snížená",J704,0)</f>
        <v>0</v>
      </c>
      <c r="BG704" s="233">
        <f>IF(N704="zákl. přenesená",J704,0)</f>
        <v>0</v>
      </c>
      <c r="BH704" s="233">
        <f>IF(N704="sníž. přenesená",J704,0)</f>
        <v>0</v>
      </c>
      <c r="BI704" s="233">
        <f>IF(N704="nulová",J704,0)</f>
        <v>0</v>
      </c>
      <c r="BJ704" s="17" t="s">
        <v>84</v>
      </c>
      <c r="BK704" s="233">
        <f>ROUND(I704*H704,2)</f>
        <v>0</v>
      </c>
      <c r="BL704" s="17" t="s">
        <v>254</v>
      </c>
      <c r="BM704" s="232" t="s">
        <v>1949</v>
      </c>
    </row>
    <row r="705" s="2" customFormat="1">
      <c r="A705" s="38"/>
      <c r="B705" s="39"/>
      <c r="C705" s="40"/>
      <c r="D705" s="234" t="s">
        <v>260</v>
      </c>
      <c r="E705" s="40"/>
      <c r="F705" s="235" t="s">
        <v>1948</v>
      </c>
      <c r="G705" s="40"/>
      <c r="H705" s="40"/>
      <c r="I705" s="236"/>
      <c r="J705" s="40"/>
      <c r="K705" s="40"/>
      <c r="L705" s="44"/>
      <c r="M705" s="237"/>
      <c r="N705" s="238"/>
      <c r="O705" s="91"/>
      <c r="P705" s="91"/>
      <c r="Q705" s="91"/>
      <c r="R705" s="91"/>
      <c r="S705" s="91"/>
      <c r="T705" s="92"/>
      <c r="U705" s="38"/>
      <c r="V705" s="38"/>
      <c r="W705" s="38"/>
      <c r="X705" s="38"/>
      <c r="Y705" s="38"/>
      <c r="Z705" s="38"/>
      <c r="AA705" s="38"/>
      <c r="AB705" s="38"/>
      <c r="AC705" s="38"/>
      <c r="AD705" s="38"/>
      <c r="AE705" s="38"/>
      <c r="AT705" s="17" t="s">
        <v>260</v>
      </c>
      <c r="AU705" s="17" t="s">
        <v>86</v>
      </c>
    </row>
    <row r="706" s="2" customFormat="1" ht="24.15" customHeight="1">
      <c r="A706" s="38"/>
      <c r="B706" s="39"/>
      <c r="C706" s="220" t="s">
        <v>1950</v>
      </c>
      <c r="D706" s="220" t="s">
        <v>255</v>
      </c>
      <c r="E706" s="221" t="s">
        <v>1951</v>
      </c>
      <c r="F706" s="222" t="s">
        <v>1952</v>
      </c>
      <c r="G706" s="223" t="s">
        <v>416</v>
      </c>
      <c r="H706" s="224">
        <v>14</v>
      </c>
      <c r="I706" s="225"/>
      <c r="J706" s="226">
        <f>ROUND(I706*H706,2)</f>
        <v>0</v>
      </c>
      <c r="K706" s="227"/>
      <c r="L706" s="44"/>
      <c r="M706" s="228" t="s">
        <v>1</v>
      </c>
      <c r="N706" s="229" t="s">
        <v>41</v>
      </c>
      <c r="O706" s="91"/>
      <c r="P706" s="230">
        <f>O706*H706</f>
        <v>0</v>
      </c>
      <c r="Q706" s="230">
        <v>0.21734000000000001</v>
      </c>
      <c r="R706" s="230">
        <f>Q706*H706</f>
        <v>3.0427599999999999</v>
      </c>
      <c r="S706" s="230">
        <v>0</v>
      </c>
      <c r="T706" s="231">
        <f>S706*H706</f>
        <v>0</v>
      </c>
      <c r="U706" s="38"/>
      <c r="V706" s="38"/>
      <c r="W706" s="38"/>
      <c r="X706" s="38"/>
      <c r="Y706" s="38"/>
      <c r="Z706" s="38"/>
      <c r="AA706" s="38"/>
      <c r="AB706" s="38"/>
      <c r="AC706" s="38"/>
      <c r="AD706" s="38"/>
      <c r="AE706" s="38"/>
      <c r="AR706" s="232" t="s">
        <v>254</v>
      </c>
      <c r="AT706" s="232" t="s">
        <v>255</v>
      </c>
      <c r="AU706" s="232" t="s">
        <v>86</v>
      </c>
      <c r="AY706" s="17" t="s">
        <v>251</v>
      </c>
      <c r="BE706" s="233">
        <f>IF(N706="základní",J706,0)</f>
        <v>0</v>
      </c>
      <c r="BF706" s="233">
        <f>IF(N706="snížená",J706,0)</f>
        <v>0</v>
      </c>
      <c r="BG706" s="233">
        <f>IF(N706="zákl. přenesená",J706,0)</f>
        <v>0</v>
      </c>
      <c r="BH706" s="233">
        <f>IF(N706="sníž. přenesená",J706,0)</f>
        <v>0</v>
      </c>
      <c r="BI706" s="233">
        <f>IF(N706="nulová",J706,0)</f>
        <v>0</v>
      </c>
      <c r="BJ706" s="17" t="s">
        <v>84</v>
      </c>
      <c r="BK706" s="233">
        <f>ROUND(I706*H706,2)</f>
        <v>0</v>
      </c>
      <c r="BL706" s="17" t="s">
        <v>254</v>
      </c>
      <c r="BM706" s="232" t="s">
        <v>1953</v>
      </c>
    </row>
    <row r="707" s="2" customFormat="1">
      <c r="A707" s="38"/>
      <c r="B707" s="39"/>
      <c r="C707" s="40"/>
      <c r="D707" s="234" t="s">
        <v>260</v>
      </c>
      <c r="E707" s="40"/>
      <c r="F707" s="235" t="s">
        <v>1952</v>
      </c>
      <c r="G707" s="40"/>
      <c r="H707" s="40"/>
      <c r="I707" s="236"/>
      <c r="J707" s="40"/>
      <c r="K707" s="40"/>
      <c r="L707" s="44"/>
      <c r="M707" s="237"/>
      <c r="N707" s="238"/>
      <c r="O707" s="91"/>
      <c r="P707" s="91"/>
      <c r="Q707" s="91"/>
      <c r="R707" s="91"/>
      <c r="S707" s="91"/>
      <c r="T707" s="92"/>
      <c r="U707" s="38"/>
      <c r="V707" s="38"/>
      <c r="W707" s="38"/>
      <c r="X707" s="38"/>
      <c r="Y707" s="38"/>
      <c r="Z707" s="38"/>
      <c r="AA707" s="38"/>
      <c r="AB707" s="38"/>
      <c r="AC707" s="38"/>
      <c r="AD707" s="38"/>
      <c r="AE707" s="38"/>
      <c r="AT707" s="17" t="s">
        <v>260</v>
      </c>
      <c r="AU707" s="17" t="s">
        <v>86</v>
      </c>
    </row>
    <row r="708" s="2" customFormat="1">
      <c r="A708" s="38"/>
      <c r="B708" s="39"/>
      <c r="C708" s="40"/>
      <c r="D708" s="240" t="s">
        <v>274</v>
      </c>
      <c r="E708" s="40"/>
      <c r="F708" s="241" t="s">
        <v>1954</v>
      </c>
      <c r="G708" s="40"/>
      <c r="H708" s="40"/>
      <c r="I708" s="236"/>
      <c r="J708" s="40"/>
      <c r="K708" s="40"/>
      <c r="L708" s="44"/>
      <c r="M708" s="237"/>
      <c r="N708" s="238"/>
      <c r="O708" s="91"/>
      <c r="P708" s="91"/>
      <c r="Q708" s="91"/>
      <c r="R708" s="91"/>
      <c r="S708" s="91"/>
      <c r="T708" s="92"/>
      <c r="U708" s="38"/>
      <c r="V708" s="38"/>
      <c r="W708" s="38"/>
      <c r="X708" s="38"/>
      <c r="Y708" s="38"/>
      <c r="Z708" s="38"/>
      <c r="AA708" s="38"/>
      <c r="AB708" s="38"/>
      <c r="AC708" s="38"/>
      <c r="AD708" s="38"/>
      <c r="AE708" s="38"/>
      <c r="AT708" s="17" t="s">
        <v>274</v>
      </c>
      <c r="AU708" s="17" t="s">
        <v>86</v>
      </c>
    </row>
    <row r="709" s="12" customFormat="1">
      <c r="A709" s="12"/>
      <c r="B709" s="242"/>
      <c r="C709" s="243"/>
      <c r="D709" s="234" t="s">
        <v>276</v>
      </c>
      <c r="E709" s="244" t="s">
        <v>1</v>
      </c>
      <c r="F709" s="245" t="s">
        <v>336</v>
      </c>
      <c r="G709" s="243"/>
      <c r="H709" s="246">
        <v>14</v>
      </c>
      <c r="I709" s="247"/>
      <c r="J709" s="243"/>
      <c r="K709" s="243"/>
      <c r="L709" s="248"/>
      <c r="M709" s="249"/>
      <c r="N709" s="250"/>
      <c r="O709" s="250"/>
      <c r="P709" s="250"/>
      <c r="Q709" s="250"/>
      <c r="R709" s="250"/>
      <c r="S709" s="250"/>
      <c r="T709" s="251"/>
      <c r="U709" s="12"/>
      <c r="V709" s="12"/>
      <c r="W709" s="12"/>
      <c r="X709" s="12"/>
      <c r="Y709" s="12"/>
      <c r="Z709" s="12"/>
      <c r="AA709" s="12"/>
      <c r="AB709" s="12"/>
      <c r="AC709" s="12"/>
      <c r="AD709" s="12"/>
      <c r="AE709" s="12"/>
      <c r="AT709" s="252" t="s">
        <v>276</v>
      </c>
      <c r="AU709" s="252" t="s">
        <v>86</v>
      </c>
      <c r="AV709" s="12" t="s">
        <v>86</v>
      </c>
      <c r="AW709" s="12" t="s">
        <v>32</v>
      </c>
      <c r="AX709" s="12" t="s">
        <v>84</v>
      </c>
      <c r="AY709" s="252" t="s">
        <v>251</v>
      </c>
    </row>
    <row r="710" s="2" customFormat="1" ht="16.5" customHeight="1">
      <c r="A710" s="38"/>
      <c r="B710" s="39"/>
      <c r="C710" s="292" t="s">
        <v>1955</v>
      </c>
      <c r="D710" s="292" t="s">
        <v>1133</v>
      </c>
      <c r="E710" s="293" t="s">
        <v>1956</v>
      </c>
      <c r="F710" s="294" t="s">
        <v>1957</v>
      </c>
      <c r="G710" s="295" t="s">
        <v>416</v>
      </c>
      <c r="H710" s="296">
        <v>14</v>
      </c>
      <c r="I710" s="297"/>
      <c r="J710" s="298">
        <f>ROUND(I710*H710,2)</f>
        <v>0</v>
      </c>
      <c r="K710" s="299"/>
      <c r="L710" s="300"/>
      <c r="M710" s="301" t="s">
        <v>1</v>
      </c>
      <c r="N710" s="302" t="s">
        <v>41</v>
      </c>
      <c r="O710" s="91"/>
      <c r="P710" s="230">
        <f>O710*H710</f>
        <v>0</v>
      </c>
      <c r="Q710" s="230">
        <v>0.052400000000000002</v>
      </c>
      <c r="R710" s="230">
        <f>Q710*H710</f>
        <v>0.73360000000000003</v>
      </c>
      <c r="S710" s="230">
        <v>0</v>
      </c>
      <c r="T710" s="231">
        <f>S710*H710</f>
        <v>0</v>
      </c>
      <c r="U710" s="38"/>
      <c r="V710" s="38"/>
      <c r="W710" s="38"/>
      <c r="X710" s="38"/>
      <c r="Y710" s="38"/>
      <c r="Z710" s="38"/>
      <c r="AA710" s="38"/>
      <c r="AB710" s="38"/>
      <c r="AC710" s="38"/>
      <c r="AD710" s="38"/>
      <c r="AE710" s="38"/>
      <c r="AR710" s="232" t="s">
        <v>299</v>
      </c>
      <c r="AT710" s="232" t="s">
        <v>1133</v>
      </c>
      <c r="AU710" s="232" t="s">
        <v>86</v>
      </c>
      <c r="AY710" s="17" t="s">
        <v>251</v>
      </c>
      <c r="BE710" s="233">
        <f>IF(N710="základní",J710,0)</f>
        <v>0</v>
      </c>
      <c r="BF710" s="233">
        <f>IF(N710="snížená",J710,0)</f>
        <v>0</v>
      </c>
      <c r="BG710" s="233">
        <f>IF(N710="zákl. přenesená",J710,0)</f>
        <v>0</v>
      </c>
      <c r="BH710" s="233">
        <f>IF(N710="sníž. přenesená",J710,0)</f>
        <v>0</v>
      </c>
      <c r="BI710" s="233">
        <f>IF(N710="nulová",J710,0)</f>
        <v>0</v>
      </c>
      <c r="BJ710" s="17" t="s">
        <v>84</v>
      </c>
      <c r="BK710" s="233">
        <f>ROUND(I710*H710,2)</f>
        <v>0</v>
      </c>
      <c r="BL710" s="17" t="s">
        <v>254</v>
      </c>
      <c r="BM710" s="232" t="s">
        <v>1958</v>
      </c>
    </row>
    <row r="711" s="2" customFormat="1">
      <c r="A711" s="38"/>
      <c r="B711" s="39"/>
      <c r="C711" s="40"/>
      <c r="D711" s="234" t="s">
        <v>260</v>
      </c>
      <c r="E711" s="40"/>
      <c r="F711" s="235" t="s">
        <v>1957</v>
      </c>
      <c r="G711" s="40"/>
      <c r="H711" s="40"/>
      <c r="I711" s="236"/>
      <c r="J711" s="40"/>
      <c r="K711" s="40"/>
      <c r="L711" s="44"/>
      <c r="M711" s="237"/>
      <c r="N711" s="238"/>
      <c r="O711" s="91"/>
      <c r="P711" s="91"/>
      <c r="Q711" s="91"/>
      <c r="R711" s="91"/>
      <c r="S711" s="91"/>
      <c r="T711" s="92"/>
      <c r="U711" s="38"/>
      <c r="V711" s="38"/>
      <c r="W711" s="38"/>
      <c r="X711" s="38"/>
      <c r="Y711" s="38"/>
      <c r="Z711" s="38"/>
      <c r="AA711" s="38"/>
      <c r="AB711" s="38"/>
      <c r="AC711" s="38"/>
      <c r="AD711" s="38"/>
      <c r="AE711" s="38"/>
      <c r="AT711" s="17" t="s">
        <v>260</v>
      </c>
      <c r="AU711" s="17" t="s">
        <v>86</v>
      </c>
    </row>
    <row r="712" s="2" customFormat="1" ht="24.15" customHeight="1">
      <c r="A712" s="38"/>
      <c r="B712" s="39"/>
      <c r="C712" s="292" t="s">
        <v>1959</v>
      </c>
      <c r="D712" s="292" t="s">
        <v>1133</v>
      </c>
      <c r="E712" s="293" t="s">
        <v>1960</v>
      </c>
      <c r="F712" s="294" t="s">
        <v>1961</v>
      </c>
      <c r="G712" s="295" t="s">
        <v>416</v>
      </c>
      <c r="H712" s="296">
        <v>14</v>
      </c>
      <c r="I712" s="297"/>
      <c r="J712" s="298">
        <f>ROUND(I712*H712,2)</f>
        <v>0</v>
      </c>
      <c r="K712" s="299"/>
      <c r="L712" s="300"/>
      <c r="M712" s="301" t="s">
        <v>1</v>
      </c>
      <c r="N712" s="302" t="s">
        <v>41</v>
      </c>
      <c r="O712" s="91"/>
      <c r="P712" s="230">
        <f>O712*H712</f>
        <v>0</v>
      </c>
      <c r="Q712" s="230">
        <v>0.0060000000000000001</v>
      </c>
      <c r="R712" s="230">
        <f>Q712*H712</f>
        <v>0.084000000000000005</v>
      </c>
      <c r="S712" s="230">
        <v>0</v>
      </c>
      <c r="T712" s="231">
        <f>S712*H712</f>
        <v>0</v>
      </c>
      <c r="U712" s="38"/>
      <c r="V712" s="38"/>
      <c r="W712" s="38"/>
      <c r="X712" s="38"/>
      <c r="Y712" s="38"/>
      <c r="Z712" s="38"/>
      <c r="AA712" s="38"/>
      <c r="AB712" s="38"/>
      <c r="AC712" s="38"/>
      <c r="AD712" s="38"/>
      <c r="AE712" s="38"/>
      <c r="AR712" s="232" t="s">
        <v>299</v>
      </c>
      <c r="AT712" s="232" t="s">
        <v>1133</v>
      </c>
      <c r="AU712" s="232" t="s">
        <v>86</v>
      </c>
      <c r="AY712" s="17" t="s">
        <v>251</v>
      </c>
      <c r="BE712" s="233">
        <f>IF(N712="základní",J712,0)</f>
        <v>0</v>
      </c>
      <c r="BF712" s="233">
        <f>IF(N712="snížená",J712,0)</f>
        <v>0</v>
      </c>
      <c r="BG712" s="233">
        <f>IF(N712="zákl. přenesená",J712,0)</f>
        <v>0</v>
      </c>
      <c r="BH712" s="233">
        <f>IF(N712="sníž. přenesená",J712,0)</f>
        <v>0</v>
      </c>
      <c r="BI712" s="233">
        <f>IF(N712="nulová",J712,0)</f>
        <v>0</v>
      </c>
      <c r="BJ712" s="17" t="s">
        <v>84</v>
      </c>
      <c r="BK712" s="233">
        <f>ROUND(I712*H712,2)</f>
        <v>0</v>
      </c>
      <c r="BL712" s="17" t="s">
        <v>254</v>
      </c>
      <c r="BM712" s="232" t="s">
        <v>1962</v>
      </c>
    </row>
    <row r="713" s="2" customFormat="1">
      <c r="A713" s="38"/>
      <c r="B713" s="39"/>
      <c r="C713" s="40"/>
      <c r="D713" s="234" t="s">
        <v>260</v>
      </c>
      <c r="E713" s="40"/>
      <c r="F713" s="235" t="s">
        <v>1961</v>
      </c>
      <c r="G713" s="40"/>
      <c r="H713" s="40"/>
      <c r="I713" s="236"/>
      <c r="J713" s="40"/>
      <c r="K713" s="40"/>
      <c r="L713" s="44"/>
      <c r="M713" s="237"/>
      <c r="N713" s="238"/>
      <c r="O713" s="91"/>
      <c r="P713" s="91"/>
      <c r="Q713" s="91"/>
      <c r="R713" s="91"/>
      <c r="S713" s="91"/>
      <c r="T713" s="92"/>
      <c r="U713" s="38"/>
      <c r="V713" s="38"/>
      <c r="W713" s="38"/>
      <c r="X713" s="38"/>
      <c r="Y713" s="38"/>
      <c r="Z713" s="38"/>
      <c r="AA713" s="38"/>
      <c r="AB713" s="38"/>
      <c r="AC713" s="38"/>
      <c r="AD713" s="38"/>
      <c r="AE713" s="38"/>
      <c r="AT713" s="17" t="s">
        <v>260</v>
      </c>
      <c r="AU713" s="17" t="s">
        <v>86</v>
      </c>
    </row>
    <row r="714" s="12" customFormat="1">
      <c r="A714" s="12"/>
      <c r="B714" s="242"/>
      <c r="C714" s="243"/>
      <c r="D714" s="234" t="s">
        <v>276</v>
      </c>
      <c r="E714" s="244" t="s">
        <v>1</v>
      </c>
      <c r="F714" s="245" t="s">
        <v>336</v>
      </c>
      <c r="G714" s="243"/>
      <c r="H714" s="246">
        <v>14</v>
      </c>
      <c r="I714" s="247"/>
      <c r="J714" s="243"/>
      <c r="K714" s="243"/>
      <c r="L714" s="248"/>
      <c r="M714" s="249"/>
      <c r="N714" s="250"/>
      <c r="O714" s="250"/>
      <c r="P714" s="250"/>
      <c r="Q714" s="250"/>
      <c r="R714" s="250"/>
      <c r="S714" s="250"/>
      <c r="T714" s="251"/>
      <c r="U714" s="12"/>
      <c r="V714" s="12"/>
      <c r="W714" s="12"/>
      <c r="X714" s="12"/>
      <c r="Y714" s="12"/>
      <c r="Z714" s="12"/>
      <c r="AA714" s="12"/>
      <c r="AB714" s="12"/>
      <c r="AC714" s="12"/>
      <c r="AD714" s="12"/>
      <c r="AE714" s="12"/>
      <c r="AT714" s="252" t="s">
        <v>276</v>
      </c>
      <c r="AU714" s="252" t="s">
        <v>86</v>
      </c>
      <c r="AV714" s="12" t="s">
        <v>86</v>
      </c>
      <c r="AW714" s="12" t="s">
        <v>32</v>
      </c>
      <c r="AX714" s="12" t="s">
        <v>84</v>
      </c>
      <c r="AY714" s="252" t="s">
        <v>251</v>
      </c>
    </row>
    <row r="715" s="2" customFormat="1" ht="33" customHeight="1">
      <c r="A715" s="38"/>
      <c r="B715" s="39"/>
      <c r="C715" s="220" t="s">
        <v>1963</v>
      </c>
      <c r="D715" s="220" t="s">
        <v>255</v>
      </c>
      <c r="E715" s="221" t="s">
        <v>1964</v>
      </c>
      <c r="F715" s="222" t="s">
        <v>1965</v>
      </c>
      <c r="G715" s="223" t="s">
        <v>592</v>
      </c>
      <c r="H715" s="224">
        <v>1.02</v>
      </c>
      <c r="I715" s="225"/>
      <c r="J715" s="226">
        <f>ROUND(I715*H715,2)</f>
        <v>0</v>
      </c>
      <c r="K715" s="227"/>
      <c r="L715" s="44"/>
      <c r="M715" s="228" t="s">
        <v>1</v>
      </c>
      <c r="N715" s="229" t="s">
        <v>41</v>
      </c>
      <c r="O715" s="91"/>
      <c r="P715" s="230">
        <f>O715*H715</f>
        <v>0</v>
      </c>
      <c r="Q715" s="230">
        <v>2.5018699999999998</v>
      </c>
      <c r="R715" s="230">
        <f>Q715*H715</f>
        <v>2.5519073999999997</v>
      </c>
      <c r="S715" s="230">
        <v>0</v>
      </c>
      <c r="T715" s="231">
        <f>S715*H715</f>
        <v>0</v>
      </c>
      <c r="U715" s="38"/>
      <c r="V715" s="38"/>
      <c r="W715" s="38"/>
      <c r="X715" s="38"/>
      <c r="Y715" s="38"/>
      <c r="Z715" s="38"/>
      <c r="AA715" s="38"/>
      <c r="AB715" s="38"/>
      <c r="AC715" s="38"/>
      <c r="AD715" s="38"/>
      <c r="AE715" s="38"/>
      <c r="AR715" s="232" t="s">
        <v>254</v>
      </c>
      <c r="AT715" s="232" t="s">
        <v>255</v>
      </c>
      <c r="AU715" s="232" t="s">
        <v>86</v>
      </c>
      <c r="AY715" s="17" t="s">
        <v>251</v>
      </c>
      <c r="BE715" s="233">
        <f>IF(N715="základní",J715,0)</f>
        <v>0</v>
      </c>
      <c r="BF715" s="233">
        <f>IF(N715="snížená",J715,0)</f>
        <v>0</v>
      </c>
      <c r="BG715" s="233">
        <f>IF(N715="zákl. přenesená",J715,0)</f>
        <v>0</v>
      </c>
      <c r="BH715" s="233">
        <f>IF(N715="sníž. přenesená",J715,0)</f>
        <v>0</v>
      </c>
      <c r="BI715" s="233">
        <f>IF(N715="nulová",J715,0)</f>
        <v>0</v>
      </c>
      <c r="BJ715" s="17" t="s">
        <v>84</v>
      </c>
      <c r="BK715" s="233">
        <f>ROUND(I715*H715,2)</f>
        <v>0</v>
      </c>
      <c r="BL715" s="17" t="s">
        <v>254</v>
      </c>
      <c r="BM715" s="232" t="s">
        <v>1966</v>
      </c>
    </row>
    <row r="716" s="2" customFormat="1">
      <c r="A716" s="38"/>
      <c r="B716" s="39"/>
      <c r="C716" s="40"/>
      <c r="D716" s="234" t="s">
        <v>260</v>
      </c>
      <c r="E716" s="40"/>
      <c r="F716" s="235" t="s">
        <v>1967</v>
      </c>
      <c r="G716" s="40"/>
      <c r="H716" s="40"/>
      <c r="I716" s="236"/>
      <c r="J716" s="40"/>
      <c r="K716" s="40"/>
      <c r="L716" s="44"/>
      <c r="M716" s="237"/>
      <c r="N716" s="238"/>
      <c r="O716" s="91"/>
      <c r="P716" s="91"/>
      <c r="Q716" s="91"/>
      <c r="R716" s="91"/>
      <c r="S716" s="91"/>
      <c r="T716" s="92"/>
      <c r="U716" s="38"/>
      <c r="V716" s="38"/>
      <c r="W716" s="38"/>
      <c r="X716" s="38"/>
      <c r="Y716" s="38"/>
      <c r="Z716" s="38"/>
      <c r="AA716" s="38"/>
      <c r="AB716" s="38"/>
      <c r="AC716" s="38"/>
      <c r="AD716" s="38"/>
      <c r="AE716" s="38"/>
      <c r="AT716" s="17" t="s">
        <v>260</v>
      </c>
      <c r="AU716" s="17" t="s">
        <v>86</v>
      </c>
    </row>
    <row r="717" s="2" customFormat="1">
      <c r="A717" s="38"/>
      <c r="B717" s="39"/>
      <c r="C717" s="40"/>
      <c r="D717" s="240" t="s">
        <v>274</v>
      </c>
      <c r="E717" s="40"/>
      <c r="F717" s="241" t="s">
        <v>1968</v>
      </c>
      <c r="G717" s="40"/>
      <c r="H717" s="40"/>
      <c r="I717" s="236"/>
      <c r="J717" s="40"/>
      <c r="K717" s="40"/>
      <c r="L717" s="44"/>
      <c r="M717" s="237"/>
      <c r="N717" s="238"/>
      <c r="O717" s="91"/>
      <c r="P717" s="91"/>
      <c r="Q717" s="91"/>
      <c r="R717" s="91"/>
      <c r="S717" s="91"/>
      <c r="T717" s="92"/>
      <c r="U717" s="38"/>
      <c r="V717" s="38"/>
      <c r="W717" s="38"/>
      <c r="X717" s="38"/>
      <c r="Y717" s="38"/>
      <c r="Z717" s="38"/>
      <c r="AA717" s="38"/>
      <c r="AB717" s="38"/>
      <c r="AC717" s="38"/>
      <c r="AD717" s="38"/>
      <c r="AE717" s="38"/>
      <c r="AT717" s="17" t="s">
        <v>274</v>
      </c>
      <c r="AU717" s="17" t="s">
        <v>86</v>
      </c>
    </row>
    <row r="718" s="13" customFormat="1">
      <c r="A718" s="13"/>
      <c r="B718" s="253"/>
      <c r="C718" s="254"/>
      <c r="D718" s="234" t="s">
        <v>276</v>
      </c>
      <c r="E718" s="255" t="s">
        <v>1</v>
      </c>
      <c r="F718" s="256" t="s">
        <v>1969</v>
      </c>
      <c r="G718" s="254"/>
      <c r="H718" s="255" t="s">
        <v>1</v>
      </c>
      <c r="I718" s="257"/>
      <c r="J718" s="254"/>
      <c r="K718" s="254"/>
      <c r="L718" s="258"/>
      <c r="M718" s="259"/>
      <c r="N718" s="260"/>
      <c r="O718" s="260"/>
      <c r="P718" s="260"/>
      <c r="Q718" s="260"/>
      <c r="R718" s="260"/>
      <c r="S718" s="260"/>
      <c r="T718" s="261"/>
      <c r="U718" s="13"/>
      <c r="V718" s="13"/>
      <c r="W718" s="13"/>
      <c r="X718" s="13"/>
      <c r="Y718" s="13"/>
      <c r="Z718" s="13"/>
      <c r="AA718" s="13"/>
      <c r="AB718" s="13"/>
      <c r="AC718" s="13"/>
      <c r="AD718" s="13"/>
      <c r="AE718" s="13"/>
      <c r="AT718" s="262" t="s">
        <v>276</v>
      </c>
      <c r="AU718" s="262" t="s">
        <v>86</v>
      </c>
      <c r="AV718" s="13" t="s">
        <v>84</v>
      </c>
      <c r="AW718" s="13" t="s">
        <v>32</v>
      </c>
      <c r="AX718" s="13" t="s">
        <v>76</v>
      </c>
      <c r="AY718" s="262" t="s">
        <v>251</v>
      </c>
    </row>
    <row r="719" s="12" customFormat="1">
      <c r="A719" s="12"/>
      <c r="B719" s="242"/>
      <c r="C719" s="243"/>
      <c r="D719" s="234" t="s">
        <v>276</v>
      </c>
      <c r="E719" s="244" t="s">
        <v>1</v>
      </c>
      <c r="F719" s="245" t="s">
        <v>1970</v>
      </c>
      <c r="G719" s="243"/>
      <c r="H719" s="246">
        <v>1.02</v>
      </c>
      <c r="I719" s="247"/>
      <c r="J719" s="243"/>
      <c r="K719" s="243"/>
      <c r="L719" s="248"/>
      <c r="M719" s="249"/>
      <c r="N719" s="250"/>
      <c r="O719" s="250"/>
      <c r="P719" s="250"/>
      <c r="Q719" s="250"/>
      <c r="R719" s="250"/>
      <c r="S719" s="250"/>
      <c r="T719" s="251"/>
      <c r="U719" s="12"/>
      <c r="V719" s="12"/>
      <c r="W719" s="12"/>
      <c r="X719" s="12"/>
      <c r="Y719" s="12"/>
      <c r="Z719" s="12"/>
      <c r="AA719" s="12"/>
      <c r="AB719" s="12"/>
      <c r="AC719" s="12"/>
      <c r="AD719" s="12"/>
      <c r="AE719" s="12"/>
      <c r="AT719" s="252" t="s">
        <v>276</v>
      </c>
      <c r="AU719" s="252" t="s">
        <v>86</v>
      </c>
      <c r="AV719" s="12" t="s">
        <v>86</v>
      </c>
      <c r="AW719" s="12" t="s">
        <v>32</v>
      </c>
      <c r="AX719" s="12" t="s">
        <v>76</v>
      </c>
      <c r="AY719" s="252" t="s">
        <v>251</v>
      </c>
    </row>
    <row r="720" s="15" customFormat="1">
      <c r="A720" s="15"/>
      <c r="B720" s="274"/>
      <c r="C720" s="275"/>
      <c r="D720" s="234" t="s">
        <v>276</v>
      </c>
      <c r="E720" s="276" t="s">
        <v>1</v>
      </c>
      <c r="F720" s="277" t="s">
        <v>423</v>
      </c>
      <c r="G720" s="275"/>
      <c r="H720" s="278">
        <v>1.02</v>
      </c>
      <c r="I720" s="279"/>
      <c r="J720" s="275"/>
      <c r="K720" s="275"/>
      <c r="L720" s="280"/>
      <c r="M720" s="281"/>
      <c r="N720" s="282"/>
      <c r="O720" s="282"/>
      <c r="P720" s="282"/>
      <c r="Q720" s="282"/>
      <c r="R720" s="282"/>
      <c r="S720" s="282"/>
      <c r="T720" s="283"/>
      <c r="U720" s="15"/>
      <c r="V720" s="15"/>
      <c r="W720" s="15"/>
      <c r="X720" s="15"/>
      <c r="Y720" s="15"/>
      <c r="Z720" s="15"/>
      <c r="AA720" s="15"/>
      <c r="AB720" s="15"/>
      <c r="AC720" s="15"/>
      <c r="AD720" s="15"/>
      <c r="AE720" s="15"/>
      <c r="AT720" s="284" t="s">
        <v>276</v>
      </c>
      <c r="AU720" s="284" t="s">
        <v>86</v>
      </c>
      <c r="AV720" s="15" t="s">
        <v>254</v>
      </c>
      <c r="AW720" s="15" t="s">
        <v>32</v>
      </c>
      <c r="AX720" s="15" t="s">
        <v>84</v>
      </c>
      <c r="AY720" s="284" t="s">
        <v>251</v>
      </c>
    </row>
    <row r="721" s="11" customFormat="1" ht="25.92" customHeight="1">
      <c r="A721" s="11"/>
      <c r="B721" s="206"/>
      <c r="C721" s="207"/>
      <c r="D721" s="208" t="s">
        <v>75</v>
      </c>
      <c r="E721" s="209" t="s">
        <v>970</v>
      </c>
      <c r="F721" s="209" t="s">
        <v>971</v>
      </c>
      <c r="G721" s="207"/>
      <c r="H721" s="207"/>
      <c r="I721" s="210"/>
      <c r="J721" s="211">
        <f>BK721</f>
        <v>0</v>
      </c>
      <c r="K721" s="207"/>
      <c r="L721" s="212"/>
      <c r="M721" s="213"/>
      <c r="N721" s="214"/>
      <c r="O721" s="214"/>
      <c r="P721" s="215">
        <f>SUM(P722:P758)</f>
        <v>0</v>
      </c>
      <c r="Q721" s="214"/>
      <c r="R721" s="215">
        <f>SUM(R722:R758)</f>
        <v>0</v>
      </c>
      <c r="S721" s="214"/>
      <c r="T721" s="216">
        <f>SUM(T722:T758)</f>
        <v>0</v>
      </c>
      <c r="U721" s="11"/>
      <c r="V721" s="11"/>
      <c r="W721" s="11"/>
      <c r="X721" s="11"/>
      <c r="Y721" s="11"/>
      <c r="Z721" s="11"/>
      <c r="AA721" s="11"/>
      <c r="AB721" s="11"/>
      <c r="AC721" s="11"/>
      <c r="AD721" s="11"/>
      <c r="AE721" s="11"/>
      <c r="AR721" s="217" t="s">
        <v>84</v>
      </c>
      <c r="AT721" s="218" t="s">
        <v>75</v>
      </c>
      <c r="AU721" s="218" t="s">
        <v>76</v>
      </c>
      <c r="AY721" s="217" t="s">
        <v>251</v>
      </c>
      <c r="BK721" s="219">
        <f>SUM(BK722:BK758)</f>
        <v>0</v>
      </c>
    </row>
    <row r="722" s="2" customFormat="1" ht="37.8" customHeight="1">
      <c r="A722" s="38"/>
      <c r="B722" s="39"/>
      <c r="C722" s="220" t="s">
        <v>1971</v>
      </c>
      <c r="D722" s="220" t="s">
        <v>255</v>
      </c>
      <c r="E722" s="221" t="s">
        <v>1031</v>
      </c>
      <c r="F722" s="222" t="s">
        <v>1032</v>
      </c>
      <c r="G722" s="223" t="s">
        <v>681</v>
      </c>
      <c r="H722" s="224">
        <v>19.265999999999998</v>
      </c>
      <c r="I722" s="225"/>
      <c r="J722" s="226">
        <f>ROUND(I722*H722,2)</f>
        <v>0</v>
      </c>
      <c r="K722" s="227"/>
      <c r="L722" s="44"/>
      <c r="M722" s="228" t="s">
        <v>1</v>
      </c>
      <c r="N722" s="229" t="s">
        <v>41</v>
      </c>
      <c r="O722" s="91"/>
      <c r="P722" s="230">
        <f>O722*H722</f>
        <v>0</v>
      </c>
      <c r="Q722" s="230">
        <v>0</v>
      </c>
      <c r="R722" s="230">
        <f>Q722*H722</f>
        <v>0</v>
      </c>
      <c r="S722" s="230">
        <v>0</v>
      </c>
      <c r="T722" s="231">
        <f>S722*H722</f>
        <v>0</v>
      </c>
      <c r="U722" s="38"/>
      <c r="V722" s="38"/>
      <c r="W722" s="38"/>
      <c r="X722" s="38"/>
      <c r="Y722" s="38"/>
      <c r="Z722" s="38"/>
      <c r="AA722" s="38"/>
      <c r="AB722" s="38"/>
      <c r="AC722" s="38"/>
      <c r="AD722" s="38"/>
      <c r="AE722" s="38"/>
      <c r="AR722" s="232" t="s">
        <v>254</v>
      </c>
      <c r="AT722" s="232" t="s">
        <v>255</v>
      </c>
      <c r="AU722" s="232" t="s">
        <v>84</v>
      </c>
      <c r="AY722" s="17" t="s">
        <v>251</v>
      </c>
      <c r="BE722" s="233">
        <f>IF(N722="základní",J722,0)</f>
        <v>0</v>
      </c>
      <c r="BF722" s="233">
        <f>IF(N722="snížená",J722,0)</f>
        <v>0</v>
      </c>
      <c r="BG722" s="233">
        <f>IF(N722="zákl. přenesená",J722,0)</f>
        <v>0</v>
      </c>
      <c r="BH722" s="233">
        <f>IF(N722="sníž. přenesená",J722,0)</f>
        <v>0</v>
      </c>
      <c r="BI722" s="233">
        <f>IF(N722="nulová",J722,0)</f>
        <v>0</v>
      </c>
      <c r="BJ722" s="17" t="s">
        <v>84</v>
      </c>
      <c r="BK722" s="233">
        <f>ROUND(I722*H722,2)</f>
        <v>0</v>
      </c>
      <c r="BL722" s="17" t="s">
        <v>254</v>
      </c>
      <c r="BM722" s="232" t="s">
        <v>1972</v>
      </c>
    </row>
    <row r="723" s="2" customFormat="1">
      <c r="A723" s="38"/>
      <c r="B723" s="39"/>
      <c r="C723" s="40"/>
      <c r="D723" s="234" t="s">
        <v>260</v>
      </c>
      <c r="E723" s="40"/>
      <c r="F723" s="235" t="s">
        <v>1034</v>
      </c>
      <c r="G723" s="40"/>
      <c r="H723" s="40"/>
      <c r="I723" s="236"/>
      <c r="J723" s="40"/>
      <c r="K723" s="40"/>
      <c r="L723" s="44"/>
      <c r="M723" s="237"/>
      <c r="N723" s="238"/>
      <c r="O723" s="91"/>
      <c r="P723" s="91"/>
      <c r="Q723" s="91"/>
      <c r="R723" s="91"/>
      <c r="S723" s="91"/>
      <c r="T723" s="92"/>
      <c r="U723" s="38"/>
      <c r="V723" s="38"/>
      <c r="W723" s="38"/>
      <c r="X723" s="38"/>
      <c r="Y723" s="38"/>
      <c r="Z723" s="38"/>
      <c r="AA723" s="38"/>
      <c r="AB723" s="38"/>
      <c r="AC723" s="38"/>
      <c r="AD723" s="38"/>
      <c r="AE723" s="38"/>
      <c r="AT723" s="17" t="s">
        <v>260</v>
      </c>
      <c r="AU723" s="17" t="s">
        <v>84</v>
      </c>
    </row>
    <row r="724" s="2" customFormat="1">
      <c r="A724" s="38"/>
      <c r="B724" s="39"/>
      <c r="C724" s="40"/>
      <c r="D724" s="240" t="s">
        <v>274</v>
      </c>
      <c r="E724" s="40"/>
      <c r="F724" s="241" t="s">
        <v>1035</v>
      </c>
      <c r="G724" s="40"/>
      <c r="H724" s="40"/>
      <c r="I724" s="236"/>
      <c r="J724" s="40"/>
      <c r="K724" s="40"/>
      <c r="L724" s="44"/>
      <c r="M724" s="237"/>
      <c r="N724" s="238"/>
      <c r="O724" s="91"/>
      <c r="P724" s="91"/>
      <c r="Q724" s="91"/>
      <c r="R724" s="91"/>
      <c r="S724" s="91"/>
      <c r="T724" s="92"/>
      <c r="U724" s="38"/>
      <c r="V724" s="38"/>
      <c r="W724" s="38"/>
      <c r="X724" s="38"/>
      <c r="Y724" s="38"/>
      <c r="Z724" s="38"/>
      <c r="AA724" s="38"/>
      <c r="AB724" s="38"/>
      <c r="AC724" s="38"/>
      <c r="AD724" s="38"/>
      <c r="AE724" s="38"/>
      <c r="AT724" s="17" t="s">
        <v>274</v>
      </c>
      <c r="AU724" s="17" t="s">
        <v>84</v>
      </c>
    </row>
    <row r="725" s="13" customFormat="1">
      <c r="A725" s="13"/>
      <c r="B725" s="253"/>
      <c r="C725" s="254"/>
      <c r="D725" s="234" t="s">
        <v>276</v>
      </c>
      <c r="E725" s="255" t="s">
        <v>1</v>
      </c>
      <c r="F725" s="256" t="s">
        <v>1973</v>
      </c>
      <c r="G725" s="254"/>
      <c r="H725" s="255" t="s">
        <v>1</v>
      </c>
      <c r="I725" s="257"/>
      <c r="J725" s="254"/>
      <c r="K725" s="254"/>
      <c r="L725" s="258"/>
      <c r="M725" s="259"/>
      <c r="N725" s="260"/>
      <c r="O725" s="260"/>
      <c r="P725" s="260"/>
      <c r="Q725" s="260"/>
      <c r="R725" s="260"/>
      <c r="S725" s="260"/>
      <c r="T725" s="261"/>
      <c r="U725" s="13"/>
      <c r="V725" s="13"/>
      <c r="W725" s="13"/>
      <c r="X725" s="13"/>
      <c r="Y725" s="13"/>
      <c r="Z725" s="13"/>
      <c r="AA725" s="13"/>
      <c r="AB725" s="13"/>
      <c r="AC725" s="13"/>
      <c r="AD725" s="13"/>
      <c r="AE725" s="13"/>
      <c r="AT725" s="262" t="s">
        <v>276</v>
      </c>
      <c r="AU725" s="262" t="s">
        <v>84</v>
      </c>
      <c r="AV725" s="13" t="s">
        <v>84</v>
      </c>
      <c r="AW725" s="13" t="s">
        <v>32</v>
      </c>
      <c r="AX725" s="13" t="s">
        <v>76</v>
      </c>
      <c r="AY725" s="262" t="s">
        <v>251</v>
      </c>
    </row>
    <row r="726" s="12" customFormat="1">
      <c r="A726" s="12"/>
      <c r="B726" s="242"/>
      <c r="C726" s="243"/>
      <c r="D726" s="234" t="s">
        <v>276</v>
      </c>
      <c r="E726" s="244" t="s">
        <v>1</v>
      </c>
      <c r="F726" s="245" t="s">
        <v>1974</v>
      </c>
      <c r="G726" s="243"/>
      <c r="H726" s="246">
        <v>0.81599999999999995</v>
      </c>
      <c r="I726" s="247"/>
      <c r="J726" s="243"/>
      <c r="K726" s="243"/>
      <c r="L726" s="248"/>
      <c r="M726" s="249"/>
      <c r="N726" s="250"/>
      <c r="O726" s="250"/>
      <c r="P726" s="250"/>
      <c r="Q726" s="250"/>
      <c r="R726" s="250"/>
      <c r="S726" s="250"/>
      <c r="T726" s="251"/>
      <c r="U726" s="12"/>
      <c r="V726" s="12"/>
      <c r="W726" s="12"/>
      <c r="X726" s="12"/>
      <c r="Y726" s="12"/>
      <c r="Z726" s="12"/>
      <c r="AA726" s="12"/>
      <c r="AB726" s="12"/>
      <c r="AC726" s="12"/>
      <c r="AD726" s="12"/>
      <c r="AE726" s="12"/>
      <c r="AT726" s="252" t="s">
        <v>276</v>
      </c>
      <c r="AU726" s="252" t="s">
        <v>84</v>
      </c>
      <c r="AV726" s="12" t="s">
        <v>86</v>
      </c>
      <c r="AW726" s="12" t="s">
        <v>32</v>
      </c>
      <c r="AX726" s="12" t="s">
        <v>76</v>
      </c>
      <c r="AY726" s="252" t="s">
        <v>251</v>
      </c>
    </row>
    <row r="727" s="12" customFormat="1">
      <c r="A727" s="12"/>
      <c r="B727" s="242"/>
      <c r="C727" s="243"/>
      <c r="D727" s="234" t="s">
        <v>276</v>
      </c>
      <c r="E727" s="244" t="s">
        <v>1</v>
      </c>
      <c r="F727" s="245" t="s">
        <v>1975</v>
      </c>
      <c r="G727" s="243"/>
      <c r="H727" s="246">
        <v>9.0899999999999999</v>
      </c>
      <c r="I727" s="247"/>
      <c r="J727" s="243"/>
      <c r="K727" s="243"/>
      <c r="L727" s="248"/>
      <c r="M727" s="249"/>
      <c r="N727" s="250"/>
      <c r="O727" s="250"/>
      <c r="P727" s="250"/>
      <c r="Q727" s="250"/>
      <c r="R727" s="250"/>
      <c r="S727" s="250"/>
      <c r="T727" s="251"/>
      <c r="U727" s="12"/>
      <c r="V727" s="12"/>
      <c r="W727" s="12"/>
      <c r="X727" s="12"/>
      <c r="Y727" s="12"/>
      <c r="Z727" s="12"/>
      <c r="AA727" s="12"/>
      <c r="AB727" s="12"/>
      <c r="AC727" s="12"/>
      <c r="AD727" s="12"/>
      <c r="AE727" s="12"/>
      <c r="AT727" s="252" t="s">
        <v>276</v>
      </c>
      <c r="AU727" s="252" t="s">
        <v>84</v>
      </c>
      <c r="AV727" s="12" t="s">
        <v>86</v>
      </c>
      <c r="AW727" s="12" t="s">
        <v>32</v>
      </c>
      <c r="AX727" s="12" t="s">
        <v>76</v>
      </c>
      <c r="AY727" s="252" t="s">
        <v>251</v>
      </c>
    </row>
    <row r="728" s="12" customFormat="1">
      <c r="A728" s="12"/>
      <c r="B728" s="242"/>
      <c r="C728" s="243"/>
      <c r="D728" s="234" t="s">
        <v>276</v>
      </c>
      <c r="E728" s="244" t="s">
        <v>1</v>
      </c>
      <c r="F728" s="245" t="s">
        <v>1976</v>
      </c>
      <c r="G728" s="243"/>
      <c r="H728" s="246">
        <v>9.3599999999999994</v>
      </c>
      <c r="I728" s="247"/>
      <c r="J728" s="243"/>
      <c r="K728" s="243"/>
      <c r="L728" s="248"/>
      <c r="M728" s="249"/>
      <c r="N728" s="250"/>
      <c r="O728" s="250"/>
      <c r="P728" s="250"/>
      <c r="Q728" s="250"/>
      <c r="R728" s="250"/>
      <c r="S728" s="250"/>
      <c r="T728" s="251"/>
      <c r="U728" s="12"/>
      <c r="V728" s="12"/>
      <c r="W728" s="12"/>
      <c r="X728" s="12"/>
      <c r="Y728" s="12"/>
      <c r="Z728" s="12"/>
      <c r="AA728" s="12"/>
      <c r="AB728" s="12"/>
      <c r="AC728" s="12"/>
      <c r="AD728" s="12"/>
      <c r="AE728" s="12"/>
      <c r="AT728" s="252" t="s">
        <v>276</v>
      </c>
      <c r="AU728" s="252" t="s">
        <v>84</v>
      </c>
      <c r="AV728" s="12" t="s">
        <v>86</v>
      </c>
      <c r="AW728" s="12" t="s">
        <v>32</v>
      </c>
      <c r="AX728" s="12" t="s">
        <v>76</v>
      </c>
      <c r="AY728" s="252" t="s">
        <v>251</v>
      </c>
    </row>
    <row r="729" s="15" customFormat="1">
      <c r="A729" s="15"/>
      <c r="B729" s="274"/>
      <c r="C729" s="275"/>
      <c r="D729" s="234" t="s">
        <v>276</v>
      </c>
      <c r="E729" s="276" t="s">
        <v>1172</v>
      </c>
      <c r="F729" s="277" t="s">
        <v>423</v>
      </c>
      <c r="G729" s="275"/>
      <c r="H729" s="278">
        <v>19.265999999999998</v>
      </c>
      <c r="I729" s="279"/>
      <c r="J729" s="275"/>
      <c r="K729" s="275"/>
      <c r="L729" s="280"/>
      <c r="M729" s="281"/>
      <c r="N729" s="282"/>
      <c r="O729" s="282"/>
      <c r="P729" s="282"/>
      <c r="Q729" s="282"/>
      <c r="R729" s="282"/>
      <c r="S729" s="282"/>
      <c r="T729" s="283"/>
      <c r="U729" s="15"/>
      <c r="V729" s="15"/>
      <c r="W729" s="15"/>
      <c r="X729" s="15"/>
      <c r="Y729" s="15"/>
      <c r="Z729" s="15"/>
      <c r="AA729" s="15"/>
      <c r="AB729" s="15"/>
      <c r="AC729" s="15"/>
      <c r="AD729" s="15"/>
      <c r="AE729" s="15"/>
      <c r="AT729" s="284" t="s">
        <v>276</v>
      </c>
      <c r="AU729" s="284" t="s">
        <v>84</v>
      </c>
      <c r="AV729" s="15" t="s">
        <v>254</v>
      </c>
      <c r="AW729" s="15" t="s">
        <v>32</v>
      </c>
      <c r="AX729" s="15" t="s">
        <v>84</v>
      </c>
      <c r="AY729" s="284" t="s">
        <v>251</v>
      </c>
    </row>
    <row r="730" s="2" customFormat="1" ht="44.25" customHeight="1">
      <c r="A730" s="38"/>
      <c r="B730" s="39"/>
      <c r="C730" s="220" t="s">
        <v>1977</v>
      </c>
      <c r="D730" s="220" t="s">
        <v>255</v>
      </c>
      <c r="E730" s="221" t="s">
        <v>1060</v>
      </c>
      <c r="F730" s="222" t="s">
        <v>683</v>
      </c>
      <c r="G730" s="223" t="s">
        <v>681</v>
      </c>
      <c r="H730" s="224">
        <v>284.39999999999998</v>
      </c>
      <c r="I730" s="225"/>
      <c r="J730" s="226">
        <f>ROUND(I730*H730,2)</f>
        <v>0</v>
      </c>
      <c r="K730" s="227"/>
      <c r="L730" s="44"/>
      <c r="M730" s="228" t="s">
        <v>1</v>
      </c>
      <c r="N730" s="229" t="s">
        <v>41</v>
      </c>
      <c r="O730" s="91"/>
      <c r="P730" s="230">
        <f>O730*H730</f>
        <v>0</v>
      </c>
      <c r="Q730" s="230">
        <v>0</v>
      </c>
      <c r="R730" s="230">
        <f>Q730*H730</f>
        <v>0</v>
      </c>
      <c r="S730" s="230">
        <v>0</v>
      </c>
      <c r="T730" s="231">
        <f>S730*H730</f>
        <v>0</v>
      </c>
      <c r="U730" s="38"/>
      <c r="V730" s="38"/>
      <c r="W730" s="38"/>
      <c r="X730" s="38"/>
      <c r="Y730" s="38"/>
      <c r="Z730" s="38"/>
      <c r="AA730" s="38"/>
      <c r="AB730" s="38"/>
      <c r="AC730" s="38"/>
      <c r="AD730" s="38"/>
      <c r="AE730" s="38"/>
      <c r="AR730" s="232" t="s">
        <v>254</v>
      </c>
      <c r="AT730" s="232" t="s">
        <v>255</v>
      </c>
      <c r="AU730" s="232" t="s">
        <v>84</v>
      </c>
      <c r="AY730" s="17" t="s">
        <v>251</v>
      </c>
      <c r="BE730" s="233">
        <f>IF(N730="základní",J730,0)</f>
        <v>0</v>
      </c>
      <c r="BF730" s="233">
        <f>IF(N730="snížená",J730,0)</f>
        <v>0</v>
      </c>
      <c r="BG730" s="233">
        <f>IF(N730="zákl. přenesená",J730,0)</f>
        <v>0</v>
      </c>
      <c r="BH730" s="233">
        <f>IF(N730="sníž. přenesená",J730,0)</f>
        <v>0</v>
      </c>
      <c r="BI730" s="233">
        <f>IF(N730="nulová",J730,0)</f>
        <v>0</v>
      </c>
      <c r="BJ730" s="17" t="s">
        <v>84</v>
      </c>
      <c r="BK730" s="233">
        <f>ROUND(I730*H730,2)</f>
        <v>0</v>
      </c>
      <c r="BL730" s="17" t="s">
        <v>254</v>
      </c>
      <c r="BM730" s="232" t="s">
        <v>1978</v>
      </c>
    </row>
    <row r="731" s="2" customFormat="1">
      <c r="A731" s="38"/>
      <c r="B731" s="39"/>
      <c r="C731" s="40"/>
      <c r="D731" s="234" t="s">
        <v>260</v>
      </c>
      <c r="E731" s="40"/>
      <c r="F731" s="235" t="s">
        <v>683</v>
      </c>
      <c r="G731" s="40"/>
      <c r="H731" s="40"/>
      <c r="I731" s="236"/>
      <c r="J731" s="40"/>
      <c r="K731" s="40"/>
      <c r="L731" s="44"/>
      <c r="M731" s="237"/>
      <c r="N731" s="238"/>
      <c r="O731" s="91"/>
      <c r="P731" s="91"/>
      <c r="Q731" s="91"/>
      <c r="R731" s="91"/>
      <c r="S731" s="91"/>
      <c r="T731" s="92"/>
      <c r="U731" s="38"/>
      <c r="V731" s="38"/>
      <c r="W731" s="38"/>
      <c r="X731" s="38"/>
      <c r="Y731" s="38"/>
      <c r="Z731" s="38"/>
      <c r="AA731" s="38"/>
      <c r="AB731" s="38"/>
      <c r="AC731" s="38"/>
      <c r="AD731" s="38"/>
      <c r="AE731" s="38"/>
      <c r="AT731" s="17" t="s">
        <v>260</v>
      </c>
      <c r="AU731" s="17" t="s">
        <v>84</v>
      </c>
    </row>
    <row r="732" s="2" customFormat="1">
      <c r="A732" s="38"/>
      <c r="B732" s="39"/>
      <c r="C732" s="40"/>
      <c r="D732" s="240" t="s">
        <v>274</v>
      </c>
      <c r="E732" s="40"/>
      <c r="F732" s="241" t="s">
        <v>1062</v>
      </c>
      <c r="G732" s="40"/>
      <c r="H732" s="40"/>
      <c r="I732" s="236"/>
      <c r="J732" s="40"/>
      <c r="K732" s="40"/>
      <c r="L732" s="44"/>
      <c r="M732" s="237"/>
      <c r="N732" s="238"/>
      <c r="O732" s="91"/>
      <c r="P732" s="91"/>
      <c r="Q732" s="91"/>
      <c r="R732" s="91"/>
      <c r="S732" s="91"/>
      <c r="T732" s="92"/>
      <c r="U732" s="38"/>
      <c r="V732" s="38"/>
      <c r="W732" s="38"/>
      <c r="X732" s="38"/>
      <c r="Y732" s="38"/>
      <c r="Z732" s="38"/>
      <c r="AA732" s="38"/>
      <c r="AB732" s="38"/>
      <c r="AC732" s="38"/>
      <c r="AD732" s="38"/>
      <c r="AE732" s="38"/>
      <c r="AT732" s="17" t="s">
        <v>274</v>
      </c>
      <c r="AU732" s="17" t="s">
        <v>84</v>
      </c>
    </row>
    <row r="733" s="12" customFormat="1">
      <c r="A733" s="12"/>
      <c r="B733" s="242"/>
      <c r="C733" s="243"/>
      <c r="D733" s="234" t="s">
        <v>276</v>
      </c>
      <c r="E733" s="244" t="s">
        <v>1</v>
      </c>
      <c r="F733" s="245" t="s">
        <v>1979</v>
      </c>
      <c r="G733" s="243"/>
      <c r="H733" s="246">
        <v>255.15000000000001</v>
      </c>
      <c r="I733" s="247"/>
      <c r="J733" s="243"/>
      <c r="K733" s="243"/>
      <c r="L733" s="248"/>
      <c r="M733" s="249"/>
      <c r="N733" s="250"/>
      <c r="O733" s="250"/>
      <c r="P733" s="250"/>
      <c r="Q733" s="250"/>
      <c r="R733" s="250"/>
      <c r="S733" s="250"/>
      <c r="T733" s="251"/>
      <c r="U733" s="12"/>
      <c r="V733" s="12"/>
      <c r="W733" s="12"/>
      <c r="X733" s="12"/>
      <c r="Y733" s="12"/>
      <c r="Z733" s="12"/>
      <c r="AA733" s="12"/>
      <c r="AB733" s="12"/>
      <c r="AC733" s="12"/>
      <c r="AD733" s="12"/>
      <c r="AE733" s="12"/>
      <c r="AT733" s="252" t="s">
        <v>276</v>
      </c>
      <c r="AU733" s="252" t="s">
        <v>84</v>
      </c>
      <c r="AV733" s="12" t="s">
        <v>86</v>
      </c>
      <c r="AW733" s="12" t="s">
        <v>32</v>
      </c>
      <c r="AX733" s="12" t="s">
        <v>76</v>
      </c>
      <c r="AY733" s="252" t="s">
        <v>251</v>
      </c>
    </row>
    <row r="734" s="12" customFormat="1">
      <c r="A734" s="12"/>
      <c r="B734" s="242"/>
      <c r="C734" s="243"/>
      <c r="D734" s="234" t="s">
        <v>276</v>
      </c>
      <c r="E734" s="244" t="s">
        <v>1</v>
      </c>
      <c r="F734" s="245" t="s">
        <v>1980</v>
      </c>
      <c r="G734" s="243"/>
      <c r="H734" s="246">
        <v>29.25</v>
      </c>
      <c r="I734" s="247"/>
      <c r="J734" s="243"/>
      <c r="K734" s="243"/>
      <c r="L734" s="248"/>
      <c r="M734" s="249"/>
      <c r="N734" s="250"/>
      <c r="O734" s="250"/>
      <c r="P734" s="250"/>
      <c r="Q734" s="250"/>
      <c r="R734" s="250"/>
      <c r="S734" s="250"/>
      <c r="T734" s="251"/>
      <c r="U734" s="12"/>
      <c r="V734" s="12"/>
      <c r="W734" s="12"/>
      <c r="X734" s="12"/>
      <c r="Y734" s="12"/>
      <c r="Z734" s="12"/>
      <c r="AA734" s="12"/>
      <c r="AB734" s="12"/>
      <c r="AC734" s="12"/>
      <c r="AD734" s="12"/>
      <c r="AE734" s="12"/>
      <c r="AT734" s="252" t="s">
        <v>276</v>
      </c>
      <c r="AU734" s="252" t="s">
        <v>84</v>
      </c>
      <c r="AV734" s="12" t="s">
        <v>86</v>
      </c>
      <c r="AW734" s="12" t="s">
        <v>32</v>
      </c>
      <c r="AX734" s="12" t="s">
        <v>76</v>
      </c>
      <c r="AY734" s="252" t="s">
        <v>251</v>
      </c>
    </row>
    <row r="735" s="15" customFormat="1">
      <c r="A735" s="15"/>
      <c r="B735" s="274"/>
      <c r="C735" s="275"/>
      <c r="D735" s="234" t="s">
        <v>276</v>
      </c>
      <c r="E735" s="276" t="s">
        <v>1</v>
      </c>
      <c r="F735" s="277" t="s">
        <v>423</v>
      </c>
      <c r="G735" s="275"/>
      <c r="H735" s="278">
        <v>284.39999999999998</v>
      </c>
      <c r="I735" s="279"/>
      <c r="J735" s="275"/>
      <c r="K735" s="275"/>
      <c r="L735" s="280"/>
      <c r="M735" s="281"/>
      <c r="N735" s="282"/>
      <c r="O735" s="282"/>
      <c r="P735" s="282"/>
      <c r="Q735" s="282"/>
      <c r="R735" s="282"/>
      <c r="S735" s="282"/>
      <c r="T735" s="283"/>
      <c r="U735" s="15"/>
      <c r="V735" s="15"/>
      <c r="W735" s="15"/>
      <c r="X735" s="15"/>
      <c r="Y735" s="15"/>
      <c r="Z735" s="15"/>
      <c r="AA735" s="15"/>
      <c r="AB735" s="15"/>
      <c r="AC735" s="15"/>
      <c r="AD735" s="15"/>
      <c r="AE735" s="15"/>
      <c r="AT735" s="284" t="s">
        <v>276</v>
      </c>
      <c r="AU735" s="284" t="s">
        <v>84</v>
      </c>
      <c r="AV735" s="15" t="s">
        <v>254</v>
      </c>
      <c r="AW735" s="15" t="s">
        <v>32</v>
      </c>
      <c r="AX735" s="15" t="s">
        <v>84</v>
      </c>
      <c r="AY735" s="284" t="s">
        <v>251</v>
      </c>
    </row>
    <row r="736" s="2" customFormat="1" ht="44.25" customHeight="1">
      <c r="A736" s="38"/>
      <c r="B736" s="39"/>
      <c r="C736" s="220" t="s">
        <v>1981</v>
      </c>
      <c r="D736" s="220" t="s">
        <v>255</v>
      </c>
      <c r="E736" s="221" t="s">
        <v>1982</v>
      </c>
      <c r="F736" s="222" t="s">
        <v>1983</v>
      </c>
      <c r="G736" s="223" t="s">
        <v>681</v>
      </c>
      <c r="H736" s="224">
        <v>142.715</v>
      </c>
      <c r="I736" s="225"/>
      <c r="J736" s="226">
        <f>ROUND(I736*H736,2)</f>
        <v>0</v>
      </c>
      <c r="K736" s="227"/>
      <c r="L736" s="44"/>
      <c r="M736" s="228" t="s">
        <v>1</v>
      </c>
      <c r="N736" s="229" t="s">
        <v>41</v>
      </c>
      <c r="O736" s="91"/>
      <c r="P736" s="230">
        <f>O736*H736</f>
        <v>0</v>
      </c>
      <c r="Q736" s="230">
        <v>0</v>
      </c>
      <c r="R736" s="230">
        <f>Q736*H736</f>
        <v>0</v>
      </c>
      <c r="S736" s="230">
        <v>0</v>
      </c>
      <c r="T736" s="231">
        <f>S736*H736</f>
        <v>0</v>
      </c>
      <c r="U736" s="38"/>
      <c r="V736" s="38"/>
      <c r="W736" s="38"/>
      <c r="X736" s="38"/>
      <c r="Y736" s="38"/>
      <c r="Z736" s="38"/>
      <c r="AA736" s="38"/>
      <c r="AB736" s="38"/>
      <c r="AC736" s="38"/>
      <c r="AD736" s="38"/>
      <c r="AE736" s="38"/>
      <c r="AR736" s="232" t="s">
        <v>254</v>
      </c>
      <c r="AT736" s="232" t="s">
        <v>255</v>
      </c>
      <c r="AU736" s="232" t="s">
        <v>84</v>
      </c>
      <c r="AY736" s="17" t="s">
        <v>251</v>
      </c>
      <c r="BE736" s="233">
        <f>IF(N736="základní",J736,0)</f>
        <v>0</v>
      </c>
      <c r="BF736" s="233">
        <f>IF(N736="snížená",J736,0)</f>
        <v>0</v>
      </c>
      <c r="BG736" s="233">
        <f>IF(N736="zákl. přenesená",J736,0)</f>
        <v>0</v>
      </c>
      <c r="BH736" s="233">
        <f>IF(N736="sníž. přenesená",J736,0)</f>
        <v>0</v>
      </c>
      <c r="BI736" s="233">
        <f>IF(N736="nulová",J736,0)</f>
        <v>0</v>
      </c>
      <c r="BJ736" s="17" t="s">
        <v>84</v>
      </c>
      <c r="BK736" s="233">
        <f>ROUND(I736*H736,2)</f>
        <v>0</v>
      </c>
      <c r="BL736" s="17" t="s">
        <v>254</v>
      </c>
      <c r="BM736" s="232" t="s">
        <v>1984</v>
      </c>
    </row>
    <row r="737" s="2" customFormat="1">
      <c r="A737" s="38"/>
      <c r="B737" s="39"/>
      <c r="C737" s="40"/>
      <c r="D737" s="234" t="s">
        <v>260</v>
      </c>
      <c r="E737" s="40"/>
      <c r="F737" s="235" t="s">
        <v>1983</v>
      </c>
      <c r="G737" s="40"/>
      <c r="H737" s="40"/>
      <c r="I737" s="236"/>
      <c r="J737" s="40"/>
      <c r="K737" s="40"/>
      <c r="L737" s="44"/>
      <c r="M737" s="237"/>
      <c r="N737" s="238"/>
      <c r="O737" s="91"/>
      <c r="P737" s="91"/>
      <c r="Q737" s="91"/>
      <c r="R737" s="91"/>
      <c r="S737" s="91"/>
      <c r="T737" s="92"/>
      <c r="U737" s="38"/>
      <c r="V737" s="38"/>
      <c r="W737" s="38"/>
      <c r="X737" s="38"/>
      <c r="Y737" s="38"/>
      <c r="Z737" s="38"/>
      <c r="AA737" s="38"/>
      <c r="AB737" s="38"/>
      <c r="AC737" s="38"/>
      <c r="AD737" s="38"/>
      <c r="AE737" s="38"/>
      <c r="AT737" s="17" t="s">
        <v>260</v>
      </c>
      <c r="AU737" s="17" t="s">
        <v>84</v>
      </c>
    </row>
    <row r="738" s="2" customFormat="1">
      <c r="A738" s="38"/>
      <c r="B738" s="39"/>
      <c r="C738" s="40"/>
      <c r="D738" s="240" t="s">
        <v>274</v>
      </c>
      <c r="E738" s="40"/>
      <c r="F738" s="241" t="s">
        <v>1985</v>
      </c>
      <c r="G738" s="40"/>
      <c r="H738" s="40"/>
      <c r="I738" s="236"/>
      <c r="J738" s="40"/>
      <c r="K738" s="40"/>
      <c r="L738" s="44"/>
      <c r="M738" s="237"/>
      <c r="N738" s="238"/>
      <c r="O738" s="91"/>
      <c r="P738" s="91"/>
      <c r="Q738" s="91"/>
      <c r="R738" s="91"/>
      <c r="S738" s="91"/>
      <c r="T738" s="92"/>
      <c r="U738" s="38"/>
      <c r="V738" s="38"/>
      <c r="W738" s="38"/>
      <c r="X738" s="38"/>
      <c r="Y738" s="38"/>
      <c r="Z738" s="38"/>
      <c r="AA738" s="38"/>
      <c r="AB738" s="38"/>
      <c r="AC738" s="38"/>
      <c r="AD738" s="38"/>
      <c r="AE738" s="38"/>
      <c r="AT738" s="17" t="s">
        <v>274</v>
      </c>
      <c r="AU738" s="17" t="s">
        <v>84</v>
      </c>
    </row>
    <row r="739" s="12" customFormat="1">
      <c r="A739" s="12"/>
      <c r="B739" s="242"/>
      <c r="C739" s="243"/>
      <c r="D739" s="234" t="s">
        <v>276</v>
      </c>
      <c r="E739" s="244" t="s">
        <v>1</v>
      </c>
      <c r="F739" s="245" t="s">
        <v>1986</v>
      </c>
      <c r="G739" s="243"/>
      <c r="H739" s="246">
        <v>46.575000000000003</v>
      </c>
      <c r="I739" s="247"/>
      <c r="J739" s="243"/>
      <c r="K739" s="243"/>
      <c r="L739" s="248"/>
      <c r="M739" s="249"/>
      <c r="N739" s="250"/>
      <c r="O739" s="250"/>
      <c r="P739" s="250"/>
      <c r="Q739" s="250"/>
      <c r="R739" s="250"/>
      <c r="S739" s="250"/>
      <c r="T739" s="251"/>
      <c r="U739" s="12"/>
      <c r="V739" s="12"/>
      <c r="W739" s="12"/>
      <c r="X739" s="12"/>
      <c r="Y739" s="12"/>
      <c r="Z739" s="12"/>
      <c r="AA739" s="12"/>
      <c r="AB739" s="12"/>
      <c r="AC739" s="12"/>
      <c r="AD739" s="12"/>
      <c r="AE739" s="12"/>
      <c r="AT739" s="252" t="s">
        <v>276</v>
      </c>
      <c r="AU739" s="252" t="s">
        <v>84</v>
      </c>
      <c r="AV739" s="12" t="s">
        <v>86</v>
      </c>
      <c r="AW739" s="12" t="s">
        <v>32</v>
      </c>
      <c r="AX739" s="12" t="s">
        <v>76</v>
      </c>
      <c r="AY739" s="252" t="s">
        <v>251</v>
      </c>
    </row>
    <row r="740" s="12" customFormat="1">
      <c r="A740" s="12"/>
      <c r="B740" s="242"/>
      <c r="C740" s="243"/>
      <c r="D740" s="234" t="s">
        <v>276</v>
      </c>
      <c r="E740" s="244" t="s">
        <v>1</v>
      </c>
      <c r="F740" s="245" t="s">
        <v>1987</v>
      </c>
      <c r="G740" s="243"/>
      <c r="H740" s="246">
        <v>40.25</v>
      </c>
      <c r="I740" s="247"/>
      <c r="J740" s="243"/>
      <c r="K740" s="243"/>
      <c r="L740" s="248"/>
      <c r="M740" s="249"/>
      <c r="N740" s="250"/>
      <c r="O740" s="250"/>
      <c r="P740" s="250"/>
      <c r="Q740" s="250"/>
      <c r="R740" s="250"/>
      <c r="S740" s="250"/>
      <c r="T740" s="251"/>
      <c r="U740" s="12"/>
      <c r="V740" s="12"/>
      <c r="W740" s="12"/>
      <c r="X740" s="12"/>
      <c r="Y740" s="12"/>
      <c r="Z740" s="12"/>
      <c r="AA740" s="12"/>
      <c r="AB740" s="12"/>
      <c r="AC740" s="12"/>
      <c r="AD740" s="12"/>
      <c r="AE740" s="12"/>
      <c r="AT740" s="252" t="s">
        <v>276</v>
      </c>
      <c r="AU740" s="252" t="s">
        <v>84</v>
      </c>
      <c r="AV740" s="12" t="s">
        <v>86</v>
      </c>
      <c r="AW740" s="12" t="s">
        <v>32</v>
      </c>
      <c r="AX740" s="12" t="s">
        <v>76</v>
      </c>
      <c r="AY740" s="252" t="s">
        <v>251</v>
      </c>
    </row>
    <row r="741" s="12" customFormat="1">
      <c r="A741" s="12"/>
      <c r="B741" s="242"/>
      <c r="C741" s="243"/>
      <c r="D741" s="234" t="s">
        <v>276</v>
      </c>
      <c r="E741" s="244" t="s">
        <v>1</v>
      </c>
      <c r="F741" s="245" t="s">
        <v>1988</v>
      </c>
      <c r="G741" s="243"/>
      <c r="H741" s="246">
        <v>55.890000000000001</v>
      </c>
      <c r="I741" s="247"/>
      <c r="J741" s="243"/>
      <c r="K741" s="243"/>
      <c r="L741" s="248"/>
      <c r="M741" s="249"/>
      <c r="N741" s="250"/>
      <c r="O741" s="250"/>
      <c r="P741" s="250"/>
      <c r="Q741" s="250"/>
      <c r="R741" s="250"/>
      <c r="S741" s="250"/>
      <c r="T741" s="251"/>
      <c r="U741" s="12"/>
      <c r="V741" s="12"/>
      <c r="W741" s="12"/>
      <c r="X741" s="12"/>
      <c r="Y741" s="12"/>
      <c r="Z741" s="12"/>
      <c r="AA741" s="12"/>
      <c r="AB741" s="12"/>
      <c r="AC741" s="12"/>
      <c r="AD741" s="12"/>
      <c r="AE741" s="12"/>
      <c r="AT741" s="252" t="s">
        <v>276</v>
      </c>
      <c r="AU741" s="252" t="s">
        <v>84</v>
      </c>
      <c r="AV741" s="12" t="s">
        <v>86</v>
      </c>
      <c r="AW741" s="12" t="s">
        <v>32</v>
      </c>
      <c r="AX741" s="12" t="s">
        <v>76</v>
      </c>
      <c r="AY741" s="252" t="s">
        <v>251</v>
      </c>
    </row>
    <row r="742" s="15" customFormat="1">
      <c r="A742" s="15"/>
      <c r="B742" s="274"/>
      <c r="C742" s="275"/>
      <c r="D742" s="234" t="s">
        <v>276</v>
      </c>
      <c r="E742" s="276" t="s">
        <v>1170</v>
      </c>
      <c r="F742" s="277" t="s">
        <v>423</v>
      </c>
      <c r="G742" s="275"/>
      <c r="H742" s="278">
        <v>142.715</v>
      </c>
      <c r="I742" s="279"/>
      <c r="J742" s="275"/>
      <c r="K742" s="275"/>
      <c r="L742" s="280"/>
      <c r="M742" s="281"/>
      <c r="N742" s="282"/>
      <c r="O742" s="282"/>
      <c r="P742" s="282"/>
      <c r="Q742" s="282"/>
      <c r="R742" s="282"/>
      <c r="S742" s="282"/>
      <c r="T742" s="283"/>
      <c r="U742" s="15"/>
      <c r="V742" s="15"/>
      <c r="W742" s="15"/>
      <c r="X742" s="15"/>
      <c r="Y742" s="15"/>
      <c r="Z742" s="15"/>
      <c r="AA742" s="15"/>
      <c r="AB742" s="15"/>
      <c r="AC742" s="15"/>
      <c r="AD742" s="15"/>
      <c r="AE742" s="15"/>
      <c r="AT742" s="284" t="s">
        <v>276</v>
      </c>
      <c r="AU742" s="284" t="s">
        <v>84</v>
      </c>
      <c r="AV742" s="15" t="s">
        <v>254</v>
      </c>
      <c r="AW742" s="15" t="s">
        <v>32</v>
      </c>
      <c r="AX742" s="15" t="s">
        <v>84</v>
      </c>
      <c r="AY742" s="284" t="s">
        <v>251</v>
      </c>
    </row>
    <row r="743" s="2" customFormat="1" ht="24.15" customHeight="1">
      <c r="A743" s="38"/>
      <c r="B743" s="39"/>
      <c r="C743" s="220" t="s">
        <v>1989</v>
      </c>
      <c r="D743" s="220" t="s">
        <v>255</v>
      </c>
      <c r="E743" s="221" t="s">
        <v>1990</v>
      </c>
      <c r="F743" s="222" t="s">
        <v>1991</v>
      </c>
      <c r="G743" s="223" t="s">
        <v>681</v>
      </c>
      <c r="H743" s="224">
        <v>272.23099999999999</v>
      </c>
      <c r="I743" s="225"/>
      <c r="J743" s="226">
        <f>ROUND(I743*H743,2)</f>
        <v>0</v>
      </c>
      <c r="K743" s="227"/>
      <c r="L743" s="44"/>
      <c r="M743" s="228" t="s">
        <v>1</v>
      </c>
      <c r="N743" s="229" t="s">
        <v>41</v>
      </c>
      <c r="O743" s="91"/>
      <c r="P743" s="230">
        <f>O743*H743</f>
        <v>0</v>
      </c>
      <c r="Q743" s="230">
        <v>0</v>
      </c>
      <c r="R743" s="230">
        <f>Q743*H743</f>
        <v>0</v>
      </c>
      <c r="S743" s="230">
        <v>0</v>
      </c>
      <c r="T743" s="231">
        <f>S743*H743</f>
        <v>0</v>
      </c>
      <c r="U743" s="38"/>
      <c r="V743" s="38"/>
      <c r="W743" s="38"/>
      <c r="X743" s="38"/>
      <c r="Y743" s="38"/>
      <c r="Z743" s="38"/>
      <c r="AA743" s="38"/>
      <c r="AB743" s="38"/>
      <c r="AC743" s="38"/>
      <c r="AD743" s="38"/>
      <c r="AE743" s="38"/>
      <c r="AR743" s="232" t="s">
        <v>254</v>
      </c>
      <c r="AT743" s="232" t="s">
        <v>255</v>
      </c>
      <c r="AU743" s="232" t="s">
        <v>84</v>
      </c>
      <c r="AY743" s="17" t="s">
        <v>251</v>
      </c>
      <c r="BE743" s="233">
        <f>IF(N743="základní",J743,0)</f>
        <v>0</v>
      </c>
      <c r="BF743" s="233">
        <f>IF(N743="snížená",J743,0)</f>
        <v>0</v>
      </c>
      <c r="BG743" s="233">
        <f>IF(N743="zákl. přenesená",J743,0)</f>
        <v>0</v>
      </c>
      <c r="BH743" s="233">
        <f>IF(N743="sníž. přenesená",J743,0)</f>
        <v>0</v>
      </c>
      <c r="BI743" s="233">
        <f>IF(N743="nulová",J743,0)</f>
        <v>0</v>
      </c>
      <c r="BJ743" s="17" t="s">
        <v>84</v>
      </c>
      <c r="BK743" s="233">
        <f>ROUND(I743*H743,2)</f>
        <v>0</v>
      </c>
      <c r="BL743" s="17" t="s">
        <v>254</v>
      </c>
      <c r="BM743" s="232" t="s">
        <v>1992</v>
      </c>
    </row>
    <row r="744" s="2" customFormat="1">
      <c r="A744" s="38"/>
      <c r="B744" s="39"/>
      <c r="C744" s="40"/>
      <c r="D744" s="234" t="s">
        <v>260</v>
      </c>
      <c r="E744" s="40"/>
      <c r="F744" s="235" t="s">
        <v>1993</v>
      </c>
      <c r="G744" s="40"/>
      <c r="H744" s="40"/>
      <c r="I744" s="236"/>
      <c r="J744" s="40"/>
      <c r="K744" s="40"/>
      <c r="L744" s="44"/>
      <c r="M744" s="237"/>
      <c r="N744" s="238"/>
      <c r="O744" s="91"/>
      <c r="P744" s="91"/>
      <c r="Q744" s="91"/>
      <c r="R744" s="91"/>
      <c r="S744" s="91"/>
      <c r="T744" s="92"/>
      <c r="U744" s="38"/>
      <c r="V744" s="38"/>
      <c r="W744" s="38"/>
      <c r="X744" s="38"/>
      <c r="Y744" s="38"/>
      <c r="Z744" s="38"/>
      <c r="AA744" s="38"/>
      <c r="AB744" s="38"/>
      <c r="AC744" s="38"/>
      <c r="AD744" s="38"/>
      <c r="AE744" s="38"/>
      <c r="AT744" s="17" t="s">
        <v>260</v>
      </c>
      <c r="AU744" s="17" t="s">
        <v>84</v>
      </c>
    </row>
    <row r="745" s="2" customFormat="1">
      <c r="A745" s="38"/>
      <c r="B745" s="39"/>
      <c r="C745" s="40"/>
      <c r="D745" s="240" t="s">
        <v>274</v>
      </c>
      <c r="E745" s="40"/>
      <c r="F745" s="241" t="s">
        <v>1994</v>
      </c>
      <c r="G745" s="40"/>
      <c r="H745" s="40"/>
      <c r="I745" s="236"/>
      <c r="J745" s="40"/>
      <c r="K745" s="40"/>
      <c r="L745" s="44"/>
      <c r="M745" s="237"/>
      <c r="N745" s="238"/>
      <c r="O745" s="91"/>
      <c r="P745" s="91"/>
      <c r="Q745" s="91"/>
      <c r="R745" s="91"/>
      <c r="S745" s="91"/>
      <c r="T745" s="92"/>
      <c r="U745" s="38"/>
      <c r="V745" s="38"/>
      <c r="W745" s="38"/>
      <c r="X745" s="38"/>
      <c r="Y745" s="38"/>
      <c r="Z745" s="38"/>
      <c r="AA745" s="38"/>
      <c r="AB745" s="38"/>
      <c r="AC745" s="38"/>
      <c r="AD745" s="38"/>
      <c r="AE745" s="38"/>
      <c r="AT745" s="17" t="s">
        <v>274</v>
      </c>
      <c r="AU745" s="17" t="s">
        <v>84</v>
      </c>
    </row>
    <row r="746" s="12" customFormat="1">
      <c r="A746" s="12"/>
      <c r="B746" s="242"/>
      <c r="C746" s="243"/>
      <c r="D746" s="234" t="s">
        <v>276</v>
      </c>
      <c r="E746" s="244" t="s">
        <v>1</v>
      </c>
      <c r="F746" s="245" t="s">
        <v>1176</v>
      </c>
      <c r="G746" s="243"/>
      <c r="H746" s="246">
        <v>110.25</v>
      </c>
      <c r="I746" s="247"/>
      <c r="J746" s="243"/>
      <c r="K746" s="243"/>
      <c r="L746" s="248"/>
      <c r="M746" s="249"/>
      <c r="N746" s="250"/>
      <c r="O746" s="250"/>
      <c r="P746" s="250"/>
      <c r="Q746" s="250"/>
      <c r="R746" s="250"/>
      <c r="S746" s="250"/>
      <c r="T746" s="251"/>
      <c r="U746" s="12"/>
      <c r="V746" s="12"/>
      <c r="W746" s="12"/>
      <c r="X746" s="12"/>
      <c r="Y746" s="12"/>
      <c r="Z746" s="12"/>
      <c r="AA746" s="12"/>
      <c r="AB746" s="12"/>
      <c r="AC746" s="12"/>
      <c r="AD746" s="12"/>
      <c r="AE746" s="12"/>
      <c r="AT746" s="252" t="s">
        <v>276</v>
      </c>
      <c r="AU746" s="252" t="s">
        <v>84</v>
      </c>
      <c r="AV746" s="12" t="s">
        <v>86</v>
      </c>
      <c r="AW746" s="12" t="s">
        <v>32</v>
      </c>
      <c r="AX746" s="12" t="s">
        <v>76</v>
      </c>
      <c r="AY746" s="252" t="s">
        <v>251</v>
      </c>
    </row>
    <row r="747" s="12" customFormat="1">
      <c r="A747" s="12"/>
      <c r="B747" s="242"/>
      <c r="C747" s="243"/>
      <c r="D747" s="234" t="s">
        <v>276</v>
      </c>
      <c r="E747" s="244" t="s">
        <v>1</v>
      </c>
      <c r="F747" s="245" t="s">
        <v>1170</v>
      </c>
      <c r="G747" s="243"/>
      <c r="H747" s="246">
        <v>142.715</v>
      </c>
      <c r="I747" s="247"/>
      <c r="J747" s="243"/>
      <c r="K747" s="243"/>
      <c r="L747" s="248"/>
      <c r="M747" s="249"/>
      <c r="N747" s="250"/>
      <c r="O747" s="250"/>
      <c r="P747" s="250"/>
      <c r="Q747" s="250"/>
      <c r="R747" s="250"/>
      <c r="S747" s="250"/>
      <c r="T747" s="251"/>
      <c r="U747" s="12"/>
      <c r="V747" s="12"/>
      <c r="W747" s="12"/>
      <c r="X747" s="12"/>
      <c r="Y747" s="12"/>
      <c r="Z747" s="12"/>
      <c r="AA747" s="12"/>
      <c r="AB747" s="12"/>
      <c r="AC747" s="12"/>
      <c r="AD747" s="12"/>
      <c r="AE747" s="12"/>
      <c r="AT747" s="252" t="s">
        <v>276</v>
      </c>
      <c r="AU747" s="252" t="s">
        <v>84</v>
      </c>
      <c r="AV747" s="12" t="s">
        <v>86</v>
      </c>
      <c r="AW747" s="12" t="s">
        <v>32</v>
      </c>
      <c r="AX747" s="12" t="s">
        <v>76</v>
      </c>
      <c r="AY747" s="252" t="s">
        <v>251</v>
      </c>
    </row>
    <row r="748" s="12" customFormat="1">
      <c r="A748" s="12"/>
      <c r="B748" s="242"/>
      <c r="C748" s="243"/>
      <c r="D748" s="234" t="s">
        <v>276</v>
      </c>
      <c r="E748" s="244" t="s">
        <v>1</v>
      </c>
      <c r="F748" s="245" t="s">
        <v>1172</v>
      </c>
      <c r="G748" s="243"/>
      <c r="H748" s="246">
        <v>19.265999999999998</v>
      </c>
      <c r="I748" s="247"/>
      <c r="J748" s="243"/>
      <c r="K748" s="243"/>
      <c r="L748" s="248"/>
      <c r="M748" s="249"/>
      <c r="N748" s="250"/>
      <c r="O748" s="250"/>
      <c r="P748" s="250"/>
      <c r="Q748" s="250"/>
      <c r="R748" s="250"/>
      <c r="S748" s="250"/>
      <c r="T748" s="251"/>
      <c r="U748" s="12"/>
      <c r="V748" s="12"/>
      <c r="W748" s="12"/>
      <c r="X748" s="12"/>
      <c r="Y748" s="12"/>
      <c r="Z748" s="12"/>
      <c r="AA748" s="12"/>
      <c r="AB748" s="12"/>
      <c r="AC748" s="12"/>
      <c r="AD748" s="12"/>
      <c r="AE748" s="12"/>
      <c r="AT748" s="252" t="s">
        <v>276</v>
      </c>
      <c r="AU748" s="252" t="s">
        <v>84</v>
      </c>
      <c r="AV748" s="12" t="s">
        <v>86</v>
      </c>
      <c r="AW748" s="12" t="s">
        <v>32</v>
      </c>
      <c r="AX748" s="12" t="s">
        <v>76</v>
      </c>
      <c r="AY748" s="252" t="s">
        <v>251</v>
      </c>
    </row>
    <row r="749" s="15" customFormat="1">
      <c r="A749" s="15"/>
      <c r="B749" s="274"/>
      <c r="C749" s="275"/>
      <c r="D749" s="234" t="s">
        <v>276</v>
      </c>
      <c r="E749" s="276" t="s">
        <v>752</v>
      </c>
      <c r="F749" s="277" t="s">
        <v>423</v>
      </c>
      <c r="G749" s="275"/>
      <c r="H749" s="278">
        <v>272.23099999999999</v>
      </c>
      <c r="I749" s="279"/>
      <c r="J749" s="275"/>
      <c r="K749" s="275"/>
      <c r="L749" s="280"/>
      <c r="M749" s="281"/>
      <c r="N749" s="282"/>
      <c r="O749" s="282"/>
      <c r="P749" s="282"/>
      <c r="Q749" s="282"/>
      <c r="R749" s="282"/>
      <c r="S749" s="282"/>
      <c r="T749" s="283"/>
      <c r="U749" s="15"/>
      <c r="V749" s="15"/>
      <c r="W749" s="15"/>
      <c r="X749" s="15"/>
      <c r="Y749" s="15"/>
      <c r="Z749" s="15"/>
      <c r="AA749" s="15"/>
      <c r="AB749" s="15"/>
      <c r="AC749" s="15"/>
      <c r="AD749" s="15"/>
      <c r="AE749" s="15"/>
      <c r="AT749" s="284" t="s">
        <v>276</v>
      </c>
      <c r="AU749" s="284" t="s">
        <v>84</v>
      </c>
      <c r="AV749" s="15" t="s">
        <v>254</v>
      </c>
      <c r="AW749" s="15" t="s">
        <v>32</v>
      </c>
      <c r="AX749" s="15" t="s">
        <v>84</v>
      </c>
      <c r="AY749" s="284" t="s">
        <v>251</v>
      </c>
    </row>
    <row r="750" s="2" customFormat="1" ht="16.5" customHeight="1">
      <c r="A750" s="38"/>
      <c r="B750" s="39"/>
      <c r="C750" s="220" t="s">
        <v>1995</v>
      </c>
      <c r="D750" s="220" t="s">
        <v>255</v>
      </c>
      <c r="E750" s="221" t="s">
        <v>1996</v>
      </c>
      <c r="F750" s="222" t="s">
        <v>1997</v>
      </c>
      <c r="G750" s="223" t="s">
        <v>681</v>
      </c>
      <c r="H750" s="224">
        <v>5172.3890000000001</v>
      </c>
      <c r="I750" s="225"/>
      <c r="J750" s="226">
        <f>ROUND(I750*H750,2)</f>
        <v>0</v>
      </c>
      <c r="K750" s="227"/>
      <c r="L750" s="44"/>
      <c r="M750" s="228" t="s">
        <v>1</v>
      </c>
      <c r="N750" s="229" t="s">
        <v>41</v>
      </c>
      <c r="O750" s="91"/>
      <c r="P750" s="230">
        <f>O750*H750</f>
        <v>0</v>
      </c>
      <c r="Q750" s="230">
        <v>0</v>
      </c>
      <c r="R750" s="230">
        <f>Q750*H750</f>
        <v>0</v>
      </c>
      <c r="S750" s="230">
        <v>0</v>
      </c>
      <c r="T750" s="231">
        <f>S750*H750</f>
        <v>0</v>
      </c>
      <c r="U750" s="38"/>
      <c r="V750" s="38"/>
      <c r="W750" s="38"/>
      <c r="X750" s="38"/>
      <c r="Y750" s="38"/>
      <c r="Z750" s="38"/>
      <c r="AA750" s="38"/>
      <c r="AB750" s="38"/>
      <c r="AC750" s="38"/>
      <c r="AD750" s="38"/>
      <c r="AE750" s="38"/>
      <c r="AR750" s="232" t="s">
        <v>254</v>
      </c>
      <c r="AT750" s="232" t="s">
        <v>255</v>
      </c>
      <c r="AU750" s="232" t="s">
        <v>84</v>
      </c>
      <c r="AY750" s="17" t="s">
        <v>251</v>
      </c>
      <c r="BE750" s="233">
        <f>IF(N750="základní",J750,0)</f>
        <v>0</v>
      </c>
      <c r="BF750" s="233">
        <f>IF(N750="snížená",J750,0)</f>
        <v>0</v>
      </c>
      <c r="BG750" s="233">
        <f>IF(N750="zákl. přenesená",J750,0)</f>
        <v>0</v>
      </c>
      <c r="BH750" s="233">
        <f>IF(N750="sníž. přenesená",J750,0)</f>
        <v>0</v>
      </c>
      <c r="BI750" s="233">
        <f>IF(N750="nulová",J750,0)</f>
        <v>0</v>
      </c>
      <c r="BJ750" s="17" t="s">
        <v>84</v>
      </c>
      <c r="BK750" s="233">
        <f>ROUND(I750*H750,2)</f>
        <v>0</v>
      </c>
      <c r="BL750" s="17" t="s">
        <v>254</v>
      </c>
      <c r="BM750" s="232" t="s">
        <v>1998</v>
      </c>
    </row>
    <row r="751" s="2" customFormat="1">
      <c r="A751" s="38"/>
      <c r="B751" s="39"/>
      <c r="C751" s="40"/>
      <c r="D751" s="234" t="s">
        <v>260</v>
      </c>
      <c r="E751" s="40"/>
      <c r="F751" s="235" t="s">
        <v>1999</v>
      </c>
      <c r="G751" s="40"/>
      <c r="H751" s="40"/>
      <c r="I751" s="236"/>
      <c r="J751" s="40"/>
      <c r="K751" s="40"/>
      <c r="L751" s="44"/>
      <c r="M751" s="237"/>
      <c r="N751" s="238"/>
      <c r="O751" s="91"/>
      <c r="P751" s="91"/>
      <c r="Q751" s="91"/>
      <c r="R751" s="91"/>
      <c r="S751" s="91"/>
      <c r="T751" s="92"/>
      <c r="U751" s="38"/>
      <c r="V751" s="38"/>
      <c r="W751" s="38"/>
      <c r="X751" s="38"/>
      <c r="Y751" s="38"/>
      <c r="Z751" s="38"/>
      <c r="AA751" s="38"/>
      <c r="AB751" s="38"/>
      <c r="AC751" s="38"/>
      <c r="AD751" s="38"/>
      <c r="AE751" s="38"/>
      <c r="AT751" s="17" t="s">
        <v>260</v>
      </c>
      <c r="AU751" s="17" t="s">
        <v>84</v>
      </c>
    </row>
    <row r="752" s="2" customFormat="1">
      <c r="A752" s="38"/>
      <c r="B752" s="39"/>
      <c r="C752" s="40"/>
      <c r="D752" s="240" t="s">
        <v>274</v>
      </c>
      <c r="E752" s="40"/>
      <c r="F752" s="241" t="s">
        <v>2000</v>
      </c>
      <c r="G752" s="40"/>
      <c r="H752" s="40"/>
      <c r="I752" s="236"/>
      <c r="J752" s="40"/>
      <c r="K752" s="40"/>
      <c r="L752" s="44"/>
      <c r="M752" s="237"/>
      <c r="N752" s="238"/>
      <c r="O752" s="91"/>
      <c r="P752" s="91"/>
      <c r="Q752" s="91"/>
      <c r="R752" s="91"/>
      <c r="S752" s="91"/>
      <c r="T752" s="92"/>
      <c r="U752" s="38"/>
      <c r="V752" s="38"/>
      <c r="W752" s="38"/>
      <c r="X752" s="38"/>
      <c r="Y752" s="38"/>
      <c r="Z752" s="38"/>
      <c r="AA752" s="38"/>
      <c r="AB752" s="38"/>
      <c r="AC752" s="38"/>
      <c r="AD752" s="38"/>
      <c r="AE752" s="38"/>
      <c r="AT752" s="17" t="s">
        <v>274</v>
      </c>
      <c r="AU752" s="17" t="s">
        <v>84</v>
      </c>
    </row>
    <row r="753" s="13" customFormat="1">
      <c r="A753" s="13"/>
      <c r="B753" s="253"/>
      <c r="C753" s="254"/>
      <c r="D753" s="234" t="s">
        <v>276</v>
      </c>
      <c r="E753" s="255" t="s">
        <v>1</v>
      </c>
      <c r="F753" s="256" t="s">
        <v>2001</v>
      </c>
      <c r="G753" s="254"/>
      <c r="H753" s="255" t="s">
        <v>1</v>
      </c>
      <c r="I753" s="257"/>
      <c r="J753" s="254"/>
      <c r="K753" s="254"/>
      <c r="L753" s="258"/>
      <c r="M753" s="259"/>
      <c r="N753" s="260"/>
      <c r="O753" s="260"/>
      <c r="P753" s="260"/>
      <c r="Q753" s="260"/>
      <c r="R753" s="260"/>
      <c r="S753" s="260"/>
      <c r="T753" s="261"/>
      <c r="U753" s="13"/>
      <c r="V753" s="13"/>
      <c r="W753" s="13"/>
      <c r="X753" s="13"/>
      <c r="Y753" s="13"/>
      <c r="Z753" s="13"/>
      <c r="AA753" s="13"/>
      <c r="AB753" s="13"/>
      <c r="AC753" s="13"/>
      <c r="AD753" s="13"/>
      <c r="AE753" s="13"/>
      <c r="AT753" s="262" t="s">
        <v>276</v>
      </c>
      <c r="AU753" s="262" t="s">
        <v>84</v>
      </c>
      <c r="AV753" s="13" t="s">
        <v>84</v>
      </c>
      <c r="AW753" s="13" t="s">
        <v>32</v>
      </c>
      <c r="AX753" s="13" t="s">
        <v>76</v>
      </c>
      <c r="AY753" s="262" t="s">
        <v>251</v>
      </c>
    </row>
    <row r="754" s="12" customFormat="1">
      <c r="A754" s="12"/>
      <c r="B754" s="242"/>
      <c r="C754" s="243"/>
      <c r="D754" s="234" t="s">
        <v>276</v>
      </c>
      <c r="E754" s="244" t="s">
        <v>1</v>
      </c>
      <c r="F754" s="245" t="s">
        <v>2002</v>
      </c>
      <c r="G754" s="243"/>
      <c r="H754" s="246">
        <v>5172.3890000000001</v>
      </c>
      <c r="I754" s="247"/>
      <c r="J754" s="243"/>
      <c r="K754" s="243"/>
      <c r="L754" s="248"/>
      <c r="M754" s="249"/>
      <c r="N754" s="250"/>
      <c r="O754" s="250"/>
      <c r="P754" s="250"/>
      <c r="Q754" s="250"/>
      <c r="R754" s="250"/>
      <c r="S754" s="250"/>
      <c r="T754" s="251"/>
      <c r="U754" s="12"/>
      <c r="V754" s="12"/>
      <c r="W754" s="12"/>
      <c r="X754" s="12"/>
      <c r="Y754" s="12"/>
      <c r="Z754" s="12"/>
      <c r="AA754" s="12"/>
      <c r="AB754" s="12"/>
      <c r="AC754" s="12"/>
      <c r="AD754" s="12"/>
      <c r="AE754" s="12"/>
      <c r="AT754" s="252" t="s">
        <v>276</v>
      </c>
      <c r="AU754" s="252" t="s">
        <v>84</v>
      </c>
      <c r="AV754" s="12" t="s">
        <v>86</v>
      </c>
      <c r="AW754" s="12" t="s">
        <v>32</v>
      </c>
      <c r="AX754" s="12" t="s">
        <v>84</v>
      </c>
      <c r="AY754" s="252" t="s">
        <v>251</v>
      </c>
    </row>
    <row r="755" s="2" customFormat="1" ht="24.15" customHeight="1">
      <c r="A755" s="38"/>
      <c r="B755" s="39"/>
      <c r="C755" s="220" t="s">
        <v>2003</v>
      </c>
      <c r="D755" s="220" t="s">
        <v>255</v>
      </c>
      <c r="E755" s="221" t="s">
        <v>2004</v>
      </c>
      <c r="F755" s="222" t="s">
        <v>2005</v>
      </c>
      <c r="G755" s="223" t="s">
        <v>681</v>
      </c>
      <c r="H755" s="224">
        <v>272.23099999999999</v>
      </c>
      <c r="I755" s="225"/>
      <c r="J755" s="226">
        <f>ROUND(I755*H755,2)</f>
        <v>0</v>
      </c>
      <c r="K755" s="227"/>
      <c r="L755" s="44"/>
      <c r="M755" s="228" t="s">
        <v>1</v>
      </c>
      <c r="N755" s="229" t="s">
        <v>41</v>
      </c>
      <c r="O755" s="91"/>
      <c r="P755" s="230">
        <f>O755*H755</f>
        <v>0</v>
      </c>
      <c r="Q755" s="230">
        <v>0</v>
      </c>
      <c r="R755" s="230">
        <f>Q755*H755</f>
        <v>0</v>
      </c>
      <c r="S755" s="230">
        <v>0</v>
      </c>
      <c r="T755" s="231">
        <f>S755*H755</f>
        <v>0</v>
      </c>
      <c r="U755" s="38"/>
      <c r="V755" s="38"/>
      <c r="W755" s="38"/>
      <c r="X755" s="38"/>
      <c r="Y755" s="38"/>
      <c r="Z755" s="38"/>
      <c r="AA755" s="38"/>
      <c r="AB755" s="38"/>
      <c r="AC755" s="38"/>
      <c r="AD755" s="38"/>
      <c r="AE755" s="38"/>
      <c r="AR755" s="232" t="s">
        <v>254</v>
      </c>
      <c r="AT755" s="232" t="s">
        <v>255</v>
      </c>
      <c r="AU755" s="232" t="s">
        <v>84</v>
      </c>
      <c r="AY755" s="17" t="s">
        <v>251</v>
      </c>
      <c r="BE755" s="233">
        <f>IF(N755="základní",J755,0)</f>
        <v>0</v>
      </c>
      <c r="BF755" s="233">
        <f>IF(N755="snížená",J755,0)</f>
        <v>0</v>
      </c>
      <c r="BG755" s="233">
        <f>IF(N755="zákl. přenesená",J755,0)</f>
        <v>0</v>
      </c>
      <c r="BH755" s="233">
        <f>IF(N755="sníž. přenesená",J755,0)</f>
        <v>0</v>
      </c>
      <c r="BI755" s="233">
        <f>IF(N755="nulová",J755,0)</f>
        <v>0</v>
      </c>
      <c r="BJ755" s="17" t="s">
        <v>84</v>
      </c>
      <c r="BK755" s="233">
        <f>ROUND(I755*H755,2)</f>
        <v>0</v>
      </c>
      <c r="BL755" s="17" t="s">
        <v>254</v>
      </c>
      <c r="BM755" s="232" t="s">
        <v>2006</v>
      </c>
    </row>
    <row r="756" s="2" customFormat="1">
      <c r="A756" s="38"/>
      <c r="B756" s="39"/>
      <c r="C756" s="40"/>
      <c r="D756" s="234" t="s">
        <v>260</v>
      </c>
      <c r="E756" s="40"/>
      <c r="F756" s="235" t="s">
        <v>2007</v>
      </c>
      <c r="G756" s="40"/>
      <c r="H756" s="40"/>
      <c r="I756" s="236"/>
      <c r="J756" s="40"/>
      <c r="K756" s="40"/>
      <c r="L756" s="44"/>
      <c r="M756" s="237"/>
      <c r="N756" s="238"/>
      <c r="O756" s="91"/>
      <c r="P756" s="91"/>
      <c r="Q756" s="91"/>
      <c r="R756" s="91"/>
      <c r="S756" s="91"/>
      <c r="T756" s="92"/>
      <c r="U756" s="38"/>
      <c r="V756" s="38"/>
      <c r="W756" s="38"/>
      <c r="X756" s="38"/>
      <c r="Y756" s="38"/>
      <c r="Z756" s="38"/>
      <c r="AA756" s="38"/>
      <c r="AB756" s="38"/>
      <c r="AC756" s="38"/>
      <c r="AD756" s="38"/>
      <c r="AE756" s="38"/>
      <c r="AT756" s="17" t="s">
        <v>260</v>
      </c>
      <c r="AU756" s="17" t="s">
        <v>84</v>
      </c>
    </row>
    <row r="757" s="2" customFormat="1">
      <c r="A757" s="38"/>
      <c r="B757" s="39"/>
      <c r="C757" s="40"/>
      <c r="D757" s="240" t="s">
        <v>274</v>
      </c>
      <c r="E757" s="40"/>
      <c r="F757" s="241" t="s">
        <v>2008</v>
      </c>
      <c r="G757" s="40"/>
      <c r="H757" s="40"/>
      <c r="I757" s="236"/>
      <c r="J757" s="40"/>
      <c r="K757" s="40"/>
      <c r="L757" s="44"/>
      <c r="M757" s="237"/>
      <c r="N757" s="238"/>
      <c r="O757" s="91"/>
      <c r="P757" s="91"/>
      <c r="Q757" s="91"/>
      <c r="R757" s="91"/>
      <c r="S757" s="91"/>
      <c r="T757" s="92"/>
      <c r="U757" s="38"/>
      <c r="V757" s="38"/>
      <c r="W757" s="38"/>
      <c r="X757" s="38"/>
      <c r="Y757" s="38"/>
      <c r="Z757" s="38"/>
      <c r="AA757" s="38"/>
      <c r="AB757" s="38"/>
      <c r="AC757" s="38"/>
      <c r="AD757" s="38"/>
      <c r="AE757" s="38"/>
      <c r="AT757" s="17" t="s">
        <v>274</v>
      </c>
      <c r="AU757" s="17" t="s">
        <v>84</v>
      </c>
    </row>
    <row r="758" s="12" customFormat="1">
      <c r="A758" s="12"/>
      <c r="B758" s="242"/>
      <c r="C758" s="243"/>
      <c r="D758" s="234" t="s">
        <v>276</v>
      </c>
      <c r="E758" s="244" t="s">
        <v>1</v>
      </c>
      <c r="F758" s="245" t="s">
        <v>752</v>
      </c>
      <c r="G758" s="243"/>
      <c r="H758" s="246">
        <v>272.23099999999999</v>
      </c>
      <c r="I758" s="247"/>
      <c r="J758" s="243"/>
      <c r="K758" s="243"/>
      <c r="L758" s="248"/>
      <c r="M758" s="249"/>
      <c r="N758" s="250"/>
      <c r="O758" s="250"/>
      <c r="P758" s="250"/>
      <c r="Q758" s="250"/>
      <c r="R758" s="250"/>
      <c r="S758" s="250"/>
      <c r="T758" s="251"/>
      <c r="U758" s="12"/>
      <c r="V758" s="12"/>
      <c r="W758" s="12"/>
      <c r="X758" s="12"/>
      <c r="Y758" s="12"/>
      <c r="Z758" s="12"/>
      <c r="AA758" s="12"/>
      <c r="AB758" s="12"/>
      <c r="AC758" s="12"/>
      <c r="AD758" s="12"/>
      <c r="AE758" s="12"/>
      <c r="AT758" s="252" t="s">
        <v>276</v>
      </c>
      <c r="AU758" s="252" t="s">
        <v>84</v>
      </c>
      <c r="AV758" s="12" t="s">
        <v>86</v>
      </c>
      <c r="AW758" s="12" t="s">
        <v>32</v>
      </c>
      <c r="AX758" s="12" t="s">
        <v>84</v>
      </c>
      <c r="AY758" s="252" t="s">
        <v>251</v>
      </c>
    </row>
    <row r="759" s="11" customFormat="1" ht="25.92" customHeight="1">
      <c r="A759" s="11"/>
      <c r="B759" s="206"/>
      <c r="C759" s="207"/>
      <c r="D759" s="208" t="s">
        <v>75</v>
      </c>
      <c r="E759" s="209" t="s">
        <v>2009</v>
      </c>
      <c r="F759" s="209" t="s">
        <v>2010</v>
      </c>
      <c r="G759" s="207"/>
      <c r="H759" s="207"/>
      <c r="I759" s="210"/>
      <c r="J759" s="211">
        <f>BK759</f>
        <v>0</v>
      </c>
      <c r="K759" s="207"/>
      <c r="L759" s="212"/>
      <c r="M759" s="213"/>
      <c r="N759" s="214"/>
      <c r="O759" s="214"/>
      <c r="P759" s="215">
        <f>SUM(P760:P762)</f>
        <v>0</v>
      </c>
      <c r="Q759" s="214"/>
      <c r="R759" s="215">
        <f>SUM(R760:R762)</f>
        <v>0</v>
      </c>
      <c r="S759" s="214"/>
      <c r="T759" s="216">
        <f>SUM(T760:T762)</f>
        <v>0</v>
      </c>
      <c r="U759" s="11"/>
      <c r="V759" s="11"/>
      <c r="W759" s="11"/>
      <c r="X759" s="11"/>
      <c r="Y759" s="11"/>
      <c r="Z759" s="11"/>
      <c r="AA759" s="11"/>
      <c r="AB759" s="11"/>
      <c r="AC759" s="11"/>
      <c r="AD759" s="11"/>
      <c r="AE759" s="11"/>
      <c r="AR759" s="217" t="s">
        <v>84</v>
      </c>
      <c r="AT759" s="218" t="s">
        <v>75</v>
      </c>
      <c r="AU759" s="218" t="s">
        <v>76</v>
      </c>
      <c r="AY759" s="217" t="s">
        <v>251</v>
      </c>
      <c r="BK759" s="219">
        <f>SUM(BK760:BK762)</f>
        <v>0</v>
      </c>
    </row>
    <row r="760" s="2" customFormat="1" ht="33" customHeight="1">
      <c r="A760" s="38"/>
      <c r="B760" s="39"/>
      <c r="C760" s="220" t="s">
        <v>2011</v>
      </c>
      <c r="D760" s="220" t="s">
        <v>255</v>
      </c>
      <c r="E760" s="221" t="s">
        <v>2012</v>
      </c>
      <c r="F760" s="222" t="s">
        <v>2013</v>
      </c>
      <c r="G760" s="223" t="s">
        <v>681</v>
      </c>
      <c r="H760" s="224">
        <v>4162.5619999999999</v>
      </c>
      <c r="I760" s="225"/>
      <c r="J760" s="226">
        <f>ROUND(I760*H760,2)</f>
        <v>0</v>
      </c>
      <c r="K760" s="227"/>
      <c r="L760" s="44"/>
      <c r="M760" s="228" t="s">
        <v>1</v>
      </c>
      <c r="N760" s="229" t="s">
        <v>41</v>
      </c>
      <c r="O760" s="91"/>
      <c r="P760" s="230">
        <f>O760*H760</f>
        <v>0</v>
      </c>
      <c r="Q760" s="230">
        <v>0</v>
      </c>
      <c r="R760" s="230">
        <f>Q760*H760</f>
        <v>0</v>
      </c>
      <c r="S760" s="230">
        <v>0</v>
      </c>
      <c r="T760" s="231">
        <f>S760*H760</f>
        <v>0</v>
      </c>
      <c r="U760" s="38"/>
      <c r="V760" s="38"/>
      <c r="W760" s="38"/>
      <c r="X760" s="38"/>
      <c r="Y760" s="38"/>
      <c r="Z760" s="38"/>
      <c r="AA760" s="38"/>
      <c r="AB760" s="38"/>
      <c r="AC760" s="38"/>
      <c r="AD760" s="38"/>
      <c r="AE760" s="38"/>
      <c r="AR760" s="232" t="s">
        <v>254</v>
      </c>
      <c r="AT760" s="232" t="s">
        <v>255</v>
      </c>
      <c r="AU760" s="232" t="s">
        <v>84</v>
      </c>
      <c r="AY760" s="17" t="s">
        <v>251</v>
      </c>
      <c r="BE760" s="233">
        <f>IF(N760="základní",J760,0)</f>
        <v>0</v>
      </c>
      <c r="BF760" s="233">
        <f>IF(N760="snížená",J760,0)</f>
        <v>0</v>
      </c>
      <c r="BG760" s="233">
        <f>IF(N760="zákl. přenesená",J760,0)</f>
        <v>0</v>
      </c>
      <c r="BH760" s="233">
        <f>IF(N760="sníž. přenesená",J760,0)</f>
        <v>0</v>
      </c>
      <c r="BI760" s="233">
        <f>IF(N760="nulová",J760,0)</f>
        <v>0</v>
      </c>
      <c r="BJ760" s="17" t="s">
        <v>84</v>
      </c>
      <c r="BK760" s="233">
        <f>ROUND(I760*H760,2)</f>
        <v>0</v>
      </c>
      <c r="BL760" s="17" t="s">
        <v>254</v>
      </c>
      <c r="BM760" s="232" t="s">
        <v>2014</v>
      </c>
    </row>
    <row r="761" s="2" customFormat="1">
      <c r="A761" s="38"/>
      <c r="B761" s="39"/>
      <c r="C761" s="40"/>
      <c r="D761" s="234" t="s">
        <v>260</v>
      </c>
      <c r="E761" s="40"/>
      <c r="F761" s="235" t="s">
        <v>2015</v>
      </c>
      <c r="G761" s="40"/>
      <c r="H761" s="40"/>
      <c r="I761" s="236"/>
      <c r="J761" s="40"/>
      <c r="K761" s="40"/>
      <c r="L761" s="44"/>
      <c r="M761" s="237"/>
      <c r="N761" s="238"/>
      <c r="O761" s="91"/>
      <c r="P761" s="91"/>
      <c r="Q761" s="91"/>
      <c r="R761" s="91"/>
      <c r="S761" s="91"/>
      <c r="T761" s="92"/>
      <c r="U761" s="38"/>
      <c r="V761" s="38"/>
      <c r="W761" s="38"/>
      <c r="X761" s="38"/>
      <c r="Y761" s="38"/>
      <c r="Z761" s="38"/>
      <c r="AA761" s="38"/>
      <c r="AB761" s="38"/>
      <c r="AC761" s="38"/>
      <c r="AD761" s="38"/>
      <c r="AE761" s="38"/>
      <c r="AT761" s="17" t="s">
        <v>260</v>
      </c>
      <c r="AU761" s="17" t="s">
        <v>84</v>
      </c>
    </row>
    <row r="762" s="2" customFormat="1">
      <c r="A762" s="38"/>
      <c r="B762" s="39"/>
      <c r="C762" s="40"/>
      <c r="D762" s="240" t="s">
        <v>274</v>
      </c>
      <c r="E762" s="40"/>
      <c r="F762" s="241" t="s">
        <v>2016</v>
      </c>
      <c r="G762" s="40"/>
      <c r="H762" s="40"/>
      <c r="I762" s="236"/>
      <c r="J762" s="40"/>
      <c r="K762" s="40"/>
      <c r="L762" s="44"/>
      <c r="M762" s="237"/>
      <c r="N762" s="238"/>
      <c r="O762" s="91"/>
      <c r="P762" s="91"/>
      <c r="Q762" s="91"/>
      <c r="R762" s="91"/>
      <c r="S762" s="91"/>
      <c r="T762" s="92"/>
      <c r="U762" s="38"/>
      <c r="V762" s="38"/>
      <c r="W762" s="38"/>
      <c r="X762" s="38"/>
      <c r="Y762" s="38"/>
      <c r="Z762" s="38"/>
      <c r="AA762" s="38"/>
      <c r="AB762" s="38"/>
      <c r="AC762" s="38"/>
      <c r="AD762" s="38"/>
      <c r="AE762" s="38"/>
      <c r="AT762" s="17" t="s">
        <v>274</v>
      </c>
      <c r="AU762" s="17" t="s">
        <v>84</v>
      </c>
    </row>
    <row r="763" s="11" customFormat="1" ht="25.92" customHeight="1">
      <c r="A763" s="11"/>
      <c r="B763" s="206"/>
      <c r="C763" s="207"/>
      <c r="D763" s="208" t="s">
        <v>75</v>
      </c>
      <c r="E763" s="209" t="s">
        <v>1133</v>
      </c>
      <c r="F763" s="209" t="s">
        <v>2017</v>
      </c>
      <c r="G763" s="207"/>
      <c r="H763" s="207"/>
      <c r="I763" s="210"/>
      <c r="J763" s="211">
        <f>BK763</f>
        <v>0</v>
      </c>
      <c r="K763" s="207"/>
      <c r="L763" s="212"/>
      <c r="M763" s="213"/>
      <c r="N763" s="214"/>
      <c r="O763" s="214"/>
      <c r="P763" s="215">
        <f>P764+P773+P783</f>
        <v>0</v>
      </c>
      <c r="Q763" s="214"/>
      <c r="R763" s="215">
        <f>R764+R773+R783</f>
        <v>113.404442</v>
      </c>
      <c r="S763" s="214"/>
      <c r="T763" s="216">
        <f>T764+T773+T783</f>
        <v>0</v>
      </c>
      <c r="U763" s="11"/>
      <c r="V763" s="11"/>
      <c r="W763" s="11"/>
      <c r="X763" s="11"/>
      <c r="Y763" s="11"/>
      <c r="Z763" s="11"/>
      <c r="AA763" s="11"/>
      <c r="AB763" s="11"/>
      <c r="AC763" s="11"/>
      <c r="AD763" s="11"/>
      <c r="AE763" s="11"/>
      <c r="AR763" s="217" t="s">
        <v>84</v>
      </c>
      <c r="AT763" s="218" t="s">
        <v>75</v>
      </c>
      <c r="AU763" s="218" t="s">
        <v>76</v>
      </c>
      <c r="AY763" s="217" t="s">
        <v>251</v>
      </c>
      <c r="BK763" s="219">
        <f>BK764+BK773+BK783</f>
        <v>0</v>
      </c>
    </row>
    <row r="764" s="11" customFormat="1" ht="22.8" customHeight="1">
      <c r="A764" s="11"/>
      <c r="B764" s="206"/>
      <c r="C764" s="207"/>
      <c r="D764" s="208" t="s">
        <v>75</v>
      </c>
      <c r="E764" s="272" t="s">
        <v>2018</v>
      </c>
      <c r="F764" s="272" t="s">
        <v>2019</v>
      </c>
      <c r="G764" s="207"/>
      <c r="H764" s="207"/>
      <c r="I764" s="210"/>
      <c r="J764" s="273">
        <f>BK764</f>
        <v>0</v>
      </c>
      <c r="K764" s="207"/>
      <c r="L764" s="212"/>
      <c r="M764" s="213"/>
      <c r="N764" s="214"/>
      <c r="O764" s="214"/>
      <c r="P764" s="215">
        <f>SUM(P765:P772)</f>
        <v>0</v>
      </c>
      <c r="Q764" s="214"/>
      <c r="R764" s="215">
        <f>SUM(R765:R772)</f>
        <v>0.050880000000000002</v>
      </c>
      <c r="S764" s="214"/>
      <c r="T764" s="216">
        <f>SUM(T765:T772)</f>
        <v>0</v>
      </c>
      <c r="U764" s="11"/>
      <c r="V764" s="11"/>
      <c r="W764" s="11"/>
      <c r="X764" s="11"/>
      <c r="Y764" s="11"/>
      <c r="Z764" s="11"/>
      <c r="AA764" s="11"/>
      <c r="AB764" s="11"/>
      <c r="AC764" s="11"/>
      <c r="AD764" s="11"/>
      <c r="AE764" s="11"/>
      <c r="AR764" s="217" t="s">
        <v>269</v>
      </c>
      <c r="AT764" s="218" t="s">
        <v>75</v>
      </c>
      <c r="AU764" s="218" t="s">
        <v>84</v>
      </c>
      <c r="AY764" s="217" t="s">
        <v>251</v>
      </c>
      <c r="BK764" s="219">
        <f>SUM(BK765:BK772)</f>
        <v>0</v>
      </c>
    </row>
    <row r="765" s="2" customFormat="1" ht="24.15" customHeight="1">
      <c r="A765" s="38"/>
      <c r="B765" s="39"/>
      <c r="C765" s="220" t="s">
        <v>2020</v>
      </c>
      <c r="D765" s="220" t="s">
        <v>255</v>
      </c>
      <c r="E765" s="221" t="s">
        <v>2021</v>
      </c>
      <c r="F765" s="222" t="s">
        <v>2022</v>
      </c>
      <c r="G765" s="223" t="s">
        <v>802</v>
      </c>
      <c r="H765" s="224">
        <v>32</v>
      </c>
      <c r="I765" s="225"/>
      <c r="J765" s="226">
        <f>ROUND(I765*H765,2)</f>
        <v>0</v>
      </c>
      <c r="K765" s="227"/>
      <c r="L765" s="44"/>
      <c r="M765" s="228" t="s">
        <v>1</v>
      </c>
      <c r="N765" s="229" t="s">
        <v>41</v>
      </c>
      <c r="O765" s="91"/>
      <c r="P765" s="230">
        <f>O765*H765</f>
        <v>0</v>
      </c>
      <c r="Q765" s="230">
        <v>0</v>
      </c>
      <c r="R765" s="230">
        <f>Q765*H765</f>
        <v>0</v>
      </c>
      <c r="S765" s="230">
        <v>0</v>
      </c>
      <c r="T765" s="231">
        <f>S765*H765</f>
        <v>0</v>
      </c>
      <c r="U765" s="38"/>
      <c r="V765" s="38"/>
      <c r="W765" s="38"/>
      <c r="X765" s="38"/>
      <c r="Y765" s="38"/>
      <c r="Z765" s="38"/>
      <c r="AA765" s="38"/>
      <c r="AB765" s="38"/>
      <c r="AC765" s="38"/>
      <c r="AD765" s="38"/>
      <c r="AE765" s="38"/>
      <c r="AR765" s="232" t="s">
        <v>1605</v>
      </c>
      <c r="AT765" s="232" t="s">
        <v>255</v>
      </c>
      <c r="AU765" s="232" t="s">
        <v>86</v>
      </c>
      <c r="AY765" s="17" t="s">
        <v>251</v>
      </c>
      <c r="BE765" s="233">
        <f>IF(N765="základní",J765,0)</f>
        <v>0</v>
      </c>
      <c r="BF765" s="233">
        <f>IF(N765="snížená",J765,0)</f>
        <v>0</v>
      </c>
      <c r="BG765" s="233">
        <f>IF(N765="zákl. přenesená",J765,0)</f>
        <v>0</v>
      </c>
      <c r="BH765" s="233">
        <f>IF(N765="sníž. přenesená",J765,0)</f>
        <v>0</v>
      </c>
      <c r="BI765" s="233">
        <f>IF(N765="nulová",J765,0)</f>
        <v>0</v>
      </c>
      <c r="BJ765" s="17" t="s">
        <v>84</v>
      </c>
      <c r="BK765" s="233">
        <f>ROUND(I765*H765,2)</f>
        <v>0</v>
      </c>
      <c r="BL765" s="17" t="s">
        <v>1605</v>
      </c>
      <c r="BM765" s="232" t="s">
        <v>2023</v>
      </c>
    </row>
    <row r="766" s="2" customFormat="1">
      <c r="A766" s="38"/>
      <c r="B766" s="39"/>
      <c r="C766" s="40"/>
      <c r="D766" s="234" t="s">
        <v>260</v>
      </c>
      <c r="E766" s="40"/>
      <c r="F766" s="235" t="s">
        <v>2022</v>
      </c>
      <c r="G766" s="40"/>
      <c r="H766" s="40"/>
      <c r="I766" s="236"/>
      <c r="J766" s="40"/>
      <c r="K766" s="40"/>
      <c r="L766" s="44"/>
      <c r="M766" s="237"/>
      <c r="N766" s="238"/>
      <c r="O766" s="91"/>
      <c r="P766" s="91"/>
      <c r="Q766" s="91"/>
      <c r="R766" s="91"/>
      <c r="S766" s="91"/>
      <c r="T766" s="92"/>
      <c r="U766" s="38"/>
      <c r="V766" s="38"/>
      <c r="W766" s="38"/>
      <c r="X766" s="38"/>
      <c r="Y766" s="38"/>
      <c r="Z766" s="38"/>
      <c r="AA766" s="38"/>
      <c r="AB766" s="38"/>
      <c r="AC766" s="38"/>
      <c r="AD766" s="38"/>
      <c r="AE766" s="38"/>
      <c r="AT766" s="17" t="s">
        <v>260</v>
      </c>
      <c r="AU766" s="17" t="s">
        <v>86</v>
      </c>
    </row>
    <row r="767" s="2" customFormat="1">
      <c r="A767" s="38"/>
      <c r="B767" s="39"/>
      <c r="C767" s="40"/>
      <c r="D767" s="240" t="s">
        <v>274</v>
      </c>
      <c r="E767" s="40"/>
      <c r="F767" s="241" t="s">
        <v>2024</v>
      </c>
      <c r="G767" s="40"/>
      <c r="H767" s="40"/>
      <c r="I767" s="236"/>
      <c r="J767" s="40"/>
      <c r="K767" s="40"/>
      <c r="L767" s="44"/>
      <c r="M767" s="237"/>
      <c r="N767" s="238"/>
      <c r="O767" s="91"/>
      <c r="P767" s="91"/>
      <c r="Q767" s="91"/>
      <c r="R767" s="91"/>
      <c r="S767" s="91"/>
      <c r="T767" s="92"/>
      <c r="U767" s="38"/>
      <c r="V767" s="38"/>
      <c r="W767" s="38"/>
      <c r="X767" s="38"/>
      <c r="Y767" s="38"/>
      <c r="Z767" s="38"/>
      <c r="AA767" s="38"/>
      <c r="AB767" s="38"/>
      <c r="AC767" s="38"/>
      <c r="AD767" s="38"/>
      <c r="AE767" s="38"/>
      <c r="AT767" s="17" t="s">
        <v>274</v>
      </c>
      <c r="AU767" s="17" t="s">
        <v>86</v>
      </c>
    </row>
    <row r="768" s="13" customFormat="1">
      <c r="A768" s="13"/>
      <c r="B768" s="253"/>
      <c r="C768" s="254"/>
      <c r="D768" s="234" t="s">
        <v>276</v>
      </c>
      <c r="E768" s="255" t="s">
        <v>1</v>
      </c>
      <c r="F768" s="256" t="s">
        <v>2025</v>
      </c>
      <c r="G768" s="254"/>
      <c r="H768" s="255" t="s">
        <v>1</v>
      </c>
      <c r="I768" s="257"/>
      <c r="J768" s="254"/>
      <c r="K768" s="254"/>
      <c r="L768" s="258"/>
      <c r="M768" s="259"/>
      <c r="N768" s="260"/>
      <c r="O768" s="260"/>
      <c r="P768" s="260"/>
      <c r="Q768" s="260"/>
      <c r="R768" s="260"/>
      <c r="S768" s="260"/>
      <c r="T768" s="261"/>
      <c r="U768" s="13"/>
      <c r="V768" s="13"/>
      <c r="W768" s="13"/>
      <c r="X768" s="13"/>
      <c r="Y768" s="13"/>
      <c r="Z768" s="13"/>
      <c r="AA768" s="13"/>
      <c r="AB768" s="13"/>
      <c r="AC768" s="13"/>
      <c r="AD768" s="13"/>
      <c r="AE768" s="13"/>
      <c r="AT768" s="262" t="s">
        <v>276</v>
      </c>
      <c r="AU768" s="262" t="s">
        <v>86</v>
      </c>
      <c r="AV768" s="13" t="s">
        <v>84</v>
      </c>
      <c r="AW768" s="13" t="s">
        <v>32</v>
      </c>
      <c r="AX768" s="13" t="s">
        <v>76</v>
      </c>
      <c r="AY768" s="262" t="s">
        <v>251</v>
      </c>
    </row>
    <row r="769" s="12" customFormat="1">
      <c r="A769" s="12"/>
      <c r="B769" s="242"/>
      <c r="C769" s="243"/>
      <c r="D769" s="234" t="s">
        <v>276</v>
      </c>
      <c r="E769" s="244" t="s">
        <v>1</v>
      </c>
      <c r="F769" s="245" t="s">
        <v>2026</v>
      </c>
      <c r="G769" s="243"/>
      <c r="H769" s="246">
        <v>32</v>
      </c>
      <c r="I769" s="247"/>
      <c r="J769" s="243"/>
      <c r="K769" s="243"/>
      <c r="L769" s="248"/>
      <c r="M769" s="249"/>
      <c r="N769" s="250"/>
      <c r="O769" s="250"/>
      <c r="P769" s="250"/>
      <c r="Q769" s="250"/>
      <c r="R769" s="250"/>
      <c r="S769" s="250"/>
      <c r="T769" s="251"/>
      <c r="U769" s="12"/>
      <c r="V769" s="12"/>
      <c r="W769" s="12"/>
      <c r="X769" s="12"/>
      <c r="Y769" s="12"/>
      <c r="Z769" s="12"/>
      <c r="AA769" s="12"/>
      <c r="AB769" s="12"/>
      <c r="AC769" s="12"/>
      <c r="AD769" s="12"/>
      <c r="AE769" s="12"/>
      <c r="AT769" s="252" t="s">
        <v>276</v>
      </c>
      <c r="AU769" s="252" t="s">
        <v>86</v>
      </c>
      <c r="AV769" s="12" t="s">
        <v>86</v>
      </c>
      <c r="AW769" s="12" t="s">
        <v>32</v>
      </c>
      <c r="AX769" s="12" t="s">
        <v>84</v>
      </c>
      <c r="AY769" s="252" t="s">
        <v>251</v>
      </c>
    </row>
    <row r="770" s="2" customFormat="1" ht="24.15" customHeight="1">
      <c r="A770" s="38"/>
      <c r="B770" s="39"/>
      <c r="C770" s="292" t="s">
        <v>2027</v>
      </c>
      <c r="D770" s="292" t="s">
        <v>1133</v>
      </c>
      <c r="E770" s="293" t="s">
        <v>2028</v>
      </c>
      <c r="F770" s="294" t="s">
        <v>2029</v>
      </c>
      <c r="G770" s="295" t="s">
        <v>802</v>
      </c>
      <c r="H770" s="296">
        <v>32</v>
      </c>
      <c r="I770" s="297"/>
      <c r="J770" s="298">
        <f>ROUND(I770*H770,2)</f>
        <v>0</v>
      </c>
      <c r="K770" s="299"/>
      <c r="L770" s="300"/>
      <c r="M770" s="301" t="s">
        <v>1</v>
      </c>
      <c r="N770" s="302" t="s">
        <v>41</v>
      </c>
      <c r="O770" s="91"/>
      <c r="P770" s="230">
        <f>O770*H770</f>
        <v>0</v>
      </c>
      <c r="Q770" s="230">
        <v>0.0015900000000000001</v>
      </c>
      <c r="R770" s="230">
        <f>Q770*H770</f>
        <v>0.050880000000000002</v>
      </c>
      <c r="S770" s="230">
        <v>0</v>
      </c>
      <c r="T770" s="231">
        <f>S770*H770</f>
        <v>0</v>
      </c>
      <c r="U770" s="38"/>
      <c r="V770" s="38"/>
      <c r="W770" s="38"/>
      <c r="X770" s="38"/>
      <c r="Y770" s="38"/>
      <c r="Z770" s="38"/>
      <c r="AA770" s="38"/>
      <c r="AB770" s="38"/>
      <c r="AC770" s="38"/>
      <c r="AD770" s="38"/>
      <c r="AE770" s="38"/>
      <c r="AR770" s="232" t="s">
        <v>2030</v>
      </c>
      <c r="AT770" s="232" t="s">
        <v>1133</v>
      </c>
      <c r="AU770" s="232" t="s">
        <v>86</v>
      </c>
      <c r="AY770" s="17" t="s">
        <v>251</v>
      </c>
      <c r="BE770" s="233">
        <f>IF(N770="základní",J770,0)</f>
        <v>0</v>
      </c>
      <c r="BF770" s="233">
        <f>IF(N770="snížená",J770,0)</f>
        <v>0</v>
      </c>
      <c r="BG770" s="233">
        <f>IF(N770="zákl. přenesená",J770,0)</f>
        <v>0</v>
      </c>
      <c r="BH770" s="233">
        <f>IF(N770="sníž. přenesená",J770,0)</f>
        <v>0</v>
      </c>
      <c r="BI770" s="233">
        <f>IF(N770="nulová",J770,0)</f>
        <v>0</v>
      </c>
      <c r="BJ770" s="17" t="s">
        <v>84</v>
      </c>
      <c r="BK770" s="233">
        <f>ROUND(I770*H770,2)</f>
        <v>0</v>
      </c>
      <c r="BL770" s="17" t="s">
        <v>1605</v>
      </c>
      <c r="BM770" s="232" t="s">
        <v>2031</v>
      </c>
    </row>
    <row r="771" s="2" customFormat="1">
      <c r="A771" s="38"/>
      <c r="B771" s="39"/>
      <c r="C771" s="40"/>
      <c r="D771" s="234" t="s">
        <v>260</v>
      </c>
      <c r="E771" s="40"/>
      <c r="F771" s="235" t="s">
        <v>2029</v>
      </c>
      <c r="G771" s="40"/>
      <c r="H771" s="40"/>
      <c r="I771" s="236"/>
      <c r="J771" s="40"/>
      <c r="K771" s="40"/>
      <c r="L771" s="44"/>
      <c r="M771" s="237"/>
      <c r="N771" s="238"/>
      <c r="O771" s="91"/>
      <c r="P771" s="91"/>
      <c r="Q771" s="91"/>
      <c r="R771" s="91"/>
      <c r="S771" s="91"/>
      <c r="T771" s="92"/>
      <c r="U771" s="38"/>
      <c r="V771" s="38"/>
      <c r="W771" s="38"/>
      <c r="X771" s="38"/>
      <c r="Y771" s="38"/>
      <c r="Z771" s="38"/>
      <c r="AA771" s="38"/>
      <c r="AB771" s="38"/>
      <c r="AC771" s="38"/>
      <c r="AD771" s="38"/>
      <c r="AE771" s="38"/>
      <c r="AT771" s="17" t="s">
        <v>260</v>
      </c>
      <c r="AU771" s="17" t="s">
        <v>86</v>
      </c>
    </row>
    <row r="772" s="12" customFormat="1">
      <c r="A772" s="12"/>
      <c r="B772" s="242"/>
      <c r="C772" s="243"/>
      <c r="D772" s="234" t="s">
        <v>276</v>
      </c>
      <c r="E772" s="244" t="s">
        <v>1</v>
      </c>
      <c r="F772" s="245" t="s">
        <v>2026</v>
      </c>
      <c r="G772" s="243"/>
      <c r="H772" s="246">
        <v>32</v>
      </c>
      <c r="I772" s="247"/>
      <c r="J772" s="243"/>
      <c r="K772" s="243"/>
      <c r="L772" s="248"/>
      <c r="M772" s="249"/>
      <c r="N772" s="250"/>
      <c r="O772" s="250"/>
      <c r="P772" s="250"/>
      <c r="Q772" s="250"/>
      <c r="R772" s="250"/>
      <c r="S772" s="250"/>
      <c r="T772" s="251"/>
      <c r="U772" s="12"/>
      <c r="V772" s="12"/>
      <c r="W772" s="12"/>
      <c r="X772" s="12"/>
      <c r="Y772" s="12"/>
      <c r="Z772" s="12"/>
      <c r="AA772" s="12"/>
      <c r="AB772" s="12"/>
      <c r="AC772" s="12"/>
      <c r="AD772" s="12"/>
      <c r="AE772" s="12"/>
      <c r="AT772" s="252" t="s">
        <v>276</v>
      </c>
      <c r="AU772" s="252" t="s">
        <v>86</v>
      </c>
      <c r="AV772" s="12" t="s">
        <v>86</v>
      </c>
      <c r="AW772" s="12" t="s">
        <v>32</v>
      </c>
      <c r="AX772" s="12" t="s">
        <v>84</v>
      </c>
      <c r="AY772" s="252" t="s">
        <v>251</v>
      </c>
    </row>
    <row r="773" s="11" customFormat="1" ht="22.8" customHeight="1">
      <c r="A773" s="11"/>
      <c r="B773" s="206"/>
      <c r="C773" s="207"/>
      <c r="D773" s="208" t="s">
        <v>75</v>
      </c>
      <c r="E773" s="272" t="s">
        <v>2032</v>
      </c>
      <c r="F773" s="272" t="s">
        <v>2033</v>
      </c>
      <c r="G773" s="207"/>
      <c r="H773" s="207"/>
      <c r="I773" s="210"/>
      <c r="J773" s="273">
        <f>BK773</f>
        <v>0</v>
      </c>
      <c r="K773" s="207"/>
      <c r="L773" s="212"/>
      <c r="M773" s="213"/>
      <c r="N773" s="214"/>
      <c r="O773" s="214"/>
      <c r="P773" s="215">
        <f>SUM(P774:P782)</f>
        <v>0</v>
      </c>
      <c r="Q773" s="214"/>
      <c r="R773" s="215">
        <f>SUM(R774:R782)</f>
        <v>0.095000000000000001</v>
      </c>
      <c r="S773" s="214"/>
      <c r="T773" s="216">
        <f>SUM(T774:T782)</f>
        <v>0</v>
      </c>
      <c r="U773" s="11"/>
      <c r="V773" s="11"/>
      <c r="W773" s="11"/>
      <c r="X773" s="11"/>
      <c r="Y773" s="11"/>
      <c r="Z773" s="11"/>
      <c r="AA773" s="11"/>
      <c r="AB773" s="11"/>
      <c r="AC773" s="11"/>
      <c r="AD773" s="11"/>
      <c r="AE773" s="11"/>
      <c r="AR773" s="217" t="s">
        <v>269</v>
      </c>
      <c r="AT773" s="218" t="s">
        <v>75</v>
      </c>
      <c r="AU773" s="218" t="s">
        <v>84</v>
      </c>
      <c r="AY773" s="217" t="s">
        <v>251</v>
      </c>
      <c r="BK773" s="219">
        <f>SUM(BK774:BK782)</f>
        <v>0</v>
      </c>
    </row>
    <row r="774" s="2" customFormat="1" ht="24.15" customHeight="1">
      <c r="A774" s="38"/>
      <c r="B774" s="39"/>
      <c r="C774" s="220" t="s">
        <v>2034</v>
      </c>
      <c r="D774" s="220" t="s">
        <v>255</v>
      </c>
      <c r="E774" s="221" t="s">
        <v>2035</v>
      </c>
      <c r="F774" s="222" t="s">
        <v>2036</v>
      </c>
      <c r="G774" s="223" t="s">
        <v>802</v>
      </c>
      <c r="H774" s="224">
        <v>19</v>
      </c>
      <c r="I774" s="225"/>
      <c r="J774" s="226">
        <f>ROUND(I774*H774,2)</f>
        <v>0</v>
      </c>
      <c r="K774" s="227"/>
      <c r="L774" s="44"/>
      <c r="M774" s="228" t="s">
        <v>1</v>
      </c>
      <c r="N774" s="229" t="s">
        <v>41</v>
      </c>
      <c r="O774" s="91"/>
      <c r="P774" s="230">
        <f>O774*H774</f>
        <v>0</v>
      </c>
      <c r="Q774" s="230">
        <v>0</v>
      </c>
      <c r="R774" s="230">
        <f>Q774*H774</f>
        <v>0</v>
      </c>
      <c r="S774" s="230">
        <v>0</v>
      </c>
      <c r="T774" s="231">
        <f>S774*H774</f>
        <v>0</v>
      </c>
      <c r="U774" s="38"/>
      <c r="V774" s="38"/>
      <c r="W774" s="38"/>
      <c r="X774" s="38"/>
      <c r="Y774" s="38"/>
      <c r="Z774" s="38"/>
      <c r="AA774" s="38"/>
      <c r="AB774" s="38"/>
      <c r="AC774" s="38"/>
      <c r="AD774" s="38"/>
      <c r="AE774" s="38"/>
      <c r="AR774" s="232" t="s">
        <v>1605</v>
      </c>
      <c r="AT774" s="232" t="s">
        <v>255</v>
      </c>
      <c r="AU774" s="232" t="s">
        <v>86</v>
      </c>
      <c r="AY774" s="17" t="s">
        <v>251</v>
      </c>
      <c r="BE774" s="233">
        <f>IF(N774="základní",J774,0)</f>
        <v>0</v>
      </c>
      <c r="BF774" s="233">
        <f>IF(N774="snížená",J774,0)</f>
        <v>0</v>
      </c>
      <c r="BG774" s="233">
        <f>IF(N774="zákl. přenesená",J774,0)</f>
        <v>0</v>
      </c>
      <c r="BH774" s="233">
        <f>IF(N774="sníž. přenesená",J774,0)</f>
        <v>0</v>
      </c>
      <c r="BI774" s="233">
        <f>IF(N774="nulová",J774,0)</f>
        <v>0</v>
      </c>
      <c r="BJ774" s="17" t="s">
        <v>84</v>
      </c>
      <c r="BK774" s="233">
        <f>ROUND(I774*H774,2)</f>
        <v>0</v>
      </c>
      <c r="BL774" s="17" t="s">
        <v>1605</v>
      </c>
      <c r="BM774" s="232" t="s">
        <v>2037</v>
      </c>
    </row>
    <row r="775" s="2" customFormat="1">
      <c r="A775" s="38"/>
      <c r="B775" s="39"/>
      <c r="C775" s="40"/>
      <c r="D775" s="234" t="s">
        <v>260</v>
      </c>
      <c r="E775" s="40"/>
      <c r="F775" s="235" t="s">
        <v>2038</v>
      </c>
      <c r="G775" s="40"/>
      <c r="H775" s="40"/>
      <c r="I775" s="236"/>
      <c r="J775" s="40"/>
      <c r="K775" s="40"/>
      <c r="L775" s="44"/>
      <c r="M775" s="237"/>
      <c r="N775" s="238"/>
      <c r="O775" s="91"/>
      <c r="P775" s="91"/>
      <c r="Q775" s="91"/>
      <c r="R775" s="91"/>
      <c r="S775" s="91"/>
      <c r="T775" s="92"/>
      <c r="U775" s="38"/>
      <c r="V775" s="38"/>
      <c r="W775" s="38"/>
      <c r="X775" s="38"/>
      <c r="Y775" s="38"/>
      <c r="Z775" s="38"/>
      <c r="AA775" s="38"/>
      <c r="AB775" s="38"/>
      <c r="AC775" s="38"/>
      <c r="AD775" s="38"/>
      <c r="AE775" s="38"/>
      <c r="AT775" s="17" t="s">
        <v>260</v>
      </c>
      <c r="AU775" s="17" t="s">
        <v>86</v>
      </c>
    </row>
    <row r="776" s="2" customFormat="1">
      <c r="A776" s="38"/>
      <c r="B776" s="39"/>
      <c r="C776" s="40"/>
      <c r="D776" s="240" t="s">
        <v>274</v>
      </c>
      <c r="E776" s="40"/>
      <c r="F776" s="241" t="s">
        <v>2039</v>
      </c>
      <c r="G776" s="40"/>
      <c r="H776" s="40"/>
      <c r="I776" s="236"/>
      <c r="J776" s="40"/>
      <c r="K776" s="40"/>
      <c r="L776" s="44"/>
      <c r="M776" s="237"/>
      <c r="N776" s="238"/>
      <c r="O776" s="91"/>
      <c r="P776" s="91"/>
      <c r="Q776" s="91"/>
      <c r="R776" s="91"/>
      <c r="S776" s="91"/>
      <c r="T776" s="92"/>
      <c r="U776" s="38"/>
      <c r="V776" s="38"/>
      <c r="W776" s="38"/>
      <c r="X776" s="38"/>
      <c r="Y776" s="38"/>
      <c r="Z776" s="38"/>
      <c r="AA776" s="38"/>
      <c r="AB776" s="38"/>
      <c r="AC776" s="38"/>
      <c r="AD776" s="38"/>
      <c r="AE776" s="38"/>
      <c r="AT776" s="17" t="s">
        <v>274</v>
      </c>
      <c r="AU776" s="17" t="s">
        <v>86</v>
      </c>
    </row>
    <row r="777" s="13" customFormat="1">
      <c r="A777" s="13"/>
      <c r="B777" s="253"/>
      <c r="C777" s="254"/>
      <c r="D777" s="234" t="s">
        <v>276</v>
      </c>
      <c r="E777" s="255" t="s">
        <v>1</v>
      </c>
      <c r="F777" s="256" t="s">
        <v>2040</v>
      </c>
      <c r="G777" s="254"/>
      <c r="H777" s="255" t="s">
        <v>1</v>
      </c>
      <c r="I777" s="257"/>
      <c r="J777" s="254"/>
      <c r="K777" s="254"/>
      <c r="L777" s="258"/>
      <c r="M777" s="259"/>
      <c r="N777" s="260"/>
      <c r="O777" s="260"/>
      <c r="P777" s="260"/>
      <c r="Q777" s="260"/>
      <c r="R777" s="260"/>
      <c r="S777" s="260"/>
      <c r="T777" s="261"/>
      <c r="U777" s="13"/>
      <c r="V777" s="13"/>
      <c r="W777" s="13"/>
      <c r="X777" s="13"/>
      <c r="Y777" s="13"/>
      <c r="Z777" s="13"/>
      <c r="AA777" s="13"/>
      <c r="AB777" s="13"/>
      <c r="AC777" s="13"/>
      <c r="AD777" s="13"/>
      <c r="AE777" s="13"/>
      <c r="AT777" s="262" t="s">
        <v>276</v>
      </c>
      <c r="AU777" s="262" t="s">
        <v>86</v>
      </c>
      <c r="AV777" s="13" t="s">
        <v>84</v>
      </c>
      <c r="AW777" s="13" t="s">
        <v>32</v>
      </c>
      <c r="AX777" s="13" t="s">
        <v>76</v>
      </c>
      <c r="AY777" s="262" t="s">
        <v>251</v>
      </c>
    </row>
    <row r="778" s="12" customFormat="1">
      <c r="A778" s="12"/>
      <c r="B778" s="242"/>
      <c r="C778" s="243"/>
      <c r="D778" s="234" t="s">
        <v>276</v>
      </c>
      <c r="E778" s="244" t="s">
        <v>1</v>
      </c>
      <c r="F778" s="245" t="s">
        <v>371</v>
      </c>
      <c r="G778" s="243"/>
      <c r="H778" s="246">
        <v>19</v>
      </c>
      <c r="I778" s="247"/>
      <c r="J778" s="243"/>
      <c r="K778" s="243"/>
      <c r="L778" s="248"/>
      <c r="M778" s="249"/>
      <c r="N778" s="250"/>
      <c r="O778" s="250"/>
      <c r="P778" s="250"/>
      <c r="Q778" s="250"/>
      <c r="R778" s="250"/>
      <c r="S778" s="250"/>
      <c r="T778" s="251"/>
      <c r="U778" s="12"/>
      <c r="V778" s="12"/>
      <c r="W778" s="12"/>
      <c r="X778" s="12"/>
      <c r="Y778" s="12"/>
      <c r="Z778" s="12"/>
      <c r="AA778" s="12"/>
      <c r="AB778" s="12"/>
      <c r="AC778" s="12"/>
      <c r="AD778" s="12"/>
      <c r="AE778" s="12"/>
      <c r="AT778" s="252" t="s">
        <v>276</v>
      </c>
      <c r="AU778" s="252" t="s">
        <v>86</v>
      </c>
      <c r="AV778" s="12" t="s">
        <v>86</v>
      </c>
      <c r="AW778" s="12" t="s">
        <v>32</v>
      </c>
      <c r="AX778" s="12" t="s">
        <v>84</v>
      </c>
      <c r="AY778" s="252" t="s">
        <v>251</v>
      </c>
    </row>
    <row r="779" s="2" customFormat="1" ht="24.15" customHeight="1">
      <c r="A779" s="38"/>
      <c r="B779" s="39"/>
      <c r="C779" s="292" t="s">
        <v>2041</v>
      </c>
      <c r="D779" s="292" t="s">
        <v>1133</v>
      </c>
      <c r="E779" s="293" t="s">
        <v>2042</v>
      </c>
      <c r="F779" s="294" t="s">
        <v>2043</v>
      </c>
      <c r="G779" s="295" t="s">
        <v>802</v>
      </c>
      <c r="H779" s="296">
        <v>19</v>
      </c>
      <c r="I779" s="297"/>
      <c r="J779" s="298">
        <f>ROUND(I779*H779,2)</f>
        <v>0</v>
      </c>
      <c r="K779" s="299"/>
      <c r="L779" s="300"/>
      <c r="M779" s="301" t="s">
        <v>1</v>
      </c>
      <c r="N779" s="302" t="s">
        <v>41</v>
      </c>
      <c r="O779" s="91"/>
      <c r="P779" s="230">
        <f>O779*H779</f>
        <v>0</v>
      </c>
      <c r="Q779" s="230">
        <v>0.0050000000000000001</v>
      </c>
      <c r="R779" s="230">
        <f>Q779*H779</f>
        <v>0.095000000000000001</v>
      </c>
      <c r="S779" s="230">
        <v>0</v>
      </c>
      <c r="T779" s="231">
        <f>S779*H779</f>
        <v>0</v>
      </c>
      <c r="U779" s="38"/>
      <c r="V779" s="38"/>
      <c r="W779" s="38"/>
      <c r="X779" s="38"/>
      <c r="Y779" s="38"/>
      <c r="Z779" s="38"/>
      <c r="AA779" s="38"/>
      <c r="AB779" s="38"/>
      <c r="AC779" s="38"/>
      <c r="AD779" s="38"/>
      <c r="AE779" s="38"/>
      <c r="AR779" s="232" t="s">
        <v>2030</v>
      </c>
      <c r="AT779" s="232" t="s">
        <v>1133</v>
      </c>
      <c r="AU779" s="232" t="s">
        <v>86</v>
      </c>
      <c r="AY779" s="17" t="s">
        <v>251</v>
      </c>
      <c r="BE779" s="233">
        <f>IF(N779="základní",J779,0)</f>
        <v>0</v>
      </c>
      <c r="BF779" s="233">
        <f>IF(N779="snížená",J779,0)</f>
        <v>0</v>
      </c>
      <c r="BG779" s="233">
        <f>IF(N779="zákl. přenesená",J779,0)</f>
        <v>0</v>
      </c>
      <c r="BH779" s="233">
        <f>IF(N779="sníž. přenesená",J779,0)</f>
        <v>0</v>
      </c>
      <c r="BI779" s="233">
        <f>IF(N779="nulová",J779,0)</f>
        <v>0</v>
      </c>
      <c r="BJ779" s="17" t="s">
        <v>84</v>
      </c>
      <c r="BK779" s="233">
        <f>ROUND(I779*H779,2)</f>
        <v>0</v>
      </c>
      <c r="BL779" s="17" t="s">
        <v>1605</v>
      </c>
      <c r="BM779" s="232" t="s">
        <v>2044</v>
      </c>
    </row>
    <row r="780" s="2" customFormat="1">
      <c r="A780" s="38"/>
      <c r="B780" s="39"/>
      <c r="C780" s="40"/>
      <c r="D780" s="234" t="s">
        <v>260</v>
      </c>
      <c r="E780" s="40"/>
      <c r="F780" s="235" t="s">
        <v>2043</v>
      </c>
      <c r="G780" s="40"/>
      <c r="H780" s="40"/>
      <c r="I780" s="236"/>
      <c r="J780" s="40"/>
      <c r="K780" s="40"/>
      <c r="L780" s="44"/>
      <c r="M780" s="237"/>
      <c r="N780" s="238"/>
      <c r="O780" s="91"/>
      <c r="P780" s="91"/>
      <c r="Q780" s="91"/>
      <c r="R780" s="91"/>
      <c r="S780" s="91"/>
      <c r="T780" s="92"/>
      <c r="U780" s="38"/>
      <c r="V780" s="38"/>
      <c r="W780" s="38"/>
      <c r="X780" s="38"/>
      <c r="Y780" s="38"/>
      <c r="Z780" s="38"/>
      <c r="AA780" s="38"/>
      <c r="AB780" s="38"/>
      <c r="AC780" s="38"/>
      <c r="AD780" s="38"/>
      <c r="AE780" s="38"/>
      <c r="AT780" s="17" t="s">
        <v>260</v>
      </c>
      <c r="AU780" s="17" t="s">
        <v>86</v>
      </c>
    </row>
    <row r="781" s="13" customFormat="1">
      <c r="A781" s="13"/>
      <c r="B781" s="253"/>
      <c r="C781" s="254"/>
      <c r="D781" s="234" t="s">
        <v>276</v>
      </c>
      <c r="E781" s="255" t="s">
        <v>1</v>
      </c>
      <c r="F781" s="256" t="s">
        <v>2045</v>
      </c>
      <c r="G781" s="254"/>
      <c r="H781" s="255" t="s">
        <v>1</v>
      </c>
      <c r="I781" s="257"/>
      <c r="J781" s="254"/>
      <c r="K781" s="254"/>
      <c r="L781" s="258"/>
      <c r="M781" s="259"/>
      <c r="N781" s="260"/>
      <c r="O781" s="260"/>
      <c r="P781" s="260"/>
      <c r="Q781" s="260"/>
      <c r="R781" s="260"/>
      <c r="S781" s="260"/>
      <c r="T781" s="261"/>
      <c r="U781" s="13"/>
      <c r="V781" s="13"/>
      <c r="W781" s="13"/>
      <c r="X781" s="13"/>
      <c r="Y781" s="13"/>
      <c r="Z781" s="13"/>
      <c r="AA781" s="13"/>
      <c r="AB781" s="13"/>
      <c r="AC781" s="13"/>
      <c r="AD781" s="13"/>
      <c r="AE781" s="13"/>
      <c r="AT781" s="262" t="s">
        <v>276</v>
      </c>
      <c r="AU781" s="262" t="s">
        <v>86</v>
      </c>
      <c r="AV781" s="13" t="s">
        <v>84</v>
      </c>
      <c r="AW781" s="13" t="s">
        <v>32</v>
      </c>
      <c r="AX781" s="13" t="s">
        <v>76</v>
      </c>
      <c r="AY781" s="262" t="s">
        <v>251</v>
      </c>
    </row>
    <row r="782" s="12" customFormat="1">
      <c r="A782" s="12"/>
      <c r="B782" s="242"/>
      <c r="C782" s="243"/>
      <c r="D782" s="234" t="s">
        <v>276</v>
      </c>
      <c r="E782" s="244" t="s">
        <v>1</v>
      </c>
      <c r="F782" s="245" t="s">
        <v>371</v>
      </c>
      <c r="G782" s="243"/>
      <c r="H782" s="246">
        <v>19</v>
      </c>
      <c r="I782" s="247"/>
      <c r="J782" s="243"/>
      <c r="K782" s="243"/>
      <c r="L782" s="248"/>
      <c r="M782" s="249"/>
      <c r="N782" s="250"/>
      <c r="O782" s="250"/>
      <c r="P782" s="250"/>
      <c r="Q782" s="250"/>
      <c r="R782" s="250"/>
      <c r="S782" s="250"/>
      <c r="T782" s="251"/>
      <c r="U782" s="12"/>
      <c r="V782" s="12"/>
      <c r="W782" s="12"/>
      <c r="X782" s="12"/>
      <c r="Y782" s="12"/>
      <c r="Z782" s="12"/>
      <c r="AA782" s="12"/>
      <c r="AB782" s="12"/>
      <c r="AC782" s="12"/>
      <c r="AD782" s="12"/>
      <c r="AE782" s="12"/>
      <c r="AT782" s="252" t="s">
        <v>276</v>
      </c>
      <c r="AU782" s="252" t="s">
        <v>86</v>
      </c>
      <c r="AV782" s="12" t="s">
        <v>86</v>
      </c>
      <c r="AW782" s="12" t="s">
        <v>32</v>
      </c>
      <c r="AX782" s="12" t="s">
        <v>84</v>
      </c>
      <c r="AY782" s="252" t="s">
        <v>251</v>
      </c>
    </row>
    <row r="783" s="11" customFormat="1" ht="22.8" customHeight="1">
      <c r="A783" s="11"/>
      <c r="B783" s="206"/>
      <c r="C783" s="207"/>
      <c r="D783" s="208" t="s">
        <v>75</v>
      </c>
      <c r="E783" s="272" t="s">
        <v>2046</v>
      </c>
      <c r="F783" s="272" t="s">
        <v>2047</v>
      </c>
      <c r="G783" s="207"/>
      <c r="H783" s="207"/>
      <c r="I783" s="210"/>
      <c r="J783" s="273">
        <f>BK783</f>
        <v>0</v>
      </c>
      <c r="K783" s="207"/>
      <c r="L783" s="212"/>
      <c r="M783" s="213"/>
      <c r="N783" s="214"/>
      <c r="O783" s="214"/>
      <c r="P783" s="215">
        <f>SUM(P784:P857)</f>
        <v>0</v>
      </c>
      <c r="Q783" s="214"/>
      <c r="R783" s="215">
        <f>SUM(R784:R857)</f>
        <v>113.258562</v>
      </c>
      <c r="S783" s="214"/>
      <c r="T783" s="216">
        <f>SUM(T784:T857)</f>
        <v>0</v>
      </c>
      <c r="U783" s="11"/>
      <c r="V783" s="11"/>
      <c r="W783" s="11"/>
      <c r="X783" s="11"/>
      <c r="Y783" s="11"/>
      <c r="Z783" s="11"/>
      <c r="AA783" s="11"/>
      <c r="AB783" s="11"/>
      <c r="AC783" s="11"/>
      <c r="AD783" s="11"/>
      <c r="AE783" s="11"/>
      <c r="AR783" s="217" t="s">
        <v>269</v>
      </c>
      <c r="AT783" s="218" t="s">
        <v>75</v>
      </c>
      <c r="AU783" s="218" t="s">
        <v>84</v>
      </c>
      <c r="AY783" s="217" t="s">
        <v>251</v>
      </c>
      <c r="BK783" s="219">
        <f>SUM(BK784:BK857)</f>
        <v>0</v>
      </c>
    </row>
    <row r="784" s="2" customFormat="1" ht="24.15" customHeight="1">
      <c r="A784" s="38"/>
      <c r="B784" s="39"/>
      <c r="C784" s="220" t="s">
        <v>2048</v>
      </c>
      <c r="D784" s="220" t="s">
        <v>255</v>
      </c>
      <c r="E784" s="221" t="s">
        <v>2049</v>
      </c>
      <c r="F784" s="222" t="s">
        <v>2050</v>
      </c>
      <c r="G784" s="223" t="s">
        <v>802</v>
      </c>
      <c r="H784" s="224">
        <v>51</v>
      </c>
      <c r="I784" s="225"/>
      <c r="J784" s="226">
        <f>ROUND(I784*H784,2)</f>
        <v>0</v>
      </c>
      <c r="K784" s="227"/>
      <c r="L784" s="44"/>
      <c r="M784" s="228" t="s">
        <v>1</v>
      </c>
      <c r="N784" s="229" t="s">
        <v>41</v>
      </c>
      <c r="O784" s="91"/>
      <c r="P784" s="230">
        <f>O784*H784</f>
        <v>0</v>
      </c>
      <c r="Q784" s="230">
        <v>0</v>
      </c>
      <c r="R784" s="230">
        <f>Q784*H784</f>
        <v>0</v>
      </c>
      <c r="S784" s="230">
        <v>0</v>
      </c>
      <c r="T784" s="231">
        <f>S784*H784</f>
        <v>0</v>
      </c>
      <c r="U784" s="38"/>
      <c r="V784" s="38"/>
      <c r="W784" s="38"/>
      <c r="X784" s="38"/>
      <c r="Y784" s="38"/>
      <c r="Z784" s="38"/>
      <c r="AA784" s="38"/>
      <c r="AB784" s="38"/>
      <c r="AC784" s="38"/>
      <c r="AD784" s="38"/>
      <c r="AE784" s="38"/>
      <c r="AR784" s="232" t="s">
        <v>1605</v>
      </c>
      <c r="AT784" s="232" t="s">
        <v>255</v>
      </c>
      <c r="AU784" s="232" t="s">
        <v>86</v>
      </c>
      <c r="AY784" s="17" t="s">
        <v>251</v>
      </c>
      <c r="BE784" s="233">
        <f>IF(N784="základní",J784,0)</f>
        <v>0</v>
      </c>
      <c r="BF784" s="233">
        <f>IF(N784="snížená",J784,0)</f>
        <v>0</v>
      </c>
      <c r="BG784" s="233">
        <f>IF(N784="zákl. přenesená",J784,0)</f>
        <v>0</v>
      </c>
      <c r="BH784" s="233">
        <f>IF(N784="sníž. přenesená",J784,0)</f>
        <v>0</v>
      </c>
      <c r="BI784" s="233">
        <f>IF(N784="nulová",J784,0)</f>
        <v>0</v>
      </c>
      <c r="BJ784" s="17" t="s">
        <v>84</v>
      </c>
      <c r="BK784" s="233">
        <f>ROUND(I784*H784,2)</f>
        <v>0</v>
      </c>
      <c r="BL784" s="17" t="s">
        <v>1605</v>
      </c>
      <c r="BM784" s="232" t="s">
        <v>2051</v>
      </c>
    </row>
    <row r="785" s="2" customFormat="1">
      <c r="A785" s="38"/>
      <c r="B785" s="39"/>
      <c r="C785" s="40"/>
      <c r="D785" s="234" t="s">
        <v>260</v>
      </c>
      <c r="E785" s="40"/>
      <c r="F785" s="235" t="s">
        <v>2052</v>
      </c>
      <c r="G785" s="40"/>
      <c r="H785" s="40"/>
      <c r="I785" s="236"/>
      <c r="J785" s="40"/>
      <c r="K785" s="40"/>
      <c r="L785" s="44"/>
      <c r="M785" s="237"/>
      <c r="N785" s="238"/>
      <c r="O785" s="91"/>
      <c r="P785" s="91"/>
      <c r="Q785" s="91"/>
      <c r="R785" s="91"/>
      <c r="S785" s="91"/>
      <c r="T785" s="92"/>
      <c r="U785" s="38"/>
      <c r="V785" s="38"/>
      <c r="W785" s="38"/>
      <c r="X785" s="38"/>
      <c r="Y785" s="38"/>
      <c r="Z785" s="38"/>
      <c r="AA785" s="38"/>
      <c r="AB785" s="38"/>
      <c r="AC785" s="38"/>
      <c r="AD785" s="38"/>
      <c r="AE785" s="38"/>
      <c r="AT785" s="17" t="s">
        <v>260</v>
      </c>
      <c r="AU785" s="17" t="s">
        <v>86</v>
      </c>
    </row>
    <row r="786" s="2" customFormat="1">
      <c r="A786" s="38"/>
      <c r="B786" s="39"/>
      <c r="C786" s="40"/>
      <c r="D786" s="240" t="s">
        <v>274</v>
      </c>
      <c r="E786" s="40"/>
      <c r="F786" s="241" t="s">
        <v>2053</v>
      </c>
      <c r="G786" s="40"/>
      <c r="H786" s="40"/>
      <c r="I786" s="236"/>
      <c r="J786" s="40"/>
      <c r="K786" s="40"/>
      <c r="L786" s="44"/>
      <c r="M786" s="237"/>
      <c r="N786" s="238"/>
      <c r="O786" s="91"/>
      <c r="P786" s="91"/>
      <c r="Q786" s="91"/>
      <c r="R786" s="91"/>
      <c r="S786" s="91"/>
      <c r="T786" s="92"/>
      <c r="U786" s="38"/>
      <c r="V786" s="38"/>
      <c r="W786" s="38"/>
      <c r="X786" s="38"/>
      <c r="Y786" s="38"/>
      <c r="Z786" s="38"/>
      <c r="AA786" s="38"/>
      <c r="AB786" s="38"/>
      <c r="AC786" s="38"/>
      <c r="AD786" s="38"/>
      <c r="AE786" s="38"/>
      <c r="AT786" s="17" t="s">
        <v>274</v>
      </c>
      <c r="AU786" s="17" t="s">
        <v>86</v>
      </c>
    </row>
    <row r="787" s="12" customFormat="1">
      <c r="A787" s="12"/>
      <c r="B787" s="242"/>
      <c r="C787" s="243"/>
      <c r="D787" s="234" t="s">
        <v>276</v>
      </c>
      <c r="E787" s="244" t="s">
        <v>1</v>
      </c>
      <c r="F787" s="245" t="s">
        <v>2054</v>
      </c>
      <c r="G787" s="243"/>
      <c r="H787" s="246">
        <v>51</v>
      </c>
      <c r="I787" s="247"/>
      <c r="J787" s="243"/>
      <c r="K787" s="243"/>
      <c r="L787" s="248"/>
      <c r="M787" s="249"/>
      <c r="N787" s="250"/>
      <c r="O787" s="250"/>
      <c r="P787" s="250"/>
      <c r="Q787" s="250"/>
      <c r="R787" s="250"/>
      <c r="S787" s="250"/>
      <c r="T787" s="251"/>
      <c r="U787" s="12"/>
      <c r="V787" s="12"/>
      <c r="W787" s="12"/>
      <c r="X787" s="12"/>
      <c r="Y787" s="12"/>
      <c r="Z787" s="12"/>
      <c r="AA787" s="12"/>
      <c r="AB787" s="12"/>
      <c r="AC787" s="12"/>
      <c r="AD787" s="12"/>
      <c r="AE787" s="12"/>
      <c r="AT787" s="252" t="s">
        <v>276</v>
      </c>
      <c r="AU787" s="252" t="s">
        <v>86</v>
      </c>
      <c r="AV787" s="12" t="s">
        <v>86</v>
      </c>
      <c r="AW787" s="12" t="s">
        <v>32</v>
      </c>
      <c r="AX787" s="12" t="s">
        <v>84</v>
      </c>
      <c r="AY787" s="252" t="s">
        <v>251</v>
      </c>
    </row>
    <row r="788" s="2" customFormat="1" ht="24.15" customHeight="1">
      <c r="A788" s="38"/>
      <c r="B788" s="39"/>
      <c r="C788" s="220" t="s">
        <v>2055</v>
      </c>
      <c r="D788" s="220" t="s">
        <v>255</v>
      </c>
      <c r="E788" s="221" t="s">
        <v>2056</v>
      </c>
      <c r="F788" s="222" t="s">
        <v>2057</v>
      </c>
      <c r="G788" s="223" t="s">
        <v>409</v>
      </c>
      <c r="H788" s="224">
        <v>122.40000000000001</v>
      </c>
      <c r="I788" s="225"/>
      <c r="J788" s="226">
        <f>ROUND(I788*H788,2)</f>
        <v>0</v>
      </c>
      <c r="K788" s="227"/>
      <c r="L788" s="44"/>
      <c r="M788" s="228" t="s">
        <v>1</v>
      </c>
      <c r="N788" s="229" t="s">
        <v>41</v>
      </c>
      <c r="O788" s="91"/>
      <c r="P788" s="230">
        <f>O788*H788</f>
        <v>0</v>
      </c>
      <c r="Q788" s="230">
        <v>0.00058</v>
      </c>
      <c r="R788" s="230">
        <f>Q788*H788</f>
        <v>0.070992</v>
      </c>
      <c r="S788" s="230">
        <v>0</v>
      </c>
      <c r="T788" s="231">
        <f>S788*H788</f>
        <v>0</v>
      </c>
      <c r="U788" s="38"/>
      <c r="V788" s="38"/>
      <c r="W788" s="38"/>
      <c r="X788" s="38"/>
      <c r="Y788" s="38"/>
      <c r="Z788" s="38"/>
      <c r="AA788" s="38"/>
      <c r="AB788" s="38"/>
      <c r="AC788" s="38"/>
      <c r="AD788" s="38"/>
      <c r="AE788" s="38"/>
      <c r="AR788" s="232" t="s">
        <v>1605</v>
      </c>
      <c r="AT788" s="232" t="s">
        <v>255</v>
      </c>
      <c r="AU788" s="232" t="s">
        <v>86</v>
      </c>
      <c r="AY788" s="17" t="s">
        <v>251</v>
      </c>
      <c r="BE788" s="233">
        <f>IF(N788="základní",J788,0)</f>
        <v>0</v>
      </c>
      <c r="BF788" s="233">
        <f>IF(N788="snížená",J788,0)</f>
        <v>0</v>
      </c>
      <c r="BG788" s="233">
        <f>IF(N788="zákl. přenesená",J788,0)</f>
        <v>0</v>
      </c>
      <c r="BH788" s="233">
        <f>IF(N788="sníž. přenesená",J788,0)</f>
        <v>0</v>
      </c>
      <c r="BI788" s="233">
        <f>IF(N788="nulová",J788,0)</f>
        <v>0</v>
      </c>
      <c r="BJ788" s="17" t="s">
        <v>84</v>
      </c>
      <c r="BK788" s="233">
        <f>ROUND(I788*H788,2)</f>
        <v>0</v>
      </c>
      <c r="BL788" s="17" t="s">
        <v>1605</v>
      </c>
      <c r="BM788" s="232" t="s">
        <v>2058</v>
      </c>
    </row>
    <row r="789" s="2" customFormat="1">
      <c r="A789" s="38"/>
      <c r="B789" s="39"/>
      <c r="C789" s="40"/>
      <c r="D789" s="234" t="s">
        <v>260</v>
      </c>
      <c r="E789" s="40"/>
      <c r="F789" s="235" t="s">
        <v>2059</v>
      </c>
      <c r="G789" s="40"/>
      <c r="H789" s="40"/>
      <c r="I789" s="236"/>
      <c r="J789" s="40"/>
      <c r="K789" s="40"/>
      <c r="L789" s="44"/>
      <c r="M789" s="237"/>
      <c r="N789" s="238"/>
      <c r="O789" s="91"/>
      <c r="P789" s="91"/>
      <c r="Q789" s="91"/>
      <c r="R789" s="91"/>
      <c r="S789" s="91"/>
      <c r="T789" s="92"/>
      <c r="U789" s="38"/>
      <c r="V789" s="38"/>
      <c r="W789" s="38"/>
      <c r="X789" s="38"/>
      <c r="Y789" s="38"/>
      <c r="Z789" s="38"/>
      <c r="AA789" s="38"/>
      <c r="AB789" s="38"/>
      <c r="AC789" s="38"/>
      <c r="AD789" s="38"/>
      <c r="AE789" s="38"/>
      <c r="AT789" s="17" t="s">
        <v>260</v>
      </c>
      <c r="AU789" s="17" t="s">
        <v>86</v>
      </c>
    </row>
    <row r="790" s="2" customFormat="1">
      <c r="A790" s="38"/>
      <c r="B790" s="39"/>
      <c r="C790" s="40"/>
      <c r="D790" s="240" t="s">
        <v>274</v>
      </c>
      <c r="E790" s="40"/>
      <c r="F790" s="241" t="s">
        <v>2060</v>
      </c>
      <c r="G790" s="40"/>
      <c r="H790" s="40"/>
      <c r="I790" s="236"/>
      <c r="J790" s="40"/>
      <c r="K790" s="40"/>
      <c r="L790" s="44"/>
      <c r="M790" s="237"/>
      <c r="N790" s="238"/>
      <c r="O790" s="91"/>
      <c r="P790" s="91"/>
      <c r="Q790" s="91"/>
      <c r="R790" s="91"/>
      <c r="S790" s="91"/>
      <c r="T790" s="92"/>
      <c r="U790" s="38"/>
      <c r="V790" s="38"/>
      <c r="W790" s="38"/>
      <c r="X790" s="38"/>
      <c r="Y790" s="38"/>
      <c r="Z790" s="38"/>
      <c r="AA790" s="38"/>
      <c r="AB790" s="38"/>
      <c r="AC790" s="38"/>
      <c r="AD790" s="38"/>
      <c r="AE790" s="38"/>
      <c r="AT790" s="17" t="s">
        <v>274</v>
      </c>
      <c r="AU790" s="17" t="s">
        <v>86</v>
      </c>
    </row>
    <row r="791" s="13" customFormat="1">
      <c r="A791" s="13"/>
      <c r="B791" s="253"/>
      <c r="C791" s="254"/>
      <c r="D791" s="234" t="s">
        <v>276</v>
      </c>
      <c r="E791" s="255" t="s">
        <v>1</v>
      </c>
      <c r="F791" s="256" t="s">
        <v>2061</v>
      </c>
      <c r="G791" s="254"/>
      <c r="H791" s="255" t="s">
        <v>1</v>
      </c>
      <c r="I791" s="257"/>
      <c r="J791" s="254"/>
      <c r="K791" s="254"/>
      <c r="L791" s="258"/>
      <c r="M791" s="259"/>
      <c r="N791" s="260"/>
      <c r="O791" s="260"/>
      <c r="P791" s="260"/>
      <c r="Q791" s="260"/>
      <c r="R791" s="260"/>
      <c r="S791" s="260"/>
      <c r="T791" s="261"/>
      <c r="U791" s="13"/>
      <c r="V791" s="13"/>
      <c r="W791" s="13"/>
      <c r="X791" s="13"/>
      <c r="Y791" s="13"/>
      <c r="Z791" s="13"/>
      <c r="AA791" s="13"/>
      <c r="AB791" s="13"/>
      <c r="AC791" s="13"/>
      <c r="AD791" s="13"/>
      <c r="AE791" s="13"/>
      <c r="AT791" s="262" t="s">
        <v>276</v>
      </c>
      <c r="AU791" s="262" t="s">
        <v>86</v>
      </c>
      <c r="AV791" s="13" t="s">
        <v>84</v>
      </c>
      <c r="AW791" s="13" t="s">
        <v>32</v>
      </c>
      <c r="AX791" s="13" t="s">
        <v>76</v>
      </c>
      <c r="AY791" s="262" t="s">
        <v>251</v>
      </c>
    </row>
    <row r="792" s="12" customFormat="1">
      <c r="A792" s="12"/>
      <c r="B792" s="242"/>
      <c r="C792" s="243"/>
      <c r="D792" s="234" t="s">
        <v>276</v>
      </c>
      <c r="E792" s="244" t="s">
        <v>1</v>
      </c>
      <c r="F792" s="245" t="s">
        <v>2062</v>
      </c>
      <c r="G792" s="243"/>
      <c r="H792" s="246">
        <v>122.40000000000001</v>
      </c>
      <c r="I792" s="247"/>
      <c r="J792" s="243"/>
      <c r="K792" s="243"/>
      <c r="L792" s="248"/>
      <c r="M792" s="249"/>
      <c r="N792" s="250"/>
      <c r="O792" s="250"/>
      <c r="P792" s="250"/>
      <c r="Q792" s="250"/>
      <c r="R792" s="250"/>
      <c r="S792" s="250"/>
      <c r="T792" s="251"/>
      <c r="U792" s="12"/>
      <c r="V792" s="12"/>
      <c r="W792" s="12"/>
      <c r="X792" s="12"/>
      <c r="Y792" s="12"/>
      <c r="Z792" s="12"/>
      <c r="AA792" s="12"/>
      <c r="AB792" s="12"/>
      <c r="AC792" s="12"/>
      <c r="AD792" s="12"/>
      <c r="AE792" s="12"/>
      <c r="AT792" s="252" t="s">
        <v>276</v>
      </c>
      <c r="AU792" s="252" t="s">
        <v>86</v>
      </c>
      <c r="AV792" s="12" t="s">
        <v>86</v>
      </c>
      <c r="AW792" s="12" t="s">
        <v>32</v>
      </c>
      <c r="AX792" s="12" t="s">
        <v>76</v>
      </c>
      <c r="AY792" s="252" t="s">
        <v>251</v>
      </c>
    </row>
    <row r="793" s="15" customFormat="1">
      <c r="A793" s="15"/>
      <c r="B793" s="274"/>
      <c r="C793" s="275"/>
      <c r="D793" s="234" t="s">
        <v>276</v>
      </c>
      <c r="E793" s="276" t="s">
        <v>1</v>
      </c>
      <c r="F793" s="277" t="s">
        <v>423</v>
      </c>
      <c r="G793" s="275"/>
      <c r="H793" s="278">
        <v>122.40000000000001</v>
      </c>
      <c r="I793" s="279"/>
      <c r="J793" s="275"/>
      <c r="K793" s="275"/>
      <c r="L793" s="280"/>
      <c r="M793" s="281"/>
      <c r="N793" s="282"/>
      <c r="O793" s="282"/>
      <c r="P793" s="282"/>
      <c r="Q793" s="282"/>
      <c r="R793" s="282"/>
      <c r="S793" s="282"/>
      <c r="T793" s="283"/>
      <c r="U793" s="15"/>
      <c r="V793" s="15"/>
      <c r="W793" s="15"/>
      <c r="X793" s="15"/>
      <c r="Y793" s="15"/>
      <c r="Z793" s="15"/>
      <c r="AA793" s="15"/>
      <c r="AB793" s="15"/>
      <c r="AC793" s="15"/>
      <c r="AD793" s="15"/>
      <c r="AE793" s="15"/>
      <c r="AT793" s="284" t="s">
        <v>276</v>
      </c>
      <c r="AU793" s="284" t="s">
        <v>86</v>
      </c>
      <c r="AV793" s="15" t="s">
        <v>254</v>
      </c>
      <c r="AW793" s="15" t="s">
        <v>32</v>
      </c>
      <c r="AX793" s="15" t="s">
        <v>84</v>
      </c>
      <c r="AY793" s="284" t="s">
        <v>251</v>
      </c>
    </row>
    <row r="794" s="2" customFormat="1" ht="24.15" customHeight="1">
      <c r="A794" s="38"/>
      <c r="B794" s="39"/>
      <c r="C794" s="220" t="s">
        <v>2063</v>
      </c>
      <c r="D794" s="220" t="s">
        <v>255</v>
      </c>
      <c r="E794" s="221" t="s">
        <v>2064</v>
      </c>
      <c r="F794" s="222" t="s">
        <v>2065</v>
      </c>
      <c r="G794" s="223" t="s">
        <v>409</v>
      </c>
      <c r="H794" s="224">
        <v>122.40000000000001</v>
      </c>
      <c r="I794" s="225"/>
      <c r="J794" s="226">
        <f>ROUND(I794*H794,2)</f>
        <v>0</v>
      </c>
      <c r="K794" s="227"/>
      <c r="L794" s="44"/>
      <c r="M794" s="228" t="s">
        <v>1</v>
      </c>
      <c r="N794" s="229" t="s">
        <v>41</v>
      </c>
      <c r="O794" s="91"/>
      <c r="P794" s="230">
        <f>O794*H794</f>
        <v>0</v>
      </c>
      <c r="Q794" s="230">
        <v>0</v>
      </c>
      <c r="R794" s="230">
        <f>Q794*H794</f>
        <v>0</v>
      </c>
      <c r="S794" s="230">
        <v>0</v>
      </c>
      <c r="T794" s="231">
        <f>S794*H794</f>
        <v>0</v>
      </c>
      <c r="U794" s="38"/>
      <c r="V794" s="38"/>
      <c r="W794" s="38"/>
      <c r="X794" s="38"/>
      <c r="Y794" s="38"/>
      <c r="Z794" s="38"/>
      <c r="AA794" s="38"/>
      <c r="AB794" s="38"/>
      <c r="AC794" s="38"/>
      <c r="AD794" s="38"/>
      <c r="AE794" s="38"/>
      <c r="AR794" s="232" t="s">
        <v>1605</v>
      </c>
      <c r="AT794" s="232" t="s">
        <v>255</v>
      </c>
      <c r="AU794" s="232" t="s">
        <v>86</v>
      </c>
      <c r="AY794" s="17" t="s">
        <v>251</v>
      </c>
      <c r="BE794" s="233">
        <f>IF(N794="základní",J794,0)</f>
        <v>0</v>
      </c>
      <c r="BF794" s="233">
        <f>IF(N794="snížená",J794,0)</f>
        <v>0</v>
      </c>
      <c r="BG794" s="233">
        <f>IF(N794="zákl. přenesená",J794,0)</f>
        <v>0</v>
      </c>
      <c r="BH794" s="233">
        <f>IF(N794="sníž. přenesená",J794,0)</f>
        <v>0</v>
      </c>
      <c r="BI794" s="233">
        <f>IF(N794="nulová",J794,0)</f>
        <v>0</v>
      </c>
      <c r="BJ794" s="17" t="s">
        <v>84</v>
      </c>
      <c r="BK794" s="233">
        <f>ROUND(I794*H794,2)</f>
        <v>0</v>
      </c>
      <c r="BL794" s="17" t="s">
        <v>1605</v>
      </c>
      <c r="BM794" s="232" t="s">
        <v>2066</v>
      </c>
    </row>
    <row r="795" s="2" customFormat="1">
      <c r="A795" s="38"/>
      <c r="B795" s="39"/>
      <c r="C795" s="40"/>
      <c r="D795" s="234" t="s">
        <v>260</v>
      </c>
      <c r="E795" s="40"/>
      <c r="F795" s="235" t="s">
        <v>2067</v>
      </c>
      <c r="G795" s="40"/>
      <c r="H795" s="40"/>
      <c r="I795" s="236"/>
      <c r="J795" s="40"/>
      <c r="K795" s="40"/>
      <c r="L795" s="44"/>
      <c r="M795" s="237"/>
      <c r="N795" s="238"/>
      <c r="O795" s="91"/>
      <c r="P795" s="91"/>
      <c r="Q795" s="91"/>
      <c r="R795" s="91"/>
      <c r="S795" s="91"/>
      <c r="T795" s="92"/>
      <c r="U795" s="38"/>
      <c r="V795" s="38"/>
      <c r="W795" s="38"/>
      <c r="X795" s="38"/>
      <c r="Y795" s="38"/>
      <c r="Z795" s="38"/>
      <c r="AA795" s="38"/>
      <c r="AB795" s="38"/>
      <c r="AC795" s="38"/>
      <c r="AD795" s="38"/>
      <c r="AE795" s="38"/>
      <c r="AT795" s="17" t="s">
        <v>260</v>
      </c>
      <c r="AU795" s="17" t="s">
        <v>86</v>
      </c>
    </row>
    <row r="796" s="2" customFormat="1">
      <c r="A796" s="38"/>
      <c r="B796" s="39"/>
      <c r="C796" s="40"/>
      <c r="D796" s="240" t="s">
        <v>274</v>
      </c>
      <c r="E796" s="40"/>
      <c r="F796" s="241" t="s">
        <v>2068</v>
      </c>
      <c r="G796" s="40"/>
      <c r="H796" s="40"/>
      <c r="I796" s="236"/>
      <c r="J796" s="40"/>
      <c r="K796" s="40"/>
      <c r="L796" s="44"/>
      <c r="M796" s="237"/>
      <c r="N796" s="238"/>
      <c r="O796" s="91"/>
      <c r="P796" s="91"/>
      <c r="Q796" s="91"/>
      <c r="R796" s="91"/>
      <c r="S796" s="91"/>
      <c r="T796" s="92"/>
      <c r="U796" s="38"/>
      <c r="V796" s="38"/>
      <c r="W796" s="38"/>
      <c r="X796" s="38"/>
      <c r="Y796" s="38"/>
      <c r="Z796" s="38"/>
      <c r="AA796" s="38"/>
      <c r="AB796" s="38"/>
      <c r="AC796" s="38"/>
      <c r="AD796" s="38"/>
      <c r="AE796" s="38"/>
      <c r="AT796" s="17" t="s">
        <v>274</v>
      </c>
      <c r="AU796" s="17" t="s">
        <v>86</v>
      </c>
    </row>
    <row r="797" s="12" customFormat="1">
      <c r="A797" s="12"/>
      <c r="B797" s="242"/>
      <c r="C797" s="243"/>
      <c r="D797" s="234" t="s">
        <v>276</v>
      </c>
      <c r="E797" s="244" t="s">
        <v>1</v>
      </c>
      <c r="F797" s="245" t="s">
        <v>2069</v>
      </c>
      <c r="G797" s="243"/>
      <c r="H797" s="246">
        <v>122.40000000000001</v>
      </c>
      <c r="I797" s="247"/>
      <c r="J797" s="243"/>
      <c r="K797" s="243"/>
      <c r="L797" s="248"/>
      <c r="M797" s="249"/>
      <c r="N797" s="250"/>
      <c r="O797" s="250"/>
      <c r="P797" s="250"/>
      <c r="Q797" s="250"/>
      <c r="R797" s="250"/>
      <c r="S797" s="250"/>
      <c r="T797" s="251"/>
      <c r="U797" s="12"/>
      <c r="V797" s="12"/>
      <c r="W797" s="12"/>
      <c r="X797" s="12"/>
      <c r="Y797" s="12"/>
      <c r="Z797" s="12"/>
      <c r="AA797" s="12"/>
      <c r="AB797" s="12"/>
      <c r="AC797" s="12"/>
      <c r="AD797" s="12"/>
      <c r="AE797" s="12"/>
      <c r="AT797" s="252" t="s">
        <v>276</v>
      </c>
      <c r="AU797" s="252" t="s">
        <v>86</v>
      </c>
      <c r="AV797" s="12" t="s">
        <v>86</v>
      </c>
      <c r="AW797" s="12" t="s">
        <v>32</v>
      </c>
      <c r="AX797" s="12" t="s">
        <v>84</v>
      </c>
      <c r="AY797" s="252" t="s">
        <v>251</v>
      </c>
    </row>
    <row r="798" s="2" customFormat="1" ht="37.8" customHeight="1">
      <c r="A798" s="38"/>
      <c r="B798" s="39"/>
      <c r="C798" s="220" t="s">
        <v>2070</v>
      </c>
      <c r="D798" s="220" t="s">
        <v>255</v>
      </c>
      <c r="E798" s="221" t="s">
        <v>2071</v>
      </c>
      <c r="F798" s="222" t="s">
        <v>2072</v>
      </c>
      <c r="G798" s="223" t="s">
        <v>592</v>
      </c>
      <c r="H798" s="224">
        <v>61.200000000000003</v>
      </c>
      <c r="I798" s="225"/>
      <c r="J798" s="226">
        <f>ROUND(I798*H798,2)</f>
        <v>0</v>
      </c>
      <c r="K798" s="227"/>
      <c r="L798" s="44"/>
      <c r="M798" s="228" t="s">
        <v>1</v>
      </c>
      <c r="N798" s="229" t="s">
        <v>41</v>
      </c>
      <c r="O798" s="91"/>
      <c r="P798" s="230">
        <f>O798*H798</f>
        <v>0</v>
      </c>
      <c r="Q798" s="230">
        <v>0</v>
      </c>
      <c r="R798" s="230">
        <f>Q798*H798</f>
        <v>0</v>
      </c>
      <c r="S798" s="230">
        <v>0</v>
      </c>
      <c r="T798" s="231">
        <f>S798*H798</f>
        <v>0</v>
      </c>
      <c r="U798" s="38"/>
      <c r="V798" s="38"/>
      <c r="W798" s="38"/>
      <c r="X798" s="38"/>
      <c r="Y798" s="38"/>
      <c r="Z798" s="38"/>
      <c r="AA798" s="38"/>
      <c r="AB798" s="38"/>
      <c r="AC798" s="38"/>
      <c r="AD798" s="38"/>
      <c r="AE798" s="38"/>
      <c r="AR798" s="232" t="s">
        <v>1605</v>
      </c>
      <c r="AT798" s="232" t="s">
        <v>255</v>
      </c>
      <c r="AU798" s="232" t="s">
        <v>86</v>
      </c>
      <c r="AY798" s="17" t="s">
        <v>251</v>
      </c>
      <c r="BE798" s="233">
        <f>IF(N798="základní",J798,0)</f>
        <v>0</v>
      </c>
      <c r="BF798" s="233">
        <f>IF(N798="snížená",J798,0)</f>
        <v>0</v>
      </c>
      <c r="BG798" s="233">
        <f>IF(N798="zákl. přenesená",J798,0)</f>
        <v>0</v>
      </c>
      <c r="BH798" s="233">
        <f>IF(N798="sníž. přenesená",J798,0)</f>
        <v>0</v>
      </c>
      <c r="BI798" s="233">
        <f>IF(N798="nulová",J798,0)</f>
        <v>0</v>
      </c>
      <c r="BJ798" s="17" t="s">
        <v>84</v>
      </c>
      <c r="BK798" s="233">
        <f>ROUND(I798*H798,2)</f>
        <v>0</v>
      </c>
      <c r="BL798" s="17" t="s">
        <v>1605</v>
      </c>
      <c r="BM798" s="232" t="s">
        <v>2073</v>
      </c>
    </row>
    <row r="799" s="2" customFormat="1">
      <c r="A799" s="38"/>
      <c r="B799" s="39"/>
      <c r="C799" s="40"/>
      <c r="D799" s="234" t="s">
        <v>260</v>
      </c>
      <c r="E799" s="40"/>
      <c r="F799" s="235" t="s">
        <v>2074</v>
      </c>
      <c r="G799" s="40"/>
      <c r="H799" s="40"/>
      <c r="I799" s="236"/>
      <c r="J799" s="40"/>
      <c r="K799" s="40"/>
      <c r="L799" s="44"/>
      <c r="M799" s="237"/>
      <c r="N799" s="238"/>
      <c r="O799" s="91"/>
      <c r="P799" s="91"/>
      <c r="Q799" s="91"/>
      <c r="R799" s="91"/>
      <c r="S799" s="91"/>
      <c r="T799" s="92"/>
      <c r="U799" s="38"/>
      <c r="V799" s="38"/>
      <c r="W799" s="38"/>
      <c r="X799" s="38"/>
      <c r="Y799" s="38"/>
      <c r="Z799" s="38"/>
      <c r="AA799" s="38"/>
      <c r="AB799" s="38"/>
      <c r="AC799" s="38"/>
      <c r="AD799" s="38"/>
      <c r="AE799" s="38"/>
      <c r="AT799" s="17" t="s">
        <v>260</v>
      </c>
      <c r="AU799" s="17" t="s">
        <v>86</v>
      </c>
    </row>
    <row r="800" s="2" customFormat="1">
      <c r="A800" s="38"/>
      <c r="B800" s="39"/>
      <c r="C800" s="40"/>
      <c r="D800" s="240" t="s">
        <v>274</v>
      </c>
      <c r="E800" s="40"/>
      <c r="F800" s="241" t="s">
        <v>2075</v>
      </c>
      <c r="G800" s="40"/>
      <c r="H800" s="40"/>
      <c r="I800" s="236"/>
      <c r="J800" s="40"/>
      <c r="K800" s="40"/>
      <c r="L800" s="44"/>
      <c r="M800" s="237"/>
      <c r="N800" s="238"/>
      <c r="O800" s="91"/>
      <c r="P800" s="91"/>
      <c r="Q800" s="91"/>
      <c r="R800" s="91"/>
      <c r="S800" s="91"/>
      <c r="T800" s="92"/>
      <c r="U800" s="38"/>
      <c r="V800" s="38"/>
      <c r="W800" s="38"/>
      <c r="X800" s="38"/>
      <c r="Y800" s="38"/>
      <c r="Z800" s="38"/>
      <c r="AA800" s="38"/>
      <c r="AB800" s="38"/>
      <c r="AC800" s="38"/>
      <c r="AD800" s="38"/>
      <c r="AE800" s="38"/>
      <c r="AT800" s="17" t="s">
        <v>274</v>
      </c>
      <c r="AU800" s="17" t="s">
        <v>86</v>
      </c>
    </row>
    <row r="801" s="13" customFormat="1">
      <c r="A801" s="13"/>
      <c r="B801" s="253"/>
      <c r="C801" s="254"/>
      <c r="D801" s="234" t="s">
        <v>276</v>
      </c>
      <c r="E801" s="255" t="s">
        <v>1</v>
      </c>
      <c r="F801" s="256" t="s">
        <v>2076</v>
      </c>
      <c r="G801" s="254"/>
      <c r="H801" s="255" t="s">
        <v>1</v>
      </c>
      <c r="I801" s="257"/>
      <c r="J801" s="254"/>
      <c r="K801" s="254"/>
      <c r="L801" s="258"/>
      <c r="M801" s="259"/>
      <c r="N801" s="260"/>
      <c r="O801" s="260"/>
      <c r="P801" s="260"/>
      <c r="Q801" s="260"/>
      <c r="R801" s="260"/>
      <c r="S801" s="260"/>
      <c r="T801" s="261"/>
      <c r="U801" s="13"/>
      <c r="V801" s="13"/>
      <c r="W801" s="13"/>
      <c r="X801" s="13"/>
      <c r="Y801" s="13"/>
      <c r="Z801" s="13"/>
      <c r="AA801" s="13"/>
      <c r="AB801" s="13"/>
      <c r="AC801" s="13"/>
      <c r="AD801" s="13"/>
      <c r="AE801" s="13"/>
      <c r="AT801" s="262" t="s">
        <v>276</v>
      </c>
      <c r="AU801" s="262" t="s">
        <v>86</v>
      </c>
      <c r="AV801" s="13" t="s">
        <v>84</v>
      </c>
      <c r="AW801" s="13" t="s">
        <v>32</v>
      </c>
      <c r="AX801" s="13" t="s">
        <v>76</v>
      </c>
      <c r="AY801" s="262" t="s">
        <v>251</v>
      </c>
    </row>
    <row r="802" s="13" customFormat="1">
      <c r="A802" s="13"/>
      <c r="B802" s="253"/>
      <c r="C802" s="254"/>
      <c r="D802" s="234" t="s">
        <v>276</v>
      </c>
      <c r="E802" s="255" t="s">
        <v>1</v>
      </c>
      <c r="F802" s="256" t="s">
        <v>2061</v>
      </c>
      <c r="G802" s="254"/>
      <c r="H802" s="255" t="s">
        <v>1</v>
      </c>
      <c r="I802" s="257"/>
      <c r="J802" s="254"/>
      <c r="K802" s="254"/>
      <c r="L802" s="258"/>
      <c r="M802" s="259"/>
      <c r="N802" s="260"/>
      <c r="O802" s="260"/>
      <c r="P802" s="260"/>
      <c r="Q802" s="260"/>
      <c r="R802" s="260"/>
      <c r="S802" s="260"/>
      <c r="T802" s="261"/>
      <c r="U802" s="13"/>
      <c r="V802" s="13"/>
      <c r="W802" s="13"/>
      <c r="X802" s="13"/>
      <c r="Y802" s="13"/>
      <c r="Z802" s="13"/>
      <c r="AA802" s="13"/>
      <c r="AB802" s="13"/>
      <c r="AC802" s="13"/>
      <c r="AD802" s="13"/>
      <c r="AE802" s="13"/>
      <c r="AT802" s="262" t="s">
        <v>276</v>
      </c>
      <c r="AU802" s="262" t="s">
        <v>86</v>
      </c>
      <c r="AV802" s="13" t="s">
        <v>84</v>
      </c>
      <c r="AW802" s="13" t="s">
        <v>32</v>
      </c>
      <c r="AX802" s="13" t="s">
        <v>76</v>
      </c>
      <c r="AY802" s="262" t="s">
        <v>251</v>
      </c>
    </row>
    <row r="803" s="12" customFormat="1">
      <c r="A803" s="12"/>
      <c r="B803" s="242"/>
      <c r="C803" s="243"/>
      <c r="D803" s="234" t="s">
        <v>276</v>
      </c>
      <c r="E803" s="244" t="s">
        <v>1</v>
      </c>
      <c r="F803" s="245" t="s">
        <v>2077</v>
      </c>
      <c r="G803" s="243"/>
      <c r="H803" s="246">
        <v>61.200000000000003</v>
      </c>
      <c r="I803" s="247"/>
      <c r="J803" s="243"/>
      <c r="K803" s="243"/>
      <c r="L803" s="248"/>
      <c r="M803" s="249"/>
      <c r="N803" s="250"/>
      <c r="O803" s="250"/>
      <c r="P803" s="250"/>
      <c r="Q803" s="250"/>
      <c r="R803" s="250"/>
      <c r="S803" s="250"/>
      <c r="T803" s="251"/>
      <c r="U803" s="12"/>
      <c r="V803" s="12"/>
      <c r="W803" s="12"/>
      <c r="X803" s="12"/>
      <c r="Y803" s="12"/>
      <c r="Z803" s="12"/>
      <c r="AA803" s="12"/>
      <c r="AB803" s="12"/>
      <c r="AC803" s="12"/>
      <c r="AD803" s="12"/>
      <c r="AE803" s="12"/>
      <c r="AT803" s="252" t="s">
        <v>276</v>
      </c>
      <c r="AU803" s="252" t="s">
        <v>86</v>
      </c>
      <c r="AV803" s="12" t="s">
        <v>86</v>
      </c>
      <c r="AW803" s="12" t="s">
        <v>32</v>
      </c>
      <c r="AX803" s="12" t="s">
        <v>84</v>
      </c>
      <c r="AY803" s="252" t="s">
        <v>251</v>
      </c>
    </row>
    <row r="804" s="2" customFormat="1" ht="37.8" customHeight="1">
      <c r="A804" s="38"/>
      <c r="B804" s="39"/>
      <c r="C804" s="220" t="s">
        <v>2078</v>
      </c>
      <c r="D804" s="220" t="s">
        <v>255</v>
      </c>
      <c r="E804" s="221" t="s">
        <v>2079</v>
      </c>
      <c r="F804" s="222" t="s">
        <v>2080</v>
      </c>
      <c r="G804" s="223" t="s">
        <v>592</v>
      </c>
      <c r="H804" s="224">
        <v>61.200000000000003</v>
      </c>
      <c r="I804" s="225"/>
      <c r="J804" s="226">
        <f>ROUND(I804*H804,2)</f>
        <v>0</v>
      </c>
      <c r="K804" s="227"/>
      <c r="L804" s="44"/>
      <c r="M804" s="228" t="s">
        <v>1</v>
      </c>
      <c r="N804" s="229" t="s">
        <v>41</v>
      </c>
      <c r="O804" s="91"/>
      <c r="P804" s="230">
        <f>O804*H804</f>
        <v>0</v>
      </c>
      <c r="Q804" s="230">
        <v>0</v>
      </c>
      <c r="R804" s="230">
        <f>Q804*H804</f>
        <v>0</v>
      </c>
      <c r="S804" s="230">
        <v>0</v>
      </c>
      <c r="T804" s="231">
        <f>S804*H804</f>
        <v>0</v>
      </c>
      <c r="U804" s="38"/>
      <c r="V804" s="38"/>
      <c r="W804" s="38"/>
      <c r="X804" s="38"/>
      <c r="Y804" s="38"/>
      <c r="Z804" s="38"/>
      <c r="AA804" s="38"/>
      <c r="AB804" s="38"/>
      <c r="AC804" s="38"/>
      <c r="AD804" s="38"/>
      <c r="AE804" s="38"/>
      <c r="AR804" s="232" t="s">
        <v>1605</v>
      </c>
      <c r="AT804" s="232" t="s">
        <v>255</v>
      </c>
      <c r="AU804" s="232" t="s">
        <v>86</v>
      </c>
      <c r="AY804" s="17" t="s">
        <v>251</v>
      </c>
      <c r="BE804" s="233">
        <f>IF(N804="základní",J804,0)</f>
        <v>0</v>
      </c>
      <c r="BF804" s="233">
        <f>IF(N804="snížená",J804,0)</f>
        <v>0</v>
      </c>
      <c r="BG804" s="233">
        <f>IF(N804="zákl. přenesená",J804,0)</f>
        <v>0</v>
      </c>
      <c r="BH804" s="233">
        <f>IF(N804="sníž. přenesená",J804,0)</f>
        <v>0</v>
      </c>
      <c r="BI804" s="233">
        <f>IF(N804="nulová",J804,0)</f>
        <v>0</v>
      </c>
      <c r="BJ804" s="17" t="s">
        <v>84</v>
      </c>
      <c r="BK804" s="233">
        <f>ROUND(I804*H804,2)</f>
        <v>0</v>
      </c>
      <c r="BL804" s="17" t="s">
        <v>1605</v>
      </c>
      <c r="BM804" s="232" t="s">
        <v>2081</v>
      </c>
    </row>
    <row r="805" s="2" customFormat="1">
      <c r="A805" s="38"/>
      <c r="B805" s="39"/>
      <c r="C805" s="40"/>
      <c r="D805" s="234" t="s">
        <v>260</v>
      </c>
      <c r="E805" s="40"/>
      <c r="F805" s="235" t="s">
        <v>2082</v>
      </c>
      <c r="G805" s="40"/>
      <c r="H805" s="40"/>
      <c r="I805" s="236"/>
      <c r="J805" s="40"/>
      <c r="K805" s="40"/>
      <c r="L805" s="44"/>
      <c r="M805" s="237"/>
      <c r="N805" s="238"/>
      <c r="O805" s="91"/>
      <c r="P805" s="91"/>
      <c r="Q805" s="91"/>
      <c r="R805" s="91"/>
      <c r="S805" s="91"/>
      <c r="T805" s="92"/>
      <c r="U805" s="38"/>
      <c r="V805" s="38"/>
      <c r="W805" s="38"/>
      <c r="X805" s="38"/>
      <c r="Y805" s="38"/>
      <c r="Z805" s="38"/>
      <c r="AA805" s="38"/>
      <c r="AB805" s="38"/>
      <c r="AC805" s="38"/>
      <c r="AD805" s="38"/>
      <c r="AE805" s="38"/>
      <c r="AT805" s="17" t="s">
        <v>260</v>
      </c>
      <c r="AU805" s="17" t="s">
        <v>86</v>
      </c>
    </row>
    <row r="806" s="2" customFormat="1">
      <c r="A806" s="38"/>
      <c r="B806" s="39"/>
      <c r="C806" s="40"/>
      <c r="D806" s="240" t="s">
        <v>274</v>
      </c>
      <c r="E806" s="40"/>
      <c r="F806" s="241" t="s">
        <v>2083</v>
      </c>
      <c r="G806" s="40"/>
      <c r="H806" s="40"/>
      <c r="I806" s="236"/>
      <c r="J806" s="40"/>
      <c r="K806" s="40"/>
      <c r="L806" s="44"/>
      <c r="M806" s="237"/>
      <c r="N806" s="238"/>
      <c r="O806" s="91"/>
      <c r="P806" s="91"/>
      <c r="Q806" s="91"/>
      <c r="R806" s="91"/>
      <c r="S806" s="91"/>
      <c r="T806" s="92"/>
      <c r="U806" s="38"/>
      <c r="V806" s="38"/>
      <c r="W806" s="38"/>
      <c r="X806" s="38"/>
      <c r="Y806" s="38"/>
      <c r="Z806" s="38"/>
      <c r="AA806" s="38"/>
      <c r="AB806" s="38"/>
      <c r="AC806" s="38"/>
      <c r="AD806" s="38"/>
      <c r="AE806" s="38"/>
      <c r="AT806" s="17" t="s">
        <v>274</v>
      </c>
      <c r="AU806" s="17" t="s">
        <v>86</v>
      </c>
    </row>
    <row r="807" s="12" customFormat="1">
      <c r="A807" s="12"/>
      <c r="B807" s="242"/>
      <c r="C807" s="243"/>
      <c r="D807" s="234" t="s">
        <v>276</v>
      </c>
      <c r="E807" s="244" t="s">
        <v>1</v>
      </c>
      <c r="F807" s="245" t="s">
        <v>2084</v>
      </c>
      <c r="G807" s="243"/>
      <c r="H807" s="246">
        <v>61.200000000000003</v>
      </c>
      <c r="I807" s="247"/>
      <c r="J807" s="243"/>
      <c r="K807" s="243"/>
      <c r="L807" s="248"/>
      <c r="M807" s="249"/>
      <c r="N807" s="250"/>
      <c r="O807" s="250"/>
      <c r="P807" s="250"/>
      <c r="Q807" s="250"/>
      <c r="R807" s="250"/>
      <c r="S807" s="250"/>
      <c r="T807" s="251"/>
      <c r="U807" s="12"/>
      <c r="V807" s="12"/>
      <c r="W807" s="12"/>
      <c r="X807" s="12"/>
      <c r="Y807" s="12"/>
      <c r="Z807" s="12"/>
      <c r="AA807" s="12"/>
      <c r="AB807" s="12"/>
      <c r="AC807" s="12"/>
      <c r="AD807" s="12"/>
      <c r="AE807" s="12"/>
      <c r="AT807" s="252" t="s">
        <v>276</v>
      </c>
      <c r="AU807" s="252" t="s">
        <v>86</v>
      </c>
      <c r="AV807" s="12" t="s">
        <v>86</v>
      </c>
      <c r="AW807" s="12" t="s">
        <v>32</v>
      </c>
      <c r="AX807" s="12" t="s">
        <v>84</v>
      </c>
      <c r="AY807" s="252" t="s">
        <v>251</v>
      </c>
    </row>
    <row r="808" s="2" customFormat="1" ht="37.8" customHeight="1">
      <c r="A808" s="38"/>
      <c r="B808" s="39"/>
      <c r="C808" s="220" t="s">
        <v>2085</v>
      </c>
      <c r="D808" s="220" t="s">
        <v>255</v>
      </c>
      <c r="E808" s="221" t="s">
        <v>2086</v>
      </c>
      <c r="F808" s="222" t="s">
        <v>2087</v>
      </c>
      <c r="G808" s="223" t="s">
        <v>592</v>
      </c>
      <c r="H808" s="224">
        <v>1162.8</v>
      </c>
      <c r="I808" s="225"/>
      <c r="J808" s="226">
        <f>ROUND(I808*H808,2)</f>
        <v>0</v>
      </c>
      <c r="K808" s="227"/>
      <c r="L808" s="44"/>
      <c r="M808" s="228" t="s">
        <v>1</v>
      </c>
      <c r="N808" s="229" t="s">
        <v>41</v>
      </c>
      <c r="O808" s="91"/>
      <c r="P808" s="230">
        <f>O808*H808</f>
        <v>0</v>
      </c>
      <c r="Q808" s="230">
        <v>0</v>
      </c>
      <c r="R808" s="230">
        <f>Q808*H808</f>
        <v>0</v>
      </c>
      <c r="S808" s="230">
        <v>0</v>
      </c>
      <c r="T808" s="231">
        <f>S808*H808</f>
        <v>0</v>
      </c>
      <c r="U808" s="38"/>
      <c r="V808" s="38"/>
      <c r="W808" s="38"/>
      <c r="X808" s="38"/>
      <c r="Y808" s="38"/>
      <c r="Z808" s="38"/>
      <c r="AA808" s="38"/>
      <c r="AB808" s="38"/>
      <c r="AC808" s="38"/>
      <c r="AD808" s="38"/>
      <c r="AE808" s="38"/>
      <c r="AR808" s="232" t="s">
        <v>1605</v>
      </c>
      <c r="AT808" s="232" t="s">
        <v>255</v>
      </c>
      <c r="AU808" s="232" t="s">
        <v>86</v>
      </c>
      <c r="AY808" s="17" t="s">
        <v>251</v>
      </c>
      <c r="BE808" s="233">
        <f>IF(N808="základní",J808,0)</f>
        <v>0</v>
      </c>
      <c r="BF808" s="233">
        <f>IF(N808="snížená",J808,0)</f>
        <v>0</v>
      </c>
      <c r="BG808" s="233">
        <f>IF(N808="zákl. přenesená",J808,0)</f>
        <v>0</v>
      </c>
      <c r="BH808" s="233">
        <f>IF(N808="sníž. přenesená",J808,0)</f>
        <v>0</v>
      </c>
      <c r="BI808" s="233">
        <f>IF(N808="nulová",J808,0)</f>
        <v>0</v>
      </c>
      <c r="BJ808" s="17" t="s">
        <v>84</v>
      </c>
      <c r="BK808" s="233">
        <f>ROUND(I808*H808,2)</f>
        <v>0</v>
      </c>
      <c r="BL808" s="17" t="s">
        <v>1605</v>
      </c>
      <c r="BM808" s="232" t="s">
        <v>2088</v>
      </c>
    </row>
    <row r="809" s="2" customFormat="1">
      <c r="A809" s="38"/>
      <c r="B809" s="39"/>
      <c r="C809" s="40"/>
      <c r="D809" s="234" t="s">
        <v>260</v>
      </c>
      <c r="E809" s="40"/>
      <c r="F809" s="235" t="s">
        <v>2089</v>
      </c>
      <c r="G809" s="40"/>
      <c r="H809" s="40"/>
      <c r="I809" s="236"/>
      <c r="J809" s="40"/>
      <c r="K809" s="40"/>
      <c r="L809" s="44"/>
      <c r="M809" s="237"/>
      <c r="N809" s="238"/>
      <c r="O809" s="91"/>
      <c r="P809" s="91"/>
      <c r="Q809" s="91"/>
      <c r="R809" s="91"/>
      <c r="S809" s="91"/>
      <c r="T809" s="92"/>
      <c r="U809" s="38"/>
      <c r="V809" s="38"/>
      <c r="W809" s="38"/>
      <c r="X809" s="38"/>
      <c r="Y809" s="38"/>
      <c r="Z809" s="38"/>
      <c r="AA809" s="38"/>
      <c r="AB809" s="38"/>
      <c r="AC809" s="38"/>
      <c r="AD809" s="38"/>
      <c r="AE809" s="38"/>
      <c r="AT809" s="17" t="s">
        <v>260</v>
      </c>
      <c r="AU809" s="17" t="s">
        <v>86</v>
      </c>
    </row>
    <row r="810" s="2" customFormat="1">
      <c r="A810" s="38"/>
      <c r="B810" s="39"/>
      <c r="C810" s="40"/>
      <c r="D810" s="240" t="s">
        <v>274</v>
      </c>
      <c r="E810" s="40"/>
      <c r="F810" s="241" t="s">
        <v>2090</v>
      </c>
      <c r="G810" s="40"/>
      <c r="H810" s="40"/>
      <c r="I810" s="236"/>
      <c r="J810" s="40"/>
      <c r="K810" s="40"/>
      <c r="L810" s="44"/>
      <c r="M810" s="237"/>
      <c r="N810" s="238"/>
      <c r="O810" s="91"/>
      <c r="P810" s="91"/>
      <c r="Q810" s="91"/>
      <c r="R810" s="91"/>
      <c r="S810" s="91"/>
      <c r="T810" s="92"/>
      <c r="U810" s="38"/>
      <c r="V810" s="38"/>
      <c r="W810" s="38"/>
      <c r="X810" s="38"/>
      <c r="Y810" s="38"/>
      <c r="Z810" s="38"/>
      <c r="AA810" s="38"/>
      <c r="AB810" s="38"/>
      <c r="AC810" s="38"/>
      <c r="AD810" s="38"/>
      <c r="AE810" s="38"/>
      <c r="AT810" s="17" t="s">
        <v>274</v>
      </c>
      <c r="AU810" s="17" t="s">
        <v>86</v>
      </c>
    </row>
    <row r="811" s="12" customFormat="1">
      <c r="A811" s="12"/>
      <c r="B811" s="242"/>
      <c r="C811" s="243"/>
      <c r="D811" s="234" t="s">
        <v>276</v>
      </c>
      <c r="E811" s="244" t="s">
        <v>1</v>
      </c>
      <c r="F811" s="245" t="s">
        <v>2091</v>
      </c>
      <c r="G811" s="243"/>
      <c r="H811" s="246">
        <v>1162.8</v>
      </c>
      <c r="I811" s="247"/>
      <c r="J811" s="243"/>
      <c r="K811" s="243"/>
      <c r="L811" s="248"/>
      <c r="M811" s="249"/>
      <c r="N811" s="250"/>
      <c r="O811" s="250"/>
      <c r="P811" s="250"/>
      <c r="Q811" s="250"/>
      <c r="R811" s="250"/>
      <c r="S811" s="250"/>
      <c r="T811" s="251"/>
      <c r="U811" s="12"/>
      <c r="V811" s="12"/>
      <c r="W811" s="12"/>
      <c r="X811" s="12"/>
      <c r="Y811" s="12"/>
      <c r="Z811" s="12"/>
      <c r="AA811" s="12"/>
      <c r="AB811" s="12"/>
      <c r="AC811" s="12"/>
      <c r="AD811" s="12"/>
      <c r="AE811" s="12"/>
      <c r="AT811" s="252" t="s">
        <v>276</v>
      </c>
      <c r="AU811" s="252" t="s">
        <v>86</v>
      </c>
      <c r="AV811" s="12" t="s">
        <v>86</v>
      </c>
      <c r="AW811" s="12" t="s">
        <v>32</v>
      </c>
      <c r="AX811" s="12" t="s">
        <v>84</v>
      </c>
      <c r="AY811" s="252" t="s">
        <v>251</v>
      </c>
    </row>
    <row r="812" s="2" customFormat="1" ht="24.15" customHeight="1">
      <c r="A812" s="38"/>
      <c r="B812" s="39"/>
      <c r="C812" s="220" t="s">
        <v>2092</v>
      </c>
      <c r="D812" s="220" t="s">
        <v>255</v>
      </c>
      <c r="E812" s="221" t="s">
        <v>2093</v>
      </c>
      <c r="F812" s="222" t="s">
        <v>2094</v>
      </c>
      <c r="G812" s="223" t="s">
        <v>681</v>
      </c>
      <c r="H812" s="224">
        <v>110.16</v>
      </c>
      <c r="I812" s="225"/>
      <c r="J812" s="226">
        <f>ROUND(I812*H812,2)</f>
        <v>0</v>
      </c>
      <c r="K812" s="227"/>
      <c r="L812" s="44"/>
      <c r="M812" s="228" t="s">
        <v>1</v>
      </c>
      <c r="N812" s="229" t="s">
        <v>41</v>
      </c>
      <c r="O812" s="91"/>
      <c r="P812" s="230">
        <f>O812*H812</f>
        <v>0</v>
      </c>
      <c r="Q812" s="230">
        <v>0</v>
      </c>
      <c r="R812" s="230">
        <f>Q812*H812</f>
        <v>0</v>
      </c>
      <c r="S812" s="230">
        <v>0</v>
      </c>
      <c r="T812" s="231">
        <f>S812*H812</f>
        <v>0</v>
      </c>
      <c r="U812" s="38"/>
      <c r="V812" s="38"/>
      <c r="W812" s="38"/>
      <c r="X812" s="38"/>
      <c r="Y812" s="38"/>
      <c r="Z812" s="38"/>
      <c r="AA812" s="38"/>
      <c r="AB812" s="38"/>
      <c r="AC812" s="38"/>
      <c r="AD812" s="38"/>
      <c r="AE812" s="38"/>
      <c r="AR812" s="232" t="s">
        <v>1605</v>
      </c>
      <c r="AT812" s="232" t="s">
        <v>255</v>
      </c>
      <c r="AU812" s="232" t="s">
        <v>86</v>
      </c>
      <c r="AY812" s="17" t="s">
        <v>251</v>
      </c>
      <c r="BE812" s="233">
        <f>IF(N812="základní",J812,0)</f>
        <v>0</v>
      </c>
      <c r="BF812" s="233">
        <f>IF(N812="snížená",J812,0)</f>
        <v>0</v>
      </c>
      <c r="BG812" s="233">
        <f>IF(N812="zákl. přenesená",J812,0)</f>
        <v>0</v>
      </c>
      <c r="BH812" s="233">
        <f>IF(N812="sníž. přenesená",J812,0)</f>
        <v>0</v>
      </c>
      <c r="BI812" s="233">
        <f>IF(N812="nulová",J812,0)</f>
        <v>0</v>
      </c>
      <c r="BJ812" s="17" t="s">
        <v>84</v>
      </c>
      <c r="BK812" s="233">
        <f>ROUND(I812*H812,2)</f>
        <v>0</v>
      </c>
      <c r="BL812" s="17" t="s">
        <v>1605</v>
      </c>
      <c r="BM812" s="232" t="s">
        <v>2095</v>
      </c>
    </row>
    <row r="813" s="2" customFormat="1">
      <c r="A813" s="38"/>
      <c r="B813" s="39"/>
      <c r="C813" s="40"/>
      <c r="D813" s="234" t="s">
        <v>260</v>
      </c>
      <c r="E813" s="40"/>
      <c r="F813" s="235" t="s">
        <v>2096</v>
      </c>
      <c r="G813" s="40"/>
      <c r="H813" s="40"/>
      <c r="I813" s="236"/>
      <c r="J813" s="40"/>
      <c r="K813" s="40"/>
      <c r="L813" s="44"/>
      <c r="M813" s="237"/>
      <c r="N813" s="238"/>
      <c r="O813" s="91"/>
      <c r="P813" s="91"/>
      <c r="Q813" s="91"/>
      <c r="R813" s="91"/>
      <c r="S813" s="91"/>
      <c r="T813" s="92"/>
      <c r="U813" s="38"/>
      <c r="V813" s="38"/>
      <c r="W813" s="38"/>
      <c r="X813" s="38"/>
      <c r="Y813" s="38"/>
      <c r="Z813" s="38"/>
      <c r="AA813" s="38"/>
      <c r="AB813" s="38"/>
      <c r="AC813" s="38"/>
      <c r="AD813" s="38"/>
      <c r="AE813" s="38"/>
      <c r="AT813" s="17" t="s">
        <v>260</v>
      </c>
      <c r="AU813" s="17" t="s">
        <v>86</v>
      </c>
    </row>
    <row r="814" s="2" customFormat="1">
      <c r="A814" s="38"/>
      <c r="B814" s="39"/>
      <c r="C814" s="40"/>
      <c r="D814" s="240" t="s">
        <v>274</v>
      </c>
      <c r="E814" s="40"/>
      <c r="F814" s="241" t="s">
        <v>2097</v>
      </c>
      <c r="G814" s="40"/>
      <c r="H814" s="40"/>
      <c r="I814" s="236"/>
      <c r="J814" s="40"/>
      <c r="K814" s="40"/>
      <c r="L814" s="44"/>
      <c r="M814" s="237"/>
      <c r="N814" s="238"/>
      <c r="O814" s="91"/>
      <c r="P814" s="91"/>
      <c r="Q814" s="91"/>
      <c r="R814" s="91"/>
      <c r="S814" s="91"/>
      <c r="T814" s="92"/>
      <c r="U814" s="38"/>
      <c r="V814" s="38"/>
      <c r="W814" s="38"/>
      <c r="X814" s="38"/>
      <c r="Y814" s="38"/>
      <c r="Z814" s="38"/>
      <c r="AA814" s="38"/>
      <c r="AB814" s="38"/>
      <c r="AC814" s="38"/>
      <c r="AD814" s="38"/>
      <c r="AE814" s="38"/>
      <c r="AT814" s="17" t="s">
        <v>274</v>
      </c>
      <c r="AU814" s="17" t="s">
        <v>86</v>
      </c>
    </row>
    <row r="815" s="12" customFormat="1">
      <c r="A815" s="12"/>
      <c r="B815" s="242"/>
      <c r="C815" s="243"/>
      <c r="D815" s="234" t="s">
        <v>276</v>
      </c>
      <c r="E815" s="244" t="s">
        <v>1</v>
      </c>
      <c r="F815" s="245" t="s">
        <v>2098</v>
      </c>
      <c r="G815" s="243"/>
      <c r="H815" s="246">
        <v>110.16</v>
      </c>
      <c r="I815" s="247"/>
      <c r="J815" s="243"/>
      <c r="K815" s="243"/>
      <c r="L815" s="248"/>
      <c r="M815" s="249"/>
      <c r="N815" s="250"/>
      <c r="O815" s="250"/>
      <c r="P815" s="250"/>
      <c r="Q815" s="250"/>
      <c r="R815" s="250"/>
      <c r="S815" s="250"/>
      <c r="T815" s="251"/>
      <c r="U815" s="12"/>
      <c r="V815" s="12"/>
      <c r="W815" s="12"/>
      <c r="X815" s="12"/>
      <c r="Y815" s="12"/>
      <c r="Z815" s="12"/>
      <c r="AA815" s="12"/>
      <c r="AB815" s="12"/>
      <c r="AC815" s="12"/>
      <c r="AD815" s="12"/>
      <c r="AE815" s="12"/>
      <c r="AT815" s="252" t="s">
        <v>276</v>
      </c>
      <c r="AU815" s="252" t="s">
        <v>86</v>
      </c>
      <c r="AV815" s="12" t="s">
        <v>86</v>
      </c>
      <c r="AW815" s="12" t="s">
        <v>32</v>
      </c>
      <c r="AX815" s="12" t="s">
        <v>84</v>
      </c>
      <c r="AY815" s="252" t="s">
        <v>251</v>
      </c>
    </row>
    <row r="816" s="2" customFormat="1" ht="24.15" customHeight="1">
      <c r="A816" s="38"/>
      <c r="B816" s="39"/>
      <c r="C816" s="220" t="s">
        <v>2099</v>
      </c>
      <c r="D816" s="220" t="s">
        <v>255</v>
      </c>
      <c r="E816" s="221" t="s">
        <v>2100</v>
      </c>
      <c r="F816" s="222" t="s">
        <v>2101</v>
      </c>
      <c r="G816" s="223" t="s">
        <v>592</v>
      </c>
      <c r="H816" s="224">
        <v>61.200000000000003</v>
      </c>
      <c r="I816" s="225"/>
      <c r="J816" s="226">
        <f>ROUND(I816*H816,2)</f>
        <v>0</v>
      </c>
      <c r="K816" s="227"/>
      <c r="L816" s="44"/>
      <c r="M816" s="228" t="s">
        <v>1</v>
      </c>
      <c r="N816" s="229" t="s">
        <v>41</v>
      </c>
      <c r="O816" s="91"/>
      <c r="P816" s="230">
        <f>O816*H816</f>
        <v>0</v>
      </c>
      <c r="Q816" s="230">
        <v>0</v>
      </c>
      <c r="R816" s="230">
        <f>Q816*H816</f>
        <v>0</v>
      </c>
      <c r="S816" s="230">
        <v>0</v>
      </c>
      <c r="T816" s="231">
        <f>S816*H816</f>
        <v>0</v>
      </c>
      <c r="U816" s="38"/>
      <c r="V816" s="38"/>
      <c r="W816" s="38"/>
      <c r="X816" s="38"/>
      <c r="Y816" s="38"/>
      <c r="Z816" s="38"/>
      <c r="AA816" s="38"/>
      <c r="AB816" s="38"/>
      <c r="AC816" s="38"/>
      <c r="AD816" s="38"/>
      <c r="AE816" s="38"/>
      <c r="AR816" s="232" t="s">
        <v>1605</v>
      </c>
      <c r="AT816" s="232" t="s">
        <v>255</v>
      </c>
      <c r="AU816" s="232" t="s">
        <v>86</v>
      </c>
      <c r="AY816" s="17" t="s">
        <v>251</v>
      </c>
      <c r="BE816" s="233">
        <f>IF(N816="základní",J816,0)</f>
        <v>0</v>
      </c>
      <c r="BF816" s="233">
        <f>IF(N816="snížená",J816,0)</f>
        <v>0</v>
      </c>
      <c r="BG816" s="233">
        <f>IF(N816="zákl. přenesená",J816,0)</f>
        <v>0</v>
      </c>
      <c r="BH816" s="233">
        <f>IF(N816="sníž. přenesená",J816,0)</f>
        <v>0</v>
      </c>
      <c r="BI816" s="233">
        <f>IF(N816="nulová",J816,0)</f>
        <v>0</v>
      </c>
      <c r="BJ816" s="17" t="s">
        <v>84</v>
      </c>
      <c r="BK816" s="233">
        <f>ROUND(I816*H816,2)</f>
        <v>0</v>
      </c>
      <c r="BL816" s="17" t="s">
        <v>1605</v>
      </c>
      <c r="BM816" s="232" t="s">
        <v>2102</v>
      </c>
    </row>
    <row r="817" s="2" customFormat="1">
      <c r="A817" s="38"/>
      <c r="B817" s="39"/>
      <c r="C817" s="40"/>
      <c r="D817" s="234" t="s">
        <v>260</v>
      </c>
      <c r="E817" s="40"/>
      <c r="F817" s="235" t="s">
        <v>2103</v>
      </c>
      <c r="G817" s="40"/>
      <c r="H817" s="40"/>
      <c r="I817" s="236"/>
      <c r="J817" s="40"/>
      <c r="K817" s="40"/>
      <c r="L817" s="44"/>
      <c r="M817" s="237"/>
      <c r="N817" s="238"/>
      <c r="O817" s="91"/>
      <c r="P817" s="91"/>
      <c r="Q817" s="91"/>
      <c r="R817" s="91"/>
      <c r="S817" s="91"/>
      <c r="T817" s="92"/>
      <c r="U817" s="38"/>
      <c r="V817" s="38"/>
      <c r="W817" s="38"/>
      <c r="X817" s="38"/>
      <c r="Y817" s="38"/>
      <c r="Z817" s="38"/>
      <c r="AA817" s="38"/>
      <c r="AB817" s="38"/>
      <c r="AC817" s="38"/>
      <c r="AD817" s="38"/>
      <c r="AE817" s="38"/>
      <c r="AT817" s="17" t="s">
        <v>260</v>
      </c>
      <c r="AU817" s="17" t="s">
        <v>86</v>
      </c>
    </row>
    <row r="818" s="2" customFormat="1">
      <c r="A818" s="38"/>
      <c r="B818" s="39"/>
      <c r="C818" s="40"/>
      <c r="D818" s="240" t="s">
        <v>274</v>
      </c>
      <c r="E818" s="40"/>
      <c r="F818" s="241" t="s">
        <v>2104</v>
      </c>
      <c r="G818" s="40"/>
      <c r="H818" s="40"/>
      <c r="I818" s="236"/>
      <c r="J818" s="40"/>
      <c r="K818" s="40"/>
      <c r="L818" s="44"/>
      <c r="M818" s="237"/>
      <c r="N818" s="238"/>
      <c r="O818" s="91"/>
      <c r="P818" s="91"/>
      <c r="Q818" s="91"/>
      <c r="R818" s="91"/>
      <c r="S818" s="91"/>
      <c r="T818" s="92"/>
      <c r="U818" s="38"/>
      <c r="V818" s="38"/>
      <c r="W818" s="38"/>
      <c r="X818" s="38"/>
      <c r="Y818" s="38"/>
      <c r="Z818" s="38"/>
      <c r="AA818" s="38"/>
      <c r="AB818" s="38"/>
      <c r="AC818" s="38"/>
      <c r="AD818" s="38"/>
      <c r="AE818" s="38"/>
      <c r="AT818" s="17" t="s">
        <v>274</v>
      </c>
      <c r="AU818" s="17" t="s">
        <v>86</v>
      </c>
    </row>
    <row r="819" s="12" customFormat="1">
      <c r="A819" s="12"/>
      <c r="B819" s="242"/>
      <c r="C819" s="243"/>
      <c r="D819" s="234" t="s">
        <v>276</v>
      </c>
      <c r="E819" s="244" t="s">
        <v>1</v>
      </c>
      <c r="F819" s="245" t="s">
        <v>2105</v>
      </c>
      <c r="G819" s="243"/>
      <c r="H819" s="246">
        <v>61.200000000000003</v>
      </c>
      <c r="I819" s="247"/>
      <c r="J819" s="243"/>
      <c r="K819" s="243"/>
      <c r="L819" s="248"/>
      <c r="M819" s="249"/>
      <c r="N819" s="250"/>
      <c r="O819" s="250"/>
      <c r="P819" s="250"/>
      <c r="Q819" s="250"/>
      <c r="R819" s="250"/>
      <c r="S819" s="250"/>
      <c r="T819" s="251"/>
      <c r="U819" s="12"/>
      <c r="V819" s="12"/>
      <c r="W819" s="12"/>
      <c r="X819" s="12"/>
      <c r="Y819" s="12"/>
      <c r="Z819" s="12"/>
      <c r="AA819" s="12"/>
      <c r="AB819" s="12"/>
      <c r="AC819" s="12"/>
      <c r="AD819" s="12"/>
      <c r="AE819" s="12"/>
      <c r="AT819" s="252" t="s">
        <v>276</v>
      </c>
      <c r="AU819" s="252" t="s">
        <v>86</v>
      </c>
      <c r="AV819" s="12" t="s">
        <v>86</v>
      </c>
      <c r="AW819" s="12" t="s">
        <v>32</v>
      </c>
      <c r="AX819" s="12" t="s">
        <v>84</v>
      </c>
      <c r="AY819" s="252" t="s">
        <v>251</v>
      </c>
    </row>
    <row r="820" s="2" customFormat="1" ht="24.15" customHeight="1">
      <c r="A820" s="38"/>
      <c r="B820" s="39"/>
      <c r="C820" s="220" t="s">
        <v>2106</v>
      </c>
      <c r="D820" s="220" t="s">
        <v>255</v>
      </c>
      <c r="E820" s="221" t="s">
        <v>2107</v>
      </c>
      <c r="F820" s="222" t="s">
        <v>2108</v>
      </c>
      <c r="G820" s="223" t="s">
        <v>802</v>
      </c>
      <c r="H820" s="224">
        <v>58</v>
      </c>
      <c r="I820" s="225"/>
      <c r="J820" s="226">
        <f>ROUND(I820*H820,2)</f>
        <v>0</v>
      </c>
      <c r="K820" s="227"/>
      <c r="L820" s="44"/>
      <c r="M820" s="228" t="s">
        <v>1</v>
      </c>
      <c r="N820" s="229" t="s">
        <v>41</v>
      </c>
      <c r="O820" s="91"/>
      <c r="P820" s="230">
        <f>O820*H820</f>
        <v>0</v>
      </c>
      <c r="Q820" s="230">
        <v>0</v>
      </c>
      <c r="R820" s="230">
        <f>Q820*H820</f>
        <v>0</v>
      </c>
      <c r="S820" s="230">
        <v>0</v>
      </c>
      <c r="T820" s="231">
        <f>S820*H820</f>
        <v>0</v>
      </c>
      <c r="U820" s="38"/>
      <c r="V820" s="38"/>
      <c r="W820" s="38"/>
      <c r="X820" s="38"/>
      <c r="Y820" s="38"/>
      <c r="Z820" s="38"/>
      <c r="AA820" s="38"/>
      <c r="AB820" s="38"/>
      <c r="AC820" s="38"/>
      <c r="AD820" s="38"/>
      <c r="AE820" s="38"/>
      <c r="AR820" s="232" t="s">
        <v>1605</v>
      </c>
      <c r="AT820" s="232" t="s">
        <v>255</v>
      </c>
      <c r="AU820" s="232" t="s">
        <v>86</v>
      </c>
      <c r="AY820" s="17" t="s">
        <v>251</v>
      </c>
      <c r="BE820" s="233">
        <f>IF(N820="základní",J820,0)</f>
        <v>0</v>
      </c>
      <c r="BF820" s="233">
        <f>IF(N820="snížená",J820,0)</f>
        <v>0</v>
      </c>
      <c r="BG820" s="233">
        <f>IF(N820="zákl. přenesená",J820,0)</f>
        <v>0</v>
      </c>
      <c r="BH820" s="233">
        <f>IF(N820="sníž. přenesená",J820,0)</f>
        <v>0</v>
      </c>
      <c r="BI820" s="233">
        <f>IF(N820="nulová",J820,0)</f>
        <v>0</v>
      </c>
      <c r="BJ820" s="17" t="s">
        <v>84</v>
      </c>
      <c r="BK820" s="233">
        <f>ROUND(I820*H820,2)</f>
        <v>0</v>
      </c>
      <c r="BL820" s="17" t="s">
        <v>1605</v>
      </c>
      <c r="BM820" s="232" t="s">
        <v>2109</v>
      </c>
    </row>
    <row r="821" s="2" customFormat="1">
      <c r="A821" s="38"/>
      <c r="B821" s="39"/>
      <c r="C821" s="40"/>
      <c r="D821" s="234" t="s">
        <v>260</v>
      </c>
      <c r="E821" s="40"/>
      <c r="F821" s="235" t="s">
        <v>2110</v>
      </c>
      <c r="G821" s="40"/>
      <c r="H821" s="40"/>
      <c r="I821" s="236"/>
      <c r="J821" s="40"/>
      <c r="K821" s="40"/>
      <c r="L821" s="44"/>
      <c r="M821" s="237"/>
      <c r="N821" s="238"/>
      <c r="O821" s="91"/>
      <c r="P821" s="91"/>
      <c r="Q821" s="91"/>
      <c r="R821" s="91"/>
      <c r="S821" s="91"/>
      <c r="T821" s="92"/>
      <c r="U821" s="38"/>
      <c r="V821" s="38"/>
      <c r="W821" s="38"/>
      <c r="X821" s="38"/>
      <c r="Y821" s="38"/>
      <c r="Z821" s="38"/>
      <c r="AA821" s="38"/>
      <c r="AB821" s="38"/>
      <c r="AC821" s="38"/>
      <c r="AD821" s="38"/>
      <c r="AE821" s="38"/>
      <c r="AT821" s="17" t="s">
        <v>260</v>
      </c>
      <c r="AU821" s="17" t="s">
        <v>86</v>
      </c>
    </row>
    <row r="822" s="2" customFormat="1">
      <c r="A822" s="38"/>
      <c r="B822" s="39"/>
      <c r="C822" s="40"/>
      <c r="D822" s="240" t="s">
        <v>274</v>
      </c>
      <c r="E822" s="40"/>
      <c r="F822" s="241" t="s">
        <v>2111</v>
      </c>
      <c r="G822" s="40"/>
      <c r="H822" s="40"/>
      <c r="I822" s="236"/>
      <c r="J822" s="40"/>
      <c r="K822" s="40"/>
      <c r="L822" s="44"/>
      <c r="M822" s="237"/>
      <c r="N822" s="238"/>
      <c r="O822" s="91"/>
      <c r="P822" s="91"/>
      <c r="Q822" s="91"/>
      <c r="R822" s="91"/>
      <c r="S822" s="91"/>
      <c r="T822" s="92"/>
      <c r="U822" s="38"/>
      <c r="V822" s="38"/>
      <c r="W822" s="38"/>
      <c r="X822" s="38"/>
      <c r="Y822" s="38"/>
      <c r="Z822" s="38"/>
      <c r="AA822" s="38"/>
      <c r="AB822" s="38"/>
      <c r="AC822" s="38"/>
      <c r="AD822" s="38"/>
      <c r="AE822" s="38"/>
      <c r="AT822" s="17" t="s">
        <v>274</v>
      </c>
      <c r="AU822" s="17" t="s">
        <v>86</v>
      </c>
    </row>
    <row r="823" s="13" customFormat="1">
      <c r="A823" s="13"/>
      <c r="B823" s="253"/>
      <c r="C823" s="254"/>
      <c r="D823" s="234" t="s">
        <v>276</v>
      </c>
      <c r="E823" s="255" t="s">
        <v>1</v>
      </c>
      <c r="F823" s="256" t="s">
        <v>2112</v>
      </c>
      <c r="G823" s="254"/>
      <c r="H823" s="255" t="s">
        <v>1</v>
      </c>
      <c r="I823" s="257"/>
      <c r="J823" s="254"/>
      <c r="K823" s="254"/>
      <c r="L823" s="258"/>
      <c r="M823" s="259"/>
      <c r="N823" s="260"/>
      <c r="O823" s="260"/>
      <c r="P823" s="260"/>
      <c r="Q823" s="260"/>
      <c r="R823" s="260"/>
      <c r="S823" s="260"/>
      <c r="T823" s="261"/>
      <c r="U823" s="13"/>
      <c r="V823" s="13"/>
      <c r="W823" s="13"/>
      <c r="X823" s="13"/>
      <c r="Y823" s="13"/>
      <c r="Z823" s="13"/>
      <c r="AA823" s="13"/>
      <c r="AB823" s="13"/>
      <c r="AC823" s="13"/>
      <c r="AD823" s="13"/>
      <c r="AE823" s="13"/>
      <c r="AT823" s="262" t="s">
        <v>276</v>
      </c>
      <c r="AU823" s="262" t="s">
        <v>86</v>
      </c>
      <c r="AV823" s="13" t="s">
        <v>84</v>
      </c>
      <c r="AW823" s="13" t="s">
        <v>32</v>
      </c>
      <c r="AX823" s="13" t="s">
        <v>76</v>
      </c>
      <c r="AY823" s="262" t="s">
        <v>251</v>
      </c>
    </row>
    <row r="824" s="13" customFormat="1">
      <c r="A824" s="13"/>
      <c r="B824" s="253"/>
      <c r="C824" s="254"/>
      <c r="D824" s="234" t="s">
        <v>276</v>
      </c>
      <c r="E824" s="255" t="s">
        <v>1</v>
      </c>
      <c r="F824" s="256" t="s">
        <v>2040</v>
      </c>
      <c r="G824" s="254"/>
      <c r="H824" s="255" t="s">
        <v>1</v>
      </c>
      <c r="I824" s="257"/>
      <c r="J824" s="254"/>
      <c r="K824" s="254"/>
      <c r="L824" s="258"/>
      <c r="M824" s="259"/>
      <c r="N824" s="260"/>
      <c r="O824" s="260"/>
      <c r="P824" s="260"/>
      <c r="Q824" s="260"/>
      <c r="R824" s="260"/>
      <c r="S824" s="260"/>
      <c r="T824" s="261"/>
      <c r="U824" s="13"/>
      <c r="V824" s="13"/>
      <c r="W824" s="13"/>
      <c r="X824" s="13"/>
      <c r="Y824" s="13"/>
      <c r="Z824" s="13"/>
      <c r="AA824" s="13"/>
      <c r="AB824" s="13"/>
      <c r="AC824" s="13"/>
      <c r="AD824" s="13"/>
      <c r="AE824" s="13"/>
      <c r="AT824" s="262" t="s">
        <v>276</v>
      </c>
      <c r="AU824" s="262" t="s">
        <v>86</v>
      </c>
      <c r="AV824" s="13" t="s">
        <v>84</v>
      </c>
      <c r="AW824" s="13" t="s">
        <v>32</v>
      </c>
      <c r="AX824" s="13" t="s">
        <v>76</v>
      </c>
      <c r="AY824" s="262" t="s">
        <v>251</v>
      </c>
    </row>
    <row r="825" s="12" customFormat="1">
      <c r="A825" s="12"/>
      <c r="B825" s="242"/>
      <c r="C825" s="243"/>
      <c r="D825" s="234" t="s">
        <v>276</v>
      </c>
      <c r="E825" s="244" t="s">
        <v>1</v>
      </c>
      <c r="F825" s="245" t="s">
        <v>2113</v>
      </c>
      <c r="G825" s="243"/>
      <c r="H825" s="246">
        <v>22</v>
      </c>
      <c r="I825" s="247"/>
      <c r="J825" s="243"/>
      <c r="K825" s="243"/>
      <c r="L825" s="248"/>
      <c r="M825" s="249"/>
      <c r="N825" s="250"/>
      <c r="O825" s="250"/>
      <c r="P825" s="250"/>
      <c r="Q825" s="250"/>
      <c r="R825" s="250"/>
      <c r="S825" s="250"/>
      <c r="T825" s="251"/>
      <c r="U825" s="12"/>
      <c r="V825" s="12"/>
      <c r="W825" s="12"/>
      <c r="X825" s="12"/>
      <c r="Y825" s="12"/>
      <c r="Z825" s="12"/>
      <c r="AA825" s="12"/>
      <c r="AB825" s="12"/>
      <c r="AC825" s="12"/>
      <c r="AD825" s="12"/>
      <c r="AE825" s="12"/>
      <c r="AT825" s="252" t="s">
        <v>276</v>
      </c>
      <c r="AU825" s="252" t="s">
        <v>86</v>
      </c>
      <c r="AV825" s="12" t="s">
        <v>86</v>
      </c>
      <c r="AW825" s="12" t="s">
        <v>32</v>
      </c>
      <c r="AX825" s="12" t="s">
        <v>76</v>
      </c>
      <c r="AY825" s="252" t="s">
        <v>251</v>
      </c>
    </row>
    <row r="826" s="13" customFormat="1">
      <c r="A826" s="13"/>
      <c r="B826" s="253"/>
      <c r="C826" s="254"/>
      <c r="D826" s="234" t="s">
        <v>276</v>
      </c>
      <c r="E826" s="255" t="s">
        <v>1</v>
      </c>
      <c r="F826" s="256" t="s">
        <v>2114</v>
      </c>
      <c r="G826" s="254"/>
      <c r="H826" s="255" t="s">
        <v>1</v>
      </c>
      <c r="I826" s="257"/>
      <c r="J826" s="254"/>
      <c r="K826" s="254"/>
      <c r="L826" s="258"/>
      <c r="M826" s="259"/>
      <c r="N826" s="260"/>
      <c r="O826" s="260"/>
      <c r="P826" s="260"/>
      <c r="Q826" s="260"/>
      <c r="R826" s="260"/>
      <c r="S826" s="260"/>
      <c r="T826" s="261"/>
      <c r="U826" s="13"/>
      <c r="V826" s="13"/>
      <c r="W826" s="13"/>
      <c r="X826" s="13"/>
      <c r="Y826" s="13"/>
      <c r="Z826" s="13"/>
      <c r="AA826" s="13"/>
      <c r="AB826" s="13"/>
      <c r="AC826" s="13"/>
      <c r="AD826" s="13"/>
      <c r="AE826" s="13"/>
      <c r="AT826" s="262" t="s">
        <v>276</v>
      </c>
      <c r="AU826" s="262" t="s">
        <v>86</v>
      </c>
      <c r="AV826" s="13" t="s">
        <v>84</v>
      </c>
      <c r="AW826" s="13" t="s">
        <v>32</v>
      </c>
      <c r="AX826" s="13" t="s">
        <v>76</v>
      </c>
      <c r="AY826" s="262" t="s">
        <v>251</v>
      </c>
    </row>
    <row r="827" s="12" customFormat="1">
      <c r="A827" s="12"/>
      <c r="B827" s="242"/>
      <c r="C827" s="243"/>
      <c r="D827" s="234" t="s">
        <v>276</v>
      </c>
      <c r="E827" s="244" t="s">
        <v>1</v>
      </c>
      <c r="F827" s="245" t="s">
        <v>2115</v>
      </c>
      <c r="G827" s="243"/>
      <c r="H827" s="246">
        <v>36</v>
      </c>
      <c r="I827" s="247"/>
      <c r="J827" s="243"/>
      <c r="K827" s="243"/>
      <c r="L827" s="248"/>
      <c r="M827" s="249"/>
      <c r="N827" s="250"/>
      <c r="O827" s="250"/>
      <c r="P827" s="250"/>
      <c r="Q827" s="250"/>
      <c r="R827" s="250"/>
      <c r="S827" s="250"/>
      <c r="T827" s="251"/>
      <c r="U827" s="12"/>
      <c r="V827" s="12"/>
      <c r="W827" s="12"/>
      <c r="X827" s="12"/>
      <c r="Y827" s="12"/>
      <c r="Z827" s="12"/>
      <c r="AA827" s="12"/>
      <c r="AB827" s="12"/>
      <c r="AC827" s="12"/>
      <c r="AD827" s="12"/>
      <c r="AE827" s="12"/>
      <c r="AT827" s="252" t="s">
        <v>276</v>
      </c>
      <c r="AU827" s="252" t="s">
        <v>86</v>
      </c>
      <c r="AV827" s="12" t="s">
        <v>86</v>
      </c>
      <c r="AW827" s="12" t="s">
        <v>32</v>
      </c>
      <c r="AX827" s="12" t="s">
        <v>76</v>
      </c>
      <c r="AY827" s="252" t="s">
        <v>251</v>
      </c>
    </row>
    <row r="828" s="15" customFormat="1">
      <c r="A828" s="15"/>
      <c r="B828" s="274"/>
      <c r="C828" s="275"/>
      <c r="D828" s="234" t="s">
        <v>276</v>
      </c>
      <c r="E828" s="276" t="s">
        <v>1</v>
      </c>
      <c r="F828" s="277" t="s">
        <v>423</v>
      </c>
      <c r="G828" s="275"/>
      <c r="H828" s="278">
        <v>58</v>
      </c>
      <c r="I828" s="279"/>
      <c r="J828" s="275"/>
      <c r="K828" s="275"/>
      <c r="L828" s="280"/>
      <c r="M828" s="281"/>
      <c r="N828" s="282"/>
      <c r="O828" s="282"/>
      <c r="P828" s="282"/>
      <c r="Q828" s="282"/>
      <c r="R828" s="282"/>
      <c r="S828" s="282"/>
      <c r="T828" s="283"/>
      <c r="U828" s="15"/>
      <c r="V828" s="15"/>
      <c r="W828" s="15"/>
      <c r="X828" s="15"/>
      <c r="Y828" s="15"/>
      <c r="Z828" s="15"/>
      <c r="AA828" s="15"/>
      <c r="AB828" s="15"/>
      <c r="AC828" s="15"/>
      <c r="AD828" s="15"/>
      <c r="AE828" s="15"/>
      <c r="AT828" s="284" t="s">
        <v>276</v>
      </c>
      <c r="AU828" s="284" t="s">
        <v>86</v>
      </c>
      <c r="AV828" s="15" t="s">
        <v>254</v>
      </c>
      <c r="AW828" s="15" t="s">
        <v>32</v>
      </c>
      <c r="AX828" s="15" t="s">
        <v>84</v>
      </c>
      <c r="AY828" s="284" t="s">
        <v>251</v>
      </c>
    </row>
    <row r="829" s="2" customFormat="1" ht="16.5" customHeight="1">
      <c r="A829" s="38"/>
      <c r="B829" s="39"/>
      <c r="C829" s="292" t="s">
        <v>2116</v>
      </c>
      <c r="D829" s="292" t="s">
        <v>1133</v>
      </c>
      <c r="E829" s="293" t="s">
        <v>2117</v>
      </c>
      <c r="F829" s="294" t="s">
        <v>2118</v>
      </c>
      <c r="G829" s="295" t="s">
        <v>681</v>
      </c>
      <c r="H829" s="296">
        <v>25.056000000000001</v>
      </c>
      <c r="I829" s="297"/>
      <c r="J829" s="298">
        <f>ROUND(I829*H829,2)</f>
        <v>0</v>
      </c>
      <c r="K829" s="299"/>
      <c r="L829" s="300"/>
      <c r="M829" s="301" t="s">
        <v>1</v>
      </c>
      <c r="N829" s="302" t="s">
        <v>41</v>
      </c>
      <c r="O829" s="91"/>
      <c r="P829" s="230">
        <f>O829*H829</f>
        <v>0</v>
      </c>
      <c r="Q829" s="230">
        <v>1</v>
      </c>
      <c r="R829" s="230">
        <f>Q829*H829</f>
        <v>25.056000000000001</v>
      </c>
      <c r="S829" s="230">
        <v>0</v>
      </c>
      <c r="T829" s="231">
        <f>S829*H829</f>
        <v>0</v>
      </c>
      <c r="U829" s="38"/>
      <c r="V829" s="38"/>
      <c r="W829" s="38"/>
      <c r="X829" s="38"/>
      <c r="Y829" s="38"/>
      <c r="Z829" s="38"/>
      <c r="AA829" s="38"/>
      <c r="AB829" s="38"/>
      <c r="AC829" s="38"/>
      <c r="AD829" s="38"/>
      <c r="AE829" s="38"/>
      <c r="AR829" s="232" t="s">
        <v>2030</v>
      </c>
      <c r="AT829" s="232" t="s">
        <v>1133</v>
      </c>
      <c r="AU829" s="232" t="s">
        <v>86</v>
      </c>
      <c r="AY829" s="17" t="s">
        <v>251</v>
      </c>
      <c r="BE829" s="233">
        <f>IF(N829="základní",J829,0)</f>
        <v>0</v>
      </c>
      <c r="BF829" s="233">
        <f>IF(N829="snížená",J829,0)</f>
        <v>0</v>
      </c>
      <c r="BG829" s="233">
        <f>IF(N829="zákl. přenesená",J829,0)</f>
        <v>0</v>
      </c>
      <c r="BH829" s="233">
        <f>IF(N829="sníž. přenesená",J829,0)</f>
        <v>0</v>
      </c>
      <c r="BI829" s="233">
        <f>IF(N829="nulová",J829,0)</f>
        <v>0</v>
      </c>
      <c r="BJ829" s="17" t="s">
        <v>84</v>
      </c>
      <c r="BK829" s="233">
        <f>ROUND(I829*H829,2)</f>
        <v>0</v>
      </c>
      <c r="BL829" s="17" t="s">
        <v>1605</v>
      </c>
      <c r="BM829" s="232" t="s">
        <v>2119</v>
      </c>
    </row>
    <row r="830" s="2" customFormat="1">
      <c r="A830" s="38"/>
      <c r="B830" s="39"/>
      <c r="C830" s="40"/>
      <c r="D830" s="234" t="s">
        <v>260</v>
      </c>
      <c r="E830" s="40"/>
      <c r="F830" s="235" t="s">
        <v>2118</v>
      </c>
      <c r="G830" s="40"/>
      <c r="H830" s="40"/>
      <c r="I830" s="236"/>
      <c r="J830" s="40"/>
      <c r="K830" s="40"/>
      <c r="L830" s="44"/>
      <c r="M830" s="237"/>
      <c r="N830" s="238"/>
      <c r="O830" s="91"/>
      <c r="P830" s="91"/>
      <c r="Q830" s="91"/>
      <c r="R830" s="91"/>
      <c r="S830" s="91"/>
      <c r="T830" s="92"/>
      <c r="U830" s="38"/>
      <c r="V830" s="38"/>
      <c r="W830" s="38"/>
      <c r="X830" s="38"/>
      <c r="Y830" s="38"/>
      <c r="Z830" s="38"/>
      <c r="AA830" s="38"/>
      <c r="AB830" s="38"/>
      <c r="AC830" s="38"/>
      <c r="AD830" s="38"/>
      <c r="AE830" s="38"/>
      <c r="AT830" s="17" t="s">
        <v>260</v>
      </c>
      <c r="AU830" s="17" t="s">
        <v>86</v>
      </c>
    </row>
    <row r="831" s="13" customFormat="1">
      <c r="A831" s="13"/>
      <c r="B831" s="253"/>
      <c r="C831" s="254"/>
      <c r="D831" s="234" t="s">
        <v>276</v>
      </c>
      <c r="E831" s="255" t="s">
        <v>1</v>
      </c>
      <c r="F831" s="256" t="s">
        <v>2040</v>
      </c>
      <c r="G831" s="254"/>
      <c r="H831" s="255" t="s">
        <v>1</v>
      </c>
      <c r="I831" s="257"/>
      <c r="J831" s="254"/>
      <c r="K831" s="254"/>
      <c r="L831" s="258"/>
      <c r="M831" s="259"/>
      <c r="N831" s="260"/>
      <c r="O831" s="260"/>
      <c r="P831" s="260"/>
      <c r="Q831" s="260"/>
      <c r="R831" s="260"/>
      <c r="S831" s="260"/>
      <c r="T831" s="261"/>
      <c r="U831" s="13"/>
      <c r="V831" s="13"/>
      <c r="W831" s="13"/>
      <c r="X831" s="13"/>
      <c r="Y831" s="13"/>
      <c r="Z831" s="13"/>
      <c r="AA831" s="13"/>
      <c r="AB831" s="13"/>
      <c r="AC831" s="13"/>
      <c r="AD831" s="13"/>
      <c r="AE831" s="13"/>
      <c r="AT831" s="262" t="s">
        <v>276</v>
      </c>
      <c r="AU831" s="262" t="s">
        <v>86</v>
      </c>
      <c r="AV831" s="13" t="s">
        <v>84</v>
      </c>
      <c r="AW831" s="13" t="s">
        <v>32</v>
      </c>
      <c r="AX831" s="13" t="s">
        <v>76</v>
      </c>
      <c r="AY831" s="262" t="s">
        <v>251</v>
      </c>
    </row>
    <row r="832" s="12" customFormat="1">
      <c r="A832" s="12"/>
      <c r="B832" s="242"/>
      <c r="C832" s="243"/>
      <c r="D832" s="234" t="s">
        <v>276</v>
      </c>
      <c r="E832" s="244" t="s">
        <v>1</v>
      </c>
      <c r="F832" s="245" t="s">
        <v>2120</v>
      </c>
      <c r="G832" s="243"/>
      <c r="H832" s="246">
        <v>5.2800000000000002</v>
      </c>
      <c r="I832" s="247"/>
      <c r="J832" s="243"/>
      <c r="K832" s="243"/>
      <c r="L832" s="248"/>
      <c r="M832" s="249"/>
      <c r="N832" s="250"/>
      <c r="O832" s="250"/>
      <c r="P832" s="250"/>
      <c r="Q832" s="250"/>
      <c r="R832" s="250"/>
      <c r="S832" s="250"/>
      <c r="T832" s="251"/>
      <c r="U832" s="12"/>
      <c r="V832" s="12"/>
      <c r="W832" s="12"/>
      <c r="X832" s="12"/>
      <c r="Y832" s="12"/>
      <c r="Z832" s="12"/>
      <c r="AA832" s="12"/>
      <c r="AB832" s="12"/>
      <c r="AC832" s="12"/>
      <c r="AD832" s="12"/>
      <c r="AE832" s="12"/>
      <c r="AT832" s="252" t="s">
        <v>276</v>
      </c>
      <c r="AU832" s="252" t="s">
        <v>86</v>
      </c>
      <c r="AV832" s="12" t="s">
        <v>86</v>
      </c>
      <c r="AW832" s="12" t="s">
        <v>32</v>
      </c>
      <c r="AX832" s="12" t="s">
        <v>76</v>
      </c>
      <c r="AY832" s="252" t="s">
        <v>251</v>
      </c>
    </row>
    <row r="833" s="13" customFormat="1">
      <c r="A833" s="13"/>
      <c r="B833" s="253"/>
      <c r="C833" s="254"/>
      <c r="D833" s="234" t="s">
        <v>276</v>
      </c>
      <c r="E833" s="255" t="s">
        <v>1</v>
      </c>
      <c r="F833" s="256" t="s">
        <v>2114</v>
      </c>
      <c r="G833" s="254"/>
      <c r="H833" s="255" t="s">
        <v>1</v>
      </c>
      <c r="I833" s="257"/>
      <c r="J833" s="254"/>
      <c r="K833" s="254"/>
      <c r="L833" s="258"/>
      <c r="M833" s="259"/>
      <c r="N833" s="260"/>
      <c r="O833" s="260"/>
      <c r="P833" s="260"/>
      <c r="Q833" s="260"/>
      <c r="R833" s="260"/>
      <c r="S833" s="260"/>
      <c r="T833" s="261"/>
      <c r="U833" s="13"/>
      <c r="V833" s="13"/>
      <c r="W833" s="13"/>
      <c r="X833" s="13"/>
      <c r="Y833" s="13"/>
      <c r="Z833" s="13"/>
      <c r="AA833" s="13"/>
      <c r="AB833" s="13"/>
      <c r="AC833" s="13"/>
      <c r="AD833" s="13"/>
      <c r="AE833" s="13"/>
      <c r="AT833" s="262" t="s">
        <v>276</v>
      </c>
      <c r="AU833" s="262" t="s">
        <v>86</v>
      </c>
      <c r="AV833" s="13" t="s">
        <v>84</v>
      </c>
      <c r="AW833" s="13" t="s">
        <v>32</v>
      </c>
      <c r="AX833" s="13" t="s">
        <v>76</v>
      </c>
      <c r="AY833" s="262" t="s">
        <v>251</v>
      </c>
    </row>
    <row r="834" s="12" customFormat="1">
      <c r="A834" s="12"/>
      <c r="B834" s="242"/>
      <c r="C834" s="243"/>
      <c r="D834" s="234" t="s">
        <v>276</v>
      </c>
      <c r="E834" s="244" t="s">
        <v>1</v>
      </c>
      <c r="F834" s="245" t="s">
        <v>2121</v>
      </c>
      <c r="G834" s="243"/>
      <c r="H834" s="246">
        <v>8.6400000000000006</v>
      </c>
      <c r="I834" s="247"/>
      <c r="J834" s="243"/>
      <c r="K834" s="243"/>
      <c r="L834" s="248"/>
      <c r="M834" s="249"/>
      <c r="N834" s="250"/>
      <c r="O834" s="250"/>
      <c r="P834" s="250"/>
      <c r="Q834" s="250"/>
      <c r="R834" s="250"/>
      <c r="S834" s="250"/>
      <c r="T834" s="251"/>
      <c r="U834" s="12"/>
      <c r="V834" s="12"/>
      <c r="W834" s="12"/>
      <c r="X834" s="12"/>
      <c r="Y834" s="12"/>
      <c r="Z834" s="12"/>
      <c r="AA834" s="12"/>
      <c r="AB834" s="12"/>
      <c r="AC834" s="12"/>
      <c r="AD834" s="12"/>
      <c r="AE834" s="12"/>
      <c r="AT834" s="252" t="s">
        <v>276</v>
      </c>
      <c r="AU834" s="252" t="s">
        <v>86</v>
      </c>
      <c r="AV834" s="12" t="s">
        <v>86</v>
      </c>
      <c r="AW834" s="12" t="s">
        <v>32</v>
      </c>
      <c r="AX834" s="12" t="s">
        <v>76</v>
      </c>
      <c r="AY834" s="252" t="s">
        <v>251</v>
      </c>
    </row>
    <row r="835" s="15" customFormat="1">
      <c r="A835" s="15"/>
      <c r="B835" s="274"/>
      <c r="C835" s="275"/>
      <c r="D835" s="234" t="s">
        <v>276</v>
      </c>
      <c r="E835" s="276" t="s">
        <v>1</v>
      </c>
      <c r="F835" s="277" t="s">
        <v>423</v>
      </c>
      <c r="G835" s="275"/>
      <c r="H835" s="278">
        <v>13.92</v>
      </c>
      <c r="I835" s="279"/>
      <c r="J835" s="275"/>
      <c r="K835" s="275"/>
      <c r="L835" s="280"/>
      <c r="M835" s="281"/>
      <c r="N835" s="282"/>
      <c r="O835" s="282"/>
      <c r="P835" s="282"/>
      <c r="Q835" s="282"/>
      <c r="R835" s="282"/>
      <c r="S835" s="282"/>
      <c r="T835" s="283"/>
      <c r="U835" s="15"/>
      <c r="V835" s="15"/>
      <c r="W835" s="15"/>
      <c r="X835" s="15"/>
      <c r="Y835" s="15"/>
      <c r="Z835" s="15"/>
      <c r="AA835" s="15"/>
      <c r="AB835" s="15"/>
      <c r="AC835" s="15"/>
      <c r="AD835" s="15"/>
      <c r="AE835" s="15"/>
      <c r="AT835" s="284" t="s">
        <v>276</v>
      </c>
      <c r="AU835" s="284" t="s">
        <v>86</v>
      </c>
      <c r="AV835" s="15" t="s">
        <v>254</v>
      </c>
      <c r="AW835" s="15" t="s">
        <v>32</v>
      </c>
      <c r="AX835" s="15" t="s">
        <v>84</v>
      </c>
      <c r="AY835" s="284" t="s">
        <v>251</v>
      </c>
    </row>
    <row r="836" s="12" customFormat="1">
      <c r="A836" s="12"/>
      <c r="B836" s="242"/>
      <c r="C836" s="243"/>
      <c r="D836" s="234" t="s">
        <v>276</v>
      </c>
      <c r="E836" s="243"/>
      <c r="F836" s="245" t="s">
        <v>2122</v>
      </c>
      <c r="G836" s="243"/>
      <c r="H836" s="246">
        <v>25.056000000000001</v>
      </c>
      <c r="I836" s="247"/>
      <c r="J836" s="243"/>
      <c r="K836" s="243"/>
      <c r="L836" s="248"/>
      <c r="M836" s="249"/>
      <c r="N836" s="250"/>
      <c r="O836" s="250"/>
      <c r="P836" s="250"/>
      <c r="Q836" s="250"/>
      <c r="R836" s="250"/>
      <c r="S836" s="250"/>
      <c r="T836" s="251"/>
      <c r="U836" s="12"/>
      <c r="V836" s="12"/>
      <c r="W836" s="12"/>
      <c r="X836" s="12"/>
      <c r="Y836" s="12"/>
      <c r="Z836" s="12"/>
      <c r="AA836" s="12"/>
      <c r="AB836" s="12"/>
      <c r="AC836" s="12"/>
      <c r="AD836" s="12"/>
      <c r="AE836" s="12"/>
      <c r="AT836" s="252" t="s">
        <v>276</v>
      </c>
      <c r="AU836" s="252" t="s">
        <v>86</v>
      </c>
      <c r="AV836" s="12" t="s">
        <v>86</v>
      </c>
      <c r="AW836" s="12" t="s">
        <v>4</v>
      </c>
      <c r="AX836" s="12" t="s">
        <v>84</v>
      </c>
      <c r="AY836" s="252" t="s">
        <v>251</v>
      </c>
    </row>
    <row r="837" s="2" customFormat="1" ht="24.15" customHeight="1">
      <c r="A837" s="38"/>
      <c r="B837" s="39"/>
      <c r="C837" s="220" t="s">
        <v>2123</v>
      </c>
      <c r="D837" s="220" t="s">
        <v>255</v>
      </c>
      <c r="E837" s="221" t="s">
        <v>2124</v>
      </c>
      <c r="F837" s="222" t="s">
        <v>2125</v>
      </c>
      <c r="G837" s="223" t="s">
        <v>802</v>
      </c>
      <c r="H837" s="224">
        <v>51</v>
      </c>
      <c r="I837" s="225"/>
      <c r="J837" s="226">
        <f>ROUND(I837*H837,2)</f>
        <v>0</v>
      </c>
      <c r="K837" s="227"/>
      <c r="L837" s="44"/>
      <c r="M837" s="228" t="s">
        <v>1</v>
      </c>
      <c r="N837" s="229" t="s">
        <v>41</v>
      </c>
      <c r="O837" s="91"/>
      <c r="P837" s="230">
        <f>O837*H837</f>
        <v>0</v>
      </c>
      <c r="Q837" s="230">
        <v>0</v>
      </c>
      <c r="R837" s="230">
        <f>Q837*H837</f>
        <v>0</v>
      </c>
      <c r="S837" s="230">
        <v>0</v>
      </c>
      <c r="T837" s="231">
        <f>S837*H837</f>
        <v>0</v>
      </c>
      <c r="U837" s="38"/>
      <c r="V837" s="38"/>
      <c r="W837" s="38"/>
      <c r="X837" s="38"/>
      <c r="Y837" s="38"/>
      <c r="Z837" s="38"/>
      <c r="AA837" s="38"/>
      <c r="AB837" s="38"/>
      <c r="AC837" s="38"/>
      <c r="AD837" s="38"/>
      <c r="AE837" s="38"/>
      <c r="AR837" s="232" t="s">
        <v>1605</v>
      </c>
      <c r="AT837" s="232" t="s">
        <v>255</v>
      </c>
      <c r="AU837" s="232" t="s">
        <v>86</v>
      </c>
      <c r="AY837" s="17" t="s">
        <v>251</v>
      </c>
      <c r="BE837" s="233">
        <f>IF(N837="základní",J837,0)</f>
        <v>0</v>
      </c>
      <c r="BF837" s="233">
        <f>IF(N837="snížená",J837,0)</f>
        <v>0</v>
      </c>
      <c r="BG837" s="233">
        <f>IF(N837="zákl. přenesená",J837,0)</f>
        <v>0</v>
      </c>
      <c r="BH837" s="233">
        <f>IF(N837="sníž. přenesená",J837,0)</f>
        <v>0</v>
      </c>
      <c r="BI837" s="233">
        <f>IF(N837="nulová",J837,0)</f>
        <v>0</v>
      </c>
      <c r="BJ837" s="17" t="s">
        <v>84</v>
      </c>
      <c r="BK837" s="233">
        <f>ROUND(I837*H837,2)</f>
        <v>0</v>
      </c>
      <c r="BL837" s="17" t="s">
        <v>1605</v>
      </c>
      <c r="BM837" s="232" t="s">
        <v>2126</v>
      </c>
    </row>
    <row r="838" s="2" customFormat="1">
      <c r="A838" s="38"/>
      <c r="B838" s="39"/>
      <c r="C838" s="40"/>
      <c r="D838" s="234" t="s">
        <v>260</v>
      </c>
      <c r="E838" s="40"/>
      <c r="F838" s="235" t="s">
        <v>2127</v>
      </c>
      <c r="G838" s="40"/>
      <c r="H838" s="40"/>
      <c r="I838" s="236"/>
      <c r="J838" s="40"/>
      <c r="K838" s="40"/>
      <c r="L838" s="44"/>
      <c r="M838" s="237"/>
      <c r="N838" s="238"/>
      <c r="O838" s="91"/>
      <c r="P838" s="91"/>
      <c r="Q838" s="91"/>
      <c r="R838" s="91"/>
      <c r="S838" s="91"/>
      <c r="T838" s="92"/>
      <c r="U838" s="38"/>
      <c r="V838" s="38"/>
      <c r="W838" s="38"/>
      <c r="X838" s="38"/>
      <c r="Y838" s="38"/>
      <c r="Z838" s="38"/>
      <c r="AA838" s="38"/>
      <c r="AB838" s="38"/>
      <c r="AC838" s="38"/>
      <c r="AD838" s="38"/>
      <c r="AE838" s="38"/>
      <c r="AT838" s="17" t="s">
        <v>260</v>
      </c>
      <c r="AU838" s="17" t="s">
        <v>86</v>
      </c>
    </row>
    <row r="839" s="2" customFormat="1">
      <c r="A839" s="38"/>
      <c r="B839" s="39"/>
      <c r="C839" s="40"/>
      <c r="D839" s="240" t="s">
        <v>274</v>
      </c>
      <c r="E839" s="40"/>
      <c r="F839" s="241" t="s">
        <v>2128</v>
      </c>
      <c r="G839" s="40"/>
      <c r="H839" s="40"/>
      <c r="I839" s="236"/>
      <c r="J839" s="40"/>
      <c r="K839" s="40"/>
      <c r="L839" s="44"/>
      <c r="M839" s="237"/>
      <c r="N839" s="238"/>
      <c r="O839" s="91"/>
      <c r="P839" s="91"/>
      <c r="Q839" s="91"/>
      <c r="R839" s="91"/>
      <c r="S839" s="91"/>
      <c r="T839" s="92"/>
      <c r="U839" s="38"/>
      <c r="V839" s="38"/>
      <c r="W839" s="38"/>
      <c r="X839" s="38"/>
      <c r="Y839" s="38"/>
      <c r="Z839" s="38"/>
      <c r="AA839" s="38"/>
      <c r="AB839" s="38"/>
      <c r="AC839" s="38"/>
      <c r="AD839" s="38"/>
      <c r="AE839" s="38"/>
      <c r="AT839" s="17" t="s">
        <v>274</v>
      </c>
      <c r="AU839" s="17" t="s">
        <v>86</v>
      </c>
    </row>
    <row r="840" s="13" customFormat="1">
      <c r="A840" s="13"/>
      <c r="B840" s="253"/>
      <c r="C840" s="254"/>
      <c r="D840" s="234" t="s">
        <v>276</v>
      </c>
      <c r="E840" s="255" t="s">
        <v>1</v>
      </c>
      <c r="F840" s="256" t="s">
        <v>2112</v>
      </c>
      <c r="G840" s="254"/>
      <c r="H840" s="255" t="s">
        <v>1</v>
      </c>
      <c r="I840" s="257"/>
      <c r="J840" s="254"/>
      <c r="K840" s="254"/>
      <c r="L840" s="258"/>
      <c r="M840" s="259"/>
      <c r="N840" s="260"/>
      <c r="O840" s="260"/>
      <c r="P840" s="260"/>
      <c r="Q840" s="260"/>
      <c r="R840" s="260"/>
      <c r="S840" s="260"/>
      <c r="T840" s="261"/>
      <c r="U840" s="13"/>
      <c r="V840" s="13"/>
      <c r="W840" s="13"/>
      <c r="X840" s="13"/>
      <c r="Y840" s="13"/>
      <c r="Z840" s="13"/>
      <c r="AA840" s="13"/>
      <c r="AB840" s="13"/>
      <c r="AC840" s="13"/>
      <c r="AD840" s="13"/>
      <c r="AE840" s="13"/>
      <c r="AT840" s="262" t="s">
        <v>276</v>
      </c>
      <c r="AU840" s="262" t="s">
        <v>86</v>
      </c>
      <c r="AV840" s="13" t="s">
        <v>84</v>
      </c>
      <c r="AW840" s="13" t="s">
        <v>32</v>
      </c>
      <c r="AX840" s="13" t="s">
        <v>76</v>
      </c>
      <c r="AY840" s="262" t="s">
        <v>251</v>
      </c>
    </row>
    <row r="841" s="12" customFormat="1">
      <c r="A841" s="12"/>
      <c r="B841" s="242"/>
      <c r="C841" s="243"/>
      <c r="D841" s="234" t="s">
        <v>276</v>
      </c>
      <c r="E841" s="244" t="s">
        <v>1</v>
      </c>
      <c r="F841" s="245" t="s">
        <v>2129</v>
      </c>
      <c r="G841" s="243"/>
      <c r="H841" s="246">
        <v>51</v>
      </c>
      <c r="I841" s="247"/>
      <c r="J841" s="243"/>
      <c r="K841" s="243"/>
      <c r="L841" s="248"/>
      <c r="M841" s="249"/>
      <c r="N841" s="250"/>
      <c r="O841" s="250"/>
      <c r="P841" s="250"/>
      <c r="Q841" s="250"/>
      <c r="R841" s="250"/>
      <c r="S841" s="250"/>
      <c r="T841" s="251"/>
      <c r="U841" s="12"/>
      <c r="V841" s="12"/>
      <c r="W841" s="12"/>
      <c r="X841" s="12"/>
      <c r="Y841" s="12"/>
      <c r="Z841" s="12"/>
      <c r="AA841" s="12"/>
      <c r="AB841" s="12"/>
      <c r="AC841" s="12"/>
      <c r="AD841" s="12"/>
      <c r="AE841" s="12"/>
      <c r="AT841" s="252" t="s">
        <v>276</v>
      </c>
      <c r="AU841" s="252" t="s">
        <v>86</v>
      </c>
      <c r="AV841" s="12" t="s">
        <v>86</v>
      </c>
      <c r="AW841" s="12" t="s">
        <v>32</v>
      </c>
      <c r="AX841" s="12" t="s">
        <v>84</v>
      </c>
      <c r="AY841" s="252" t="s">
        <v>251</v>
      </c>
    </row>
    <row r="842" s="2" customFormat="1" ht="16.5" customHeight="1">
      <c r="A842" s="38"/>
      <c r="B842" s="39"/>
      <c r="C842" s="292" t="s">
        <v>2130</v>
      </c>
      <c r="D842" s="292" t="s">
        <v>1133</v>
      </c>
      <c r="E842" s="293" t="s">
        <v>2131</v>
      </c>
      <c r="F842" s="294" t="s">
        <v>2132</v>
      </c>
      <c r="G842" s="295" t="s">
        <v>681</v>
      </c>
      <c r="H842" s="296">
        <v>44.064</v>
      </c>
      <c r="I842" s="297"/>
      <c r="J842" s="298">
        <f>ROUND(I842*H842,2)</f>
        <v>0</v>
      </c>
      <c r="K842" s="299"/>
      <c r="L842" s="300"/>
      <c r="M842" s="301" t="s">
        <v>1</v>
      </c>
      <c r="N842" s="302" t="s">
        <v>41</v>
      </c>
      <c r="O842" s="91"/>
      <c r="P842" s="230">
        <f>O842*H842</f>
        <v>0</v>
      </c>
      <c r="Q842" s="230">
        <v>1</v>
      </c>
      <c r="R842" s="230">
        <f>Q842*H842</f>
        <v>44.064</v>
      </c>
      <c r="S842" s="230">
        <v>0</v>
      </c>
      <c r="T842" s="231">
        <f>S842*H842</f>
        <v>0</v>
      </c>
      <c r="U842" s="38"/>
      <c r="V842" s="38"/>
      <c r="W842" s="38"/>
      <c r="X842" s="38"/>
      <c r="Y842" s="38"/>
      <c r="Z842" s="38"/>
      <c r="AA842" s="38"/>
      <c r="AB842" s="38"/>
      <c r="AC842" s="38"/>
      <c r="AD842" s="38"/>
      <c r="AE842" s="38"/>
      <c r="AR842" s="232" t="s">
        <v>2030</v>
      </c>
      <c r="AT842" s="232" t="s">
        <v>1133</v>
      </c>
      <c r="AU842" s="232" t="s">
        <v>86</v>
      </c>
      <c r="AY842" s="17" t="s">
        <v>251</v>
      </c>
      <c r="BE842" s="233">
        <f>IF(N842="základní",J842,0)</f>
        <v>0</v>
      </c>
      <c r="BF842" s="233">
        <f>IF(N842="snížená",J842,0)</f>
        <v>0</v>
      </c>
      <c r="BG842" s="233">
        <f>IF(N842="zákl. přenesená",J842,0)</f>
        <v>0</v>
      </c>
      <c r="BH842" s="233">
        <f>IF(N842="sníž. přenesená",J842,0)</f>
        <v>0</v>
      </c>
      <c r="BI842" s="233">
        <f>IF(N842="nulová",J842,0)</f>
        <v>0</v>
      </c>
      <c r="BJ842" s="17" t="s">
        <v>84</v>
      </c>
      <c r="BK842" s="233">
        <f>ROUND(I842*H842,2)</f>
        <v>0</v>
      </c>
      <c r="BL842" s="17" t="s">
        <v>1605</v>
      </c>
      <c r="BM842" s="232" t="s">
        <v>2133</v>
      </c>
    </row>
    <row r="843" s="2" customFormat="1">
      <c r="A843" s="38"/>
      <c r="B843" s="39"/>
      <c r="C843" s="40"/>
      <c r="D843" s="234" t="s">
        <v>260</v>
      </c>
      <c r="E843" s="40"/>
      <c r="F843" s="235" t="s">
        <v>2132</v>
      </c>
      <c r="G843" s="40"/>
      <c r="H843" s="40"/>
      <c r="I843" s="236"/>
      <c r="J843" s="40"/>
      <c r="K843" s="40"/>
      <c r="L843" s="44"/>
      <c r="M843" s="237"/>
      <c r="N843" s="238"/>
      <c r="O843" s="91"/>
      <c r="P843" s="91"/>
      <c r="Q843" s="91"/>
      <c r="R843" s="91"/>
      <c r="S843" s="91"/>
      <c r="T843" s="92"/>
      <c r="U843" s="38"/>
      <c r="V843" s="38"/>
      <c r="W843" s="38"/>
      <c r="X843" s="38"/>
      <c r="Y843" s="38"/>
      <c r="Z843" s="38"/>
      <c r="AA843" s="38"/>
      <c r="AB843" s="38"/>
      <c r="AC843" s="38"/>
      <c r="AD843" s="38"/>
      <c r="AE843" s="38"/>
      <c r="AT843" s="17" t="s">
        <v>260</v>
      </c>
      <c r="AU843" s="17" t="s">
        <v>86</v>
      </c>
    </row>
    <row r="844" s="12" customFormat="1">
      <c r="A844" s="12"/>
      <c r="B844" s="242"/>
      <c r="C844" s="243"/>
      <c r="D844" s="234" t="s">
        <v>276</v>
      </c>
      <c r="E844" s="244" t="s">
        <v>1</v>
      </c>
      <c r="F844" s="245" t="s">
        <v>2134</v>
      </c>
      <c r="G844" s="243"/>
      <c r="H844" s="246">
        <v>24.48</v>
      </c>
      <c r="I844" s="247"/>
      <c r="J844" s="243"/>
      <c r="K844" s="243"/>
      <c r="L844" s="248"/>
      <c r="M844" s="249"/>
      <c r="N844" s="250"/>
      <c r="O844" s="250"/>
      <c r="P844" s="250"/>
      <c r="Q844" s="250"/>
      <c r="R844" s="250"/>
      <c r="S844" s="250"/>
      <c r="T844" s="251"/>
      <c r="U844" s="12"/>
      <c r="V844" s="12"/>
      <c r="W844" s="12"/>
      <c r="X844" s="12"/>
      <c r="Y844" s="12"/>
      <c r="Z844" s="12"/>
      <c r="AA844" s="12"/>
      <c r="AB844" s="12"/>
      <c r="AC844" s="12"/>
      <c r="AD844" s="12"/>
      <c r="AE844" s="12"/>
      <c r="AT844" s="252" t="s">
        <v>276</v>
      </c>
      <c r="AU844" s="252" t="s">
        <v>86</v>
      </c>
      <c r="AV844" s="12" t="s">
        <v>86</v>
      </c>
      <c r="AW844" s="12" t="s">
        <v>32</v>
      </c>
      <c r="AX844" s="12" t="s">
        <v>84</v>
      </c>
      <c r="AY844" s="252" t="s">
        <v>251</v>
      </c>
    </row>
    <row r="845" s="12" customFormat="1">
      <c r="A845" s="12"/>
      <c r="B845" s="242"/>
      <c r="C845" s="243"/>
      <c r="D845" s="234" t="s">
        <v>276</v>
      </c>
      <c r="E845" s="243"/>
      <c r="F845" s="245" t="s">
        <v>2135</v>
      </c>
      <c r="G845" s="243"/>
      <c r="H845" s="246">
        <v>44.064</v>
      </c>
      <c r="I845" s="247"/>
      <c r="J845" s="243"/>
      <c r="K845" s="243"/>
      <c r="L845" s="248"/>
      <c r="M845" s="249"/>
      <c r="N845" s="250"/>
      <c r="O845" s="250"/>
      <c r="P845" s="250"/>
      <c r="Q845" s="250"/>
      <c r="R845" s="250"/>
      <c r="S845" s="250"/>
      <c r="T845" s="251"/>
      <c r="U845" s="12"/>
      <c r="V845" s="12"/>
      <c r="W845" s="12"/>
      <c r="X845" s="12"/>
      <c r="Y845" s="12"/>
      <c r="Z845" s="12"/>
      <c r="AA845" s="12"/>
      <c r="AB845" s="12"/>
      <c r="AC845" s="12"/>
      <c r="AD845" s="12"/>
      <c r="AE845" s="12"/>
      <c r="AT845" s="252" t="s">
        <v>276</v>
      </c>
      <c r="AU845" s="252" t="s">
        <v>86</v>
      </c>
      <c r="AV845" s="12" t="s">
        <v>86</v>
      </c>
      <c r="AW845" s="12" t="s">
        <v>4</v>
      </c>
      <c r="AX845" s="12" t="s">
        <v>84</v>
      </c>
      <c r="AY845" s="252" t="s">
        <v>251</v>
      </c>
    </row>
    <row r="846" s="2" customFormat="1" ht="16.5" customHeight="1">
      <c r="A846" s="38"/>
      <c r="B846" s="39"/>
      <c r="C846" s="292" t="s">
        <v>2136</v>
      </c>
      <c r="D846" s="292" t="s">
        <v>1133</v>
      </c>
      <c r="E846" s="293" t="s">
        <v>2137</v>
      </c>
      <c r="F846" s="294" t="s">
        <v>2138</v>
      </c>
      <c r="G846" s="295" t="s">
        <v>681</v>
      </c>
      <c r="H846" s="296">
        <v>44.064</v>
      </c>
      <c r="I846" s="297"/>
      <c r="J846" s="298">
        <f>ROUND(I846*H846,2)</f>
        <v>0</v>
      </c>
      <c r="K846" s="299"/>
      <c r="L846" s="300"/>
      <c r="M846" s="301" t="s">
        <v>1</v>
      </c>
      <c r="N846" s="302" t="s">
        <v>41</v>
      </c>
      <c r="O846" s="91"/>
      <c r="P846" s="230">
        <f>O846*H846</f>
        <v>0</v>
      </c>
      <c r="Q846" s="230">
        <v>1</v>
      </c>
      <c r="R846" s="230">
        <f>Q846*H846</f>
        <v>44.064</v>
      </c>
      <c r="S846" s="230">
        <v>0</v>
      </c>
      <c r="T846" s="231">
        <f>S846*H846</f>
        <v>0</v>
      </c>
      <c r="U846" s="38"/>
      <c r="V846" s="38"/>
      <c r="W846" s="38"/>
      <c r="X846" s="38"/>
      <c r="Y846" s="38"/>
      <c r="Z846" s="38"/>
      <c r="AA846" s="38"/>
      <c r="AB846" s="38"/>
      <c r="AC846" s="38"/>
      <c r="AD846" s="38"/>
      <c r="AE846" s="38"/>
      <c r="AR846" s="232" t="s">
        <v>2030</v>
      </c>
      <c r="AT846" s="232" t="s">
        <v>1133</v>
      </c>
      <c r="AU846" s="232" t="s">
        <v>86</v>
      </c>
      <c r="AY846" s="17" t="s">
        <v>251</v>
      </c>
      <c r="BE846" s="233">
        <f>IF(N846="základní",J846,0)</f>
        <v>0</v>
      </c>
      <c r="BF846" s="233">
        <f>IF(N846="snížená",J846,0)</f>
        <v>0</v>
      </c>
      <c r="BG846" s="233">
        <f>IF(N846="zákl. přenesená",J846,0)</f>
        <v>0</v>
      </c>
      <c r="BH846" s="233">
        <f>IF(N846="sníž. přenesená",J846,0)</f>
        <v>0</v>
      </c>
      <c r="BI846" s="233">
        <f>IF(N846="nulová",J846,0)</f>
        <v>0</v>
      </c>
      <c r="BJ846" s="17" t="s">
        <v>84</v>
      </c>
      <c r="BK846" s="233">
        <f>ROUND(I846*H846,2)</f>
        <v>0</v>
      </c>
      <c r="BL846" s="17" t="s">
        <v>1605</v>
      </c>
      <c r="BM846" s="232" t="s">
        <v>2139</v>
      </c>
    </row>
    <row r="847" s="2" customFormat="1">
      <c r="A847" s="38"/>
      <c r="B847" s="39"/>
      <c r="C847" s="40"/>
      <c r="D847" s="234" t="s">
        <v>260</v>
      </c>
      <c r="E847" s="40"/>
      <c r="F847" s="235" t="s">
        <v>2138</v>
      </c>
      <c r="G847" s="40"/>
      <c r="H847" s="40"/>
      <c r="I847" s="236"/>
      <c r="J847" s="40"/>
      <c r="K847" s="40"/>
      <c r="L847" s="44"/>
      <c r="M847" s="237"/>
      <c r="N847" s="238"/>
      <c r="O847" s="91"/>
      <c r="P847" s="91"/>
      <c r="Q847" s="91"/>
      <c r="R847" s="91"/>
      <c r="S847" s="91"/>
      <c r="T847" s="92"/>
      <c r="U847" s="38"/>
      <c r="V847" s="38"/>
      <c r="W847" s="38"/>
      <c r="X847" s="38"/>
      <c r="Y847" s="38"/>
      <c r="Z847" s="38"/>
      <c r="AA847" s="38"/>
      <c r="AB847" s="38"/>
      <c r="AC847" s="38"/>
      <c r="AD847" s="38"/>
      <c r="AE847" s="38"/>
      <c r="AT847" s="17" t="s">
        <v>260</v>
      </c>
      <c r="AU847" s="17" t="s">
        <v>86</v>
      </c>
    </row>
    <row r="848" s="12" customFormat="1">
      <c r="A848" s="12"/>
      <c r="B848" s="242"/>
      <c r="C848" s="243"/>
      <c r="D848" s="234" t="s">
        <v>276</v>
      </c>
      <c r="E848" s="244" t="s">
        <v>1</v>
      </c>
      <c r="F848" s="245" t="s">
        <v>2134</v>
      </c>
      <c r="G848" s="243"/>
      <c r="H848" s="246">
        <v>24.48</v>
      </c>
      <c r="I848" s="247"/>
      <c r="J848" s="243"/>
      <c r="K848" s="243"/>
      <c r="L848" s="248"/>
      <c r="M848" s="249"/>
      <c r="N848" s="250"/>
      <c r="O848" s="250"/>
      <c r="P848" s="250"/>
      <c r="Q848" s="250"/>
      <c r="R848" s="250"/>
      <c r="S848" s="250"/>
      <c r="T848" s="251"/>
      <c r="U848" s="12"/>
      <c r="V848" s="12"/>
      <c r="W848" s="12"/>
      <c r="X848" s="12"/>
      <c r="Y848" s="12"/>
      <c r="Z848" s="12"/>
      <c r="AA848" s="12"/>
      <c r="AB848" s="12"/>
      <c r="AC848" s="12"/>
      <c r="AD848" s="12"/>
      <c r="AE848" s="12"/>
      <c r="AT848" s="252" t="s">
        <v>276</v>
      </c>
      <c r="AU848" s="252" t="s">
        <v>86</v>
      </c>
      <c r="AV848" s="12" t="s">
        <v>86</v>
      </c>
      <c r="AW848" s="12" t="s">
        <v>32</v>
      </c>
      <c r="AX848" s="12" t="s">
        <v>84</v>
      </c>
      <c r="AY848" s="252" t="s">
        <v>251</v>
      </c>
    </row>
    <row r="849" s="12" customFormat="1">
      <c r="A849" s="12"/>
      <c r="B849" s="242"/>
      <c r="C849" s="243"/>
      <c r="D849" s="234" t="s">
        <v>276</v>
      </c>
      <c r="E849" s="243"/>
      <c r="F849" s="245" t="s">
        <v>2135</v>
      </c>
      <c r="G849" s="243"/>
      <c r="H849" s="246">
        <v>44.064</v>
      </c>
      <c r="I849" s="247"/>
      <c r="J849" s="243"/>
      <c r="K849" s="243"/>
      <c r="L849" s="248"/>
      <c r="M849" s="249"/>
      <c r="N849" s="250"/>
      <c r="O849" s="250"/>
      <c r="P849" s="250"/>
      <c r="Q849" s="250"/>
      <c r="R849" s="250"/>
      <c r="S849" s="250"/>
      <c r="T849" s="251"/>
      <c r="U849" s="12"/>
      <c r="V849" s="12"/>
      <c r="W849" s="12"/>
      <c r="X849" s="12"/>
      <c r="Y849" s="12"/>
      <c r="Z849" s="12"/>
      <c r="AA849" s="12"/>
      <c r="AB849" s="12"/>
      <c r="AC849" s="12"/>
      <c r="AD849" s="12"/>
      <c r="AE849" s="12"/>
      <c r="AT849" s="252" t="s">
        <v>276</v>
      </c>
      <c r="AU849" s="252" t="s">
        <v>86</v>
      </c>
      <c r="AV849" s="12" t="s">
        <v>86</v>
      </c>
      <c r="AW849" s="12" t="s">
        <v>4</v>
      </c>
      <c r="AX849" s="12" t="s">
        <v>84</v>
      </c>
      <c r="AY849" s="252" t="s">
        <v>251</v>
      </c>
    </row>
    <row r="850" s="2" customFormat="1" ht="24.15" customHeight="1">
      <c r="A850" s="38"/>
      <c r="B850" s="39"/>
      <c r="C850" s="220" t="s">
        <v>2140</v>
      </c>
      <c r="D850" s="220" t="s">
        <v>255</v>
      </c>
      <c r="E850" s="221" t="s">
        <v>2141</v>
      </c>
      <c r="F850" s="222" t="s">
        <v>2142</v>
      </c>
      <c r="G850" s="223" t="s">
        <v>802</v>
      </c>
      <c r="H850" s="224">
        <v>51</v>
      </c>
      <c r="I850" s="225"/>
      <c r="J850" s="226">
        <f>ROUND(I850*H850,2)</f>
        <v>0</v>
      </c>
      <c r="K850" s="227"/>
      <c r="L850" s="44"/>
      <c r="M850" s="228" t="s">
        <v>1</v>
      </c>
      <c r="N850" s="229" t="s">
        <v>41</v>
      </c>
      <c r="O850" s="91"/>
      <c r="P850" s="230">
        <f>O850*H850</f>
        <v>0</v>
      </c>
      <c r="Q850" s="230">
        <v>0</v>
      </c>
      <c r="R850" s="230">
        <f>Q850*H850</f>
        <v>0</v>
      </c>
      <c r="S850" s="230">
        <v>0</v>
      </c>
      <c r="T850" s="231">
        <f>S850*H850</f>
        <v>0</v>
      </c>
      <c r="U850" s="38"/>
      <c r="V850" s="38"/>
      <c r="W850" s="38"/>
      <c r="X850" s="38"/>
      <c r="Y850" s="38"/>
      <c r="Z850" s="38"/>
      <c r="AA850" s="38"/>
      <c r="AB850" s="38"/>
      <c r="AC850" s="38"/>
      <c r="AD850" s="38"/>
      <c r="AE850" s="38"/>
      <c r="AR850" s="232" t="s">
        <v>1605</v>
      </c>
      <c r="AT850" s="232" t="s">
        <v>255</v>
      </c>
      <c r="AU850" s="232" t="s">
        <v>86</v>
      </c>
      <c r="AY850" s="17" t="s">
        <v>251</v>
      </c>
      <c r="BE850" s="233">
        <f>IF(N850="základní",J850,0)</f>
        <v>0</v>
      </c>
      <c r="BF850" s="233">
        <f>IF(N850="snížená",J850,0)</f>
        <v>0</v>
      </c>
      <c r="BG850" s="233">
        <f>IF(N850="zákl. přenesená",J850,0)</f>
        <v>0</v>
      </c>
      <c r="BH850" s="233">
        <f>IF(N850="sníž. přenesená",J850,0)</f>
        <v>0</v>
      </c>
      <c r="BI850" s="233">
        <f>IF(N850="nulová",J850,0)</f>
        <v>0</v>
      </c>
      <c r="BJ850" s="17" t="s">
        <v>84</v>
      </c>
      <c r="BK850" s="233">
        <f>ROUND(I850*H850,2)</f>
        <v>0</v>
      </c>
      <c r="BL850" s="17" t="s">
        <v>1605</v>
      </c>
      <c r="BM850" s="232" t="s">
        <v>2143</v>
      </c>
    </row>
    <row r="851" s="2" customFormat="1">
      <c r="A851" s="38"/>
      <c r="B851" s="39"/>
      <c r="C851" s="40"/>
      <c r="D851" s="234" t="s">
        <v>260</v>
      </c>
      <c r="E851" s="40"/>
      <c r="F851" s="235" t="s">
        <v>2144</v>
      </c>
      <c r="G851" s="40"/>
      <c r="H851" s="40"/>
      <c r="I851" s="236"/>
      <c r="J851" s="40"/>
      <c r="K851" s="40"/>
      <c r="L851" s="44"/>
      <c r="M851" s="237"/>
      <c r="N851" s="238"/>
      <c r="O851" s="91"/>
      <c r="P851" s="91"/>
      <c r="Q851" s="91"/>
      <c r="R851" s="91"/>
      <c r="S851" s="91"/>
      <c r="T851" s="92"/>
      <c r="U851" s="38"/>
      <c r="V851" s="38"/>
      <c r="W851" s="38"/>
      <c r="X851" s="38"/>
      <c r="Y851" s="38"/>
      <c r="Z851" s="38"/>
      <c r="AA851" s="38"/>
      <c r="AB851" s="38"/>
      <c r="AC851" s="38"/>
      <c r="AD851" s="38"/>
      <c r="AE851" s="38"/>
      <c r="AT851" s="17" t="s">
        <v>260</v>
      </c>
      <c r="AU851" s="17" t="s">
        <v>86</v>
      </c>
    </row>
    <row r="852" s="2" customFormat="1">
      <c r="A852" s="38"/>
      <c r="B852" s="39"/>
      <c r="C852" s="40"/>
      <c r="D852" s="240" t="s">
        <v>274</v>
      </c>
      <c r="E852" s="40"/>
      <c r="F852" s="241" t="s">
        <v>2145</v>
      </c>
      <c r="G852" s="40"/>
      <c r="H852" s="40"/>
      <c r="I852" s="236"/>
      <c r="J852" s="40"/>
      <c r="K852" s="40"/>
      <c r="L852" s="44"/>
      <c r="M852" s="237"/>
      <c r="N852" s="238"/>
      <c r="O852" s="91"/>
      <c r="P852" s="91"/>
      <c r="Q852" s="91"/>
      <c r="R852" s="91"/>
      <c r="S852" s="91"/>
      <c r="T852" s="92"/>
      <c r="U852" s="38"/>
      <c r="V852" s="38"/>
      <c r="W852" s="38"/>
      <c r="X852" s="38"/>
      <c r="Y852" s="38"/>
      <c r="Z852" s="38"/>
      <c r="AA852" s="38"/>
      <c r="AB852" s="38"/>
      <c r="AC852" s="38"/>
      <c r="AD852" s="38"/>
      <c r="AE852" s="38"/>
      <c r="AT852" s="17" t="s">
        <v>274</v>
      </c>
      <c r="AU852" s="17" t="s">
        <v>86</v>
      </c>
    </row>
    <row r="853" s="12" customFormat="1">
      <c r="A853" s="12"/>
      <c r="B853" s="242"/>
      <c r="C853" s="243"/>
      <c r="D853" s="234" t="s">
        <v>276</v>
      </c>
      <c r="E853" s="244" t="s">
        <v>1</v>
      </c>
      <c r="F853" s="245" t="s">
        <v>2146</v>
      </c>
      <c r="G853" s="243"/>
      <c r="H853" s="246">
        <v>51</v>
      </c>
      <c r="I853" s="247"/>
      <c r="J853" s="243"/>
      <c r="K853" s="243"/>
      <c r="L853" s="248"/>
      <c r="M853" s="249"/>
      <c r="N853" s="250"/>
      <c r="O853" s="250"/>
      <c r="P853" s="250"/>
      <c r="Q853" s="250"/>
      <c r="R853" s="250"/>
      <c r="S853" s="250"/>
      <c r="T853" s="251"/>
      <c r="U853" s="12"/>
      <c r="V853" s="12"/>
      <c r="W853" s="12"/>
      <c r="X853" s="12"/>
      <c r="Y853" s="12"/>
      <c r="Z853" s="12"/>
      <c r="AA853" s="12"/>
      <c r="AB853" s="12"/>
      <c r="AC853" s="12"/>
      <c r="AD853" s="12"/>
      <c r="AE853" s="12"/>
      <c r="AT853" s="252" t="s">
        <v>276</v>
      </c>
      <c r="AU853" s="252" t="s">
        <v>86</v>
      </c>
      <c r="AV853" s="12" t="s">
        <v>86</v>
      </c>
      <c r="AW853" s="12" t="s">
        <v>32</v>
      </c>
      <c r="AX853" s="12" t="s">
        <v>84</v>
      </c>
      <c r="AY853" s="252" t="s">
        <v>251</v>
      </c>
    </row>
    <row r="854" s="2" customFormat="1" ht="21.75" customHeight="1">
      <c r="A854" s="38"/>
      <c r="B854" s="39"/>
      <c r="C854" s="220" t="s">
        <v>2147</v>
      </c>
      <c r="D854" s="220" t="s">
        <v>255</v>
      </c>
      <c r="E854" s="221" t="s">
        <v>2148</v>
      </c>
      <c r="F854" s="222" t="s">
        <v>2149</v>
      </c>
      <c r="G854" s="223" t="s">
        <v>802</v>
      </c>
      <c r="H854" s="224">
        <v>51</v>
      </c>
      <c r="I854" s="225"/>
      <c r="J854" s="226">
        <f>ROUND(I854*H854,2)</f>
        <v>0</v>
      </c>
      <c r="K854" s="227"/>
      <c r="L854" s="44"/>
      <c r="M854" s="228" t="s">
        <v>1</v>
      </c>
      <c r="N854" s="229" t="s">
        <v>41</v>
      </c>
      <c r="O854" s="91"/>
      <c r="P854" s="230">
        <f>O854*H854</f>
        <v>0</v>
      </c>
      <c r="Q854" s="230">
        <v>6.9999999999999994E-05</v>
      </c>
      <c r="R854" s="230">
        <f>Q854*H854</f>
        <v>0.0035699999999999998</v>
      </c>
      <c r="S854" s="230">
        <v>0</v>
      </c>
      <c r="T854" s="231">
        <f>S854*H854</f>
        <v>0</v>
      </c>
      <c r="U854" s="38"/>
      <c r="V854" s="38"/>
      <c r="W854" s="38"/>
      <c r="X854" s="38"/>
      <c r="Y854" s="38"/>
      <c r="Z854" s="38"/>
      <c r="AA854" s="38"/>
      <c r="AB854" s="38"/>
      <c r="AC854" s="38"/>
      <c r="AD854" s="38"/>
      <c r="AE854" s="38"/>
      <c r="AR854" s="232" t="s">
        <v>1605</v>
      </c>
      <c r="AT854" s="232" t="s">
        <v>255</v>
      </c>
      <c r="AU854" s="232" t="s">
        <v>86</v>
      </c>
      <c r="AY854" s="17" t="s">
        <v>251</v>
      </c>
      <c r="BE854" s="233">
        <f>IF(N854="základní",J854,0)</f>
        <v>0</v>
      </c>
      <c r="BF854" s="233">
        <f>IF(N854="snížená",J854,0)</f>
        <v>0</v>
      </c>
      <c r="BG854" s="233">
        <f>IF(N854="zákl. přenesená",J854,0)</f>
        <v>0</v>
      </c>
      <c r="BH854" s="233">
        <f>IF(N854="sníž. přenesená",J854,0)</f>
        <v>0</v>
      </c>
      <c r="BI854" s="233">
        <f>IF(N854="nulová",J854,0)</f>
        <v>0</v>
      </c>
      <c r="BJ854" s="17" t="s">
        <v>84</v>
      </c>
      <c r="BK854" s="233">
        <f>ROUND(I854*H854,2)</f>
        <v>0</v>
      </c>
      <c r="BL854" s="17" t="s">
        <v>1605</v>
      </c>
      <c r="BM854" s="232" t="s">
        <v>2150</v>
      </c>
    </row>
    <row r="855" s="2" customFormat="1">
      <c r="A855" s="38"/>
      <c r="B855" s="39"/>
      <c r="C855" s="40"/>
      <c r="D855" s="234" t="s">
        <v>260</v>
      </c>
      <c r="E855" s="40"/>
      <c r="F855" s="235" t="s">
        <v>2151</v>
      </c>
      <c r="G855" s="40"/>
      <c r="H855" s="40"/>
      <c r="I855" s="236"/>
      <c r="J855" s="40"/>
      <c r="K855" s="40"/>
      <c r="L855" s="44"/>
      <c r="M855" s="237"/>
      <c r="N855" s="238"/>
      <c r="O855" s="91"/>
      <c r="P855" s="91"/>
      <c r="Q855" s="91"/>
      <c r="R855" s="91"/>
      <c r="S855" s="91"/>
      <c r="T855" s="92"/>
      <c r="U855" s="38"/>
      <c r="V855" s="38"/>
      <c r="W855" s="38"/>
      <c r="X855" s="38"/>
      <c r="Y855" s="38"/>
      <c r="Z855" s="38"/>
      <c r="AA855" s="38"/>
      <c r="AB855" s="38"/>
      <c r="AC855" s="38"/>
      <c r="AD855" s="38"/>
      <c r="AE855" s="38"/>
      <c r="AT855" s="17" t="s">
        <v>260</v>
      </c>
      <c r="AU855" s="17" t="s">
        <v>86</v>
      </c>
    </row>
    <row r="856" s="2" customFormat="1">
      <c r="A856" s="38"/>
      <c r="B856" s="39"/>
      <c r="C856" s="40"/>
      <c r="D856" s="240" t="s">
        <v>274</v>
      </c>
      <c r="E856" s="40"/>
      <c r="F856" s="241" t="s">
        <v>2152</v>
      </c>
      <c r="G856" s="40"/>
      <c r="H856" s="40"/>
      <c r="I856" s="236"/>
      <c r="J856" s="40"/>
      <c r="K856" s="40"/>
      <c r="L856" s="44"/>
      <c r="M856" s="237"/>
      <c r="N856" s="238"/>
      <c r="O856" s="91"/>
      <c r="P856" s="91"/>
      <c r="Q856" s="91"/>
      <c r="R856" s="91"/>
      <c r="S856" s="91"/>
      <c r="T856" s="92"/>
      <c r="U856" s="38"/>
      <c r="V856" s="38"/>
      <c r="W856" s="38"/>
      <c r="X856" s="38"/>
      <c r="Y856" s="38"/>
      <c r="Z856" s="38"/>
      <c r="AA856" s="38"/>
      <c r="AB856" s="38"/>
      <c r="AC856" s="38"/>
      <c r="AD856" s="38"/>
      <c r="AE856" s="38"/>
      <c r="AT856" s="17" t="s">
        <v>274</v>
      </c>
      <c r="AU856" s="17" t="s">
        <v>86</v>
      </c>
    </row>
    <row r="857" s="12" customFormat="1">
      <c r="A857" s="12"/>
      <c r="B857" s="242"/>
      <c r="C857" s="243"/>
      <c r="D857" s="234" t="s">
        <v>276</v>
      </c>
      <c r="E857" s="244" t="s">
        <v>1</v>
      </c>
      <c r="F857" s="245" t="s">
        <v>2146</v>
      </c>
      <c r="G857" s="243"/>
      <c r="H857" s="246">
        <v>51</v>
      </c>
      <c r="I857" s="247"/>
      <c r="J857" s="243"/>
      <c r="K857" s="243"/>
      <c r="L857" s="248"/>
      <c r="M857" s="285"/>
      <c r="N857" s="286"/>
      <c r="O857" s="286"/>
      <c r="P857" s="286"/>
      <c r="Q857" s="286"/>
      <c r="R857" s="286"/>
      <c r="S857" s="286"/>
      <c r="T857" s="287"/>
      <c r="U857" s="12"/>
      <c r="V857" s="12"/>
      <c r="W857" s="12"/>
      <c r="X857" s="12"/>
      <c r="Y857" s="12"/>
      <c r="Z857" s="12"/>
      <c r="AA857" s="12"/>
      <c r="AB857" s="12"/>
      <c r="AC857" s="12"/>
      <c r="AD857" s="12"/>
      <c r="AE857" s="12"/>
      <c r="AT857" s="252" t="s">
        <v>276</v>
      </c>
      <c r="AU857" s="252" t="s">
        <v>86</v>
      </c>
      <c r="AV857" s="12" t="s">
        <v>86</v>
      </c>
      <c r="AW857" s="12" t="s">
        <v>32</v>
      </c>
      <c r="AX857" s="12" t="s">
        <v>84</v>
      </c>
      <c r="AY857" s="252" t="s">
        <v>251</v>
      </c>
    </row>
    <row r="858" s="2" customFormat="1" ht="6.96" customHeight="1">
      <c r="A858" s="38"/>
      <c r="B858" s="66"/>
      <c r="C858" s="67"/>
      <c r="D858" s="67"/>
      <c r="E858" s="67"/>
      <c r="F858" s="67"/>
      <c r="G858" s="67"/>
      <c r="H858" s="67"/>
      <c r="I858" s="67"/>
      <c r="J858" s="67"/>
      <c r="K858" s="67"/>
      <c r="L858" s="44"/>
      <c r="M858" s="38"/>
      <c r="O858" s="38"/>
      <c r="P858" s="38"/>
      <c r="Q858" s="38"/>
      <c r="R858" s="38"/>
      <c r="S858" s="38"/>
      <c r="T858" s="38"/>
      <c r="U858" s="38"/>
      <c r="V858" s="38"/>
      <c r="W858" s="38"/>
      <c r="X858" s="38"/>
      <c r="Y858" s="38"/>
      <c r="Z858" s="38"/>
      <c r="AA858" s="38"/>
      <c r="AB858" s="38"/>
      <c r="AC858" s="38"/>
      <c r="AD858" s="38"/>
      <c r="AE858" s="38"/>
    </row>
  </sheetData>
  <sheetProtection sheet="1" autoFilter="0" formatColumns="0" formatRows="0" objects="1" scenarios="1" spinCount="100000" saltValue="L+cST6Qtb0Zzt8LlittiCXgduyyQ+T2NfcS2mwJarCDBlcMyCZlqBcZiFNxUos0H5ZEkMo6Oj2L/t9Vxv7edTA==" hashValue="roqJ85D+vHds5DAUj0ldrQYk+C+gI9LwXVLu7UEs2URv8cXd/L0sIumRFjX07cu/kcBpfiB/C5/POBjK2Z1RYw==" algorithmName="SHA-512" password="CC35"/>
  <autoFilter ref="C127:K857"/>
  <mergeCells count="9">
    <mergeCell ref="E7:H7"/>
    <mergeCell ref="E9:H9"/>
    <mergeCell ref="E18:H18"/>
    <mergeCell ref="E27:H27"/>
    <mergeCell ref="E85:H85"/>
    <mergeCell ref="E87:H87"/>
    <mergeCell ref="E118:H118"/>
    <mergeCell ref="E120:H120"/>
    <mergeCell ref="L2:V2"/>
  </mergeCells>
  <hyperlinks>
    <hyperlink ref="F132" r:id="rId1" display="https://podminky.urs.cz/item/CS_URS_2024_02/113106023"/>
    <hyperlink ref="F146" r:id="rId2" display="https://podminky.urs.cz/item/CS_URS_2024_02/113107323"/>
    <hyperlink ref="F155" r:id="rId3" display="https://podminky.urs.cz/item/CS_URS_2024_02/113154513"/>
    <hyperlink ref="F159" r:id="rId4" display="https://podminky.urs.cz/item/CS_URS_2024_02/113201111"/>
    <hyperlink ref="F163" r:id="rId5" display="https://podminky.urs.cz/item/CS_URS_2023_01/113202111"/>
    <hyperlink ref="F167" r:id="rId6" display="https://podminky.urs.cz/item/CS_URS_2024_02/113203111"/>
    <hyperlink ref="F171" r:id="rId7" display="https://podminky.urs.cz/item/CS_URS_2024_02/122211401"/>
    <hyperlink ref="F176" r:id="rId8" display="https://podminky.urs.cz/item/CS_URS_2024_02/122251106"/>
    <hyperlink ref="F184" r:id="rId9" display="https://podminky.urs.cz/item/CS_URS_2024_02/132251104"/>
    <hyperlink ref="F190" r:id="rId10" display="https://podminky.urs.cz/item/CS_URS_2024_01/133212811"/>
    <hyperlink ref="F194" r:id="rId11" display="https://podminky.urs.cz/item/CS_URS_2022_01/162751117"/>
    <hyperlink ref="F202" r:id="rId12" display="https://podminky.urs.cz/item/CS_URS_2024_02/162751119"/>
    <hyperlink ref="F207" r:id="rId13" display="https://podminky.urs.cz/item/CS_URS_2024_02/162751137"/>
    <hyperlink ref="F212" r:id="rId14" display="https://podminky.urs.cz/item/CS_URS_2024_02/162751139"/>
    <hyperlink ref="F217" r:id="rId15" display="https://podminky.urs.cz/item/CS_URS_2024_02/167151111"/>
    <hyperlink ref="F221" r:id="rId16" display="https://podminky.urs.cz/item/CS_URS_2024_02/167151112"/>
    <hyperlink ref="F226" r:id="rId17" display="https://podminky.urs.cz/item/CS_URS_2024_02/171152101"/>
    <hyperlink ref="F231" r:id="rId18" display="https://podminky.urs.cz/item/CS_URS_2024_01/171152111"/>
    <hyperlink ref="F264" r:id="rId19" display="https://podminky.urs.cz/item/CS_URS_2024_02/171152112"/>
    <hyperlink ref="F269" r:id="rId20" display="https://podminky.urs.cz/item/CS_URS_2024_02/171201231"/>
    <hyperlink ref="F273" r:id="rId21" display="https://podminky.urs.cz/item/CS_URS_2024_02/171251201"/>
    <hyperlink ref="F277" r:id="rId22" display="https://podminky.urs.cz/item/CS_URS_2023_01/174151101"/>
    <hyperlink ref="F282" r:id="rId23" display="https://podminky.urs.cz/item/CS_URS_2024_01/175111101"/>
    <hyperlink ref="F291" r:id="rId24" display="https://podminky.urs.cz/item/CS_URS_2024_01/175111201"/>
    <hyperlink ref="F298" r:id="rId25" display="https://podminky.urs.cz/item/CS_URS_2024_02/175151101"/>
    <hyperlink ref="F310" r:id="rId26" display="https://podminky.urs.cz/item/CS_URS_2024_02/181311103"/>
    <hyperlink ref="F316" r:id="rId27" display="https://podminky.urs.cz/item/CS_URS_2024_02/181411131"/>
    <hyperlink ref="F323" r:id="rId28" display="https://podminky.urs.cz/item/CS_URS_2024_02/181951112"/>
    <hyperlink ref="F330" r:id="rId29" display="https://podminky.urs.cz/item/CS_URS_2024_02/184813521"/>
    <hyperlink ref="F335" r:id="rId30" display="https://podminky.urs.cz/item/CS_URS_2024_02/211531111"/>
    <hyperlink ref="F339" r:id="rId31" display="https://podminky.urs.cz/item/CS_URS_2024_02/211971121"/>
    <hyperlink ref="F346" r:id="rId32" display="https://podminky.urs.cz/item/CS_URS_2024_01/212572121"/>
    <hyperlink ref="F351" r:id="rId33" display="https://podminky.urs.cz/item/CS_URS_2024_02/212752413"/>
    <hyperlink ref="F355" r:id="rId34" display="https://podminky.urs.cz/item/CS_URS_2024_02/213111121"/>
    <hyperlink ref="F369" r:id="rId35" display="https://podminky.urs.cz/item/CS_URS_2024_02/213141112"/>
    <hyperlink ref="F382" r:id="rId36" display="https://podminky.urs.cz/item/CS_URS_2024_02/564851111"/>
    <hyperlink ref="F387" r:id="rId37" display="https://podminky.urs.cz/item/CS_URS_2024_01/564861111"/>
    <hyperlink ref="F395" r:id="rId38" display="https://podminky.urs.cz/item/CS_URS_2024_02/565176111"/>
    <hyperlink ref="F400" r:id="rId39" display="https://podminky.urs.cz/item/CS_URS_2024_02/567122114"/>
    <hyperlink ref="F405" r:id="rId40" display="https://podminky.urs.cz/item/CS_URS_2024_02/569851111"/>
    <hyperlink ref="F410" r:id="rId41" display="https://podminky.urs.cz/item/CS_URS_2024_02/573111112"/>
    <hyperlink ref="F415" r:id="rId42" display="https://podminky.urs.cz/item/CS_URS_2023_02/573231107"/>
    <hyperlink ref="F420" r:id="rId43" display="https://podminky.urs.cz/item/CS_URS_2024_01/577134111"/>
    <hyperlink ref="F424" r:id="rId44" display="https://podminky.urs.cz/item/CS_URS_2024_02/577165112"/>
    <hyperlink ref="F428" r:id="rId45" display="https://podminky.urs.cz/item/CS_URS_2023_01/581141113"/>
    <hyperlink ref="F436" r:id="rId46" display="https://podminky.urs.cz/item/CS_URS_2024_02/596211110"/>
    <hyperlink ref="F518" r:id="rId47" display="https://podminky.urs.cz/item/CS_URS_2024_02/916111113"/>
    <hyperlink ref="F526" r:id="rId48" display="https://podminky.urs.cz/item/CS_URS_2024_01/916131213"/>
    <hyperlink ref="F547" r:id="rId49" display="https://podminky.urs.cz/item/CS_URS_2022_02/916431112"/>
    <hyperlink ref="F566" r:id="rId50" display="https://podminky.urs.cz/item/CS_URS_2024_01/916991121"/>
    <hyperlink ref="F574" r:id="rId51" display="https://podminky.urs.cz/item/CS_URS_2023_01/919111111"/>
    <hyperlink ref="F579" r:id="rId52" display="https://podminky.urs.cz/item/CS_URS_2024_02/919111213"/>
    <hyperlink ref="F584" r:id="rId53" display="https://podminky.urs.cz/item/CS_URS_2024_02/919121111"/>
    <hyperlink ref="F590" r:id="rId54" display="https://podminky.urs.cz/item/CS_URS_2023_01/919124121"/>
    <hyperlink ref="F596" r:id="rId55" display="https://podminky.urs.cz/item/CS_URS_2023_01/919125111"/>
    <hyperlink ref="F600" r:id="rId56" display="https://podminky.urs.cz/item/CS_URS_2023_01/919131111"/>
    <hyperlink ref="F605" r:id="rId57" display="https://podminky.urs.cz/item/CS_URS_2023_01/919716111"/>
    <hyperlink ref="F612" r:id="rId58" display="https://podminky.urs.cz/item/CS_URS_2024_02/919732111"/>
    <hyperlink ref="F619" r:id="rId59" display="https://podminky.urs.cz/item/CS_URS_2024_01/919735111"/>
    <hyperlink ref="F628" r:id="rId60" display="https://podminky.urs.cz/item/CS_URS_2023_01/919748111"/>
    <hyperlink ref="F652" r:id="rId61" display="https://podminky.urs.cz/item/CS_URS_2024_01/871310320"/>
    <hyperlink ref="F661" r:id="rId62" display="https://podminky.urs.cz/item/CS_URS_2022_01/877310310"/>
    <hyperlink ref="F674" r:id="rId63" display="https://podminky.urs.cz/item/CS_URS_2024_02/892351111"/>
    <hyperlink ref="F678" r:id="rId64" display="https://podminky.urs.cz/item/CS_URS_2024_02/895941302"/>
    <hyperlink ref="F684" r:id="rId65" display="https://podminky.urs.cz/item/CS_URS_2024_02/895941314"/>
    <hyperlink ref="F690" r:id="rId66" display="https://podminky.urs.cz/item/CS_URS_2024_02/895941322"/>
    <hyperlink ref="F696" r:id="rId67" display="https://podminky.urs.cz/item/CS_URS_2024_02/895941323"/>
    <hyperlink ref="F702" r:id="rId68" display="https://podminky.urs.cz/item/CS_URS_2024_02/895941331"/>
    <hyperlink ref="F708" r:id="rId69" display="https://podminky.urs.cz/item/CS_URS_2024_01/899204112"/>
    <hyperlink ref="F717" r:id="rId70" display="https://podminky.urs.cz/item/CS_URS_2024_02/899633151"/>
    <hyperlink ref="F724" r:id="rId71" display="https://podminky.urs.cz/item/CS_URS_2024_02/997013861"/>
    <hyperlink ref="F732" r:id="rId72" display="https://podminky.urs.cz/item/CS_URS_2024_02/997013873"/>
    <hyperlink ref="F738" r:id="rId73" display="https://podminky.urs.cz/item/CS_URS_2024_02/997013875"/>
    <hyperlink ref="F745" r:id="rId74" display="https://podminky.urs.cz/item/CS_URS_2024_02/997211511"/>
    <hyperlink ref="F752" r:id="rId75" display="https://podminky.urs.cz/item/CS_URS_2024_02/997211519"/>
    <hyperlink ref="F757" r:id="rId76" display="https://podminky.urs.cz/item/CS_URS_2024_02/997211611"/>
    <hyperlink ref="F762" r:id="rId77" display="https://podminky.urs.cz/item/CS_URS_2024_02/998225111"/>
    <hyperlink ref="F767" r:id="rId78" display="https://podminky.urs.cz/item/CS_URS_2022_01/220060423"/>
    <hyperlink ref="F776" r:id="rId79" display="https://podminky.urs.cz/item/CS_URS_2024_02/230202033"/>
    <hyperlink ref="F786" r:id="rId80" display="https://podminky.urs.cz/item/CS_URS_2024_02/460171722"/>
    <hyperlink ref="F790" r:id="rId81" display="https://podminky.urs.cz/item/CS_URS_2024_02/460282111"/>
    <hyperlink ref="F796" r:id="rId82" display="https://podminky.urs.cz/item/CS_URS_2024_02/460282511"/>
    <hyperlink ref="F800" r:id="rId83" display="https://podminky.urs.cz/item/CS_URS_2024_02/460341112"/>
    <hyperlink ref="F806" r:id="rId84" display="https://podminky.urs.cz/item/CS_URS_2024_02/460341113"/>
    <hyperlink ref="F810" r:id="rId85" display="https://podminky.urs.cz/item/CS_URS_2024_02/460341121"/>
    <hyperlink ref="F814" r:id="rId86" display="https://podminky.urs.cz/item/CS_URS_2024_02/460361121"/>
    <hyperlink ref="F818" r:id="rId87" display="https://podminky.urs.cz/item/CS_URS_2024_02/460371121"/>
    <hyperlink ref="F822" r:id="rId88" display="https://podminky.urs.cz/item/CS_URS_2024_02/460451742"/>
    <hyperlink ref="F839" r:id="rId89" display="https://podminky.urs.cz/item/CS_URS_2024_02/460452052"/>
    <hyperlink ref="F852" r:id="rId90" display="https://podminky.urs.cz/item/CS_URS_2024_02/460661511"/>
    <hyperlink ref="F856" r:id="rId91" display="https://podminky.urs.cz/item/CS_URS_2024_02/460671112"/>
  </hyperlinks>
  <pageMargins left="0.39375" right="0.39375" top="0.39375" bottom="0.39375" header="0" footer="0"/>
  <pageSetup paperSize="9" orientation="portrait" blackAndWhite="1" fitToHeight="100"/>
  <headerFooter>
    <oddFooter>&amp;CStrana &amp;P z &amp;N</oddFooter>
  </headerFooter>
  <drawing r:id="rId92"/>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128</v>
      </c>
      <c r="AZ2" s="288" t="s">
        <v>1181</v>
      </c>
      <c r="BA2" s="288" t="s">
        <v>1</v>
      </c>
      <c r="BB2" s="288" t="s">
        <v>1</v>
      </c>
      <c r="BC2" s="288" t="s">
        <v>1168</v>
      </c>
      <c r="BD2" s="288" t="s">
        <v>86</v>
      </c>
    </row>
    <row r="3" s="1" customFormat="1" ht="6.96" customHeight="1">
      <c r="B3" s="146"/>
      <c r="C3" s="147"/>
      <c r="D3" s="147"/>
      <c r="E3" s="147"/>
      <c r="F3" s="147"/>
      <c r="G3" s="147"/>
      <c r="H3" s="147"/>
      <c r="I3" s="147"/>
      <c r="J3" s="147"/>
      <c r="K3" s="147"/>
      <c r="L3" s="20"/>
      <c r="AT3" s="17" t="s">
        <v>86</v>
      </c>
      <c r="AZ3" s="288" t="s">
        <v>2153</v>
      </c>
      <c r="BA3" s="288" t="s">
        <v>1</v>
      </c>
      <c r="BB3" s="288" t="s">
        <v>1</v>
      </c>
      <c r="BC3" s="288" t="s">
        <v>2154</v>
      </c>
      <c r="BD3" s="288"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1" customFormat="1" ht="12" customHeight="1">
      <c r="B8" s="20"/>
      <c r="D8" s="150" t="s">
        <v>223</v>
      </c>
      <c r="L8" s="20"/>
    </row>
    <row r="9" s="2" customFormat="1" ht="16.5" customHeight="1">
      <c r="A9" s="38"/>
      <c r="B9" s="44"/>
      <c r="C9" s="38"/>
      <c r="D9" s="38"/>
      <c r="E9" s="151" t="s">
        <v>2155</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403</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2156</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12. 5. 2025</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36</v>
      </c>
      <c r="E32" s="38"/>
      <c r="F32" s="38"/>
      <c r="G32" s="38"/>
      <c r="H32" s="38"/>
      <c r="I32" s="38"/>
      <c r="J32" s="160">
        <f>ROUND(J132,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38</v>
      </c>
      <c r="G34" s="38"/>
      <c r="H34" s="38"/>
      <c r="I34" s="161" t="s">
        <v>37</v>
      </c>
      <c r="J34" s="161" t="s">
        <v>39</v>
      </c>
      <c r="K34" s="38"/>
      <c r="L34" s="63"/>
      <c r="S34" s="38"/>
      <c r="T34" s="38"/>
      <c r="U34" s="38"/>
      <c r="V34" s="38"/>
      <c r="W34" s="38"/>
      <c r="X34" s="38"/>
      <c r="Y34" s="38"/>
      <c r="Z34" s="38"/>
      <c r="AA34" s="38"/>
      <c r="AB34" s="38"/>
      <c r="AC34" s="38"/>
      <c r="AD34" s="38"/>
      <c r="AE34" s="38"/>
    </row>
    <row r="35" s="2" customFormat="1" ht="14.4" customHeight="1">
      <c r="A35" s="38"/>
      <c r="B35" s="44"/>
      <c r="C35" s="38"/>
      <c r="D35" s="162" t="s">
        <v>40</v>
      </c>
      <c r="E35" s="150" t="s">
        <v>41</v>
      </c>
      <c r="F35" s="163">
        <f>ROUND((SUM(BE132:BE660)),  2)</f>
        <v>0</v>
      </c>
      <c r="G35" s="38"/>
      <c r="H35" s="38"/>
      <c r="I35" s="164">
        <v>0.20999999999999999</v>
      </c>
      <c r="J35" s="163">
        <f>ROUND(((SUM(BE132:BE660))*I35),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42</v>
      </c>
      <c r="F36" s="163">
        <f>ROUND((SUM(BF132:BF660)),  2)</f>
        <v>0</v>
      </c>
      <c r="G36" s="38"/>
      <c r="H36" s="38"/>
      <c r="I36" s="164">
        <v>0.12</v>
      </c>
      <c r="J36" s="163">
        <f>ROUND(((SUM(BF132:BF660))*I36),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43</v>
      </c>
      <c r="F37" s="163">
        <f>ROUND((SUM(BG132:BG660)),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44</v>
      </c>
      <c r="F38" s="163">
        <f>ROUND((SUM(BH132:BH660)),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45</v>
      </c>
      <c r="F39" s="163">
        <f>ROUND((SUM(BI132:BI660)),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46</v>
      </c>
      <c r="E41" s="167"/>
      <c r="F41" s="167"/>
      <c r="G41" s="168" t="s">
        <v>47</v>
      </c>
      <c r="H41" s="169" t="s">
        <v>48</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223</v>
      </c>
      <c r="D86" s="22"/>
      <c r="E86" s="22"/>
      <c r="F86" s="22"/>
      <c r="G86" s="22"/>
      <c r="H86" s="22"/>
      <c r="I86" s="22"/>
      <c r="J86" s="22"/>
      <c r="K86" s="22"/>
      <c r="L86" s="20"/>
    </row>
    <row r="87" s="2" customFormat="1" ht="16.5" customHeight="1">
      <c r="A87" s="38"/>
      <c r="B87" s="39"/>
      <c r="C87" s="40"/>
      <c r="D87" s="40"/>
      <c r="E87" s="183" t="s">
        <v>2155</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403</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102.1 - Místní komunikace III.třídy - 1</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Frýdek-Místek</v>
      </c>
      <c r="G91" s="40"/>
      <c r="H91" s="40"/>
      <c r="I91" s="32" t="s">
        <v>22</v>
      </c>
      <c r="J91" s="79" t="str">
        <f>IF(J14="","",J14)</f>
        <v>12. 5. 2025</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Statutární město Frýdek-Místek</v>
      </c>
      <c r="G93" s="40"/>
      <c r="H93" s="40"/>
      <c r="I93" s="32" t="s">
        <v>30</v>
      </c>
      <c r="J93" s="36" t="str">
        <f>E23</f>
        <v>DOPRAPLAN s.r.o.</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226</v>
      </c>
      <c r="D96" s="185"/>
      <c r="E96" s="185"/>
      <c r="F96" s="185"/>
      <c r="G96" s="185"/>
      <c r="H96" s="185"/>
      <c r="I96" s="185"/>
      <c r="J96" s="186" t="s">
        <v>227</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228</v>
      </c>
      <c r="D98" s="40"/>
      <c r="E98" s="40"/>
      <c r="F98" s="40"/>
      <c r="G98" s="40"/>
      <c r="H98" s="40"/>
      <c r="I98" s="40"/>
      <c r="J98" s="110">
        <f>J132</f>
        <v>0</v>
      </c>
      <c r="K98" s="40"/>
      <c r="L98" s="63"/>
      <c r="S98" s="38"/>
      <c r="T98" s="38"/>
      <c r="U98" s="38"/>
      <c r="V98" s="38"/>
      <c r="W98" s="38"/>
      <c r="X98" s="38"/>
      <c r="Y98" s="38"/>
      <c r="Z98" s="38"/>
      <c r="AA98" s="38"/>
      <c r="AB98" s="38"/>
      <c r="AC98" s="38"/>
      <c r="AD98" s="38"/>
      <c r="AE98" s="38"/>
      <c r="AU98" s="17" t="s">
        <v>229</v>
      </c>
    </row>
    <row r="99" s="9" customFormat="1" ht="24.96" customHeight="1">
      <c r="A99" s="9"/>
      <c r="B99" s="188"/>
      <c r="C99" s="189"/>
      <c r="D99" s="190" t="s">
        <v>230</v>
      </c>
      <c r="E99" s="191"/>
      <c r="F99" s="191"/>
      <c r="G99" s="191"/>
      <c r="H99" s="191"/>
      <c r="I99" s="191"/>
      <c r="J99" s="192">
        <f>J133</f>
        <v>0</v>
      </c>
      <c r="K99" s="189"/>
      <c r="L99" s="193"/>
      <c r="S99" s="9"/>
      <c r="T99" s="9"/>
      <c r="U99" s="9"/>
      <c r="V99" s="9"/>
      <c r="W99" s="9"/>
      <c r="X99" s="9"/>
      <c r="Y99" s="9"/>
      <c r="Z99" s="9"/>
      <c r="AA99" s="9"/>
      <c r="AB99" s="9"/>
      <c r="AC99" s="9"/>
      <c r="AD99" s="9"/>
      <c r="AE99" s="9"/>
    </row>
    <row r="100" s="14" customFormat="1" ht="19.92" customHeight="1">
      <c r="A100" s="14"/>
      <c r="B100" s="267"/>
      <c r="C100" s="133"/>
      <c r="D100" s="268" t="s">
        <v>405</v>
      </c>
      <c r="E100" s="269"/>
      <c r="F100" s="269"/>
      <c r="G100" s="269"/>
      <c r="H100" s="269"/>
      <c r="I100" s="269"/>
      <c r="J100" s="270">
        <f>J134</f>
        <v>0</v>
      </c>
      <c r="K100" s="133"/>
      <c r="L100" s="271"/>
      <c r="S100" s="14"/>
      <c r="T100" s="14"/>
      <c r="U100" s="14"/>
      <c r="V100" s="14"/>
      <c r="W100" s="14"/>
      <c r="X100" s="14"/>
      <c r="Y100" s="14"/>
      <c r="Z100" s="14"/>
      <c r="AA100" s="14"/>
      <c r="AB100" s="14"/>
      <c r="AC100" s="14"/>
      <c r="AD100" s="14"/>
      <c r="AE100" s="14"/>
    </row>
    <row r="101" s="14" customFormat="1" ht="19.92" customHeight="1">
      <c r="A101" s="14"/>
      <c r="B101" s="267"/>
      <c r="C101" s="133"/>
      <c r="D101" s="268" t="s">
        <v>2157</v>
      </c>
      <c r="E101" s="269"/>
      <c r="F101" s="269"/>
      <c r="G101" s="269"/>
      <c r="H101" s="269"/>
      <c r="I101" s="269"/>
      <c r="J101" s="270">
        <f>J296</f>
        <v>0</v>
      </c>
      <c r="K101" s="133"/>
      <c r="L101" s="271"/>
      <c r="S101" s="14"/>
      <c r="T101" s="14"/>
      <c r="U101" s="14"/>
      <c r="V101" s="14"/>
      <c r="W101" s="14"/>
      <c r="X101" s="14"/>
      <c r="Y101" s="14"/>
      <c r="Z101" s="14"/>
      <c r="AA101" s="14"/>
      <c r="AB101" s="14"/>
      <c r="AC101" s="14"/>
      <c r="AD101" s="14"/>
      <c r="AE101" s="14"/>
    </row>
    <row r="102" s="14" customFormat="1" ht="19.92" customHeight="1">
      <c r="A102" s="14"/>
      <c r="B102" s="267"/>
      <c r="C102" s="133"/>
      <c r="D102" s="268" t="s">
        <v>2158</v>
      </c>
      <c r="E102" s="269"/>
      <c r="F102" s="269"/>
      <c r="G102" s="269"/>
      <c r="H102" s="269"/>
      <c r="I102" s="269"/>
      <c r="J102" s="270">
        <f>J331</f>
        <v>0</v>
      </c>
      <c r="K102" s="133"/>
      <c r="L102" s="271"/>
      <c r="S102" s="14"/>
      <c r="T102" s="14"/>
      <c r="U102" s="14"/>
      <c r="V102" s="14"/>
      <c r="W102" s="14"/>
      <c r="X102" s="14"/>
      <c r="Y102" s="14"/>
      <c r="Z102" s="14"/>
      <c r="AA102" s="14"/>
      <c r="AB102" s="14"/>
      <c r="AC102" s="14"/>
      <c r="AD102" s="14"/>
      <c r="AE102" s="14"/>
    </row>
    <row r="103" s="14" customFormat="1" ht="19.92" customHeight="1">
      <c r="A103" s="14"/>
      <c r="B103" s="267"/>
      <c r="C103" s="133"/>
      <c r="D103" s="268" t="s">
        <v>2159</v>
      </c>
      <c r="E103" s="269"/>
      <c r="F103" s="269"/>
      <c r="G103" s="269"/>
      <c r="H103" s="269"/>
      <c r="I103" s="269"/>
      <c r="J103" s="270">
        <f>J337</f>
        <v>0</v>
      </c>
      <c r="K103" s="133"/>
      <c r="L103" s="271"/>
      <c r="S103" s="14"/>
      <c r="T103" s="14"/>
      <c r="U103" s="14"/>
      <c r="V103" s="14"/>
      <c r="W103" s="14"/>
      <c r="X103" s="14"/>
      <c r="Y103" s="14"/>
      <c r="Z103" s="14"/>
      <c r="AA103" s="14"/>
      <c r="AB103" s="14"/>
      <c r="AC103" s="14"/>
      <c r="AD103" s="14"/>
      <c r="AE103" s="14"/>
    </row>
    <row r="104" s="14" customFormat="1" ht="19.92" customHeight="1">
      <c r="A104" s="14"/>
      <c r="B104" s="267"/>
      <c r="C104" s="133"/>
      <c r="D104" s="268" t="s">
        <v>1188</v>
      </c>
      <c r="E104" s="269"/>
      <c r="F104" s="269"/>
      <c r="G104" s="269"/>
      <c r="H104" s="269"/>
      <c r="I104" s="269"/>
      <c r="J104" s="270">
        <f>J383</f>
        <v>0</v>
      </c>
      <c r="K104" s="133"/>
      <c r="L104" s="271"/>
      <c r="S104" s="14"/>
      <c r="T104" s="14"/>
      <c r="U104" s="14"/>
      <c r="V104" s="14"/>
      <c r="W104" s="14"/>
      <c r="X104" s="14"/>
      <c r="Y104" s="14"/>
      <c r="Z104" s="14"/>
      <c r="AA104" s="14"/>
      <c r="AB104" s="14"/>
      <c r="AC104" s="14"/>
      <c r="AD104" s="14"/>
      <c r="AE104" s="14"/>
    </row>
    <row r="105" s="14" customFormat="1" ht="19.92" customHeight="1">
      <c r="A105" s="14"/>
      <c r="B105" s="267"/>
      <c r="C105" s="133"/>
      <c r="D105" s="268" t="s">
        <v>756</v>
      </c>
      <c r="E105" s="269"/>
      <c r="F105" s="269"/>
      <c r="G105" s="269"/>
      <c r="H105" s="269"/>
      <c r="I105" s="269"/>
      <c r="J105" s="270">
        <f>J458</f>
        <v>0</v>
      </c>
      <c r="K105" s="133"/>
      <c r="L105" s="271"/>
      <c r="S105" s="14"/>
      <c r="T105" s="14"/>
      <c r="U105" s="14"/>
      <c r="V105" s="14"/>
      <c r="W105" s="14"/>
      <c r="X105" s="14"/>
      <c r="Y105" s="14"/>
      <c r="Z105" s="14"/>
      <c r="AA105" s="14"/>
      <c r="AB105" s="14"/>
      <c r="AC105" s="14"/>
      <c r="AD105" s="14"/>
      <c r="AE105" s="14"/>
    </row>
    <row r="106" s="9" customFormat="1" ht="24.96" customHeight="1">
      <c r="A106" s="9"/>
      <c r="B106" s="188"/>
      <c r="C106" s="189"/>
      <c r="D106" s="190" t="s">
        <v>1191</v>
      </c>
      <c r="E106" s="191"/>
      <c r="F106" s="191"/>
      <c r="G106" s="191"/>
      <c r="H106" s="191"/>
      <c r="I106" s="191"/>
      <c r="J106" s="192">
        <f>J535</f>
        <v>0</v>
      </c>
      <c r="K106" s="189"/>
      <c r="L106" s="193"/>
      <c r="S106" s="9"/>
      <c r="T106" s="9"/>
      <c r="U106" s="9"/>
      <c r="V106" s="9"/>
      <c r="W106" s="9"/>
      <c r="X106" s="9"/>
      <c r="Y106" s="9"/>
      <c r="Z106" s="9"/>
      <c r="AA106" s="9"/>
      <c r="AB106" s="9"/>
      <c r="AC106" s="9"/>
      <c r="AD106" s="9"/>
      <c r="AE106" s="9"/>
    </row>
    <row r="107" s="14" customFormat="1" ht="19.92" customHeight="1">
      <c r="A107" s="14"/>
      <c r="B107" s="267"/>
      <c r="C107" s="133"/>
      <c r="D107" s="268" t="s">
        <v>1192</v>
      </c>
      <c r="E107" s="269"/>
      <c r="F107" s="269"/>
      <c r="G107" s="269"/>
      <c r="H107" s="269"/>
      <c r="I107" s="269"/>
      <c r="J107" s="270">
        <f>J536</f>
        <v>0</v>
      </c>
      <c r="K107" s="133"/>
      <c r="L107" s="271"/>
      <c r="S107" s="14"/>
      <c r="T107" s="14"/>
      <c r="U107" s="14"/>
      <c r="V107" s="14"/>
      <c r="W107" s="14"/>
      <c r="X107" s="14"/>
      <c r="Y107" s="14"/>
      <c r="Z107" s="14"/>
      <c r="AA107" s="14"/>
      <c r="AB107" s="14"/>
      <c r="AC107" s="14"/>
      <c r="AD107" s="14"/>
      <c r="AE107" s="14"/>
    </row>
    <row r="108" s="14" customFormat="1" ht="19.92" customHeight="1">
      <c r="A108" s="14"/>
      <c r="B108" s="267"/>
      <c r="C108" s="133"/>
      <c r="D108" s="268" t="s">
        <v>1193</v>
      </c>
      <c r="E108" s="269"/>
      <c r="F108" s="269"/>
      <c r="G108" s="269"/>
      <c r="H108" s="269"/>
      <c r="I108" s="269"/>
      <c r="J108" s="270">
        <f>J544</f>
        <v>0</v>
      </c>
      <c r="K108" s="133"/>
      <c r="L108" s="271"/>
      <c r="S108" s="14"/>
      <c r="T108" s="14"/>
      <c r="U108" s="14"/>
      <c r="V108" s="14"/>
      <c r="W108" s="14"/>
      <c r="X108" s="14"/>
      <c r="Y108" s="14"/>
      <c r="Z108" s="14"/>
      <c r="AA108" s="14"/>
      <c r="AB108" s="14"/>
      <c r="AC108" s="14"/>
      <c r="AD108" s="14"/>
      <c r="AE108" s="14"/>
    </row>
    <row r="109" s="14" customFormat="1" ht="19.92" customHeight="1">
      <c r="A109" s="14"/>
      <c r="B109" s="267"/>
      <c r="C109" s="133"/>
      <c r="D109" s="268" t="s">
        <v>1194</v>
      </c>
      <c r="E109" s="269"/>
      <c r="F109" s="269"/>
      <c r="G109" s="269"/>
      <c r="H109" s="269"/>
      <c r="I109" s="269"/>
      <c r="J109" s="270">
        <f>J561</f>
        <v>0</v>
      </c>
      <c r="K109" s="133"/>
      <c r="L109" s="271"/>
      <c r="S109" s="14"/>
      <c r="T109" s="14"/>
      <c r="U109" s="14"/>
      <c r="V109" s="14"/>
      <c r="W109" s="14"/>
      <c r="X109" s="14"/>
      <c r="Y109" s="14"/>
      <c r="Z109" s="14"/>
      <c r="AA109" s="14"/>
      <c r="AB109" s="14"/>
      <c r="AC109" s="14"/>
      <c r="AD109" s="14"/>
      <c r="AE109" s="14"/>
    </row>
    <row r="110" s="14" customFormat="1" ht="19.92" customHeight="1">
      <c r="A110" s="14"/>
      <c r="B110" s="267"/>
      <c r="C110" s="133"/>
      <c r="D110" s="268" t="s">
        <v>2160</v>
      </c>
      <c r="E110" s="269"/>
      <c r="F110" s="269"/>
      <c r="G110" s="269"/>
      <c r="H110" s="269"/>
      <c r="I110" s="269"/>
      <c r="J110" s="270">
        <f>J657</f>
        <v>0</v>
      </c>
      <c r="K110" s="133"/>
      <c r="L110" s="271"/>
      <c r="S110" s="14"/>
      <c r="T110" s="14"/>
      <c r="U110" s="14"/>
      <c r="V110" s="14"/>
      <c r="W110" s="14"/>
      <c r="X110" s="14"/>
      <c r="Y110" s="14"/>
      <c r="Z110" s="14"/>
      <c r="AA110" s="14"/>
      <c r="AB110" s="14"/>
      <c r="AC110" s="14"/>
      <c r="AD110" s="14"/>
      <c r="AE110" s="14"/>
    </row>
    <row r="111" s="2" customFormat="1" ht="21.84"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6.96" customHeight="1">
      <c r="A112" s="38"/>
      <c r="B112" s="66"/>
      <c r="C112" s="67"/>
      <c r="D112" s="67"/>
      <c r="E112" s="67"/>
      <c r="F112" s="67"/>
      <c r="G112" s="67"/>
      <c r="H112" s="67"/>
      <c r="I112" s="67"/>
      <c r="J112" s="67"/>
      <c r="K112" s="67"/>
      <c r="L112" s="63"/>
      <c r="S112" s="38"/>
      <c r="T112" s="38"/>
      <c r="U112" s="38"/>
      <c r="V112" s="38"/>
      <c r="W112" s="38"/>
      <c r="X112" s="38"/>
      <c r="Y112" s="38"/>
      <c r="Z112" s="38"/>
      <c r="AA112" s="38"/>
      <c r="AB112" s="38"/>
      <c r="AC112" s="38"/>
      <c r="AD112" s="38"/>
      <c r="AE112" s="38"/>
    </row>
    <row r="116" s="2" customFormat="1" ht="6.96" customHeight="1">
      <c r="A116" s="38"/>
      <c r="B116" s="68"/>
      <c r="C116" s="69"/>
      <c r="D116" s="69"/>
      <c r="E116" s="69"/>
      <c r="F116" s="69"/>
      <c r="G116" s="69"/>
      <c r="H116" s="69"/>
      <c r="I116" s="69"/>
      <c r="J116" s="69"/>
      <c r="K116" s="69"/>
      <c r="L116" s="63"/>
      <c r="S116" s="38"/>
      <c r="T116" s="38"/>
      <c r="U116" s="38"/>
      <c r="V116" s="38"/>
      <c r="W116" s="38"/>
      <c r="X116" s="38"/>
      <c r="Y116" s="38"/>
      <c r="Z116" s="38"/>
      <c r="AA116" s="38"/>
      <c r="AB116" s="38"/>
      <c r="AC116" s="38"/>
      <c r="AD116" s="38"/>
      <c r="AE116" s="38"/>
    </row>
    <row r="117" s="2" customFormat="1" ht="24.96" customHeight="1">
      <c r="A117" s="38"/>
      <c r="B117" s="39"/>
      <c r="C117" s="23" t="s">
        <v>236</v>
      </c>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16</v>
      </c>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26.25" customHeight="1">
      <c r="A120" s="38"/>
      <c r="B120" s="39"/>
      <c r="C120" s="40"/>
      <c r="D120" s="40"/>
      <c r="E120" s="183" t="str">
        <f>E7</f>
        <v>Vybudování komunikací a inženýrských sítí v lokalitě Berlín 2, Frýdek-Místek</v>
      </c>
      <c r="F120" s="32"/>
      <c r="G120" s="32"/>
      <c r="H120" s="32"/>
      <c r="I120" s="40"/>
      <c r="J120" s="40"/>
      <c r="K120" s="40"/>
      <c r="L120" s="63"/>
      <c r="S120" s="38"/>
      <c r="T120" s="38"/>
      <c r="U120" s="38"/>
      <c r="V120" s="38"/>
      <c r="W120" s="38"/>
      <c r="X120" s="38"/>
      <c r="Y120" s="38"/>
      <c r="Z120" s="38"/>
      <c r="AA120" s="38"/>
      <c r="AB120" s="38"/>
      <c r="AC120" s="38"/>
      <c r="AD120" s="38"/>
      <c r="AE120" s="38"/>
    </row>
    <row r="121" s="1" customFormat="1" ht="12" customHeight="1">
      <c r="B121" s="21"/>
      <c r="C121" s="32" t="s">
        <v>223</v>
      </c>
      <c r="D121" s="22"/>
      <c r="E121" s="22"/>
      <c r="F121" s="22"/>
      <c r="G121" s="22"/>
      <c r="H121" s="22"/>
      <c r="I121" s="22"/>
      <c r="J121" s="22"/>
      <c r="K121" s="22"/>
      <c r="L121" s="20"/>
    </row>
    <row r="122" s="2" customFormat="1" ht="16.5" customHeight="1">
      <c r="A122" s="38"/>
      <c r="B122" s="39"/>
      <c r="C122" s="40"/>
      <c r="D122" s="40"/>
      <c r="E122" s="183" t="s">
        <v>2155</v>
      </c>
      <c r="F122" s="40"/>
      <c r="G122" s="40"/>
      <c r="H122" s="40"/>
      <c r="I122" s="40"/>
      <c r="J122" s="40"/>
      <c r="K122" s="40"/>
      <c r="L122" s="63"/>
      <c r="S122" s="38"/>
      <c r="T122" s="38"/>
      <c r="U122" s="38"/>
      <c r="V122" s="38"/>
      <c r="W122" s="38"/>
      <c r="X122" s="38"/>
      <c r="Y122" s="38"/>
      <c r="Z122" s="38"/>
      <c r="AA122" s="38"/>
      <c r="AB122" s="38"/>
      <c r="AC122" s="38"/>
      <c r="AD122" s="38"/>
      <c r="AE122" s="38"/>
    </row>
    <row r="123" s="2" customFormat="1" ht="12" customHeight="1">
      <c r="A123" s="38"/>
      <c r="B123" s="39"/>
      <c r="C123" s="32" t="s">
        <v>403</v>
      </c>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2" customFormat="1" ht="16.5" customHeight="1">
      <c r="A124" s="38"/>
      <c r="B124" s="39"/>
      <c r="C124" s="40"/>
      <c r="D124" s="40"/>
      <c r="E124" s="76" t="str">
        <f>E11</f>
        <v>102.1 - Místní komunikace III.třídy - 1</v>
      </c>
      <c r="F124" s="40"/>
      <c r="G124" s="40"/>
      <c r="H124" s="40"/>
      <c r="I124" s="40"/>
      <c r="J124" s="40"/>
      <c r="K124" s="40"/>
      <c r="L124" s="63"/>
      <c r="S124" s="38"/>
      <c r="T124" s="38"/>
      <c r="U124" s="38"/>
      <c r="V124" s="38"/>
      <c r="W124" s="38"/>
      <c r="X124" s="38"/>
      <c r="Y124" s="38"/>
      <c r="Z124" s="38"/>
      <c r="AA124" s="38"/>
      <c r="AB124" s="38"/>
      <c r="AC124" s="38"/>
      <c r="AD124" s="38"/>
      <c r="AE124" s="38"/>
    </row>
    <row r="125" s="2" customFormat="1" ht="6.96" customHeight="1">
      <c r="A125" s="38"/>
      <c r="B125" s="39"/>
      <c r="C125" s="40"/>
      <c r="D125" s="40"/>
      <c r="E125" s="40"/>
      <c r="F125" s="40"/>
      <c r="G125" s="40"/>
      <c r="H125" s="40"/>
      <c r="I125" s="40"/>
      <c r="J125" s="40"/>
      <c r="K125" s="40"/>
      <c r="L125" s="63"/>
      <c r="S125" s="38"/>
      <c r="T125" s="38"/>
      <c r="U125" s="38"/>
      <c r="V125" s="38"/>
      <c r="W125" s="38"/>
      <c r="X125" s="38"/>
      <c r="Y125" s="38"/>
      <c r="Z125" s="38"/>
      <c r="AA125" s="38"/>
      <c r="AB125" s="38"/>
      <c r="AC125" s="38"/>
      <c r="AD125" s="38"/>
      <c r="AE125" s="38"/>
    </row>
    <row r="126" s="2" customFormat="1" ht="12" customHeight="1">
      <c r="A126" s="38"/>
      <c r="B126" s="39"/>
      <c r="C126" s="32" t="s">
        <v>20</v>
      </c>
      <c r="D126" s="40"/>
      <c r="E126" s="40"/>
      <c r="F126" s="27" t="str">
        <f>F14</f>
        <v>Frýdek-Místek</v>
      </c>
      <c r="G126" s="40"/>
      <c r="H126" s="40"/>
      <c r="I126" s="32" t="s">
        <v>22</v>
      </c>
      <c r="J126" s="79" t="str">
        <f>IF(J14="","",J14)</f>
        <v>12. 5. 2025</v>
      </c>
      <c r="K126" s="40"/>
      <c r="L126" s="63"/>
      <c r="S126" s="38"/>
      <c r="T126" s="38"/>
      <c r="U126" s="38"/>
      <c r="V126" s="38"/>
      <c r="W126" s="38"/>
      <c r="X126" s="38"/>
      <c r="Y126" s="38"/>
      <c r="Z126" s="38"/>
      <c r="AA126" s="38"/>
      <c r="AB126" s="38"/>
      <c r="AC126" s="38"/>
      <c r="AD126" s="38"/>
      <c r="AE126" s="38"/>
    </row>
    <row r="127" s="2" customFormat="1" ht="6.96" customHeight="1">
      <c r="A127" s="38"/>
      <c r="B127" s="39"/>
      <c r="C127" s="40"/>
      <c r="D127" s="40"/>
      <c r="E127" s="40"/>
      <c r="F127" s="40"/>
      <c r="G127" s="40"/>
      <c r="H127" s="40"/>
      <c r="I127" s="40"/>
      <c r="J127" s="40"/>
      <c r="K127" s="40"/>
      <c r="L127" s="63"/>
      <c r="S127" s="38"/>
      <c r="T127" s="38"/>
      <c r="U127" s="38"/>
      <c r="V127" s="38"/>
      <c r="W127" s="38"/>
      <c r="X127" s="38"/>
      <c r="Y127" s="38"/>
      <c r="Z127" s="38"/>
      <c r="AA127" s="38"/>
      <c r="AB127" s="38"/>
      <c r="AC127" s="38"/>
      <c r="AD127" s="38"/>
      <c r="AE127" s="38"/>
    </row>
    <row r="128" s="2" customFormat="1" ht="15.15" customHeight="1">
      <c r="A128" s="38"/>
      <c r="B128" s="39"/>
      <c r="C128" s="32" t="s">
        <v>24</v>
      </c>
      <c r="D128" s="40"/>
      <c r="E128" s="40"/>
      <c r="F128" s="27" t="str">
        <f>E17</f>
        <v>Statutární město Frýdek-Místek</v>
      </c>
      <c r="G128" s="40"/>
      <c r="H128" s="40"/>
      <c r="I128" s="32" t="s">
        <v>30</v>
      </c>
      <c r="J128" s="36" t="str">
        <f>E23</f>
        <v>DOPRAPLAN s.r.o.</v>
      </c>
      <c r="K128" s="40"/>
      <c r="L128" s="63"/>
      <c r="S128" s="38"/>
      <c r="T128" s="38"/>
      <c r="U128" s="38"/>
      <c r="V128" s="38"/>
      <c r="W128" s="38"/>
      <c r="X128" s="38"/>
      <c r="Y128" s="38"/>
      <c r="Z128" s="38"/>
      <c r="AA128" s="38"/>
      <c r="AB128" s="38"/>
      <c r="AC128" s="38"/>
      <c r="AD128" s="38"/>
      <c r="AE128" s="38"/>
    </row>
    <row r="129" s="2" customFormat="1" ht="15.15" customHeight="1">
      <c r="A129" s="38"/>
      <c r="B129" s="39"/>
      <c r="C129" s="32" t="s">
        <v>28</v>
      </c>
      <c r="D129" s="40"/>
      <c r="E129" s="40"/>
      <c r="F129" s="27" t="str">
        <f>IF(E20="","",E20)</f>
        <v>Vyplň údaj</v>
      </c>
      <c r="G129" s="40"/>
      <c r="H129" s="40"/>
      <c r="I129" s="32" t="s">
        <v>33</v>
      </c>
      <c r="J129" s="36" t="str">
        <f>E26</f>
        <v xml:space="preserve"> </v>
      </c>
      <c r="K129" s="40"/>
      <c r="L129" s="63"/>
      <c r="S129" s="38"/>
      <c r="T129" s="38"/>
      <c r="U129" s="38"/>
      <c r="V129" s="38"/>
      <c r="W129" s="38"/>
      <c r="X129" s="38"/>
      <c r="Y129" s="38"/>
      <c r="Z129" s="38"/>
      <c r="AA129" s="38"/>
      <c r="AB129" s="38"/>
      <c r="AC129" s="38"/>
      <c r="AD129" s="38"/>
      <c r="AE129" s="38"/>
    </row>
    <row r="130" s="2" customFormat="1" ht="10.32" customHeight="1">
      <c r="A130" s="38"/>
      <c r="B130" s="39"/>
      <c r="C130" s="40"/>
      <c r="D130" s="40"/>
      <c r="E130" s="40"/>
      <c r="F130" s="40"/>
      <c r="G130" s="40"/>
      <c r="H130" s="40"/>
      <c r="I130" s="40"/>
      <c r="J130" s="40"/>
      <c r="K130" s="40"/>
      <c r="L130" s="63"/>
      <c r="S130" s="38"/>
      <c r="T130" s="38"/>
      <c r="U130" s="38"/>
      <c r="V130" s="38"/>
      <c r="W130" s="38"/>
      <c r="X130" s="38"/>
      <c r="Y130" s="38"/>
      <c r="Z130" s="38"/>
      <c r="AA130" s="38"/>
      <c r="AB130" s="38"/>
      <c r="AC130" s="38"/>
      <c r="AD130" s="38"/>
      <c r="AE130" s="38"/>
    </row>
    <row r="131" s="10" customFormat="1" ht="29.28" customHeight="1">
      <c r="A131" s="194"/>
      <c r="B131" s="195"/>
      <c r="C131" s="196" t="s">
        <v>237</v>
      </c>
      <c r="D131" s="197" t="s">
        <v>61</v>
      </c>
      <c r="E131" s="197" t="s">
        <v>57</v>
      </c>
      <c r="F131" s="197" t="s">
        <v>58</v>
      </c>
      <c r="G131" s="197" t="s">
        <v>238</v>
      </c>
      <c r="H131" s="197" t="s">
        <v>239</v>
      </c>
      <c r="I131" s="197" t="s">
        <v>240</v>
      </c>
      <c r="J131" s="198" t="s">
        <v>227</v>
      </c>
      <c r="K131" s="199" t="s">
        <v>241</v>
      </c>
      <c r="L131" s="200"/>
      <c r="M131" s="100" t="s">
        <v>1</v>
      </c>
      <c r="N131" s="101" t="s">
        <v>40</v>
      </c>
      <c r="O131" s="101" t="s">
        <v>242</v>
      </c>
      <c r="P131" s="101" t="s">
        <v>243</v>
      </c>
      <c r="Q131" s="101" t="s">
        <v>244</v>
      </c>
      <c r="R131" s="101" t="s">
        <v>245</v>
      </c>
      <c r="S131" s="101" t="s">
        <v>246</v>
      </c>
      <c r="T131" s="102" t="s">
        <v>247</v>
      </c>
      <c r="U131" s="194"/>
      <c r="V131" s="194"/>
      <c r="W131" s="194"/>
      <c r="X131" s="194"/>
      <c r="Y131" s="194"/>
      <c r="Z131" s="194"/>
      <c r="AA131" s="194"/>
      <c r="AB131" s="194"/>
      <c r="AC131" s="194"/>
      <c r="AD131" s="194"/>
      <c r="AE131" s="194"/>
    </row>
    <row r="132" s="2" customFormat="1" ht="22.8" customHeight="1">
      <c r="A132" s="38"/>
      <c r="B132" s="39"/>
      <c r="C132" s="107" t="s">
        <v>248</v>
      </c>
      <c r="D132" s="40"/>
      <c r="E132" s="40"/>
      <c r="F132" s="40"/>
      <c r="G132" s="40"/>
      <c r="H132" s="40"/>
      <c r="I132" s="40"/>
      <c r="J132" s="201">
        <f>BK132</f>
        <v>0</v>
      </c>
      <c r="K132" s="40"/>
      <c r="L132" s="44"/>
      <c r="M132" s="103"/>
      <c r="N132" s="202"/>
      <c r="O132" s="104"/>
      <c r="P132" s="203">
        <f>P133+P535</f>
        <v>0</v>
      </c>
      <c r="Q132" s="104"/>
      <c r="R132" s="203">
        <f>R133+R535</f>
        <v>1949.1678942999999</v>
      </c>
      <c r="S132" s="104"/>
      <c r="T132" s="204">
        <f>T133+T535</f>
        <v>0</v>
      </c>
      <c r="U132" s="38"/>
      <c r="V132" s="38"/>
      <c r="W132" s="38"/>
      <c r="X132" s="38"/>
      <c r="Y132" s="38"/>
      <c r="Z132" s="38"/>
      <c r="AA132" s="38"/>
      <c r="AB132" s="38"/>
      <c r="AC132" s="38"/>
      <c r="AD132" s="38"/>
      <c r="AE132" s="38"/>
      <c r="AT132" s="17" t="s">
        <v>75</v>
      </c>
      <c r="AU132" s="17" t="s">
        <v>229</v>
      </c>
      <c r="BK132" s="205">
        <f>BK133+BK535</f>
        <v>0</v>
      </c>
    </row>
    <row r="133" s="11" customFormat="1" ht="25.92" customHeight="1">
      <c r="A133" s="11"/>
      <c r="B133" s="206"/>
      <c r="C133" s="207"/>
      <c r="D133" s="208" t="s">
        <v>75</v>
      </c>
      <c r="E133" s="209" t="s">
        <v>249</v>
      </c>
      <c r="F133" s="209" t="s">
        <v>250</v>
      </c>
      <c r="G133" s="207"/>
      <c r="H133" s="207"/>
      <c r="I133" s="210"/>
      <c r="J133" s="211">
        <f>BK133</f>
        <v>0</v>
      </c>
      <c r="K133" s="207"/>
      <c r="L133" s="212"/>
      <c r="M133" s="213"/>
      <c r="N133" s="214"/>
      <c r="O133" s="214"/>
      <c r="P133" s="215">
        <f>P134+P296+P331+P337+P383+P458</f>
        <v>0</v>
      </c>
      <c r="Q133" s="214"/>
      <c r="R133" s="215">
        <f>R134+R296+R331+R337+R383+R458</f>
        <v>1857.2060503</v>
      </c>
      <c r="S133" s="214"/>
      <c r="T133" s="216">
        <f>T134+T296+T331+T337+T383+T458</f>
        <v>0</v>
      </c>
      <c r="U133" s="11"/>
      <c r="V133" s="11"/>
      <c r="W133" s="11"/>
      <c r="X133" s="11"/>
      <c r="Y133" s="11"/>
      <c r="Z133" s="11"/>
      <c r="AA133" s="11"/>
      <c r="AB133" s="11"/>
      <c r="AC133" s="11"/>
      <c r="AD133" s="11"/>
      <c r="AE133" s="11"/>
      <c r="AR133" s="217" t="s">
        <v>84</v>
      </c>
      <c r="AT133" s="218" t="s">
        <v>75</v>
      </c>
      <c r="AU133" s="218" t="s">
        <v>76</v>
      </c>
      <c r="AY133" s="217" t="s">
        <v>251</v>
      </c>
      <c r="BK133" s="219">
        <f>BK134+BK296+BK331+BK337+BK383+BK458</f>
        <v>0</v>
      </c>
    </row>
    <row r="134" s="11" customFormat="1" ht="22.8" customHeight="1">
      <c r="A134" s="11"/>
      <c r="B134" s="206"/>
      <c r="C134" s="207"/>
      <c r="D134" s="208" t="s">
        <v>75</v>
      </c>
      <c r="E134" s="272" t="s">
        <v>84</v>
      </c>
      <c r="F134" s="272" t="s">
        <v>406</v>
      </c>
      <c r="G134" s="207"/>
      <c r="H134" s="207"/>
      <c r="I134" s="210"/>
      <c r="J134" s="273">
        <f>BK134</f>
        <v>0</v>
      </c>
      <c r="K134" s="207"/>
      <c r="L134" s="212"/>
      <c r="M134" s="213"/>
      <c r="N134" s="214"/>
      <c r="O134" s="214"/>
      <c r="P134" s="215">
        <f>SUM(P135:P295)</f>
        <v>0</v>
      </c>
      <c r="Q134" s="214"/>
      <c r="R134" s="215">
        <f>SUM(R135:R295)</f>
        <v>1511.5244499999999</v>
      </c>
      <c r="S134" s="214"/>
      <c r="T134" s="216">
        <f>SUM(T135:T295)</f>
        <v>0</v>
      </c>
      <c r="U134" s="11"/>
      <c r="V134" s="11"/>
      <c r="W134" s="11"/>
      <c r="X134" s="11"/>
      <c r="Y134" s="11"/>
      <c r="Z134" s="11"/>
      <c r="AA134" s="11"/>
      <c r="AB134" s="11"/>
      <c r="AC134" s="11"/>
      <c r="AD134" s="11"/>
      <c r="AE134" s="11"/>
      <c r="AR134" s="217" t="s">
        <v>84</v>
      </c>
      <c r="AT134" s="218" t="s">
        <v>75</v>
      </c>
      <c r="AU134" s="218" t="s">
        <v>84</v>
      </c>
      <c r="AY134" s="217" t="s">
        <v>251</v>
      </c>
      <c r="BK134" s="219">
        <f>SUM(BK135:BK295)</f>
        <v>0</v>
      </c>
    </row>
    <row r="135" s="2" customFormat="1" ht="24.15" customHeight="1">
      <c r="A135" s="38"/>
      <c r="B135" s="39"/>
      <c r="C135" s="220" t="s">
        <v>84</v>
      </c>
      <c r="D135" s="220" t="s">
        <v>255</v>
      </c>
      <c r="E135" s="221" t="s">
        <v>1244</v>
      </c>
      <c r="F135" s="222" t="s">
        <v>1245</v>
      </c>
      <c r="G135" s="223" t="s">
        <v>592</v>
      </c>
      <c r="H135" s="224">
        <v>1</v>
      </c>
      <c r="I135" s="225"/>
      <c r="J135" s="226">
        <f>ROUND(I135*H135,2)</f>
        <v>0</v>
      </c>
      <c r="K135" s="227"/>
      <c r="L135" s="44"/>
      <c r="M135" s="228" t="s">
        <v>1</v>
      </c>
      <c r="N135" s="229" t="s">
        <v>41</v>
      </c>
      <c r="O135" s="91"/>
      <c r="P135" s="230">
        <f>O135*H135</f>
        <v>0</v>
      </c>
      <c r="Q135" s="230">
        <v>0</v>
      </c>
      <c r="R135" s="230">
        <f>Q135*H135</f>
        <v>0</v>
      </c>
      <c r="S135" s="230">
        <v>0</v>
      </c>
      <c r="T135" s="231">
        <f>S135*H135</f>
        <v>0</v>
      </c>
      <c r="U135" s="38"/>
      <c r="V135" s="38"/>
      <c r="W135" s="38"/>
      <c r="X135" s="38"/>
      <c r="Y135" s="38"/>
      <c r="Z135" s="38"/>
      <c r="AA135" s="38"/>
      <c r="AB135" s="38"/>
      <c r="AC135" s="38"/>
      <c r="AD135" s="38"/>
      <c r="AE135" s="38"/>
      <c r="AR135" s="232" t="s">
        <v>254</v>
      </c>
      <c r="AT135" s="232" t="s">
        <v>255</v>
      </c>
      <c r="AU135" s="232" t="s">
        <v>86</v>
      </c>
      <c r="AY135" s="17" t="s">
        <v>251</v>
      </c>
      <c r="BE135" s="233">
        <f>IF(N135="základní",J135,0)</f>
        <v>0</v>
      </c>
      <c r="BF135" s="233">
        <f>IF(N135="snížená",J135,0)</f>
        <v>0</v>
      </c>
      <c r="BG135" s="233">
        <f>IF(N135="zákl. přenesená",J135,0)</f>
        <v>0</v>
      </c>
      <c r="BH135" s="233">
        <f>IF(N135="sníž. přenesená",J135,0)</f>
        <v>0</v>
      </c>
      <c r="BI135" s="233">
        <f>IF(N135="nulová",J135,0)</f>
        <v>0</v>
      </c>
      <c r="BJ135" s="17" t="s">
        <v>84</v>
      </c>
      <c r="BK135" s="233">
        <f>ROUND(I135*H135,2)</f>
        <v>0</v>
      </c>
      <c r="BL135" s="17" t="s">
        <v>254</v>
      </c>
      <c r="BM135" s="232" t="s">
        <v>2161</v>
      </c>
    </row>
    <row r="136" s="2" customFormat="1">
      <c r="A136" s="38"/>
      <c r="B136" s="39"/>
      <c r="C136" s="40"/>
      <c r="D136" s="234" t="s">
        <v>260</v>
      </c>
      <c r="E136" s="40"/>
      <c r="F136" s="235" t="s">
        <v>1247</v>
      </c>
      <c r="G136" s="40"/>
      <c r="H136" s="40"/>
      <c r="I136" s="236"/>
      <c r="J136" s="40"/>
      <c r="K136" s="40"/>
      <c r="L136" s="44"/>
      <c r="M136" s="237"/>
      <c r="N136" s="238"/>
      <c r="O136" s="91"/>
      <c r="P136" s="91"/>
      <c r="Q136" s="91"/>
      <c r="R136" s="91"/>
      <c r="S136" s="91"/>
      <c r="T136" s="92"/>
      <c r="U136" s="38"/>
      <c r="V136" s="38"/>
      <c r="W136" s="38"/>
      <c r="X136" s="38"/>
      <c r="Y136" s="38"/>
      <c r="Z136" s="38"/>
      <c r="AA136" s="38"/>
      <c r="AB136" s="38"/>
      <c r="AC136" s="38"/>
      <c r="AD136" s="38"/>
      <c r="AE136" s="38"/>
      <c r="AT136" s="17" t="s">
        <v>260</v>
      </c>
      <c r="AU136" s="17" t="s">
        <v>86</v>
      </c>
    </row>
    <row r="137" s="2" customFormat="1">
      <c r="A137" s="38"/>
      <c r="B137" s="39"/>
      <c r="C137" s="40"/>
      <c r="D137" s="240" t="s">
        <v>274</v>
      </c>
      <c r="E137" s="40"/>
      <c r="F137" s="241" t="s">
        <v>1248</v>
      </c>
      <c r="G137" s="40"/>
      <c r="H137" s="40"/>
      <c r="I137" s="236"/>
      <c r="J137" s="40"/>
      <c r="K137" s="40"/>
      <c r="L137" s="44"/>
      <c r="M137" s="237"/>
      <c r="N137" s="238"/>
      <c r="O137" s="91"/>
      <c r="P137" s="91"/>
      <c r="Q137" s="91"/>
      <c r="R137" s="91"/>
      <c r="S137" s="91"/>
      <c r="T137" s="92"/>
      <c r="U137" s="38"/>
      <c r="V137" s="38"/>
      <c r="W137" s="38"/>
      <c r="X137" s="38"/>
      <c r="Y137" s="38"/>
      <c r="Z137" s="38"/>
      <c r="AA137" s="38"/>
      <c r="AB137" s="38"/>
      <c r="AC137" s="38"/>
      <c r="AD137" s="38"/>
      <c r="AE137" s="38"/>
      <c r="AT137" s="17" t="s">
        <v>274</v>
      </c>
      <c r="AU137" s="17" t="s">
        <v>86</v>
      </c>
    </row>
    <row r="138" s="12" customFormat="1">
      <c r="A138" s="12"/>
      <c r="B138" s="242"/>
      <c r="C138" s="243"/>
      <c r="D138" s="234" t="s">
        <v>276</v>
      </c>
      <c r="E138" s="244" t="s">
        <v>1</v>
      </c>
      <c r="F138" s="245" t="s">
        <v>2162</v>
      </c>
      <c r="G138" s="243"/>
      <c r="H138" s="246">
        <v>1</v>
      </c>
      <c r="I138" s="247"/>
      <c r="J138" s="243"/>
      <c r="K138" s="243"/>
      <c r="L138" s="248"/>
      <c r="M138" s="249"/>
      <c r="N138" s="250"/>
      <c r="O138" s="250"/>
      <c r="P138" s="250"/>
      <c r="Q138" s="250"/>
      <c r="R138" s="250"/>
      <c r="S138" s="250"/>
      <c r="T138" s="251"/>
      <c r="U138" s="12"/>
      <c r="V138" s="12"/>
      <c r="W138" s="12"/>
      <c r="X138" s="12"/>
      <c r="Y138" s="12"/>
      <c r="Z138" s="12"/>
      <c r="AA138" s="12"/>
      <c r="AB138" s="12"/>
      <c r="AC138" s="12"/>
      <c r="AD138" s="12"/>
      <c r="AE138" s="12"/>
      <c r="AT138" s="252" t="s">
        <v>276</v>
      </c>
      <c r="AU138" s="252" t="s">
        <v>86</v>
      </c>
      <c r="AV138" s="12" t="s">
        <v>86</v>
      </c>
      <c r="AW138" s="12" t="s">
        <v>32</v>
      </c>
      <c r="AX138" s="12" t="s">
        <v>76</v>
      </c>
      <c r="AY138" s="252" t="s">
        <v>251</v>
      </c>
    </row>
    <row r="139" s="15" customFormat="1">
      <c r="A139" s="15"/>
      <c r="B139" s="274"/>
      <c r="C139" s="275"/>
      <c r="D139" s="234" t="s">
        <v>276</v>
      </c>
      <c r="E139" s="276" t="s">
        <v>1</v>
      </c>
      <c r="F139" s="277" t="s">
        <v>423</v>
      </c>
      <c r="G139" s="275"/>
      <c r="H139" s="278">
        <v>1</v>
      </c>
      <c r="I139" s="279"/>
      <c r="J139" s="275"/>
      <c r="K139" s="275"/>
      <c r="L139" s="280"/>
      <c r="M139" s="281"/>
      <c r="N139" s="282"/>
      <c r="O139" s="282"/>
      <c r="P139" s="282"/>
      <c r="Q139" s="282"/>
      <c r="R139" s="282"/>
      <c r="S139" s="282"/>
      <c r="T139" s="283"/>
      <c r="U139" s="15"/>
      <c r="V139" s="15"/>
      <c r="W139" s="15"/>
      <c r="X139" s="15"/>
      <c r="Y139" s="15"/>
      <c r="Z139" s="15"/>
      <c r="AA139" s="15"/>
      <c r="AB139" s="15"/>
      <c r="AC139" s="15"/>
      <c r="AD139" s="15"/>
      <c r="AE139" s="15"/>
      <c r="AT139" s="284" t="s">
        <v>276</v>
      </c>
      <c r="AU139" s="284" t="s">
        <v>86</v>
      </c>
      <c r="AV139" s="15" t="s">
        <v>254</v>
      </c>
      <c r="AW139" s="15" t="s">
        <v>32</v>
      </c>
      <c r="AX139" s="15" t="s">
        <v>84</v>
      </c>
      <c r="AY139" s="284" t="s">
        <v>251</v>
      </c>
    </row>
    <row r="140" s="2" customFormat="1" ht="33" customHeight="1">
      <c r="A140" s="38"/>
      <c r="B140" s="39"/>
      <c r="C140" s="220" t="s">
        <v>86</v>
      </c>
      <c r="D140" s="220" t="s">
        <v>255</v>
      </c>
      <c r="E140" s="221" t="s">
        <v>1250</v>
      </c>
      <c r="F140" s="222" t="s">
        <v>1251</v>
      </c>
      <c r="G140" s="223" t="s">
        <v>592</v>
      </c>
      <c r="H140" s="224">
        <v>2125.1399999999999</v>
      </c>
      <c r="I140" s="225"/>
      <c r="J140" s="226">
        <f>ROUND(I140*H140,2)</f>
        <v>0</v>
      </c>
      <c r="K140" s="227"/>
      <c r="L140" s="44"/>
      <c r="M140" s="228" t="s">
        <v>1</v>
      </c>
      <c r="N140" s="229" t="s">
        <v>41</v>
      </c>
      <c r="O140" s="91"/>
      <c r="P140" s="230">
        <f>O140*H140</f>
        <v>0</v>
      </c>
      <c r="Q140" s="230">
        <v>0</v>
      </c>
      <c r="R140" s="230">
        <f>Q140*H140</f>
        <v>0</v>
      </c>
      <c r="S140" s="230">
        <v>0</v>
      </c>
      <c r="T140" s="231">
        <f>S140*H140</f>
        <v>0</v>
      </c>
      <c r="U140" s="38"/>
      <c r="V140" s="38"/>
      <c r="W140" s="38"/>
      <c r="X140" s="38"/>
      <c r="Y140" s="38"/>
      <c r="Z140" s="38"/>
      <c r="AA140" s="38"/>
      <c r="AB140" s="38"/>
      <c r="AC140" s="38"/>
      <c r="AD140" s="38"/>
      <c r="AE140" s="38"/>
      <c r="AR140" s="232" t="s">
        <v>254</v>
      </c>
      <c r="AT140" s="232" t="s">
        <v>255</v>
      </c>
      <c r="AU140" s="232" t="s">
        <v>86</v>
      </c>
      <c r="AY140" s="17" t="s">
        <v>251</v>
      </c>
      <c r="BE140" s="233">
        <f>IF(N140="základní",J140,0)</f>
        <v>0</v>
      </c>
      <c r="BF140" s="233">
        <f>IF(N140="snížená",J140,0)</f>
        <v>0</v>
      </c>
      <c r="BG140" s="233">
        <f>IF(N140="zákl. přenesená",J140,0)</f>
        <v>0</v>
      </c>
      <c r="BH140" s="233">
        <f>IF(N140="sníž. přenesená",J140,0)</f>
        <v>0</v>
      </c>
      <c r="BI140" s="233">
        <f>IF(N140="nulová",J140,0)</f>
        <v>0</v>
      </c>
      <c r="BJ140" s="17" t="s">
        <v>84</v>
      </c>
      <c r="BK140" s="233">
        <f>ROUND(I140*H140,2)</f>
        <v>0</v>
      </c>
      <c r="BL140" s="17" t="s">
        <v>254</v>
      </c>
      <c r="BM140" s="232" t="s">
        <v>2163</v>
      </c>
    </row>
    <row r="141" s="2" customFormat="1">
      <c r="A141" s="38"/>
      <c r="B141" s="39"/>
      <c r="C141" s="40"/>
      <c r="D141" s="234" t="s">
        <v>260</v>
      </c>
      <c r="E141" s="40"/>
      <c r="F141" s="235" t="s">
        <v>1253</v>
      </c>
      <c r="G141" s="40"/>
      <c r="H141" s="40"/>
      <c r="I141" s="236"/>
      <c r="J141" s="40"/>
      <c r="K141" s="40"/>
      <c r="L141" s="44"/>
      <c r="M141" s="237"/>
      <c r="N141" s="238"/>
      <c r="O141" s="91"/>
      <c r="P141" s="91"/>
      <c r="Q141" s="91"/>
      <c r="R141" s="91"/>
      <c r="S141" s="91"/>
      <c r="T141" s="92"/>
      <c r="U141" s="38"/>
      <c r="V141" s="38"/>
      <c r="W141" s="38"/>
      <c r="X141" s="38"/>
      <c r="Y141" s="38"/>
      <c r="Z141" s="38"/>
      <c r="AA141" s="38"/>
      <c r="AB141" s="38"/>
      <c r="AC141" s="38"/>
      <c r="AD141" s="38"/>
      <c r="AE141" s="38"/>
      <c r="AT141" s="17" t="s">
        <v>260</v>
      </c>
      <c r="AU141" s="17" t="s">
        <v>86</v>
      </c>
    </row>
    <row r="142" s="2" customFormat="1">
      <c r="A142" s="38"/>
      <c r="B142" s="39"/>
      <c r="C142" s="40"/>
      <c r="D142" s="240" t="s">
        <v>274</v>
      </c>
      <c r="E142" s="40"/>
      <c r="F142" s="241" t="s">
        <v>1254</v>
      </c>
      <c r="G142" s="40"/>
      <c r="H142" s="40"/>
      <c r="I142" s="236"/>
      <c r="J142" s="40"/>
      <c r="K142" s="40"/>
      <c r="L142" s="44"/>
      <c r="M142" s="237"/>
      <c r="N142" s="238"/>
      <c r="O142" s="91"/>
      <c r="P142" s="91"/>
      <c r="Q142" s="91"/>
      <c r="R142" s="91"/>
      <c r="S142" s="91"/>
      <c r="T142" s="92"/>
      <c r="U142" s="38"/>
      <c r="V142" s="38"/>
      <c r="W142" s="38"/>
      <c r="X142" s="38"/>
      <c r="Y142" s="38"/>
      <c r="Z142" s="38"/>
      <c r="AA142" s="38"/>
      <c r="AB142" s="38"/>
      <c r="AC142" s="38"/>
      <c r="AD142" s="38"/>
      <c r="AE142" s="38"/>
      <c r="AT142" s="17" t="s">
        <v>274</v>
      </c>
      <c r="AU142" s="17" t="s">
        <v>86</v>
      </c>
    </row>
    <row r="143" s="13" customFormat="1">
      <c r="A143" s="13"/>
      <c r="B143" s="253"/>
      <c r="C143" s="254"/>
      <c r="D143" s="234" t="s">
        <v>276</v>
      </c>
      <c r="E143" s="255" t="s">
        <v>1</v>
      </c>
      <c r="F143" s="256" t="s">
        <v>1255</v>
      </c>
      <c r="G143" s="254"/>
      <c r="H143" s="255" t="s">
        <v>1</v>
      </c>
      <c r="I143" s="257"/>
      <c r="J143" s="254"/>
      <c r="K143" s="254"/>
      <c r="L143" s="258"/>
      <c r="M143" s="259"/>
      <c r="N143" s="260"/>
      <c r="O143" s="260"/>
      <c r="P143" s="260"/>
      <c r="Q143" s="260"/>
      <c r="R143" s="260"/>
      <c r="S143" s="260"/>
      <c r="T143" s="261"/>
      <c r="U143" s="13"/>
      <c r="V143" s="13"/>
      <c r="W143" s="13"/>
      <c r="X143" s="13"/>
      <c r="Y143" s="13"/>
      <c r="Z143" s="13"/>
      <c r="AA143" s="13"/>
      <c r="AB143" s="13"/>
      <c r="AC143" s="13"/>
      <c r="AD143" s="13"/>
      <c r="AE143" s="13"/>
      <c r="AT143" s="262" t="s">
        <v>276</v>
      </c>
      <c r="AU143" s="262" t="s">
        <v>86</v>
      </c>
      <c r="AV143" s="13" t="s">
        <v>84</v>
      </c>
      <c r="AW143" s="13" t="s">
        <v>32</v>
      </c>
      <c r="AX143" s="13" t="s">
        <v>76</v>
      </c>
      <c r="AY143" s="262" t="s">
        <v>251</v>
      </c>
    </row>
    <row r="144" s="13" customFormat="1">
      <c r="A144" s="13"/>
      <c r="B144" s="253"/>
      <c r="C144" s="254"/>
      <c r="D144" s="234" t="s">
        <v>276</v>
      </c>
      <c r="E144" s="255" t="s">
        <v>1</v>
      </c>
      <c r="F144" s="256" t="s">
        <v>1326</v>
      </c>
      <c r="G144" s="254"/>
      <c r="H144" s="255" t="s">
        <v>1</v>
      </c>
      <c r="I144" s="257"/>
      <c r="J144" s="254"/>
      <c r="K144" s="254"/>
      <c r="L144" s="258"/>
      <c r="M144" s="259"/>
      <c r="N144" s="260"/>
      <c r="O144" s="260"/>
      <c r="P144" s="260"/>
      <c r="Q144" s="260"/>
      <c r="R144" s="260"/>
      <c r="S144" s="260"/>
      <c r="T144" s="261"/>
      <c r="U144" s="13"/>
      <c r="V144" s="13"/>
      <c r="W144" s="13"/>
      <c r="X144" s="13"/>
      <c r="Y144" s="13"/>
      <c r="Z144" s="13"/>
      <c r="AA144" s="13"/>
      <c r="AB144" s="13"/>
      <c r="AC144" s="13"/>
      <c r="AD144" s="13"/>
      <c r="AE144" s="13"/>
      <c r="AT144" s="262" t="s">
        <v>276</v>
      </c>
      <c r="AU144" s="262" t="s">
        <v>86</v>
      </c>
      <c r="AV144" s="13" t="s">
        <v>84</v>
      </c>
      <c r="AW144" s="13" t="s">
        <v>32</v>
      </c>
      <c r="AX144" s="13" t="s">
        <v>76</v>
      </c>
      <c r="AY144" s="262" t="s">
        <v>251</v>
      </c>
    </row>
    <row r="145" s="12" customFormat="1">
      <c r="A145" s="12"/>
      <c r="B145" s="242"/>
      <c r="C145" s="243"/>
      <c r="D145" s="234" t="s">
        <v>276</v>
      </c>
      <c r="E145" s="244" t="s">
        <v>1</v>
      </c>
      <c r="F145" s="245" t="s">
        <v>2164</v>
      </c>
      <c r="G145" s="243"/>
      <c r="H145" s="246">
        <v>509.04000000000002</v>
      </c>
      <c r="I145" s="247"/>
      <c r="J145" s="243"/>
      <c r="K145" s="243"/>
      <c r="L145" s="248"/>
      <c r="M145" s="249"/>
      <c r="N145" s="250"/>
      <c r="O145" s="250"/>
      <c r="P145" s="250"/>
      <c r="Q145" s="250"/>
      <c r="R145" s="250"/>
      <c r="S145" s="250"/>
      <c r="T145" s="251"/>
      <c r="U145" s="12"/>
      <c r="V145" s="12"/>
      <c r="W145" s="12"/>
      <c r="X145" s="12"/>
      <c r="Y145" s="12"/>
      <c r="Z145" s="12"/>
      <c r="AA145" s="12"/>
      <c r="AB145" s="12"/>
      <c r="AC145" s="12"/>
      <c r="AD145" s="12"/>
      <c r="AE145" s="12"/>
      <c r="AT145" s="252" t="s">
        <v>276</v>
      </c>
      <c r="AU145" s="252" t="s">
        <v>86</v>
      </c>
      <c r="AV145" s="12" t="s">
        <v>86</v>
      </c>
      <c r="AW145" s="12" t="s">
        <v>32</v>
      </c>
      <c r="AX145" s="12" t="s">
        <v>76</v>
      </c>
      <c r="AY145" s="252" t="s">
        <v>251</v>
      </c>
    </row>
    <row r="146" s="12" customFormat="1">
      <c r="A146" s="12"/>
      <c r="B146" s="242"/>
      <c r="C146" s="243"/>
      <c r="D146" s="234" t="s">
        <v>276</v>
      </c>
      <c r="E146" s="244" t="s">
        <v>1</v>
      </c>
      <c r="F146" s="245" t="s">
        <v>2165</v>
      </c>
      <c r="G146" s="243"/>
      <c r="H146" s="246">
        <v>132.30000000000001</v>
      </c>
      <c r="I146" s="247"/>
      <c r="J146" s="243"/>
      <c r="K146" s="243"/>
      <c r="L146" s="248"/>
      <c r="M146" s="249"/>
      <c r="N146" s="250"/>
      <c r="O146" s="250"/>
      <c r="P146" s="250"/>
      <c r="Q146" s="250"/>
      <c r="R146" s="250"/>
      <c r="S146" s="250"/>
      <c r="T146" s="251"/>
      <c r="U146" s="12"/>
      <c r="V146" s="12"/>
      <c r="W146" s="12"/>
      <c r="X146" s="12"/>
      <c r="Y146" s="12"/>
      <c r="Z146" s="12"/>
      <c r="AA146" s="12"/>
      <c r="AB146" s="12"/>
      <c r="AC146" s="12"/>
      <c r="AD146" s="12"/>
      <c r="AE146" s="12"/>
      <c r="AT146" s="252" t="s">
        <v>276</v>
      </c>
      <c r="AU146" s="252" t="s">
        <v>86</v>
      </c>
      <c r="AV146" s="12" t="s">
        <v>86</v>
      </c>
      <c r="AW146" s="12" t="s">
        <v>32</v>
      </c>
      <c r="AX146" s="12" t="s">
        <v>76</v>
      </c>
      <c r="AY146" s="252" t="s">
        <v>251</v>
      </c>
    </row>
    <row r="147" s="12" customFormat="1">
      <c r="A147" s="12"/>
      <c r="B147" s="242"/>
      <c r="C147" s="243"/>
      <c r="D147" s="234" t="s">
        <v>276</v>
      </c>
      <c r="E147" s="244" t="s">
        <v>1</v>
      </c>
      <c r="F147" s="245" t="s">
        <v>2166</v>
      </c>
      <c r="G147" s="243"/>
      <c r="H147" s="246">
        <v>175.41999999999999</v>
      </c>
      <c r="I147" s="247"/>
      <c r="J147" s="243"/>
      <c r="K147" s="243"/>
      <c r="L147" s="248"/>
      <c r="M147" s="249"/>
      <c r="N147" s="250"/>
      <c r="O147" s="250"/>
      <c r="P147" s="250"/>
      <c r="Q147" s="250"/>
      <c r="R147" s="250"/>
      <c r="S147" s="250"/>
      <c r="T147" s="251"/>
      <c r="U147" s="12"/>
      <c r="V147" s="12"/>
      <c r="W147" s="12"/>
      <c r="X147" s="12"/>
      <c r="Y147" s="12"/>
      <c r="Z147" s="12"/>
      <c r="AA147" s="12"/>
      <c r="AB147" s="12"/>
      <c r="AC147" s="12"/>
      <c r="AD147" s="12"/>
      <c r="AE147" s="12"/>
      <c r="AT147" s="252" t="s">
        <v>276</v>
      </c>
      <c r="AU147" s="252" t="s">
        <v>86</v>
      </c>
      <c r="AV147" s="12" t="s">
        <v>86</v>
      </c>
      <c r="AW147" s="12" t="s">
        <v>32</v>
      </c>
      <c r="AX147" s="12" t="s">
        <v>76</v>
      </c>
      <c r="AY147" s="252" t="s">
        <v>251</v>
      </c>
    </row>
    <row r="148" s="13" customFormat="1">
      <c r="A148" s="13"/>
      <c r="B148" s="253"/>
      <c r="C148" s="254"/>
      <c r="D148" s="234" t="s">
        <v>276</v>
      </c>
      <c r="E148" s="255" t="s">
        <v>1</v>
      </c>
      <c r="F148" s="256" t="s">
        <v>1256</v>
      </c>
      <c r="G148" s="254"/>
      <c r="H148" s="255" t="s">
        <v>1</v>
      </c>
      <c r="I148" s="257"/>
      <c r="J148" s="254"/>
      <c r="K148" s="254"/>
      <c r="L148" s="258"/>
      <c r="M148" s="259"/>
      <c r="N148" s="260"/>
      <c r="O148" s="260"/>
      <c r="P148" s="260"/>
      <c r="Q148" s="260"/>
      <c r="R148" s="260"/>
      <c r="S148" s="260"/>
      <c r="T148" s="261"/>
      <c r="U148" s="13"/>
      <c r="V148" s="13"/>
      <c r="W148" s="13"/>
      <c r="X148" s="13"/>
      <c r="Y148" s="13"/>
      <c r="Z148" s="13"/>
      <c r="AA148" s="13"/>
      <c r="AB148" s="13"/>
      <c r="AC148" s="13"/>
      <c r="AD148" s="13"/>
      <c r="AE148" s="13"/>
      <c r="AT148" s="262" t="s">
        <v>276</v>
      </c>
      <c r="AU148" s="262" t="s">
        <v>86</v>
      </c>
      <c r="AV148" s="13" t="s">
        <v>84</v>
      </c>
      <c r="AW148" s="13" t="s">
        <v>32</v>
      </c>
      <c r="AX148" s="13" t="s">
        <v>76</v>
      </c>
      <c r="AY148" s="262" t="s">
        <v>251</v>
      </c>
    </row>
    <row r="149" s="12" customFormat="1">
      <c r="A149" s="12"/>
      <c r="B149" s="242"/>
      <c r="C149" s="243"/>
      <c r="D149" s="234" t="s">
        <v>276</v>
      </c>
      <c r="E149" s="244" t="s">
        <v>1</v>
      </c>
      <c r="F149" s="245" t="s">
        <v>2167</v>
      </c>
      <c r="G149" s="243"/>
      <c r="H149" s="246">
        <v>763.42999999999995</v>
      </c>
      <c r="I149" s="247"/>
      <c r="J149" s="243"/>
      <c r="K149" s="243"/>
      <c r="L149" s="248"/>
      <c r="M149" s="249"/>
      <c r="N149" s="250"/>
      <c r="O149" s="250"/>
      <c r="P149" s="250"/>
      <c r="Q149" s="250"/>
      <c r="R149" s="250"/>
      <c r="S149" s="250"/>
      <c r="T149" s="251"/>
      <c r="U149" s="12"/>
      <c r="V149" s="12"/>
      <c r="W149" s="12"/>
      <c r="X149" s="12"/>
      <c r="Y149" s="12"/>
      <c r="Z149" s="12"/>
      <c r="AA149" s="12"/>
      <c r="AB149" s="12"/>
      <c r="AC149" s="12"/>
      <c r="AD149" s="12"/>
      <c r="AE149" s="12"/>
      <c r="AT149" s="252" t="s">
        <v>276</v>
      </c>
      <c r="AU149" s="252" t="s">
        <v>86</v>
      </c>
      <c r="AV149" s="12" t="s">
        <v>86</v>
      </c>
      <c r="AW149" s="12" t="s">
        <v>32</v>
      </c>
      <c r="AX149" s="12" t="s">
        <v>76</v>
      </c>
      <c r="AY149" s="252" t="s">
        <v>251</v>
      </c>
    </row>
    <row r="150" s="12" customFormat="1">
      <c r="A150" s="12"/>
      <c r="B150" s="242"/>
      <c r="C150" s="243"/>
      <c r="D150" s="234" t="s">
        <v>276</v>
      </c>
      <c r="E150" s="244" t="s">
        <v>1</v>
      </c>
      <c r="F150" s="245" t="s">
        <v>2168</v>
      </c>
      <c r="G150" s="243"/>
      <c r="H150" s="246">
        <v>222.75</v>
      </c>
      <c r="I150" s="247"/>
      <c r="J150" s="243"/>
      <c r="K150" s="243"/>
      <c r="L150" s="248"/>
      <c r="M150" s="249"/>
      <c r="N150" s="250"/>
      <c r="O150" s="250"/>
      <c r="P150" s="250"/>
      <c r="Q150" s="250"/>
      <c r="R150" s="250"/>
      <c r="S150" s="250"/>
      <c r="T150" s="251"/>
      <c r="U150" s="12"/>
      <c r="V150" s="12"/>
      <c r="W150" s="12"/>
      <c r="X150" s="12"/>
      <c r="Y150" s="12"/>
      <c r="Z150" s="12"/>
      <c r="AA150" s="12"/>
      <c r="AB150" s="12"/>
      <c r="AC150" s="12"/>
      <c r="AD150" s="12"/>
      <c r="AE150" s="12"/>
      <c r="AT150" s="252" t="s">
        <v>276</v>
      </c>
      <c r="AU150" s="252" t="s">
        <v>86</v>
      </c>
      <c r="AV150" s="12" t="s">
        <v>86</v>
      </c>
      <c r="AW150" s="12" t="s">
        <v>32</v>
      </c>
      <c r="AX150" s="12" t="s">
        <v>76</v>
      </c>
      <c r="AY150" s="252" t="s">
        <v>251</v>
      </c>
    </row>
    <row r="151" s="12" customFormat="1">
      <c r="A151" s="12"/>
      <c r="B151" s="242"/>
      <c r="C151" s="243"/>
      <c r="D151" s="234" t="s">
        <v>276</v>
      </c>
      <c r="E151" s="244" t="s">
        <v>1</v>
      </c>
      <c r="F151" s="245" t="s">
        <v>2169</v>
      </c>
      <c r="G151" s="243"/>
      <c r="H151" s="246">
        <v>322.19999999999999</v>
      </c>
      <c r="I151" s="247"/>
      <c r="J151" s="243"/>
      <c r="K151" s="243"/>
      <c r="L151" s="248"/>
      <c r="M151" s="249"/>
      <c r="N151" s="250"/>
      <c r="O151" s="250"/>
      <c r="P151" s="250"/>
      <c r="Q151" s="250"/>
      <c r="R151" s="250"/>
      <c r="S151" s="250"/>
      <c r="T151" s="251"/>
      <c r="U151" s="12"/>
      <c r="V151" s="12"/>
      <c r="W151" s="12"/>
      <c r="X151" s="12"/>
      <c r="Y151" s="12"/>
      <c r="Z151" s="12"/>
      <c r="AA151" s="12"/>
      <c r="AB151" s="12"/>
      <c r="AC151" s="12"/>
      <c r="AD151" s="12"/>
      <c r="AE151" s="12"/>
      <c r="AT151" s="252" t="s">
        <v>276</v>
      </c>
      <c r="AU151" s="252" t="s">
        <v>86</v>
      </c>
      <c r="AV151" s="12" t="s">
        <v>86</v>
      </c>
      <c r="AW151" s="12" t="s">
        <v>32</v>
      </c>
      <c r="AX151" s="12" t="s">
        <v>76</v>
      </c>
      <c r="AY151" s="252" t="s">
        <v>251</v>
      </c>
    </row>
    <row r="152" s="15" customFormat="1">
      <c r="A152" s="15"/>
      <c r="B152" s="274"/>
      <c r="C152" s="275"/>
      <c r="D152" s="234" t="s">
        <v>276</v>
      </c>
      <c r="E152" s="276" t="s">
        <v>1</v>
      </c>
      <c r="F152" s="277" t="s">
        <v>423</v>
      </c>
      <c r="G152" s="275"/>
      <c r="H152" s="278">
        <v>2125.1399999999999</v>
      </c>
      <c r="I152" s="279"/>
      <c r="J152" s="275"/>
      <c r="K152" s="275"/>
      <c r="L152" s="280"/>
      <c r="M152" s="281"/>
      <c r="N152" s="282"/>
      <c r="O152" s="282"/>
      <c r="P152" s="282"/>
      <c r="Q152" s="282"/>
      <c r="R152" s="282"/>
      <c r="S152" s="282"/>
      <c r="T152" s="283"/>
      <c r="U152" s="15"/>
      <c r="V152" s="15"/>
      <c r="W152" s="15"/>
      <c r="X152" s="15"/>
      <c r="Y152" s="15"/>
      <c r="Z152" s="15"/>
      <c r="AA152" s="15"/>
      <c r="AB152" s="15"/>
      <c r="AC152" s="15"/>
      <c r="AD152" s="15"/>
      <c r="AE152" s="15"/>
      <c r="AT152" s="284" t="s">
        <v>276</v>
      </c>
      <c r="AU152" s="284" t="s">
        <v>86</v>
      </c>
      <c r="AV152" s="15" t="s">
        <v>254</v>
      </c>
      <c r="AW152" s="15" t="s">
        <v>32</v>
      </c>
      <c r="AX152" s="15" t="s">
        <v>84</v>
      </c>
      <c r="AY152" s="284" t="s">
        <v>251</v>
      </c>
    </row>
    <row r="153" s="2" customFormat="1" ht="33" customHeight="1">
      <c r="A153" s="38"/>
      <c r="B153" s="39"/>
      <c r="C153" s="220" t="s">
        <v>269</v>
      </c>
      <c r="D153" s="220" t="s">
        <v>255</v>
      </c>
      <c r="E153" s="221" t="s">
        <v>2170</v>
      </c>
      <c r="F153" s="222" t="s">
        <v>2171</v>
      </c>
      <c r="G153" s="223" t="s">
        <v>592</v>
      </c>
      <c r="H153" s="224">
        <v>129.59999999999999</v>
      </c>
      <c r="I153" s="225"/>
      <c r="J153" s="226">
        <f>ROUND(I153*H153,2)</f>
        <v>0</v>
      </c>
      <c r="K153" s="227"/>
      <c r="L153" s="44"/>
      <c r="M153" s="228" t="s">
        <v>1</v>
      </c>
      <c r="N153" s="229" t="s">
        <v>41</v>
      </c>
      <c r="O153" s="91"/>
      <c r="P153" s="230">
        <f>O153*H153</f>
        <v>0</v>
      </c>
      <c r="Q153" s="230">
        <v>0</v>
      </c>
      <c r="R153" s="230">
        <f>Q153*H153</f>
        <v>0</v>
      </c>
      <c r="S153" s="230">
        <v>0</v>
      </c>
      <c r="T153" s="231">
        <f>S153*H153</f>
        <v>0</v>
      </c>
      <c r="U153" s="38"/>
      <c r="V153" s="38"/>
      <c r="W153" s="38"/>
      <c r="X153" s="38"/>
      <c r="Y153" s="38"/>
      <c r="Z153" s="38"/>
      <c r="AA153" s="38"/>
      <c r="AB153" s="38"/>
      <c r="AC153" s="38"/>
      <c r="AD153" s="38"/>
      <c r="AE153" s="38"/>
      <c r="AR153" s="232" t="s">
        <v>254</v>
      </c>
      <c r="AT153" s="232" t="s">
        <v>255</v>
      </c>
      <c r="AU153" s="232" t="s">
        <v>86</v>
      </c>
      <c r="AY153" s="17" t="s">
        <v>251</v>
      </c>
      <c r="BE153" s="233">
        <f>IF(N153="základní",J153,0)</f>
        <v>0</v>
      </c>
      <c r="BF153" s="233">
        <f>IF(N153="snížená",J153,0)</f>
        <v>0</v>
      </c>
      <c r="BG153" s="233">
        <f>IF(N153="zákl. přenesená",J153,0)</f>
        <v>0</v>
      </c>
      <c r="BH153" s="233">
        <f>IF(N153="sníž. přenesená",J153,0)</f>
        <v>0</v>
      </c>
      <c r="BI153" s="233">
        <f>IF(N153="nulová",J153,0)</f>
        <v>0</v>
      </c>
      <c r="BJ153" s="17" t="s">
        <v>84</v>
      </c>
      <c r="BK153" s="233">
        <f>ROUND(I153*H153,2)</f>
        <v>0</v>
      </c>
      <c r="BL153" s="17" t="s">
        <v>254</v>
      </c>
      <c r="BM153" s="232" t="s">
        <v>2172</v>
      </c>
    </row>
    <row r="154" s="2" customFormat="1">
      <c r="A154" s="38"/>
      <c r="B154" s="39"/>
      <c r="C154" s="40"/>
      <c r="D154" s="234" t="s">
        <v>260</v>
      </c>
      <c r="E154" s="40"/>
      <c r="F154" s="235" t="s">
        <v>2173</v>
      </c>
      <c r="G154" s="40"/>
      <c r="H154" s="40"/>
      <c r="I154" s="236"/>
      <c r="J154" s="40"/>
      <c r="K154" s="40"/>
      <c r="L154" s="44"/>
      <c r="M154" s="237"/>
      <c r="N154" s="238"/>
      <c r="O154" s="91"/>
      <c r="P154" s="91"/>
      <c r="Q154" s="91"/>
      <c r="R154" s="91"/>
      <c r="S154" s="91"/>
      <c r="T154" s="92"/>
      <c r="U154" s="38"/>
      <c r="V154" s="38"/>
      <c r="W154" s="38"/>
      <c r="X154" s="38"/>
      <c r="Y154" s="38"/>
      <c r="Z154" s="38"/>
      <c r="AA154" s="38"/>
      <c r="AB154" s="38"/>
      <c r="AC154" s="38"/>
      <c r="AD154" s="38"/>
      <c r="AE154" s="38"/>
      <c r="AT154" s="17" t="s">
        <v>260</v>
      </c>
      <c r="AU154" s="17" t="s">
        <v>86</v>
      </c>
    </row>
    <row r="155" s="2" customFormat="1">
      <c r="A155" s="38"/>
      <c r="B155" s="39"/>
      <c r="C155" s="40"/>
      <c r="D155" s="240" t="s">
        <v>274</v>
      </c>
      <c r="E155" s="40"/>
      <c r="F155" s="241" t="s">
        <v>2174</v>
      </c>
      <c r="G155" s="40"/>
      <c r="H155" s="40"/>
      <c r="I155" s="236"/>
      <c r="J155" s="40"/>
      <c r="K155" s="40"/>
      <c r="L155" s="44"/>
      <c r="M155" s="237"/>
      <c r="N155" s="238"/>
      <c r="O155" s="91"/>
      <c r="P155" s="91"/>
      <c r="Q155" s="91"/>
      <c r="R155" s="91"/>
      <c r="S155" s="91"/>
      <c r="T155" s="92"/>
      <c r="U155" s="38"/>
      <c r="V155" s="38"/>
      <c r="W155" s="38"/>
      <c r="X155" s="38"/>
      <c r="Y155" s="38"/>
      <c r="Z155" s="38"/>
      <c r="AA155" s="38"/>
      <c r="AB155" s="38"/>
      <c r="AC155" s="38"/>
      <c r="AD155" s="38"/>
      <c r="AE155" s="38"/>
      <c r="AT155" s="17" t="s">
        <v>274</v>
      </c>
      <c r="AU155" s="17" t="s">
        <v>86</v>
      </c>
    </row>
    <row r="156" s="12" customFormat="1">
      <c r="A156" s="12"/>
      <c r="B156" s="242"/>
      <c r="C156" s="243"/>
      <c r="D156" s="234" t="s">
        <v>276</v>
      </c>
      <c r="E156" s="244" t="s">
        <v>1</v>
      </c>
      <c r="F156" s="245" t="s">
        <v>2175</v>
      </c>
      <c r="G156" s="243"/>
      <c r="H156" s="246">
        <v>108</v>
      </c>
      <c r="I156" s="247"/>
      <c r="J156" s="243"/>
      <c r="K156" s="243"/>
      <c r="L156" s="248"/>
      <c r="M156" s="249"/>
      <c r="N156" s="250"/>
      <c r="O156" s="250"/>
      <c r="P156" s="250"/>
      <c r="Q156" s="250"/>
      <c r="R156" s="250"/>
      <c r="S156" s="250"/>
      <c r="T156" s="251"/>
      <c r="U156" s="12"/>
      <c r="V156" s="12"/>
      <c r="W156" s="12"/>
      <c r="X156" s="12"/>
      <c r="Y156" s="12"/>
      <c r="Z156" s="12"/>
      <c r="AA156" s="12"/>
      <c r="AB156" s="12"/>
      <c r="AC156" s="12"/>
      <c r="AD156" s="12"/>
      <c r="AE156" s="12"/>
      <c r="AT156" s="252" t="s">
        <v>276</v>
      </c>
      <c r="AU156" s="252" t="s">
        <v>86</v>
      </c>
      <c r="AV156" s="12" t="s">
        <v>86</v>
      </c>
      <c r="AW156" s="12" t="s">
        <v>32</v>
      </c>
      <c r="AX156" s="12" t="s">
        <v>76</v>
      </c>
      <c r="AY156" s="252" t="s">
        <v>251</v>
      </c>
    </row>
    <row r="157" s="12" customFormat="1">
      <c r="A157" s="12"/>
      <c r="B157" s="242"/>
      <c r="C157" s="243"/>
      <c r="D157" s="234" t="s">
        <v>276</v>
      </c>
      <c r="E157" s="244" t="s">
        <v>1</v>
      </c>
      <c r="F157" s="245" t="s">
        <v>2176</v>
      </c>
      <c r="G157" s="243"/>
      <c r="H157" s="246">
        <v>21.600000000000001</v>
      </c>
      <c r="I157" s="247"/>
      <c r="J157" s="243"/>
      <c r="K157" s="243"/>
      <c r="L157" s="248"/>
      <c r="M157" s="249"/>
      <c r="N157" s="250"/>
      <c r="O157" s="250"/>
      <c r="P157" s="250"/>
      <c r="Q157" s="250"/>
      <c r="R157" s="250"/>
      <c r="S157" s="250"/>
      <c r="T157" s="251"/>
      <c r="U157" s="12"/>
      <c r="V157" s="12"/>
      <c r="W157" s="12"/>
      <c r="X157" s="12"/>
      <c r="Y157" s="12"/>
      <c r="Z157" s="12"/>
      <c r="AA157" s="12"/>
      <c r="AB157" s="12"/>
      <c r="AC157" s="12"/>
      <c r="AD157" s="12"/>
      <c r="AE157" s="12"/>
      <c r="AT157" s="252" t="s">
        <v>276</v>
      </c>
      <c r="AU157" s="252" t="s">
        <v>86</v>
      </c>
      <c r="AV157" s="12" t="s">
        <v>86</v>
      </c>
      <c r="AW157" s="12" t="s">
        <v>32</v>
      </c>
      <c r="AX157" s="12" t="s">
        <v>76</v>
      </c>
      <c r="AY157" s="252" t="s">
        <v>251</v>
      </c>
    </row>
    <row r="158" s="15" customFormat="1">
      <c r="A158" s="15"/>
      <c r="B158" s="274"/>
      <c r="C158" s="275"/>
      <c r="D158" s="234" t="s">
        <v>276</v>
      </c>
      <c r="E158" s="276" t="s">
        <v>1</v>
      </c>
      <c r="F158" s="277" t="s">
        <v>423</v>
      </c>
      <c r="G158" s="275"/>
      <c r="H158" s="278">
        <v>129.59999999999999</v>
      </c>
      <c r="I158" s="279"/>
      <c r="J158" s="275"/>
      <c r="K158" s="275"/>
      <c r="L158" s="280"/>
      <c r="M158" s="281"/>
      <c r="N158" s="282"/>
      <c r="O158" s="282"/>
      <c r="P158" s="282"/>
      <c r="Q158" s="282"/>
      <c r="R158" s="282"/>
      <c r="S158" s="282"/>
      <c r="T158" s="283"/>
      <c r="U158" s="15"/>
      <c r="V158" s="15"/>
      <c r="W158" s="15"/>
      <c r="X158" s="15"/>
      <c r="Y158" s="15"/>
      <c r="Z158" s="15"/>
      <c r="AA158" s="15"/>
      <c r="AB158" s="15"/>
      <c r="AC158" s="15"/>
      <c r="AD158" s="15"/>
      <c r="AE158" s="15"/>
      <c r="AT158" s="284" t="s">
        <v>276</v>
      </c>
      <c r="AU158" s="284" t="s">
        <v>86</v>
      </c>
      <c r="AV158" s="15" t="s">
        <v>254</v>
      </c>
      <c r="AW158" s="15" t="s">
        <v>32</v>
      </c>
      <c r="AX158" s="15" t="s">
        <v>84</v>
      </c>
      <c r="AY158" s="284" t="s">
        <v>251</v>
      </c>
    </row>
    <row r="159" s="2" customFormat="1" ht="37.8" customHeight="1">
      <c r="A159" s="38"/>
      <c r="B159" s="39"/>
      <c r="C159" s="220" t="s">
        <v>254</v>
      </c>
      <c r="D159" s="220" t="s">
        <v>255</v>
      </c>
      <c r="E159" s="221" t="s">
        <v>2177</v>
      </c>
      <c r="F159" s="222" t="s">
        <v>2178</v>
      </c>
      <c r="G159" s="223" t="s">
        <v>592</v>
      </c>
      <c r="H159" s="224">
        <v>20.25</v>
      </c>
      <c r="I159" s="225"/>
      <c r="J159" s="226">
        <f>ROUND(I159*H159,2)</f>
        <v>0</v>
      </c>
      <c r="K159" s="227"/>
      <c r="L159" s="44"/>
      <c r="M159" s="228" t="s">
        <v>1</v>
      </c>
      <c r="N159" s="229" t="s">
        <v>41</v>
      </c>
      <c r="O159" s="91"/>
      <c r="P159" s="230">
        <f>O159*H159</f>
        <v>0</v>
      </c>
      <c r="Q159" s="230">
        <v>0</v>
      </c>
      <c r="R159" s="230">
        <f>Q159*H159</f>
        <v>0</v>
      </c>
      <c r="S159" s="230">
        <v>0</v>
      </c>
      <c r="T159" s="231">
        <f>S159*H159</f>
        <v>0</v>
      </c>
      <c r="U159" s="38"/>
      <c r="V159" s="38"/>
      <c r="W159" s="38"/>
      <c r="X159" s="38"/>
      <c r="Y159" s="38"/>
      <c r="Z159" s="38"/>
      <c r="AA159" s="38"/>
      <c r="AB159" s="38"/>
      <c r="AC159" s="38"/>
      <c r="AD159" s="38"/>
      <c r="AE159" s="38"/>
      <c r="AR159" s="232" t="s">
        <v>254</v>
      </c>
      <c r="AT159" s="232" t="s">
        <v>255</v>
      </c>
      <c r="AU159" s="232" t="s">
        <v>86</v>
      </c>
      <c r="AY159" s="17" t="s">
        <v>251</v>
      </c>
      <c r="BE159" s="233">
        <f>IF(N159="základní",J159,0)</f>
        <v>0</v>
      </c>
      <c r="BF159" s="233">
        <f>IF(N159="snížená",J159,0)</f>
        <v>0</v>
      </c>
      <c r="BG159" s="233">
        <f>IF(N159="zákl. přenesená",J159,0)</f>
        <v>0</v>
      </c>
      <c r="BH159" s="233">
        <f>IF(N159="sníž. přenesená",J159,0)</f>
        <v>0</v>
      </c>
      <c r="BI159" s="233">
        <f>IF(N159="nulová",J159,0)</f>
        <v>0</v>
      </c>
      <c r="BJ159" s="17" t="s">
        <v>84</v>
      </c>
      <c r="BK159" s="233">
        <f>ROUND(I159*H159,2)</f>
        <v>0</v>
      </c>
      <c r="BL159" s="17" t="s">
        <v>254</v>
      </c>
      <c r="BM159" s="232" t="s">
        <v>2179</v>
      </c>
    </row>
    <row r="160" s="2" customFormat="1">
      <c r="A160" s="38"/>
      <c r="B160" s="39"/>
      <c r="C160" s="40"/>
      <c r="D160" s="234" t="s">
        <v>260</v>
      </c>
      <c r="E160" s="40"/>
      <c r="F160" s="235" t="s">
        <v>2180</v>
      </c>
      <c r="G160" s="40"/>
      <c r="H160" s="40"/>
      <c r="I160" s="236"/>
      <c r="J160" s="40"/>
      <c r="K160" s="40"/>
      <c r="L160" s="44"/>
      <c r="M160" s="237"/>
      <c r="N160" s="238"/>
      <c r="O160" s="91"/>
      <c r="P160" s="91"/>
      <c r="Q160" s="91"/>
      <c r="R160" s="91"/>
      <c r="S160" s="91"/>
      <c r="T160" s="92"/>
      <c r="U160" s="38"/>
      <c r="V160" s="38"/>
      <c r="W160" s="38"/>
      <c r="X160" s="38"/>
      <c r="Y160" s="38"/>
      <c r="Z160" s="38"/>
      <c r="AA160" s="38"/>
      <c r="AB160" s="38"/>
      <c r="AC160" s="38"/>
      <c r="AD160" s="38"/>
      <c r="AE160" s="38"/>
      <c r="AT160" s="17" t="s">
        <v>260</v>
      </c>
      <c r="AU160" s="17" t="s">
        <v>86</v>
      </c>
    </row>
    <row r="161" s="12" customFormat="1">
      <c r="A161" s="12"/>
      <c r="B161" s="242"/>
      <c r="C161" s="243"/>
      <c r="D161" s="234" t="s">
        <v>276</v>
      </c>
      <c r="E161" s="244" t="s">
        <v>1</v>
      </c>
      <c r="F161" s="245" t="s">
        <v>2181</v>
      </c>
      <c r="G161" s="243"/>
      <c r="H161" s="246">
        <v>20.25</v>
      </c>
      <c r="I161" s="247"/>
      <c r="J161" s="243"/>
      <c r="K161" s="243"/>
      <c r="L161" s="248"/>
      <c r="M161" s="249"/>
      <c r="N161" s="250"/>
      <c r="O161" s="250"/>
      <c r="P161" s="250"/>
      <c r="Q161" s="250"/>
      <c r="R161" s="250"/>
      <c r="S161" s="250"/>
      <c r="T161" s="251"/>
      <c r="U161" s="12"/>
      <c r="V161" s="12"/>
      <c r="W161" s="12"/>
      <c r="X161" s="12"/>
      <c r="Y161" s="12"/>
      <c r="Z161" s="12"/>
      <c r="AA161" s="12"/>
      <c r="AB161" s="12"/>
      <c r="AC161" s="12"/>
      <c r="AD161" s="12"/>
      <c r="AE161" s="12"/>
      <c r="AT161" s="252" t="s">
        <v>276</v>
      </c>
      <c r="AU161" s="252" t="s">
        <v>86</v>
      </c>
      <c r="AV161" s="12" t="s">
        <v>86</v>
      </c>
      <c r="AW161" s="12" t="s">
        <v>32</v>
      </c>
      <c r="AX161" s="12" t="s">
        <v>84</v>
      </c>
      <c r="AY161" s="252" t="s">
        <v>251</v>
      </c>
    </row>
    <row r="162" s="2" customFormat="1" ht="37.8" customHeight="1">
      <c r="A162" s="38"/>
      <c r="B162" s="39"/>
      <c r="C162" s="220" t="s">
        <v>282</v>
      </c>
      <c r="D162" s="220" t="s">
        <v>255</v>
      </c>
      <c r="E162" s="221" t="s">
        <v>1272</v>
      </c>
      <c r="F162" s="222" t="s">
        <v>1273</v>
      </c>
      <c r="G162" s="223" t="s">
        <v>592</v>
      </c>
      <c r="H162" s="224">
        <v>2231.2399999999998</v>
      </c>
      <c r="I162" s="225"/>
      <c r="J162" s="226">
        <f>ROUND(I162*H162,2)</f>
        <v>0</v>
      </c>
      <c r="K162" s="227"/>
      <c r="L162" s="44"/>
      <c r="M162" s="228" t="s">
        <v>1</v>
      </c>
      <c r="N162" s="229" t="s">
        <v>41</v>
      </c>
      <c r="O162" s="91"/>
      <c r="P162" s="230">
        <f>O162*H162</f>
        <v>0</v>
      </c>
      <c r="Q162" s="230">
        <v>0</v>
      </c>
      <c r="R162" s="230">
        <f>Q162*H162</f>
        <v>0</v>
      </c>
      <c r="S162" s="230">
        <v>0</v>
      </c>
      <c r="T162" s="231">
        <f>S162*H162</f>
        <v>0</v>
      </c>
      <c r="U162" s="38"/>
      <c r="V162" s="38"/>
      <c r="W162" s="38"/>
      <c r="X162" s="38"/>
      <c r="Y162" s="38"/>
      <c r="Z162" s="38"/>
      <c r="AA162" s="38"/>
      <c r="AB162" s="38"/>
      <c r="AC162" s="38"/>
      <c r="AD162" s="38"/>
      <c r="AE162" s="38"/>
      <c r="AR162" s="232" t="s">
        <v>254</v>
      </c>
      <c r="AT162" s="232" t="s">
        <v>255</v>
      </c>
      <c r="AU162" s="232" t="s">
        <v>86</v>
      </c>
      <c r="AY162" s="17" t="s">
        <v>251</v>
      </c>
      <c r="BE162" s="233">
        <f>IF(N162="základní",J162,0)</f>
        <v>0</v>
      </c>
      <c r="BF162" s="233">
        <f>IF(N162="snížená",J162,0)</f>
        <v>0</v>
      </c>
      <c r="BG162" s="233">
        <f>IF(N162="zákl. přenesená",J162,0)</f>
        <v>0</v>
      </c>
      <c r="BH162" s="233">
        <f>IF(N162="sníž. přenesená",J162,0)</f>
        <v>0</v>
      </c>
      <c r="BI162" s="233">
        <f>IF(N162="nulová",J162,0)</f>
        <v>0</v>
      </c>
      <c r="BJ162" s="17" t="s">
        <v>84</v>
      </c>
      <c r="BK162" s="233">
        <f>ROUND(I162*H162,2)</f>
        <v>0</v>
      </c>
      <c r="BL162" s="17" t="s">
        <v>254</v>
      </c>
      <c r="BM162" s="232" t="s">
        <v>2182</v>
      </c>
    </row>
    <row r="163" s="2" customFormat="1">
      <c r="A163" s="38"/>
      <c r="B163" s="39"/>
      <c r="C163" s="40"/>
      <c r="D163" s="234" t="s">
        <v>260</v>
      </c>
      <c r="E163" s="40"/>
      <c r="F163" s="235" t="s">
        <v>1275</v>
      </c>
      <c r="G163" s="40"/>
      <c r="H163" s="40"/>
      <c r="I163" s="236"/>
      <c r="J163" s="40"/>
      <c r="K163" s="40"/>
      <c r="L163" s="44"/>
      <c r="M163" s="237"/>
      <c r="N163" s="238"/>
      <c r="O163" s="91"/>
      <c r="P163" s="91"/>
      <c r="Q163" s="91"/>
      <c r="R163" s="91"/>
      <c r="S163" s="91"/>
      <c r="T163" s="92"/>
      <c r="U163" s="38"/>
      <c r="V163" s="38"/>
      <c r="W163" s="38"/>
      <c r="X163" s="38"/>
      <c r="Y163" s="38"/>
      <c r="Z163" s="38"/>
      <c r="AA163" s="38"/>
      <c r="AB163" s="38"/>
      <c r="AC163" s="38"/>
      <c r="AD163" s="38"/>
      <c r="AE163" s="38"/>
      <c r="AT163" s="17" t="s">
        <v>260</v>
      </c>
      <c r="AU163" s="17" t="s">
        <v>86</v>
      </c>
    </row>
    <row r="164" s="2" customFormat="1">
      <c r="A164" s="38"/>
      <c r="B164" s="39"/>
      <c r="C164" s="40"/>
      <c r="D164" s="240" t="s">
        <v>274</v>
      </c>
      <c r="E164" s="40"/>
      <c r="F164" s="241" t="s">
        <v>1276</v>
      </c>
      <c r="G164" s="40"/>
      <c r="H164" s="40"/>
      <c r="I164" s="236"/>
      <c r="J164" s="40"/>
      <c r="K164" s="40"/>
      <c r="L164" s="44"/>
      <c r="M164" s="237"/>
      <c r="N164" s="238"/>
      <c r="O164" s="91"/>
      <c r="P164" s="91"/>
      <c r="Q164" s="91"/>
      <c r="R164" s="91"/>
      <c r="S164" s="91"/>
      <c r="T164" s="92"/>
      <c r="U164" s="38"/>
      <c r="V164" s="38"/>
      <c r="W164" s="38"/>
      <c r="X164" s="38"/>
      <c r="Y164" s="38"/>
      <c r="Z164" s="38"/>
      <c r="AA164" s="38"/>
      <c r="AB164" s="38"/>
      <c r="AC164" s="38"/>
      <c r="AD164" s="38"/>
      <c r="AE164" s="38"/>
      <c r="AT164" s="17" t="s">
        <v>274</v>
      </c>
      <c r="AU164" s="17" t="s">
        <v>86</v>
      </c>
    </row>
    <row r="165" s="12" customFormat="1">
      <c r="A165" s="12"/>
      <c r="B165" s="242"/>
      <c r="C165" s="243"/>
      <c r="D165" s="234" t="s">
        <v>276</v>
      </c>
      <c r="E165" s="244" t="s">
        <v>1</v>
      </c>
      <c r="F165" s="245" t="s">
        <v>2183</v>
      </c>
      <c r="G165" s="243"/>
      <c r="H165" s="246">
        <v>2125.1399999999999</v>
      </c>
      <c r="I165" s="247"/>
      <c r="J165" s="243"/>
      <c r="K165" s="243"/>
      <c r="L165" s="248"/>
      <c r="M165" s="249"/>
      <c r="N165" s="250"/>
      <c r="O165" s="250"/>
      <c r="P165" s="250"/>
      <c r="Q165" s="250"/>
      <c r="R165" s="250"/>
      <c r="S165" s="250"/>
      <c r="T165" s="251"/>
      <c r="U165" s="12"/>
      <c r="V165" s="12"/>
      <c r="W165" s="12"/>
      <c r="X165" s="12"/>
      <c r="Y165" s="12"/>
      <c r="Z165" s="12"/>
      <c r="AA165" s="12"/>
      <c r="AB165" s="12"/>
      <c r="AC165" s="12"/>
      <c r="AD165" s="12"/>
      <c r="AE165" s="12"/>
      <c r="AT165" s="252" t="s">
        <v>276</v>
      </c>
      <c r="AU165" s="252" t="s">
        <v>86</v>
      </c>
      <c r="AV165" s="12" t="s">
        <v>86</v>
      </c>
      <c r="AW165" s="12" t="s">
        <v>32</v>
      </c>
      <c r="AX165" s="12" t="s">
        <v>76</v>
      </c>
      <c r="AY165" s="252" t="s">
        <v>251</v>
      </c>
    </row>
    <row r="166" s="12" customFormat="1">
      <c r="A166" s="12"/>
      <c r="B166" s="242"/>
      <c r="C166" s="243"/>
      <c r="D166" s="234" t="s">
        <v>276</v>
      </c>
      <c r="E166" s="244" t="s">
        <v>1</v>
      </c>
      <c r="F166" s="245" t="s">
        <v>2184</v>
      </c>
      <c r="G166" s="243"/>
      <c r="H166" s="246">
        <v>129.59999999999999</v>
      </c>
      <c r="I166" s="247"/>
      <c r="J166" s="243"/>
      <c r="K166" s="243"/>
      <c r="L166" s="248"/>
      <c r="M166" s="249"/>
      <c r="N166" s="250"/>
      <c r="O166" s="250"/>
      <c r="P166" s="250"/>
      <c r="Q166" s="250"/>
      <c r="R166" s="250"/>
      <c r="S166" s="250"/>
      <c r="T166" s="251"/>
      <c r="U166" s="12"/>
      <c r="V166" s="12"/>
      <c r="W166" s="12"/>
      <c r="X166" s="12"/>
      <c r="Y166" s="12"/>
      <c r="Z166" s="12"/>
      <c r="AA166" s="12"/>
      <c r="AB166" s="12"/>
      <c r="AC166" s="12"/>
      <c r="AD166" s="12"/>
      <c r="AE166" s="12"/>
      <c r="AT166" s="252" t="s">
        <v>276</v>
      </c>
      <c r="AU166" s="252" t="s">
        <v>86</v>
      </c>
      <c r="AV166" s="12" t="s">
        <v>86</v>
      </c>
      <c r="AW166" s="12" t="s">
        <v>32</v>
      </c>
      <c r="AX166" s="12" t="s">
        <v>76</v>
      </c>
      <c r="AY166" s="252" t="s">
        <v>251</v>
      </c>
    </row>
    <row r="167" s="12" customFormat="1">
      <c r="A167" s="12"/>
      <c r="B167" s="242"/>
      <c r="C167" s="243"/>
      <c r="D167" s="234" t="s">
        <v>276</v>
      </c>
      <c r="E167" s="244" t="s">
        <v>1</v>
      </c>
      <c r="F167" s="245" t="s">
        <v>2185</v>
      </c>
      <c r="G167" s="243"/>
      <c r="H167" s="246">
        <v>20.25</v>
      </c>
      <c r="I167" s="247"/>
      <c r="J167" s="243"/>
      <c r="K167" s="243"/>
      <c r="L167" s="248"/>
      <c r="M167" s="249"/>
      <c r="N167" s="250"/>
      <c r="O167" s="250"/>
      <c r="P167" s="250"/>
      <c r="Q167" s="250"/>
      <c r="R167" s="250"/>
      <c r="S167" s="250"/>
      <c r="T167" s="251"/>
      <c r="U167" s="12"/>
      <c r="V167" s="12"/>
      <c r="W167" s="12"/>
      <c r="X167" s="12"/>
      <c r="Y167" s="12"/>
      <c r="Z167" s="12"/>
      <c r="AA167" s="12"/>
      <c r="AB167" s="12"/>
      <c r="AC167" s="12"/>
      <c r="AD167" s="12"/>
      <c r="AE167" s="12"/>
      <c r="AT167" s="252" t="s">
        <v>276</v>
      </c>
      <c r="AU167" s="252" t="s">
        <v>86</v>
      </c>
      <c r="AV167" s="12" t="s">
        <v>86</v>
      </c>
      <c r="AW167" s="12" t="s">
        <v>32</v>
      </c>
      <c r="AX167" s="12" t="s">
        <v>76</v>
      </c>
      <c r="AY167" s="252" t="s">
        <v>251</v>
      </c>
    </row>
    <row r="168" s="12" customFormat="1">
      <c r="A168" s="12"/>
      <c r="B168" s="242"/>
      <c r="C168" s="243"/>
      <c r="D168" s="234" t="s">
        <v>276</v>
      </c>
      <c r="E168" s="244" t="s">
        <v>1</v>
      </c>
      <c r="F168" s="245" t="s">
        <v>2186</v>
      </c>
      <c r="G168" s="243"/>
      <c r="H168" s="246">
        <v>-43.75</v>
      </c>
      <c r="I168" s="247"/>
      <c r="J168" s="243"/>
      <c r="K168" s="243"/>
      <c r="L168" s="248"/>
      <c r="M168" s="249"/>
      <c r="N168" s="250"/>
      <c r="O168" s="250"/>
      <c r="P168" s="250"/>
      <c r="Q168" s="250"/>
      <c r="R168" s="250"/>
      <c r="S168" s="250"/>
      <c r="T168" s="251"/>
      <c r="U168" s="12"/>
      <c r="V168" s="12"/>
      <c r="W168" s="12"/>
      <c r="X168" s="12"/>
      <c r="Y168" s="12"/>
      <c r="Z168" s="12"/>
      <c r="AA168" s="12"/>
      <c r="AB168" s="12"/>
      <c r="AC168" s="12"/>
      <c r="AD168" s="12"/>
      <c r="AE168" s="12"/>
      <c r="AT168" s="252" t="s">
        <v>276</v>
      </c>
      <c r="AU168" s="252" t="s">
        <v>86</v>
      </c>
      <c r="AV168" s="12" t="s">
        <v>86</v>
      </c>
      <c r="AW168" s="12" t="s">
        <v>32</v>
      </c>
      <c r="AX168" s="12" t="s">
        <v>76</v>
      </c>
      <c r="AY168" s="252" t="s">
        <v>251</v>
      </c>
    </row>
    <row r="169" s="15" customFormat="1">
      <c r="A169" s="15"/>
      <c r="B169" s="274"/>
      <c r="C169" s="275"/>
      <c r="D169" s="234" t="s">
        <v>276</v>
      </c>
      <c r="E169" s="276" t="s">
        <v>1</v>
      </c>
      <c r="F169" s="277" t="s">
        <v>423</v>
      </c>
      <c r="G169" s="275"/>
      <c r="H169" s="278">
        <v>2231.2399999999998</v>
      </c>
      <c r="I169" s="279"/>
      <c r="J169" s="275"/>
      <c r="K169" s="275"/>
      <c r="L169" s="280"/>
      <c r="M169" s="281"/>
      <c r="N169" s="282"/>
      <c r="O169" s="282"/>
      <c r="P169" s="282"/>
      <c r="Q169" s="282"/>
      <c r="R169" s="282"/>
      <c r="S169" s="282"/>
      <c r="T169" s="283"/>
      <c r="U169" s="15"/>
      <c r="V169" s="15"/>
      <c r="W169" s="15"/>
      <c r="X169" s="15"/>
      <c r="Y169" s="15"/>
      <c r="Z169" s="15"/>
      <c r="AA169" s="15"/>
      <c r="AB169" s="15"/>
      <c r="AC169" s="15"/>
      <c r="AD169" s="15"/>
      <c r="AE169" s="15"/>
      <c r="AT169" s="284" t="s">
        <v>276</v>
      </c>
      <c r="AU169" s="284" t="s">
        <v>86</v>
      </c>
      <c r="AV169" s="15" t="s">
        <v>254</v>
      </c>
      <c r="AW169" s="15" t="s">
        <v>32</v>
      </c>
      <c r="AX169" s="15" t="s">
        <v>84</v>
      </c>
      <c r="AY169" s="284" t="s">
        <v>251</v>
      </c>
    </row>
    <row r="170" s="2" customFormat="1" ht="37.8" customHeight="1">
      <c r="A170" s="38"/>
      <c r="B170" s="39"/>
      <c r="C170" s="220" t="s">
        <v>287</v>
      </c>
      <c r="D170" s="220" t="s">
        <v>255</v>
      </c>
      <c r="E170" s="221" t="s">
        <v>1281</v>
      </c>
      <c r="F170" s="222" t="s">
        <v>1282</v>
      </c>
      <c r="G170" s="223" t="s">
        <v>592</v>
      </c>
      <c r="H170" s="224">
        <v>22312.400000000001</v>
      </c>
      <c r="I170" s="225"/>
      <c r="J170" s="226">
        <f>ROUND(I170*H170,2)</f>
        <v>0</v>
      </c>
      <c r="K170" s="227"/>
      <c r="L170" s="44"/>
      <c r="M170" s="228" t="s">
        <v>1</v>
      </c>
      <c r="N170" s="229" t="s">
        <v>41</v>
      </c>
      <c r="O170" s="91"/>
      <c r="P170" s="230">
        <f>O170*H170</f>
        <v>0</v>
      </c>
      <c r="Q170" s="230">
        <v>0</v>
      </c>
      <c r="R170" s="230">
        <f>Q170*H170</f>
        <v>0</v>
      </c>
      <c r="S170" s="230">
        <v>0</v>
      </c>
      <c r="T170" s="231">
        <f>S170*H170</f>
        <v>0</v>
      </c>
      <c r="U170" s="38"/>
      <c r="V170" s="38"/>
      <c r="W170" s="38"/>
      <c r="X170" s="38"/>
      <c r="Y170" s="38"/>
      <c r="Z170" s="38"/>
      <c r="AA170" s="38"/>
      <c r="AB170" s="38"/>
      <c r="AC170" s="38"/>
      <c r="AD170" s="38"/>
      <c r="AE170" s="38"/>
      <c r="AR170" s="232" t="s">
        <v>254</v>
      </c>
      <c r="AT170" s="232" t="s">
        <v>255</v>
      </c>
      <c r="AU170" s="232" t="s">
        <v>86</v>
      </c>
      <c r="AY170" s="17" t="s">
        <v>251</v>
      </c>
      <c r="BE170" s="233">
        <f>IF(N170="základní",J170,0)</f>
        <v>0</v>
      </c>
      <c r="BF170" s="233">
        <f>IF(N170="snížená",J170,0)</f>
        <v>0</v>
      </c>
      <c r="BG170" s="233">
        <f>IF(N170="zákl. přenesená",J170,0)</f>
        <v>0</v>
      </c>
      <c r="BH170" s="233">
        <f>IF(N170="sníž. přenesená",J170,0)</f>
        <v>0</v>
      </c>
      <c r="BI170" s="233">
        <f>IF(N170="nulová",J170,0)</f>
        <v>0</v>
      </c>
      <c r="BJ170" s="17" t="s">
        <v>84</v>
      </c>
      <c r="BK170" s="233">
        <f>ROUND(I170*H170,2)</f>
        <v>0</v>
      </c>
      <c r="BL170" s="17" t="s">
        <v>254</v>
      </c>
      <c r="BM170" s="232" t="s">
        <v>2187</v>
      </c>
    </row>
    <row r="171" s="2" customFormat="1">
      <c r="A171" s="38"/>
      <c r="B171" s="39"/>
      <c r="C171" s="40"/>
      <c r="D171" s="234" t="s">
        <v>260</v>
      </c>
      <c r="E171" s="40"/>
      <c r="F171" s="235" t="s">
        <v>1284</v>
      </c>
      <c r="G171" s="40"/>
      <c r="H171" s="40"/>
      <c r="I171" s="236"/>
      <c r="J171" s="40"/>
      <c r="K171" s="40"/>
      <c r="L171" s="44"/>
      <c r="M171" s="237"/>
      <c r="N171" s="238"/>
      <c r="O171" s="91"/>
      <c r="P171" s="91"/>
      <c r="Q171" s="91"/>
      <c r="R171" s="91"/>
      <c r="S171" s="91"/>
      <c r="T171" s="92"/>
      <c r="U171" s="38"/>
      <c r="V171" s="38"/>
      <c r="W171" s="38"/>
      <c r="X171" s="38"/>
      <c r="Y171" s="38"/>
      <c r="Z171" s="38"/>
      <c r="AA171" s="38"/>
      <c r="AB171" s="38"/>
      <c r="AC171" s="38"/>
      <c r="AD171" s="38"/>
      <c r="AE171" s="38"/>
      <c r="AT171" s="17" t="s">
        <v>260</v>
      </c>
      <c r="AU171" s="17" t="s">
        <v>86</v>
      </c>
    </row>
    <row r="172" s="2" customFormat="1">
      <c r="A172" s="38"/>
      <c r="B172" s="39"/>
      <c r="C172" s="40"/>
      <c r="D172" s="240" t="s">
        <v>274</v>
      </c>
      <c r="E172" s="40"/>
      <c r="F172" s="241" t="s">
        <v>1285</v>
      </c>
      <c r="G172" s="40"/>
      <c r="H172" s="40"/>
      <c r="I172" s="236"/>
      <c r="J172" s="40"/>
      <c r="K172" s="40"/>
      <c r="L172" s="44"/>
      <c r="M172" s="237"/>
      <c r="N172" s="238"/>
      <c r="O172" s="91"/>
      <c r="P172" s="91"/>
      <c r="Q172" s="91"/>
      <c r="R172" s="91"/>
      <c r="S172" s="91"/>
      <c r="T172" s="92"/>
      <c r="U172" s="38"/>
      <c r="V172" s="38"/>
      <c r="W172" s="38"/>
      <c r="X172" s="38"/>
      <c r="Y172" s="38"/>
      <c r="Z172" s="38"/>
      <c r="AA172" s="38"/>
      <c r="AB172" s="38"/>
      <c r="AC172" s="38"/>
      <c r="AD172" s="38"/>
      <c r="AE172" s="38"/>
      <c r="AT172" s="17" t="s">
        <v>274</v>
      </c>
      <c r="AU172" s="17" t="s">
        <v>86</v>
      </c>
    </row>
    <row r="173" s="13" customFormat="1">
      <c r="A173" s="13"/>
      <c r="B173" s="253"/>
      <c r="C173" s="254"/>
      <c r="D173" s="234" t="s">
        <v>276</v>
      </c>
      <c r="E173" s="255" t="s">
        <v>1</v>
      </c>
      <c r="F173" s="256" t="s">
        <v>1286</v>
      </c>
      <c r="G173" s="254"/>
      <c r="H173" s="255" t="s">
        <v>1</v>
      </c>
      <c r="I173" s="257"/>
      <c r="J173" s="254"/>
      <c r="K173" s="254"/>
      <c r="L173" s="258"/>
      <c r="M173" s="259"/>
      <c r="N173" s="260"/>
      <c r="O173" s="260"/>
      <c r="P173" s="260"/>
      <c r="Q173" s="260"/>
      <c r="R173" s="260"/>
      <c r="S173" s="260"/>
      <c r="T173" s="261"/>
      <c r="U173" s="13"/>
      <c r="V173" s="13"/>
      <c r="W173" s="13"/>
      <c r="X173" s="13"/>
      <c r="Y173" s="13"/>
      <c r="Z173" s="13"/>
      <c r="AA173" s="13"/>
      <c r="AB173" s="13"/>
      <c r="AC173" s="13"/>
      <c r="AD173" s="13"/>
      <c r="AE173" s="13"/>
      <c r="AT173" s="262" t="s">
        <v>276</v>
      </c>
      <c r="AU173" s="262" t="s">
        <v>86</v>
      </c>
      <c r="AV173" s="13" t="s">
        <v>84</v>
      </c>
      <c r="AW173" s="13" t="s">
        <v>32</v>
      </c>
      <c r="AX173" s="13" t="s">
        <v>76</v>
      </c>
      <c r="AY173" s="262" t="s">
        <v>251</v>
      </c>
    </row>
    <row r="174" s="12" customFormat="1">
      <c r="A174" s="12"/>
      <c r="B174" s="242"/>
      <c r="C174" s="243"/>
      <c r="D174" s="234" t="s">
        <v>276</v>
      </c>
      <c r="E174" s="244" t="s">
        <v>1</v>
      </c>
      <c r="F174" s="245" t="s">
        <v>2188</v>
      </c>
      <c r="G174" s="243"/>
      <c r="H174" s="246">
        <v>22312.400000000001</v>
      </c>
      <c r="I174" s="247"/>
      <c r="J174" s="243"/>
      <c r="K174" s="243"/>
      <c r="L174" s="248"/>
      <c r="M174" s="249"/>
      <c r="N174" s="250"/>
      <c r="O174" s="250"/>
      <c r="P174" s="250"/>
      <c r="Q174" s="250"/>
      <c r="R174" s="250"/>
      <c r="S174" s="250"/>
      <c r="T174" s="251"/>
      <c r="U174" s="12"/>
      <c r="V174" s="12"/>
      <c r="W174" s="12"/>
      <c r="X174" s="12"/>
      <c r="Y174" s="12"/>
      <c r="Z174" s="12"/>
      <c r="AA174" s="12"/>
      <c r="AB174" s="12"/>
      <c r="AC174" s="12"/>
      <c r="AD174" s="12"/>
      <c r="AE174" s="12"/>
      <c r="AT174" s="252" t="s">
        <v>276</v>
      </c>
      <c r="AU174" s="252" t="s">
        <v>86</v>
      </c>
      <c r="AV174" s="12" t="s">
        <v>86</v>
      </c>
      <c r="AW174" s="12" t="s">
        <v>32</v>
      </c>
      <c r="AX174" s="12" t="s">
        <v>84</v>
      </c>
      <c r="AY174" s="252" t="s">
        <v>251</v>
      </c>
    </row>
    <row r="175" s="2" customFormat="1" ht="37.8" customHeight="1">
      <c r="A175" s="38"/>
      <c r="B175" s="39"/>
      <c r="C175" s="220" t="s">
        <v>294</v>
      </c>
      <c r="D175" s="220" t="s">
        <v>255</v>
      </c>
      <c r="E175" s="221" t="s">
        <v>1288</v>
      </c>
      <c r="F175" s="222" t="s">
        <v>1289</v>
      </c>
      <c r="G175" s="223" t="s">
        <v>592</v>
      </c>
      <c r="H175" s="224">
        <v>816.75999999999999</v>
      </c>
      <c r="I175" s="225"/>
      <c r="J175" s="226">
        <f>ROUND(I175*H175,2)</f>
        <v>0</v>
      </c>
      <c r="K175" s="227"/>
      <c r="L175" s="44"/>
      <c r="M175" s="228" t="s">
        <v>1</v>
      </c>
      <c r="N175" s="229" t="s">
        <v>41</v>
      </c>
      <c r="O175" s="91"/>
      <c r="P175" s="230">
        <f>O175*H175</f>
        <v>0</v>
      </c>
      <c r="Q175" s="230">
        <v>0</v>
      </c>
      <c r="R175" s="230">
        <f>Q175*H175</f>
        <v>0</v>
      </c>
      <c r="S175" s="230">
        <v>0</v>
      </c>
      <c r="T175" s="231">
        <f>S175*H175</f>
        <v>0</v>
      </c>
      <c r="U175" s="38"/>
      <c r="V175" s="38"/>
      <c r="W175" s="38"/>
      <c r="X175" s="38"/>
      <c r="Y175" s="38"/>
      <c r="Z175" s="38"/>
      <c r="AA175" s="38"/>
      <c r="AB175" s="38"/>
      <c r="AC175" s="38"/>
      <c r="AD175" s="38"/>
      <c r="AE175" s="38"/>
      <c r="AR175" s="232" t="s">
        <v>254</v>
      </c>
      <c r="AT175" s="232" t="s">
        <v>255</v>
      </c>
      <c r="AU175" s="232" t="s">
        <v>86</v>
      </c>
      <c r="AY175" s="17" t="s">
        <v>251</v>
      </c>
      <c r="BE175" s="233">
        <f>IF(N175="základní",J175,0)</f>
        <v>0</v>
      </c>
      <c r="BF175" s="233">
        <f>IF(N175="snížená",J175,0)</f>
        <v>0</v>
      </c>
      <c r="BG175" s="233">
        <f>IF(N175="zákl. přenesená",J175,0)</f>
        <v>0</v>
      </c>
      <c r="BH175" s="233">
        <f>IF(N175="sníž. přenesená",J175,0)</f>
        <v>0</v>
      </c>
      <c r="BI175" s="233">
        <f>IF(N175="nulová",J175,0)</f>
        <v>0</v>
      </c>
      <c r="BJ175" s="17" t="s">
        <v>84</v>
      </c>
      <c r="BK175" s="233">
        <f>ROUND(I175*H175,2)</f>
        <v>0</v>
      </c>
      <c r="BL175" s="17" t="s">
        <v>254</v>
      </c>
      <c r="BM175" s="232" t="s">
        <v>2189</v>
      </c>
    </row>
    <row r="176" s="2" customFormat="1">
      <c r="A176" s="38"/>
      <c r="B176" s="39"/>
      <c r="C176" s="40"/>
      <c r="D176" s="234" t="s">
        <v>260</v>
      </c>
      <c r="E176" s="40"/>
      <c r="F176" s="235" t="s">
        <v>1291</v>
      </c>
      <c r="G176" s="40"/>
      <c r="H176" s="40"/>
      <c r="I176" s="236"/>
      <c r="J176" s="40"/>
      <c r="K176" s="40"/>
      <c r="L176" s="44"/>
      <c r="M176" s="237"/>
      <c r="N176" s="238"/>
      <c r="O176" s="91"/>
      <c r="P176" s="91"/>
      <c r="Q176" s="91"/>
      <c r="R176" s="91"/>
      <c r="S176" s="91"/>
      <c r="T176" s="92"/>
      <c r="U176" s="38"/>
      <c r="V176" s="38"/>
      <c r="W176" s="38"/>
      <c r="X176" s="38"/>
      <c r="Y176" s="38"/>
      <c r="Z176" s="38"/>
      <c r="AA176" s="38"/>
      <c r="AB176" s="38"/>
      <c r="AC176" s="38"/>
      <c r="AD176" s="38"/>
      <c r="AE176" s="38"/>
      <c r="AT176" s="17" t="s">
        <v>260</v>
      </c>
      <c r="AU176" s="17" t="s">
        <v>86</v>
      </c>
    </row>
    <row r="177" s="2" customFormat="1">
      <c r="A177" s="38"/>
      <c r="B177" s="39"/>
      <c r="C177" s="40"/>
      <c r="D177" s="240" t="s">
        <v>274</v>
      </c>
      <c r="E177" s="40"/>
      <c r="F177" s="241" t="s">
        <v>1292</v>
      </c>
      <c r="G177" s="40"/>
      <c r="H177" s="40"/>
      <c r="I177" s="236"/>
      <c r="J177" s="40"/>
      <c r="K177" s="40"/>
      <c r="L177" s="44"/>
      <c r="M177" s="237"/>
      <c r="N177" s="238"/>
      <c r="O177" s="91"/>
      <c r="P177" s="91"/>
      <c r="Q177" s="91"/>
      <c r="R177" s="91"/>
      <c r="S177" s="91"/>
      <c r="T177" s="92"/>
      <c r="U177" s="38"/>
      <c r="V177" s="38"/>
      <c r="W177" s="38"/>
      <c r="X177" s="38"/>
      <c r="Y177" s="38"/>
      <c r="Z177" s="38"/>
      <c r="AA177" s="38"/>
      <c r="AB177" s="38"/>
      <c r="AC177" s="38"/>
      <c r="AD177" s="38"/>
      <c r="AE177" s="38"/>
      <c r="AT177" s="17" t="s">
        <v>274</v>
      </c>
      <c r="AU177" s="17" t="s">
        <v>86</v>
      </c>
    </row>
    <row r="178" s="13" customFormat="1">
      <c r="A178" s="13"/>
      <c r="B178" s="253"/>
      <c r="C178" s="254"/>
      <c r="D178" s="234" t="s">
        <v>276</v>
      </c>
      <c r="E178" s="255" t="s">
        <v>1</v>
      </c>
      <c r="F178" s="256" t="s">
        <v>1293</v>
      </c>
      <c r="G178" s="254"/>
      <c r="H178" s="255" t="s">
        <v>1</v>
      </c>
      <c r="I178" s="257"/>
      <c r="J178" s="254"/>
      <c r="K178" s="254"/>
      <c r="L178" s="258"/>
      <c r="M178" s="259"/>
      <c r="N178" s="260"/>
      <c r="O178" s="260"/>
      <c r="P178" s="260"/>
      <c r="Q178" s="260"/>
      <c r="R178" s="260"/>
      <c r="S178" s="260"/>
      <c r="T178" s="261"/>
      <c r="U178" s="13"/>
      <c r="V178" s="13"/>
      <c r="W178" s="13"/>
      <c r="X178" s="13"/>
      <c r="Y178" s="13"/>
      <c r="Z178" s="13"/>
      <c r="AA178" s="13"/>
      <c r="AB178" s="13"/>
      <c r="AC178" s="13"/>
      <c r="AD178" s="13"/>
      <c r="AE178" s="13"/>
      <c r="AT178" s="262" t="s">
        <v>276</v>
      </c>
      <c r="AU178" s="262" t="s">
        <v>86</v>
      </c>
      <c r="AV178" s="13" t="s">
        <v>84</v>
      </c>
      <c r="AW178" s="13" t="s">
        <v>32</v>
      </c>
      <c r="AX178" s="13" t="s">
        <v>76</v>
      </c>
      <c r="AY178" s="262" t="s">
        <v>251</v>
      </c>
    </row>
    <row r="179" s="12" customFormat="1">
      <c r="A179" s="12"/>
      <c r="B179" s="242"/>
      <c r="C179" s="243"/>
      <c r="D179" s="234" t="s">
        <v>276</v>
      </c>
      <c r="E179" s="244" t="s">
        <v>1</v>
      </c>
      <c r="F179" s="245" t="s">
        <v>2190</v>
      </c>
      <c r="G179" s="243"/>
      <c r="H179" s="246">
        <v>816.75999999999999</v>
      </c>
      <c r="I179" s="247"/>
      <c r="J179" s="243"/>
      <c r="K179" s="243"/>
      <c r="L179" s="248"/>
      <c r="M179" s="249"/>
      <c r="N179" s="250"/>
      <c r="O179" s="250"/>
      <c r="P179" s="250"/>
      <c r="Q179" s="250"/>
      <c r="R179" s="250"/>
      <c r="S179" s="250"/>
      <c r="T179" s="251"/>
      <c r="U179" s="12"/>
      <c r="V179" s="12"/>
      <c r="W179" s="12"/>
      <c r="X179" s="12"/>
      <c r="Y179" s="12"/>
      <c r="Z179" s="12"/>
      <c r="AA179" s="12"/>
      <c r="AB179" s="12"/>
      <c r="AC179" s="12"/>
      <c r="AD179" s="12"/>
      <c r="AE179" s="12"/>
      <c r="AT179" s="252" t="s">
        <v>276</v>
      </c>
      <c r="AU179" s="252" t="s">
        <v>86</v>
      </c>
      <c r="AV179" s="12" t="s">
        <v>86</v>
      </c>
      <c r="AW179" s="12" t="s">
        <v>32</v>
      </c>
      <c r="AX179" s="12" t="s">
        <v>84</v>
      </c>
      <c r="AY179" s="252" t="s">
        <v>251</v>
      </c>
    </row>
    <row r="180" s="2" customFormat="1" ht="37.8" customHeight="1">
      <c r="A180" s="38"/>
      <c r="B180" s="39"/>
      <c r="C180" s="220" t="s">
        <v>299</v>
      </c>
      <c r="D180" s="220" t="s">
        <v>255</v>
      </c>
      <c r="E180" s="221" t="s">
        <v>1295</v>
      </c>
      <c r="F180" s="222" t="s">
        <v>1296</v>
      </c>
      <c r="G180" s="223" t="s">
        <v>592</v>
      </c>
      <c r="H180" s="224">
        <v>8167.6000000000004</v>
      </c>
      <c r="I180" s="225"/>
      <c r="J180" s="226">
        <f>ROUND(I180*H180,2)</f>
        <v>0</v>
      </c>
      <c r="K180" s="227"/>
      <c r="L180" s="44"/>
      <c r="M180" s="228" t="s">
        <v>1</v>
      </c>
      <c r="N180" s="229" t="s">
        <v>41</v>
      </c>
      <c r="O180" s="91"/>
      <c r="P180" s="230">
        <f>O180*H180</f>
        <v>0</v>
      </c>
      <c r="Q180" s="230">
        <v>0</v>
      </c>
      <c r="R180" s="230">
        <f>Q180*H180</f>
        <v>0</v>
      </c>
      <c r="S180" s="230">
        <v>0</v>
      </c>
      <c r="T180" s="231">
        <f>S180*H180</f>
        <v>0</v>
      </c>
      <c r="U180" s="38"/>
      <c r="V180" s="38"/>
      <c r="W180" s="38"/>
      <c r="X180" s="38"/>
      <c r="Y180" s="38"/>
      <c r="Z180" s="38"/>
      <c r="AA180" s="38"/>
      <c r="AB180" s="38"/>
      <c r="AC180" s="38"/>
      <c r="AD180" s="38"/>
      <c r="AE180" s="38"/>
      <c r="AR180" s="232" t="s">
        <v>254</v>
      </c>
      <c r="AT180" s="232" t="s">
        <v>255</v>
      </c>
      <c r="AU180" s="232" t="s">
        <v>86</v>
      </c>
      <c r="AY180" s="17" t="s">
        <v>251</v>
      </c>
      <c r="BE180" s="233">
        <f>IF(N180="základní",J180,0)</f>
        <v>0</v>
      </c>
      <c r="BF180" s="233">
        <f>IF(N180="snížená",J180,0)</f>
        <v>0</v>
      </c>
      <c r="BG180" s="233">
        <f>IF(N180="zákl. přenesená",J180,0)</f>
        <v>0</v>
      </c>
      <c r="BH180" s="233">
        <f>IF(N180="sníž. přenesená",J180,0)</f>
        <v>0</v>
      </c>
      <c r="BI180" s="233">
        <f>IF(N180="nulová",J180,0)</f>
        <v>0</v>
      </c>
      <c r="BJ180" s="17" t="s">
        <v>84</v>
      </c>
      <c r="BK180" s="233">
        <f>ROUND(I180*H180,2)</f>
        <v>0</v>
      </c>
      <c r="BL180" s="17" t="s">
        <v>254</v>
      </c>
      <c r="BM180" s="232" t="s">
        <v>2191</v>
      </c>
    </row>
    <row r="181" s="2" customFormat="1">
      <c r="A181" s="38"/>
      <c r="B181" s="39"/>
      <c r="C181" s="40"/>
      <c r="D181" s="234" t="s">
        <v>260</v>
      </c>
      <c r="E181" s="40"/>
      <c r="F181" s="235" t="s">
        <v>1298</v>
      </c>
      <c r="G181" s="40"/>
      <c r="H181" s="40"/>
      <c r="I181" s="236"/>
      <c r="J181" s="40"/>
      <c r="K181" s="40"/>
      <c r="L181" s="44"/>
      <c r="M181" s="237"/>
      <c r="N181" s="238"/>
      <c r="O181" s="91"/>
      <c r="P181" s="91"/>
      <c r="Q181" s="91"/>
      <c r="R181" s="91"/>
      <c r="S181" s="91"/>
      <c r="T181" s="92"/>
      <c r="U181" s="38"/>
      <c r="V181" s="38"/>
      <c r="W181" s="38"/>
      <c r="X181" s="38"/>
      <c r="Y181" s="38"/>
      <c r="Z181" s="38"/>
      <c r="AA181" s="38"/>
      <c r="AB181" s="38"/>
      <c r="AC181" s="38"/>
      <c r="AD181" s="38"/>
      <c r="AE181" s="38"/>
      <c r="AT181" s="17" t="s">
        <v>260</v>
      </c>
      <c r="AU181" s="17" t="s">
        <v>86</v>
      </c>
    </row>
    <row r="182" s="2" customFormat="1">
      <c r="A182" s="38"/>
      <c r="B182" s="39"/>
      <c r="C182" s="40"/>
      <c r="D182" s="240" t="s">
        <v>274</v>
      </c>
      <c r="E182" s="40"/>
      <c r="F182" s="241" t="s">
        <v>1299</v>
      </c>
      <c r="G182" s="40"/>
      <c r="H182" s="40"/>
      <c r="I182" s="236"/>
      <c r="J182" s="40"/>
      <c r="K182" s="40"/>
      <c r="L182" s="44"/>
      <c r="M182" s="237"/>
      <c r="N182" s="238"/>
      <c r="O182" s="91"/>
      <c r="P182" s="91"/>
      <c r="Q182" s="91"/>
      <c r="R182" s="91"/>
      <c r="S182" s="91"/>
      <c r="T182" s="92"/>
      <c r="U182" s="38"/>
      <c r="V182" s="38"/>
      <c r="W182" s="38"/>
      <c r="X182" s="38"/>
      <c r="Y182" s="38"/>
      <c r="Z182" s="38"/>
      <c r="AA182" s="38"/>
      <c r="AB182" s="38"/>
      <c r="AC182" s="38"/>
      <c r="AD182" s="38"/>
      <c r="AE182" s="38"/>
      <c r="AT182" s="17" t="s">
        <v>274</v>
      </c>
      <c r="AU182" s="17" t="s">
        <v>86</v>
      </c>
    </row>
    <row r="183" s="13" customFormat="1">
      <c r="A183" s="13"/>
      <c r="B183" s="253"/>
      <c r="C183" s="254"/>
      <c r="D183" s="234" t="s">
        <v>276</v>
      </c>
      <c r="E183" s="255" t="s">
        <v>1</v>
      </c>
      <c r="F183" s="256" t="s">
        <v>1300</v>
      </c>
      <c r="G183" s="254"/>
      <c r="H183" s="255" t="s">
        <v>1</v>
      </c>
      <c r="I183" s="257"/>
      <c r="J183" s="254"/>
      <c r="K183" s="254"/>
      <c r="L183" s="258"/>
      <c r="M183" s="259"/>
      <c r="N183" s="260"/>
      <c r="O183" s="260"/>
      <c r="P183" s="260"/>
      <c r="Q183" s="260"/>
      <c r="R183" s="260"/>
      <c r="S183" s="260"/>
      <c r="T183" s="261"/>
      <c r="U183" s="13"/>
      <c r="V183" s="13"/>
      <c r="W183" s="13"/>
      <c r="X183" s="13"/>
      <c r="Y183" s="13"/>
      <c r="Z183" s="13"/>
      <c r="AA183" s="13"/>
      <c r="AB183" s="13"/>
      <c r="AC183" s="13"/>
      <c r="AD183" s="13"/>
      <c r="AE183" s="13"/>
      <c r="AT183" s="262" t="s">
        <v>276</v>
      </c>
      <c r="AU183" s="262" t="s">
        <v>86</v>
      </c>
      <c r="AV183" s="13" t="s">
        <v>84</v>
      </c>
      <c r="AW183" s="13" t="s">
        <v>32</v>
      </c>
      <c r="AX183" s="13" t="s">
        <v>76</v>
      </c>
      <c r="AY183" s="262" t="s">
        <v>251</v>
      </c>
    </row>
    <row r="184" s="12" customFormat="1">
      <c r="A184" s="12"/>
      <c r="B184" s="242"/>
      <c r="C184" s="243"/>
      <c r="D184" s="234" t="s">
        <v>276</v>
      </c>
      <c r="E184" s="244" t="s">
        <v>1</v>
      </c>
      <c r="F184" s="245" t="s">
        <v>2192</v>
      </c>
      <c r="G184" s="243"/>
      <c r="H184" s="246">
        <v>8167.6000000000004</v>
      </c>
      <c r="I184" s="247"/>
      <c r="J184" s="243"/>
      <c r="K184" s="243"/>
      <c r="L184" s="248"/>
      <c r="M184" s="249"/>
      <c r="N184" s="250"/>
      <c r="O184" s="250"/>
      <c r="P184" s="250"/>
      <c r="Q184" s="250"/>
      <c r="R184" s="250"/>
      <c r="S184" s="250"/>
      <c r="T184" s="251"/>
      <c r="U184" s="12"/>
      <c r="V184" s="12"/>
      <c r="W184" s="12"/>
      <c r="X184" s="12"/>
      <c r="Y184" s="12"/>
      <c r="Z184" s="12"/>
      <c r="AA184" s="12"/>
      <c r="AB184" s="12"/>
      <c r="AC184" s="12"/>
      <c r="AD184" s="12"/>
      <c r="AE184" s="12"/>
      <c r="AT184" s="252" t="s">
        <v>276</v>
      </c>
      <c r="AU184" s="252" t="s">
        <v>86</v>
      </c>
      <c r="AV184" s="12" t="s">
        <v>86</v>
      </c>
      <c r="AW184" s="12" t="s">
        <v>32</v>
      </c>
      <c r="AX184" s="12" t="s">
        <v>84</v>
      </c>
      <c r="AY184" s="252" t="s">
        <v>251</v>
      </c>
    </row>
    <row r="185" s="2" customFormat="1" ht="24.15" customHeight="1">
      <c r="A185" s="38"/>
      <c r="B185" s="39"/>
      <c r="C185" s="220" t="s">
        <v>306</v>
      </c>
      <c r="D185" s="220" t="s">
        <v>255</v>
      </c>
      <c r="E185" s="221" t="s">
        <v>1302</v>
      </c>
      <c r="F185" s="222" t="s">
        <v>1303</v>
      </c>
      <c r="G185" s="223" t="s">
        <v>592</v>
      </c>
      <c r="H185" s="224">
        <v>2231.2399999999998</v>
      </c>
      <c r="I185" s="225"/>
      <c r="J185" s="226">
        <f>ROUND(I185*H185,2)</f>
        <v>0</v>
      </c>
      <c r="K185" s="227"/>
      <c r="L185" s="44"/>
      <c r="M185" s="228" t="s">
        <v>1</v>
      </c>
      <c r="N185" s="229" t="s">
        <v>41</v>
      </c>
      <c r="O185" s="91"/>
      <c r="P185" s="230">
        <f>O185*H185</f>
        <v>0</v>
      </c>
      <c r="Q185" s="230">
        <v>0</v>
      </c>
      <c r="R185" s="230">
        <f>Q185*H185</f>
        <v>0</v>
      </c>
      <c r="S185" s="230">
        <v>0</v>
      </c>
      <c r="T185" s="231">
        <f>S185*H185</f>
        <v>0</v>
      </c>
      <c r="U185" s="38"/>
      <c r="V185" s="38"/>
      <c r="W185" s="38"/>
      <c r="X185" s="38"/>
      <c r="Y185" s="38"/>
      <c r="Z185" s="38"/>
      <c r="AA185" s="38"/>
      <c r="AB185" s="38"/>
      <c r="AC185" s="38"/>
      <c r="AD185" s="38"/>
      <c r="AE185" s="38"/>
      <c r="AR185" s="232" t="s">
        <v>254</v>
      </c>
      <c r="AT185" s="232" t="s">
        <v>255</v>
      </c>
      <c r="AU185" s="232" t="s">
        <v>86</v>
      </c>
      <c r="AY185" s="17" t="s">
        <v>251</v>
      </c>
      <c r="BE185" s="233">
        <f>IF(N185="základní",J185,0)</f>
        <v>0</v>
      </c>
      <c r="BF185" s="233">
        <f>IF(N185="snížená",J185,0)</f>
        <v>0</v>
      </c>
      <c r="BG185" s="233">
        <f>IF(N185="zákl. přenesená",J185,0)</f>
        <v>0</v>
      </c>
      <c r="BH185" s="233">
        <f>IF(N185="sníž. přenesená",J185,0)</f>
        <v>0</v>
      </c>
      <c r="BI185" s="233">
        <f>IF(N185="nulová",J185,0)</f>
        <v>0</v>
      </c>
      <c r="BJ185" s="17" t="s">
        <v>84</v>
      </c>
      <c r="BK185" s="233">
        <f>ROUND(I185*H185,2)</f>
        <v>0</v>
      </c>
      <c r="BL185" s="17" t="s">
        <v>254</v>
      </c>
      <c r="BM185" s="232" t="s">
        <v>2193</v>
      </c>
    </row>
    <row r="186" s="2" customFormat="1">
      <c r="A186" s="38"/>
      <c r="B186" s="39"/>
      <c r="C186" s="40"/>
      <c r="D186" s="234" t="s">
        <v>260</v>
      </c>
      <c r="E186" s="40"/>
      <c r="F186" s="235" t="s">
        <v>1305</v>
      </c>
      <c r="G186" s="40"/>
      <c r="H186" s="40"/>
      <c r="I186" s="236"/>
      <c r="J186" s="40"/>
      <c r="K186" s="40"/>
      <c r="L186" s="44"/>
      <c r="M186" s="237"/>
      <c r="N186" s="238"/>
      <c r="O186" s="91"/>
      <c r="P186" s="91"/>
      <c r="Q186" s="91"/>
      <c r="R186" s="91"/>
      <c r="S186" s="91"/>
      <c r="T186" s="92"/>
      <c r="U186" s="38"/>
      <c r="V186" s="38"/>
      <c r="W186" s="38"/>
      <c r="X186" s="38"/>
      <c r="Y186" s="38"/>
      <c r="Z186" s="38"/>
      <c r="AA186" s="38"/>
      <c r="AB186" s="38"/>
      <c r="AC186" s="38"/>
      <c r="AD186" s="38"/>
      <c r="AE186" s="38"/>
      <c r="AT186" s="17" t="s">
        <v>260</v>
      </c>
      <c r="AU186" s="17" t="s">
        <v>86</v>
      </c>
    </row>
    <row r="187" s="2" customFormat="1">
      <c r="A187" s="38"/>
      <c r="B187" s="39"/>
      <c r="C187" s="40"/>
      <c r="D187" s="240" t="s">
        <v>274</v>
      </c>
      <c r="E187" s="40"/>
      <c r="F187" s="241" t="s">
        <v>1306</v>
      </c>
      <c r="G187" s="40"/>
      <c r="H187" s="40"/>
      <c r="I187" s="236"/>
      <c r="J187" s="40"/>
      <c r="K187" s="40"/>
      <c r="L187" s="44"/>
      <c r="M187" s="237"/>
      <c r="N187" s="238"/>
      <c r="O187" s="91"/>
      <c r="P187" s="91"/>
      <c r="Q187" s="91"/>
      <c r="R187" s="91"/>
      <c r="S187" s="91"/>
      <c r="T187" s="92"/>
      <c r="U187" s="38"/>
      <c r="V187" s="38"/>
      <c r="W187" s="38"/>
      <c r="X187" s="38"/>
      <c r="Y187" s="38"/>
      <c r="Z187" s="38"/>
      <c r="AA187" s="38"/>
      <c r="AB187" s="38"/>
      <c r="AC187" s="38"/>
      <c r="AD187" s="38"/>
      <c r="AE187" s="38"/>
      <c r="AT187" s="17" t="s">
        <v>274</v>
      </c>
      <c r="AU187" s="17" t="s">
        <v>86</v>
      </c>
    </row>
    <row r="188" s="12" customFormat="1">
      <c r="A188" s="12"/>
      <c r="B188" s="242"/>
      <c r="C188" s="243"/>
      <c r="D188" s="234" t="s">
        <v>276</v>
      </c>
      <c r="E188" s="244" t="s">
        <v>1</v>
      </c>
      <c r="F188" s="245" t="s">
        <v>2194</v>
      </c>
      <c r="G188" s="243"/>
      <c r="H188" s="246">
        <v>2231.2399999999998</v>
      </c>
      <c r="I188" s="247"/>
      <c r="J188" s="243"/>
      <c r="K188" s="243"/>
      <c r="L188" s="248"/>
      <c r="M188" s="249"/>
      <c r="N188" s="250"/>
      <c r="O188" s="250"/>
      <c r="P188" s="250"/>
      <c r="Q188" s="250"/>
      <c r="R188" s="250"/>
      <c r="S188" s="250"/>
      <c r="T188" s="251"/>
      <c r="U188" s="12"/>
      <c r="V188" s="12"/>
      <c r="W188" s="12"/>
      <c r="X188" s="12"/>
      <c r="Y188" s="12"/>
      <c r="Z188" s="12"/>
      <c r="AA188" s="12"/>
      <c r="AB188" s="12"/>
      <c r="AC188" s="12"/>
      <c r="AD188" s="12"/>
      <c r="AE188" s="12"/>
      <c r="AT188" s="252" t="s">
        <v>276</v>
      </c>
      <c r="AU188" s="252" t="s">
        <v>86</v>
      </c>
      <c r="AV188" s="12" t="s">
        <v>86</v>
      </c>
      <c r="AW188" s="12" t="s">
        <v>32</v>
      </c>
      <c r="AX188" s="12" t="s">
        <v>84</v>
      </c>
      <c r="AY188" s="252" t="s">
        <v>251</v>
      </c>
    </row>
    <row r="189" s="2" customFormat="1" ht="24.15" customHeight="1">
      <c r="A189" s="38"/>
      <c r="B189" s="39"/>
      <c r="C189" s="220" t="s">
        <v>311</v>
      </c>
      <c r="D189" s="220" t="s">
        <v>255</v>
      </c>
      <c r="E189" s="221" t="s">
        <v>1308</v>
      </c>
      <c r="F189" s="222" t="s">
        <v>1309</v>
      </c>
      <c r="G189" s="223" t="s">
        <v>592</v>
      </c>
      <c r="H189" s="224">
        <v>816.75999999999999</v>
      </c>
      <c r="I189" s="225"/>
      <c r="J189" s="226">
        <f>ROUND(I189*H189,2)</f>
        <v>0</v>
      </c>
      <c r="K189" s="227"/>
      <c r="L189" s="44"/>
      <c r="M189" s="228" t="s">
        <v>1</v>
      </c>
      <c r="N189" s="229" t="s">
        <v>41</v>
      </c>
      <c r="O189" s="91"/>
      <c r="P189" s="230">
        <f>O189*H189</f>
        <v>0</v>
      </c>
      <c r="Q189" s="230">
        <v>0</v>
      </c>
      <c r="R189" s="230">
        <f>Q189*H189</f>
        <v>0</v>
      </c>
      <c r="S189" s="230">
        <v>0</v>
      </c>
      <c r="T189" s="231">
        <f>S189*H189</f>
        <v>0</v>
      </c>
      <c r="U189" s="38"/>
      <c r="V189" s="38"/>
      <c r="W189" s="38"/>
      <c r="X189" s="38"/>
      <c r="Y189" s="38"/>
      <c r="Z189" s="38"/>
      <c r="AA189" s="38"/>
      <c r="AB189" s="38"/>
      <c r="AC189" s="38"/>
      <c r="AD189" s="38"/>
      <c r="AE189" s="38"/>
      <c r="AR189" s="232" t="s">
        <v>254</v>
      </c>
      <c r="AT189" s="232" t="s">
        <v>255</v>
      </c>
      <c r="AU189" s="232" t="s">
        <v>86</v>
      </c>
      <c r="AY189" s="17" t="s">
        <v>251</v>
      </c>
      <c r="BE189" s="233">
        <f>IF(N189="základní",J189,0)</f>
        <v>0</v>
      </c>
      <c r="BF189" s="233">
        <f>IF(N189="snížená",J189,0)</f>
        <v>0</v>
      </c>
      <c r="BG189" s="233">
        <f>IF(N189="zákl. přenesená",J189,0)</f>
        <v>0</v>
      </c>
      <c r="BH189" s="233">
        <f>IF(N189="sníž. přenesená",J189,0)</f>
        <v>0</v>
      </c>
      <c r="BI189" s="233">
        <f>IF(N189="nulová",J189,0)</f>
        <v>0</v>
      </c>
      <c r="BJ189" s="17" t="s">
        <v>84</v>
      </c>
      <c r="BK189" s="233">
        <f>ROUND(I189*H189,2)</f>
        <v>0</v>
      </c>
      <c r="BL189" s="17" t="s">
        <v>254</v>
      </c>
      <c r="BM189" s="232" t="s">
        <v>2195</v>
      </c>
    </row>
    <row r="190" s="2" customFormat="1">
      <c r="A190" s="38"/>
      <c r="B190" s="39"/>
      <c r="C190" s="40"/>
      <c r="D190" s="234" t="s">
        <v>260</v>
      </c>
      <c r="E190" s="40"/>
      <c r="F190" s="235" t="s">
        <v>1311</v>
      </c>
      <c r="G190" s="40"/>
      <c r="H190" s="40"/>
      <c r="I190" s="236"/>
      <c r="J190" s="40"/>
      <c r="K190" s="40"/>
      <c r="L190" s="44"/>
      <c r="M190" s="237"/>
      <c r="N190" s="238"/>
      <c r="O190" s="91"/>
      <c r="P190" s="91"/>
      <c r="Q190" s="91"/>
      <c r="R190" s="91"/>
      <c r="S190" s="91"/>
      <c r="T190" s="92"/>
      <c r="U190" s="38"/>
      <c r="V190" s="38"/>
      <c r="W190" s="38"/>
      <c r="X190" s="38"/>
      <c r="Y190" s="38"/>
      <c r="Z190" s="38"/>
      <c r="AA190" s="38"/>
      <c r="AB190" s="38"/>
      <c r="AC190" s="38"/>
      <c r="AD190" s="38"/>
      <c r="AE190" s="38"/>
      <c r="AT190" s="17" t="s">
        <v>260</v>
      </c>
      <c r="AU190" s="17" t="s">
        <v>86</v>
      </c>
    </row>
    <row r="191" s="2" customFormat="1">
      <c r="A191" s="38"/>
      <c r="B191" s="39"/>
      <c r="C191" s="40"/>
      <c r="D191" s="240" t="s">
        <v>274</v>
      </c>
      <c r="E191" s="40"/>
      <c r="F191" s="241" t="s">
        <v>1312</v>
      </c>
      <c r="G191" s="40"/>
      <c r="H191" s="40"/>
      <c r="I191" s="236"/>
      <c r="J191" s="40"/>
      <c r="K191" s="40"/>
      <c r="L191" s="44"/>
      <c r="M191" s="237"/>
      <c r="N191" s="238"/>
      <c r="O191" s="91"/>
      <c r="P191" s="91"/>
      <c r="Q191" s="91"/>
      <c r="R191" s="91"/>
      <c r="S191" s="91"/>
      <c r="T191" s="92"/>
      <c r="U191" s="38"/>
      <c r="V191" s="38"/>
      <c r="W191" s="38"/>
      <c r="X191" s="38"/>
      <c r="Y191" s="38"/>
      <c r="Z191" s="38"/>
      <c r="AA191" s="38"/>
      <c r="AB191" s="38"/>
      <c r="AC191" s="38"/>
      <c r="AD191" s="38"/>
      <c r="AE191" s="38"/>
      <c r="AT191" s="17" t="s">
        <v>274</v>
      </c>
      <c r="AU191" s="17" t="s">
        <v>86</v>
      </c>
    </row>
    <row r="192" s="13" customFormat="1">
      <c r="A192" s="13"/>
      <c r="B192" s="253"/>
      <c r="C192" s="254"/>
      <c r="D192" s="234" t="s">
        <v>276</v>
      </c>
      <c r="E192" s="255" t="s">
        <v>1</v>
      </c>
      <c r="F192" s="256" t="s">
        <v>1313</v>
      </c>
      <c r="G192" s="254"/>
      <c r="H192" s="255" t="s">
        <v>1</v>
      </c>
      <c r="I192" s="257"/>
      <c r="J192" s="254"/>
      <c r="K192" s="254"/>
      <c r="L192" s="258"/>
      <c r="M192" s="259"/>
      <c r="N192" s="260"/>
      <c r="O192" s="260"/>
      <c r="P192" s="260"/>
      <c r="Q192" s="260"/>
      <c r="R192" s="260"/>
      <c r="S192" s="260"/>
      <c r="T192" s="261"/>
      <c r="U192" s="13"/>
      <c r="V192" s="13"/>
      <c r="W192" s="13"/>
      <c r="X192" s="13"/>
      <c r="Y192" s="13"/>
      <c r="Z192" s="13"/>
      <c r="AA192" s="13"/>
      <c r="AB192" s="13"/>
      <c r="AC192" s="13"/>
      <c r="AD192" s="13"/>
      <c r="AE192" s="13"/>
      <c r="AT192" s="262" t="s">
        <v>276</v>
      </c>
      <c r="AU192" s="262" t="s">
        <v>86</v>
      </c>
      <c r="AV192" s="13" t="s">
        <v>84</v>
      </c>
      <c r="AW192" s="13" t="s">
        <v>32</v>
      </c>
      <c r="AX192" s="13" t="s">
        <v>76</v>
      </c>
      <c r="AY192" s="262" t="s">
        <v>251</v>
      </c>
    </row>
    <row r="193" s="12" customFormat="1">
      <c r="A193" s="12"/>
      <c r="B193" s="242"/>
      <c r="C193" s="243"/>
      <c r="D193" s="234" t="s">
        <v>276</v>
      </c>
      <c r="E193" s="244" t="s">
        <v>1</v>
      </c>
      <c r="F193" s="245" t="s">
        <v>2190</v>
      </c>
      <c r="G193" s="243"/>
      <c r="H193" s="246">
        <v>816.75999999999999</v>
      </c>
      <c r="I193" s="247"/>
      <c r="J193" s="243"/>
      <c r="K193" s="243"/>
      <c r="L193" s="248"/>
      <c r="M193" s="249"/>
      <c r="N193" s="250"/>
      <c r="O193" s="250"/>
      <c r="P193" s="250"/>
      <c r="Q193" s="250"/>
      <c r="R193" s="250"/>
      <c r="S193" s="250"/>
      <c r="T193" s="251"/>
      <c r="U193" s="12"/>
      <c r="V193" s="12"/>
      <c r="W193" s="12"/>
      <c r="X193" s="12"/>
      <c r="Y193" s="12"/>
      <c r="Z193" s="12"/>
      <c r="AA193" s="12"/>
      <c r="AB193" s="12"/>
      <c r="AC193" s="12"/>
      <c r="AD193" s="12"/>
      <c r="AE193" s="12"/>
      <c r="AT193" s="252" t="s">
        <v>276</v>
      </c>
      <c r="AU193" s="252" t="s">
        <v>86</v>
      </c>
      <c r="AV193" s="12" t="s">
        <v>86</v>
      </c>
      <c r="AW193" s="12" t="s">
        <v>32</v>
      </c>
      <c r="AX193" s="12" t="s">
        <v>84</v>
      </c>
      <c r="AY193" s="252" t="s">
        <v>251</v>
      </c>
    </row>
    <row r="194" s="2" customFormat="1" ht="24.15" customHeight="1">
      <c r="A194" s="38"/>
      <c r="B194" s="39"/>
      <c r="C194" s="220" t="s">
        <v>319</v>
      </c>
      <c r="D194" s="220" t="s">
        <v>255</v>
      </c>
      <c r="E194" s="221" t="s">
        <v>1314</v>
      </c>
      <c r="F194" s="222" t="s">
        <v>1315</v>
      </c>
      <c r="G194" s="223" t="s">
        <v>592</v>
      </c>
      <c r="H194" s="224">
        <v>43.75</v>
      </c>
      <c r="I194" s="225"/>
      <c r="J194" s="226">
        <f>ROUND(I194*H194,2)</f>
        <v>0</v>
      </c>
      <c r="K194" s="227"/>
      <c r="L194" s="44"/>
      <c r="M194" s="228" t="s">
        <v>1</v>
      </c>
      <c r="N194" s="229" t="s">
        <v>41</v>
      </c>
      <c r="O194" s="91"/>
      <c r="P194" s="230">
        <f>O194*H194</f>
        <v>0</v>
      </c>
      <c r="Q194" s="230">
        <v>0</v>
      </c>
      <c r="R194" s="230">
        <f>Q194*H194</f>
        <v>0</v>
      </c>
      <c r="S194" s="230">
        <v>0</v>
      </c>
      <c r="T194" s="231">
        <f>S194*H194</f>
        <v>0</v>
      </c>
      <c r="U194" s="38"/>
      <c r="V194" s="38"/>
      <c r="W194" s="38"/>
      <c r="X194" s="38"/>
      <c r="Y194" s="38"/>
      <c r="Z194" s="38"/>
      <c r="AA194" s="38"/>
      <c r="AB194" s="38"/>
      <c r="AC194" s="38"/>
      <c r="AD194" s="38"/>
      <c r="AE194" s="38"/>
      <c r="AR194" s="232" t="s">
        <v>254</v>
      </c>
      <c r="AT194" s="232" t="s">
        <v>255</v>
      </c>
      <c r="AU194" s="232" t="s">
        <v>86</v>
      </c>
      <c r="AY194" s="17" t="s">
        <v>251</v>
      </c>
      <c r="BE194" s="233">
        <f>IF(N194="základní",J194,0)</f>
        <v>0</v>
      </c>
      <c r="BF194" s="233">
        <f>IF(N194="snížená",J194,0)</f>
        <v>0</v>
      </c>
      <c r="BG194" s="233">
        <f>IF(N194="zákl. přenesená",J194,0)</f>
        <v>0</v>
      </c>
      <c r="BH194" s="233">
        <f>IF(N194="sníž. přenesená",J194,0)</f>
        <v>0</v>
      </c>
      <c r="BI194" s="233">
        <f>IF(N194="nulová",J194,0)</f>
        <v>0</v>
      </c>
      <c r="BJ194" s="17" t="s">
        <v>84</v>
      </c>
      <c r="BK194" s="233">
        <f>ROUND(I194*H194,2)</f>
        <v>0</v>
      </c>
      <c r="BL194" s="17" t="s">
        <v>254</v>
      </c>
      <c r="BM194" s="232" t="s">
        <v>2196</v>
      </c>
    </row>
    <row r="195" s="2" customFormat="1">
      <c r="A195" s="38"/>
      <c r="B195" s="39"/>
      <c r="C195" s="40"/>
      <c r="D195" s="234" t="s">
        <v>260</v>
      </c>
      <c r="E195" s="40"/>
      <c r="F195" s="235" t="s">
        <v>1317</v>
      </c>
      <c r="G195" s="40"/>
      <c r="H195" s="40"/>
      <c r="I195" s="236"/>
      <c r="J195" s="40"/>
      <c r="K195" s="40"/>
      <c r="L195" s="44"/>
      <c r="M195" s="237"/>
      <c r="N195" s="238"/>
      <c r="O195" s="91"/>
      <c r="P195" s="91"/>
      <c r="Q195" s="91"/>
      <c r="R195" s="91"/>
      <c r="S195" s="91"/>
      <c r="T195" s="92"/>
      <c r="U195" s="38"/>
      <c r="V195" s="38"/>
      <c r="W195" s="38"/>
      <c r="X195" s="38"/>
      <c r="Y195" s="38"/>
      <c r="Z195" s="38"/>
      <c r="AA195" s="38"/>
      <c r="AB195" s="38"/>
      <c r="AC195" s="38"/>
      <c r="AD195" s="38"/>
      <c r="AE195" s="38"/>
      <c r="AT195" s="17" t="s">
        <v>260</v>
      </c>
      <c r="AU195" s="17" t="s">
        <v>86</v>
      </c>
    </row>
    <row r="196" s="2" customFormat="1">
      <c r="A196" s="38"/>
      <c r="B196" s="39"/>
      <c r="C196" s="40"/>
      <c r="D196" s="240" t="s">
        <v>274</v>
      </c>
      <c r="E196" s="40"/>
      <c r="F196" s="241" t="s">
        <v>1318</v>
      </c>
      <c r="G196" s="40"/>
      <c r="H196" s="40"/>
      <c r="I196" s="236"/>
      <c r="J196" s="40"/>
      <c r="K196" s="40"/>
      <c r="L196" s="44"/>
      <c r="M196" s="237"/>
      <c r="N196" s="238"/>
      <c r="O196" s="91"/>
      <c r="P196" s="91"/>
      <c r="Q196" s="91"/>
      <c r="R196" s="91"/>
      <c r="S196" s="91"/>
      <c r="T196" s="92"/>
      <c r="U196" s="38"/>
      <c r="V196" s="38"/>
      <c r="W196" s="38"/>
      <c r="X196" s="38"/>
      <c r="Y196" s="38"/>
      <c r="Z196" s="38"/>
      <c r="AA196" s="38"/>
      <c r="AB196" s="38"/>
      <c r="AC196" s="38"/>
      <c r="AD196" s="38"/>
      <c r="AE196" s="38"/>
      <c r="AT196" s="17" t="s">
        <v>274</v>
      </c>
      <c r="AU196" s="17" t="s">
        <v>86</v>
      </c>
    </row>
    <row r="197" s="13" customFormat="1">
      <c r="A197" s="13"/>
      <c r="B197" s="253"/>
      <c r="C197" s="254"/>
      <c r="D197" s="234" t="s">
        <v>276</v>
      </c>
      <c r="E197" s="255" t="s">
        <v>1</v>
      </c>
      <c r="F197" s="256" t="s">
        <v>1359</v>
      </c>
      <c r="G197" s="254"/>
      <c r="H197" s="255" t="s">
        <v>1</v>
      </c>
      <c r="I197" s="257"/>
      <c r="J197" s="254"/>
      <c r="K197" s="254"/>
      <c r="L197" s="258"/>
      <c r="M197" s="259"/>
      <c r="N197" s="260"/>
      <c r="O197" s="260"/>
      <c r="P197" s="260"/>
      <c r="Q197" s="260"/>
      <c r="R197" s="260"/>
      <c r="S197" s="260"/>
      <c r="T197" s="261"/>
      <c r="U197" s="13"/>
      <c r="V197" s="13"/>
      <c r="W197" s="13"/>
      <c r="X197" s="13"/>
      <c r="Y197" s="13"/>
      <c r="Z197" s="13"/>
      <c r="AA197" s="13"/>
      <c r="AB197" s="13"/>
      <c r="AC197" s="13"/>
      <c r="AD197" s="13"/>
      <c r="AE197" s="13"/>
      <c r="AT197" s="262" t="s">
        <v>276</v>
      </c>
      <c r="AU197" s="262" t="s">
        <v>86</v>
      </c>
      <c r="AV197" s="13" t="s">
        <v>84</v>
      </c>
      <c r="AW197" s="13" t="s">
        <v>32</v>
      </c>
      <c r="AX197" s="13" t="s">
        <v>76</v>
      </c>
      <c r="AY197" s="262" t="s">
        <v>251</v>
      </c>
    </row>
    <row r="198" s="12" customFormat="1">
      <c r="A198" s="12"/>
      <c r="B198" s="242"/>
      <c r="C198" s="243"/>
      <c r="D198" s="234" t="s">
        <v>276</v>
      </c>
      <c r="E198" s="244" t="s">
        <v>1</v>
      </c>
      <c r="F198" s="245" t="s">
        <v>2197</v>
      </c>
      <c r="G198" s="243"/>
      <c r="H198" s="246">
        <v>43.75</v>
      </c>
      <c r="I198" s="247"/>
      <c r="J198" s="243"/>
      <c r="K198" s="243"/>
      <c r="L198" s="248"/>
      <c r="M198" s="249"/>
      <c r="N198" s="250"/>
      <c r="O198" s="250"/>
      <c r="P198" s="250"/>
      <c r="Q198" s="250"/>
      <c r="R198" s="250"/>
      <c r="S198" s="250"/>
      <c r="T198" s="251"/>
      <c r="U198" s="12"/>
      <c r="V198" s="12"/>
      <c r="W198" s="12"/>
      <c r="X198" s="12"/>
      <c r="Y198" s="12"/>
      <c r="Z198" s="12"/>
      <c r="AA198" s="12"/>
      <c r="AB198" s="12"/>
      <c r="AC198" s="12"/>
      <c r="AD198" s="12"/>
      <c r="AE198" s="12"/>
      <c r="AT198" s="252" t="s">
        <v>276</v>
      </c>
      <c r="AU198" s="252" t="s">
        <v>86</v>
      </c>
      <c r="AV198" s="12" t="s">
        <v>86</v>
      </c>
      <c r="AW198" s="12" t="s">
        <v>32</v>
      </c>
      <c r="AX198" s="12" t="s">
        <v>84</v>
      </c>
      <c r="AY198" s="252" t="s">
        <v>251</v>
      </c>
    </row>
    <row r="199" s="2" customFormat="1" ht="33" customHeight="1">
      <c r="A199" s="38"/>
      <c r="B199" s="39"/>
      <c r="C199" s="220" t="s">
        <v>8</v>
      </c>
      <c r="D199" s="220" t="s">
        <v>255</v>
      </c>
      <c r="E199" s="221" t="s">
        <v>1321</v>
      </c>
      <c r="F199" s="222" t="s">
        <v>1322</v>
      </c>
      <c r="G199" s="223" t="s">
        <v>592</v>
      </c>
      <c r="H199" s="224">
        <v>816.75999999999999</v>
      </c>
      <c r="I199" s="225"/>
      <c r="J199" s="226">
        <f>ROUND(I199*H199,2)</f>
        <v>0</v>
      </c>
      <c r="K199" s="227"/>
      <c r="L199" s="44"/>
      <c r="M199" s="228" t="s">
        <v>1</v>
      </c>
      <c r="N199" s="229" t="s">
        <v>41</v>
      </c>
      <c r="O199" s="91"/>
      <c r="P199" s="230">
        <f>O199*H199</f>
        <v>0</v>
      </c>
      <c r="Q199" s="230">
        <v>0</v>
      </c>
      <c r="R199" s="230">
        <f>Q199*H199</f>
        <v>0</v>
      </c>
      <c r="S199" s="230">
        <v>0</v>
      </c>
      <c r="T199" s="231">
        <f>S199*H199</f>
        <v>0</v>
      </c>
      <c r="U199" s="38"/>
      <c r="V199" s="38"/>
      <c r="W199" s="38"/>
      <c r="X199" s="38"/>
      <c r="Y199" s="38"/>
      <c r="Z199" s="38"/>
      <c r="AA199" s="38"/>
      <c r="AB199" s="38"/>
      <c r="AC199" s="38"/>
      <c r="AD199" s="38"/>
      <c r="AE199" s="38"/>
      <c r="AR199" s="232" t="s">
        <v>254</v>
      </c>
      <c r="AT199" s="232" t="s">
        <v>255</v>
      </c>
      <c r="AU199" s="232" t="s">
        <v>86</v>
      </c>
      <c r="AY199" s="17" t="s">
        <v>251</v>
      </c>
      <c r="BE199" s="233">
        <f>IF(N199="základní",J199,0)</f>
        <v>0</v>
      </c>
      <c r="BF199" s="233">
        <f>IF(N199="snížená",J199,0)</f>
        <v>0</v>
      </c>
      <c r="BG199" s="233">
        <f>IF(N199="zákl. přenesená",J199,0)</f>
        <v>0</v>
      </c>
      <c r="BH199" s="233">
        <f>IF(N199="sníž. přenesená",J199,0)</f>
        <v>0</v>
      </c>
      <c r="BI199" s="233">
        <f>IF(N199="nulová",J199,0)</f>
        <v>0</v>
      </c>
      <c r="BJ199" s="17" t="s">
        <v>84</v>
      </c>
      <c r="BK199" s="233">
        <f>ROUND(I199*H199,2)</f>
        <v>0</v>
      </c>
      <c r="BL199" s="17" t="s">
        <v>254</v>
      </c>
      <c r="BM199" s="232" t="s">
        <v>2198</v>
      </c>
    </row>
    <row r="200" s="2" customFormat="1">
      <c r="A200" s="38"/>
      <c r="B200" s="39"/>
      <c r="C200" s="40"/>
      <c r="D200" s="234" t="s">
        <v>260</v>
      </c>
      <c r="E200" s="40"/>
      <c r="F200" s="235" t="s">
        <v>1324</v>
      </c>
      <c r="G200" s="40"/>
      <c r="H200" s="40"/>
      <c r="I200" s="236"/>
      <c r="J200" s="40"/>
      <c r="K200" s="40"/>
      <c r="L200" s="44"/>
      <c r="M200" s="237"/>
      <c r="N200" s="238"/>
      <c r="O200" s="91"/>
      <c r="P200" s="91"/>
      <c r="Q200" s="91"/>
      <c r="R200" s="91"/>
      <c r="S200" s="91"/>
      <c r="T200" s="92"/>
      <c r="U200" s="38"/>
      <c r="V200" s="38"/>
      <c r="W200" s="38"/>
      <c r="X200" s="38"/>
      <c r="Y200" s="38"/>
      <c r="Z200" s="38"/>
      <c r="AA200" s="38"/>
      <c r="AB200" s="38"/>
      <c r="AC200" s="38"/>
      <c r="AD200" s="38"/>
      <c r="AE200" s="38"/>
      <c r="AT200" s="17" t="s">
        <v>260</v>
      </c>
      <c r="AU200" s="17" t="s">
        <v>86</v>
      </c>
    </row>
    <row r="201" s="2" customFormat="1">
      <c r="A201" s="38"/>
      <c r="B201" s="39"/>
      <c r="C201" s="40"/>
      <c r="D201" s="240" t="s">
        <v>274</v>
      </c>
      <c r="E201" s="40"/>
      <c r="F201" s="241" t="s">
        <v>1325</v>
      </c>
      <c r="G201" s="40"/>
      <c r="H201" s="40"/>
      <c r="I201" s="236"/>
      <c r="J201" s="40"/>
      <c r="K201" s="40"/>
      <c r="L201" s="44"/>
      <c r="M201" s="237"/>
      <c r="N201" s="238"/>
      <c r="O201" s="91"/>
      <c r="P201" s="91"/>
      <c r="Q201" s="91"/>
      <c r="R201" s="91"/>
      <c r="S201" s="91"/>
      <c r="T201" s="92"/>
      <c r="U201" s="38"/>
      <c r="V201" s="38"/>
      <c r="W201" s="38"/>
      <c r="X201" s="38"/>
      <c r="Y201" s="38"/>
      <c r="Z201" s="38"/>
      <c r="AA201" s="38"/>
      <c r="AB201" s="38"/>
      <c r="AC201" s="38"/>
      <c r="AD201" s="38"/>
      <c r="AE201" s="38"/>
      <c r="AT201" s="17" t="s">
        <v>274</v>
      </c>
      <c r="AU201" s="17" t="s">
        <v>86</v>
      </c>
    </row>
    <row r="202" s="13" customFormat="1">
      <c r="A202" s="13"/>
      <c r="B202" s="253"/>
      <c r="C202" s="254"/>
      <c r="D202" s="234" t="s">
        <v>276</v>
      </c>
      <c r="E202" s="255" t="s">
        <v>1</v>
      </c>
      <c r="F202" s="256" t="s">
        <v>1255</v>
      </c>
      <c r="G202" s="254"/>
      <c r="H202" s="255" t="s">
        <v>1</v>
      </c>
      <c r="I202" s="257"/>
      <c r="J202" s="254"/>
      <c r="K202" s="254"/>
      <c r="L202" s="258"/>
      <c r="M202" s="259"/>
      <c r="N202" s="260"/>
      <c r="O202" s="260"/>
      <c r="P202" s="260"/>
      <c r="Q202" s="260"/>
      <c r="R202" s="260"/>
      <c r="S202" s="260"/>
      <c r="T202" s="261"/>
      <c r="U202" s="13"/>
      <c r="V202" s="13"/>
      <c r="W202" s="13"/>
      <c r="X202" s="13"/>
      <c r="Y202" s="13"/>
      <c r="Z202" s="13"/>
      <c r="AA202" s="13"/>
      <c r="AB202" s="13"/>
      <c r="AC202" s="13"/>
      <c r="AD202" s="13"/>
      <c r="AE202" s="13"/>
      <c r="AT202" s="262" t="s">
        <v>276</v>
      </c>
      <c r="AU202" s="262" t="s">
        <v>86</v>
      </c>
      <c r="AV202" s="13" t="s">
        <v>84</v>
      </c>
      <c r="AW202" s="13" t="s">
        <v>32</v>
      </c>
      <c r="AX202" s="13" t="s">
        <v>76</v>
      </c>
      <c r="AY202" s="262" t="s">
        <v>251</v>
      </c>
    </row>
    <row r="203" s="13" customFormat="1">
      <c r="A203" s="13"/>
      <c r="B203" s="253"/>
      <c r="C203" s="254"/>
      <c r="D203" s="234" t="s">
        <v>276</v>
      </c>
      <c r="E203" s="255" t="s">
        <v>1</v>
      </c>
      <c r="F203" s="256" t="s">
        <v>1326</v>
      </c>
      <c r="G203" s="254"/>
      <c r="H203" s="255" t="s">
        <v>1</v>
      </c>
      <c r="I203" s="257"/>
      <c r="J203" s="254"/>
      <c r="K203" s="254"/>
      <c r="L203" s="258"/>
      <c r="M203" s="259"/>
      <c r="N203" s="260"/>
      <c r="O203" s="260"/>
      <c r="P203" s="260"/>
      <c r="Q203" s="260"/>
      <c r="R203" s="260"/>
      <c r="S203" s="260"/>
      <c r="T203" s="261"/>
      <c r="U203" s="13"/>
      <c r="V203" s="13"/>
      <c r="W203" s="13"/>
      <c r="X203" s="13"/>
      <c r="Y203" s="13"/>
      <c r="Z203" s="13"/>
      <c r="AA203" s="13"/>
      <c r="AB203" s="13"/>
      <c r="AC203" s="13"/>
      <c r="AD203" s="13"/>
      <c r="AE203" s="13"/>
      <c r="AT203" s="262" t="s">
        <v>276</v>
      </c>
      <c r="AU203" s="262" t="s">
        <v>86</v>
      </c>
      <c r="AV203" s="13" t="s">
        <v>84</v>
      </c>
      <c r="AW203" s="13" t="s">
        <v>32</v>
      </c>
      <c r="AX203" s="13" t="s">
        <v>76</v>
      </c>
      <c r="AY203" s="262" t="s">
        <v>251</v>
      </c>
    </row>
    <row r="204" s="12" customFormat="1">
      <c r="A204" s="12"/>
      <c r="B204" s="242"/>
      <c r="C204" s="243"/>
      <c r="D204" s="234" t="s">
        <v>276</v>
      </c>
      <c r="E204" s="244" t="s">
        <v>1</v>
      </c>
      <c r="F204" s="245" t="s">
        <v>2164</v>
      </c>
      <c r="G204" s="243"/>
      <c r="H204" s="246">
        <v>509.04000000000002</v>
      </c>
      <c r="I204" s="247"/>
      <c r="J204" s="243"/>
      <c r="K204" s="243"/>
      <c r="L204" s="248"/>
      <c r="M204" s="249"/>
      <c r="N204" s="250"/>
      <c r="O204" s="250"/>
      <c r="P204" s="250"/>
      <c r="Q204" s="250"/>
      <c r="R204" s="250"/>
      <c r="S204" s="250"/>
      <c r="T204" s="251"/>
      <c r="U204" s="12"/>
      <c r="V204" s="12"/>
      <c r="W204" s="12"/>
      <c r="X204" s="12"/>
      <c r="Y204" s="12"/>
      <c r="Z204" s="12"/>
      <c r="AA204" s="12"/>
      <c r="AB204" s="12"/>
      <c r="AC204" s="12"/>
      <c r="AD204" s="12"/>
      <c r="AE204" s="12"/>
      <c r="AT204" s="252" t="s">
        <v>276</v>
      </c>
      <c r="AU204" s="252" t="s">
        <v>86</v>
      </c>
      <c r="AV204" s="12" t="s">
        <v>86</v>
      </c>
      <c r="AW204" s="12" t="s">
        <v>32</v>
      </c>
      <c r="AX204" s="12" t="s">
        <v>76</v>
      </c>
      <c r="AY204" s="252" t="s">
        <v>251</v>
      </c>
    </row>
    <row r="205" s="12" customFormat="1">
      <c r="A205" s="12"/>
      <c r="B205" s="242"/>
      <c r="C205" s="243"/>
      <c r="D205" s="234" t="s">
        <v>276</v>
      </c>
      <c r="E205" s="244" t="s">
        <v>1</v>
      </c>
      <c r="F205" s="245" t="s">
        <v>2165</v>
      </c>
      <c r="G205" s="243"/>
      <c r="H205" s="246">
        <v>132.30000000000001</v>
      </c>
      <c r="I205" s="247"/>
      <c r="J205" s="243"/>
      <c r="K205" s="243"/>
      <c r="L205" s="248"/>
      <c r="M205" s="249"/>
      <c r="N205" s="250"/>
      <c r="O205" s="250"/>
      <c r="P205" s="250"/>
      <c r="Q205" s="250"/>
      <c r="R205" s="250"/>
      <c r="S205" s="250"/>
      <c r="T205" s="251"/>
      <c r="U205" s="12"/>
      <c r="V205" s="12"/>
      <c r="W205" s="12"/>
      <c r="X205" s="12"/>
      <c r="Y205" s="12"/>
      <c r="Z205" s="12"/>
      <c r="AA205" s="12"/>
      <c r="AB205" s="12"/>
      <c r="AC205" s="12"/>
      <c r="AD205" s="12"/>
      <c r="AE205" s="12"/>
      <c r="AT205" s="252" t="s">
        <v>276</v>
      </c>
      <c r="AU205" s="252" t="s">
        <v>86</v>
      </c>
      <c r="AV205" s="12" t="s">
        <v>86</v>
      </c>
      <c r="AW205" s="12" t="s">
        <v>32</v>
      </c>
      <c r="AX205" s="12" t="s">
        <v>76</v>
      </c>
      <c r="AY205" s="252" t="s">
        <v>251</v>
      </c>
    </row>
    <row r="206" s="12" customFormat="1">
      <c r="A206" s="12"/>
      <c r="B206" s="242"/>
      <c r="C206" s="243"/>
      <c r="D206" s="234" t="s">
        <v>276</v>
      </c>
      <c r="E206" s="244" t="s">
        <v>1</v>
      </c>
      <c r="F206" s="245" t="s">
        <v>2166</v>
      </c>
      <c r="G206" s="243"/>
      <c r="H206" s="246">
        <v>175.41999999999999</v>
      </c>
      <c r="I206" s="247"/>
      <c r="J206" s="243"/>
      <c r="K206" s="243"/>
      <c r="L206" s="248"/>
      <c r="M206" s="249"/>
      <c r="N206" s="250"/>
      <c r="O206" s="250"/>
      <c r="P206" s="250"/>
      <c r="Q206" s="250"/>
      <c r="R206" s="250"/>
      <c r="S206" s="250"/>
      <c r="T206" s="251"/>
      <c r="U206" s="12"/>
      <c r="V206" s="12"/>
      <c r="W206" s="12"/>
      <c r="X206" s="12"/>
      <c r="Y206" s="12"/>
      <c r="Z206" s="12"/>
      <c r="AA206" s="12"/>
      <c r="AB206" s="12"/>
      <c r="AC206" s="12"/>
      <c r="AD206" s="12"/>
      <c r="AE206" s="12"/>
      <c r="AT206" s="252" t="s">
        <v>276</v>
      </c>
      <c r="AU206" s="252" t="s">
        <v>86</v>
      </c>
      <c r="AV206" s="12" t="s">
        <v>86</v>
      </c>
      <c r="AW206" s="12" t="s">
        <v>32</v>
      </c>
      <c r="AX206" s="12" t="s">
        <v>76</v>
      </c>
      <c r="AY206" s="252" t="s">
        <v>251</v>
      </c>
    </row>
    <row r="207" s="15" customFormat="1">
      <c r="A207" s="15"/>
      <c r="B207" s="274"/>
      <c r="C207" s="275"/>
      <c r="D207" s="234" t="s">
        <v>276</v>
      </c>
      <c r="E207" s="276" t="s">
        <v>1</v>
      </c>
      <c r="F207" s="277" t="s">
        <v>423</v>
      </c>
      <c r="G207" s="275"/>
      <c r="H207" s="278">
        <v>816.75999999999999</v>
      </c>
      <c r="I207" s="279"/>
      <c r="J207" s="275"/>
      <c r="K207" s="275"/>
      <c r="L207" s="280"/>
      <c r="M207" s="281"/>
      <c r="N207" s="282"/>
      <c r="O207" s="282"/>
      <c r="P207" s="282"/>
      <c r="Q207" s="282"/>
      <c r="R207" s="282"/>
      <c r="S207" s="282"/>
      <c r="T207" s="283"/>
      <c r="U207" s="15"/>
      <c r="V207" s="15"/>
      <c r="W207" s="15"/>
      <c r="X207" s="15"/>
      <c r="Y207" s="15"/>
      <c r="Z207" s="15"/>
      <c r="AA207" s="15"/>
      <c r="AB207" s="15"/>
      <c r="AC207" s="15"/>
      <c r="AD207" s="15"/>
      <c r="AE207" s="15"/>
      <c r="AT207" s="284" t="s">
        <v>276</v>
      </c>
      <c r="AU207" s="284" t="s">
        <v>86</v>
      </c>
      <c r="AV207" s="15" t="s">
        <v>254</v>
      </c>
      <c r="AW207" s="15" t="s">
        <v>32</v>
      </c>
      <c r="AX207" s="15" t="s">
        <v>84</v>
      </c>
      <c r="AY207" s="284" t="s">
        <v>251</v>
      </c>
    </row>
    <row r="208" s="2" customFormat="1" ht="16.5" customHeight="1">
      <c r="A208" s="38"/>
      <c r="B208" s="39"/>
      <c r="C208" s="292" t="s">
        <v>331</v>
      </c>
      <c r="D208" s="292" t="s">
        <v>1133</v>
      </c>
      <c r="E208" s="293" t="s">
        <v>1331</v>
      </c>
      <c r="F208" s="294" t="s">
        <v>1332</v>
      </c>
      <c r="G208" s="295" t="s">
        <v>681</v>
      </c>
      <c r="H208" s="296">
        <v>694.24599999999998</v>
      </c>
      <c r="I208" s="297"/>
      <c r="J208" s="298">
        <f>ROUND(I208*H208,2)</f>
        <v>0</v>
      </c>
      <c r="K208" s="299"/>
      <c r="L208" s="300"/>
      <c r="M208" s="301" t="s">
        <v>1</v>
      </c>
      <c r="N208" s="302" t="s">
        <v>41</v>
      </c>
      <c r="O208" s="91"/>
      <c r="P208" s="230">
        <f>O208*H208</f>
        <v>0</v>
      </c>
      <c r="Q208" s="230">
        <v>1</v>
      </c>
      <c r="R208" s="230">
        <f>Q208*H208</f>
        <v>694.24599999999998</v>
      </c>
      <c r="S208" s="230">
        <v>0</v>
      </c>
      <c r="T208" s="231">
        <f>S208*H208</f>
        <v>0</v>
      </c>
      <c r="U208" s="38"/>
      <c r="V208" s="38"/>
      <c r="W208" s="38"/>
      <c r="X208" s="38"/>
      <c r="Y208" s="38"/>
      <c r="Z208" s="38"/>
      <c r="AA208" s="38"/>
      <c r="AB208" s="38"/>
      <c r="AC208" s="38"/>
      <c r="AD208" s="38"/>
      <c r="AE208" s="38"/>
      <c r="AR208" s="232" t="s">
        <v>299</v>
      </c>
      <c r="AT208" s="232" t="s">
        <v>1133</v>
      </c>
      <c r="AU208" s="232" t="s">
        <v>86</v>
      </c>
      <c r="AY208" s="17" t="s">
        <v>251</v>
      </c>
      <c r="BE208" s="233">
        <f>IF(N208="základní",J208,0)</f>
        <v>0</v>
      </c>
      <c r="BF208" s="233">
        <f>IF(N208="snížená",J208,0)</f>
        <v>0</v>
      </c>
      <c r="BG208" s="233">
        <f>IF(N208="zákl. přenesená",J208,0)</f>
        <v>0</v>
      </c>
      <c r="BH208" s="233">
        <f>IF(N208="sníž. přenesená",J208,0)</f>
        <v>0</v>
      </c>
      <c r="BI208" s="233">
        <f>IF(N208="nulová",J208,0)</f>
        <v>0</v>
      </c>
      <c r="BJ208" s="17" t="s">
        <v>84</v>
      </c>
      <c r="BK208" s="233">
        <f>ROUND(I208*H208,2)</f>
        <v>0</v>
      </c>
      <c r="BL208" s="17" t="s">
        <v>254</v>
      </c>
      <c r="BM208" s="232" t="s">
        <v>2199</v>
      </c>
    </row>
    <row r="209" s="2" customFormat="1">
      <c r="A209" s="38"/>
      <c r="B209" s="39"/>
      <c r="C209" s="40"/>
      <c r="D209" s="234" t="s">
        <v>260</v>
      </c>
      <c r="E209" s="40"/>
      <c r="F209" s="235" t="s">
        <v>1332</v>
      </c>
      <c r="G209" s="40"/>
      <c r="H209" s="40"/>
      <c r="I209" s="236"/>
      <c r="J209" s="40"/>
      <c r="K209" s="40"/>
      <c r="L209" s="44"/>
      <c r="M209" s="237"/>
      <c r="N209" s="238"/>
      <c r="O209" s="91"/>
      <c r="P209" s="91"/>
      <c r="Q209" s="91"/>
      <c r="R209" s="91"/>
      <c r="S209" s="91"/>
      <c r="T209" s="92"/>
      <c r="U209" s="38"/>
      <c r="V209" s="38"/>
      <c r="W209" s="38"/>
      <c r="X209" s="38"/>
      <c r="Y209" s="38"/>
      <c r="Z209" s="38"/>
      <c r="AA209" s="38"/>
      <c r="AB209" s="38"/>
      <c r="AC209" s="38"/>
      <c r="AD209" s="38"/>
      <c r="AE209" s="38"/>
      <c r="AT209" s="17" t="s">
        <v>260</v>
      </c>
      <c r="AU209" s="17" t="s">
        <v>86</v>
      </c>
    </row>
    <row r="210" s="13" customFormat="1">
      <c r="A210" s="13"/>
      <c r="B210" s="253"/>
      <c r="C210" s="254"/>
      <c r="D210" s="234" t="s">
        <v>276</v>
      </c>
      <c r="E210" s="255" t="s">
        <v>1</v>
      </c>
      <c r="F210" s="256" t="s">
        <v>1334</v>
      </c>
      <c r="G210" s="254"/>
      <c r="H210" s="255" t="s">
        <v>1</v>
      </c>
      <c r="I210" s="257"/>
      <c r="J210" s="254"/>
      <c r="K210" s="254"/>
      <c r="L210" s="258"/>
      <c r="M210" s="259"/>
      <c r="N210" s="260"/>
      <c r="O210" s="260"/>
      <c r="P210" s="260"/>
      <c r="Q210" s="260"/>
      <c r="R210" s="260"/>
      <c r="S210" s="260"/>
      <c r="T210" s="261"/>
      <c r="U210" s="13"/>
      <c r="V210" s="13"/>
      <c r="W210" s="13"/>
      <c r="X210" s="13"/>
      <c r="Y210" s="13"/>
      <c r="Z210" s="13"/>
      <c r="AA210" s="13"/>
      <c r="AB210" s="13"/>
      <c r="AC210" s="13"/>
      <c r="AD210" s="13"/>
      <c r="AE210" s="13"/>
      <c r="AT210" s="262" t="s">
        <v>276</v>
      </c>
      <c r="AU210" s="262" t="s">
        <v>86</v>
      </c>
      <c r="AV210" s="13" t="s">
        <v>84</v>
      </c>
      <c r="AW210" s="13" t="s">
        <v>32</v>
      </c>
      <c r="AX210" s="13" t="s">
        <v>76</v>
      </c>
      <c r="AY210" s="262" t="s">
        <v>251</v>
      </c>
    </row>
    <row r="211" s="12" customFormat="1">
      <c r="A211" s="12"/>
      <c r="B211" s="242"/>
      <c r="C211" s="243"/>
      <c r="D211" s="234" t="s">
        <v>276</v>
      </c>
      <c r="E211" s="244" t="s">
        <v>1</v>
      </c>
      <c r="F211" s="245" t="s">
        <v>2200</v>
      </c>
      <c r="G211" s="243"/>
      <c r="H211" s="246">
        <v>254.52000000000001</v>
      </c>
      <c r="I211" s="247"/>
      <c r="J211" s="243"/>
      <c r="K211" s="243"/>
      <c r="L211" s="248"/>
      <c r="M211" s="249"/>
      <c r="N211" s="250"/>
      <c r="O211" s="250"/>
      <c r="P211" s="250"/>
      <c r="Q211" s="250"/>
      <c r="R211" s="250"/>
      <c r="S211" s="250"/>
      <c r="T211" s="251"/>
      <c r="U211" s="12"/>
      <c r="V211" s="12"/>
      <c r="W211" s="12"/>
      <c r="X211" s="12"/>
      <c r="Y211" s="12"/>
      <c r="Z211" s="12"/>
      <c r="AA211" s="12"/>
      <c r="AB211" s="12"/>
      <c r="AC211" s="12"/>
      <c r="AD211" s="12"/>
      <c r="AE211" s="12"/>
      <c r="AT211" s="252" t="s">
        <v>276</v>
      </c>
      <c r="AU211" s="252" t="s">
        <v>86</v>
      </c>
      <c r="AV211" s="12" t="s">
        <v>86</v>
      </c>
      <c r="AW211" s="12" t="s">
        <v>32</v>
      </c>
      <c r="AX211" s="12" t="s">
        <v>76</v>
      </c>
      <c r="AY211" s="252" t="s">
        <v>251</v>
      </c>
    </row>
    <row r="212" s="12" customFormat="1">
      <c r="A212" s="12"/>
      <c r="B212" s="242"/>
      <c r="C212" s="243"/>
      <c r="D212" s="234" t="s">
        <v>276</v>
      </c>
      <c r="E212" s="244" t="s">
        <v>1</v>
      </c>
      <c r="F212" s="245" t="s">
        <v>2201</v>
      </c>
      <c r="G212" s="243"/>
      <c r="H212" s="246">
        <v>66.150000000000006</v>
      </c>
      <c r="I212" s="247"/>
      <c r="J212" s="243"/>
      <c r="K212" s="243"/>
      <c r="L212" s="248"/>
      <c r="M212" s="249"/>
      <c r="N212" s="250"/>
      <c r="O212" s="250"/>
      <c r="P212" s="250"/>
      <c r="Q212" s="250"/>
      <c r="R212" s="250"/>
      <c r="S212" s="250"/>
      <c r="T212" s="251"/>
      <c r="U212" s="12"/>
      <c r="V212" s="12"/>
      <c r="W212" s="12"/>
      <c r="X212" s="12"/>
      <c r="Y212" s="12"/>
      <c r="Z212" s="12"/>
      <c r="AA212" s="12"/>
      <c r="AB212" s="12"/>
      <c r="AC212" s="12"/>
      <c r="AD212" s="12"/>
      <c r="AE212" s="12"/>
      <c r="AT212" s="252" t="s">
        <v>276</v>
      </c>
      <c r="AU212" s="252" t="s">
        <v>86</v>
      </c>
      <c r="AV212" s="12" t="s">
        <v>86</v>
      </c>
      <c r="AW212" s="12" t="s">
        <v>32</v>
      </c>
      <c r="AX212" s="12" t="s">
        <v>76</v>
      </c>
      <c r="AY212" s="252" t="s">
        <v>251</v>
      </c>
    </row>
    <row r="213" s="12" customFormat="1">
      <c r="A213" s="12"/>
      <c r="B213" s="242"/>
      <c r="C213" s="243"/>
      <c r="D213" s="234" t="s">
        <v>276</v>
      </c>
      <c r="E213" s="244" t="s">
        <v>1</v>
      </c>
      <c r="F213" s="245" t="s">
        <v>2202</v>
      </c>
      <c r="G213" s="243"/>
      <c r="H213" s="246">
        <v>87.709999999999994</v>
      </c>
      <c r="I213" s="247"/>
      <c r="J213" s="243"/>
      <c r="K213" s="243"/>
      <c r="L213" s="248"/>
      <c r="M213" s="249"/>
      <c r="N213" s="250"/>
      <c r="O213" s="250"/>
      <c r="P213" s="250"/>
      <c r="Q213" s="250"/>
      <c r="R213" s="250"/>
      <c r="S213" s="250"/>
      <c r="T213" s="251"/>
      <c r="U213" s="12"/>
      <c r="V213" s="12"/>
      <c r="W213" s="12"/>
      <c r="X213" s="12"/>
      <c r="Y213" s="12"/>
      <c r="Z213" s="12"/>
      <c r="AA213" s="12"/>
      <c r="AB213" s="12"/>
      <c r="AC213" s="12"/>
      <c r="AD213" s="12"/>
      <c r="AE213" s="12"/>
      <c r="AT213" s="252" t="s">
        <v>276</v>
      </c>
      <c r="AU213" s="252" t="s">
        <v>86</v>
      </c>
      <c r="AV213" s="12" t="s">
        <v>86</v>
      </c>
      <c r="AW213" s="12" t="s">
        <v>32</v>
      </c>
      <c r="AX213" s="12" t="s">
        <v>76</v>
      </c>
      <c r="AY213" s="252" t="s">
        <v>251</v>
      </c>
    </row>
    <row r="214" s="15" customFormat="1">
      <c r="A214" s="15"/>
      <c r="B214" s="274"/>
      <c r="C214" s="275"/>
      <c r="D214" s="234" t="s">
        <v>276</v>
      </c>
      <c r="E214" s="276" t="s">
        <v>1</v>
      </c>
      <c r="F214" s="277" t="s">
        <v>423</v>
      </c>
      <c r="G214" s="275"/>
      <c r="H214" s="278">
        <v>408.38</v>
      </c>
      <c r="I214" s="279"/>
      <c r="J214" s="275"/>
      <c r="K214" s="275"/>
      <c r="L214" s="280"/>
      <c r="M214" s="281"/>
      <c r="N214" s="282"/>
      <c r="O214" s="282"/>
      <c r="P214" s="282"/>
      <c r="Q214" s="282"/>
      <c r="R214" s="282"/>
      <c r="S214" s="282"/>
      <c r="T214" s="283"/>
      <c r="U214" s="15"/>
      <c r="V214" s="15"/>
      <c r="W214" s="15"/>
      <c r="X214" s="15"/>
      <c r="Y214" s="15"/>
      <c r="Z214" s="15"/>
      <c r="AA214" s="15"/>
      <c r="AB214" s="15"/>
      <c r="AC214" s="15"/>
      <c r="AD214" s="15"/>
      <c r="AE214" s="15"/>
      <c r="AT214" s="284" t="s">
        <v>276</v>
      </c>
      <c r="AU214" s="284" t="s">
        <v>86</v>
      </c>
      <c r="AV214" s="15" t="s">
        <v>254</v>
      </c>
      <c r="AW214" s="15" t="s">
        <v>32</v>
      </c>
      <c r="AX214" s="15" t="s">
        <v>84</v>
      </c>
      <c r="AY214" s="284" t="s">
        <v>251</v>
      </c>
    </row>
    <row r="215" s="12" customFormat="1">
      <c r="A215" s="12"/>
      <c r="B215" s="242"/>
      <c r="C215" s="243"/>
      <c r="D215" s="234" t="s">
        <v>276</v>
      </c>
      <c r="E215" s="243"/>
      <c r="F215" s="245" t="s">
        <v>2203</v>
      </c>
      <c r="G215" s="243"/>
      <c r="H215" s="246">
        <v>694.24599999999998</v>
      </c>
      <c r="I215" s="247"/>
      <c r="J215" s="243"/>
      <c r="K215" s="243"/>
      <c r="L215" s="248"/>
      <c r="M215" s="249"/>
      <c r="N215" s="250"/>
      <c r="O215" s="250"/>
      <c r="P215" s="250"/>
      <c r="Q215" s="250"/>
      <c r="R215" s="250"/>
      <c r="S215" s="250"/>
      <c r="T215" s="251"/>
      <c r="U215" s="12"/>
      <c r="V215" s="12"/>
      <c r="W215" s="12"/>
      <c r="X215" s="12"/>
      <c r="Y215" s="12"/>
      <c r="Z215" s="12"/>
      <c r="AA215" s="12"/>
      <c r="AB215" s="12"/>
      <c r="AC215" s="12"/>
      <c r="AD215" s="12"/>
      <c r="AE215" s="12"/>
      <c r="AT215" s="252" t="s">
        <v>276</v>
      </c>
      <c r="AU215" s="252" t="s">
        <v>86</v>
      </c>
      <c r="AV215" s="12" t="s">
        <v>86</v>
      </c>
      <c r="AW215" s="12" t="s">
        <v>4</v>
      </c>
      <c r="AX215" s="12" t="s">
        <v>84</v>
      </c>
      <c r="AY215" s="252" t="s">
        <v>251</v>
      </c>
    </row>
    <row r="216" s="2" customFormat="1" ht="16.5" customHeight="1">
      <c r="A216" s="38"/>
      <c r="B216" s="39"/>
      <c r="C216" s="292" t="s">
        <v>336</v>
      </c>
      <c r="D216" s="292" t="s">
        <v>1133</v>
      </c>
      <c r="E216" s="293" t="s">
        <v>1348</v>
      </c>
      <c r="F216" s="294" t="s">
        <v>1349</v>
      </c>
      <c r="G216" s="295" t="s">
        <v>681</v>
      </c>
      <c r="H216" s="296">
        <v>735.08399999999995</v>
      </c>
      <c r="I216" s="297"/>
      <c r="J216" s="298">
        <f>ROUND(I216*H216,2)</f>
        <v>0</v>
      </c>
      <c r="K216" s="299"/>
      <c r="L216" s="300"/>
      <c r="M216" s="301" t="s">
        <v>1</v>
      </c>
      <c r="N216" s="302" t="s">
        <v>41</v>
      </c>
      <c r="O216" s="91"/>
      <c r="P216" s="230">
        <f>O216*H216</f>
        <v>0</v>
      </c>
      <c r="Q216" s="230">
        <v>1</v>
      </c>
      <c r="R216" s="230">
        <f>Q216*H216</f>
        <v>735.08399999999995</v>
      </c>
      <c r="S216" s="230">
        <v>0</v>
      </c>
      <c r="T216" s="231">
        <f>S216*H216</f>
        <v>0</v>
      </c>
      <c r="U216" s="38"/>
      <c r="V216" s="38"/>
      <c r="W216" s="38"/>
      <c r="X216" s="38"/>
      <c r="Y216" s="38"/>
      <c r="Z216" s="38"/>
      <c r="AA216" s="38"/>
      <c r="AB216" s="38"/>
      <c r="AC216" s="38"/>
      <c r="AD216" s="38"/>
      <c r="AE216" s="38"/>
      <c r="AR216" s="232" t="s">
        <v>299</v>
      </c>
      <c r="AT216" s="232" t="s">
        <v>1133</v>
      </c>
      <c r="AU216" s="232" t="s">
        <v>86</v>
      </c>
      <c r="AY216" s="17" t="s">
        <v>251</v>
      </c>
      <c r="BE216" s="233">
        <f>IF(N216="základní",J216,0)</f>
        <v>0</v>
      </c>
      <c r="BF216" s="233">
        <f>IF(N216="snížená",J216,0)</f>
        <v>0</v>
      </c>
      <c r="BG216" s="233">
        <f>IF(N216="zákl. přenesená",J216,0)</f>
        <v>0</v>
      </c>
      <c r="BH216" s="233">
        <f>IF(N216="sníž. přenesená",J216,0)</f>
        <v>0</v>
      </c>
      <c r="BI216" s="233">
        <f>IF(N216="nulová",J216,0)</f>
        <v>0</v>
      </c>
      <c r="BJ216" s="17" t="s">
        <v>84</v>
      </c>
      <c r="BK216" s="233">
        <f>ROUND(I216*H216,2)</f>
        <v>0</v>
      </c>
      <c r="BL216" s="17" t="s">
        <v>254</v>
      </c>
      <c r="BM216" s="232" t="s">
        <v>2204</v>
      </c>
    </row>
    <row r="217" s="2" customFormat="1">
      <c r="A217" s="38"/>
      <c r="B217" s="39"/>
      <c r="C217" s="40"/>
      <c r="D217" s="234" t="s">
        <v>260</v>
      </c>
      <c r="E217" s="40"/>
      <c r="F217" s="235" t="s">
        <v>1349</v>
      </c>
      <c r="G217" s="40"/>
      <c r="H217" s="40"/>
      <c r="I217" s="236"/>
      <c r="J217" s="40"/>
      <c r="K217" s="40"/>
      <c r="L217" s="44"/>
      <c r="M217" s="237"/>
      <c r="N217" s="238"/>
      <c r="O217" s="91"/>
      <c r="P217" s="91"/>
      <c r="Q217" s="91"/>
      <c r="R217" s="91"/>
      <c r="S217" s="91"/>
      <c r="T217" s="92"/>
      <c r="U217" s="38"/>
      <c r="V217" s="38"/>
      <c r="W217" s="38"/>
      <c r="X217" s="38"/>
      <c r="Y217" s="38"/>
      <c r="Z217" s="38"/>
      <c r="AA217" s="38"/>
      <c r="AB217" s="38"/>
      <c r="AC217" s="38"/>
      <c r="AD217" s="38"/>
      <c r="AE217" s="38"/>
      <c r="AT217" s="17" t="s">
        <v>260</v>
      </c>
      <c r="AU217" s="17" t="s">
        <v>86</v>
      </c>
    </row>
    <row r="218" s="13" customFormat="1">
      <c r="A218" s="13"/>
      <c r="B218" s="253"/>
      <c r="C218" s="254"/>
      <c r="D218" s="234" t="s">
        <v>276</v>
      </c>
      <c r="E218" s="255" t="s">
        <v>1</v>
      </c>
      <c r="F218" s="256" t="s">
        <v>1351</v>
      </c>
      <c r="G218" s="254"/>
      <c r="H218" s="255" t="s">
        <v>1</v>
      </c>
      <c r="I218" s="257"/>
      <c r="J218" s="254"/>
      <c r="K218" s="254"/>
      <c r="L218" s="258"/>
      <c r="M218" s="259"/>
      <c r="N218" s="260"/>
      <c r="O218" s="260"/>
      <c r="P218" s="260"/>
      <c r="Q218" s="260"/>
      <c r="R218" s="260"/>
      <c r="S218" s="260"/>
      <c r="T218" s="261"/>
      <c r="U218" s="13"/>
      <c r="V218" s="13"/>
      <c r="W218" s="13"/>
      <c r="X218" s="13"/>
      <c r="Y218" s="13"/>
      <c r="Z218" s="13"/>
      <c r="AA218" s="13"/>
      <c r="AB218" s="13"/>
      <c r="AC218" s="13"/>
      <c r="AD218" s="13"/>
      <c r="AE218" s="13"/>
      <c r="AT218" s="262" t="s">
        <v>276</v>
      </c>
      <c r="AU218" s="262" t="s">
        <v>86</v>
      </c>
      <c r="AV218" s="13" t="s">
        <v>84</v>
      </c>
      <c r="AW218" s="13" t="s">
        <v>32</v>
      </c>
      <c r="AX218" s="13" t="s">
        <v>76</v>
      </c>
      <c r="AY218" s="262" t="s">
        <v>251</v>
      </c>
    </row>
    <row r="219" s="13" customFormat="1">
      <c r="A219" s="13"/>
      <c r="B219" s="253"/>
      <c r="C219" s="254"/>
      <c r="D219" s="234" t="s">
        <v>276</v>
      </c>
      <c r="E219" s="255" t="s">
        <v>1</v>
      </c>
      <c r="F219" s="256" t="s">
        <v>1352</v>
      </c>
      <c r="G219" s="254"/>
      <c r="H219" s="255" t="s">
        <v>1</v>
      </c>
      <c r="I219" s="257"/>
      <c r="J219" s="254"/>
      <c r="K219" s="254"/>
      <c r="L219" s="258"/>
      <c r="M219" s="259"/>
      <c r="N219" s="260"/>
      <c r="O219" s="260"/>
      <c r="P219" s="260"/>
      <c r="Q219" s="260"/>
      <c r="R219" s="260"/>
      <c r="S219" s="260"/>
      <c r="T219" s="261"/>
      <c r="U219" s="13"/>
      <c r="V219" s="13"/>
      <c r="W219" s="13"/>
      <c r="X219" s="13"/>
      <c r="Y219" s="13"/>
      <c r="Z219" s="13"/>
      <c r="AA219" s="13"/>
      <c r="AB219" s="13"/>
      <c r="AC219" s="13"/>
      <c r="AD219" s="13"/>
      <c r="AE219" s="13"/>
      <c r="AT219" s="262" t="s">
        <v>276</v>
      </c>
      <c r="AU219" s="262" t="s">
        <v>86</v>
      </c>
      <c r="AV219" s="13" t="s">
        <v>84</v>
      </c>
      <c r="AW219" s="13" t="s">
        <v>32</v>
      </c>
      <c r="AX219" s="13" t="s">
        <v>76</v>
      </c>
      <c r="AY219" s="262" t="s">
        <v>251</v>
      </c>
    </row>
    <row r="220" s="12" customFormat="1">
      <c r="A220" s="12"/>
      <c r="B220" s="242"/>
      <c r="C220" s="243"/>
      <c r="D220" s="234" t="s">
        <v>276</v>
      </c>
      <c r="E220" s="244" t="s">
        <v>1</v>
      </c>
      <c r="F220" s="245" t="s">
        <v>2200</v>
      </c>
      <c r="G220" s="243"/>
      <c r="H220" s="246">
        <v>254.52000000000001</v>
      </c>
      <c r="I220" s="247"/>
      <c r="J220" s="243"/>
      <c r="K220" s="243"/>
      <c r="L220" s="248"/>
      <c r="M220" s="249"/>
      <c r="N220" s="250"/>
      <c r="O220" s="250"/>
      <c r="P220" s="250"/>
      <c r="Q220" s="250"/>
      <c r="R220" s="250"/>
      <c r="S220" s="250"/>
      <c r="T220" s="251"/>
      <c r="U220" s="12"/>
      <c r="V220" s="12"/>
      <c r="W220" s="12"/>
      <c r="X220" s="12"/>
      <c r="Y220" s="12"/>
      <c r="Z220" s="12"/>
      <c r="AA220" s="12"/>
      <c r="AB220" s="12"/>
      <c r="AC220" s="12"/>
      <c r="AD220" s="12"/>
      <c r="AE220" s="12"/>
      <c r="AT220" s="252" t="s">
        <v>276</v>
      </c>
      <c r="AU220" s="252" t="s">
        <v>86</v>
      </c>
      <c r="AV220" s="12" t="s">
        <v>86</v>
      </c>
      <c r="AW220" s="12" t="s">
        <v>32</v>
      </c>
      <c r="AX220" s="12" t="s">
        <v>76</v>
      </c>
      <c r="AY220" s="252" t="s">
        <v>251</v>
      </c>
    </row>
    <row r="221" s="12" customFormat="1">
      <c r="A221" s="12"/>
      <c r="B221" s="242"/>
      <c r="C221" s="243"/>
      <c r="D221" s="234" t="s">
        <v>276</v>
      </c>
      <c r="E221" s="244" t="s">
        <v>1</v>
      </c>
      <c r="F221" s="245" t="s">
        <v>2201</v>
      </c>
      <c r="G221" s="243"/>
      <c r="H221" s="246">
        <v>66.150000000000006</v>
      </c>
      <c r="I221" s="247"/>
      <c r="J221" s="243"/>
      <c r="K221" s="243"/>
      <c r="L221" s="248"/>
      <c r="M221" s="249"/>
      <c r="N221" s="250"/>
      <c r="O221" s="250"/>
      <c r="P221" s="250"/>
      <c r="Q221" s="250"/>
      <c r="R221" s="250"/>
      <c r="S221" s="250"/>
      <c r="T221" s="251"/>
      <c r="U221" s="12"/>
      <c r="V221" s="12"/>
      <c r="W221" s="12"/>
      <c r="X221" s="12"/>
      <c r="Y221" s="12"/>
      <c r="Z221" s="12"/>
      <c r="AA221" s="12"/>
      <c r="AB221" s="12"/>
      <c r="AC221" s="12"/>
      <c r="AD221" s="12"/>
      <c r="AE221" s="12"/>
      <c r="AT221" s="252" t="s">
        <v>276</v>
      </c>
      <c r="AU221" s="252" t="s">
        <v>86</v>
      </c>
      <c r="AV221" s="12" t="s">
        <v>86</v>
      </c>
      <c r="AW221" s="12" t="s">
        <v>32</v>
      </c>
      <c r="AX221" s="12" t="s">
        <v>76</v>
      </c>
      <c r="AY221" s="252" t="s">
        <v>251</v>
      </c>
    </row>
    <row r="222" s="12" customFormat="1">
      <c r="A222" s="12"/>
      <c r="B222" s="242"/>
      <c r="C222" s="243"/>
      <c r="D222" s="234" t="s">
        <v>276</v>
      </c>
      <c r="E222" s="244" t="s">
        <v>1</v>
      </c>
      <c r="F222" s="245" t="s">
        <v>2202</v>
      </c>
      <c r="G222" s="243"/>
      <c r="H222" s="246">
        <v>87.709999999999994</v>
      </c>
      <c r="I222" s="247"/>
      <c r="J222" s="243"/>
      <c r="K222" s="243"/>
      <c r="L222" s="248"/>
      <c r="M222" s="249"/>
      <c r="N222" s="250"/>
      <c r="O222" s="250"/>
      <c r="P222" s="250"/>
      <c r="Q222" s="250"/>
      <c r="R222" s="250"/>
      <c r="S222" s="250"/>
      <c r="T222" s="251"/>
      <c r="U222" s="12"/>
      <c r="V222" s="12"/>
      <c r="W222" s="12"/>
      <c r="X222" s="12"/>
      <c r="Y222" s="12"/>
      <c r="Z222" s="12"/>
      <c r="AA222" s="12"/>
      <c r="AB222" s="12"/>
      <c r="AC222" s="12"/>
      <c r="AD222" s="12"/>
      <c r="AE222" s="12"/>
      <c r="AT222" s="252" t="s">
        <v>276</v>
      </c>
      <c r="AU222" s="252" t="s">
        <v>86</v>
      </c>
      <c r="AV222" s="12" t="s">
        <v>86</v>
      </c>
      <c r="AW222" s="12" t="s">
        <v>32</v>
      </c>
      <c r="AX222" s="12" t="s">
        <v>76</v>
      </c>
      <c r="AY222" s="252" t="s">
        <v>251</v>
      </c>
    </row>
    <row r="223" s="15" customFormat="1">
      <c r="A223" s="15"/>
      <c r="B223" s="274"/>
      <c r="C223" s="275"/>
      <c r="D223" s="234" t="s">
        <v>276</v>
      </c>
      <c r="E223" s="276" t="s">
        <v>1</v>
      </c>
      <c r="F223" s="277" t="s">
        <v>423</v>
      </c>
      <c r="G223" s="275"/>
      <c r="H223" s="278">
        <v>408.38</v>
      </c>
      <c r="I223" s="279"/>
      <c r="J223" s="275"/>
      <c r="K223" s="275"/>
      <c r="L223" s="280"/>
      <c r="M223" s="281"/>
      <c r="N223" s="282"/>
      <c r="O223" s="282"/>
      <c r="P223" s="282"/>
      <c r="Q223" s="282"/>
      <c r="R223" s="282"/>
      <c r="S223" s="282"/>
      <c r="T223" s="283"/>
      <c r="U223" s="15"/>
      <c r="V223" s="15"/>
      <c r="W223" s="15"/>
      <c r="X223" s="15"/>
      <c r="Y223" s="15"/>
      <c r="Z223" s="15"/>
      <c r="AA223" s="15"/>
      <c r="AB223" s="15"/>
      <c r="AC223" s="15"/>
      <c r="AD223" s="15"/>
      <c r="AE223" s="15"/>
      <c r="AT223" s="284" t="s">
        <v>276</v>
      </c>
      <c r="AU223" s="284" t="s">
        <v>86</v>
      </c>
      <c r="AV223" s="15" t="s">
        <v>254</v>
      </c>
      <c r="AW223" s="15" t="s">
        <v>32</v>
      </c>
      <c r="AX223" s="15" t="s">
        <v>84</v>
      </c>
      <c r="AY223" s="284" t="s">
        <v>251</v>
      </c>
    </row>
    <row r="224" s="12" customFormat="1">
      <c r="A224" s="12"/>
      <c r="B224" s="242"/>
      <c r="C224" s="243"/>
      <c r="D224" s="234" t="s">
        <v>276</v>
      </c>
      <c r="E224" s="243"/>
      <c r="F224" s="245" t="s">
        <v>2205</v>
      </c>
      <c r="G224" s="243"/>
      <c r="H224" s="246">
        <v>735.08399999999995</v>
      </c>
      <c r="I224" s="247"/>
      <c r="J224" s="243"/>
      <c r="K224" s="243"/>
      <c r="L224" s="248"/>
      <c r="M224" s="249"/>
      <c r="N224" s="250"/>
      <c r="O224" s="250"/>
      <c r="P224" s="250"/>
      <c r="Q224" s="250"/>
      <c r="R224" s="250"/>
      <c r="S224" s="250"/>
      <c r="T224" s="251"/>
      <c r="U224" s="12"/>
      <c r="V224" s="12"/>
      <c r="W224" s="12"/>
      <c r="X224" s="12"/>
      <c r="Y224" s="12"/>
      <c r="Z224" s="12"/>
      <c r="AA224" s="12"/>
      <c r="AB224" s="12"/>
      <c r="AC224" s="12"/>
      <c r="AD224" s="12"/>
      <c r="AE224" s="12"/>
      <c r="AT224" s="252" t="s">
        <v>276</v>
      </c>
      <c r="AU224" s="252" t="s">
        <v>86</v>
      </c>
      <c r="AV224" s="12" t="s">
        <v>86</v>
      </c>
      <c r="AW224" s="12" t="s">
        <v>4</v>
      </c>
      <c r="AX224" s="12" t="s">
        <v>84</v>
      </c>
      <c r="AY224" s="252" t="s">
        <v>251</v>
      </c>
    </row>
    <row r="225" s="2" customFormat="1" ht="33" customHeight="1">
      <c r="A225" s="38"/>
      <c r="B225" s="39"/>
      <c r="C225" s="220" t="s">
        <v>342</v>
      </c>
      <c r="D225" s="220" t="s">
        <v>255</v>
      </c>
      <c r="E225" s="221" t="s">
        <v>679</v>
      </c>
      <c r="F225" s="222" t="s">
        <v>680</v>
      </c>
      <c r="G225" s="223" t="s">
        <v>681</v>
      </c>
      <c r="H225" s="224">
        <v>3569.9839999999999</v>
      </c>
      <c r="I225" s="225"/>
      <c r="J225" s="226">
        <f>ROUND(I225*H225,2)</f>
        <v>0</v>
      </c>
      <c r="K225" s="227"/>
      <c r="L225" s="44"/>
      <c r="M225" s="228" t="s">
        <v>1</v>
      </c>
      <c r="N225" s="229" t="s">
        <v>41</v>
      </c>
      <c r="O225" s="91"/>
      <c r="P225" s="230">
        <f>O225*H225</f>
        <v>0</v>
      </c>
      <c r="Q225" s="230">
        <v>0</v>
      </c>
      <c r="R225" s="230">
        <f>Q225*H225</f>
        <v>0</v>
      </c>
      <c r="S225" s="230">
        <v>0</v>
      </c>
      <c r="T225" s="231">
        <f>S225*H225</f>
        <v>0</v>
      </c>
      <c r="U225" s="38"/>
      <c r="V225" s="38"/>
      <c r="W225" s="38"/>
      <c r="X225" s="38"/>
      <c r="Y225" s="38"/>
      <c r="Z225" s="38"/>
      <c r="AA225" s="38"/>
      <c r="AB225" s="38"/>
      <c r="AC225" s="38"/>
      <c r="AD225" s="38"/>
      <c r="AE225" s="38"/>
      <c r="AR225" s="232" t="s">
        <v>254</v>
      </c>
      <c r="AT225" s="232" t="s">
        <v>255</v>
      </c>
      <c r="AU225" s="232" t="s">
        <v>86</v>
      </c>
      <c r="AY225" s="17" t="s">
        <v>251</v>
      </c>
      <c r="BE225" s="233">
        <f>IF(N225="základní",J225,0)</f>
        <v>0</v>
      </c>
      <c r="BF225" s="233">
        <f>IF(N225="snížená",J225,0)</f>
        <v>0</v>
      </c>
      <c r="BG225" s="233">
        <f>IF(N225="zákl. přenesená",J225,0)</f>
        <v>0</v>
      </c>
      <c r="BH225" s="233">
        <f>IF(N225="sníž. přenesená",J225,0)</f>
        <v>0</v>
      </c>
      <c r="BI225" s="233">
        <f>IF(N225="nulová",J225,0)</f>
        <v>0</v>
      </c>
      <c r="BJ225" s="17" t="s">
        <v>84</v>
      </c>
      <c r="BK225" s="233">
        <f>ROUND(I225*H225,2)</f>
        <v>0</v>
      </c>
      <c r="BL225" s="17" t="s">
        <v>254</v>
      </c>
      <c r="BM225" s="232" t="s">
        <v>2206</v>
      </c>
    </row>
    <row r="226" s="2" customFormat="1">
      <c r="A226" s="38"/>
      <c r="B226" s="39"/>
      <c r="C226" s="40"/>
      <c r="D226" s="234" t="s">
        <v>260</v>
      </c>
      <c r="E226" s="40"/>
      <c r="F226" s="235" t="s">
        <v>683</v>
      </c>
      <c r="G226" s="40"/>
      <c r="H226" s="40"/>
      <c r="I226" s="236"/>
      <c r="J226" s="40"/>
      <c r="K226" s="40"/>
      <c r="L226" s="44"/>
      <c r="M226" s="237"/>
      <c r="N226" s="238"/>
      <c r="O226" s="91"/>
      <c r="P226" s="91"/>
      <c r="Q226" s="91"/>
      <c r="R226" s="91"/>
      <c r="S226" s="91"/>
      <c r="T226" s="92"/>
      <c r="U226" s="38"/>
      <c r="V226" s="38"/>
      <c r="W226" s="38"/>
      <c r="X226" s="38"/>
      <c r="Y226" s="38"/>
      <c r="Z226" s="38"/>
      <c r="AA226" s="38"/>
      <c r="AB226" s="38"/>
      <c r="AC226" s="38"/>
      <c r="AD226" s="38"/>
      <c r="AE226" s="38"/>
      <c r="AT226" s="17" t="s">
        <v>260</v>
      </c>
      <c r="AU226" s="17" t="s">
        <v>86</v>
      </c>
    </row>
    <row r="227" s="2" customFormat="1">
      <c r="A227" s="38"/>
      <c r="B227" s="39"/>
      <c r="C227" s="40"/>
      <c r="D227" s="240" t="s">
        <v>274</v>
      </c>
      <c r="E227" s="40"/>
      <c r="F227" s="241" t="s">
        <v>684</v>
      </c>
      <c r="G227" s="40"/>
      <c r="H227" s="40"/>
      <c r="I227" s="236"/>
      <c r="J227" s="40"/>
      <c r="K227" s="40"/>
      <c r="L227" s="44"/>
      <c r="M227" s="237"/>
      <c r="N227" s="238"/>
      <c r="O227" s="91"/>
      <c r="P227" s="91"/>
      <c r="Q227" s="91"/>
      <c r="R227" s="91"/>
      <c r="S227" s="91"/>
      <c r="T227" s="92"/>
      <c r="U227" s="38"/>
      <c r="V227" s="38"/>
      <c r="W227" s="38"/>
      <c r="X227" s="38"/>
      <c r="Y227" s="38"/>
      <c r="Z227" s="38"/>
      <c r="AA227" s="38"/>
      <c r="AB227" s="38"/>
      <c r="AC227" s="38"/>
      <c r="AD227" s="38"/>
      <c r="AE227" s="38"/>
      <c r="AT227" s="17" t="s">
        <v>274</v>
      </c>
      <c r="AU227" s="17" t="s">
        <v>86</v>
      </c>
    </row>
    <row r="228" s="12" customFormat="1">
      <c r="A228" s="12"/>
      <c r="B228" s="242"/>
      <c r="C228" s="243"/>
      <c r="D228" s="234" t="s">
        <v>276</v>
      </c>
      <c r="E228" s="244" t="s">
        <v>1</v>
      </c>
      <c r="F228" s="245" t="s">
        <v>2207</v>
      </c>
      <c r="G228" s="243"/>
      <c r="H228" s="246">
        <v>3569.9839999999999</v>
      </c>
      <c r="I228" s="247"/>
      <c r="J228" s="243"/>
      <c r="K228" s="243"/>
      <c r="L228" s="248"/>
      <c r="M228" s="249"/>
      <c r="N228" s="250"/>
      <c r="O228" s="250"/>
      <c r="P228" s="250"/>
      <c r="Q228" s="250"/>
      <c r="R228" s="250"/>
      <c r="S228" s="250"/>
      <c r="T228" s="251"/>
      <c r="U228" s="12"/>
      <c r="V228" s="12"/>
      <c r="W228" s="12"/>
      <c r="X228" s="12"/>
      <c r="Y228" s="12"/>
      <c r="Z228" s="12"/>
      <c r="AA228" s="12"/>
      <c r="AB228" s="12"/>
      <c r="AC228" s="12"/>
      <c r="AD228" s="12"/>
      <c r="AE228" s="12"/>
      <c r="AT228" s="252" t="s">
        <v>276</v>
      </c>
      <c r="AU228" s="252" t="s">
        <v>86</v>
      </c>
      <c r="AV228" s="12" t="s">
        <v>86</v>
      </c>
      <c r="AW228" s="12" t="s">
        <v>32</v>
      </c>
      <c r="AX228" s="12" t="s">
        <v>84</v>
      </c>
      <c r="AY228" s="252" t="s">
        <v>251</v>
      </c>
    </row>
    <row r="229" s="2" customFormat="1" ht="16.5" customHeight="1">
      <c r="A229" s="38"/>
      <c r="B229" s="39"/>
      <c r="C229" s="220" t="s">
        <v>350</v>
      </c>
      <c r="D229" s="220" t="s">
        <v>255</v>
      </c>
      <c r="E229" s="221" t="s">
        <v>610</v>
      </c>
      <c r="F229" s="222" t="s">
        <v>611</v>
      </c>
      <c r="G229" s="223" t="s">
        <v>592</v>
      </c>
      <c r="H229" s="224">
        <v>2231.2399999999998</v>
      </c>
      <c r="I229" s="225"/>
      <c r="J229" s="226">
        <f>ROUND(I229*H229,2)</f>
        <v>0</v>
      </c>
      <c r="K229" s="227"/>
      <c r="L229" s="44"/>
      <c r="M229" s="228" t="s">
        <v>1</v>
      </c>
      <c r="N229" s="229" t="s">
        <v>41</v>
      </c>
      <c r="O229" s="91"/>
      <c r="P229" s="230">
        <f>O229*H229</f>
        <v>0</v>
      </c>
      <c r="Q229" s="230">
        <v>0</v>
      </c>
      <c r="R229" s="230">
        <f>Q229*H229</f>
        <v>0</v>
      </c>
      <c r="S229" s="230">
        <v>0</v>
      </c>
      <c r="T229" s="231">
        <f>S229*H229</f>
        <v>0</v>
      </c>
      <c r="U229" s="38"/>
      <c r="V229" s="38"/>
      <c r="W229" s="38"/>
      <c r="X229" s="38"/>
      <c r="Y229" s="38"/>
      <c r="Z229" s="38"/>
      <c r="AA229" s="38"/>
      <c r="AB229" s="38"/>
      <c r="AC229" s="38"/>
      <c r="AD229" s="38"/>
      <c r="AE229" s="38"/>
      <c r="AR229" s="232" t="s">
        <v>254</v>
      </c>
      <c r="AT229" s="232" t="s">
        <v>255</v>
      </c>
      <c r="AU229" s="232" t="s">
        <v>86</v>
      </c>
      <c r="AY229" s="17" t="s">
        <v>251</v>
      </c>
      <c r="BE229" s="233">
        <f>IF(N229="základní",J229,0)</f>
        <v>0</v>
      </c>
      <c r="BF229" s="233">
        <f>IF(N229="snížená",J229,0)</f>
        <v>0</v>
      </c>
      <c r="BG229" s="233">
        <f>IF(N229="zákl. přenesená",J229,0)</f>
        <v>0</v>
      </c>
      <c r="BH229" s="233">
        <f>IF(N229="sníž. přenesená",J229,0)</f>
        <v>0</v>
      </c>
      <c r="BI229" s="233">
        <f>IF(N229="nulová",J229,0)</f>
        <v>0</v>
      </c>
      <c r="BJ229" s="17" t="s">
        <v>84</v>
      </c>
      <c r="BK229" s="233">
        <f>ROUND(I229*H229,2)</f>
        <v>0</v>
      </c>
      <c r="BL229" s="17" t="s">
        <v>254</v>
      </c>
      <c r="BM229" s="232" t="s">
        <v>2208</v>
      </c>
    </row>
    <row r="230" s="2" customFormat="1">
      <c r="A230" s="38"/>
      <c r="B230" s="39"/>
      <c r="C230" s="40"/>
      <c r="D230" s="234" t="s">
        <v>260</v>
      </c>
      <c r="E230" s="40"/>
      <c r="F230" s="235" t="s">
        <v>613</v>
      </c>
      <c r="G230" s="40"/>
      <c r="H230" s="40"/>
      <c r="I230" s="236"/>
      <c r="J230" s="40"/>
      <c r="K230" s="40"/>
      <c r="L230" s="44"/>
      <c r="M230" s="237"/>
      <c r="N230" s="238"/>
      <c r="O230" s="91"/>
      <c r="P230" s="91"/>
      <c r="Q230" s="91"/>
      <c r="R230" s="91"/>
      <c r="S230" s="91"/>
      <c r="T230" s="92"/>
      <c r="U230" s="38"/>
      <c r="V230" s="38"/>
      <c r="W230" s="38"/>
      <c r="X230" s="38"/>
      <c r="Y230" s="38"/>
      <c r="Z230" s="38"/>
      <c r="AA230" s="38"/>
      <c r="AB230" s="38"/>
      <c r="AC230" s="38"/>
      <c r="AD230" s="38"/>
      <c r="AE230" s="38"/>
      <c r="AT230" s="17" t="s">
        <v>260</v>
      </c>
      <c r="AU230" s="17" t="s">
        <v>86</v>
      </c>
    </row>
    <row r="231" s="2" customFormat="1">
      <c r="A231" s="38"/>
      <c r="B231" s="39"/>
      <c r="C231" s="40"/>
      <c r="D231" s="240" t="s">
        <v>274</v>
      </c>
      <c r="E231" s="40"/>
      <c r="F231" s="241" t="s">
        <v>614</v>
      </c>
      <c r="G231" s="40"/>
      <c r="H231" s="40"/>
      <c r="I231" s="236"/>
      <c r="J231" s="40"/>
      <c r="K231" s="40"/>
      <c r="L231" s="44"/>
      <c r="M231" s="237"/>
      <c r="N231" s="238"/>
      <c r="O231" s="91"/>
      <c r="P231" s="91"/>
      <c r="Q231" s="91"/>
      <c r="R231" s="91"/>
      <c r="S231" s="91"/>
      <c r="T231" s="92"/>
      <c r="U231" s="38"/>
      <c r="V231" s="38"/>
      <c r="W231" s="38"/>
      <c r="X231" s="38"/>
      <c r="Y231" s="38"/>
      <c r="Z231" s="38"/>
      <c r="AA231" s="38"/>
      <c r="AB231" s="38"/>
      <c r="AC231" s="38"/>
      <c r="AD231" s="38"/>
      <c r="AE231" s="38"/>
      <c r="AT231" s="17" t="s">
        <v>274</v>
      </c>
      <c r="AU231" s="17" t="s">
        <v>86</v>
      </c>
    </row>
    <row r="232" s="12" customFormat="1">
      <c r="A232" s="12"/>
      <c r="B232" s="242"/>
      <c r="C232" s="243"/>
      <c r="D232" s="234" t="s">
        <v>276</v>
      </c>
      <c r="E232" s="244" t="s">
        <v>1</v>
      </c>
      <c r="F232" s="245" t="s">
        <v>2209</v>
      </c>
      <c r="G232" s="243"/>
      <c r="H232" s="246">
        <v>2231.2399999999998</v>
      </c>
      <c r="I232" s="247"/>
      <c r="J232" s="243"/>
      <c r="K232" s="243"/>
      <c r="L232" s="248"/>
      <c r="M232" s="249"/>
      <c r="N232" s="250"/>
      <c r="O232" s="250"/>
      <c r="P232" s="250"/>
      <c r="Q232" s="250"/>
      <c r="R232" s="250"/>
      <c r="S232" s="250"/>
      <c r="T232" s="251"/>
      <c r="U232" s="12"/>
      <c r="V232" s="12"/>
      <c r="W232" s="12"/>
      <c r="X232" s="12"/>
      <c r="Y232" s="12"/>
      <c r="Z232" s="12"/>
      <c r="AA232" s="12"/>
      <c r="AB232" s="12"/>
      <c r="AC232" s="12"/>
      <c r="AD232" s="12"/>
      <c r="AE232" s="12"/>
      <c r="AT232" s="252" t="s">
        <v>276</v>
      </c>
      <c r="AU232" s="252" t="s">
        <v>86</v>
      </c>
      <c r="AV232" s="12" t="s">
        <v>86</v>
      </c>
      <c r="AW232" s="12" t="s">
        <v>32</v>
      </c>
      <c r="AX232" s="12" t="s">
        <v>84</v>
      </c>
      <c r="AY232" s="252" t="s">
        <v>251</v>
      </c>
    </row>
    <row r="233" s="2" customFormat="1" ht="24.15" customHeight="1">
      <c r="A233" s="38"/>
      <c r="B233" s="39"/>
      <c r="C233" s="220" t="s">
        <v>357</v>
      </c>
      <c r="D233" s="220" t="s">
        <v>255</v>
      </c>
      <c r="E233" s="221" t="s">
        <v>1365</v>
      </c>
      <c r="F233" s="222" t="s">
        <v>1366</v>
      </c>
      <c r="G233" s="223" t="s">
        <v>592</v>
      </c>
      <c r="H233" s="224">
        <v>13.5</v>
      </c>
      <c r="I233" s="225"/>
      <c r="J233" s="226">
        <f>ROUND(I233*H233,2)</f>
        <v>0</v>
      </c>
      <c r="K233" s="227"/>
      <c r="L233" s="44"/>
      <c r="M233" s="228" t="s">
        <v>1</v>
      </c>
      <c r="N233" s="229" t="s">
        <v>41</v>
      </c>
      <c r="O233" s="91"/>
      <c r="P233" s="230">
        <f>O233*H233</f>
        <v>0</v>
      </c>
      <c r="Q233" s="230">
        <v>0</v>
      </c>
      <c r="R233" s="230">
        <f>Q233*H233</f>
        <v>0</v>
      </c>
      <c r="S233" s="230">
        <v>0</v>
      </c>
      <c r="T233" s="231">
        <f>S233*H233</f>
        <v>0</v>
      </c>
      <c r="U233" s="38"/>
      <c r="V233" s="38"/>
      <c r="W233" s="38"/>
      <c r="X233" s="38"/>
      <c r="Y233" s="38"/>
      <c r="Z233" s="38"/>
      <c r="AA233" s="38"/>
      <c r="AB233" s="38"/>
      <c r="AC233" s="38"/>
      <c r="AD233" s="38"/>
      <c r="AE233" s="38"/>
      <c r="AR233" s="232" t="s">
        <v>254</v>
      </c>
      <c r="AT233" s="232" t="s">
        <v>255</v>
      </c>
      <c r="AU233" s="232" t="s">
        <v>86</v>
      </c>
      <c r="AY233" s="17" t="s">
        <v>251</v>
      </c>
      <c r="BE233" s="233">
        <f>IF(N233="základní",J233,0)</f>
        <v>0</v>
      </c>
      <c r="BF233" s="233">
        <f>IF(N233="snížená",J233,0)</f>
        <v>0</v>
      </c>
      <c r="BG233" s="233">
        <f>IF(N233="zákl. přenesená",J233,0)</f>
        <v>0</v>
      </c>
      <c r="BH233" s="233">
        <f>IF(N233="sníž. přenesená",J233,0)</f>
        <v>0</v>
      </c>
      <c r="BI233" s="233">
        <f>IF(N233="nulová",J233,0)</f>
        <v>0</v>
      </c>
      <c r="BJ233" s="17" t="s">
        <v>84</v>
      </c>
      <c r="BK233" s="233">
        <f>ROUND(I233*H233,2)</f>
        <v>0</v>
      </c>
      <c r="BL233" s="17" t="s">
        <v>254</v>
      </c>
      <c r="BM233" s="232" t="s">
        <v>2210</v>
      </c>
    </row>
    <row r="234" s="2" customFormat="1">
      <c r="A234" s="38"/>
      <c r="B234" s="39"/>
      <c r="C234" s="40"/>
      <c r="D234" s="234" t="s">
        <v>260</v>
      </c>
      <c r="E234" s="40"/>
      <c r="F234" s="235" t="s">
        <v>1368</v>
      </c>
      <c r="G234" s="40"/>
      <c r="H234" s="40"/>
      <c r="I234" s="236"/>
      <c r="J234" s="40"/>
      <c r="K234" s="40"/>
      <c r="L234" s="44"/>
      <c r="M234" s="237"/>
      <c r="N234" s="238"/>
      <c r="O234" s="91"/>
      <c r="P234" s="91"/>
      <c r="Q234" s="91"/>
      <c r="R234" s="91"/>
      <c r="S234" s="91"/>
      <c r="T234" s="92"/>
      <c r="U234" s="38"/>
      <c r="V234" s="38"/>
      <c r="W234" s="38"/>
      <c r="X234" s="38"/>
      <c r="Y234" s="38"/>
      <c r="Z234" s="38"/>
      <c r="AA234" s="38"/>
      <c r="AB234" s="38"/>
      <c r="AC234" s="38"/>
      <c r="AD234" s="38"/>
      <c r="AE234" s="38"/>
      <c r="AT234" s="17" t="s">
        <v>260</v>
      </c>
      <c r="AU234" s="17" t="s">
        <v>86</v>
      </c>
    </row>
    <row r="235" s="2" customFormat="1">
      <c r="A235" s="38"/>
      <c r="B235" s="39"/>
      <c r="C235" s="40"/>
      <c r="D235" s="240" t="s">
        <v>274</v>
      </c>
      <c r="E235" s="40"/>
      <c r="F235" s="241" t="s">
        <v>1369</v>
      </c>
      <c r="G235" s="40"/>
      <c r="H235" s="40"/>
      <c r="I235" s="236"/>
      <c r="J235" s="40"/>
      <c r="K235" s="40"/>
      <c r="L235" s="44"/>
      <c r="M235" s="237"/>
      <c r="N235" s="238"/>
      <c r="O235" s="91"/>
      <c r="P235" s="91"/>
      <c r="Q235" s="91"/>
      <c r="R235" s="91"/>
      <c r="S235" s="91"/>
      <c r="T235" s="92"/>
      <c r="U235" s="38"/>
      <c r="V235" s="38"/>
      <c r="W235" s="38"/>
      <c r="X235" s="38"/>
      <c r="Y235" s="38"/>
      <c r="Z235" s="38"/>
      <c r="AA235" s="38"/>
      <c r="AB235" s="38"/>
      <c r="AC235" s="38"/>
      <c r="AD235" s="38"/>
      <c r="AE235" s="38"/>
      <c r="AT235" s="17" t="s">
        <v>274</v>
      </c>
      <c r="AU235" s="17" t="s">
        <v>86</v>
      </c>
    </row>
    <row r="236" s="12" customFormat="1">
      <c r="A236" s="12"/>
      <c r="B236" s="242"/>
      <c r="C236" s="243"/>
      <c r="D236" s="234" t="s">
        <v>276</v>
      </c>
      <c r="E236" s="244" t="s">
        <v>1</v>
      </c>
      <c r="F236" s="245" t="s">
        <v>2211</v>
      </c>
      <c r="G236" s="243"/>
      <c r="H236" s="246">
        <v>13.5</v>
      </c>
      <c r="I236" s="247"/>
      <c r="J236" s="243"/>
      <c r="K236" s="243"/>
      <c r="L236" s="248"/>
      <c r="M236" s="249"/>
      <c r="N236" s="250"/>
      <c r="O236" s="250"/>
      <c r="P236" s="250"/>
      <c r="Q236" s="250"/>
      <c r="R236" s="250"/>
      <c r="S236" s="250"/>
      <c r="T236" s="251"/>
      <c r="U236" s="12"/>
      <c r="V236" s="12"/>
      <c r="W236" s="12"/>
      <c r="X236" s="12"/>
      <c r="Y236" s="12"/>
      <c r="Z236" s="12"/>
      <c r="AA236" s="12"/>
      <c r="AB236" s="12"/>
      <c r="AC236" s="12"/>
      <c r="AD236" s="12"/>
      <c r="AE236" s="12"/>
      <c r="AT236" s="252" t="s">
        <v>276</v>
      </c>
      <c r="AU236" s="252" t="s">
        <v>86</v>
      </c>
      <c r="AV236" s="12" t="s">
        <v>86</v>
      </c>
      <c r="AW236" s="12" t="s">
        <v>32</v>
      </c>
      <c r="AX236" s="12" t="s">
        <v>76</v>
      </c>
      <c r="AY236" s="252" t="s">
        <v>251</v>
      </c>
    </row>
    <row r="237" s="15" customFormat="1">
      <c r="A237" s="15"/>
      <c r="B237" s="274"/>
      <c r="C237" s="275"/>
      <c r="D237" s="234" t="s">
        <v>276</v>
      </c>
      <c r="E237" s="276" t="s">
        <v>1</v>
      </c>
      <c r="F237" s="277" t="s">
        <v>423</v>
      </c>
      <c r="G237" s="275"/>
      <c r="H237" s="278">
        <v>13.5</v>
      </c>
      <c r="I237" s="279"/>
      <c r="J237" s="275"/>
      <c r="K237" s="275"/>
      <c r="L237" s="280"/>
      <c r="M237" s="281"/>
      <c r="N237" s="282"/>
      <c r="O237" s="282"/>
      <c r="P237" s="282"/>
      <c r="Q237" s="282"/>
      <c r="R237" s="282"/>
      <c r="S237" s="282"/>
      <c r="T237" s="283"/>
      <c r="U237" s="15"/>
      <c r="V237" s="15"/>
      <c r="W237" s="15"/>
      <c r="X237" s="15"/>
      <c r="Y237" s="15"/>
      <c r="Z237" s="15"/>
      <c r="AA237" s="15"/>
      <c r="AB237" s="15"/>
      <c r="AC237" s="15"/>
      <c r="AD237" s="15"/>
      <c r="AE237" s="15"/>
      <c r="AT237" s="284" t="s">
        <v>276</v>
      </c>
      <c r="AU237" s="284" t="s">
        <v>86</v>
      </c>
      <c r="AV237" s="15" t="s">
        <v>254</v>
      </c>
      <c r="AW237" s="15" t="s">
        <v>32</v>
      </c>
      <c r="AX237" s="15" t="s">
        <v>84</v>
      </c>
      <c r="AY237" s="284" t="s">
        <v>251</v>
      </c>
    </row>
    <row r="238" s="2" customFormat="1" ht="24.15" customHeight="1">
      <c r="A238" s="38"/>
      <c r="B238" s="39"/>
      <c r="C238" s="220" t="s">
        <v>363</v>
      </c>
      <c r="D238" s="220" t="s">
        <v>255</v>
      </c>
      <c r="E238" s="221" t="s">
        <v>1371</v>
      </c>
      <c r="F238" s="222" t="s">
        <v>1372</v>
      </c>
      <c r="G238" s="223" t="s">
        <v>592</v>
      </c>
      <c r="H238" s="224">
        <v>26.460000000000001</v>
      </c>
      <c r="I238" s="225"/>
      <c r="J238" s="226">
        <f>ROUND(I238*H238,2)</f>
        <v>0</v>
      </c>
      <c r="K238" s="227"/>
      <c r="L238" s="44"/>
      <c r="M238" s="228" t="s">
        <v>1</v>
      </c>
      <c r="N238" s="229" t="s">
        <v>41</v>
      </c>
      <c r="O238" s="91"/>
      <c r="P238" s="230">
        <f>O238*H238</f>
        <v>0</v>
      </c>
      <c r="Q238" s="230">
        <v>0</v>
      </c>
      <c r="R238" s="230">
        <f>Q238*H238</f>
        <v>0</v>
      </c>
      <c r="S238" s="230">
        <v>0</v>
      </c>
      <c r="T238" s="231">
        <f>S238*H238</f>
        <v>0</v>
      </c>
      <c r="U238" s="38"/>
      <c r="V238" s="38"/>
      <c r="W238" s="38"/>
      <c r="X238" s="38"/>
      <c r="Y238" s="38"/>
      <c r="Z238" s="38"/>
      <c r="AA238" s="38"/>
      <c r="AB238" s="38"/>
      <c r="AC238" s="38"/>
      <c r="AD238" s="38"/>
      <c r="AE238" s="38"/>
      <c r="AR238" s="232" t="s">
        <v>254</v>
      </c>
      <c r="AT238" s="232" t="s">
        <v>255</v>
      </c>
      <c r="AU238" s="232" t="s">
        <v>86</v>
      </c>
      <c r="AY238" s="17" t="s">
        <v>251</v>
      </c>
      <c r="BE238" s="233">
        <f>IF(N238="základní",J238,0)</f>
        <v>0</v>
      </c>
      <c r="BF238" s="233">
        <f>IF(N238="snížená",J238,0)</f>
        <v>0</v>
      </c>
      <c r="BG238" s="233">
        <f>IF(N238="zákl. přenesená",J238,0)</f>
        <v>0</v>
      </c>
      <c r="BH238" s="233">
        <f>IF(N238="sníž. přenesená",J238,0)</f>
        <v>0</v>
      </c>
      <c r="BI238" s="233">
        <f>IF(N238="nulová",J238,0)</f>
        <v>0</v>
      </c>
      <c r="BJ238" s="17" t="s">
        <v>84</v>
      </c>
      <c r="BK238" s="233">
        <f>ROUND(I238*H238,2)</f>
        <v>0</v>
      </c>
      <c r="BL238" s="17" t="s">
        <v>254</v>
      </c>
      <c r="BM238" s="232" t="s">
        <v>2212</v>
      </c>
    </row>
    <row r="239" s="2" customFormat="1">
      <c r="A239" s="38"/>
      <c r="B239" s="39"/>
      <c r="C239" s="40"/>
      <c r="D239" s="234" t="s">
        <v>260</v>
      </c>
      <c r="E239" s="40"/>
      <c r="F239" s="235" t="s">
        <v>1374</v>
      </c>
      <c r="G239" s="40"/>
      <c r="H239" s="40"/>
      <c r="I239" s="236"/>
      <c r="J239" s="40"/>
      <c r="K239" s="40"/>
      <c r="L239" s="44"/>
      <c r="M239" s="237"/>
      <c r="N239" s="238"/>
      <c r="O239" s="91"/>
      <c r="P239" s="91"/>
      <c r="Q239" s="91"/>
      <c r="R239" s="91"/>
      <c r="S239" s="91"/>
      <c r="T239" s="92"/>
      <c r="U239" s="38"/>
      <c r="V239" s="38"/>
      <c r="W239" s="38"/>
      <c r="X239" s="38"/>
      <c r="Y239" s="38"/>
      <c r="Z239" s="38"/>
      <c r="AA239" s="38"/>
      <c r="AB239" s="38"/>
      <c r="AC239" s="38"/>
      <c r="AD239" s="38"/>
      <c r="AE239" s="38"/>
      <c r="AT239" s="17" t="s">
        <v>260</v>
      </c>
      <c r="AU239" s="17" t="s">
        <v>86</v>
      </c>
    </row>
    <row r="240" s="2" customFormat="1">
      <c r="A240" s="38"/>
      <c r="B240" s="39"/>
      <c r="C240" s="40"/>
      <c r="D240" s="240" t="s">
        <v>274</v>
      </c>
      <c r="E240" s="40"/>
      <c r="F240" s="241" t="s">
        <v>1375</v>
      </c>
      <c r="G240" s="40"/>
      <c r="H240" s="40"/>
      <c r="I240" s="236"/>
      <c r="J240" s="40"/>
      <c r="K240" s="40"/>
      <c r="L240" s="44"/>
      <c r="M240" s="237"/>
      <c r="N240" s="238"/>
      <c r="O240" s="91"/>
      <c r="P240" s="91"/>
      <c r="Q240" s="91"/>
      <c r="R240" s="91"/>
      <c r="S240" s="91"/>
      <c r="T240" s="92"/>
      <c r="U240" s="38"/>
      <c r="V240" s="38"/>
      <c r="W240" s="38"/>
      <c r="X240" s="38"/>
      <c r="Y240" s="38"/>
      <c r="Z240" s="38"/>
      <c r="AA240" s="38"/>
      <c r="AB240" s="38"/>
      <c r="AC240" s="38"/>
      <c r="AD240" s="38"/>
      <c r="AE240" s="38"/>
      <c r="AT240" s="17" t="s">
        <v>274</v>
      </c>
      <c r="AU240" s="17" t="s">
        <v>86</v>
      </c>
    </row>
    <row r="241" s="12" customFormat="1">
      <c r="A241" s="12"/>
      <c r="B241" s="242"/>
      <c r="C241" s="243"/>
      <c r="D241" s="234" t="s">
        <v>276</v>
      </c>
      <c r="E241" s="244" t="s">
        <v>1</v>
      </c>
      <c r="F241" s="245" t="s">
        <v>2211</v>
      </c>
      <c r="G241" s="243"/>
      <c r="H241" s="246">
        <v>13.5</v>
      </c>
      <c r="I241" s="247"/>
      <c r="J241" s="243"/>
      <c r="K241" s="243"/>
      <c r="L241" s="248"/>
      <c r="M241" s="249"/>
      <c r="N241" s="250"/>
      <c r="O241" s="250"/>
      <c r="P241" s="250"/>
      <c r="Q241" s="250"/>
      <c r="R241" s="250"/>
      <c r="S241" s="250"/>
      <c r="T241" s="251"/>
      <c r="U241" s="12"/>
      <c r="V241" s="12"/>
      <c r="W241" s="12"/>
      <c r="X241" s="12"/>
      <c r="Y241" s="12"/>
      <c r="Z241" s="12"/>
      <c r="AA241" s="12"/>
      <c r="AB241" s="12"/>
      <c r="AC241" s="12"/>
      <c r="AD241" s="12"/>
      <c r="AE241" s="12"/>
      <c r="AT241" s="252" t="s">
        <v>276</v>
      </c>
      <c r="AU241" s="252" t="s">
        <v>86</v>
      </c>
      <c r="AV241" s="12" t="s">
        <v>86</v>
      </c>
      <c r="AW241" s="12" t="s">
        <v>32</v>
      </c>
      <c r="AX241" s="12" t="s">
        <v>76</v>
      </c>
      <c r="AY241" s="252" t="s">
        <v>251</v>
      </c>
    </row>
    <row r="242" s="12" customFormat="1">
      <c r="A242" s="12"/>
      <c r="B242" s="242"/>
      <c r="C242" s="243"/>
      <c r="D242" s="234" t="s">
        <v>276</v>
      </c>
      <c r="E242" s="244" t="s">
        <v>1</v>
      </c>
      <c r="F242" s="245" t="s">
        <v>2213</v>
      </c>
      <c r="G242" s="243"/>
      <c r="H242" s="246">
        <v>12.960000000000001</v>
      </c>
      <c r="I242" s="247"/>
      <c r="J242" s="243"/>
      <c r="K242" s="243"/>
      <c r="L242" s="248"/>
      <c r="M242" s="249"/>
      <c r="N242" s="250"/>
      <c r="O242" s="250"/>
      <c r="P242" s="250"/>
      <c r="Q242" s="250"/>
      <c r="R242" s="250"/>
      <c r="S242" s="250"/>
      <c r="T242" s="251"/>
      <c r="U242" s="12"/>
      <c r="V242" s="12"/>
      <c r="W242" s="12"/>
      <c r="X242" s="12"/>
      <c r="Y242" s="12"/>
      <c r="Z242" s="12"/>
      <c r="AA242" s="12"/>
      <c r="AB242" s="12"/>
      <c r="AC242" s="12"/>
      <c r="AD242" s="12"/>
      <c r="AE242" s="12"/>
      <c r="AT242" s="252" t="s">
        <v>276</v>
      </c>
      <c r="AU242" s="252" t="s">
        <v>86</v>
      </c>
      <c r="AV242" s="12" t="s">
        <v>86</v>
      </c>
      <c r="AW242" s="12" t="s">
        <v>32</v>
      </c>
      <c r="AX242" s="12" t="s">
        <v>76</v>
      </c>
      <c r="AY242" s="252" t="s">
        <v>251</v>
      </c>
    </row>
    <row r="243" s="15" customFormat="1">
      <c r="A243" s="15"/>
      <c r="B243" s="274"/>
      <c r="C243" s="275"/>
      <c r="D243" s="234" t="s">
        <v>276</v>
      </c>
      <c r="E243" s="276" t="s">
        <v>1</v>
      </c>
      <c r="F243" s="277" t="s">
        <v>423</v>
      </c>
      <c r="G243" s="275"/>
      <c r="H243" s="278">
        <v>26.460000000000001</v>
      </c>
      <c r="I243" s="279"/>
      <c r="J243" s="275"/>
      <c r="K243" s="275"/>
      <c r="L243" s="280"/>
      <c r="M243" s="281"/>
      <c r="N243" s="282"/>
      <c r="O243" s="282"/>
      <c r="P243" s="282"/>
      <c r="Q243" s="282"/>
      <c r="R243" s="282"/>
      <c r="S243" s="282"/>
      <c r="T243" s="283"/>
      <c r="U243" s="15"/>
      <c r="V243" s="15"/>
      <c r="W243" s="15"/>
      <c r="X243" s="15"/>
      <c r="Y243" s="15"/>
      <c r="Z243" s="15"/>
      <c r="AA243" s="15"/>
      <c r="AB243" s="15"/>
      <c r="AC243" s="15"/>
      <c r="AD243" s="15"/>
      <c r="AE243" s="15"/>
      <c r="AT243" s="284" t="s">
        <v>276</v>
      </c>
      <c r="AU243" s="284" t="s">
        <v>86</v>
      </c>
      <c r="AV243" s="15" t="s">
        <v>254</v>
      </c>
      <c r="AW243" s="15" t="s">
        <v>32</v>
      </c>
      <c r="AX243" s="15" t="s">
        <v>84</v>
      </c>
      <c r="AY243" s="284" t="s">
        <v>251</v>
      </c>
    </row>
    <row r="244" s="2" customFormat="1" ht="16.5" customHeight="1">
      <c r="A244" s="38"/>
      <c r="B244" s="39"/>
      <c r="C244" s="292" t="s">
        <v>371</v>
      </c>
      <c r="D244" s="292" t="s">
        <v>1133</v>
      </c>
      <c r="E244" s="293" t="s">
        <v>1377</v>
      </c>
      <c r="F244" s="294" t="s">
        <v>1378</v>
      </c>
      <c r="G244" s="295" t="s">
        <v>681</v>
      </c>
      <c r="H244" s="296">
        <v>47.628</v>
      </c>
      <c r="I244" s="297"/>
      <c r="J244" s="298">
        <f>ROUND(I244*H244,2)</f>
        <v>0</v>
      </c>
      <c r="K244" s="299"/>
      <c r="L244" s="300"/>
      <c r="M244" s="301" t="s">
        <v>1</v>
      </c>
      <c r="N244" s="302" t="s">
        <v>41</v>
      </c>
      <c r="O244" s="91"/>
      <c r="P244" s="230">
        <f>O244*H244</f>
        <v>0</v>
      </c>
      <c r="Q244" s="230">
        <v>1</v>
      </c>
      <c r="R244" s="230">
        <f>Q244*H244</f>
        <v>47.628</v>
      </c>
      <c r="S244" s="230">
        <v>0</v>
      </c>
      <c r="T244" s="231">
        <f>S244*H244</f>
        <v>0</v>
      </c>
      <c r="U244" s="38"/>
      <c r="V244" s="38"/>
      <c r="W244" s="38"/>
      <c r="X244" s="38"/>
      <c r="Y244" s="38"/>
      <c r="Z244" s="38"/>
      <c r="AA244" s="38"/>
      <c r="AB244" s="38"/>
      <c r="AC244" s="38"/>
      <c r="AD244" s="38"/>
      <c r="AE244" s="38"/>
      <c r="AR244" s="232" t="s">
        <v>299</v>
      </c>
      <c r="AT244" s="232" t="s">
        <v>1133</v>
      </c>
      <c r="AU244" s="232" t="s">
        <v>86</v>
      </c>
      <c r="AY244" s="17" t="s">
        <v>251</v>
      </c>
      <c r="BE244" s="233">
        <f>IF(N244="základní",J244,0)</f>
        <v>0</v>
      </c>
      <c r="BF244" s="233">
        <f>IF(N244="snížená",J244,0)</f>
        <v>0</v>
      </c>
      <c r="BG244" s="233">
        <f>IF(N244="zákl. přenesená",J244,0)</f>
        <v>0</v>
      </c>
      <c r="BH244" s="233">
        <f>IF(N244="sníž. přenesená",J244,0)</f>
        <v>0</v>
      </c>
      <c r="BI244" s="233">
        <f>IF(N244="nulová",J244,0)</f>
        <v>0</v>
      </c>
      <c r="BJ244" s="17" t="s">
        <v>84</v>
      </c>
      <c r="BK244" s="233">
        <f>ROUND(I244*H244,2)</f>
        <v>0</v>
      </c>
      <c r="BL244" s="17" t="s">
        <v>254</v>
      </c>
      <c r="BM244" s="232" t="s">
        <v>2214</v>
      </c>
    </row>
    <row r="245" s="2" customFormat="1">
      <c r="A245" s="38"/>
      <c r="B245" s="39"/>
      <c r="C245" s="40"/>
      <c r="D245" s="234" t="s">
        <v>260</v>
      </c>
      <c r="E245" s="40"/>
      <c r="F245" s="235" t="s">
        <v>1378</v>
      </c>
      <c r="G245" s="40"/>
      <c r="H245" s="40"/>
      <c r="I245" s="236"/>
      <c r="J245" s="40"/>
      <c r="K245" s="40"/>
      <c r="L245" s="44"/>
      <c r="M245" s="237"/>
      <c r="N245" s="238"/>
      <c r="O245" s="91"/>
      <c r="P245" s="91"/>
      <c r="Q245" s="91"/>
      <c r="R245" s="91"/>
      <c r="S245" s="91"/>
      <c r="T245" s="92"/>
      <c r="U245" s="38"/>
      <c r="V245" s="38"/>
      <c r="W245" s="38"/>
      <c r="X245" s="38"/>
      <c r="Y245" s="38"/>
      <c r="Z245" s="38"/>
      <c r="AA245" s="38"/>
      <c r="AB245" s="38"/>
      <c r="AC245" s="38"/>
      <c r="AD245" s="38"/>
      <c r="AE245" s="38"/>
      <c r="AT245" s="17" t="s">
        <v>260</v>
      </c>
      <c r="AU245" s="17" t="s">
        <v>86</v>
      </c>
    </row>
    <row r="246" s="12" customFormat="1">
      <c r="A246" s="12"/>
      <c r="B246" s="242"/>
      <c r="C246" s="243"/>
      <c r="D246" s="234" t="s">
        <v>276</v>
      </c>
      <c r="E246" s="243"/>
      <c r="F246" s="245" t="s">
        <v>2215</v>
      </c>
      <c r="G246" s="243"/>
      <c r="H246" s="246">
        <v>47.628</v>
      </c>
      <c r="I246" s="247"/>
      <c r="J246" s="243"/>
      <c r="K246" s="243"/>
      <c r="L246" s="248"/>
      <c r="M246" s="249"/>
      <c r="N246" s="250"/>
      <c r="O246" s="250"/>
      <c r="P246" s="250"/>
      <c r="Q246" s="250"/>
      <c r="R246" s="250"/>
      <c r="S246" s="250"/>
      <c r="T246" s="251"/>
      <c r="U246" s="12"/>
      <c r="V246" s="12"/>
      <c r="W246" s="12"/>
      <c r="X246" s="12"/>
      <c r="Y246" s="12"/>
      <c r="Z246" s="12"/>
      <c r="AA246" s="12"/>
      <c r="AB246" s="12"/>
      <c r="AC246" s="12"/>
      <c r="AD246" s="12"/>
      <c r="AE246" s="12"/>
      <c r="AT246" s="252" t="s">
        <v>276</v>
      </c>
      <c r="AU246" s="252" t="s">
        <v>86</v>
      </c>
      <c r="AV246" s="12" t="s">
        <v>86</v>
      </c>
      <c r="AW246" s="12" t="s">
        <v>4</v>
      </c>
      <c r="AX246" s="12" t="s">
        <v>84</v>
      </c>
      <c r="AY246" s="252" t="s">
        <v>251</v>
      </c>
    </row>
    <row r="247" s="2" customFormat="1" ht="33" customHeight="1">
      <c r="A247" s="38"/>
      <c r="B247" s="39"/>
      <c r="C247" s="220" t="s">
        <v>378</v>
      </c>
      <c r="D247" s="220" t="s">
        <v>255</v>
      </c>
      <c r="E247" s="221" t="s">
        <v>1381</v>
      </c>
      <c r="F247" s="222" t="s">
        <v>1382</v>
      </c>
      <c r="G247" s="223" t="s">
        <v>592</v>
      </c>
      <c r="H247" s="224">
        <v>17.280000000000001</v>
      </c>
      <c r="I247" s="225"/>
      <c r="J247" s="226">
        <f>ROUND(I247*H247,2)</f>
        <v>0</v>
      </c>
      <c r="K247" s="227"/>
      <c r="L247" s="44"/>
      <c r="M247" s="228" t="s">
        <v>1</v>
      </c>
      <c r="N247" s="229" t="s">
        <v>41</v>
      </c>
      <c r="O247" s="91"/>
      <c r="P247" s="230">
        <f>O247*H247</f>
        <v>0</v>
      </c>
      <c r="Q247" s="230">
        <v>0</v>
      </c>
      <c r="R247" s="230">
        <f>Q247*H247</f>
        <v>0</v>
      </c>
      <c r="S247" s="230">
        <v>0</v>
      </c>
      <c r="T247" s="231">
        <f>S247*H247</f>
        <v>0</v>
      </c>
      <c r="U247" s="38"/>
      <c r="V247" s="38"/>
      <c r="W247" s="38"/>
      <c r="X247" s="38"/>
      <c r="Y247" s="38"/>
      <c r="Z247" s="38"/>
      <c r="AA247" s="38"/>
      <c r="AB247" s="38"/>
      <c r="AC247" s="38"/>
      <c r="AD247" s="38"/>
      <c r="AE247" s="38"/>
      <c r="AR247" s="232" t="s">
        <v>254</v>
      </c>
      <c r="AT247" s="232" t="s">
        <v>255</v>
      </c>
      <c r="AU247" s="232" t="s">
        <v>86</v>
      </c>
      <c r="AY247" s="17" t="s">
        <v>251</v>
      </c>
      <c r="BE247" s="233">
        <f>IF(N247="základní",J247,0)</f>
        <v>0</v>
      </c>
      <c r="BF247" s="233">
        <f>IF(N247="snížená",J247,0)</f>
        <v>0</v>
      </c>
      <c r="BG247" s="233">
        <f>IF(N247="zákl. přenesená",J247,0)</f>
        <v>0</v>
      </c>
      <c r="BH247" s="233">
        <f>IF(N247="sníž. přenesená",J247,0)</f>
        <v>0</v>
      </c>
      <c r="BI247" s="233">
        <f>IF(N247="nulová",J247,0)</f>
        <v>0</v>
      </c>
      <c r="BJ247" s="17" t="s">
        <v>84</v>
      </c>
      <c r="BK247" s="233">
        <f>ROUND(I247*H247,2)</f>
        <v>0</v>
      </c>
      <c r="BL247" s="17" t="s">
        <v>254</v>
      </c>
      <c r="BM247" s="232" t="s">
        <v>2216</v>
      </c>
    </row>
    <row r="248" s="2" customFormat="1">
      <c r="A248" s="38"/>
      <c r="B248" s="39"/>
      <c r="C248" s="40"/>
      <c r="D248" s="234" t="s">
        <v>260</v>
      </c>
      <c r="E248" s="40"/>
      <c r="F248" s="235" t="s">
        <v>1384</v>
      </c>
      <c r="G248" s="40"/>
      <c r="H248" s="40"/>
      <c r="I248" s="236"/>
      <c r="J248" s="40"/>
      <c r="K248" s="40"/>
      <c r="L248" s="44"/>
      <c r="M248" s="237"/>
      <c r="N248" s="238"/>
      <c r="O248" s="91"/>
      <c r="P248" s="91"/>
      <c r="Q248" s="91"/>
      <c r="R248" s="91"/>
      <c r="S248" s="91"/>
      <c r="T248" s="92"/>
      <c r="U248" s="38"/>
      <c r="V248" s="38"/>
      <c r="W248" s="38"/>
      <c r="X248" s="38"/>
      <c r="Y248" s="38"/>
      <c r="Z248" s="38"/>
      <c r="AA248" s="38"/>
      <c r="AB248" s="38"/>
      <c r="AC248" s="38"/>
      <c r="AD248" s="38"/>
      <c r="AE248" s="38"/>
      <c r="AT248" s="17" t="s">
        <v>260</v>
      </c>
      <c r="AU248" s="17" t="s">
        <v>86</v>
      </c>
    </row>
    <row r="249" s="2" customFormat="1">
      <c r="A249" s="38"/>
      <c r="B249" s="39"/>
      <c r="C249" s="40"/>
      <c r="D249" s="240" t="s">
        <v>274</v>
      </c>
      <c r="E249" s="40"/>
      <c r="F249" s="241" t="s">
        <v>1385</v>
      </c>
      <c r="G249" s="40"/>
      <c r="H249" s="40"/>
      <c r="I249" s="236"/>
      <c r="J249" s="40"/>
      <c r="K249" s="40"/>
      <c r="L249" s="44"/>
      <c r="M249" s="237"/>
      <c r="N249" s="238"/>
      <c r="O249" s="91"/>
      <c r="P249" s="91"/>
      <c r="Q249" s="91"/>
      <c r="R249" s="91"/>
      <c r="S249" s="91"/>
      <c r="T249" s="92"/>
      <c r="U249" s="38"/>
      <c r="V249" s="38"/>
      <c r="W249" s="38"/>
      <c r="X249" s="38"/>
      <c r="Y249" s="38"/>
      <c r="Z249" s="38"/>
      <c r="AA249" s="38"/>
      <c r="AB249" s="38"/>
      <c r="AC249" s="38"/>
      <c r="AD249" s="38"/>
      <c r="AE249" s="38"/>
      <c r="AT249" s="17" t="s">
        <v>274</v>
      </c>
      <c r="AU249" s="17" t="s">
        <v>86</v>
      </c>
    </row>
    <row r="250" s="12" customFormat="1">
      <c r="A250" s="12"/>
      <c r="B250" s="242"/>
      <c r="C250" s="243"/>
      <c r="D250" s="234" t="s">
        <v>276</v>
      </c>
      <c r="E250" s="244" t="s">
        <v>1</v>
      </c>
      <c r="F250" s="245" t="s">
        <v>2217</v>
      </c>
      <c r="G250" s="243"/>
      <c r="H250" s="246">
        <v>17.280000000000001</v>
      </c>
      <c r="I250" s="247"/>
      <c r="J250" s="243"/>
      <c r="K250" s="243"/>
      <c r="L250" s="248"/>
      <c r="M250" s="249"/>
      <c r="N250" s="250"/>
      <c r="O250" s="250"/>
      <c r="P250" s="250"/>
      <c r="Q250" s="250"/>
      <c r="R250" s="250"/>
      <c r="S250" s="250"/>
      <c r="T250" s="251"/>
      <c r="U250" s="12"/>
      <c r="V250" s="12"/>
      <c r="W250" s="12"/>
      <c r="X250" s="12"/>
      <c r="Y250" s="12"/>
      <c r="Z250" s="12"/>
      <c r="AA250" s="12"/>
      <c r="AB250" s="12"/>
      <c r="AC250" s="12"/>
      <c r="AD250" s="12"/>
      <c r="AE250" s="12"/>
      <c r="AT250" s="252" t="s">
        <v>276</v>
      </c>
      <c r="AU250" s="252" t="s">
        <v>86</v>
      </c>
      <c r="AV250" s="12" t="s">
        <v>86</v>
      </c>
      <c r="AW250" s="12" t="s">
        <v>32</v>
      </c>
      <c r="AX250" s="12" t="s">
        <v>84</v>
      </c>
      <c r="AY250" s="252" t="s">
        <v>251</v>
      </c>
    </row>
    <row r="251" s="2" customFormat="1" ht="16.5" customHeight="1">
      <c r="A251" s="38"/>
      <c r="B251" s="39"/>
      <c r="C251" s="292" t="s">
        <v>7</v>
      </c>
      <c r="D251" s="292" t="s">
        <v>1133</v>
      </c>
      <c r="E251" s="293" t="s">
        <v>1387</v>
      </c>
      <c r="F251" s="294" t="s">
        <v>1388</v>
      </c>
      <c r="G251" s="295" t="s">
        <v>681</v>
      </c>
      <c r="H251" s="296">
        <v>34.560000000000002</v>
      </c>
      <c r="I251" s="297"/>
      <c r="J251" s="298">
        <f>ROUND(I251*H251,2)</f>
        <v>0</v>
      </c>
      <c r="K251" s="299"/>
      <c r="L251" s="300"/>
      <c r="M251" s="301" t="s">
        <v>1</v>
      </c>
      <c r="N251" s="302" t="s">
        <v>41</v>
      </c>
      <c r="O251" s="91"/>
      <c r="P251" s="230">
        <f>O251*H251</f>
        <v>0</v>
      </c>
      <c r="Q251" s="230">
        <v>1</v>
      </c>
      <c r="R251" s="230">
        <f>Q251*H251</f>
        <v>34.560000000000002</v>
      </c>
      <c r="S251" s="230">
        <v>0</v>
      </c>
      <c r="T251" s="231">
        <f>S251*H251</f>
        <v>0</v>
      </c>
      <c r="U251" s="38"/>
      <c r="V251" s="38"/>
      <c r="W251" s="38"/>
      <c r="X251" s="38"/>
      <c r="Y251" s="38"/>
      <c r="Z251" s="38"/>
      <c r="AA251" s="38"/>
      <c r="AB251" s="38"/>
      <c r="AC251" s="38"/>
      <c r="AD251" s="38"/>
      <c r="AE251" s="38"/>
      <c r="AR251" s="232" t="s">
        <v>299</v>
      </c>
      <c r="AT251" s="232" t="s">
        <v>1133</v>
      </c>
      <c r="AU251" s="232" t="s">
        <v>86</v>
      </c>
      <c r="AY251" s="17" t="s">
        <v>251</v>
      </c>
      <c r="BE251" s="233">
        <f>IF(N251="základní",J251,0)</f>
        <v>0</v>
      </c>
      <c r="BF251" s="233">
        <f>IF(N251="snížená",J251,0)</f>
        <v>0</v>
      </c>
      <c r="BG251" s="233">
        <f>IF(N251="zákl. přenesená",J251,0)</f>
        <v>0</v>
      </c>
      <c r="BH251" s="233">
        <f>IF(N251="sníž. přenesená",J251,0)</f>
        <v>0</v>
      </c>
      <c r="BI251" s="233">
        <f>IF(N251="nulová",J251,0)</f>
        <v>0</v>
      </c>
      <c r="BJ251" s="17" t="s">
        <v>84</v>
      </c>
      <c r="BK251" s="233">
        <f>ROUND(I251*H251,2)</f>
        <v>0</v>
      </c>
      <c r="BL251" s="17" t="s">
        <v>254</v>
      </c>
      <c r="BM251" s="232" t="s">
        <v>2218</v>
      </c>
    </row>
    <row r="252" s="2" customFormat="1">
      <c r="A252" s="38"/>
      <c r="B252" s="39"/>
      <c r="C252" s="40"/>
      <c r="D252" s="234" t="s">
        <v>260</v>
      </c>
      <c r="E252" s="40"/>
      <c r="F252" s="235" t="s">
        <v>1388</v>
      </c>
      <c r="G252" s="40"/>
      <c r="H252" s="40"/>
      <c r="I252" s="236"/>
      <c r="J252" s="40"/>
      <c r="K252" s="40"/>
      <c r="L252" s="44"/>
      <c r="M252" s="237"/>
      <c r="N252" s="238"/>
      <c r="O252" s="91"/>
      <c r="P252" s="91"/>
      <c r="Q252" s="91"/>
      <c r="R252" s="91"/>
      <c r="S252" s="91"/>
      <c r="T252" s="92"/>
      <c r="U252" s="38"/>
      <c r="V252" s="38"/>
      <c r="W252" s="38"/>
      <c r="X252" s="38"/>
      <c r="Y252" s="38"/>
      <c r="Z252" s="38"/>
      <c r="AA252" s="38"/>
      <c r="AB252" s="38"/>
      <c r="AC252" s="38"/>
      <c r="AD252" s="38"/>
      <c r="AE252" s="38"/>
      <c r="AT252" s="17" t="s">
        <v>260</v>
      </c>
      <c r="AU252" s="17" t="s">
        <v>86</v>
      </c>
    </row>
    <row r="253" s="12" customFormat="1">
      <c r="A253" s="12"/>
      <c r="B253" s="242"/>
      <c r="C253" s="243"/>
      <c r="D253" s="234" t="s">
        <v>276</v>
      </c>
      <c r="E253" s="243"/>
      <c r="F253" s="245" t="s">
        <v>2219</v>
      </c>
      <c r="G253" s="243"/>
      <c r="H253" s="246">
        <v>34.560000000000002</v>
      </c>
      <c r="I253" s="247"/>
      <c r="J253" s="243"/>
      <c r="K253" s="243"/>
      <c r="L253" s="248"/>
      <c r="M253" s="249"/>
      <c r="N253" s="250"/>
      <c r="O253" s="250"/>
      <c r="P253" s="250"/>
      <c r="Q253" s="250"/>
      <c r="R253" s="250"/>
      <c r="S253" s="250"/>
      <c r="T253" s="251"/>
      <c r="U253" s="12"/>
      <c r="V253" s="12"/>
      <c r="W253" s="12"/>
      <c r="X253" s="12"/>
      <c r="Y253" s="12"/>
      <c r="Z253" s="12"/>
      <c r="AA253" s="12"/>
      <c r="AB253" s="12"/>
      <c r="AC253" s="12"/>
      <c r="AD253" s="12"/>
      <c r="AE253" s="12"/>
      <c r="AT253" s="252" t="s">
        <v>276</v>
      </c>
      <c r="AU253" s="252" t="s">
        <v>86</v>
      </c>
      <c r="AV253" s="12" t="s">
        <v>86</v>
      </c>
      <c r="AW253" s="12" t="s">
        <v>4</v>
      </c>
      <c r="AX253" s="12" t="s">
        <v>84</v>
      </c>
      <c r="AY253" s="252" t="s">
        <v>251</v>
      </c>
    </row>
    <row r="254" s="2" customFormat="1" ht="24.15" customHeight="1">
      <c r="A254" s="38"/>
      <c r="B254" s="39"/>
      <c r="C254" s="220" t="s">
        <v>387</v>
      </c>
      <c r="D254" s="220" t="s">
        <v>255</v>
      </c>
      <c r="E254" s="221" t="s">
        <v>1406</v>
      </c>
      <c r="F254" s="222" t="s">
        <v>617</v>
      </c>
      <c r="G254" s="223" t="s">
        <v>409</v>
      </c>
      <c r="H254" s="224">
        <v>175</v>
      </c>
      <c r="I254" s="225"/>
      <c r="J254" s="226">
        <f>ROUND(I254*H254,2)</f>
        <v>0</v>
      </c>
      <c r="K254" s="227"/>
      <c r="L254" s="44"/>
      <c r="M254" s="228" t="s">
        <v>1</v>
      </c>
      <c r="N254" s="229" t="s">
        <v>41</v>
      </c>
      <c r="O254" s="91"/>
      <c r="P254" s="230">
        <f>O254*H254</f>
        <v>0</v>
      </c>
      <c r="Q254" s="230">
        <v>0</v>
      </c>
      <c r="R254" s="230">
        <f>Q254*H254</f>
        <v>0</v>
      </c>
      <c r="S254" s="230">
        <v>0</v>
      </c>
      <c r="T254" s="231">
        <f>S254*H254</f>
        <v>0</v>
      </c>
      <c r="U254" s="38"/>
      <c r="V254" s="38"/>
      <c r="W254" s="38"/>
      <c r="X254" s="38"/>
      <c r="Y254" s="38"/>
      <c r="Z254" s="38"/>
      <c r="AA254" s="38"/>
      <c r="AB254" s="38"/>
      <c r="AC254" s="38"/>
      <c r="AD254" s="38"/>
      <c r="AE254" s="38"/>
      <c r="AR254" s="232" t="s">
        <v>254</v>
      </c>
      <c r="AT254" s="232" t="s">
        <v>255</v>
      </c>
      <c r="AU254" s="232" t="s">
        <v>86</v>
      </c>
      <c r="AY254" s="17" t="s">
        <v>251</v>
      </c>
      <c r="BE254" s="233">
        <f>IF(N254="základní",J254,0)</f>
        <v>0</v>
      </c>
      <c r="BF254" s="233">
        <f>IF(N254="snížená",J254,0)</f>
        <v>0</v>
      </c>
      <c r="BG254" s="233">
        <f>IF(N254="zákl. přenesená",J254,0)</f>
        <v>0</v>
      </c>
      <c r="BH254" s="233">
        <f>IF(N254="sníž. přenesená",J254,0)</f>
        <v>0</v>
      </c>
      <c r="BI254" s="233">
        <f>IF(N254="nulová",J254,0)</f>
        <v>0</v>
      </c>
      <c r="BJ254" s="17" t="s">
        <v>84</v>
      </c>
      <c r="BK254" s="233">
        <f>ROUND(I254*H254,2)</f>
        <v>0</v>
      </c>
      <c r="BL254" s="17" t="s">
        <v>254</v>
      </c>
      <c r="BM254" s="232" t="s">
        <v>2220</v>
      </c>
    </row>
    <row r="255" s="2" customFormat="1">
      <c r="A255" s="38"/>
      <c r="B255" s="39"/>
      <c r="C255" s="40"/>
      <c r="D255" s="234" t="s">
        <v>260</v>
      </c>
      <c r="E255" s="40"/>
      <c r="F255" s="235" t="s">
        <v>619</v>
      </c>
      <c r="G255" s="40"/>
      <c r="H255" s="40"/>
      <c r="I255" s="236"/>
      <c r="J255" s="40"/>
      <c r="K255" s="40"/>
      <c r="L255" s="44"/>
      <c r="M255" s="237"/>
      <c r="N255" s="238"/>
      <c r="O255" s="91"/>
      <c r="P255" s="91"/>
      <c r="Q255" s="91"/>
      <c r="R255" s="91"/>
      <c r="S255" s="91"/>
      <c r="T255" s="92"/>
      <c r="U255" s="38"/>
      <c r="V255" s="38"/>
      <c r="W255" s="38"/>
      <c r="X255" s="38"/>
      <c r="Y255" s="38"/>
      <c r="Z255" s="38"/>
      <c r="AA255" s="38"/>
      <c r="AB255" s="38"/>
      <c r="AC255" s="38"/>
      <c r="AD255" s="38"/>
      <c r="AE255" s="38"/>
      <c r="AT255" s="17" t="s">
        <v>260</v>
      </c>
      <c r="AU255" s="17" t="s">
        <v>86</v>
      </c>
    </row>
    <row r="256" s="2" customFormat="1">
      <c r="A256" s="38"/>
      <c r="B256" s="39"/>
      <c r="C256" s="40"/>
      <c r="D256" s="240" t="s">
        <v>274</v>
      </c>
      <c r="E256" s="40"/>
      <c r="F256" s="241" t="s">
        <v>1408</v>
      </c>
      <c r="G256" s="40"/>
      <c r="H256" s="40"/>
      <c r="I256" s="236"/>
      <c r="J256" s="40"/>
      <c r="K256" s="40"/>
      <c r="L256" s="44"/>
      <c r="M256" s="237"/>
      <c r="N256" s="238"/>
      <c r="O256" s="91"/>
      <c r="P256" s="91"/>
      <c r="Q256" s="91"/>
      <c r="R256" s="91"/>
      <c r="S256" s="91"/>
      <c r="T256" s="92"/>
      <c r="U256" s="38"/>
      <c r="V256" s="38"/>
      <c r="W256" s="38"/>
      <c r="X256" s="38"/>
      <c r="Y256" s="38"/>
      <c r="Z256" s="38"/>
      <c r="AA256" s="38"/>
      <c r="AB256" s="38"/>
      <c r="AC256" s="38"/>
      <c r="AD256" s="38"/>
      <c r="AE256" s="38"/>
      <c r="AT256" s="17" t="s">
        <v>274</v>
      </c>
      <c r="AU256" s="17" t="s">
        <v>86</v>
      </c>
    </row>
    <row r="257" s="13" customFormat="1">
      <c r="A257" s="13"/>
      <c r="B257" s="253"/>
      <c r="C257" s="254"/>
      <c r="D257" s="234" t="s">
        <v>276</v>
      </c>
      <c r="E257" s="255" t="s">
        <v>1</v>
      </c>
      <c r="F257" s="256" t="s">
        <v>1409</v>
      </c>
      <c r="G257" s="254"/>
      <c r="H257" s="255" t="s">
        <v>1</v>
      </c>
      <c r="I257" s="257"/>
      <c r="J257" s="254"/>
      <c r="K257" s="254"/>
      <c r="L257" s="258"/>
      <c r="M257" s="259"/>
      <c r="N257" s="260"/>
      <c r="O257" s="260"/>
      <c r="P257" s="260"/>
      <c r="Q257" s="260"/>
      <c r="R257" s="260"/>
      <c r="S257" s="260"/>
      <c r="T257" s="261"/>
      <c r="U257" s="13"/>
      <c r="V257" s="13"/>
      <c r="W257" s="13"/>
      <c r="X257" s="13"/>
      <c r="Y257" s="13"/>
      <c r="Z257" s="13"/>
      <c r="AA257" s="13"/>
      <c r="AB257" s="13"/>
      <c r="AC257" s="13"/>
      <c r="AD257" s="13"/>
      <c r="AE257" s="13"/>
      <c r="AT257" s="262" t="s">
        <v>276</v>
      </c>
      <c r="AU257" s="262" t="s">
        <v>86</v>
      </c>
      <c r="AV257" s="13" t="s">
        <v>84</v>
      </c>
      <c r="AW257" s="13" t="s">
        <v>32</v>
      </c>
      <c r="AX257" s="13" t="s">
        <v>76</v>
      </c>
      <c r="AY257" s="262" t="s">
        <v>251</v>
      </c>
    </row>
    <row r="258" s="12" customFormat="1">
      <c r="A258" s="12"/>
      <c r="B258" s="242"/>
      <c r="C258" s="243"/>
      <c r="D258" s="234" t="s">
        <v>276</v>
      </c>
      <c r="E258" s="244" t="s">
        <v>1</v>
      </c>
      <c r="F258" s="245" t="s">
        <v>2221</v>
      </c>
      <c r="G258" s="243"/>
      <c r="H258" s="246">
        <v>175</v>
      </c>
      <c r="I258" s="247"/>
      <c r="J258" s="243"/>
      <c r="K258" s="243"/>
      <c r="L258" s="248"/>
      <c r="M258" s="249"/>
      <c r="N258" s="250"/>
      <c r="O258" s="250"/>
      <c r="P258" s="250"/>
      <c r="Q258" s="250"/>
      <c r="R258" s="250"/>
      <c r="S258" s="250"/>
      <c r="T258" s="251"/>
      <c r="U258" s="12"/>
      <c r="V258" s="12"/>
      <c r="W258" s="12"/>
      <c r="X258" s="12"/>
      <c r="Y258" s="12"/>
      <c r="Z258" s="12"/>
      <c r="AA258" s="12"/>
      <c r="AB258" s="12"/>
      <c r="AC258" s="12"/>
      <c r="AD258" s="12"/>
      <c r="AE258" s="12"/>
      <c r="AT258" s="252" t="s">
        <v>276</v>
      </c>
      <c r="AU258" s="252" t="s">
        <v>86</v>
      </c>
      <c r="AV258" s="12" t="s">
        <v>86</v>
      </c>
      <c r="AW258" s="12" t="s">
        <v>32</v>
      </c>
      <c r="AX258" s="12" t="s">
        <v>76</v>
      </c>
      <c r="AY258" s="252" t="s">
        <v>251</v>
      </c>
    </row>
    <row r="259" s="15" customFormat="1">
      <c r="A259" s="15"/>
      <c r="B259" s="274"/>
      <c r="C259" s="275"/>
      <c r="D259" s="234" t="s">
        <v>276</v>
      </c>
      <c r="E259" s="276" t="s">
        <v>1181</v>
      </c>
      <c r="F259" s="277" t="s">
        <v>423</v>
      </c>
      <c r="G259" s="275"/>
      <c r="H259" s="278">
        <v>175</v>
      </c>
      <c r="I259" s="279"/>
      <c r="J259" s="275"/>
      <c r="K259" s="275"/>
      <c r="L259" s="280"/>
      <c r="M259" s="281"/>
      <c r="N259" s="282"/>
      <c r="O259" s="282"/>
      <c r="P259" s="282"/>
      <c r="Q259" s="282"/>
      <c r="R259" s="282"/>
      <c r="S259" s="282"/>
      <c r="T259" s="283"/>
      <c r="U259" s="15"/>
      <c r="V259" s="15"/>
      <c r="W259" s="15"/>
      <c r="X259" s="15"/>
      <c r="Y259" s="15"/>
      <c r="Z259" s="15"/>
      <c r="AA259" s="15"/>
      <c r="AB259" s="15"/>
      <c r="AC259" s="15"/>
      <c r="AD259" s="15"/>
      <c r="AE259" s="15"/>
      <c r="AT259" s="284" t="s">
        <v>276</v>
      </c>
      <c r="AU259" s="284" t="s">
        <v>86</v>
      </c>
      <c r="AV259" s="15" t="s">
        <v>254</v>
      </c>
      <c r="AW259" s="15" t="s">
        <v>32</v>
      </c>
      <c r="AX259" s="15" t="s">
        <v>84</v>
      </c>
      <c r="AY259" s="284" t="s">
        <v>251</v>
      </c>
    </row>
    <row r="260" s="2" customFormat="1" ht="24.15" customHeight="1">
      <c r="A260" s="38"/>
      <c r="B260" s="39"/>
      <c r="C260" s="220" t="s">
        <v>392</v>
      </c>
      <c r="D260" s="220" t="s">
        <v>255</v>
      </c>
      <c r="E260" s="221" t="s">
        <v>1411</v>
      </c>
      <c r="F260" s="222" t="s">
        <v>1412</v>
      </c>
      <c r="G260" s="223" t="s">
        <v>409</v>
      </c>
      <c r="H260" s="224">
        <v>175</v>
      </c>
      <c r="I260" s="225"/>
      <c r="J260" s="226">
        <f>ROUND(I260*H260,2)</f>
        <v>0</v>
      </c>
      <c r="K260" s="227"/>
      <c r="L260" s="44"/>
      <c r="M260" s="228" t="s">
        <v>1</v>
      </c>
      <c r="N260" s="229" t="s">
        <v>41</v>
      </c>
      <c r="O260" s="91"/>
      <c r="P260" s="230">
        <f>O260*H260</f>
        <v>0</v>
      </c>
      <c r="Q260" s="230">
        <v>0</v>
      </c>
      <c r="R260" s="230">
        <f>Q260*H260</f>
        <v>0</v>
      </c>
      <c r="S260" s="230">
        <v>0</v>
      </c>
      <c r="T260" s="231">
        <f>S260*H260</f>
        <v>0</v>
      </c>
      <c r="U260" s="38"/>
      <c r="V260" s="38"/>
      <c r="W260" s="38"/>
      <c r="X260" s="38"/>
      <c r="Y260" s="38"/>
      <c r="Z260" s="38"/>
      <c r="AA260" s="38"/>
      <c r="AB260" s="38"/>
      <c r="AC260" s="38"/>
      <c r="AD260" s="38"/>
      <c r="AE260" s="38"/>
      <c r="AR260" s="232" t="s">
        <v>254</v>
      </c>
      <c r="AT260" s="232" t="s">
        <v>255</v>
      </c>
      <c r="AU260" s="232" t="s">
        <v>86</v>
      </c>
      <c r="AY260" s="17" t="s">
        <v>251</v>
      </c>
      <c r="BE260" s="233">
        <f>IF(N260="základní",J260,0)</f>
        <v>0</v>
      </c>
      <c r="BF260" s="233">
        <f>IF(N260="snížená",J260,0)</f>
        <v>0</v>
      </c>
      <c r="BG260" s="233">
        <f>IF(N260="zákl. přenesená",J260,0)</f>
        <v>0</v>
      </c>
      <c r="BH260" s="233">
        <f>IF(N260="sníž. přenesená",J260,0)</f>
        <v>0</v>
      </c>
      <c r="BI260" s="233">
        <f>IF(N260="nulová",J260,0)</f>
        <v>0</v>
      </c>
      <c r="BJ260" s="17" t="s">
        <v>84</v>
      </c>
      <c r="BK260" s="233">
        <f>ROUND(I260*H260,2)</f>
        <v>0</v>
      </c>
      <c r="BL260" s="17" t="s">
        <v>254</v>
      </c>
      <c r="BM260" s="232" t="s">
        <v>2222</v>
      </c>
    </row>
    <row r="261" s="2" customFormat="1">
      <c r="A261" s="38"/>
      <c r="B261" s="39"/>
      <c r="C261" s="40"/>
      <c r="D261" s="234" t="s">
        <v>260</v>
      </c>
      <c r="E261" s="40"/>
      <c r="F261" s="235" t="s">
        <v>1414</v>
      </c>
      <c r="G261" s="40"/>
      <c r="H261" s="40"/>
      <c r="I261" s="236"/>
      <c r="J261" s="40"/>
      <c r="K261" s="40"/>
      <c r="L261" s="44"/>
      <c r="M261" s="237"/>
      <c r="N261" s="238"/>
      <c r="O261" s="91"/>
      <c r="P261" s="91"/>
      <c r="Q261" s="91"/>
      <c r="R261" s="91"/>
      <c r="S261" s="91"/>
      <c r="T261" s="92"/>
      <c r="U261" s="38"/>
      <c r="V261" s="38"/>
      <c r="W261" s="38"/>
      <c r="X261" s="38"/>
      <c r="Y261" s="38"/>
      <c r="Z261" s="38"/>
      <c r="AA261" s="38"/>
      <c r="AB261" s="38"/>
      <c r="AC261" s="38"/>
      <c r="AD261" s="38"/>
      <c r="AE261" s="38"/>
      <c r="AT261" s="17" t="s">
        <v>260</v>
      </c>
      <c r="AU261" s="17" t="s">
        <v>86</v>
      </c>
    </row>
    <row r="262" s="2" customFormat="1">
      <c r="A262" s="38"/>
      <c r="B262" s="39"/>
      <c r="C262" s="40"/>
      <c r="D262" s="240" t="s">
        <v>274</v>
      </c>
      <c r="E262" s="40"/>
      <c r="F262" s="241" t="s">
        <v>1415</v>
      </c>
      <c r="G262" s="40"/>
      <c r="H262" s="40"/>
      <c r="I262" s="236"/>
      <c r="J262" s="40"/>
      <c r="K262" s="40"/>
      <c r="L262" s="44"/>
      <c r="M262" s="237"/>
      <c r="N262" s="238"/>
      <c r="O262" s="91"/>
      <c r="P262" s="91"/>
      <c r="Q262" s="91"/>
      <c r="R262" s="91"/>
      <c r="S262" s="91"/>
      <c r="T262" s="92"/>
      <c r="U262" s="38"/>
      <c r="V262" s="38"/>
      <c r="W262" s="38"/>
      <c r="X262" s="38"/>
      <c r="Y262" s="38"/>
      <c r="Z262" s="38"/>
      <c r="AA262" s="38"/>
      <c r="AB262" s="38"/>
      <c r="AC262" s="38"/>
      <c r="AD262" s="38"/>
      <c r="AE262" s="38"/>
      <c r="AT262" s="17" t="s">
        <v>274</v>
      </c>
      <c r="AU262" s="17" t="s">
        <v>86</v>
      </c>
    </row>
    <row r="263" s="12" customFormat="1">
      <c r="A263" s="12"/>
      <c r="B263" s="242"/>
      <c r="C263" s="243"/>
      <c r="D263" s="234" t="s">
        <v>276</v>
      </c>
      <c r="E263" s="244" t="s">
        <v>1</v>
      </c>
      <c r="F263" s="245" t="s">
        <v>1181</v>
      </c>
      <c r="G263" s="243"/>
      <c r="H263" s="246">
        <v>175</v>
      </c>
      <c r="I263" s="247"/>
      <c r="J263" s="243"/>
      <c r="K263" s="243"/>
      <c r="L263" s="248"/>
      <c r="M263" s="249"/>
      <c r="N263" s="250"/>
      <c r="O263" s="250"/>
      <c r="P263" s="250"/>
      <c r="Q263" s="250"/>
      <c r="R263" s="250"/>
      <c r="S263" s="250"/>
      <c r="T263" s="251"/>
      <c r="U263" s="12"/>
      <c r="V263" s="12"/>
      <c r="W263" s="12"/>
      <c r="X263" s="12"/>
      <c r="Y263" s="12"/>
      <c r="Z263" s="12"/>
      <c r="AA263" s="12"/>
      <c r="AB263" s="12"/>
      <c r="AC263" s="12"/>
      <c r="AD263" s="12"/>
      <c r="AE263" s="12"/>
      <c r="AT263" s="252" t="s">
        <v>276</v>
      </c>
      <c r="AU263" s="252" t="s">
        <v>86</v>
      </c>
      <c r="AV263" s="12" t="s">
        <v>86</v>
      </c>
      <c r="AW263" s="12" t="s">
        <v>32</v>
      </c>
      <c r="AX263" s="12" t="s">
        <v>84</v>
      </c>
      <c r="AY263" s="252" t="s">
        <v>251</v>
      </c>
    </row>
    <row r="264" s="2" customFormat="1" ht="16.5" customHeight="1">
      <c r="A264" s="38"/>
      <c r="B264" s="39"/>
      <c r="C264" s="292" t="s">
        <v>397</v>
      </c>
      <c r="D264" s="292" t="s">
        <v>1133</v>
      </c>
      <c r="E264" s="293" t="s">
        <v>1416</v>
      </c>
      <c r="F264" s="294" t="s">
        <v>1417</v>
      </c>
      <c r="G264" s="295" t="s">
        <v>1136</v>
      </c>
      <c r="H264" s="296">
        <v>3.5</v>
      </c>
      <c r="I264" s="297"/>
      <c r="J264" s="298">
        <f>ROUND(I264*H264,2)</f>
        <v>0</v>
      </c>
      <c r="K264" s="299"/>
      <c r="L264" s="300"/>
      <c r="M264" s="301" t="s">
        <v>1</v>
      </c>
      <c r="N264" s="302" t="s">
        <v>41</v>
      </c>
      <c r="O264" s="91"/>
      <c r="P264" s="230">
        <f>O264*H264</f>
        <v>0</v>
      </c>
      <c r="Q264" s="230">
        <v>0.001</v>
      </c>
      <c r="R264" s="230">
        <f>Q264*H264</f>
        <v>0.0035000000000000001</v>
      </c>
      <c r="S264" s="230">
        <v>0</v>
      </c>
      <c r="T264" s="231">
        <f>S264*H264</f>
        <v>0</v>
      </c>
      <c r="U264" s="38"/>
      <c r="V264" s="38"/>
      <c r="W264" s="38"/>
      <c r="X264" s="38"/>
      <c r="Y264" s="38"/>
      <c r="Z264" s="38"/>
      <c r="AA264" s="38"/>
      <c r="AB264" s="38"/>
      <c r="AC264" s="38"/>
      <c r="AD264" s="38"/>
      <c r="AE264" s="38"/>
      <c r="AR264" s="232" t="s">
        <v>299</v>
      </c>
      <c r="AT264" s="232" t="s">
        <v>1133</v>
      </c>
      <c r="AU264" s="232" t="s">
        <v>86</v>
      </c>
      <c r="AY264" s="17" t="s">
        <v>251</v>
      </c>
      <c r="BE264" s="233">
        <f>IF(N264="základní",J264,0)</f>
        <v>0</v>
      </c>
      <c r="BF264" s="233">
        <f>IF(N264="snížená",J264,0)</f>
        <v>0</v>
      </c>
      <c r="BG264" s="233">
        <f>IF(N264="zákl. přenesená",J264,0)</f>
        <v>0</v>
      </c>
      <c r="BH264" s="233">
        <f>IF(N264="sníž. přenesená",J264,0)</f>
        <v>0</v>
      </c>
      <c r="BI264" s="233">
        <f>IF(N264="nulová",J264,0)</f>
        <v>0</v>
      </c>
      <c r="BJ264" s="17" t="s">
        <v>84</v>
      </c>
      <c r="BK264" s="233">
        <f>ROUND(I264*H264,2)</f>
        <v>0</v>
      </c>
      <c r="BL264" s="17" t="s">
        <v>254</v>
      </c>
      <c r="BM264" s="232" t="s">
        <v>2223</v>
      </c>
    </row>
    <row r="265" s="2" customFormat="1">
      <c r="A265" s="38"/>
      <c r="B265" s="39"/>
      <c r="C265" s="40"/>
      <c r="D265" s="234" t="s">
        <v>260</v>
      </c>
      <c r="E265" s="40"/>
      <c r="F265" s="235" t="s">
        <v>1417</v>
      </c>
      <c r="G265" s="40"/>
      <c r="H265" s="40"/>
      <c r="I265" s="236"/>
      <c r="J265" s="40"/>
      <c r="K265" s="40"/>
      <c r="L265" s="44"/>
      <c r="M265" s="237"/>
      <c r="N265" s="238"/>
      <c r="O265" s="91"/>
      <c r="P265" s="91"/>
      <c r="Q265" s="91"/>
      <c r="R265" s="91"/>
      <c r="S265" s="91"/>
      <c r="T265" s="92"/>
      <c r="U265" s="38"/>
      <c r="V265" s="38"/>
      <c r="W265" s="38"/>
      <c r="X265" s="38"/>
      <c r="Y265" s="38"/>
      <c r="Z265" s="38"/>
      <c r="AA265" s="38"/>
      <c r="AB265" s="38"/>
      <c r="AC265" s="38"/>
      <c r="AD265" s="38"/>
      <c r="AE265" s="38"/>
      <c r="AT265" s="17" t="s">
        <v>260</v>
      </c>
      <c r="AU265" s="17" t="s">
        <v>86</v>
      </c>
    </row>
    <row r="266" s="12" customFormat="1">
      <c r="A266" s="12"/>
      <c r="B266" s="242"/>
      <c r="C266" s="243"/>
      <c r="D266" s="234" t="s">
        <v>276</v>
      </c>
      <c r="E266" s="243"/>
      <c r="F266" s="245" t="s">
        <v>2224</v>
      </c>
      <c r="G266" s="243"/>
      <c r="H266" s="246">
        <v>3.5</v>
      </c>
      <c r="I266" s="247"/>
      <c r="J266" s="243"/>
      <c r="K266" s="243"/>
      <c r="L266" s="248"/>
      <c r="M266" s="249"/>
      <c r="N266" s="250"/>
      <c r="O266" s="250"/>
      <c r="P266" s="250"/>
      <c r="Q266" s="250"/>
      <c r="R266" s="250"/>
      <c r="S266" s="250"/>
      <c r="T266" s="251"/>
      <c r="U266" s="12"/>
      <c r="V266" s="12"/>
      <c r="W266" s="12"/>
      <c r="X266" s="12"/>
      <c r="Y266" s="12"/>
      <c r="Z266" s="12"/>
      <c r="AA266" s="12"/>
      <c r="AB266" s="12"/>
      <c r="AC266" s="12"/>
      <c r="AD266" s="12"/>
      <c r="AE266" s="12"/>
      <c r="AT266" s="252" t="s">
        <v>276</v>
      </c>
      <c r="AU266" s="252" t="s">
        <v>86</v>
      </c>
      <c r="AV266" s="12" t="s">
        <v>86</v>
      </c>
      <c r="AW266" s="12" t="s">
        <v>4</v>
      </c>
      <c r="AX266" s="12" t="s">
        <v>84</v>
      </c>
      <c r="AY266" s="252" t="s">
        <v>251</v>
      </c>
    </row>
    <row r="267" s="2" customFormat="1" ht="24.15" customHeight="1">
      <c r="A267" s="38"/>
      <c r="B267" s="39"/>
      <c r="C267" s="220" t="s">
        <v>952</v>
      </c>
      <c r="D267" s="220" t="s">
        <v>255</v>
      </c>
      <c r="E267" s="221" t="s">
        <v>2225</v>
      </c>
      <c r="F267" s="222" t="s">
        <v>2226</v>
      </c>
      <c r="G267" s="223" t="s">
        <v>409</v>
      </c>
      <c r="H267" s="224">
        <v>147.50999999999999</v>
      </c>
      <c r="I267" s="225"/>
      <c r="J267" s="226">
        <f>ROUND(I267*H267,2)</f>
        <v>0</v>
      </c>
      <c r="K267" s="227"/>
      <c r="L267" s="44"/>
      <c r="M267" s="228" t="s">
        <v>1</v>
      </c>
      <c r="N267" s="229" t="s">
        <v>41</v>
      </c>
      <c r="O267" s="91"/>
      <c r="P267" s="230">
        <f>O267*H267</f>
        <v>0</v>
      </c>
      <c r="Q267" s="230">
        <v>0</v>
      </c>
      <c r="R267" s="230">
        <f>Q267*H267</f>
        <v>0</v>
      </c>
      <c r="S267" s="230">
        <v>0</v>
      </c>
      <c r="T267" s="231">
        <f>S267*H267</f>
        <v>0</v>
      </c>
      <c r="U267" s="38"/>
      <c r="V267" s="38"/>
      <c r="W267" s="38"/>
      <c r="X267" s="38"/>
      <c r="Y267" s="38"/>
      <c r="Z267" s="38"/>
      <c r="AA267" s="38"/>
      <c r="AB267" s="38"/>
      <c r="AC267" s="38"/>
      <c r="AD267" s="38"/>
      <c r="AE267" s="38"/>
      <c r="AR267" s="232" t="s">
        <v>254</v>
      </c>
      <c r="AT267" s="232" t="s">
        <v>255</v>
      </c>
      <c r="AU267" s="232" t="s">
        <v>86</v>
      </c>
      <c r="AY267" s="17" t="s">
        <v>251</v>
      </c>
      <c r="BE267" s="233">
        <f>IF(N267="základní",J267,0)</f>
        <v>0</v>
      </c>
      <c r="BF267" s="233">
        <f>IF(N267="snížená",J267,0)</f>
        <v>0</v>
      </c>
      <c r="BG267" s="233">
        <f>IF(N267="zákl. přenesená",J267,0)</f>
        <v>0</v>
      </c>
      <c r="BH267" s="233">
        <f>IF(N267="sníž. přenesená",J267,0)</f>
        <v>0</v>
      </c>
      <c r="BI267" s="233">
        <f>IF(N267="nulová",J267,0)</f>
        <v>0</v>
      </c>
      <c r="BJ267" s="17" t="s">
        <v>84</v>
      </c>
      <c r="BK267" s="233">
        <f>ROUND(I267*H267,2)</f>
        <v>0</v>
      </c>
      <c r="BL267" s="17" t="s">
        <v>254</v>
      </c>
      <c r="BM267" s="232" t="s">
        <v>2227</v>
      </c>
    </row>
    <row r="268" s="2" customFormat="1">
      <c r="A268" s="38"/>
      <c r="B268" s="39"/>
      <c r="C268" s="40"/>
      <c r="D268" s="234" t="s">
        <v>260</v>
      </c>
      <c r="E268" s="40"/>
      <c r="F268" s="235" t="s">
        <v>2228</v>
      </c>
      <c r="G268" s="40"/>
      <c r="H268" s="40"/>
      <c r="I268" s="236"/>
      <c r="J268" s="40"/>
      <c r="K268" s="40"/>
      <c r="L268" s="44"/>
      <c r="M268" s="237"/>
      <c r="N268" s="238"/>
      <c r="O268" s="91"/>
      <c r="P268" s="91"/>
      <c r="Q268" s="91"/>
      <c r="R268" s="91"/>
      <c r="S268" s="91"/>
      <c r="T268" s="92"/>
      <c r="U268" s="38"/>
      <c r="V268" s="38"/>
      <c r="W268" s="38"/>
      <c r="X268" s="38"/>
      <c r="Y268" s="38"/>
      <c r="Z268" s="38"/>
      <c r="AA268" s="38"/>
      <c r="AB268" s="38"/>
      <c r="AC268" s="38"/>
      <c r="AD268" s="38"/>
      <c r="AE268" s="38"/>
      <c r="AT268" s="17" t="s">
        <v>260</v>
      </c>
      <c r="AU268" s="17" t="s">
        <v>86</v>
      </c>
    </row>
    <row r="269" s="2" customFormat="1">
      <c r="A269" s="38"/>
      <c r="B269" s="39"/>
      <c r="C269" s="40"/>
      <c r="D269" s="240" t="s">
        <v>274</v>
      </c>
      <c r="E269" s="40"/>
      <c r="F269" s="241" t="s">
        <v>2229</v>
      </c>
      <c r="G269" s="40"/>
      <c r="H269" s="40"/>
      <c r="I269" s="236"/>
      <c r="J269" s="40"/>
      <c r="K269" s="40"/>
      <c r="L269" s="44"/>
      <c r="M269" s="237"/>
      <c r="N269" s="238"/>
      <c r="O269" s="91"/>
      <c r="P269" s="91"/>
      <c r="Q269" s="91"/>
      <c r="R269" s="91"/>
      <c r="S269" s="91"/>
      <c r="T269" s="92"/>
      <c r="U269" s="38"/>
      <c r="V269" s="38"/>
      <c r="W269" s="38"/>
      <c r="X269" s="38"/>
      <c r="Y269" s="38"/>
      <c r="Z269" s="38"/>
      <c r="AA269" s="38"/>
      <c r="AB269" s="38"/>
      <c r="AC269" s="38"/>
      <c r="AD269" s="38"/>
      <c r="AE269" s="38"/>
      <c r="AT269" s="17" t="s">
        <v>274</v>
      </c>
      <c r="AU269" s="17" t="s">
        <v>86</v>
      </c>
    </row>
    <row r="270" s="12" customFormat="1">
      <c r="A270" s="12"/>
      <c r="B270" s="242"/>
      <c r="C270" s="243"/>
      <c r="D270" s="234" t="s">
        <v>276</v>
      </c>
      <c r="E270" s="244" t="s">
        <v>1</v>
      </c>
      <c r="F270" s="245" t="s">
        <v>2153</v>
      </c>
      <c r="G270" s="243"/>
      <c r="H270" s="246">
        <v>147.50999999999999</v>
      </c>
      <c r="I270" s="247"/>
      <c r="J270" s="243"/>
      <c r="K270" s="243"/>
      <c r="L270" s="248"/>
      <c r="M270" s="249"/>
      <c r="N270" s="250"/>
      <c r="O270" s="250"/>
      <c r="P270" s="250"/>
      <c r="Q270" s="250"/>
      <c r="R270" s="250"/>
      <c r="S270" s="250"/>
      <c r="T270" s="251"/>
      <c r="U270" s="12"/>
      <c r="V270" s="12"/>
      <c r="W270" s="12"/>
      <c r="X270" s="12"/>
      <c r="Y270" s="12"/>
      <c r="Z270" s="12"/>
      <c r="AA270" s="12"/>
      <c r="AB270" s="12"/>
      <c r="AC270" s="12"/>
      <c r="AD270" s="12"/>
      <c r="AE270" s="12"/>
      <c r="AT270" s="252" t="s">
        <v>276</v>
      </c>
      <c r="AU270" s="252" t="s">
        <v>86</v>
      </c>
      <c r="AV270" s="12" t="s">
        <v>86</v>
      </c>
      <c r="AW270" s="12" t="s">
        <v>32</v>
      </c>
      <c r="AX270" s="12" t="s">
        <v>84</v>
      </c>
      <c r="AY270" s="252" t="s">
        <v>251</v>
      </c>
    </row>
    <row r="271" s="2" customFormat="1" ht="16.5" customHeight="1">
      <c r="A271" s="38"/>
      <c r="B271" s="39"/>
      <c r="C271" s="292" t="s">
        <v>962</v>
      </c>
      <c r="D271" s="292" t="s">
        <v>1133</v>
      </c>
      <c r="E271" s="293" t="s">
        <v>1134</v>
      </c>
      <c r="F271" s="294" t="s">
        <v>1135</v>
      </c>
      <c r="G271" s="295" t="s">
        <v>1136</v>
      </c>
      <c r="H271" s="296">
        <v>2.9500000000000002</v>
      </c>
      <c r="I271" s="297"/>
      <c r="J271" s="298">
        <f>ROUND(I271*H271,2)</f>
        <v>0</v>
      </c>
      <c r="K271" s="299"/>
      <c r="L271" s="300"/>
      <c r="M271" s="301" t="s">
        <v>1</v>
      </c>
      <c r="N271" s="302" t="s">
        <v>41</v>
      </c>
      <c r="O271" s="91"/>
      <c r="P271" s="230">
        <f>O271*H271</f>
        <v>0</v>
      </c>
      <c r="Q271" s="230">
        <v>0.001</v>
      </c>
      <c r="R271" s="230">
        <f>Q271*H271</f>
        <v>0.0029500000000000004</v>
      </c>
      <c r="S271" s="230">
        <v>0</v>
      </c>
      <c r="T271" s="231">
        <f>S271*H271</f>
        <v>0</v>
      </c>
      <c r="U271" s="38"/>
      <c r="V271" s="38"/>
      <c r="W271" s="38"/>
      <c r="X271" s="38"/>
      <c r="Y271" s="38"/>
      <c r="Z271" s="38"/>
      <c r="AA271" s="38"/>
      <c r="AB271" s="38"/>
      <c r="AC271" s="38"/>
      <c r="AD271" s="38"/>
      <c r="AE271" s="38"/>
      <c r="AR271" s="232" t="s">
        <v>299</v>
      </c>
      <c r="AT271" s="232" t="s">
        <v>1133</v>
      </c>
      <c r="AU271" s="232" t="s">
        <v>86</v>
      </c>
      <c r="AY271" s="17" t="s">
        <v>251</v>
      </c>
      <c r="BE271" s="233">
        <f>IF(N271="základní",J271,0)</f>
        <v>0</v>
      </c>
      <c r="BF271" s="233">
        <f>IF(N271="snížená",J271,0)</f>
        <v>0</v>
      </c>
      <c r="BG271" s="233">
        <f>IF(N271="zákl. přenesená",J271,0)</f>
        <v>0</v>
      </c>
      <c r="BH271" s="233">
        <f>IF(N271="sníž. přenesená",J271,0)</f>
        <v>0</v>
      </c>
      <c r="BI271" s="233">
        <f>IF(N271="nulová",J271,0)</f>
        <v>0</v>
      </c>
      <c r="BJ271" s="17" t="s">
        <v>84</v>
      </c>
      <c r="BK271" s="233">
        <f>ROUND(I271*H271,2)</f>
        <v>0</v>
      </c>
      <c r="BL271" s="17" t="s">
        <v>254</v>
      </c>
      <c r="BM271" s="232" t="s">
        <v>2230</v>
      </c>
    </row>
    <row r="272" s="2" customFormat="1">
      <c r="A272" s="38"/>
      <c r="B272" s="39"/>
      <c r="C272" s="40"/>
      <c r="D272" s="234" t="s">
        <v>260</v>
      </c>
      <c r="E272" s="40"/>
      <c r="F272" s="235" t="s">
        <v>1135</v>
      </c>
      <c r="G272" s="40"/>
      <c r="H272" s="40"/>
      <c r="I272" s="236"/>
      <c r="J272" s="40"/>
      <c r="K272" s="40"/>
      <c r="L272" s="44"/>
      <c r="M272" s="237"/>
      <c r="N272" s="238"/>
      <c r="O272" s="91"/>
      <c r="P272" s="91"/>
      <c r="Q272" s="91"/>
      <c r="R272" s="91"/>
      <c r="S272" s="91"/>
      <c r="T272" s="92"/>
      <c r="U272" s="38"/>
      <c r="V272" s="38"/>
      <c r="W272" s="38"/>
      <c r="X272" s="38"/>
      <c r="Y272" s="38"/>
      <c r="Z272" s="38"/>
      <c r="AA272" s="38"/>
      <c r="AB272" s="38"/>
      <c r="AC272" s="38"/>
      <c r="AD272" s="38"/>
      <c r="AE272" s="38"/>
      <c r="AT272" s="17" t="s">
        <v>260</v>
      </c>
      <c r="AU272" s="17" t="s">
        <v>86</v>
      </c>
    </row>
    <row r="273" s="12" customFormat="1">
      <c r="A273" s="12"/>
      <c r="B273" s="242"/>
      <c r="C273" s="243"/>
      <c r="D273" s="234" t="s">
        <v>276</v>
      </c>
      <c r="E273" s="243"/>
      <c r="F273" s="245" t="s">
        <v>2231</v>
      </c>
      <c r="G273" s="243"/>
      <c r="H273" s="246">
        <v>2.9500000000000002</v>
      </c>
      <c r="I273" s="247"/>
      <c r="J273" s="243"/>
      <c r="K273" s="243"/>
      <c r="L273" s="248"/>
      <c r="M273" s="249"/>
      <c r="N273" s="250"/>
      <c r="O273" s="250"/>
      <c r="P273" s="250"/>
      <c r="Q273" s="250"/>
      <c r="R273" s="250"/>
      <c r="S273" s="250"/>
      <c r="T273" s="251"/>
      <c r="U273" s="12"/>
      <c r="V273" s="12"/>
      <c r="W273" s="12"/>
      <c r="X273" s="12"/>
      <c r="Y273" s="12"/>
      <c r="Z273" s="12"/>
      <c r="AA273" s="12"/>
      <c r="AB273" s="12"/>
      <c r="AC273" s="12"/>
      <c r="AD273" s="12"/>
      <c r="AE273" s="12"/>
      <c r="AT273" s="252" t="s">
        <v>276</v>
      </c>
      <c r="AU273" s="252" t="s">
        <v>86</v>
      </c>
      <c r="AV273" s="12" t="s">
        <v>86</v>
      </c>
      <c r="AW273" s="12" t="s">
        <v>4</v>
      </c>
      <c r="AX273" s="12" t="s">
        <v>84</v>
      </c>
      <c r="AY273" s="252" t="s">
        <v>251</v>
      </c>
    </row>
    <row r="274" s="2" customFormat="1" ht="24.15" customHeight="1">
      <c r="A274" s="38"/>
      <c r="B274" s="39"/>
      <c r="C274" s="220" t="s">
        <v>972</v>
      </c>
      <c r="D274" s="220" t="s">
        <v>255</v>
      </c>
      <c r="E274" s="221" t="s">
        <v>1420</v>
      </c>
      <c r="F274" s="222" t="s">
        <v>1421</v>
      </c>
      <c r="G274" s="223" t="s">
        <v>409</v>
      </c>
      <c r="H274" s="224">
        <v>1151.6400000000001</v>
      </c>
      <c r="I274" s="225"/>
      <c r="J274" s="226">
        <f>ROUND(I274*H274,2)</f>
        <v>0</v>
      </c>
      <c r="K274" s="227"/>
      <c r="L274" s="44"/>
      <c r="M274" s="228" t="s">
        <v>1</v>
      </c>
      <c r="N274" s="229" t="s">
        <v>41</v>
      </c>
      <c r="O274" s="91"/>
      <c r="P274" s="230">
        <f>O274*H274</f>
        <v>0</v>
      </c>
      <c r="Q274" s="230">
        <v>0</v>
      </c>
      <c r="R274" s="230">
        <f>Q274*H274</f>
        <v>0</v>
      </c>
      <c r="S274" s="230">
        <v>0</v>
      </c>
      <c r="T274" s="231">
        <f>S274*H274</f>
        <v>0</v>
      </c>
      <c r="U274" s="38"/>
      <c r="V274" s="38"/>
      <c r="W274" s="38"/>
      <c r="X274" s="38"/>
      <c r="Y274" s="38"/>
      <c r="Z274" s="38"/>
      <c r="AA274" s="38"/>
      <c r="AB274" s="38"/>
      <c r="AC274" s="38"/>
      <c r="AD274" s="38"/>
      <c r="AE274" s="38"/>
      <c r="AR274" s="232" t="s">
        <v>254</v>
      </c>
      <c r="AT274" s="232" t="s">
        <v>255</v>
      </c>
      <c r="AU274" s="232" t="s">
        <v>86</v>
      </c>
      <c r="AY274" s="17" t="s">
        <v>251</v>
      </c>
      <c r="BE274" s="233">
        <f>IF(N274="základní",J274,0)</f>
        <v>0</v>
      </c>
      <c r="BF274" s="233">
        <f>IF(N274="snížená",J274,0)</f>
        <v>0</v>
      </c>
      <c r="BG274" s="233">
        <f>IF(N274="zákl. přenesená",J274,0)</f>
        <v>0</v>
      </c>
      <c r="BH274" s="233">
        <f>IF(N274="sníž. přenesená",J274,0)</f>
        <v>0</v>
      </c>
      <c r="BI274" s="233">
        <f>IF(N274="nulová",J274,0)</f>
        <v>0</v>
      </c>
      <c r="BJ274" s="17" t="s">
        <v>84</v>
      </c>
      <c r="BK274" s="233">
        <f>ROUND(I274*H274,2)</f>
        <v>0</v>
      </c>
      <c r="BL274" s="17" t="s">
        <v>254</v>
      </c>
      <c r="BM274" s="232" t="s">
        <v>2232</v>
      </c>
    </row>
    <row r="275" s="2" customFormat="1">
      <c r="A275" s="38"/>
      <c r="B275" s="39"/>
      <c r="C275" s="40"/>
      <c r="D275" s="234" t="s">
        <v>260</v>
      </c>
      <c r="E275" s="40"/>
      <c r="F275" s="235" t="s">
        <v>1423</v>
      </c>
      <c r="G275" s="40"/>
      <c r="H275" s="40"/>
      <c r="I275" s="236"/>
      <c r="J275" s="40"/>
      <c r="K275" s="40"/>
      <c r="L275" s="44"/>
      <c r="M275" s="237"/>
      <c r="N275" s="238"/>
      <c r="O275" s="91"/>
      <c r="P275" s="91"/>
      <c r="Q275" s="91"/>
      <c r="R275" s="91"/>
      <c r="S275" s="91"/>
      <c r="T275" s="92"/>
      <c r="U275" s="38"/>
      <c r="V275" s="38"/>
      <c r="W275" s="38"/>
      <c r="X275" s="38"/>
      <c r="Y275" s="38"/>
      <c r="Z275" s="38"/>
      <c r="AA275" s="38"/>
      <c r="AB275" s="38"/>
      <c r="AC275" s="38"/>
      <c r="AD275" s="38"/>
      <c r="AE275" s="38"/>
      <c r="AT275" s="17" t="s">
        <v>260</v>
      </c>
      <c r="AU275" s="17" t="s">
        <v>86</v>
      </c>
    </row>
    <row r="276" s="2" customFormat="1">
      <c r="A276" s="38"/>
      <c r="B276" s="39"/>
      <c r="C276" s="40"/>
      <c r="D276" s="240" t="s">
        <v>274</v>
      </c>
      <c r="E276" s="40"/>
      <c r="F276" s="241" t="s">
        <v>1424</v>
      </c>
      <c r="G276" s="40"/>
      <c r="H276" s="40"/>
      <c r="I276" s="236"/>
      <c r="J276" s="40"/>
      <c r="K276" s="40"/>
      <c r="L276" s="44"/>
      <c r="M276" s="237"/>
      <c r="N276" s="238"/>
      <c r="O276" s="91"/>
      <c r="P276" s="91"/>
      <c r="Q276" s="91"/>
      <c r="R276" s="91"/>
      <c r="S276" s="91"/>
      <c r="T276" s="92"/>
      <c r="U276" s="38"/>
      <c r="V276" s="38"/>
      <c r="W276" s="38"/>
      <c r="X276" s="38"/>
      <c r="Y276" s="38"/>
      <c r="Z276" s="38"/>
      <c r="AA276" s="38"/>
      <c r="AB276" s="38"/>
      <c r="AC276" s="38"/>
      <c r="AD276" s="38"/>
      <c r="AE276" s="38"/>
      <c r="AT276" s="17" t="s">
        <v>274</v>
      </c>
      <c r="AU276" s="17" t="s">
        <v>86</v>
      </c>
    </row>
    <row r="277" s="12" customFormat="1">
      <c r="A277" s="12"/>
      <c r="B277" s="242"/>
      <c r="C277" s="243"/>
      <c r="D277" s="234" t="s">
        <v>276</v>
      </c>
      <c r="E277" s="244" t="s">
        <v>1</v>
      </c>
      <c r="F277" s="245" t="s">
        <v>2233</v>
      </c>
      <c r="G277" s="243"/>
      <c r="H277" s="246">
        <v>712.03999999999996</v>
      </c>
      <c r="I277" s="247"/>
      <c r="J277" s="243"/>
      <c r="K277" s="243"/>
      <c r="L277" s="248"/>
      <c r="M277" s="249"/>
      <c r="N277" s="250"/>
      <c r="O277" s="250"/>
      <c r="P277" s="250"/>
      <c r="Q277" s="250"/>
      <c r="R277" s="250"/>
      <c r="S277" s="250"/>
      <c r="T277" s="251"/>
      <c r="U277" s="12"/>
      <c r="V277" s="12"/>
      <c r="W277" s="12"/>
      <c r="X277" s="12"/>
      <c r="Y277" s="12"/>
      <c r="Z277" s="12"/>
      <c r="AA277" s="12"/>
      <c r="AB277" s="12"/>
      <c r="AC277" s="12"/>
      <c r="AD277" s="12"/>
      <c r="AE277" s="12"/>
      <c r="AT277" s="252" t="s">
        <v>276</v>
      </c>
      <c r="AU277" s="252" t="s">
        <v>86</v>
      </c>
      <c r="AV277" s="12" t="s">
        <v>86</v>
      </c>
      <c r="AW277" s="12" t="s">
        <v>32</v>
      </c>
      <c r="AX277" s="12" t="s">
        <v>76</v>
      </c>
      <c r="AY277" s="252" t="s">
        <v>251</v>
      </c>
    </row>
    <row r="278" s="12" customFormat="1">
      <c r="A278" s="12"/>
      <c r="B278" s="242"/>
      <c r="C278" s="243"/>
      <c r="D278" s="234" t="s">
        <v>276</v>
      </c>
      <c r="E278" s="244" t="s">
        <v>1</v>
      </c>
      <c r="F278" s="245" t="s">
        <v>2234</v>
      </c>
      <c r="G278" s="243"/>
      <c r="H278" s="246">
        <v>189</v>
      </c>
      <c r="I278" s="247"/>
      <c r="J278" s="243"/>
      <c r="K278" s="243"/>
      <c r="L278" s="248"/>
      <c r="M278" s="249"/>
      <c r="N278" s="250"/>
      <c r="O278" s="250"/>
      <c r="P278" s="250"/>
      <c r="Q278" s="250"/>
      <c r="R278" s="250"/>
      <c r="S278" s="250"/>
      <c r="T278" s="251"/>
      <c r="U278" s="12"/>
      <c r="V278" s="12"/>
      <c r="W278" s="12"/>
      <c r="X278" s="12"/>
      <c r="Y278" s="12"/>
      <c r="Z278" s="12"/>
      <c r="AA278" s="12"/>
      <c r="AB278" s="12"/>
      <c r="AC278" s="12"/>
      <c r="AD278" s="12"/>
      <c r="AE278" s="12"/>
      <c r="AT278" s="252" t="s">
        <v>276</v>
      </c>
      <c r="AU278" s="252" t="s">
        <v>86</v>
      </c>
      <c r="AV278" s="12" t="s">
        <v>86</v>
      </c>
      <c r="AW278" s="12" t="s">
        <v>32</v>
      </c>
      <c r="AX278" s="12" t="s">
        <v>76</v>
      </c>
      <c r="AY278" s="252" t="s">
        <v>251</v>
      </c>
    </row>
    <row r="279" s="12" customFormat="1">
      <c r="A279" s="12"/>
      <c r="B279" s="242"/>
      <c r="C279" s="243"/>
      <c r="D279" s="234" t="s">
        <v>276</v>
      </c>
      <c r="E279" s="244" t="s">
        <v>1</v>
      </c>
      <c r="F279" s="245" t="s">
        <v>2235</v>
      </c>
      <c r="G279" s="243"/>
      <c r="H279" s="246">
        <v>250.59999999999999</v>
      </c>
      <c r="I279" s="247"/>
      <c r="J279" s="243"/>
      <c r="K279" s="243"/>
      <c r="L279" s="248"/>
      <c r="M279" s="249"/>
      <c r="N279" s="250"/>
      <c r="O279" s="250"/>
      <c r="P279" s="250"/>
      <c r="Q279" s="250"/>
      <c r="R279" s="250"/>
      <c r="S279" s="250"/>
      <c r="T279" s="251"/>
      <c r="U279" s="12"/>
      <c r="V279" s="12"/>
      <c r="W279" s="12"/>
      <c r="X279" s="12"/>
      <c r="Y279" s="12"/>
      <c r="Z279" s="12"/>
      <c r="AA279" s="12"/>
      <c r="AB279" s="12"/>
      <c r="AC279" s="12"/>
      <c r="AD279" s="12"/>
      <c r="AE279" s="12"/>
      <c r="AT279" s="252" t="s">
        <v>276</v>
      </c>
      <c r="AU279" s="252" t="s">
        <v>86</v>
      </c>
      <c r="AV279" s="12" t="s">
        <v>86</v>
      </c>
      <c r="AW279" s="12" t="s">
        <v>32</v>
      </c>
      <c r="AX279" s="12" t="s">
        <v>76</v>
      </c>
      <c r="AY279" s="252" t="s">
        <v>251</v>
      </c>
    </row>
    <row r="280" s="15" customFormat="1">
      <c r="A280" s="15"/>
      <c r="B280" s="274"/>
      <c r="C280" s="275"/>
      <c r="D280" s="234" t="s">
        <v>276</v>
      </c>
      <c r="E280" s="276" t="s">
        <v>1</v>
      </c>
      <c r="F280" s="277" t="s">
        <v>423</v>
      </c>
      <c r="G280" s="275"/>
      <c r="H280" s="278">
        <v>1151.6400000000001</v>
      </c>
      <c r="I280" s="279"/>
      <c r="J280" s="275"/>
      <c r="K280" s="275"/>
      <c r="L280" s="280"/>
      <c r="M280" s="281"/>
      <c r="N280" s="282"/>
      <c r="O280" s="282"/>
      <c r="P280" s="282"/>
      <c r="Q280" s="282"/>
      <c r="R280" s="282"/>
      <c r="S280" s="282"/>
      <c r="T280" s="283"/>
      <c r="U280" s="15"/>
      <c r="V280" s="15"/>
      <c r="W280" s="15"/>
      <c r="X280" s="15"/>
      <c r="Y280" s="15"/>
      <c r="Z280" s="15"/>
      <c r="AA280" s="15"/>
      <c r="AB280" s="15"/>
      <c r="AC280" s="15"/>
      <c r="AD280" s="15"/>
      <c r="AE280" s="15"/>
      <c r="AT280" s="284" t="s">
        <v>276</v>
      </c>
      <c r="AU280" s="284" t="s">
        <v>86</v>
      </c>
      <c r="AV280" s="15" t="s">
        <v>254</v>
      </c>
      <c r="AW280" s="15" t="s">
        <v>32</v>
      </c>
      <c r="AX280" s="15" t="s">
        <v>84</v>
      </c>
      <c r="AY280" s="284" t="s">
        <v>251</v>
      </c>
    </row>
    <row r="281" s="2" customFormat="1" ht="24.15" customHeight="1">
      <c r="A281" s="38"/>
      <c r="B281" s="39"/>
      <c r="C281" s="220" t="s">
        <v>986</v>
      </c>
      <c r="D281" s="220" t="s">
        <v>255</v>
      </c>
      <c r="E281" s="221" t="s">
        <v>2236</v>
      </c>
      <c r="F281" s="222" t="s">
        <v>2237</v>
      </c>
      <c r="G281" s="223" t="s">
        <v>409</v>
      </c>
      <c r="H281" s="224">
        <v>147.50999999999999</v>
      </c>
      <c r="I281" s="225"/>
      <c r="J281" s="226">
        <f>ROUND(I281*H281,2)</f>
        <v>0</v>
      </c>
      <c r="K281" s="227"/>
      <c r="L281" s="44"/>
      <c r="M281" s="228" t="s">
        <v>1</v>
      </c>
      <c r="N281" s="229" t="s">
        <v>41</v>
      </c>
      <c r="O281" s="91"/>
      <c r="P281" s="230">
        <f>O281*H281</f>
        <v>0</v>
      </c>
      <c r="Q281" s="230">
        <v>0</v>
      </c>
      <c r="R281" s="230">
        <f>Q281*H281</f>
        <v>0</v>
      </c>
      <c r="S281" s="230">
        <v>0</v>
      </c>
      <c r="T281" s="231">
        <f>S281*H281</f>
        <v>0</v>
      </c>
      <c r="U281" s="38"/>
      <c r="V281" s="38"/>
      <c r="W281" s="38"/>
      <c r="X281" s="38"/>
      <c r="Y281" s="38"/>
      <c r="Z281" s="38"/>
      <c r="AA281" s="38"/>
      <c r="AB281" s="38"/>
      <c r="AC281" s="38"/>
      <c r="AD281" s="38"/>
      <c r="AE281" s="38"/>
      <c r="AR281" s="232" t="s">
        <v>254</v>
      </c>
      <c r="AT281" s="232" t="s">
        <v>255</v>
      </c>
      <c r="AU281" s="232" t="s">
        <v>86</v>
      </c>
      <c r="AY281" s="17" t="s">
        <v>251</v>
      </c>
      <c r="BE281" s="233">
        <f>IF(N281="základní",J281,0)</f>
        <v>0</v>
      </c>
      <c r="BF281" s="233">
        <f>IF(N281="snížená",J281,0)</f>
        <v>0</v>
      </c>
      <c r="BG281" s="233">
        <f>IF(N281="zákl. přenesená",J281,0)</f>
        <v>0</v>
      </c>
      <c r="BH281" s="233">
        <f>IF(N281="sníž. přenesená",J281,0)</f>
        <v>0</v>
      </c>
      <c r="BI281" s="233">
        <f>IF(N281="nulová",J281,0)</f>
        <v>0</v>
      </c>
      <c r="BJ281" s="17" t="s">
        <v>84</v>
      </c>
      <c r="BK281" s="233">
        <f>ROUND(I281*H281,2)</f>
        <v>0</v>
      </c>
      <c r="BL281" s="17" t="s">
        <v>254</v>
      </c>
      <c r="BM281" s="232" t="s">
        <v>2238</v>
      </c>
    </row>
    <row r="282" s="2" customFormat="1">
      <c r="A282" s="38"/>
      <c r="B282" s="39"/>
      <c r="C282" s="40"/>
      <c r="D282" s="234" t="s">
        <v>260</v>
      </c>
      <c r="E282" s="40"/>
      <c r="F282" s="235" t="s">
        <v>2239</v>
      </c>
      <c r="G282" s="40"/>
      <c r="H282" s="40"/>
      <c r="I282" s="236"/>
      <c r="J282" s="40"/>
      <c r="K282" s="40"/>
      <c r="L282" s="44"/>
      <c r="M282" s="237"/>
      <c r="N282" s="238"/>
      <c r="O282" s="91"/>
      <c r="P282" s="91"/>
      <c r="Q282" s="91"/>
      <c r="R282" s="91"/>
      <c r="S282" s="91"/>
      <c r="T282" s="92"/>
      <c r="U282" s="38"/>
      <c r="V282" s="38"/>
      <c r="W282" s="38"/>
      <c r="X282" s="38"/>
      <c r="Y282" s="38"/>
      <c r="Z282" s="38"/>
      <c r="AA282" s="38"/>
      <c r="AB282" s="38"/>
      <c r="AC282" s="38"/>
      <c r="AD282" s="38"/>
      <c r="AE282" s="38"/>
      <c r="AT282" s="17" t="s">
        <v>260</v>
      </c>
      <c r="AU282" s="17" t="s">
        <v>86</v>
      </c>
    </row>
    <row r="283" s="2" customFormat="1">
      <c r="A283" s="38"/>
      <c r="B283" s="39"/>
      <c r="C283" s="40"/>
      <c r="D283" s="240" t="s">
        <v>274</v>
      </c>
      <c r="E283" s="40"/>
      <c r="F283" s="241" t="s">
        <v>2240</v>
      </c>
      <c r="G283" s="40"/>
      <c r="H283" s="40"/>
      <c r="I283" s="236"/>
      <c r="J283" s="40"/>
      <c r="K283" s="40"/>
      <c r="L283" s="44"/>
      <c r="M283" s="237"/>
      <c r="N283" s="238"/>
      <c r="O283" s="91"/>
      <c r="P283" s="91"/>
      <c r="Q283" s="91"/>
      <c r="R283" s="91"/>
      <c r="S283" s="91"/>
      <c r="T283" s="92"/>
      <c r="U283" s="38"/>
      <c r="V283" s="38"/>
      <c r="W283" s="38"/>
      <c r="X283" s="38"/>
      <c r="Y283" s="38"/>
      <c r="Z283" s="38"/>
      <c r="AA283" s="38"/>
      <c r="AB283" s="38"/>
      <c r="AC283" s="38"/>
      <c r="AD283" s="38"/>
      <c r="AE283" s="38"/>
      <c r="AT283" s="17" t="s">
        <v>274</v>
      </c>
      <c r="AU283" s="17" t="s">
        <v>86</v>
      </c>
    </row>
    <row r="284" s="13" customFormat="1">
      <c r="A284" s="13"/>
      <c r="B284" s="253"/>
      <c r="C284" s="254"/>
      <c r="D284" s="234" t="s">
        <v>276</v>
      </c>
      <c r="E284" s="255" t="s">
        <v>1</v>
      </c>
      <c r="F284" s="256" t="s">
        <v>2241</v>
      </c>
      <c r="G284" s="254"/>
      <c r="H284" s="255" t="s">
        <v>1</v>
      </c>
      <c r="I284" s="257"/>
      <c r="J284" s="254"/>
      <c r="K284" s="254"/>
      <c r="L284" s="258"/>
      <c r="M284" s="259"/>
      <c r="N284" s="260"/>
      <c r="O284" s="260"/>
      <c r="P284" s="260"/>
      <c r="Q284" s="260"/>
      <c r="R284" s="260"/>
      <c r="S284" s="260"/>
      <c r="T284" s="261"/>
      <c r="U284" s="13"/>
      <c r="V284" s="13"/>
      <c r="W284" s="13"/>
      <c r="X284" s="13"/>
      <c r="Y284" s="13"/>
      <c r="Z284" s="13"/>
      <c r="AA284" s="13"/>
      <c r="AB284" s="13"/>
      <c r="AC284" s="13"/>
      <c r="AD284" s="13"/>
      <c r="AE284" s="13"/>
      <c r="AT284" s="262" t="s">
        <v>276</v>
      </c>
      <c r="AU284" s="262" t="s">
        <v>86</v>
      </c>
      <c r="AV284" s="13" t="s">
        <v>84</v>
      </c>
      <c r="AW284" s="13" t="s">
        <v>32</v>
      </c>
      <c r="AX284" s="13" t="s">
        <v>76</v>
      </c>
      <c r="AY284" s="262" t="s">
        <v>251</v>
      </c>
    </row>
    <row r="285" s="12" customFormat="1">
      <c r="A285" s="12"/>
      <c r="B285" s="242"/>
      <c r="C285" s="243"/>
      <c r="D285" s="234" t="s">
        <v>276</v>
      </c>
      <c r="E285" s="244" t="s">
        <v>1</v>
      </c>
      <c r="F285" s="245" t="s">
        <v>2242</v>
      </c>
      <c r="G285" s="243"/>
      <c r="H285" s="246">
        <v>106.26000000000001</v>
      </c>
      <c r="I285" s="247"/>
      <c r="J285" s="243"/>
      <c r="K285" s="243"/>
      <c r="L285" s="248"/>
      <c r="M285" s="249"/>
      <c r="N285" s="250"/>
      <c r="O285" s="250"/>
      <c r="P285" s="250"/>
      <c r="Q285" s="250"/>
      <c r="R285" s="250"/>
      <c r="S285" s="250"/>
      <c r="T285" s="251"/>
      <c r="U285" s="12"/>
      <c r="V285" s="12"/>
      <c r="W285" s="12"/>
      <c r="X285" s="12"/>
      <c r="Y285" s="12"/>
      <c r="Z285" s="12"/>
      <c r="AA285" s="12"/>
      <c r="AB285" s="12"/>
      <c r="AC285" s="12"/>
      <c r="AD285" s="12"/>
      <c r="AE285" s="12"/>
      <c r="AT285" s="252" t="s">
        <v>276</v>
      </c>
      <c r="AU285" s="252" t="s">
        <v>86</v>
      </c>
      <c r="AV285" s="12" t="s">
        <v>86</v>
      </c>
      <c r="AW285" s="12" t="s">
        <v>32</v>
      </c>
      <c r="AX285" s="12" t="s">
        <v>76</v>
      </c>
      <c r="AY285" s="252" t="s">
        <v>251</v>
      </c>
    </row>
    <row r="286" s="12" customFormat="1">
      <c r="A286" s="12"/>
      <c r="B286" s="242"/>
      <c r="C286" s="243"/>
      <c r="D286" s="234" t="s">
        <v>276</v>
      </c>
      <c r="E286" s="244" t="s">
        <v>1</v>
      </c>
      <c r="F286" s="245" t="s">
        <v>2243</v>
      </c>
      <c r="G286" s="243"/>
      <c r="H286" s="246">
        <v>41.25</v>
      </c>
      <c r="I286" s="247"/>
      <c r="J286" s="243"/>
      <c r="K286" s="243"/>
      <c r="L286" s="248"/>
      <c r="M286" s="249"/>
      <c r="N286" s="250"/>
      <c r="O286" s="250"/>
      <c r="P286" s="250"/>
      <c r="Q286" s="250"/>
      <c r="R286" s="250"/>
      <c r="S286" s="250"/>
      <c r="T286" s="251"/>
      <c r="U286" s="12"/>
      <c r="V286" s="12"/>
      <c r="W286" s="12"/>
      <c r="X286" s="12"/>
      <c r="Y286" s="12"/>
      <c r="Z286" s="12"/>
      <c r="AA286" s="12"/>
      <c r="AB286" s="12"/>
      <c r="AC286" s="12"/>
      <c r="AD286" s="12"/>
      <c r="AE286" s="12"/>
      <c r="AT286" s="252" t="s">
        <v>276</v>
      </c>
      <c r="AU286" s="252" t="s">
        <v>86</v>
      </c>
      <c r="AV286" s="12" t="s">
        <v>86</v>
      </c>
      <c r="AW286" s="12" t="s">
        <v>32</v>
      </c>
      <c r="AX286" s="12" t="s">
        <v>76</v>
      </c>
      <c r="AY286" s="252" t="s">
        <v>251</v>
      </c>
    </row>
    <row r="287" s="15" customFormat="1">
      <c r="A287" s="15"/>
      <c r="B287" s="274"/>
      <c r="C287" s="275"/>
      <c r="D287" s="234" t="s">
        <v>276</v>
      </c>
      <c r="E287" s="276" t="s">
        <v>2153</v>
      </c>
      <c r="F287" s="277" t="s">
        <v>423</v>
      </c>
      <c r="G287" s="275"/>
      <c r="H287" s="278">
        <v>147.50999999999999</v>
      </c>
      <c r="I287" s="279"/>
      <c r="J287" s="275"/>
      <c r="K287" s="275"/>
      <c r="L287" s="280"/>
      <c r="M287" s="281"/>
      <c r="N287" s="282"/>
      <c r="O287" s="282"/>
      <c r="P287" s="282"/>
      <c r="Q287" s="282"/>
      <c r="R287" s="282"/>
      <c r="S287" s="282"/>
      <c r="T287" s="283"/>
      <c r="U287" s="15"/>
      <c r="V287" s="15"/>
      <c r="W287" s="15"/>
      <c r="X287" s="15"/>
      <c r="Y287" s="15"/>
      <c r="Z287" s="15"/>
      <c r="AA287" s="15"/>
      <c r="AB287" s="15"/>
      <c r="AC287" s="15"/>
      <c r="AD287" s="15"/>
      <c r="AE287" s="15"/>
      <c r="AT287" s="284" t="s">
        <v>276</v>
      </c>
      <c r="AU287" s="284" t="s">
        <v>86</v>
      </c>
      <c r="AV287" s="15" t="s">
        <v>254</v>
      </c>
      <c r="AW287" s="15" t="s">
        <v>32</v>
      </c>
      <c r="AX287" s="15" t="s">
        <v>84</v>
      </c>
      <c r="AY287" s="284" t="s">
        <v>251</v>
      </c>
    </row>
    <row r="288" s="2" customFormat="1" ht="33" customHeight="1">
      <c r="A288" s="38"/>
      <c r="B288" s="39"/>
      <c r="C288" s="220" t="s">
        <v>994</v>
      </c>
      <c r="D288" s="220" t="s">
        <v>255</v>
      </c>
      <c r="E288" s="221" t="s">
        <v>1429</v>
      </c>
      <c r="F288" s="222" t="s">
        <v>1430</v>
      </c>
      <c r="G288" s="223" t="s">
        <v>409</v>
      </c>
      <c r="H288" s="224">
        <v>175</v>
      </c>
      <c r="I288" s="225"/>
      <c r="J288" s="226">
        <f>ROUND(I288*H288,2)</f>
        <v>0</v>
      </c>
      <c r="K288" s="227"/>
      <c r="L288" s="44"/>
      <c r="M288" s="228" t="s">
        <v>1</v>
      </c>
      <c r="N288" s="229" t="s">
        <v>41</v>
      </c>
      <c r="O288" s="91"/>
      <c r="P288" s="230">
        <f>O288*H288</f>
        <v>0</v>
      </c>
      <c r="Q288" s="230">
        <v>0</v>
      </c>
      <c r="R288" s="230">
        <f>Q288*H288</f>
        <v>0</v>
      </c>
      <c r="S288" s="230">
        <v>0</v>
      </c>
      <c r="T288" s="231">
        <f>S288*H288</f>
        <v>0</v>
      </c>
      <c r="U288" s="38"/>
      <c r="V288" s="38"/>
      <c r="W288" s="38"/>
      <c r="X288" s="38"/>
      <c r="Y288" s="38"/>
      <c r="Z288" s="38"/>
      <c r="AA288" s="38"/>
      <c r="AB288" s="38"/>
      <c r="AC288" s="38"/>
      <c r="AD288" s="38"/>
      <c r="AE288" s="38"/>
      <c r="AR288" s="232" t="s">
        <v>254</v>
      </c>
      <c r="AT288" s="232" t="s">
        <v>255</v>
      </c>
      <c r="AU288" s="232" t="s">
        <v>86</v>
      </c>
      <c r="AY288" s="17" t="s">
        <v>251</v>
      </c>
      <c r="BE288" s="233">
        <f>IF(N288="základní",J288,0)</f>
        <v>0</v>
      </c>
      <c r="BF288" s="233">
        <f>IF(N288="snížená",J288,0)</f>
        <v>0</v>
      </c>
      <c r="BG288" s="233">
        <f>IF(N288="zákl. přenesená",J288,0)</f>
        <v>0</v>
      </c>
      <c r="BH288" s="233">
        <f>IF(N288="sníž. přenesená",J288,0)</f>
        <v>0</v>
      </c>
      <c r="BI288" s="233">
        <f>IF(N288="nulová",J288,0)</f>
        <v>0</v>
      </c>
      <c r="BJ288" s="17" t="s">
        <v>84</v>
      </c>
      <c r="BK288" s="233">
        <f>ROUND(I288*H288,2)</f>
        <v>0</v>
      </c>
      <c r="BL288" s="17" t="s">
        <v>254</v>
      </c>
      <c r="BM288" s="232" t="s">
        <v>2244</v>
      </c>
    </row>
    <row r="289" s="2" customFormat="1">
      <c r="A289" s="38"/>
      <c r="B289" s="39"/>
      <c r="C289" s="40"/>
      <c r="D289" s="234" t="s">
        <v>260</v>
      </c>
      <c r="E289" s="40"/>
      <c r="F289" s="235" t="s">
        <v>1432</v>
      </c>
      <c r="G289" s="40"/>
      <c r="H289" s="40"/>
      <c r="I289" s="236"/>
      <c r="J289" s="40"/>
      <c r="K289" s="40"/>
      <c r="L289" s="44"/>
      <c r="M289" s="237"/>
      <c r="N289" s="238"/>
      <c r="O289" s="91"/>
      <c r="P289" s="91"/>
      <c r="Q289" s="91"/>
      <c r="R289" s="91"/>
      <c r="S289" s="91"/>
      <c r="T289" s="92"/>
      <c r="U289" s="38"/>
      <c r="V289" s="38"/>
      <c r="W289" s="38"/>
      <c r="X289" s="38"/>
      <c r="Y289" s="38"/>
      <c r="Z289" s="38"/>
      <c r="AA289" s="38"/>
      <c r="AB289" s="38"/>
      <c r="AC289" s="38"/>
      <c r="AD289" s="38"/>
      <c r="AE289" s="38"/>
      <c r="AT289" s="17" t="s">
        <v>260</v>
      </c>
      <c r="AU289" s="17" t="s">
        <v>86</v>
      </c>
    </row>
    <row r="290" s="2" customFormat="1">
      <c r="A290" s="38"/>
      <c r="B290" s="39"/>
      <c r="C290" s="40"/>
      <c r="D290" s="240" t="s">
        <v>274</v>
      </c>
      <c r="E290" s="40"/>
      <c r="F290" s="241" t="s">
        <v>1433</v>
      </c>
      <c r="G290" s="40"/>
      <c r="H290" s="40"/>
      <c r="I290" s="236"/>
      <c r="J290" s="40"/>
      <c r="K290" s="40"/>
      <c r="L290" s="44"/>
      <c r="M290" s="237"/>
      <c r="N290" s="238"/>
      <c r="O290" s="91"/>
      <c r="P290" s="91"/>
      <c r="Q290" s="91"/>
      <c r="R290" s="91"/>
      <c r="S290" s="91"/>
      <c r="T290" s="92"/>
      <c r="U290" s="38"/>
      <c r="V290" s="38"/>
      <c r="W290" s="38"/>
      <c r="X290" s="38"/>
      <c r="Y290" s="38"/>
      <c r="Z290" s="38"/>
      <c r="AA290" s="38"/>
      <c r="AB290" s="38"/>
      <c r="AC290" s="38"/>
      <c r="AD290" s="38"/>
      <c r="AE290" s="38"/>
      <c r="AT290" s="17" t="s">
        <v>274</v>
      </c>
      <c r="AU290" s="17" t="s">
        <v>86</v>
      </c>
    </row>
    <row r="291" s="12" customFormat="1">
      <c r="A291" s="12"/>
      <c r="B291" s="242"/>
      <c r="C291" s="243"/>
      <c r="D291" s="234" t="s">
        <v>276</v>
      </c>
      <c r="E291" s="244" t="s">
        <v>1</v>
      </c>
      <c r="F291" s="245" t="s">
        <v>1181</v>
      </c>
      <c r="G291" s="243"/>
      <c r="H291" s="246">
        <v>175</v>
      </c>
      <c r="I291" s="247"/>
      <c r="J291" s="243"/>
      <c r="K291" s="243"/>
      <c r="L291" s="248"/>
      <c r="M291" s="249"/>
      <c r="N291" s="250"/>
      <c r="O291" s="250"/>
      <c r="P291" s="250"/>
      <c r="Q291" s="250"/>
      <c r="R291" s="250"/>
      <c r="S291" s="250"/>
      <c r="T291" s="251"/>
      <c r="U291" s="12"/>
      <c r="V291" s="12"/>
      <c r="W291" s="12"/>
      <c r="X291" s="12"/>
      <c r="Y291" s="12"/>
      <c r="Z291" s="12"/>
      <c r="AA291" s="12"/>
      <c r="AB291" s="12"/>
      <c r="AC291" s="12"/>
      <c r="AD291" s="12"/>
      <c r="AE291" s="12"/>
      <c r="AT291" s="252" t="s">
        <v>276</v>
      </c>
      <c r="AU291" s="252" t="s">
        <v>86</v>
      </c>
      <c r="AV291" s="12" t="s">
        <v>86</v>
      </c>
      <c r="AW291" s="12" t="s">
        <v>32</v>
      </c>
      <c r="AX291" s="12" t="s">
        <v>84</v>
      </c>
      <c r="AY291" s="252" t="s">
        <v>251</v>
      </c>
    </row>
    <row r="292" s="2" customFormat="1" ht="33" customHeight="1">
      <c r="A292" s="38"/>
      <c r="B292" s="39"/>
      <c r="C292" s="220" t="s">
        <v>1000</v>
      </c>
      <c r="D292" s="220" t="s">
        <v>255</v>
      </c>
      <c r="E292" s="221" t="s">
        <v>2245</v>
      </c>
      <c r="F292" s="222" t="s">
        <v>2246</v>
      </c>
      <c r="G292" s="223" t="s">
        <v>409</v>
      </c>
      <c r="H292" s="224">
        <v>147.50999999999999</v>
      </c>
      <c r="I292" s="225"/>
      <c r="J292" s="226">
        <f>ROUND(I292*H292,2)</f>
        <v>0</v>
      </c>
      <c r="K292" s="227"/>
      <c r="L292" s="44"/>
      <c r="M292" s="228" t="s">
        <v>1</v>
      </c>
      <c r="N292" s="229" t="s">
        <v>41</v>
      </c>
      <c r="O292" s="91"/>
      <c r="P292" s="230">
        <f>O292*H292</f>
        <v>0</v>
      </c>
      <c r="Q292" s="230">
        <v>0</v>
      </c>
      <c r="R292" s="230">
        <f>Q292*H292</f>
        <v>0</v>
      </c>
      <c r="S292" s="230">
        <v>0</v>
      </c>
      <c r="T292" s="231">
        <f>S292*H292</f>
        <v>0</v>
      </c>
      <c r="U292" s="38"/>
      <c r="V292" s="38"/>
      <c r="W292" s="38"/>
      <c r="X292" s="38"/>
      <c r="Y292" s="38"/>
      <c r="Z292" s="38"/>
      <c r="AA292" s="38"/>
      <c r="AB292" s="38"/>
      <c r="AC292" s="38"/>
      <c r="AD292" s="38"/>
      <c r="AE292" s="38"/>
      <c r="AR292" s="232" t="s">
        <v>254</v>
      </c>
      <c r="AT292" s="232" t="s">
        <v>255</v>
      </c>
      <c r="AU292" s="232" t="s">
        <v>86</v>
      </c>
      <c r="AY292" s="17" t="s">
        <v>251</v>
      </c>
      <c r="BE292" s="233">
        <f>IF(N292="základní",J292,0)</f>
        <v>0</v>
      </c>
      <c r="BF292" s="233">
        <f>IF(N292="snížená",J292,0)</f>
        <v>0</v>
      </c>
      <c r="BG292" s="233">
        <f>IF(N292="zákl. přenesená",J292,0)</f>
        <v>0</v>
      </c>
      <c r="BH292" s="233">
        <f>IF(N292="sníž. přenesená",J292,0)</f>
        <v>0</v>
      </c>
      <c r="BI292" s="233">
        <f>IF(N292="nulová",J292,0)</f>
        <v>0</v>
      </c>
      <c r="BJ292" s="17" t="s">
        <v>84</v>
      </c>
      <c r="BK292" s="233">
        <f>ROUND(I292*H292,2)</f>
        <v>0</v>
      </c>
      <c r="BL292" s="17" t="s">
        <v>254</v>
      </c>
      <c r="BM292" s="232" t="s">
        <v>2247</v>
      </c>
    </row>
    <row r="293" s="2" customFormat="1">
      <c r="A293" s="38"/>
      <c r="B293" s="39"/>
      <c r="C293" s="40"/>
      <c r="D293" s="234" t="s">
        <v>260</v>
      </c>
      <c r="E293" s="40"/>
      <c r="F293" s="235" t="s">
        <v>2248</v>
      </c>
      <c r="G293" s="40"/>
      <c r="H293" s="40"/>
      <c r="I293" s="236"/>
      <c r="J293" s="40"/>
      <c r="K293" s="40"/>
      <c r="L293" s="44"/>
      <c r="M293" s="237"/>
      <c r="N293" s="238"/>
      <c r="O293" s="91"/>
      <c r="P293" s="91"/>
      <c r="Q293" s="91"/>
      <c r="R293" s="91"/>
      <c r="S293" s="91"/>
      <c r="T293" s="92"/>
      <c r="U293" s="38"/>
      <c r="V293" s="38"/>
      <c r="W293" s="38"/>
      <c r="X293" s="38"/>
      <c r="Y293" s="38"/>
      <c r="Z293" s="38"/>
      <c r="AA293" s="38"/>
      <c r="AB293" s="38"/>
      <c r="AC293" s="38"/>
      <c r="AD293" s="38"/>
      <c r="AE293" s="38"/>
      <c r="AT293" s="17" t="s">
        <v>260</v>
      </c>
      <c r="AU293" s="17" t="s">
        <v>86</v>
      </c>
    </row>
    <row r="294" s="2" customFormat="1">
      <c r="A294" s="38"/>
      <c r="B294" s="39"/>
      <c r="C294" s="40"/>
      <c r="D294" s="240" t="s">
        <v>274</v>
      </c>
      <c r="E294" s="40"/>
      <c r="F294" s="241" t="s">
        <v>2249</v>
      </c>
      <c r="G294" s="40"/>
      <c r="H294" s="40"/>
      <c r="I294" s="236"/>
      <c r="J294" s="40"/>
      <c r="K294" s="40"/>
      <c r="L294" s="44"/>
      <c r="M294" s="237"/>
      <c r="N294" s="238"/>
      <c r="O294" s="91"/>
      <c r="P294" s="91"/>
      <c r="Q294" s="91"/>
      <c r="R294" s="91"/>
      <c r="S294" s="91"/>
      <c r="T294" s="92"/>
      <c r="U294" s="38"/>
      <c r="V294" s="38"/>
      <c r="W294" s="38"/>
      <c r="X294" s="38"/>
      <c r="Y294" s="38"/>
      <c r="Z294" s="38"/>
      <c r="AA294" s="38"/>
      <c r="AB294" s="38"/>
      <c r="AC294" s="38"/>
      <c r="AD294" s="38"/>
      <c r="AE294" s="38"/>
      <c r="AT294" s="17" t="s">
        <v>274</v>
      </c>
      <c r="AU294" s="17" t="s">
        <v>86</v>
      </c>
    </row>
    <row r="295" s="12" customFormat="1">
      <c r="A295" s="12"/>
      <c r="B295" s="242"/>
      <c r="C295" s="243"/>
      <c r="D295" s="234" t="s">
        <v>276</v>
      </c>
      <c r="E295" s="244" t="s">
        <v>1</v>
      </c>
      <c r="F295" s="245" t="s">
        <v>2153</v>
      </c>
      <c r="G295" s="243"/>
      <c r="H295" s="246">
        <v>147.50999999999999</v>
      </c>
      <c r="I295" s="247"/>
      <c r="J295" s="243"/>
      <c r="K295" s="243"/>
      <c r="L295" s="248"/>
      <c r="M295" s="249"/>
      <c r="N295" s="250"/>
      <c r="O295" s="250"/>
      <c r="P295" s="250"/>
      <c r="Q295" s="250"/>
      <c r="R295" s="250"/>
      <c r="S295" s="250"/>
      <c r="T295" s="251"/>
      <c r="U295" s="12"/>
      <c r="V295" s="12"/>
      <c r="W295" s="12"/>
      <c r="X295" s="12"/>
      <c r="Y295" s="12"/>
      <c r="Z295" s="12"/>
      <c r="AA295" s="12"/>
      <c r="AB295" s="12"/>
      <c r="AC295" s="12"/>
      <c r="AD295" s="12"/>
      <c r="AE295" s="12"/>
      <c r="AT295" s="252" t="s">
        <v>276</v>
      </c>
      <c r="AU295" s="252" t="s">
        <v>86</v>
      </c>
      <c r="AV295" s="12" t="s">
        <v>86</v>
      </c>
      <c r="AW295" s="12" t="s">
        <v>32</v>
      </c>
      <c r="AX295" s="12" t="s">
        <v>84</v>
      </c>
      <c r="AY295" s="252" t="s">
        <v>251</v>
      </c>
    </row>
    <row r="296" s="11" customFormat="1" ht="22.8" customHeight="1">
      <c r="A296" s="11"/>
      <c r="B296" s="206"/>
      <c r="C296" s="207"/>
      <c r="D296" s="208" t="s">
        <v>75</v>
      </c>
      <c r="E296" s="272" t="s">
        <v>86</v>
      </c>
      <c r="F296" s="272" t="s">
        <v>1434</v>
      </c>
      <c r="G296" s="207"/>
      <c r="H296" s="207"/>
      <c r="I296" s="210"/>
      <c r="J296" s="273">
        <f>BK296</f>
        <v>0</v>
      </c>
      <c r="K296" s="207"/>
      <c r="L296" s="212"/>
      <c r="M296" s="213"/>
      <c r="N296" s="214"/>
      <c r="O296" s="214"/>
      <c r="P296" s="215">
        <f>SUM(P297:P330)</f>
        <v>0</v>
      </c>
      <c r="Q296" s="214"/>
      <c r="R296" s="215">
        <f>SUM(R297:R330)</f>
        <v>100.1883215</v>
      </c>
      <c r="S296" s="214"/>
      <c r="T296" s="216">
        <f>SUM(T297:T330)</f>
        <v>0</v>
      </c>
      <c r="U296" s="11"/>
      <c r="V296" s="11"/>
      <c r="W296" s="11"/>
      <c r="X296" s="11"/>
      <c r="Y296" s="11"/>
      <c r="Z296" s="11"/>
      <c r="AA296" s="11"/>
      <c r="AB296" s="11"/>
      <c r="AC296" s="11"/>
      <c r="AD296" s="11"/>
      <c r="AE296" s="11"/>
      <c r="AR296" s="217" t="s">
        <v>84</v>
      </c>
      <c r="AT296" s="218" t="s">
        <v>75</v>
      </c>
      <c r="AU296" s="218" t="s">
        <v>84</v>
      </c>
      <c r="AY296" s="217" t="s">
        <v>251</v>
      </c>
      <c r="BK296" s="219">
        <f>SUM(BK297:BK330)</f>
        <v>0</v>
      </c>
    </row>
    <row r="297" s="2" customFormat="1" ht="33" customHeight="1">
      <c r="A297" s="38"/>
      <c r="B297" s="39"/>
      <c r="C297" s="220" t="s">
        <v>747</v>
      </c>
      <c r="D297" s="220" t="s">
        <v>255</v>
      </c>
      <c r="E297" s="221" t="s">
        <v>1436</v>
      </c>
      <c r="F297" s="222" t="s">
        <v>1437</v>
      </c>
      <c r="G297" s="223" t="s">
        <v>592</v>
      </c>
      <c r="H297" s="224">
        <v>108</v>
      </c>
      <c r="I297" s="225"/>
      <c r="J297" s="226">
        <f>ROUND(I297*H297,2)</f>
        <v>0</v>
      </c>
      <c r="K297" s="227"/>
      <c r="L297" s="44"/>
      <c r="M297" s="228" t="s">
        <v>1</v>
      </c>
      <c r="N297" s="229" t="s">
        <v>41</v>
      </c>
      <c r="O297" s="91"/>
      <c r="P297" s="230">
        <f>O297*H297</f>
        <v>0</v>
      </c>
      <c r="Q297" s="230">
        <v>0</v>
      </c>
      <c r="R297" s="230">
        <f>Q297*H297</f>
        <v>0</v>
      </c>
      <c r="S297" s="230">
        <v>0</v>
      </c>
      <c r="T297" s="231">
        <f>S297*H297</f>
        <v>0</v>
      </c>
      <c r="U297" s="38"/>
      <c r="V297" s="38"/>
      <c r="W297" s="38"/>
      <c r="X297" s="38"/>
      <c r="Y297" s="38"/>
      <c r="Z297" s="38"/>
      <c r="AA297" s="38"/>
      <c r="AB297" s="38"/>
      <c r="AC297" s="38"/>
      <c r="AD297" s="38"/>
      <c r="AE297" s="38"/>
      <c r="AR297" s="232" t="s">
        <v>254</v>
      </c>
      <c r="AT297" s="232" t="s">
        <v>255</v>
      </c>
      <c r="AU297" s="232" t="s">
        <v>86</v>
      </c>
      <c r="AY297" s="17" t="s">
        <v>251</v>
      </c>
      <c r="BE297" s="233">
        <f>IF(N297="základní",J297,0)</f>
        <v>0</v>
      </c>
      <c r="BF297" s="233">
        <f>IF(N297="snížená",J297,0)</f>
        <v>0</v>
      </c>
      <c r="BG297" s="233">
        <f>IF(N297="zákl. přenesená",J297,0)</f>
        <v>0</v>
      </c>
      <c r="BH297" s="233">
        <f>IF(N297="sníž. přenesená",J297,0)</f>
        <v>0</v>
      </c>
      <c r="BI297" s="233">
        <f>IF(N297="nulová",J297,0)</f>
        <v>0</v>
      </c>
      <c r="BJ297" s="17" t="s">
        <v>84</v>
      </c>
      <c r="BK297" s="233">
        <f>ROUND(I297*H297,2)</f>
        <v>0</v>
      </c>
      <c r="BL297" s="17" t="s">
        <v>254</v>
      </c>
      <c r="BM297" s="232" t="s">
        <v>2250</v>
      </c>
    </row>
    <row r="298" s="2" customFormat="1">
      <c r="A298" s="38"/>
      <c r="B298" s="39"/>
      <c r="C298" s="40"/>
      <c r="D298" s="234" t="s">
        <v>260</v>
      </c>
      <c r="E298" s="40"/>
      <c r="F298" s="235" t="s">
        <v>1439</v>
      </c>
      <c r="G298" s="40"/>
      <c r="H298" s="40"/>
      <c r="I298" s="236"/>
      <c r="J298" s="40"/>
      <c r="K298" s="40"/>
      <c r="L298" s="44"/>
      <c r="M298" s="237"/>
      <c r="N298" s="238"/>
      <c r="O298" s="91"/>
      <c r="P298" s="91"/>
      <c r="Q298" s="91"/>
      <c r="R298" s="91"/>
      <c r="S298" s="91"/>
      <c r="T298" s="92"/>
      <c r="U298" s="38"/>
      <c r="V298" s="38"/>
      <c r="W298" s="38"/>
      <c r="X298" s="38"/>
      <c r="Y298" s="38"/>
      <c r="Z298" s="38"/>
      <c r="AA298" s="38"/>
      <c r="AB298" s="38"/>
      <c r="AC298" s="38"/>
      <c r="AD298" s="38"/>
      <c r="AE298" s="38"/>
      <c r="AT298" s="17" t="s">
        <v>260</v>
      </c>
      <c r="AU298" s="17" t="s">
        <v>86</v>
      </c>
    </row>
    <row r="299" s="2" customFormat="1">
      <c r="A299" s="38"/>
      <c r="B299" s="39"/>
      <c r="C299" s="40"/>
      <c r="D299" s="240" t="s">
        <v>274</v>
      </c>
      <c r="E299" s="40"/>
      <c r="F299" s="241" t="s">
        <v>1440</v>
      </c>
      <c r="G299" s="40"/>
      <c r="H299" s="40"/>
      <c r="I299" s="236"/>
      <c r="J299" s="40"/>
      <c r="K299" s="40"/>
      <c r="L299" s="44"/>
      <c r="M299" s="237"/>
      <c r="N299" s="238"/>
      <c r="O299" s="91"/>
      <c r="P299" s="91"/>
      <c r="Q299" s="91"/>
      <c r="R299" s="91"/>
      <c r="S299" s="91"/>
      <c r="T299" s="92"/>
      <c r="U299" s="38"/>
      <c r="V299" s="38"/>
      <c r="W299" s="38"/>
      <c r="X299" s="38"/>
      <c r="Y299" s="38"/>
      <c r="Z299" s="38"/>
      <c r="AA299" s="38"/>
      <c r="AB299" s="38"/>
      <c r="AC299" s="38"/>
      <c r="AD299" s="38"/>
      <c r="AE299" s="38"/>
      <c r="AT299" s="17" t="s">
        <v>274</v>
      </c>
      <c r="AU299" s="17" t="s">
        <v>86</v>
      </c>
    </row>
    <row r="300" s="12" customFormat="1">
      <c r="A300" s="12"/>
      <c r="B300" s="242"/>
      <c r="C300" s="243"/>
      <c r="D300" s="234" t="s">
        <v>276</v>
      </c>
      <c r="E300" s="244" t="s">
        <v>1</v>
      </c>
      <c r="F300" s="245" t="s">
        <v>2251</v>
      </c>
      <c r="G300" s="243"/>
      <c r="H300" s="246">
        <v>108</v>
      </c>
      <c r="I300" s="247"/>
      <c r="J300" s="243"/>
      <c r="K300" s="243"/>
      <c r="L300" s="248"/>
      <c r="M300" s="249"/>
      <c r="N300" s="250"/>
      <c r="O300" s="250"/>
      <c r="P300" s="250"/>
      <c r="Q300" s="250"/>
      <c r="R300" s="250"/>
      <c r="S300" s="250"/>
      <c r="T300" s="251"/>
      <c r="U300" s="12"/>
      <c r="V300" s="12"/>
      <c r="W300" s="12"/>
      <c r="X300" s="12"/>
      <c r="Y300" s="12"/>
      <c r="Z300" s="12"/>
      <c r="AA300" s="12"/>
      <c r="AB300" s="12"/>
      <c r="AC300" s="12"/>
      <c r="AD300" s="12"/>
      <c r="AE300" s="12"/>
      <c r="AT300" s="252" t="s">
        <v>276</v>
      </c>
      <c r="AU300" s="252" t="s">
        <v>86</v>
      </c>
      <c r="AV300" s="12" t="s">
        <v>86</v>
      </c>
      <c r="AW300" s="12" t="s">
        <v>32</v>
      </c>
      <c r="AX300" s="12" t="s">
        <v>84</v>
      </c>
      <c r="AY300" s="252" t="s">
        <v>251</v>
      </c>
    </row>
    <row r="301" s="2" customFormat="1" ht="33" customHeight="1">
      <c r="A301" s="38"/>
      <c r="B301" s="39"/>
      <c r="C301" s="220" t="s">
        <v>1015</v>
      </c>
      <c r="D301" s="220" t="s">
        <v>255</v>
      </c>
      <c r="E301" s="221" t="s">
        <v>1443</v>
      </c>
      <c r="F301" s="222" t="s">
        <v>1444</v>
      </c>
      <c r="G301" s="223" t="s">
        <v>409</v>
      </c>
      <c r="H301" s="224">
        <v>630</v>
      </c>
      <c r="I301" s="225"/>
      <c r="J301" s="226">
        <f>ROUND(I301*H301,2)</f>
        <v>0</v>
      </c>
      <c r="K301" s="227"/>
      <c r="L301" s="44"/>
      <c r="M301" s="228" t="s">
        <v>1</v>
      </c>
      <c r="N301" s="229" t="s">
        <v>41</v>
      </c>
      <c r="O301" s="91"/>
      <c r="P301" s="230">
        <f>O301*H301</f>
        <v>0</v>
      </c>
      <c r="Q301" s="230">
        <v>0.00031</v>
      </c>
      <c r="R301" s="230">
        <f>Q301*H301</f>
        <v>0.1953</v>
      </c>
      <c r="S301" s="230">
        <v>0</v>
      </c>
      <c r="T301" s="231">
        <f>S301*H301</f>
        <v>0</v>
      </c>
      <c r="U301" s="38"/>
      <c r="V301" s="38"/>
      <c r="W301" s="38"/>
      <c r="X301" s="38"/>
      <c r="Y301" s="38"/>
      <c r="Z301" s="38"/>
      <c r="AA301" s="38"/>
      <c r="AB301" s="38"/>
      <c r="AC301" s="38"/>
      <c r="AD301" s="38"/>
      <c r="AE301" s="38"/>
      <c r="AR301" s="232" t="s">
        <v>254</v>
      </c>
      <c r="AT301" s="232" t="s">
        <v>255</v>
      </c>
      <c r="AU301" s="232" t="s">
        <v>86</v>
      </c>
      <c r="AY301" s="17" t="s">
        <v>251</v>
      </c>
      <c r="BE301" s="233">
        <f>IF(N301="základní",J301,0)</f>
        <v>0</v>
      </c>
      <c r="BF301" s="233">
        <f>IF(N301="snížená",J301,0)</f>
        <v>0</v>
      </c>
      <c r="BG301" s="233">
        <f>IF(N301="zákl. přenesená",J301,0)</f>
        <v>0</v>
      </c>
      <c r="BH301" s="233">
        <f>IF(N301="sníž. přenesená",J301,0)</f>
        <v>0</v>
      </c>
      <c r="BI301" s="233">
        <f>IF(N301="nulová",J301,0)</f>
        <v>0</v>
      </c>
      <c r="BJ301" s="17" t="s">
        <v>84</v>
      </c>
      <c r="BK301" s="233">
        <f>ROUND(I301*H301,2)</f>
        <v>0</v>
      </c>
      <c r="BL301" s="17" t="s">
        <v>254</v>
      </c>
      <c r="BM301" s="232" t="s">
        <v>2252</v>
      </c>
    </row>
    <row r="302" s="2" customFormat="1">
      <c r="A302" s="38"/>
      <c r="B302" s="39"/>
      <c r="C302" s="40"/>
      <c r="D302" s="234" t="s">
        <v>260</v>
      </c>
      <c r="E302" s="40"/>
      <c r="F302" s="235" t="s">
        <v>1446</v>
      </c>
      <c r="G302" s="40"/>
      <c r="H302" s="40"/>
      <c r="I302" s="236"/>
      <c r="J302" s="40"/>
      <c r="K302" s="40"/>
      <c r="L302" s="44"/>
      <c r="M302" s="237"/>
      <c r="N302" s="238"/>
      <c r="O302" s="91"/>
      <c r="P302" s="91"/>
      <c r="Q302" s="91"/>
      <c r="R302" s="91"/>
      <c r="S302" s="91"/>
      <c r="T302" s="92"/>
      <c r="U302" s="38"/>
      <c r="V302" s="38"/>
      <c r="W302" s="38"/>
      <c r="X302" s="38"/>
      <c r="Y302" s="38"/>
      <c r="Z302" s="38"/>
      <c r="AA302" s="38"/>
      <c r="AB302" s="38"/>
      <c r="AC302" s="38"/>
      <c r="AD302" s="38"/>
      <c r="AE302" s="38"/>
      <c r="AT302" s="17" t="s">
        <v>260</v>
      </c>
      <c r="AU302" s="17" t="s">
        <v>86</v>
      </c>
    </row>
    <row r="303" s="2" customFormat="1">
      <c r="A303" s="38"/>
      <c r="B303" s="39"/>
      <c r="C303" s="40"/>
      <c r="D303" s="240" t="s">
        <v>274</v>
      </c>
      <c r="E303" s="40"/>
      <c r="F303" s="241" t="s">
        <v>1447</v>
      </c>
      <c r="G303" s="40"/>
      <c r="H303" s="40"/>
      <c r="I303" s="236"/>
      <c r="J303" s="40"/>
      <c r="K303" s="40"/>
      <c r="L303" s="44"/>
      <c r="M303" s="237"/>
      <c r="N303" s="238"/>
      <c r="O303" s="91"/>
      <c r="P303" s="91"/>
      <c r="Q303" s="91"/>
      <c r="R303" s="91"/>
      <c r="S303" s="91"/>
      <c r="T303" s="92"/>
      <c r="U303" s="38"/>
      <c r="V303" s="38"/>
      <c r="W303" s="38"/>
      <c r="X303" s="38"/>
      <c r="Y303" s="38"/>
      <c r="Z303" s="38"/>
      <c r="AA303" s="38"/>
      <c r="AB303" s="38"/>
      <c r="AC303" s="38"/>
      <c r="AD303" s="38"/>
      <c r="AE303" s="38"/>
      <c r="AT303" s="17" t="s">
        <v>274</v>
      </c>
      <c r="AU303" s="17" t="s">
        <v>86</v>
      </c>
    </row>
    <row r="304" s="12" customFormat="1">
      <c r="A304" s="12"/>
      <c r="B304" s="242"/>
      <c r="C304" s="243"/>
      <c r="D304" s="234" t="s">
        <v>276</v>
      </c>
      <c r="E304" s="244" t="s">
        <v>1</v>
      </c>
      <c r="F304" s="245" t="s">
        <v>2253</v>
      </c>
      <c r="G304" s="243"/>
      <c r="H304" s="246">
        <v>630</v>
      </c>
      <c r="I304" s="247"/>
      <c r="J304" s="243"/>
      <c r="K304" s="243"/>
      <c r="L304" s="248"/>
      <c r="M304" s="249"/>
      <c r="N304" s="250"/>
      <c r="O304" s="250"/>
      <c r="P304" s="250"/>
      <c r="Q304" s="250"/>
      <c r="R304" s="250"/>
      <c r="S304" s="250"/>
      <c r="T304" s="251"/>
      <c r="U304" s="12"/>
      <c r="V304" s="12"/>
      <c r="W304" s="12"/>
      <c r="X304" s="12"/>
      <c r="Y304" s="12"/>
      <c r="Z304" s="12"/>
      <c r="AA304" s="12"/>
      <c r="AB304" s="12"/>
      <c r="AC304" s="12"/>
      <c r="AD304" s="12"/>
      <c r="AE304" s="12"/>
      <c r="AT304" s="252" t="s">
        <v>276</v>
      </c>
      <c r="AU304" s="252" t="s">
        <v>86</v>
      </c>
      <c r="AV304" s="12" t="s">
        <v>86</v>
      </c>
      <c r="AW304" s="12" t="s">
        <v>32</v>
      </c>
      <c r="AX304" s="12" t="s">
        <v>84</v>
      </c>
      <c r="AY304" s="252" t="s">
        <v>251</v>
      </c>
    </row>
    <row r="305" s="2" customFormat="1" ht="24.15" customHeight="1">
      <c r="A305" s="38"/>
      <c r="B305" s="39"/>
      <c r="C305" s="292" t="s">
        <v>1023</v>
      </c>
      <c r="D305" s="292" t="s">
        <v>1133</v>
      </c>
      <c r="E305" s="293" t="s">
        <v>1450</v>
      </c>
      <c r="F305" s="294" t="s">
        <v>1451</v>
      </c>
      <c r="G305" s="295" t="s">
        <v>409</v>
      </c>
      <c r="H305" s="296">
        <v>642.60000000000002</v>
      </c>
      <c r="I305" s="297"/>
      <c r="J305" s="298">
        <f>ROUND(I305*H305,2)</f>
        <v>0</v>
      </c>
      <c r="K305" s="299"/>
      <c r="L305" s="300"/>
      <c r="M305" s="301" t="s">
        <v>1</v>
      </c>
      <c r="N305" s="302" t="s">
        <v>41</v>
      </c>
      <c r="O305" s="91"/>
      <c r="P305" s="230">
        <f>O305*H305</f>
        <v>0</v>
      </c>
      <c r="Q305" s="230">
        <v>0.00020000000000000001</v>
      </c>
      <c r="R305" s="230">
        <f>Q305*H305</f>
        <v>0.12852000000000002</v>
      </c>
      <c r="S305" s="230">
        <v>0</v>
      </c>
      <c r="T305" s="231">
        <f>S305*H305</f>
        <v>0</v>
      </c>
      <c r="U305" s="38"/>
      <c r="V305" s="38"/>
      <c r="W305" s="38"/>
      <c r="X305" s="38"/>
      <c r="Y305" s="38"/>
      <c r="Z305" s="38"/>
      <c r="AA305" s="38"/>
      <c r="AB305" s="38"/>
      <c r="AC305" s="38"/>
      <c r="AD305" s="38"/>
      <c r="AE305" s="38"/>
      <c r="AR305" s="232" t="s">
        <v>299</v>
      </c>
      <c r="AT305" s="232" t="s">
        <v>1133</v>
      </c>
      <c r="AU305" s="232" t="s">
        <v>86</v>
      </c>
      <c r="AY305" s="17" t="s">
        <v>251</v>
      </c>
      <c r="BE305" s="233">
        <f>IF(N305="základní",J305,0)</f>
        <v>0</v>
      </c>
      <c r="BF305" s="233">
        <f>IF(N305="snížená",J305,0)</f>
        <v>0</v>
      </c>
      <c r="BG305" s="233">
        <f>IF(N305="zákl. přenesená",J305,0)</f>
        <v>0</v>
      </c>
      <c r="BH305" s="233">
        <f>IF(N305="sníž. přenesená",J305,0)</f>
        <v>0</v>
      </c>
      <c r="BI305" s="233">
        <f>IF(N305="nulová",J305,0)</f>
        <v>0</v>
      </c>
      <c r="BJ305" s="17" t="s">
        <v>84</v>
      </c>
      <c r="BK305" s="233">
        <f>ROUND(I305*H305,2)</f>
        <v>0</v>
      </c>
      <c r="BL305" s="17" t="s">
        <v>254</v>
      </c>
      <c r="BM305" s="232" t="s">
        <v>2254</v>
      </c>
    </row>
    <row r="306" s="2" customFormat="1">
      <c r="A306" s="38"/>
      <c r="B306" s="39"/>
      <c r="C306" s="40"/>
      <c r="D306" s="234" t="s">
        <v>260</v>
      </c>
      <c r="E306" s="40"/>
      <c r="F306" s="235" t="s">
        <v>1453</v>
      </c>
      <c r="G306" s="40"/>
      <c r="H306" s="40"/>
      <c r="I306" s="236"/>
      <c r="J306" s="40"/>
      <c r="K306" s="40"/>
      <c r="L306" s="44"/>
      <c r="M306" s="237"/>
      <c r="N306" s="238"/>
      <c r="O306" s="91"/>
      <c r="P306" s="91"/>
      <c r="Q306" s="91"/>
      <c r="R306" s="91"/>
      <c r="S306" s="91"/>
      <c r="T306" s="92"/>
      <c r="U306" s="38"/>
      <c r="V306" s="38"/>
      <c r="W306" s="38"/>
      <c r="X306" s="38"/>
      <c r="Y306" s="38"/>
      <c r="Z306" s="38"/>
      <c r="AA306" s="38"/>
      <c r="AB306" s="38"/>
      <c r="AC306" s="38"/>
      <c r="AD306" s="38"/>
      <c r="AE306" s="38"/>
      <c r="AT306" s="17" t="s">
        <v>260</v>
      </c>
      <c r="AU306" s="17" t="s">
        <v>86</v>
      </c>
    </row>
    <row r="307" s="12" customFormat="1">
      <c r="A307" s="12"/>
      <c r="B307" s="242"/>
      <c r="C307" s="243"/>
      <c r="D307" s="234" t="s">
        <v>276</v>
      </c>
      <c r="E307" s="243"/>
      <c r="F307" s="245" t="s">
        <v>2255</v>
      </c>
      <c r="G307" s="243"/>
      <c r="H307" s="246">
        <v>642.60000000000002</v>
      </c>
      <c r="I307" s="247"/>
      <c r="J307" s="243"/>
      <c r="K307" s="243"/>
      <c r="L307" s="248"/>
      <c r="M307" s="249"/>
      <c r="N307" s="250"/>
      <c r="O307" s="250"/>
      <c r="P307" s="250"/>
      <c r="Q307" s="250"/>
      <c r="R307" s="250"/>
      <c r="S307" s="250"/>
      <c r="T307" s="251"/>
      <c r="U307" s="12"/>
      <c r="V307" s="12"/>
      <c r="W307" s="12"/>
      <c r="X307" s="12"/>
      <c r="Y307" s="12"/>
      <c r="Z307" s="12"/>
      <c r="AA307" s="12"/>
      <c r="AB307" s="12"/>
      <c r="AC307" s="12"/>
      <c r="AD307" s="12"/>
      <c r="AE307" s="12"/>
      <c r="AT307" s="252" t="s">
        <v>276</v>
      </c>
      <c r="AU307" s="252" t="s">
        <v>86</v>
      </c>
      <c r="AV307" s="12" t="s">
        <v>86</v>
      </c>
      <c r="AW307" s="12" t="s">
        <v>4</v>
      </c>
      <c r="AX307" s="12" t="s">
        <v>84</v>
      </c>
      <c r="AY307" s="252" t="s">
        <v>251</v>
      </c>
    </row>
    <row r="308" s="2" customFormat="1" ht="21.75" customHeight="1">
      <c r="A308" s="38"/>
      <c r="B308" s="39"/>
      <c r="C308" s="220" t="s">
        <v>1030</v>
      </c>
      <c r="D308" s="220" t="s">
        <v>255</v>
      </c>
      <c r="E308" s="221" t="s">
        <v>1456</v>
      </c>
      <c r="F308" s="222" t="s">
        <v>1457</v>
      </c>
      <c r="G308" s="223" t="s">
        <v>592</v>
      </c>
      <c r="H308" s="224">
        <v>13.5</v>
      </c>
      <c r="I308" s="225"/>
      <c r="J308" s="226">
        <f>ROUND(I308*H308,2)</f>
        <v>0</v>
      </c>
      <c r="K308" s="227"/>
      <c r="L308" s="44"/>
      <c r="M308" s="228" t="s">
        <v>1</v>
      </c>
      <c r="N308" s="229" t="s">
        <v>41</v>
      </c>
      <c r="O308" s="91"/>
      <c r="P308" s="230">
        <f>O308*H308</f>
        <v>0</v>
      </c>
      <c r="Q308" s="230">
        <v>1.9199999999999999</v>
      </c>
      <c r="R308" s="230">
        <f>Q308*H308</f>
        <v>25.919999999999998</v>
      </c>
      <c r="S308" s="230">
        <v>0</v>
      </c>
      <c r="T308" s="231">
        <f>S308*H308</f>
        <v>0</v>
      </c>
      <c r="U308" s="38"/>
      <c r="V308" s="38"/>
      <c r="W308" s="38"/>
      <c r="X308" s="38"/>
      <c r="Y308" s="38"/>
      <c r="Z308" s="38"/>
      <c r="AA308" s="38"/>
      <c r="AB308" s="38"/>
      <c r="AC308" s="38"/>
      <c r="AD308" s="38"/>
      <c r="AE308" s="38"/>
      <c r="AR308" s="232" t="s">
        <v>254</v>
      </c>
      <c r="AT308" s="232" t="s">
        <v>255</v>
      </c>
      <c r="AU308" s="232" t="s">
        <v>86</v>
      </c>
      <c r="AY308" s="17" t="s">
        <v>251</v>
      </c>
      <c r="BE308" s="233">
        <f>IF(N308="základní",J308,0)</f>
        <v>0</v>
      </c>
      <c r="BF308" s="233">
        <f>IF(N308="snížená",J308,0)</f>
        <v>0</v>
      </c>
      <c r="BG308" s="233">
        <f>IF(N308="zákl. přenesená",J308,0)</f>
        <v>0</v>
      </c>
      <c r="BH308" s="233">
        <f>IF(N308="sníž. přenesená",J308,0)</f>
        <v>0</v>
      </c>
      <c r="BI308" s="233">
        <f>IF(N308="nulová",J308,0)</f>
        <v>0</v>
      </c>
      <c r="BJ308" s="17" t="s">
        <v>84</v>
      </c>
      <c r="BK308" s="233">
        <f>ROUND(I308*H308,2)</f>
        <v>0</v>
      </c>
      <c r="BL308" s="17" t="s">
        <v>254</v>
      </c>
      <c r="BM308" s="232" t="s">
        <v>2256</v>
      </c>
    </row>
    <row r="309" s="2" customFormat="1">
      <c r="A309" s="38"/>
      <c r="B309" s="39"/>
      <c r="C309" s="40"/>
      <c r="D309" s="234" t="s">
        <v>260</v>
      </c>
      <c r="E309" s="40"/>
      <c r="F309" s="235" t="s">
        <v>1457</v>
      </c>
      <c r="G309" s="40"/>
      <c r="H309" s="40"/>
      <c r="I309" s="236"/>
      <c r="J309" s="40"/>
      <c r="K309" s="40"/>
      <c r="L309" s="44"/>
      <c r="M309" s="237"/>
      <c r="N309" s="238"/>
      <c r="O309" s="91"/>
      <c r="P309" s="91"/>
      <c r="Q309" s="91"/>
      <c r="R309" s="91"/>
      <c r="S309" s="91"/>
      <c r="T309" s="92"/>
      <c r="U309" s="38"/>
      <c r="V309" s="38"/>
      <c r="W309" s="38"/>
      <c r="X309" s="38"/>
      <c r="Y309" s="38"/>
      <c r="Z309" s="38"/>
      <c r="AA309" s="38"/>
      <c r="AB309" s="38"/>
      <c r="AC309" s="38"/>
      <c r="AD309" s="38"/>
      <c r="AE309" s="38"/>
      <c r="AT309" s="17" t="s">
        <v>260</v>
      </c>
      <c r="AU309" s="17" t="s">
        <v>86</v>
      </c>
    </row>
    <row r="310" s="2" customFormat="1">
      <c r="A310" s="38"/>
      <c r="B310" s="39"/>
      <c r="C310" s="40"/>
      <c r="D310" s="240" t="s">
        <v>274</v>
      </c>
      <c r="E310" s="40"/>
      <c r="F310" s="241" t="s">
        <v>1459</v>
      </c>
      <c r="G310" s="40"/>
      <c r="H310" s="40"/>
      <c r="I310" s="236"/>
      <c r="J310" s="40"/>
      <c r="K310" s="40"/>
      <c r="L310" s="44"/>
      <c r="M310" s="237"/>
      <c r="N310" s="238"/>
      <c r="O310" s="91"/>
      <c r="P310" s="91"/>
      <c r="Q310" s="91"/>
      <c r="R310" s="91"/>
      <c r="S310" s="91"/>
      <c r="T310" s="92"/>
      <c r="U310" s="38"/>
      <c r="V310" s="38"/>
      <c r="W310" s="38"/>
      <c r="X310" s="38"/>
      <c r="Y310" s="38"/>
      <c r="Z310" s="38"/>
      <c r="AA310" s="38"/>
      <c r="AB310" s="38"/>
      <c r="AC310" s="38"/>
      <c r="AD310" s="38"/>
      <c r="AE310" s="38"/>
      <c r="AT310" s="17" t="s">
        <v>274</v>
      </c>
      <c r="AU310" s="17" t="s">
        <v>86</v>
      </c>
    </row>
    <row r="311" s="13" customFormat="1">
      <c r="A311" s="13"/>
      <c r="B311" s="253"/>
      <c r="C311" s="254"/>
      <c r="D311" s="234" t="s">
        <v>276</v>
      </c>
      <c r="E311" s="255" t="s">
        <v>1</v>
      </c>
      <c r="F311" s="256" t="s">
        <v>1460</v>
      </c>
      <c r="G311" s="254"/>
      <c r="H311" s="255" t="s">
        <v>1</v>
      </c>
      <c r="I311" s="257"/>
      <c r="J311" s="254"/>
      <c r="K311" s="254"/>
      <c r="L311" s="258"/>
      <c r="M311" s="259"/>
      <c r="N311" s="260"/>
      <c r="O311" s="260"/>
      <c r="P311" s="260"/>
      <c r="Q311" s="260"/>
      <c r="R311" s="260"/>
      <c r="S311" s="260"/>
      <c r="T311" s="261"/>
      <c r="U311" s="13"/>
      <c r="V311" s="13"/>
      <c r="W311" s="13"/>
      <c r="X311" s="13"/>
      <c r="Y311" s="13"/>
      <c r="Z311" s="13"/>
      <c r="AA311" s="13"/>
      <c r="AB311" s="13"/>
      <c r="AC311" s="13"/>
      <c r="AD311" s="13"/>
      <c r="AE311" s="13"/>
      <c r="AT311" s="262" t="s">
        <v>276</v>
      </c>
      <c r="AU311" s="262" t="s">
        <v>86</v>
      </c>
      <c r="AV311" s="13" t="s">
        <v>84</v>
      </c>
      <c r="AW311" s="13" t="s">
        <v>32</v>
      </c>
      <c r="AX311" s="13" t="s">
        <v>76</v>
      </c>
      <c r="AY311" s="262" t="s">
        <v>251</v>
      </c>
    </row>
    <row r="312" s="12" customFormat="1">
      <c r="A312" s="12"/>
      <c r="B312" s="242"/>
      <c r="C312" s="243"/>
      <c r="D312" s="234" t="s">
        <v>276</v>
      </c>
      <c r="E312" s="244" t="s">
        <v>1</v>
      </c>
      <c r="F312" s="245" t="s">
        <v>2257</v>
      </c>
      <c r="G312" s="243"/>
      <c r="H312" s="246">
        <v>13.5</v>
      </c>
      <c r="I312" s="247"/>
      <c r="J312" s="243"/>
      <c r="K312" s="243"/>
      <c r="L312" s="248"/>
      <c r="M312" s="249"/>
      <c r="N312" s="250"/>
      <c r="O312" s="250"/>
      <c r="P312" s="250"/>
      <c r="Q312" s="250"/>
      <c r="R312" s="250"/>
      <c r="S312" s="250"/>
      <c r="T312" s="251"/>
      <c r="U312" s="12"/>
      <c r="V312" s="12"/>
      <c r="W312" s="12"/>
      <c r="X312" s="12"/>
      <c r="Y312" s="12"/>
      <c r="Z312" s="12"/>
      <c r="AA312" s="12"/>
      <c r="AB312" s="12"/>
      <c r="AC312" s="12"/>
      <c r="AD312" s="12"/>
      <c r="AE312" s="12"/>
      <c r="AT312" s="252" t="s">
        <v>276</v>
      </c>
      <c r="AU312" s="252" t="s">
        <v>86</v>
      </c>
      <c r="AV312" s="12" t="s">
        <v>86</v>
      </c>
      <c r="AW312" s="12" t="s">
        <v>32</v>
      </c>
      <c r="AX312" s="12" t="s">
        <v>84</v>
      </c>
      <c r="AY312" s="252" t="s">
        <v>251</v>
      </c>
    </row>
    <row r="313" s="2" customFormat="1" ht="37.8" customHeight="1">
      <c r="A313" s="38"/>
      <c r="B313" s="39"/>
      <c r="C313" s="220" t="s">
        <v>1045</v>
      </c>
      <c r="D313" s="220" t="s">
        <v>255</v>
      </c>
      <c r="E313" s="221" t="s">
        <v>1463</v>
      </c>
      <c r="F313" s="222" t="s">
        <v>1464</v>
      </c>
      <c r="G313" s="223" t="s">
        <v>802</v>
      </c>
      <c r="H313" s="224">
        <v>225</v>
      </c>
      <c r="I313" s="225"/>
      <c r="J313" s="226">
        <f>ROUND(I313*H313,2)</f>
        <v>0</v>
      </c>
      <c r="K313" s="227"/>
      <c r="L313" s="44"/>
      <c r="M313" s="228" t="s">
        <v>1</v>
      </c>
      <c r="N313" s="229" t="s">
        <v>41</v>
      </c>
      <c r="O313" s="91"/>
      <c r="P313" s="230">
        <f>O313*H313</f>
        <v>0</v>
      </c>
      <c r="Q313" s="230">
        <v>0.31524000000000002</v>
      </c>
      <c r="R313" s="230">
        <f>Q313*H313</f>
        <v>70.929000000000002</v>
      </c>
      <c r="S313" s="230">
        <v>0</v>
      </c>
      <c r="T313" s="231">
        <f>S313*H313</f>
        <v>0</v>
      </c>
      <c r="U313" s="38"/>
      <c r="V313" s="38"/>
      <c r="W313" s="38"/>
      <c r="X313" s="38"/>
      <c r="Y313" s="38"/>
      <c r="Z313" s="38"/>
      <c r="AA313" s="38"/>
      <c r="AB313" s="38"/>
      <c r="AC313" s="38"/>
      <c r="AD313" s="38"/>
      <c r="AE313" s="38"/>
      <c r="AR313" s="232" t="s">
        <v>254</v>
      </c>
      <c r="AT313" s="232" t="s">
        <v>255</v>
      </c>
      <c r="AU313" s="232" t="s">
        <v>86</v>
      </c>
      <c r="AY313" s="17" t="s">
        <v>251</v>
      </c>
      <c r="BE313" s="233">
        <f>IF(N313="základní",J313,0)</f>
        <v>0</v>
      </c>
      <c r="BF313" s="233">
        <f>IF(N313="snížená",J313,0)</f>
        <v>0</v>
      </c>
      <c r="BG313" s="233">
        <f>IF(N313="zákl. přenesená",J313,0)</f>
        <v>0</v>
      </c>
      <c r="BH313" s="233">
        <f>IF(N313="sníž. přenesená",J313,0)</f>
        <v>0</v>
      </c>
      <c r="BI313" s="233">
        <f>IF(N313="nulová",J313,0)</f>
        <v>0</v>
      </c>
      <c r="BJ313" s="17" t="s">
        <v>84</v>
      </c>
      <c r="BK313" s="233">
        <f>ROUND(I313*H313,2)</f>
        <v>0</v>
      </c>
      <c r="BL313" s="17" t="s">
        <v>254</v>
      </c>
      <c r="BM313" s="232" t="s">
        <v>2258</v>
      </c>
    </row>
    <row r="314" s="2" customFormat="1">
      <c r="A314" s="38"/>
      <c r="B314" s="39"/>
      <c r="C314" s="40"/>
      <c r="D314" s="234" t="s">
        <v>260</v>
      </c>
      <c r="E314" s="40"/>
      <c r="F314" s="235" t="s">
        <v>1466</v>
      </c>
      <c r="G314" s="40"/>
      <c r="H314" s="40"/>
      <c r="I314" s="236"/>
      <c r="J314" s="40"/>
      <c r="K314" s="40"/>
      <c r="L314" s="44"/>
      <c r="M314" s="237"/>
      <c r="N314" s="238"/>
      <c r="O314" s="91"/>
      <c r="P314" s="91"/>
      <c r="Q314" s="91"/>
      <c r="R314" s="91"/>
      <c r="S314" s="91"/>
      <c r="T314" s="92"/>
      <c r="U314" s="38"/>
      <c r="V314" s="38"/>
      <c r="W314" s="38"/>
      <c r="X314" s="38"/>
      <c r="Y314" s="38"/>
      <c r="Z314" s="38"/>
      <c r="AA314" s="38"/>
      <c r="AB314" s="38"/>
      <c r="AC314" s="38"/>
      <c r="AD314" s="38"/>
      <c r="AE314" s="38"/>
      <c r="AT314" s="17" t="s">
        <v>260</v>
      </c>
      <c r="AU314" s="17" t="s">
        <v>86</v>
      </c>
    </row>
    <row r="315" s="2" customFormat="1">
      <c r="A315" s="38"/>
      <c r="B315" s="39"/>
      <c r="C315" s="40"/>
      <c r="D315" s="240" t="s">
        <v>274</v>
      </c>
      <c r="E315" s="40"/>
      <c r="F315" s="241" t="s">
        <v>1467</v>
      </c>
      <c r="G315" s="40"/>
      <c r="H315" s="40"/>
      <c r="I315" s="236"/>
      <c r="J315" s="40"/>
      <c r="K315" s="40"/>
      <c r="L315" s="44"/>
      <c r="M315" s="237"/>
      <c r="N315" s="238"/>
      <c r="O315" s="91"/>
      <c r="P315" s="91"/>
      <c r="Q315" s="91"/>
      <c r="R315" s="91"/>
      <c r="S315" s="91"/>
      <c r="T315" s="92"/>
      <c r="U315" s="38"/>
      <c r="V315" s="38"/>
      <c r="W315" s="38"/>
      <c r="X315" s="38"/>
      <c r="Y315" s="38"/>
      <c r="Z315" s="38"/>
      <c r="AA315" s="38"/>
      <c r="AB315" s="38"/>
      <c r="AC315" s="38"/>
      <c r="AD315" s="38"/>
      <c r="AE315" s="38"/>
      <c r="AT315" s="17" t="s">
        <v>274</v>
      </c>
      <c r="AU315" s="17" t="s">
        <v>86</v>
      </c>
    </row>
    <row r="316" s="12" customFormat="1">
      <c r="A316" s="12"/>
      <c r="B316" s="242"/>
      <c r="C316" s="243"/>
      <c r="D316" s="234" t="s">
        <v>276</v>
      </c>
      <c r="E316" s="244" t="s">
        <v>1</v>
      </c>
      <c r="F316" s="245" t="s">
        <v>2259</v>
      </c>
      <c r="G316" s="243"/>
      <c r="H316" s="246">
        <v>225</v>
      </c>
      <c r="I316" s="247"/>
      <c r="J316" s="243"/>
      <c r="K316" s="243"/>
      <c r="L316" s="248"/>
      <c r="M316" s="249"/>
      <c r="N316" s="250"/>
      <c r="O316" s="250"/>
      <c r="P316" s="250"/>
      <c r="Q316" s="250"/>
      <c r="R316" s="250"/>
      <c r="S316" s="250"/>
      <c r="T316" s="251"/>
      <c r="U316" s="12"/>
      <c r="V316" s="12"/>
      <c r="W316" s="12"/>
      <c r="X316" s="12"/>
      <c r="Y316" s="12"/>
      <c r="Z316" s="12"/>
      <c r="AA316" s="12"/>
      <c r="AB316" s="12"/>
      <c r="AC316" s="12"/>
      <c r="AD316" s="12"/>
      <c r="AE316" s="12"/>
      <c r="AT316" s="252" t="s">
        <v>276</v>
      </c>
      <c r="AU316" s="252" t="s">
        <v>86</v>
      </c>
      <c r="AV316" s="12" t="s">
        <v>86</v>
      </c>
      <c r="AW316" s="12" t="s">
        <v>32</v>
      </c>
      <c r="AX316" s="12" t="s">
        <v>84</v>
      </c>
      <c r="AY316" s="252" t="s">
        <v>251</v>
      </c>
    </row>
    <row r="317" s="2" customFormat="1" ht="24.15" customHeight="1">
      <c r="A317" s="38"/>
      <c r="B317" s="39"/>
      <c r="C317" s="220" t="s">
        <v>1052</v>
      </c>
      <c r="D317" s="220" t="s">
        <v>255</v>
      </c>
      <c r="E317" s="221" t="s">
        <v>1485</v>
      </c>
      <c r="F317" s="222" t="s">
        <v>1486</v>
      </c>
      <c r="G317" s="223" t="s">
        <v>409</v>
      </c>
      <c r="H317" s="224">
        <v>1151.6400000000001</v>
      </c>
      <c r="I317" s="225"/>
      <c r="J317" s="226">
        <f>ROUND(I317*H317,2)</f>
        <v>0</v>
      </c>
      <c r="K317" s="227"/>
      <c r="L317" s="44"/>
      <c r="M317" s="228" t="s">
        <v>1</v>
      </c>
      <c r="N317" s="229" t="s">
        <v>41</v>
      </c>
      <c r="O317" s="91"/>
      <c r="P317" s="230">
        <f>O317*H317</f>
        <v>0</v>
      </c>
      <c r="Q317" s="230">
        <v>0.00013999999999999999</v>
      </c>
      <c r="R317" s="230">
        <f>Q317*H317</f>
        <v>0.1612296</v>
      </c>
      <c r="S317" s="230">
        <v>0</v>
      </c>
      <c r="T317" s="231">
        <f>S317*H317</f>
        <v>0</v>
      </c>
      <c r="U317" s="38"/>
      <c r="V317" s="38"/>
      <c r="W317" s="38"/>
      <c r="X317" s="38"/>
      <c r="Y317" s="38"/>
      <c r="Z317" s="38"/>
      <c r="AA317" s="38"/>
      <c r="AB317" s="38"/>
      <c r="AC317" s="38"/>
      <c r="AD317" s="38"/>
      <c r="AE317" s="38"/>
      <c r="AR317" s="232" t="s">
        <v>254</v>
      </c>
      <c r="AT317" s="232" t="s">
        <v>255</v>
      </c>
      <c r="AU317" s="232" t="s">
        <v>86</v>
      </c>
      <c r="AY317" s="17" t="s">
        <v>251</v>
      </c>
      <c r="BE317" s="233">
        <f>IF(N317="základní",J317,0)</f>
        <v>0</v>
      </c>
      <c r="BF317" s="233">
        <f>IF(N317="snížená",J317,0)</f>
        <v>0</v>
      </c>
      <c r="BG317" s="233">
        <f>IF(N317="zákl. přenesená",J317,0)</f>
        <v>0</v>
      </c>
      <c r="BH317" s="233">
        <f>IF(N317="sníž. přenesená",J317,0)</f>
        <v>0</v>
      </c>
      <c r="BI317" s="233">
        <f>IF(N317="nulová",J317,0)</f>
        <v>0</v>
      </c>
      <c r="BJ317" s="17" t="s">
        <v>84</v>
      </c>
      <c r="BK317" s="233">
        <f>ROUND(I317*H317,2)</f>
        <v>0</v>
      </c>
      <c r="BL317" s="17" t="s">
        <v>254</v>
      </c>
      <c r="BM317" s="232" t="s">
        <v>2260</v>
      </c>
    </row>
    <row r="318" s="2" customFormat="1">
      <c r="A318" s="38"/>
      <c r="B318" s="39"/>
      <c r="C318" s="40"/>
      <c r="D318" s="234" t="s">
        <v>260</v>
      </c>
      <c r="E318" s="40"/>
      <c r="F318" s="235" t="s">
        <v>1488</v>
      </c>
      <c r="G318" s="40"/>
      <c r="H318" s="40"/>
      <c r="I318" s="236"/>
      <c r="J318" s="40"/>
      <c r="K318" s="40"/>
      <c r="L318" s="44"/>
      <c r="M318" s="237"/>
      <c r="N318" s="238"/>
      <c r="O318" s="91"/>
      <c r="P318" s="91"/>
      <c r="Q318" s="91"/>
      <c r="R318" s="91"/>
      <c r="S318" s="91"/>
      <c r="T318" s="92"/>
      <c r="U318" s="38"/>
      <c r="V318" s="38"/>
      <c r="W318" s="38"/>
      <c r="X318" s="38"/>
      <c r="Y318" s="38"/>
      <c r="Z318" s="38"/>
      <c r="AA318" s="38"/>
      <c r="AB318" s="38"/>
      <c r="AC318" s="38"/>
      <c r="AD318" s="38"/>
      <c r="AE318" s="38"/>
      <c r="AT318" s="17" t="s">
        <v>260</v>
      </c>
      <c r="AU318" s="17" t="s">
        <v>86</v>
      </c>
    </row>
    <row r="319" s="2" customFormat="1">
      <c r="A319" s="38"/>
      <c r="B319" s="39"/>
      <c r="C319" s="40"/>
      <c r="D319" s="240" t="s">
        <v>274</v>
      </c>
      <c r="E319" s="40"/>
      <c r="F319" s="241" t="s">
        <v>1489</v>
      </c>
      <c r="G319" s="40"/>
      <c r="H319" s="40"/>
      <c r="I319" s="236"/>
      <c r="J319" s="40"/>
      <c r="K319" s="40"/>
      <c r="L319" s="44"/>
      <c r="M319" s="237"/>
      <c r="N319" s="238"/>
      <c r="O319" s="91"/>
      <c r="P319" s="91"/>
      <c r="Q319" s="91"/>
      <c r="R319" s="91"/>
      <c r="S319" s="91"/>
      <c r="T319" s="92"/>
      <c r="U319" s="38"/>
      <c r="V319" s="38"/>
      <c r="W319" s="38"/>
      <c r="X319" s="38"/>
      <c r="Y319" s="38"/>
      <c r="Z319" s="38"/>
      <c r="AA319" s="38"/>
      <c r="AB319" s="38"/>
      <c r="AC319" s="38"/>
      <c r="AD319" s="38"/>
      <c r="AE319" s="38"/>
      <c r="AT319" s="17" t="s">
        <v>274</v>
      </c>
      <c r="AU319" s="17" t="s">
        <v>86</v>
      </c>
    </row>
    <row r="320" s="13" customFormat="1">
      <c r="A320" s="13"/>
      <c r="B320" s="253"/>
      <c r="C320" s="254"/>
      <c r="D320" s="234" t="s">
        <v>276</v>
      </c>
      <c r="E320" s="255" t="s">
        <v>1</v>
      </c>
      <c r="F320" s="256" t="s">
        <v>1490</v>
      </c>
      <c r="G320" s="254"/>
      <c r="H320" s="255" t="s">
        <v>1</v>
      </c>
      <c r="I320" s="257"/>
      <c r="J320" s="254"/>
      <c r="K320" s="254"/>
      <c r="L320" s="258"/>
      <c r="M320" s="259"/>
      <c r="N320" s="260"/>
      <c r="O320" s="260"/>
      <c r="P320" s="260"/>
      <c r="Q320" s="260"/>
      <c r="R320" s="260"/>
      <c r="S320" s="260"/>
      <c r="T320" s="261"/>
      <c r="U320" s="13"/>
      <c r="V320" s="13"/>
      <c r="W320" s="13"/>
      <c r="X320" s="13"/>
      <c r="Y320" s="13"/>
      <c r="Z320" s="13"/>
      <c r="AA320" s="13"/>
      <c r="AB320" s="13"/>
      <c r="AC320" s="13"/>
      <c r="AD320" s="13"/>
      <c r="AE320" s="13"/>
      <c r="AT320" s="262" t="s">
        <v>276</v>
      </c>
      <c r="AU320" s="262" t="s">
        <v>86</v>
      </c>
      <c r="AV320" s="13" t="s">
        <v>84</v>
      </c>
      <c r="AW320" s="13" t="s">
        <v>32</v>
      </c>
      <c r="AX320" s="13" t="s">
        <v>76</v>
      </c>
      <c r="AY320" s="262" t="s">
        <v>251</v>
      </c>
    </row>
    <row r="321" s="12" customFormat="1">
      <c r="A321" s="12"/>
      <c r="B321" s="242"/>
      <c r="C321" s="243"/>
      <c r="D321" s="234" t="s">
        <v>276</v>
      </c>
      <c r="E321" s="244" t="s">
        <v>1</v>
      </c>
      <c r="F321" s="245" t="s">
        <v>2261</v>
      </c>
      <c r="G321" s="243"/>
      <c r="H321" s="246">
        <v>1151.6400000000001</v>
      </c>
      <c r="I321" s="247"/>
      <c r="J321" s="243"/>
      <c r="K321" s="243"/>
      <c r="L321" s="248"/>
      <c r="M321" s="249"/>
      <c r="N321" s="250"/>
      <c r="O321" s="250"/>
      <c r="P321" s="250"/>
      <c r="Q321" s="250"/>
      <c r="R321" s="250"/>
      <c r="S321" s="250"/>
      <c r="T321" s="251"/>
      <c r="U321" s="12"/>
      <c r="V321" s="12"/>
      <c r="W321" s="12"/>
      <c r="X321" s="12"/>
      <c r="Y321" s="12"/>
      <c r="Z321" s="12"/>
      <c r="AA321" s="12"/>
      <c r="AB321" s="12"/>
      <c r="AC321" s="12"/>
      <c r="AD321" s="12"/>
      <c r="AE321" s="12"/>
      <c r="AT321" s="252" t="s">
        <v>276</v>
      </c>
      <c r="AU321" s="252" t="s">
        <v>86</v>
      </c>
      <c r="AV321" s="12" t="s">
        <v>86</v>
      </c>
      <c r="AW321" s="12" t="s">
        <v>32</v>
      </c>
      <c r="AX321" s="12" t="s">
        <v>84</v>
      </c>
      <c r="AY321" s="252" t="s">
        <v>251</v>
      </c>
    </row>
    <row r="322" s="2" customFormat="1" ht="24.15" customHeight="1">
      <c r="A322" s="38"/>
      <c r="B322" s="39"/>
      <c r="C322" s="292" t="s">
        <v>1059</v>
      </c>
      <c r="D322" s="292" t="s">
        <v>1133</v>
      </c>
      <c r="E322" s="293" t="s">
        <v>1493</v>
      </c>
      <c r="F322" s="294" t="s">
        <v>1494</v>
      </c>
      <c r="G322" s="295" t="s">
        <v>409</v>
      </c>
      <c r="H322" s="296">
        <v>1174.673</v>
      </c>
      <c r="I322" s="297"/>
      <c r="J322" s="298">
        <f>ROUND(I322*H322,2)</f>
        <v>0</v>
      </c>
      <c r="K322" s="299"/>
      <c r="L322" s="300"/>
      <c r="M322" s="301" t="s">
        <v>1</v>
      </c>
      <c r="N322" s="302" t="s">
        <v>41</v>
      </c>
      <c r="O322" s="91"/>
      <c r="P322" s="230">
        <f>O322*H322</f>
        <v>0</v>
      </c>
      <c r="Q322" s="230">
        <v>0.00029999999999999997</v>
      </c>
      <c r="R322" s="230">
        <f>Q322*H322</f>
        <v>0.35240189999999999</v>
      </c>
      <c r="S322" s="230">
        <v>0</v>
      </c>
      <c r="T322" s="231">
        <f>S322*H322</f>
        <v>0</v>
      </c>
      <c r="U322" s="38"/>
      <c r="V322" s="38"/>
      <c r="W322" s="38"/>
      <c r="X322" s="38"/>
      <c r="Y322" s="38"/>
      <c r="Z322" s="38"/>
      <c r="AA322" s="38"/>
      <c r="AB322" s="38"/>
      <c r="AC322" s="38"/>
      <c r="AD322" s="38"/>
      <c r="AE322" s="38"/>
      <c r="AR322" s="232" t="s">
        <v>299</v>
      </c>
      <c r="AT322" s="232" t="s">
        <v>1133</v>
      </c>
      <c r="AU322" s="232" t="s">
        <v>86</v>
      </c>
      <c r="AY322" s="17" t="s">
        <v>251</v>
      </c>
      <c r="BE322" s="233">
        <f>IF(N322="základní",J322,0)</f>
        <v>0</v>
      </c>
      <c r="BF322" s="233">
        <f>IF(N322="snížená",J322,0)</f>
        <v>0</v>
      </c>
      <c r="BG322" s="233">
        <f>IF(N322="zákl. přenesená",J322,0)</f>
        <v>0</v>
      </c>
      <c r="BH322" s="233">
        <f>IF(N322="sníž. přenesená",J322,0)</f>
        <v>0</v>
      </c>
      <c r="BI322" s="233">
        <f>IF(N322="nulová",J322,0)</f>
        <v>0</v>
      </c>
      <c r="BJ322" s="17" t="s">
        <v>84</v>
      </c>
      <c r="BK322" s="233">
        <f>ROUND(I322*H322,2)</f>
        <v>0</v>
      </c>
      <c r="BL322" s="17" t="s">
        <v>254</v>
      </c>
      <c r="BM322" s="232" t="s">
        <v>2262</v>
      </c>
    </row>
    <row r="323" s="2" customFormat="1">
      <c r="A323" s="38"/>
      <c r="B323" s="39"/>
      <c r="C323" s="40"/>
      <c r="D323" s="234" t="s">
        <v>260</v>
      </c>
      <c r="E323" s="40"/>
      <c r="F323" s="235" t="s">
        <v>1494</v>
      </c>
      <c r="G323" s="40"/>
      <c r="H323" s="40"/>
      <c r="I323" s="236"/>
      <c r="J323" s="40"/>
      <c r="K323" s="40"/>
      <c r="L323" s="44"/>
      <c r="M323" s="237"/>
      <c r="N323" s="238"/>
      <c r="O323" s="91"/>
      <c r="P323" s="91"/>
      <c r="Q323" s="91"/>
      <c r="R323" s="91"/>
      <c r="S323" s="91"/>
      <c r="T323" s="92"/>
      <c r="U323" s="38"/>
      <c r="V323" s="38"/>
      <c r="W323" s="38"/>
      <c r="X323" s="38"/>
      <c r="Y323" s="38"/>
      <c r="Z323" s="38"/>
      <c r="AA323" s="38"/>
      <c r="AB323" s="38"/>
      <c r="AC323" s="38"/>
      <c r="AD323" s="38"/>
      <c r="AE323" s="38"/>
      <c r="AT323" s="17" t="s">
        <v>260</v>
      </c>
      <c r="AU323" s="17" t="s">
        <v>86</v>
      </c>
    </row>
    <row r="324" s="13" customFormat="1">
      <c r="A324" s="13"/>
      <c r="B324" s="253"/>
      <c r="C324" s="254"/>
      <c r="D324" s="234" t="s">
        <v>276</v>
      </c>
      <c r="E324" s="255" t="s">
        <v>1</v>
      </c>
      <c r="F324" s="256" t="s">
        <v>1496</v>
      </c>
      <c r="G324" s="254"/>
      <c r="H324" s="255" t="s">
        <v>1</v>
      </c>
      <c r="I324" s="257"/>
      <c r="J324" s="254"/>
      <c r="K324" s="254"/>
      <c r="L324" s="258"/>
      <c r="M324" s="259"/>
      <c r="N324" s="260"/>
      <c r="O324" s="260"/>
      <c r="P324" s="260"/>
      <c r="Q324" s="260"/>
      <c r="R324" s="260"/>
      <c r="S324" s="260"/>
      <c r="T324" s="261"/>
      <c r="U324" s="13"/>
      <c r="V324" s="13"/>
      <c r="W324" s="13"/>
      <c r="X324" s="13"/>
      <c r="Y324" s="13"/>
      <c r="Z324" s="13"/>
      <c r="AA324" s="13"/>
      <c r="AB324" s="13"/>
      <c r="AC324" s="13"/>
      <c r="AD324" s="13"/>
      <c r="AE324" s="13"/>
      <c r="AT324" s="262" t="s">
        <v>276</v>
      </c>
      <c r="AU324" s="262" t="s">
        <v>86</v>
      </c>
      <c r="AV324" s="13" t="s">
        <v>84</v>
      </c>
      <c r="AW324" s="13" t="s">
        <v>32</v>
      </c>
      <c r="AX324" s="13" t="s">
        <v>76</v>
      </c>
      <c r="AY324" s="262" t="s">
        <v>251</v>
      </c>
    </row>
    <row r="325" s="12" customFormat="1">
      <c r="A325" s="12"/>
      <c r="B325" s="242"/>
      <c r="C325" s="243"/>
      <c r="D325" s="234" t="s">
        <v>276</v>
      </c>
      <c r="E325" s="244" t="s">
        <v>1</v>
      </c>
      <c r="F325" s="245" t="s">
        <v>2263</v>
      </c>
      <c r="G325" s="243"/>
      <c r="H325" s="246">
        <v>1174.673</v>
      </c>
      <c r="I325" s="247"/>
      <c r="J325" s="243"/>
      <c r="K325" s="243"/>
      <c r="L325" s="248"/>
      <c r="M325" s="249"/>
      <c r="N325" s="250"/>
      <c r="O325" s="250"/>
      <c r="P325" s="250"/>
      <c r="Q325" s="250"/>
      <c r="R325" s="250"/>
      <c r="S325" s="250"/>
      <c r="T325" s="251"/>
      <c r="U325" s="12"/>
      <c r="V325" s="12"/>
      <c r="W325" s="12"/>
      <c r="X325" s="12"/>
      <c r="Y325" s="12"/>
      <c r="Z325" s="12"/>
      <c r="AA325" s="12"/>
      <c r="AB325" s="12"/>
      <c r="AC325" s="12"/>
      <c r="AD325" s="12"/>
      <c r="AE325" s="12"/>
      <c r="AT325" s="252" t="s">
        <v>276</v>
      </c>
      <c r="AU325" s="252" t="s">
        <v>86</v>
      </c>
      <c r="AV325" s="12" t="s">
        <v>86</v>
      </c>
      <c r="AW325" s="12" t="s">
        <v>32</v>
      </c>
      <c r="AX325" s="12" t="s">
        <v>84</v>
      </c>
      <c r="AY325" s="252" t="s">
        <v>251</v>
      </c>
    </row>
    <row r="326" s="2" customFormat="1" ht="16.5" customHeight="1">
      <c r="A326" s="38"/>
      <c r="B326" s="39"/>
      <c r="C326" s="220" t="s">
        <v>1069</v>
      </c>
      <c r="D326" s="220" t="s">
        <v>255</v>
      </c>
      <c r="E326" s="221" t="s">
        <v>1498</v>
      </c>
      <c r="F326" s="222" t="s">
        <v>1499</v>
      </c>
      <c r="G326" s="223" t="s">
        <v>592</v>
      </c>
      <c r="H326" s="224">
        <v>1</v>
      </c>
      <c r="I326" s="225"/>
      <c r="J326" s="226">
        <f>ROUND(I326*H326,2)</f>
        <v>0</v>
      </c>
      <c r="K326" s="227"/>
      <c r="L326" s="44"/>
      <c r="M326" s="228" t="s">
        <v>1</v>
      </c>
      <c r="N326" s="229" t="s">
        <v>41</v>
      </c>
      <c r="O326" s="91"/>
      <c r="P326" s="230">
        <f>O326*H326</f>
        <v>0</v>
      </c>
      <c r="Q326" s="230">
        <v>2.5018699999999998</v>
      </c>
      <c r="R326" s="230">
        <f>Q326*H326</f>
        <v>2.5018699999999998</v>
      </c>
      <c r="S326" s="230">
        <v>0</v>
      </c>
      <c r="T326" s="231">
        <f>S326*H326</f>
        <v>0</v>
      </c>
      <c r="U326" s="38"/>
      <c r="V326" s="38"/>
      <c r="W326" s="38"/>
      <c r="X326" s="38"/>
      <c r="Y326" s="38"/>
      <c r="Z326" s="38"/>
      <c r="AA326" s="38"/>
      <c r="AB326" s="38"/>
      <c r="AC326" s="38"/>
      <c r="AD326" s="38"/>
      <c r="AE326" s="38"/>
      <c r="AR326" s="232" t="s">
        <v>254</v>
      </c>
      <c r="AT326" s="232" t="s">
        <v>255</v>
      </c>
      <c r="AU326" s="232" t="s">
        <v>86</v>
      </c>
      <c r="AY326" s="17" t="s">
        <v>251</v>
      </c>
      <c r="BE326" s="233">
        <f>IF(N326="základní",J326,0)</f>
        <v>0</v>
      </c>
      <c r="BF326" s="233">
        <f>IF(N326="snížená",J326,0)</f>
        <v>0</v>
      </c>
      <c r="BG326" s="233">
        <f>IF(N326="zákl. přenesená",J326,0)</f>
        <v>0</v>
      </c>
      <c r="BH326" s="233">
        <f>IF(N326="sníž. přenesená",J326,0)</f>
        <v>0</v>
      </c>
      <c r="BI326" s="233">
        <f>IF(N326="nulová",J326,0)</f>
        <v>0</v>
      </c>
      <c r="BJ326" s="17" t="s">
        <v>84</v>
      </c>
      <c r="BK326" s="233">
        <f>ROUND(I326*H326,2)</f>
        <v>0</v>
      </c>
      <c r="BL326" s="17" t="s">
        <v>254</v>
      </c>
      <c r="BM326" s="232" t="s">
        <v>2264</v>
      </c>
    </row>
    <row r="327" s="2" customFormat="1">
      <c r="A327" s="38"/>
      <c r="B327" s="39"/>
      <c r="C327" s="40"/>
      <c r="D327" s="234" t="s">
        <v>260</v>
      </c>
      <c r="E327" s="40"/>
      <c r="F327" s="235" t="s">
        <v>2265</v>
      </c>
      <c r="G327" s="40"/>
      <c r="H327" s="40"/>
      <c r="I327" s="236"/>
      <c r="J327" s="40"/>
      <c r="K327" s="40"/>
      <c r="L327" s="44"/>
      <c r="M327" s="237"/>
      <c r="N327" s="238"/>
      <c r="O327" s="91"/>
      <c r="P327" s="91"/>
      <c r="Q327" s="91"/>
      <c r="R327" s="91"/>
      <c r="S327" s="91"/>
      <c r="T327" s="92"/>
      <c r="U327" s="38"/>
      <c r="V327" s="38"/>
      <c r="W327" s="38"/>
      <c r="X327" s="38"/>
      <c r="Y327" s="38"/>
      <c r="Z327" s="38"/>
      <c r="AA327" s="38"/>
      <c r="AB327" s="38"/>
      <c r="AC327" s="38"/>
      <c r="AD327" s="38"/>
      <c r="AE327" s="38"/>
      <c r="AT327" s="17" t="s">
        <v>260</v>
      </c>
      <c r="AU327" s="17" t="s">
        <v>86</v>
      </c>
    </row>
    <row r="328" s="2" customFormat="1">
      <c r="A328" s="38"/>
      <c r="B328" s="39"/>
      <c r="C328" s="40"/>
      <c r="D328" s="240" t="s">
        <v>274</v>
      </c>
      <c r="E328" s="40"/>
      <c r="F328" s="241" t="s">
        <v>2266</v>
      </c>
      <c r="G328" s="40"/>
      <c r="H328" s="40"/>
      <c r="I328" s="236"/>
      <c r="J328" s="40"/>
      <c r="K328" s="40"/>
      <c r="L328" s="44"/>
      <c r="M328" s="237"/>
      <c r="N328" s="238"/>
      <c r="O328" s="91"/>
      <c r="P328" s="91"/>
      <c r="Q328" s="91"/>
      <c r="R328" s="91"/>
      <c r="S328" s="91"/>
      <c r="T328" s="92"/>
      <c r="U328" s="38"/>
      <c r="V328" s="38"/>
      <c r="W328" s="38"/>
      <c r="X328" s="38"/>
      <c r="Y328" s="38"/>
      <c r="Z328" s="38"/>
      <c r="AA328" s="38"/>
      <c r="AB328" s="38"/>
      <c r="AC328" s="38"/>
      <c r="AD328" s="38"/>
      <c r="AE328" s="38"/>
      <c r="AT328" s="17" t="s">
        <v>274</v>
      </c>
      <c r="AU328" s="17" t="s">
        <v>86</v>
      </c>
    </row>
    <row r="329" s="12" customFormat="1">
      <c r="A329" s="12"/>
      <c r="B329" s="242"/>
      <c r="C329" s="243"/>
      <c r="D329" s="234" t="s">
        <v>276</v>
      </c>
      <c r="E329" s="244" t="s">
        <v>1</v>
      </c>
      <c r="F329" s="245" t="s">
        <v>2162</v>
      </c>
      <c r="G329" s="243"/>
      <c r="H329" s="246">
        <v>1</v>
      </c>
      <c r="I329" s="247"/>
      <c r="J329" s="243"/>
      <c r="K329" s="243"/>
      <c r="L329" s="248"/>
      <c r="M329" s="249"/>
      <c r="N329" s="250"/>
      <c r="O329" s="250"/>
      <c r="P329" s="250"/>
      <c r="Q329" s="250"/>
      <c r="R329" s="250"/>
      <c r="S329" s="250"/>
      <c r="T329" s="251"/>
      <c r="U329" s="12"/>
      <c r="V329" s="12"/>
      <c r="W329" s="12"/>
      <c r="X329" s="12"/>
      <c r="Y329" s="12"/>
      <c r="Z329" s="12"/>
      <c r="AA329" s="12"/>
      <c r="AB329" s="12"/>
      <c r="AC329" s="12"/>
      <c r="AD329" s="12"/>
      <c r="AE329" s="12"/>
      <c r="AT329" s="252" t="s">
        <v>276</v>
      </c>
      <c r="AU329" s="252" t="s">
        <v>86</v>
      </c>
      <c r="AV329" s="12" t="s">
        <v>86</v>
      </c>
      <c r="AW329" s="12" t="s">
        <v>32</v>
      </c>
      <c r="AX329" s="12" t="s">
        <v>76</v>
      </c>
      <c r="AY329" s="252" t="s">
        <v>251</v>
      </c>
    </row>
    <row r="330" s="15" customFormat="1">
      <c r="A330" s="15"/>
      <c r="B330" s="274"/>
      <c r="C330" s="275"/>
      <c r="D330" s="234" t="s">
        <v>276</v>
      </c>
      <c r="E330" s="276" t="s">
        <v>1</v>
      </c>
      <c r="F330" s="277" t="s">
        <v>423</v>
      </c>
      <c r="G330" s="275"/>
      <c r="H330" s="278">
        <v>1</v>
      </c>
      <c r="I330" s="279"/>
      <c r="J330" s="275"/>
      <c r="K330" s="275"/>
      <c r="L330" s="280"/>
      <c r="M330" s="281"/>
      <c r="N330" s="282"/>
      <c r="O330" s="282"/>
      <c r="P330" s="282"/>
      <c r="Q330" s="282"/>
      <c r="R330" s="282"/>
      <c r="S330" s="282"/>
      <c r="T330" s="283"/>
      <c r="U330" s="15"/>
      <c r="V330" s="15"/>
      <c r="W330" s="15"/>
      <c r="X330" s="15"/>
      <c r="Y330" s="15"/>
      <c r="Z330" s="15"/>
      <c r="AA330" s="15"/>
      <c r="AB330" s="15"/>
      <c r="AC330" s="15"/>
      <c r="AD330" s="15"/>
      <c r="AE330" s="15"/>
      <c r="AT330" s="284" t="s">
        <v>276</v>
      </c>
      <c r="AU330" s="284" t="s">
        <v>86</v>
      </c>
      <c r="AV330" s="15" t="s">
        <v>254</v>
      </c>
      <c r="AW330" s="15" t="s">
        <v>32</v>
      </c>
      <c r="AX330" s="15" t="s">
        <v>84</v>
      </c>
      <c r="AY330" s="284" t="s">
        <v>251</v>
      </c>
    </row>
    <row r="331" s="11" customFormat="1" ht="22.8" customHeight="1">
      <c r="A331" s="11"/>
      <c r="B331" s="206"/>
      <c r="C331" s="207"/>
      <c r="D331" s="208" t="s">
        <v>75</v>
      </c>
      <c r="E331" s="272" t="s">
        <v>254</v>
      </c>
      <c r="F331" s="272" t="s">
        <v>2267</v>
      </c>
      <c r="G331" s="207"/>
      <c r="H331" s="207"/>
      <c r="I331" s="210"/>
      <c r="J331" s="273">
        <f>BK331</f>
        <v>0</v>
      </c>
      <c r="K331" s="207"/>
      <c r="L331" s="212"/>
      <c r="M331" s="213"/>
      <c r="N331" s="214"/>
      <c r="O331" s="214"/>
      <c r="P331" s="215">
        <f>SUM(P332:P336)</f>
        <v>0</v>
      </c>
      <c r="Q331" s="214"/>
      <c r="R331" s="215">
        <f>SUM(R332:R336)</f>
        <v>0</v>
      </c>
      <c r="S331" s="214"/>
      <c r="T331" s="216">
        <f>SUM(T332:T336)</f>
        <v>0</v>
      </c>
      <c r="U331" s="11"/>
      <c r="V331" s="11"/>
      <c r="W331" s="11"/>
      <c r="X331" s="11"/>
      <c r="Y331" s="11"/>
      <c r="Z331" s="11"/>
      <c r="AA331" s="11"/>
      <c r="AB331" s="11"/>
      <c r="AC331" s="11"/>
      <c r="AD331" s="11"/>
      <c r="AE331" s="11"/>
      <c r="AR331" s="217" t="s">
        <v>84</v>
      </c>
      <c r="AT331" s="218" t="s">
        <v>75</v>
      </c>
      <c r="AU331" s="218" t="s">
        <v>84</v>
      </c>
      <c r="AY331" s="217" t="s">
        <v>251</v>
      </c>
      <c r="BK331" s="219">
        <f>SUM(BK332:BK336)</f>
        <v>0</v>
      </c>
    </row>
    <row r="332" s="2" customFormat="1" ht="33" customHeight="1">
      <c r="A332" s="38"/>
      <c r="B332" s="39"/>
      <c r="C332" s="220" t="s">
        <v>1078</v>
      </c>
      <c r="D332" s="220" t="s">
        <v>255</v>
      </c>
      <c r="E332" s="221" t="s">
        <v>2268</v>
      </c>
      <c r="F332" s="222" t="s">
        <v>2269</v>
      </c>
      <c r="G332" s="223" t="s">
        <v>592</v>
      </c>
      <c r="H332" s="224">
        <v>0.90000000000000002</v>
      </c>
      <c r="I332" s="225"/>
      <c r="J332" s="226">
        <f>ROUND(I332*H332,2)</f>
        <v>0</v>
      </c>
      <c r="K332" s="227"/>
      <c r="L332" s="44"/>
      <c r="M332" s="228" t="s">
        <v>1</v>
      </c>
      <c r="N332" s="229" t="s">
        <v>41</v>
      </c>
      <c r="O332" s="91"/>
      <c r="P332" s="230">
        <f>O332*H332</f>
        <v>0</v>
      </c>
      <c r="Q332" s="230">
        <v>0</v>
      </c>
      <c r="R332" s="230">
        <f>Q332*H332</f>
        <v>0</v>
      </c>
      <c r="S332" s="230">
        <v>0</v>
      </c>
      <c r="T332" s="231">
        <f>S332*H332</f>
        <v>0</v>
      </c>
      <c r="U332" s="38"/>
      <c r="V332" s="38"/>
      <c r="W332" s="38"/>
      <c r="X332" s="38"/>
      <c r="Y332" s="38"/>
      <c r="Z332" s="38"/>
      <c r="AA332" s="38"/>
      <c r="AB332" s="38"/>
      <c r="AC332" s="38"/>
      <c r="AD332" s="38"/>
      <c r="AE332" s="38"/>
      <c r="AR332" s="232" t="s">
        <v>254</v>
      </c>
      <c r="AT332" s="232" t="s">
        <v>255</v>
      </c>
      <c r="AU332" s="232" t="s">
        <v>86</v>
      </c>
      <c r="AY332" s="17" t="s">
        <v>251</v>
      </c>
      <c r="BE332" s="233">
        <f>IF(N332="základní",J332,0)</f>
        <v>0</v>
      </c>
      <c r="BF332" s="233">
        <f>IF(N332="snížená",J332,0)</f>
        <v>0</v>
      </c>
      <c r="BG332" s="233">
        <f>IF(N332="zákl. přenesená",J332,0)</f>
        <v>0</v>
      </c>
      <c r="BH332" s="233">
        <f>IF(N332="sníž. přenesená",J332,0)</f>
        <v>0</v>
      </c>
      <c r="BI332" s="233">
        <f>IF(N332="nulová",J332,0)</f>
        <v>0</v>
      </c>
      <c r="BJ332" s="17" t="s">
        <v>84</v>
      </c>
      <c r="BK332" s="233">
        <f>ROUND(I332*H332,2)</f>
        <v>0</v>
      </c>
      <c r="BL332" s="17" t="s">
        <v>254</v>
      </c>
      <c r="BM332" s="232" t="s">
        <v>2270</v>
      </c>
    </row>
    <row r="333" s="2" customFormat="1">
      <c r="A333" s="38"/>
      <c r="B333" s="39"/>
      <c r="C333" s="40"/>
      <c r="D333" s="234" t="s">
        <v>260</v>
      </c>
      <c r="E333" s="40"/>
      <c r="F333" s="235" t="s">
        <v>2271</v>
      </c>
      <c r="G333" s="40"/>
      <c r="H333" s="40"/>
      <c r="I333" s="236"/>
      <c r="J333" s="40"/>
      <c r="K333" s="40"/>
      <c r="L333" s="44"/>
      <c r="M333" s="237"/>
      <c r="N333" s="238"/>
      <c r="O333" s="91"/>
      <c r="P333" s="91"/>
      <c r="Q333" s="91"/>
      <c r="R333" s="91"/>
      <c r="S333" s="91"/>
      <c r="T333" s="92"/>
      <c r="U333" s="38"/>
      <c r="V333" s="38"/>
      <c r="W333" s="38"/>
      <c r="X333" s="38"/>
      <c r="Y333" s="38"/>
      <c r="Z333" s="38"/>
      <c r="AA333" s="38"/>
      <c r="AB333" s="38"/>
      <c r="AC333" s="38"/>
      <c r="AD333" s="38"/>
      <c r="AE333" s="38"/>
      <c r="AT333" s="17" t="s">
        <v>260</v>
      </c>
      <c r="AU333" s="17" t="s">
        <v>86</v>
      </c>
    </row>
    <row r="334" s="2" customFormat="1">
      <c r="A334" s="38"/>
      <c r="B334" s="39"/>
      <c r="C334" s="40"/>
      <c r="D334" s="240" t="s">
        <v>274</v>
      </c>
      <c r="E334" s="40"/>
      <c r="F334" s="241" t="s">
        <v>2272</v>
      </c>
      <c r="G334" s="40"/>
      <c r="H334" s="40"/>
      <c r="I334" s="236"/>
      <c r="J334" s="40"/>
      <c r="K334" s="40"/>
      <c r="L334" s="44"/>
      <c r="M334" s="237"/>
      <c r="N334" s="238"/>
      <c r="O334" s="91"/>
      <c r="P334" s="91"/>
      <c r="Q334" s="91"/>
      <c r="R334" s="91"/>
      <c r="S334" s="91"/>
      <c r="T334" s="92"/>
      <c r="U334" s="38"/>
      <c r="V334" s="38"/>
      <c r="W334" s="38"/>
      <c r="X334" s="38"/>
      <c r="Y334" s="38"/>
      <c r="Z334" s="38"/>
      <c r="AA334" s="38"/>
      <c r="AB334" s="38"/>
      <c r="AC334" s="38"/>
      <c r="AD334" s="38"/>
      <c r="AE334" s="38"/>
      <c r="AT334" s="17" t="s">
        <v>274</v>
      </c>
      <c r="AU334" s="17" t="s">
        <v>86</v>
      </c>
    </row>
    <row r="335" s="13" customFormat="1">
      <c r="A335" s="13"/>
      <c r="B335" s="253"/>
      <c r="C335" s="254"/>
      <c r="D335" s="234" t="s">
        <v>276</v>
      </c>
      <c r="E335" s="255" t="s">
        <v>1</v>
      </c>
      <c r="F335" s="256" t="s">
        <v>2273</v>
      </c>
      <c r="G335" s="254"/>
      <c r="H335" s="255" t="s">
        <v>1</v>
      </c>
      <c r="I335" s="257"/>
      <c r="J335" s="254"/>
      <c r="K335" s="254"/>
      <c r="L335" s="258"/>
      <c r="M335" s="259"/>
      <c r="N335" s="260"/>
      <c r="O335" s="260"/>
      <c r="P335" s="260"/>
      <c r="Q335" s="260"/>
      <c r="R335" s="260"/>
      <c r="S335" s="260"/>
      <c r="T335" s="261"/>
      <c r="U335" s="13"/>
      <c r="V335" s="13"/>
      <c r="W335" s="13"/>
      <c r="X335" s="13"/>
      <c r="Y335" s="13"/>
      <c r="Z335" s="13"/>
      <c r="AA335" s="13"/>
      <c r="AB335" s="13"/>
      <c r="AC335" s="13"/>
      <c r="AD335" s="13"/>
      <c r="AE335" s="13"/>
      <c r="AT335" s="262" t="s">
        <v>276</v>
      </c>
      <c r="AU335" s="262" t="s">
        <v>86</v>
      </c>
      <c r="AV335" s="13" t="s">
        <v>84</v>
      </c>
      <c r="AW335" s="13" t="s">
        <v>32</v>
      </c>
      <c r="AX335" s="13" t="s">
        <v>76</v>
      </c>
      <c r="AY335" s="262" t="s">
        <v>251</v>
      </c>
    </row>
    <row r="336" s="12" customFormat="1">
      <c r="A336" s="12"/>
      <c r="B336" s="242"/>
      <c r="C336" s="243"/>
      <c r="D336" s="234" t="s">
        <v>276</v>
      </c>
      <c r="E336" s="244" t="s">
        <v>1</v>
      </c>
      <c r="F336" s="245" t="s">
        <v>2274</v>
      </c>
      <c r="G336" s="243"/>
      <c r="H336" s="246">
        <v>0.90000000000000002</v>
      </c>
      <c r="I336" s="247"/>
      <c r="J336" s="243"/>
      <c r="K336" s="243"/>
      <c r="L336" s="248"/>
      <c r="M336" s="249"/>
      <c r="N336" s="250"/>
      <c r="O336" s="250"/>
      <c r="P336" s="250"/>
      <c r="Q336" s="250"/>
      <c r="R336" s="250"/>
      <c r="S336" s="250"/>
      <c r="T336" s="251"/>
      <c r="U336" s="12"/>
      <c r="V336" s="12"/>
      <c r="W336" s="12"/>
      <c r="X336" s="12"/>
      <c r="Y336" s="12"/>
      <c r="Z336" s="12"/>
      <c r="AA336" s="12"/>
      <c r="AB336" s="12"/>
      <c r="AC336" s="12"/>
      <c r="AD336" s="12"/>
      <c r="AE336" s="12"/>
      <c r="AT336" s="252" t="s">
        <v>276</v>
      </c>
      <c r="AU336" s="252" t="s">
        <v>86</v>
      </c>
      <c r="AV336" s="12" t="s">
        <v>86</v>
      </c>
      <c r="AW336" s="12" t="s">
        <v>32</v>
      </c>
      <c r="AX336" s="12" t="s">
        <v>84</v>
      </c>
      <c r="AY336" s="252" t="s">
        <v>251</v>
      </c>
    </row>
    <row r="337" s="11" customFormat="1" ht="22.8" customHeight="1">
      <c r="A337" s="11"/>
      <c r="B337" s="206"/>
      <c r="C337" s="207"/>
      <c r="D337" s="208" t="s">
        <v>75</v>
      </c>
      <c r="E337" s="272" t="s">
        <v>282</v>
      </c>
      <c r="F337" s="272" t="s">
        <v>1501</v>
      </c>
      <c r="G337" s="207"/>
      <c r="H337" s="207"/>
      <c r="I337" s="210"/>
      <c r="J337" s="273">
        <f>BK337</f>
        <v>0</v>
      </c>
      <c r="K337" s="207"/>
      <c r="L337" s="212"/>
      <c r="M337" s="213"/>
      <c r="N337" s="214"/>
      <c r="O337" s="214"/>
      <c r="P337" s="215">
        <f>SUM(P338:P382)</f>
        <v>0</v>
      </c>
      <c r="Q337" s="214"/>
      <c r="R337" s="215">
        <f>SUM(R338:R382)</f>
        <v>1.4616</v>
      </c>
      <c r="S337" s="214"/>
      <c r="T337" s="216">
        <f>SUM(T338:T382)</f>
        <v>0</v>
      </c>
      <c r="U337" s="11"/>
      <c r="V337" s="11"/>
      <c r="W337" s="11"/>
      <c r="X337" s="11"/>
      <c r="Y337" s="11"/>
      <c r="Z337" s="11"/>
      <c r="AA337" s="11"/>
      <c r="AB337" s="11"/>
      <c r="AC337" s="11"/>
      <c r="AD337" s="11"/>
      <c r="AE337" s="11"/>
      <c r="AR337" s="217" t="s">
        <v>84</v>
      </c>
      <c r="AT337" s="218" t="s">
        <v>75</v>
      </c>
      <c r="AU337" s="218" t="s">
        <v>84</v>
      </c>
      <c r="AY337" s="217" t="s">
        <v>251</v>
      </c>
      <c r="BK337" s="219">
        <f>SUM(BK338:BK382)</f>
        <v>0</v>
      </c>
    </row>
    <row r="338" s="2" customFormat="1" ht="24.15" customHeight="1">
      <c r="A338" s="38"/>
      <c r="B338" s="39"/>
      <c r="C338" s="220" t="s">
        <v>1087</v>
      </c>
      <c r="D338" s="220" t="s">
        <v>255</v>
      </c>
      <c r="E338" s="221" t="s">
        <v>1503</v>
      </c>
      <c r="F338" s="222" t="s">
        <v>1504</v>
      </c>
      <c r="G338" s="223" t="s">
        <v>409</v>
      </c>
      <c r="H338" s="224">
        <v>810</v>
      </c>
      <c r="I338" s="225"/>
      <c r="J338" s="226">
        <f>ROUND(I338*H338,2)</f>
        <v>0</v>
      </c>
      <c r="K338" s="227"/>
      <c r="L338" s="44"/>
      <c r="M338" s="228" t="s">
        <v>1</v>
      </c>
      <c r="N338" s="229" t="s">
        <v>41</v>
      </c>
      <c r="O338" s="91"/>
      <c r="P338" s="230">
        <f>O338*H338</f>
        <v>0</v>
      </c>
      <c r="Q338" s="230">
        <v>0</v>
      </c>
      <c r="R338" s="230">
        <f>Q338*H338</f>
        <v>0</v>
      </c>
      <c r="S338" s="230">
        <v>0</v>
      </c>
      <c r="T338" s="231">
        <f>S338*H338</f>
        <v>0</v>
      </c>
      <c r="U338" s="38"/>
      <c r="V338" s="38"/>
      <c r="W338" s="38"/>
      <c r="X338" s="38"/>
      <c r="Y338" s="38"/>
      <c r="Z338" s="38"/>
      <c r="AA338" s="38"/>
      <c r="AB338" s="38"/>
      <c r="AC338" s="38"/>
      <c r="AD338" s="38"/>
      <c r="AE338" s="38"/>
      <c r="AR338" s="232" t="s">
        <v>254</v>
      </c>
      <c r="AT338" s="232" t="s">
        <v>255</v>
      </c>
      <c r="AU338" s="232" t="s">
        <v>86</v>
      </c>
      <c r="AY338" s="17" t="s">
        <v>251</v>
      </c>
      <c r="BE338" s="233">
        <f>IF(N338="základní",J338,0)</f>
        <v>0</v>
      </c>
      <c r="BF338" s="233">
        <f>IF(N338="snížená",J338,0)</f>
        <v>0</v>
      </c>
      <c r="BG338" s="233">
        <f>IF(N338="zákl. přenesená",J338,0)</f>
        <v>0</v>
      </c>
      <c r="BH338" s="233">
        <f>IF(N338="sníž. přenesená",J338,0)</f>
        <v>0</v>
      </c>
      <c r="BI338" s="233">
        <f>IF(N338="nulová",J338,0)</f>
        <v>0</v>
      </c>
      <c r="BJ338" s="17" t="s">
        <v>84</v>
      </c>
      <c r="BK338" s="233">
        <f>ROUND(I338*H338,2)</f>
        <v>0</v>
      </c>
      <c r="BL338" s="17" t="s">
        <v>254</v>
      </c>
      <c r="BM338" s="232" t="s">
        <v>2275</v>
      </c>
    </row>
    <row r="339" s="2" customFormat="1">
      <c r="A339" s="38"/>
      <c r="B339" s="39"/>
      <c r="C339" s="40"/>
      <c r="D339" s="234" t="s">
        <v>260</v>
      </c>
      <c r="E339" s="40"/>
      <c r="F339" s="235" t="s">
        <v>1506</v>
      </c>
      <c r="G339" s="40"/>
      <c r="H339" s="40"/>
      <c r="I339" s="236"/>
      <c r="J339" s="40"/>
      <c r="K339" s="40"/>
      <c r="L339" s="44"/>
      <c r="M339" s="237"/>
      <c r="N339" s="238"/>
      <c r="O339" s="91"/>
      <c r="P339" s="91"/>
      <c r="Q339" s="91"/>
      <c r="R339" s="91"/>
      <c r="S339" s="91"/>
      <c r="T339" s="92"/>
      <c r="U339" s="38"/>
      <c r="V339" s="38"/>
      <c r="W339" s="38"/>
      <c r="X339" s="38"/>
      <c r="Y339" s="38"/>
      <c r="Z339" s="38"/>
      <c r="AA339" s="38"/>
      <c r="AB339" s="38"/>
      <c r="AC339" s="38"/>
      <c r="AD339" s="38"/>
      <c r="AE339" s="38"/>
      <c r="AT339" s="17" t="s">
        <v>260</v>
      </c>
      <c r="AU339" s="17" t="s">
        <v>86</v>
      </c>
    </row>
    <row r="340" s="2" customFormat="1">
      <c r="A340" s="38"/>
      <c r="B340" s="39"/>
      <c r="C340" s="40"/>
      <c r="D340" s="240" t="s">
        <v>274</v>
      </c>
      <c r="E340" s="40"/>
      <c r="F340" s="241" t="s">
        <v>1507</v>
      </c>
      <c r="G340" s="40"/>
      <c r="H340" s="40"/>
      <c r="I340" s="236"/>
      <c r="J340" s="40"/>
      <c r="K340" s="40"/>
      <c r="L340" s="44"/>
      <c r="M340" s="237"/>
      <c r="N340" s="238"/>
      <c r="O340" s="91"/>
      <c r="P340" s="91"/>
      <c r="Q340" s="91"/>
      <c r="R340" s="91"/>
      <c r="S340" s="91"/>
      <c r="T340" s="92"/>
      <c r="U340" s="38"/>
      <c r="V340" s="38"/>
      <c r="W340" s="38"/>
      <c r="X340" s="38"/>
      <c r="Y340" s="38"/>
      <c r="Z340" s="38"/>
      <c r="AA340" s="38"/>
      <c r="AB340" s="38"/>
      <c r="AC340" s="38"/>
      <c r="AD340" s="38"/>
      <c r="AE340" s="38"/>
      <c r="AT340" s="17" t="s">
        <v>274</v>
      </c>
      <c r="AU340" s="17" t="s">
        <v>86</v>
      </c>
    </row>
    <row r="341" s="13" customFormat="1">
      <c r="A341" s="13"/>
      <c r="B341" s="253"/>
      <c r="C341" s="254"/>
      <c r="D341" s="234" t="s">
        <v>276</v>
      </c>
      <c r="E341" s="255" t="s">
        <v>1</v>
      </c>
      <c r="F341" s="256" t="s">
        <v>1508</v>
      </c>
      <c r="G341" s="254"/>
      <c r="H341" s="255" t="s">
        <v>1</v>
      </c>
      <c r="I341" s="257"/>
      <c r="J341" s="254"/>
      <c r="K341" s="254"/>
      <c r="L341" s="258"/>
      <c r="M341" s="259"/>
      <c r="N341" s="260"/>
      <c r="O341" s="260"/>
      <c r="P341" s="260"/>
      <c r="Q341" s="260"/>
      <c r="R341" s="260"/>
      <c r="S341" s="260"/>
      <c r="T341" s="261"/>
      <c r="U341" s="13"/>
      <c r="V341" s="13"/>
      <c r="W341" s="13"/>
      <c r="X341" s="13"/>
      <c r="Y341" s="13"/>
      <c r="Z341" s="13"/>
      <c r="AA341" s="13"/>
      <c r="AB341" s="13"/>
      <c r="AC341" s="13"/>
      <c r="AD341" s="13"/>
      <c r="AE341" s="13"/>
      <c r="AT341" s="262" t="s">
        <v>276</v>
      </c>
      <c r="AU341" s="262" t="s">
        <v>86</v>
      </c>
      <c r="AV341" s="13" t="s">
        <v>84</v>
      </c>
      <c r="AW341" s="13" t="s">
        <v>32</v>
      </c>
      <c r="AX341" s="13" t="s">
        <v>76</v>
      </c>
      <c r="AY341" s="262" t="s">
        <v>251</v>
      </c>
    </row>
    <row r="342" s="12" customFormat="1">
      <c r="A342" s="12"/>
      <c r="B342" s="242"/>
      <c r="C342" s="243"/>
      <c r="D342" s="234" t="s">
        <v>276</v>
      </c>
      <c r="E342" s="244" t="s">
        <v>1</v>
      </c>
      <c r="F342" s="245" t="s">
        <v>2276</v>
      </c>
      <c r="G342" s="243"/>
      <c r="H342" s="246">
        <v>810</v>
      </c>
      <c r="I342" s="247"/>
      <c r="J342" s="243"/>
      <c r="K342" s="243"/>
      <c r="L342" s="248"/>
      <c r="M342" s="249"/>
      <c r="N342" s="250"/>
      <c r="O342" s="250"/>
      <c r="P342" s="250"/>
      <c r="Q342" s="250"/>
      <c r="R342" s="250"/>
      <c r="S342" s="250"/>
      <c r="T342" s="251"/>
      <c r="U342" s="12"/>
      <c r="V342" s="12"/>
      <c r="W342" s="12"/>
      <c r="X342" s="12"/>
      <c r="Y342" s="12"/>
      <c r="Z342" s="12"/>
      <c r="AA342" s="12"/>
      <c r="AB342" s="12"/>
      <c r="AC342" s="12"/>
      <c r="AD342" s="12"/>
      <c r="AE342" s="12"/>
      <c r="AT342" s="252" t="s">
        <v>276</v>
      </c>
      <c r="AU342" s="252" t="s">
        <v>86</v>
      </c>
      <c r="AV342" s="12" t="s">
        <v>86</v>
      </c>
      <c r="AW342" s="12" t="s">
        <v>32</v>
      </c>
      <c r="AX342" s="12" t="s">
        <v>84</v>
      </c>
      <c r="AY342" s="252" t="s">
        <v>251</v>
      </c>
    </row>
    <row r="343" s="2" customFormat="1" ht="24.15" customHeight="1">
      <c r="A343" s="38"/>
      <c r="B343" s="39"/>
      <c r="C343" s="220" t="s">
        <v>1435</v>
      </c>
      <c r="D343" s="220" t="s">
        <v>255</v>
      </c>
      <c r="E343" s="221" t="s">
        <v>1511</v>
      </c>
      <c r="F343" s="222" t="s">
        <v>1512</v>
      </c>
      <c r="G343" s="223" t="s">
        <v>409</v>
      </c>
      <c r="H343" s="224">
        <v>810</v>
      </c>
      <c r="I343" s="225"/>
      <c r="J343" s="226">
        <f>ROUND(I343*H343,2)</f>
        <v>0</v>
      </c>
      <c r="K343" s="227"/>
      <c r="L343" s="44"/>
      <c r="M343" s="228" t="s">
        <v>1</v>
      </c>
      <c r="N343" s="229" t="s">
        <v>41</v>
      </c>
      <c r="O343" s="91"/>
      <c r="P343" s="230">
        <f>O343*H343</f>
        <v>0</v>
      </c>
      <c r="Q343" s="230">
        <v>0</v>
      </c>
      <c r="R343" s="230">
        <f>Q343*H343</f>
        <v>0</v>
      </c>
      <c r="S343" s="230">
        <v>0</v>
      </c>
      <c r="T343" s="231">
        <f>S343*H343</f>
        <v>0</v>
      </c>
      <c r="U343" s="38"/>
      <c r="V343" s="38"/>
      <c r="W343" s="38"/>
      <c r="X343" s="38"/>
      <c r="Y343" s="38"/>
      <c r="Z343" s="38"/>
      <c r="AA343" s="38"/>
      <c r="AB343" s="38"/>
      <c r="AC343" s="38"/>
      <c r="AD343" s="38"/>
      <c r="AE343" s="38"/>
      <c r="AR343" s="232" t="s">
        <v>254</v>
      </c>
      <c r="AT343" s="232" t="s">
        <v>255</v>
      </c>
      <c r="AU343" s="232" t="s">
        <v>86</v>
      </c>
      <c r="AY343" s="17" t="s">
        <v>251</v>
      </c>
      <c r="BE343" s="233">
        <f>IF(N343="základní",J343,0)</f>
        <v>0</v>
      </c>
      <c r="BF343" s="233">
        <f>IF(N343="snížená",J343,0)</f>
        <v>0</v>
      </c>
      <c r="BG343" s="233">
        <f>IF(N343="zákl. přenesená",J343,0)</f>
        <v>0</v>
      </c>
      <c r="BH343" s="233">
        <f>IF(N343="sníž. přenesená",J343,0)</f>
        <v>0</v>
      </c>
      <c r="BI343" s="233">
        <f>IF(N343="nulová",J343,0)</f>
        <v>0</v>
      </c>
      <c r="BJ343" s="17" t="s">
        <v>84</v>
      </c>
      <c r="BK343" s="233">
        <f>ROUND(I343*H343,2)</f>
        <v>0</v>
      </c>
      <c r="BL343" s="17" t="s">
        <v>254</v>
      </c>
      <c r="BM343" s="232" t="s">
        <v>2277</v>
      </c>
    </row>
    <row r="344" s="2" customFormat="1">
      <c r="A344" s="38"/>
      <c r="B344" s="39"/>
      <c r="C344" s="40"/>
      <c r="D344" s="234" t="s">
        <v>260</v>
      </c>
      <c r="E344" s="40"/>
      <c r="F344" s="235" t="s">
        <v>1514</v>
      </c>
      <c r="G344" s="40"/>
      <c r="H344" s="40"/>
      <c r="I344" s="236"/>
      <c r="J344" s="40"/>
      <c r="K344" s="40"/>
      <c r="L344" s="44"/>
      <c r="M344" s="237"/>
      <c r="N344" s="238"/>
      <c r="O344" s="91"/>
      <c r="P344" s="91"/>
      <c r="Q344" s="91"/>
      <c r="R344" s="91"/>
      <c r="S344" s="91"/>
      <c r="T344" s="92"/>
      <c r="U344" s="38"/>
      <c r="V344" s="38"/>
      <c r="W344" s="38"/>
      <c r="X344" s="38"/>
      <c r="Y344" s="38"/>
      <c r="Z344" s="38"/>
      <c r="AA344" s="38"/>
      <c r="AB344" s="38"/>
      <c r="AC344" s="38"/>
      <c r="AD344" s="38"/>
      <c r="AE344" s="38"/>
      <c r="AT344" s="17" t="s">
        <v>260</v>
      </c>
      <c r="AU344" s="17" t="s">
        <v>86</v>
      </c>
    </row>
    <row r="345" s="2" customFormat="1">
      <c r="A345" s="38"/>
      <c r="B345" s="39"/>
      <c r="C345" s="40"/>
      <c r="D345" s="240" t="s">
        <v>274</v>
      </c>
      <c r="E345" s="40"/>
      <c r="F345" s="241" t="s">
        <v>1515</v>
      </c>
      <c r="G345" s="40"/>
      <c r="H345" s="40"/>
      <c r="I345" s="236"/>
      <c r="J345" s="40"/>
      <c r="K345" s="40"/>
      <c r="L345" s="44"/>
      <c r="M345" s="237"/>
      <c r="N345" s="238"/>
      <c r="O345" s="91"/>
      <c r="P345" s="91"/>
      <c r="Q345" s="91"/>
      <c r="R345" s="91"/>
      <c r="S345" s="91"/>
      <c r="T345" s="92"/>
      <c r="U345" s="38"/>
      <c r="V345" s="38"/>
      <c r="W345" s="38"/>
      <c r="X345" s="38"/>
      <c r="Y345" s="38"/>
      <c r="Z345" s="38"/>
      <c r="AA345" s="38"/>
      <c r="AB345" s="38"/>
      <c r="AC345" s="38"/>
      <c r="AD345" s="38"/>
      <c r="AE345" s="38"/>
      <c r="AT345" s="17" t="s">
        <v>274</v>
      </c>
      <c r="AU345" s="17" t="s">
        <v>86</v>
      </c>
    </row>
    <row r="346" s="13" customFormat="1">
      <c r="A346" s="13"/>
      <c r="B346" s="253"/>
      <c r="C346" s="254"/>
      <c r="D346" s="234" t="s">
        <v>276</v>
      </c>
      <c r="E346" s="255" t="s">
        <v>1</v>
      </c>
      <c r="F346" s="256" t="s">
        <v>1516</v>
      </c>
      <c r="G346" s="254"/>
      <c r="H346" s="255" t="s">
        <v>1</v>
      </c>
      <c r="I346" s="257"/>
      <c r="J346" s="254"/>
      <c r="K346" s="254"/>
      <c r="L346" s="258"/>
      <c r="M346" s="259"/>
      <c r="N346" s="260"/>
      <c r="O346" s="260"/>
      <c r="P346" s="260"/>
      <c r="Q346" s="260"/>
      <c r="R346" s="260"/>
      <c r="S346" s="260"/>
      <c r="T346" s="261"/>
      <c r="U346" s="13"/>
      <c r="V346" s="13"/>
      <c r="W346" s="13"/>
      <c r="X346" s="13"/>
      <c r="Y346" s="13"/>
      <c r="Z346" s="13"/>
      <c r="AA346" s="13"/>
      <c r="AB346" s="13"/>
      <c r="AC346" s="13"/>
      <c r="AD346" s="13"/>
      <c r="AE346" s="13"/>
      <c r="AT346" s="262" t="s">
        <v>276</v>
      </c>
      <c r="AU346" s="262" t="s">
        <v>86</v>
      </c>
      <c r="AV346" s="13" t="s">
        <v>84</v>
      </c>
      <c r="AW346" s="13" t="s">
        <v>32</v>
      </c>
      <c r="AX346" s="13" t="s">
        <v>76</v>
      </c>
      <c r="AY346" s="262" t="s">
        <v>251</v>
      </c>
    </row>
    <row r="347" s="12" customFormat="1">
      <c r="A347" s="12"/>
      <c r="B347" s="242"/>
      <c r="C347" s="243"/>
      <c r="D347" s="234" t="s">
        <v>276</v>
      </c>
      <c r="E347" s="244" t="s">
        <v>1</v>
      </c>
      <c r="F347" s="245" t="s">
        <v>2276</v>
      </c>
      <c r="G347" s="243"/>
      <c r="H347" s="246">
        <v>810</v>
      </c>
      <c r="I347" s="247"/>
      <c r="J347" s="243"/>
      <c r="K347" s="243"/>
      <c r="L347" s="248"/>
      <c r="M347" s="249"/>
      <c r="N347" s="250"/>
      <c r="O347" s="250"/>
      <c r="P347" s="250"/>
      <c r="Q347" s="250"/>
      <c r="R347" s="250"/>
      <c r="S347" s="250"/>
      <c r="T347" s="251"/>
      <c r="U347" s="12"/>
      <c r="V347" s="12"/>
      <c r="W347" s="12"/>
      <c r="X347" s="12"/>
      <c r="Y347" s="12"/>
      <c r="Z347" s="12"/>
      <c r="AA347" s="12"/>
      <c r="AB347" s="12"/>
      <c r="AC347" s="12"/>
      <c r="AD347" s="12"/>
      <c r="AE347" s="12"/>
      <c r="AT347" s="252" t="s">
        <v>276</v>
      </c>
      <c r="AU347" s="252" t="s">
        <v>86</v>
      </c>
      <c r="AV347" s="12" t="s">
        <v>86</v>
      </c>
      <c r="AW347" s="12" t="s">
        <v>32</v>
      </c>
      <c r="AX347" s="12" t="s">
        <v>84</v>
      </c>
      <c r="AY347" s="252" t="s">
        <v>251</v>
      </c>
    </row>
    <row r="348" s="2" customFormat="1" ht="33" customHeight="1">
      <c r="A348" s="38"/>
      <c r="B348" s="39"/>
      <c r="C348" s="220" t="s">
        <v>1442</v>
      </c>
      <c r="D348" s="220" t="s">
        <v>255</v>
      </c>
      <c r="E348" s="221" t="s">
        <v>1521</v>
      </c>
      <c r="F348" s="222" t="s">
        <v>1522</v>
      </c>
      <c r="G348" s="223" t="s">
        <v>409</v>
      </c>
      <c r="H348" s="224">
        <v>810</v>
      </c>
      <c r="I348" s="225"/>
      <c r="J348" s="226">
        <f>ROUND(I348*H348,2)</f>
        <v>0</v>
      </c>
      <c r="K348" s="227"/>
      <c r="L348" s="44"/>
      <c r="M348" s="228" t="s">
        <v>1</v>
      </c>
      <c r="N348" s="229" t="s">
        <v>41</v>
      </c>
      <c r="O348" s="91"/>
      <c r="P348" s="230">
        <f>O348*H348</f>
        <v>0</v>
      </c>
      <c r="Q348" s="230">
        <v>0</v>
      </c>
      <c r="R348" s="230">
        <f>Q348*H348</f>
        <v>0</v>
      </c>
      <c r="S348" s="230">
        <v>0</v>
      </c>
      <c r="T348" s="231">
        <f>S348*H348</f>
        <v>0</v>
      </c>
      <c r="U348" s="38"/>
      <c r="V348" s="38"/>
      <c r="W348" s="38"/>
      <c r="X348" s="38"/>
      <c r="Y348" s="38"/>
      <c r="Z348" s="38"/>
      <c r="AA348" s="38"/>
      <c r="AB348" s="38"/>
      <c r="AC348" s="38"/>
      <c r="AD348" s="38"/>
      <c r="AE348" s="38"/>
      <c r="AR348" s="232" t="s">
        <v>254</v>
      </c>
      <c r="AT348" s="232" t="s">
        <v>255</v>
      </c>
      <c r="AU348" s="232" t="s">
        <v>86</v>
      </c>
      <c r="AY348" s="17" t="s">
        <v>251</v>
      </c>
      <c r="BE348" s="233">
        <f>IF(N348="základní",J348,0)</f>
        <v>0</v>
      </c>
      <c r="BF348" s="233">
        <f>IF(N348="snížená",J348,0)</f>
        <v>0</v>
      </c>
      <c r="BG348" s="233">
        <f>IF(N348="zákl. přenesená",J348,0)</f>
        <v>0</v>
      </c>
      <c r="BH348" s="233">
        <f>IF(N348="sníž. přenesená",J348,0)</f>
        <v>0</v>
      </c>
      <c r="BI348" s="233">
        <f>IF(N348="nulová",J348,0)</f>
        <v>0</v>
      </c>
      <c r="BJ348" s="17" t="s">
        <v>84</v>
      </c>
      <c r="BK348" s="233">
        <f>ROUND(I348*H348,2)</f>
        <v>0</v>
      </c>
      <c r="BL348" s="17" t="s">
        <v>254</v>
      </c>
      <c r="BM348" s="232" t="s">
        <v>2278</v>
      </c>
    </row>
    <row r="349" s="2" customFormat="1">
      <c r="A349" s="38"/>
      <c r="B349" s="39"/>
      <c r="C349" s="40"/>
      <c r="D349" s="234" t="s">
        <v>260</v>
      </c>
      <c r="E349" s="40"/>
      <c r="F349" s="235" t="s">
        <v>1524</v>
      </c>
      <c r="G349" s="40"/>
      <c r="H349" s="40"/>
      <c r="I349" s="236"/>
      <c r="J349" s="40"/>
      <c r="K349" s="40"/>
      <c r="L349" s="44"/>
      <c r="M349" s="237"/>
      <c r="N349" s="238"/>
      <c r="O349" s="91"/>
      <c r="P349" s="91"/>
      <c r="Q349" s="91"/>
      <c r="R349" s="91"/>
      <c r="S349" s="91"/>
      <c r="T349" s="92"/>
      <c r="U349" s="38"/>
      <c r="V349" s="38"/>
      <c r="W349" s="38"/>
      <c r="X349" s="38"/>
      <c r="Y349" s="38"/>
      <c r="Z349" s="38"/>
      <c r="AA349" s="38"/>
      <c r="AB349" s="38"/>
      <c r="AC349" s="38"/>
      <c r="AD349" s="38"/>
      <c r="AE349" s="38"/>
      <c r="AT349" s="17" t="s">
        <v>260</v>
      </c>
      <c r="AU349" s="17" t="s">
        <v>86</v>
      </c>
    </row>
    <row r="350" s="2" customFormat="1">
      <c r="A350" s="38"/>
      <c r="B350" s="39"/>
      <c r="C350" s="40"/>
      <c r="D350" s="240" t="s">
        <v>274</v>
      </c>
      <c r="E350" s="40"/>
      <c r="F350" s="241" t="s">
        <v>1525</v>
      </c>
      <c r="G350" s="40"/>
      <c r="H350" s="40"/>
      <c r="I350" s="236"/>
      <c r="J350" s="40"/>
      <c r="K350" s="40"/>
      <c r="L350" s="44"/>
      <c r="M350" s="237"/>
      <c r="N350" s="238"/>
      <c r="O350" s="91"/>
      <c r="P350" s="91"/>
      <c r="Q350" s="91"/>
      <c r="R350" s="91"/>
      <c r="S350" s="91"/>
      <c r="T350" s="92"/>
      <c r="U350" s="38"/>
      <c r="V350" s="38"/>
      <c r="W350" s="38"/>
      <c r="X350" s="38"/>
      <c r="Y350" s="38"/>
      <c r="Z350" s="38"/>
      <c r="AA350" s="38"/>
      <c r="AB350" s="38"/>
      <c r="AC350" s="38"/>
      <c r="AD350" s="38"/>
      <c r="AE350" s="38"/>
      <c r="AT350" s="17" t="s">
        <v>274</v>
      </c>
      <c r="AU350" s="17" t="s">
        <v>86</v>
      </c>
    </row>
    <row r="351" s="13" customFormat="1">
      <c r="A351" s="13"/>
      <c r="B351" s="253"/>
      <c r="C351" s="254"/>
      <c r="D351" s="234" t="s">
        <v>276</v>
      </c>
      <c r="E351" s="255" t="s">
        <v>1</v>
      </c>
      <c r="F351" s="256" t="s">
        <v>1526</v>
      </c>
      <c r="G351" s="254"/>
      <c r="H351" s="255" t="s">
        <v>1</v>
      </c>
      <c r="I351" s="257"/>
      <c r="J351" s="254"/>
      <c r="K351" s="254"/>
      <c r="L351" s="258"/>
      <c r="M351" s="259"/>
      <c r="N351" s="260"/>
      <c r="O351" s="260"/>
      <c r="P351" s="260"/>
      <c r="Q351" s="260"/>
      <c r="R351" s="260"/>
      <c r="S351" s="260"/>
      <c r="T351" s="261"/>
      <c r="U351" s="13"/>
      <c r="V351" s="13"/>
      <c r="W351" s="13"/>
      <c r="X351" s="13"/>
      <c r="Y351" s="13"/>
      <c r="Z351" s="13"/>
      <c r="AA351" s="13"/>
      <c r="AB351" s="13"/>
      <c r="AC351" s="13"/>
      <c r="AD351" s="13"/>
      <c r="AE351" s="13"/>
      <c r="AT351" s="262" t="s">
        <v>276</v>
      </c>
      <c r="AU351" s="262" t="s">
        <v>86</v>
      </c>
      <c r="AV351" s="13" t="s">
        <v>84</v>
      </c>
      <c r="AW351" s="13" t="s">
        <v>32</v>
      </c>
      <c r="AX351" s="13" t="s">
        <v>76</v>
      </c>
      <c r="AY351" s="262" t="s">
        <v>251</v>
      </c>
    </row>
    <row r="352" s="12" customFormat="1">
      <c r="A352" s="12"/>
      <c r="B352" s="242"/>
      <c r="C352" s="243"/>
      <c r="D352" s="234" t="s">
        <v>276</v>
      </c>
      <c r="E352" s="244" t="s">
        <v>1</v>
      </c>
      <c r="F352" s="245" t="s">
        <v>2276</v>
      </c>
      <c r="G352" s="243"/>
      <c r="H352" s="246">
        <v>810</v>
      </c>
      <c r="I352" s="247"/>
      <c r="J352" s="243"/>
      <c r="K352" s="243"/>
      <c r="L352" s="248"/>
      <c r="M352" s="249"/>
      <c r="N352" s="250"/>
      <c r="O352" s="250"/>
      <c r="P352" s="250"/>
      <c r="Q352" s="250"/>
      <c r="R352" s="250"/>
      <c r="S352" s="250"/>
      <c r="T352" s="251"/>
      <c r="U352" s="12"/>
      <c r="V352" s="12"/>
      <c r="W352" s="12"/>
      <c r="X352" s="12"/>
      <c r="Y352" s="12"/>
      <c r="Z352" s="12"/>
      <c r="AA352" s="12"/>
      <c r="AB352" s="12"/>
      <c r="AC352" s="12"/>
      <c r="AD352" s="12"/>
      <c r="AE352" s="12"/>
      <c r="AT352" s="252" t="s">
        <v>276</v>
      </c>
      <c r="AU352" s="252" t="s">
        <v>86</v>
      </c>
      <c r="AV352" s="12" t="s">
        <v>86</v>
      </c>
      <c r="AW352" s="12" t="s">
        <v>32</v>
      </c>
      <c r="AX352" s="12" t="s">
        <v>84</v>
      </c>
      <c r="AY352" s="252" t="s">
        <v>251</v>
      </c>
    </row>
    <row r="353" s="2" customFormat="1" ht="16.5" customHeight="1">
      <c r="A353" s="38"/>
      <c r="B353" s="39"/>
      <c r="C353" s="220" t="s">
        <v>1449</v>
      </c>
      <c r="D353" s="220" t="s">
        <v>255</v>
      </c>
      <c r="E353" s="221" t="s">
        <v>2279</v>
      </c>
      <c r="F353" s="222" t="s">
        <v>2280</v>
      </c>
      <c r="G353" s="223" t="s">
        <v>592</v>
      </c>
      <c r="H353" s="224">
        <v>129</v>
      </c>
      <c r="I353" s="225"/>
      <c r="J353" s="226">
        <f>ROUND(I353*H353,2)</f>
        <v>0</v>
      </c>
      <c r="K353" s="227"/>
      <c r="L353" s="44"/>
      <c r="M353" s="228" t="s">
        <v>1</v>
      </c>
      <c r="N353" s="229" t="s">
        <v>41</v>
      </c>
      <c r="O353" s="91"/>
      <c r="P353" s="230">
        <f>O353*H353</f>
        <v>0</v>
      </c>
      <c r="Q353" s="230">
        <v>0</v>
      </c>
      <c r="R353" s="230">
        <f>Q353*H353</f>
        <v>0</v>
      </c>
      <c r="S353" s="230">
        <v>0</v>
      </c>
      <c r="T353" s="231">
        <f>S353*H353</f>
        <v>0</v>
      </c>
      <c r="U353" s="38"/>
      <c r="V353" s="38"/>
      <c r="W353" s="38"/>
      <c r="X353" s="38"/>
      <c r="Y353" s="38"/>
      <c r="Z353" s="38"/>
      <c r="AA353" s="38"/>
      <c r="AB353" s="38"/>
      <c r="AC353" s="38"/>
      <c r="AD353" s="38"/>
      <c r="AE353" s="38"/>
      <c r="AR353" s="232" t="s">
        <v>254</v>
      </c>
      <c r="AT353" s="232" t="s">
        <v>255</v>
      </c>
      <c r="AU353" s="232" t="s">
        <v>86</v>
      </c>
      <c r="AY353" s="17" t="s">
        <v>251</v>
      </c>
      <c r="BE353" s="233">
        <f>IF(N353="základní",J353,0)</f>
        <v>0</v>
      </c>
      <c r="BF353" s="233">
        <f>IF(N353="snížená",J353,0)</f>
        <v>0</v>
      </c>
      <c r="BG353" s="233">
        <f>IF(N353="zákl. přenesená",J353,0)</f>
        <v>0</v>
      </c>
      <c r="BH353" s="233">
        <f>IF(N353="sníž. přenesená",J353,0)</f>
        <v>0</v>
      </c>
      <c r="BI353" s="233">
        <f>IF(N353="nulová",J353,0)</f>
        <v>0</v>
      </c>
      <c r="BJ353" s="17" t="s">
        <v>84</v>
      </c>
      <c r="BK353" s="233">
        <f>ROUND(I353*H353,2)</f>
        <v>0</v>
      </c>
      <c r="BL353" s="17" t="s">
        <v>254</v>
      </c>
      <c r="BM353" s="232" t="s">
        <v>2281</v>
      </c>
    </row>
    <row r="354" s="2" customFormat="1">
      <c r="A354" s="38"/>
      <c r="B354" s="39"/>
      <c r="C354" s="40"/>
      <c r="D354" s="234" t="s">
        <v>260</v>
      </c>
      <c r="E354" s="40"/>
      <c r="F354" s="235" t="s">
        <v>2282</v>
      </c>
      <c r="G354" s="40"/>
      <c r="H354" s="40"/>
      <c r="I354" s="236"/>
      <c r="J354" s="40"/>
      <c r="K354" s="40"/>
      <c r="L354" s="44"/>
      <c r="M354" s="237"/>
      <c r="N354" s="238"/>
      <c r="O354" s="91"/>
      <c r="P354" s="91"/>
      <c r="Q354" s="91"/>
      <c r="R354" s="91"/>
      <c r="S354" s="91"/>
      <c r="T354" s="92"/>
      <c r="U354" s="38"/>
      <c r="V354" s="38"/>
      <c r="W354" s="38"/>
      <c r="X354" s="38"/>
      <c r="Y354" s="38"/>
      <c r="Z354" s="38"/>
      <c r="AA354" s="38"/>
      <c r="AB354" s="38"/>
      <c r="AC354" s="38"/>
      <c r="AD354" s="38"/>
      <c r="AE354" s="38"/>
      <c r="AT354" s="17" t="s">
        <v>260</v>
      </c>
      <c r="AU354" s="17" t="s">
        <v>86</v>
      </c>
    </row>
    <row r="355" s="2" customFormat="1">
      <c r="A355" s="38"/>
      <c r="B355" s="39"/>
      <c r="C355" s="40"/>
      <c r="D355" s="240" t="s">
        <v>274</v>
      </c>
      <c r="E355" s="40"/>
      <c r="F355" s="241" t="s">
        <v>2283</v>
      </c>
      <c r="G355" s="40"/>
      <c r="H355" s="40"/>
      <c r="I355" s="236"/>
      <c r="J355" s="40"/>
      <c r="K355" s="40"/>
      <c r="L355" s="44"/>
      <c r="M355" s="237"/>
      <c r="N355" s="238"/>
      <c r="O355" s="91"/>
      <c r="P355" s="91"/>
      <c r="Q355" s="91"/>
      <c r="R355" s="91"/>
      <c r="S355" s="91"/>
      <c r="T355" s="92"/>
      <c r="U355" s="38"/>
      <c r="V355" s="38"/>
      <c r="W355" s="38"/>
      <c r="X355" s="38"/>
      <c r="Y355" s="38"/>
      <c r="Z355" s="38"/>
      <c r="AA355" s="38"/>
      <c r="AB355" s="38"/>
      <c r="AC355" s="38"/>
      <c r="AD355" s="38"/>
      <c r="AE355" s="38"/>
      <c r="AT355" s="17" t="s">
        <v>274</v>
      </c>
      <c r="AU355" s="17" t="s">
        <v>86</v>
      </c>
    </row>
    <row r="356" s="13" customFormat="1">
      <c r="A356" s="13"/>
      <c r="B356" s="253"/>
      <c r="C356" s="254"/>
      <c r="D356" s="234" t="s">
        <v>276</v>
      </c>
      <c r="E356" s="255" t="s">
        <v>1</v>
      </c>
      <c r="F356" s="256" t="s">
        <v>2284</v>
      </c>
      <c r="G356" s="254"/>
      <c r="H356" s="255" t="s">
        <v>1</v>
      </c>
      <c r="I356" s="257"/>
      <c r="J356" s="254"/>
      <c r="K356" s="254"/>
      <c r="L356" s="258"/>
      <c r="M356" s="259"/>
      <c r="N356" s="260"/>
      <c r="O356" s="260"/>
      <c r="P356" s="260"/>
      <c r="Q356" s="260"/>
      <c r="R356" s="260"/>
      <c r="S356" s="260"/>
      <c r="T356" s="261"/>
      <c r="U356" s="13"/>
      <c r="V356" s="13"/>
      <c r="W356" s="13"/>
      <c r="X356" s="13"/>
      <c r="Y356" s="13"/>
      <c r="Z356" s="13"/>
      <c r="AA356" s="13"/>
      <c r="AB356" s="13"/>
      <c r="AC356" s="13"/>
      <c r="AD356" s="13"/>
      <c r="AE356" s="13"/>
      <c r="AT356" s="262" t="s">
        <v>276</v>
      </c>
      <c r="AU356" s="262" t="s">
        <v>86</v>
      </c>
      <c r="AV356" s="13" t="s">
        <v>84</v>
      </c>
      <c r="AW356" s="13" t="s">
        <v>32</v>
      </c>
      <c r="AX356" s="13" t="s">
        <v>76</v>
      </c>
      <c r="AY356" s="262" t="s">
        <v>251</v>
      </c>
    </row>
    <row r="357" s="12" customFormat="1">
      <c r="A357" s="12"/>
      <c r="B357" s="242"/>
      <c r="C357" s="243"/>
      <c r="D357" s="234" t="s">
        <v>276</v>
      </c>
      <c r="E357" s="244" t="s">
        <v>1</v>
      </c>
      <c r="F357" s="245" t="s">
        <v>2285</v>
      </c>
      <c r="G357" s="243"/>
      <c r="H357" s="246">
        <v>129</v>
      </c>
      <c r="I357" s="247"/>
      <c r="J357" s="243"/>
      <c r="K357" s="243"/>
      <c r="L357" s="248"/>
      <c r="M357" s="249"/>
      <c r="N357" s="250"/>
      <c r="O357" s="250"/>
      <c r="P357" s="250"/>
      <c r="Q357" s="250"/>
      <c r="R357" s="250"/>
      <c r="S357" s="250"/>
      <c r="T357" s="251"/>
      <c r="U357" s="12"/>
      <c r="V357" s="12"/>
      <c r="W357" s="12"/>
      <c r="X357" s="12"/>
      <c r="Y357" s="12"/>
      <c r="Z357" s="12"/>
      <c r="AA357" s="12"/>
      <c r="AB357" s="12"/>
      <c r="AC357" s="12"/>
      <c r="AD357" s="12"/>
      <c r="AE357" s="12"/>
      <c r="AT357" s="252" t="s">
        <v>276</v>
      </c>
      <c r="AU357" s="252" t="s">
        <v>86</v>
      </c>
      <c r="AV357" s="12" t="s">
        <v>86</v>
      </c>
      <c r="AW357" s="12" t="s">
        <v>32</v>
      </c>
      <c r="AX357" s="12" t="s">
        <v>84</v>
      </c>
      <c r="AY357" s="252" t="s">
        <v>251</v>
      </c>
    </row>
    <row r="358" s="2" customFormat="1" ht="24.15" customHeight="1">
      <c r="A358" s="38"/>
      <c r="B358" s="39"/>
      <c r="C358" s="220" t="s">
        <v>1455</v>
      </c>
      <c r="D358" s="220" t="s">
        <v>255</v>
      </c>
      <c r="E358" s="221" t="s">
        <v>1543</v>
      </c>
      <c r="F358" s="222" t="s">
        <v>1544</v>
      </c>
      <c r="G358" s="223" t="s">
        <v>409</v>
      </c>
      <c r="H358" s="224">
        <v>810</v>
      </c>
      <c r="I358" s="225"/>
      <c r="J358" s="226">
        <f>ROUND(I358*H358,2)</f>
        <v>0</v>
      </c>
      <c r="K358" s="227"/>
      <c r="L358" s="44"/>
      <c r="M358" s="228" t="s">
        <v>1</v>
      </c>
      <c r="N358" s="229" t="s">
        <v>41</v>
      </c>
      <c r="O358" s="91"/>
      <c r="P358" s="230">
        <f>O358*H358</f>
        <v>0</v>
      </c>
      <c r="Q358" s="230">
        <v>0</v>
      </c>
      <c r="R358" s="230">
        <f>Q358*H358</f>
        <v>0</v>
      </c>
      <c r="S358" s="230">
        <v>0</v>
      </c>
      <c r="T358" s="231">
        <f>S358*H358</f>
        <v>0</v>
      </c>
      <c r="U358" s="38"/>
      <c r="V358" s="38"/>
      <c r="W358" s="38"/>
      <c r="X358" s="38"/>
      <c r="Y358" s="38"/>
      <c r="Z358" s="38"/>
      <c r="AA358" s="38"/>
      <c r="AB358" s="38"/>
      <c r="AC358" s="38"/>
      <c r="AD358" s="38"/>
      <c r="AE358" s="38"/>
      <c r="AR358" s="232" t="s">
        <v>254</v>
      </c>
      <c r="AT358" s="232" t="s">
        <v>255</v>
      </c>
      <c r="AU358" s="232" t="s">
        <v>86</v>
      </c>
      <c r="AY358" s="17" t="s">
        <v>251</v>
      </c>
      <c r="BE358" s="233">
        <f>IF(N358="základní",J358,0)</f>
        <v>0</v>
      </c>
      <c r="BF358" s="233">
        <f>IF(N358="snížená",J358,0)</f>
        <v>0</v>
      </c>
      <c r="BG358" s="233">
        <f>IF(N358="zákl. přenesená",J358,0)</f>
        <v>0</v>
      </c>
      <c r="BH358" s="233">
        <f>IF(N358="sníž. přenesená",J358,0)</f>
        <v>0</v>
      </c>
      <c r="BI358" s="233">
        <f>IF(N358="nulová",J358,0)</f>
        <v>0</v>
      </c>
      <c r="BJ358" s="17" t="s">
        <v>84</v>
      </c>
      <c r="BK358" s="233">
        <f>ROUND(I358*H358,2)</f>
        <v>0</v>
      </c>
      <c r="BL358" s="17" t="s">
        <v>254</v>
      </c>
      <c r="BM358" s="232" t="s">
        <v>2286</v>
      </c>
    </row>
    <row r="359" s="2" customFormat="1">
      <c r="A359" s="38"/>
      <c r="B359" s="39"/>
      <c r="C359" s="40"/>
      <c r="D359" s="234" t="s">
        <v>260</v>
      </c>
      <c r="E359" s="40"/>
      <c r="F359" s="235" t="s">
        <v>1546</v>
      </c>
      <c r="G359" s="40"/>
      <c r="H359" s="40"/>
      <c r="I359" s="236"/>
      <c r="J359" s="40"/>
      <c r="K359" s="40"/>
      <c r="L359" s="44"/>
      <c r="M359" s="237"/>
      <c r="N359" s="238"/>
      <c r="O359" s="91"/>
      <c r="P359" s="91"/>
      <c r="Q359" s="91"/>
      <c r="R359" s="91"/>
      <c r="S359" s="91"/>
      <c r="T359" s="92"/>
      <c r="U359" s="38"/>
      <c r="V359" s="38"/>
      <c r="W359" s="38"/>
      <c r="X359" s="38"/>
      <c r="Y359" s="38"/>
      <c r="Z359" s="38"/>
      <c r="AA359" s="38"/>
      <c r="AB359" s="38"/>
      <c r="AC359" s="38"/>
      <c r="AD359" s="38"/>
      <c r="AE359" s="38"/>
      <c r="AT359" s="17" t="s">
        <v>260</v>
      </c>
      <c r="AU359" s="17" t="s">
        <v>86</v>
      </c>
    </row>
    <row r="360" s="2" customFormat="1">
      <c r="A360" s="38"/>
      <c r="B360" s="39"/>
      <c r="C360" s="40"/>
      <c r="D360" s="240" t="s">
        <v>274</v>
      </c>
      <c r="E360" s="40"/>
      <c r="F360" s="241" t="s">
        <v>1547</v>
      </c>
      <c r="G360" s="40"/>
      <c r="H360" s="40"/>
      <c r="I360" s="236"/>
      <c r="J360" s="40"/>
      <c r="K360" s="40"/>
      <c r="L360" s="44"/>
      <c r="M360" s="237"/>
      <c r="N360" s="238"/>
      <c r="O360" s="91"/>
      <c r="P360" s="91"/>
      <c r="Q360" s="91"/>
      <c r="R360" s="91"/>
      <c r="S360" s="91"/>
      <c r="T360" s="92"/>
      <c r="U360" s="38"/>
      <c r="V360" s="38"/>
      <c r="W360" s="38"/>
      <c r="X360" s="38"/>
      <c r="Y360" s="38"/>
      <c r="Z360" s="38"/>
      <c r="AA360" s="38"/>
      <c r="AB360" s="38"/>
      <c r="AC360" s="38"/>
      <c r="AD360" s="38"/>
      <c r="AE360" s="38"/>
      <c r="AT360" s="17" t="s">
        <v>274</v>
      </c>
      <c r="AU360" s="17" t="s">
        <v>86</v>
      </c>
    </row>
    <row r="361" s="13" customFormat="1">
      <c r="A361" s="13"/>
      <c r="B361" s="253"/>
      <c r="C361" s="254"/>
      <c r="D361" s="234" t="s">
        <v>276</v>
      </c>
      <c r="E361" s="255" t="s">
        <v>1</v>
      </c>
      <c r="F361" s="256" t="s">
        <v>1548</v>
      </c>
      <c r="G361" s="254"/>
      <c r="H361" s="255" t="s">
        <v>1</v>
      </c>
      <c r="I361" s="257"/>
      <c r="J361" s="254"/>
      <c r="K361" s="254"/>
      <c r="L361" s="258"/>
      <c r="M361" s="259"/>
      <c r="N361" s="260"/>
      <c r="O361" s="260"/>
      <c r="P361" s="260"/>
      <c r="Q361" s="260"/>
      <c r="R361" s="260"/>
      <c r="S361" s="260"/>
      <c r="T361" s="261"/>
      <c r="U361" s="13"/>
      <c r="V361" s="13"/>
      <c r="W361" s="13"/>
      <c r="X361" s="13"/>
      <c r="Y361" s="13"/>
      <c r="Z361" s="13"/>
      <c r="AA361" s="13"/>
      <c r="AB361" s="13"/>
      <c r="AC361" s="13"/>
      <c r="AD361" s="13"/>
      <c r="AE361" s="13"/>
      <c r="AT361" s="262" t="s">
        <v>276</v>
      </c>
      <c r="AU361" s="262" t="s">
        <v>86</v>
      </c>
      <c r="AV361" s="13" t="s">
        <v>84</v>
      </c>
      <c r="AW361" s="13" t="s">
        <v>32</v>
      </c>
      <c r="AX361" s="13" t="s">
        <v>76</v>
      </c>
      <c r="AY361" s="262" t="s">
        <v>251</v>
      </c>
    </row>
    <row r="362" s="12" customFormat="1">
      <c r="A362" s="12"/>
      <c r="B362" s="242"/>
      <c r="C362" s="243"/>
      <c r="D362" s="234" t="s">
        <v>276</v>
      </c>
      <c r="E362" s="244" t="s">
        <v>1</v>
      </c>
      <c r="F362" s="245" t="s">
        <v>2276</v>
      </c>
      <c r="G362" s="243"/>
      <c r="H362" s="246">
        <v>810</v>
      </c>
      <c r="I362" s="247"/>
      <c r="J362" s="243"/>
      <c r="K362" s="243"/>
      <c r="L362" s="248"/>
      <c r="M362" s="249"/>
      <c r="N362" s="250"/>
      <c r="O362" s="250"/>
      <c r="P362" s="250"/>
      <c r="Q362" s="250"/>
      <c r="R362" s="250"/>
      <c r="S362" s="250"/>
      <c r="T362" s="251"/>
      <c r="U362" s="12"/>
      <c r="V362" s="12"/>
      <c r="W362" s="12"/>
      <c r="X362" s="12"/>
      <c r="Y362" s="12"/>
      <c r="Z362" s="12"/>
      <c r="AA362" s="12"/>
      <c r="AB362" s="12"/>
      <c r="AC362" s="12"/>
      <c r="AD362" s="12"/>
      <c r="AE362" s="12"/>
      <c r="AT362" s="252" t="s">
        <v>276</v>
      </c>
      <c r="AU362" s="252" t="s">
        <v>86</v>
      </c>
      <c r="AV362" s="12" t="s">
        <v>86</v>
      </c>
      <c r="AW362" s="12" t="s">
        <v>32</v>
      </c>
      <c r="AX362" s="12" t="s">
        <v>84</v>
      </c>
      <c r="AY362" s="252" t="s">
        <v>251</v>
      </c>
    </row>
    <row r="363" s="2" customFormat="1" ht="24.15" customHeight="1">
      <c r="A363" s="38"/>
      <c r="B363" s="39"/>
      <c r="C363" s="220" t="s">
        <v>1462</v>
      </c>
      <c r="D363" s="220" t="s">
        <v>255</v>
      </c>
      <c r="E363" s="221" t="s">
        <v>1550</v>
      </c>
      <c r="F363" s="222" t="s">
        <v>1551</v>
      </c>
      <c r="G363" s="223" t="s">
        <v>409</v>
      </c>
      <c r="H363" s="224">
        <v>1620</v>
      </c>
      <c r="I363" s="225"/>
      <c r="J363" s="226">
        <f>ROUND(I363*H363,2)</f>
        <v>0</v>
      </c>
      <c r="K363" s="227"/>
      <c r="L363" s="44"/>
      <c r="M363" s="228" t="s">
        <v>1</v>
      </c>
      <c r="N363" s="229" t="s">
        <v>41</v>
      </c>
      <c r="O363" s="91"/>
      <c r="P363" s="230">
        <f>O363*H363</f>
        <v>0</v>
      </c>
      <c r="Q363" s="230">
        <v>0</v>
      </c>
      <c r="R363" s="230">
        <f>Q363*H363</f>
        <v>0</v>
      </c>
      <c r="S363" s="230">
        <v>0</v>
      </c>
      <c r="T363" s="231">
        <f>S363*H363</f>
        <v>0</v>
      </c>
      <c r="U363" s="38"/>
      <c r="V363" s="38"/>
      <c r="W363" s="38"/>
      <c r="X363" s="38"/>
      <c r="Y363" s="38"/>
      <c r="Z363" s="38"/>
      <c r="AA363" s="38"/>
      <c r="AB363" s="38"/>
      <c r="AC363" s="38"/>
      <c r="AD363" s="38"/>
      <c r="AE363" s="38"/>
      <c r="AR363" s="232" t="s">
        <v>254</v>
      </c>
      <c r="AT363" s="232" t="s">
        <v>255</v>
      </c>
      <c r="AU363" s="232" t="s">
        <v>86</v>
      </c>
      <c r="AY363" s="17" t="s">
        <v>251</v>
      </c>
      <c r="BE363" s="233">
        <f>IF(N363="základní",J363,0)</f>
        <v>0</v>
      </c>
      <c r="BF363" s="233">
        <f>IF(N363="snížená",J363,0)</f>
        <v>0</v>
      </c>
      <c r="BG363" s="233">
        <f>IF(N363="zákl. přenesená",J363,0)</f>
        <v>0</v>
      </c>
      <c r="BH363" s="233">
        <f>IF(N363="sníž. přenesená",J363,0)</f>
        <v>0</v>
      </c>
      <c r="BI363" s="233">
        <f>IF(N363="nulová",J363,0)</f>
        <v>0</v>
      </c>
      <c r="BJ363" s="17" t="s">
        <v>84</v>
      </c>
      <c r="BK363" s="233">
        <f>ROUND(I363*H363,2)</f>
        <v>0</v>
      </c>
      <c r="BL363" s="17" t="s">
        <v>254</v>
      </c>
      <c r="BM363" s="232" t="s">
        <v>2287</v>
      </c>
    </row>
    <row r="364" s="2" customFormat="1">
      <c r="A364" s="38"/>
      <c r="B364" s="39"/>
      <c r="C364" s="40"/>
      <c r="D364" s="234" t="s">
        <v>260</v>
      </c>
      <c r="E364" s="40"/>
      <c r="F364" s="235" t="s">
        <v>1553</v>
      </c>
      <c r="G364" s="40"/>
      <c r="H364" s="40"/>
      <c r="I364" s="236"/>
      <c r="J364" s="40"/>
      <c r="K364" s="40"/>
      <c r="L364" s="44"/>
      <c r="M364" s="237"/>
      <c r="N364" s="238"/>
      <c r="O364" s="91"/>
      <c r="P364" s="91"/>
      <c r="Q364" s="91"/>
      <c r="R364" s="91"/>
      <c r="S364" s="91"/>
      <c r="T364" s="92"/>
      <c r="U364" s="38"/>
      <c r="V364" s="38"/>
      <c r="W364" s="38"/>
      <c r="X364" s="38"/>
      <c r="Y364" s="38"/>
      <c r="Z364" s="38"/>
      <c r="AA364" s="38"/>
      <c r="AB364" s="38"/>
      <c r="AC364" s="38"/>
      <c r="AD364" s="38"/>
      <c r="AE364" s="38"/>
      <c r="AT364" s="17" t="s">
        <v>260</v>
      </c>
      <c r="AU364" s="17" t="s">
        <v>86</v>
      </c>
    </row>
    <row r="365" s="2" customFormat="1">
      <c r="A365" s="38"/>
      <c r="B365" s="39"/>
      <c r="C365" s="40"/>
      <c r="D365" s="240" t="s">
        <v>274</v>
      </c>
      <c r="E365" s="40"/>
      <c r="F365" s="241" t="s">
        <v>1554</v>
      </c>
      <c r="G365" s="40"/>
      <c r="H365" s="40"/>
      <c r="I365" s="236"/>
      <c r="J365" s="40"/>
      <c r="K365" s="40"/>
      <c r="L365" s="44"/>
      <c r="M365" s="237"/>
      <c r="N365" s="238"/>
      <c r="O365" s="91"/>
      <c r="P365" s="91"/>
      <c r="Q365" s="91"/>
      <c r="R365" s="91"/>
      <c r="S365" s="91"/>
      <c r="T365" s="92"/>
      <c r="U365" s="38"/>
      <c r="V365" s="38"/>
      <c r="W365" s="38"/>
      <c r="X365" s="38"/>
      <c r="Y365" s="38"/>
      <c r="Z365" s="38"/>
      <c r="AA365" s="38"/>
      <c r="AB365" s="38"/>
      <c r="AC365" s="38"/>
      <c r="AD365" s="38"/>
      <c r="AE365" s="38"/>
      <c r="AT365" s="17" t="s">
        <v>274</v>
      </c>
      <c r="AU365" s="17" t="s">
        <v>86</v>
      </c>
    </row>
    <row r="366" s="13" customFormat="1">
      <c r="A366" s="13"/>
      <c r="B366" s="253"/>
      <c r="C366" s="254"/>
      <c r="D366" s="234" t="s">
        <v>276</v>
      </c>
      <c r="E366" s="255" t="s">
        <v>1</v>
      </c>
      <c r="F366" s="256" t="s">
        <v>1555</v>
      </c>
      <c r="G366" s="254"/>
      <c r="H366" s="255" t="s">
        <v>1</v>
      </c>
      <c r="I366" s="257"/>
      <c r="J366" s="254"/>
      <c r="K366" s="254"/>
      <c r="L366" s="258"/>
      <c r="M366" s="259"/>
      <c r="N366" s="260"/>
      <c r="O366" s="260"/>
      <c r="P366" s="260"/>
      <c r="Q366" s="260"/>
      <c r="R366" s="260"/>
      <c r="S366" s="260"/>
      <c r="T366" s="261"/>
      <c r="U366" s="13"/>
      <c r="V366" s="13"/>
      <c r="W366" s="13"/>
      <c r="X366" s="13"/>
      <c r="Y366" s="13"/>
      <c r="Z366" s="13"/>
      <c r="AA366" s="13"/>
      <c r="AB366" s="13"/>
      <c r="AC366" s="13"/>
      <c r="AD366" s="13"/>
      <c r="AE366" s="13"/>
      <c r="AT366" s="262" t="s">
        <v>276</v>
      </c>
      <c r="AU366" s="262" t="s">
        <v>86</v>
      </c>
      <c r="AV366" s="13" t="s">
        <v>84</v>
      </c>
      <c r="AW366" s="13" t="s">
        <v>32</v>
      </c>
      <c r="AX366" s="13" t="s">
        <v>76</v>
      </c>
      <c r="AY366" s="262" t="s">
        <v>251</v>
      </c>
    </row>
    <row r="367" s="12" customFormat="1">
      <c r="A367" s="12"/>
      <c r="B367" s="242"/>
      <c r="C367" s="243"/>
      <c r="D367" s="234" t="s">
        <v>276</v>
      </c>
      <c r="E367" s="244" t="s">
        <v>1</v>
      </c>
      <c r="F367" s="245" t="s">
        <v>2288</v>
      </c>
      <c r="G367" s="243"/>
      <c r="H367" s="246">
        <v>1620</v>
      </c>
      <c r="I367" s="247"/>
      <c r="J367" s="243"/>
      <c r="K367" s="243"/>
      <c r="L367" s="248"/>
      <c r="M367" s="249"/>
      <c r="N367" s="250"/>
      <c r="O367" s="250"/>
      <c r="P367" s="250"/>
      <c r="Q367" s="250"/>
      <c r="R367" s="250"/>
      <c r="S367" s="250"/>
      <c r="T367" s="251"/>
      <c r="U367" s="12"/>
      <c r="V367" s="12"/>
      <c r="W367" s="12"/>
      <c r="X367" s="12"/>
      <c r="Y367" s="12"/>
      <c r="Z367" s="12"/>
      <c r="AA367" s="12"/>
      <c r="AB367" s="12"/>
      <c r="AC367" s="12"/>
      <c r="AD367" s="12"/>
      <c r="AE367" s="12"/>
      <c r="AT367" s="252" t="s">
        <v>276</v>
      </c>
      <c r="AU367" s="252" t="s">
        <v>86</v>
      </c>
      <c r="AV367" s="12" t="s">
        <v>86</v>
      </c>
      <c r="AW367" s="12" t="s">
        <v>32</v>
      </c>
      <c r="AX367" s="12" t="s">
        <v>84</v>
      </c>
      <c r="AY367" s="252" t="s">
        <v>251</v>
      </c>
    </row>
    <row r="368" s="2" customFormat="1" ht="33" customHeight="1">
      <c r="A368" s="38"/>
      <c r="B368" s="39"/>
      <c r="C368" s="220" t="s">
        <v>1469</v>
      </c>
      <c r="D368" s="220" t="s">
        <v>255</v>
      </c>
      <c r="E368" s="221" t="s">
        <v>1558</v>
      </c>
      <c r="F368" s="222" t="s">
        <v>1559</v>
      </c>
      <c r="G368" s="223" t="s">
        <v>409</v>
      </c>
      <c r="H368" s="224">
        <v>810</v>
      </c>
      <c r="I368" s="225"/>
      <c r="J368" s="226">
        <f>ROUND(I368*H368,2)</f>
        <v>0</v>
      </c>
      <c r="K368" s="227"/>
      <c r="L368" s="44"/>
      <c r="M368" s="228" t="s">
        <v>1</v>
      </c>
      <c r="N368" s="229" t="s">
        <v>41</v>
      </c>
      <c r="O368" s="91"/>
      <c r="P368" s="230">
        <f>O368*H368</f>
        <v>0</v>
      </c>
      <c r="Q368" s="230">
        <v>0</v>
      </c>
      <c r="R368" s="230">
        <f>Q368*H368</f>
        <v>0</v>
      </c>
      <c r="S368" s="230">
        <v>0</v>
      </c>
      <c r="T368" s="231">
        <f>S368*H368</f>
        <v>0</v>
      </c>
      <c r="U368" s="38"/>
      <c r="V368" s="38"/>
      <c r="W368" s="38"/>
      <c r="X368" s="38"/>
      <c r="Y368" s="38"/>
      <c r="Z368" s="38"/>
      <c r="AA368" s="38"/>
      <c r="AB368" s="38"/>
      <c r="AC368" s="38"/>
      <c r="AD368" s="38"/>
      <c r="AE368" s="38"/>
      <c r="AR368" s="232" t="s">
        <v>254</v>
      </c>
      <c r="AT368" s="232" t="s">
        <v>255</v>
      </c>
      <c r="AU368" s="232" t="s">
        <v>86</v>
      </c>
      <c r="AY368" s="17" t="s">
        <v>251</v>
      </c>
      <c r="BE368" s="233">
        <f>IF(N368="základní",J368,0)</f>
        <v>0</v>
      </c>
      <c r="BF368" s="233">
        <f>IF(N368="snížená",J368,0)</f>
        <v>0</v>
      </c>
      <c r="BG368" s="233">
        <f>IF(N368="zákl. přenesená",J368,0)</f>
        <v>0</v>
      </c>
      <c r="BH368" s="233">
        <f>IF(N368="sníž. přenesená",J368,0)</f>
        <v>0</v>
      </c>
      <c r="BI368" s="233">
        <f>IF(N368="nulová",J368,0)</f>
        <v>0</v>
      </c>
      <c r="BJ368" s="17" t="s">
        <v>84</v>
      </c>
      <c r="BK368" s="233">
        <f>ROUND(I368*H368,2)</f>
        <v>0</v>
      </c>
      <c r="BL368" s="17" t="s">
        <v>254</v>
      </c>
      <c r="BM368" s="232" t="s">
        <v>2289</v>
      </c>
    </row>
    <row r="369" s="2" customFormat="1">
      <c r="A369" s="38"/>
      <c r="B369" s="39"/>
      <c r="C369" s="40"/>
      <c r="D369" s="234" t="s">
        <v>260</v>
      </c>
      <c r="E369" s="40"/>
      <c r="F369" s="235" t="s">
        <v>1561</v>
      </c>
      <c r="G369" s="40"/>
      <c r="H369" s="40"/>
      <c r="I369" s="236"/>
      <c r="J369" s="40"/>
      <c r="K369" s="40"/>
      <c r="L369" s="44"/>
      <c r="M369" s="237"/>
      <c r="N369" s="238"/>
      <c r="O369" s="91"/>
      <c r="P369" s="91"/>
      <c r="Q369" s="91"/>
      <c r="R369" s="91"/>
      <c r="S369" s="91"/>
      <c r="T369" s="92"/>
      <c r="U369" s="38"/>
      <c r="V369" s="38"/>
      <c r="W369" s="38"/>
      <c r="X369" s="38"/>
      <c r="Y369" s="38"/>
      <c r="Z369" s="38"/>
      <c r="AA369" s="38"/>
      <c r="AB369" s="38"/>
      <c r="AC369" s="38"/>
      <c r="AD369" s="38"/>
      <c r="AE369" s="38"/>
      <c r="AT369" s="17" t="s">
        <v>260</v>
      </c>
      <c r="AU369" s="17" t="s">
        <v>86</v>
      </c>
    </row>
    <row r="370" s="2" customFormat="1">
      <c r="A370" s="38"/>
      <c r="B370" s="39"/>
      <c r="C370" s="40"/>
      <c r="D370" s="240" t="s">
        <v>274</v>
      </c>
      <c r="E370" s="40"/>
      <c r="F370" s="241" t="s">
        <v>1562</v>
      </c>
      <c r="G370" s="40"/>
      <c r="H370" s="40"/>
      <c r="I370" s="236"/>
      <c r="J370" s="40"/>
      <c r="K370" s="40"/>
      <c r="L370" s="44"/>
      <c r="M370" s="237"/>
      <c r="N370" s="238"/>
      <c r="O370" s="91"/>
      <c r="P370" s="91"/>
      <c r="Q370" s="91"/>
      <c r="R370" s="91"/>
      <c r="S370" s="91"/>
      <c r="T370" s="92"/>
      <c r="U370" s="38"/>
      <c r="V370" s="38"/>
      <c r="W370" s="38"/>
      <c r="X370" s="38"/>
      <c r="Y370" s="38"/>
      <c r="Z370" s="38"/>
      <c r="AA370" s="38"/>
      <c r="AB370" s="38"/>
      <c r="AC370" s="38"/>
      <c r="AD370" s="38"/>
      <c r="AE370" s="38"/>
      <c r="AT370" s="17" t="s">
        <v>274</v>
      </c>
      <c r="AU370" s="17" t="s">
        <v>86</v>
      </c>
    </row>
    <row r="371" s="12" customFormat="1">
      <c r="A371" s="12"/>
      <c r="B371" s="242"/>
      <c r="C371" s="243"/>
      <c r="D371" s="234" t="s">
        <v>276</v>
      </c>
      <c r="E371" s="244" t="s">
        <v>1</v>
      </c>
      <c r="F371" s="245" t="s">
        <v>2290</v>
      </c>
      <c r="G371" s="243"/>
      <c r="H371" s="246">
        <v>810</v>
      </c>
      <c r="I371" s="247"/>
      <c r="J371" s="243"/>
      <c r="K371" s="243"/>
      <c r="L371" s="248"/>
      <c r="M371" s="249"/>
      <c r="N371" s="250"/>
      <c r="O371" s="250"/>
      <c r="P371" s="250"/>
      <c r="Q371" s="250"/>
      <c r="R371" s="250"/>
      <c r="S371" s="250"/>
      <c r="T371" s="251"/>
      <c r="U371" s="12"/>
      <c r="V371" s="12"/>
      <c r="W371" s="12"/>
      <c r="X371" s="12"/>
      <c r="Y371" s="12"/>
      <c r="Z371" s="12"/>
      <c r="AA371" s="12"/>
      <c r="AB371" s="12"/>
      <c r="AC371" s="12"/>
      <c r="AD371" s="12"/>
      <c r="AE371" s="12"/>
      <c r="AT371" s="252" t="s">
        <v>276</v>
      </c>
      <c r="AU371" s="252" t="s">
        <v>86</v>
      </c>
      <c r="AV371" s="12" t="s">
        <v>86</v>
      </c>
      <c r="AW371" s="12" t="s">
        <v>32</v>
      </c>
      <c r="AX371" s="12" t="s">
        <v>84</v>
      </c>
      <c r="AY371" s="252" t="s">
        <v>251</v>
      </c>
    </row>
    <row r="372" s="2" customFormat="1" ht="24.15" customHeight="1">
      <c r="A372" s="38"/>
      <c r="B372" s="39"/>
      <c r="C372" s="220" t="s">
        <v>1479</v>
      </c>
      <c r="D372" s="220" t="s">
        <v>255</v>
      </c>
      <c r="E372" s="221" t="s">
        <v>1565</v>
      </c>
      <c r="F372" s="222" t="s">
        <v>1566</v>
      </c>
      <c r="G372" s="223" t="s">
        <v>409</v>
      </c>
      <c r="H372" s="224">
        <v>810</v>
      </c>
      <c r="I372" s="225"/>
      <c r="J372" s="226">
        <f>ROUND(I372*H372,2)</f>
        <v>0</v>
      </c>
      <c r="K372" s="227"/>
      <c r="L372" s="44"/>
      <c r="M372" s="228" t="s">
        <v>1</v>
      </c>
      <c r="N372" s="229" t="s">
        <v>41</v>
      </c>
      <c r="O372" s="91"/>
      <c r="P372" s="230">
        <f>O372*H372</f>
        <v>0</v>
      </c>
      <c r="Q372" s="230">
        <v>0</v>
      </c>
      <c r="R372" s="230">
        <f>Q372*H372</f>
        <v>0</v>
      </c>
      <c r="S372" s="230">
        <v>0</v>
      </c>
      <c r="T372" s="231">
        <f>S372*H372</f>
        <v>0</v>
      </c>
      <c r="U372" s="38"/>
      <c r="V372" s="38"/>
      <c r="W372" s="38"/>
      <c r="X372" s="38"/>
      <c r="Y372" s="38"/>
      <c r="Z372" s="38"/>
      <c r="AA372" s="38"/>
      <c r="AB372" s="38"/>
      <c r="AC372" s="38"/>
      <c r="AD372" s="38"/>
      <c r="AE372" s="38"/>
      <c r="AR372" s="232" t="s">
        <v>254</v>
      </c>
      <c r="AT372" s="232" t="s">
        <v>255</v>
      </c>
      <c r="AU372" s="232" t="s">
        <v>86</v>
      </c>
      <c r="AY372" s="17" t="s">
        <v>251</v>
      </c>
      <c r="BE372" s="233">
        <f>IF(N372="základní",J372,0)</f>
        <v>0</v>
      </c>
      <c r="BF372" s="233">
        <f>IF(N372="snížená",J372,0)</f>
        <v>0</v>
      </c>
      <c r="BG372" s="233">
        <f>IF(N372="zákl. přenesená",J372,0)</f>
        <v>0</v>
      </c>
      <c r="BH372" s="233">
        <f>IF(N372="sníž. přenesená",J372,0)</f>
        <v>0</v>
      </c>
      <c r="BI372" s="233">
        <f>IF(N372="nulová",J372,0)</f>
        <v>0</v>
      </c>
      <c r="BJ372" s="17" t="s">
        <v>84</v>
      </c>
      <c r="BK372" s="233">
        <f>ROUND(I372*H372,2)</f>
        <v>0</v>
      </c>
      <c r="BL372" s="17" t="s">
        <v>254</v>
      </c>
      <c r="BM372" s="232" t="s">
        <v>2291</v>
      </c>
    </row>
    <row r="373" s="2" customFormat="1">
      <c r="A373" s="38"/>
      <c r="B373" s="39"/>
      <c r="C373" s="40"/>
      <c r="D373" s="234" t="s">
        <v>260</v>
      </c>
      <c r="E373" s="40"/>
      <c r="F373" s="235" t="s">
        <v>1568</v>
      </c>
      <c r="G373" s="40"/>
      <c r="H373" s="40"/>
      <c r="I373" s="236"/>
      <c r="J373" s="40"/>
      <c r="K373" s="40"/>
      <c r="L373" s="44"/>
      <c r="M373" s="237"/>
      <c r="N373" s="238"/>
      <c r="O373" s="91"/>
      <c r="P373" s="91"/>
      <c r="Q373" s="91"/>
      <c r="R373" s="91"/>
      <c r="S373" s="91"/>
      <c r="T373" s="92"/>
      <c r="U373" s="38"/>
      <c r="V373" s="38"/>
      <c r="W373" s="38"/>
      <c r="X373" s="38"/>
      <c r="Y373" s="38"/>
      <c r="Z373" s="38"/>
      <c r="AA373" s="38"/>
      <c r="AB373" s="38"/>
      <c r="AC373" s="38"/>
      <c r="AD373" s="38"/>
      <c r="AE373" s="38"/>
      <c r="AT373" s="17" t="s">
        <v>260</v>
      </c>
      <c r="AU373" s="17" t="s">
        <v>86</v>
      </c>
    </row>
    <row r="374" s="2" customFormat="1">
      <c r="A374" s="38"/>
      <c r="B374" s="39"/>
      <c r="C374" s="40"/>
      <c r="D374" s="240" t="s">
        <v>274</v>
      </c>
      <c r="E374" s="40"/>
      <c r="F374" s="241" t="s">
        <v>1569</v>
      </c>
      <c r="G374" s="40"/>
      <c r="H374" s="40"/>
      <c r="I374" s="236"/>
      <c r="J374" s="40"/>
      <c r="K374" s="40"/>
      <c r="L374" s="44"/>
      <c r="M374" s="237"/>
      <c r="N374" s="238"/>
      <c r="O374" s="91"/>
      <c r="P374" s="91"/>
      <c r="Q374" s="91"/>
      <c r="R374" s="91"/>
      <c r="S374" s="91"/>
      <c r="T374" s="92"/>
      <c r="U374" s="38"/>
      <c r="V374" s="38"/>
      <c r="W374" s="38"/>
      <c r="X374" s="38"/>
      <c r="Y374" s="38"/>
      <c r="Z374" s="38"/>
      <c r="AA374" s="38"/>
      <c r="AB374" s="38"/>
      <c r="AC374" s="38"/>
      <c r="AD374" s="38"/>
      <c r="AE374" s="38"/>
      <c r="AT374" s="17" t="s">
        <v>274</v>
      </c>
      <c r="AU374" s="17" t="s">
        <v>86</v>
      </c>
    </row>
    <row r="375" s="12" customFormat="1">
      <c r="A375" s="12"/>
      <c r="B375" s="242"/>
      <c r="C375" s="243"/>
      <c r="D375" s="234" t="s">
        <v>276</v>
      </c>
      <c r="E375" s="244" t="s">
        <v>1</v>
      </c>
      <c r="F375" s="245" t="s">
        <v>2292</v>
      </c>
      <c r="G375" s="243"/>
      <c r="H375" s="246">
        <v>810</v>
      </c>
      <c r="I375" s="247"/>
      <c r="J375" s="243"/>
      <c r="K375" s="243"/>
      <c r="L375" s="248"/>
      <c r="M375" s="249"/>
      <c r="N375" s="250"/>
      <c r="O375" s="250"/>
      <c r="P375" s="250"/>
      <c r="Q375" s="250"/>
      <c r="R375" s="250"/>
      <c r="S375" s="250"/>
      <c r="T375" s="251"/>
      <c r="U375" s="12"/>
      <c r="V375" s="12"/>
      <c r="W375" s="12"/>
      <c r="X375" s="12"/>
      <c r="Y375" s="12"/>
      <c r="Z375" s="12"/>
      <c r="AA375" s="12"/>
      <c r="AB375" s="12"/>
      <c r="AC375" s="12"/>
      <c r="AD375" s="12"/>
      <c r="AE375" s="12"/>
      <c r="AT375" s="252" t="s">
        <v>276</v>
      </c>
      <c r="AU375" s="252" t="s">
        <v>86</v>
      </c>
      <c r="AV375" s="12" t="s">
        <v>86</v>
      </c>
      <c r="AW375" s="12" t="s">
        <v>32</v>
      </c>
      <c r="AX375" s="12" t="s">
        <v>84</v>
      </c>
      <c r="AY375" s="252" t="s">
        <v>251</v>
      </c>
    </row>
    <row r="376" s="2" customFormat="1" ht="21.75" customHeight="1">
      <c r="A376" s="38"/>
      <c r="B376" s="39"/>
      <c r="C376" s="220" t="s">
        <v>1484</v>
      </c>
      <c r="D376" s="220" t="s">
        <v>255</v>
      </c>
      <c r="E376" s="221" t="s">
        <v>1610</v>
      </c>
      <c r="F376" s="222" t="s">
        <v>1611</v>
      </c>
      <c r="G376" s="223" t="s">
        <v>802</v>
      </c>
      <c r="H376" s="224">
        <v>406</v>
      </c>
      <c r="I376" s="225"/>
      <c r="J376" s="226">
        <f>ROUND(I376*H376,2)</f>
        <v>0</v>
      </c>
      <c r="K376" s="227"/>
      <c r="L376" s="44"/>
      <c r="M376" s="228" t="s">
        <v>1</v>
      </c>
      <c r="N376" s="229" t="s">
        <v>41</v>
      </c>
      <c r="O376" s="91"/>
      <c r="P376" s="230">
        <f>O376*H376</f>
        <v>0</v>
      </c>
      <c r="Q376" s="230">
        <v>0.0035999999999999999</v>
      </c>
      <c r="R376" s="230">
        <f>Q376*H376</f>
        <v>1.4616</v>
      </c>
      <c r="S376" s="230">
        <v>0</v>
      </c>
      <c r="T376" s="231">
        <f>S376*H376</f>
        <v>0</v>
      </c>
      <c r="U376" s="38"/>
      <c r="V376" s="38"/>
      <c r="W376" s="38"/>
      <c r="X376" s="38"/>
      <c r="Y376" s="38"/>
      <c r="Z376" s="38"/>
      <c r="AA376" s="38"/>
      <c r="AB376" s="38"/>
      <c r="AC376" s="38"/>
      <c r="AD376" s="38"/>
      <c r="AE376" s="38"/>
      <c r="AR376" s="232" t="s">
        <v>254</v>
      </c>
      <c r="AT376" s="232" t="s">
        <v>255</v>
      </c>
      <c r="AU376" s="232" t="s">
        <v>86</v>
      </c>
      <c r="AY376" s="17" t="s">
        <v>251</v>
      </c>
      <c r="BE376" s="233">
        <f>IF(N376="základní",J376,0)</f>
        <v>0</v>
      </c>
      <c r="BF376" s="233">
        <f>IF(N376="snížená",J376,0)</f>
        <v>0</v>
      </c>
      <c r="BG376" s="233">
        <f>IF(N376="zákl. přenesená",J376,0)</f>
        <v>0</v>
      </c>
      <c r="BH376" s="233">
        <f>IF(N376="sníž. přenesená",J376,0)</f>
        <v>0</v>
      </c>
      <c r="BI376" s="233">
        <f>IF(N376="nulová",J376,0)</f>
        <v>0</v>
      </c>
      <c r="BJ376" s="17" t="s">
        <v>84</v>
      </c>
      <c r="BK376" s="233">
        <f>ROUND(I376*H376,2)</f>
        <v>0</v>
      </c>
      <c r="BL376" s="17" t="s">
        <v>254</v>
      </c>
      <c r="BM376" s="232" t="s">
        <v>2293</v>
      </c>
    </row>
    <row r="377" s="2" customFormat="1">
      <c r="A377" s="38"/>
      <c r="B377" s="39"/>
      <c r="C377" s="40"/>
      <c r="D377" s="234" t="s">
        <v>260</v>
      </c>
      <c r="E377" s="40"/>
      <c r="F377" s="235" t="s">
        <v>1613</v>
      </c>
      <c r="G377" s="40"/>
      <c r="H377" s="40"/>
      <c r="I377" s="236"/>
      <c r="J377" s="40"/>
      <c r="K377" s="40"/>
      <c r="L377" s="44"/>
      <c r="M377" s="237"/>
      <c r="N377" s="238"/>
      <c r="O377" s="91"/>
      <c r="P377" s="91"/>
      <c r="Q377" s="91"/>
      <c r="R377" s="91"/>
      <c r="S377" s="91"/>
      <c r="T377" s="92"/>
      <c r="U377" s="38"/>
      <c r="V377" s="38"/>
      <c r="W377" s="38"/>
      <c r="X377" s="38"/>
      <c r="Y377" s="38"/>
      <c r="Z377" s="38"/>
      <c r="AA377" s="38"/>
      <c r="AB377" s="38"/>
      <c r="AC377" s="38"/>
      <c r="AD377" s="38"/>
      <c r="AE377" s="38"/>
      <c r="AT377" s="17" t="s">
        <v>260</v>
      </c>
      <c r="AU377" s="17" t="s">
        <v>86</v>
      </c>
    </row>
    <row r="378" s="13" customFormat="1">
      <c r="A378" s="13"/>
      <c r="B378" s="253"/>
      <c r="C378" s="254"/>
      <c r="D378" s="234" t="s">
        <v>276</v>
      </c>
      <c r="E378" s="255" t="s">
        <v>1</v>
      </c>
      <c r="F378" s="256" t="s">
        <v>1614</v>
      </c>
      <c r="G378" s="254"/>
      <c r="H378" s="255" t="s">
        <v>1</v>
      </c>
      <c r="I378" s="257"/>
      <c r="J378" s="254"/>
      <c r="K378" s="254"/>
      <c r="L378" s="258"/>
      <c r="M378" s="259"/>
      <c r="N378" s="260"/>
      <c r="O378" s="260"/>
      <c r="P378" s="260"/>
      <c r="Q378" s="260"/>
      <c r="R378" s="260"/>
      <c r="S378" s="260"/>
      <c r="T378" s="261"/>
      <c r="U378" s="13"/>
      <c r="V378" s="13"/>
      <c r="W378" s="13"/>
      <c r="X378" s="13"/>
      <c r="Y378" s="13"/>
      <c r="Z378" s="13"/>
      <c r="AA378" s="13"/>
      <c r="AB378" s="13"/>
      <c r="AC378" s="13"/>
      <c r="AD378" s="13"/>
      <c r="AE378" s="13"/>
      <c r="AT378" s="262" t="s">
        <v>276</v>
      </c>
      <c r="AU378" s="262" t="s">
        <v>86</v>
      </c>
      <c r="AV378" s="13" t="s">
        <v>84</v>
      </c>
      <c r="AW378" s="13" t="s">
        <v>32</v>
      </c>
      <c r="AX378" s="13" t="s">
        <v>76</v>
      </c>
      <c r="AY378" s="262" t="s">
        <v>251</v>
      </c>
    </row>
    <row r="379" s="12" customFormat="1">
      <c r="A379" s="12"/>
      <c r="B379" s="242"/>
      <c r="C379" s="243"/>
      <c r="D379" s="234" t="s">
        <v>276</v>
      </c>
      <c r="E379" s="244" t="s">
        <v>1</v>
      </c>
      <c r="F379" s="245" t="s">
        <v>2294</v>
      </c>
      <c r="G379" s="243"/>
      <c r="H379" s="246">
        <v>130</v>
      </c>
      <c r="I379" s="247"/>
      <c r="J379" s="243"/>
      <c r="K379" s="243"/>
      <c r="L379" s="248"/>
      <c r="M379" s="249"/>
      <c r="N379" s="250"/>
      <c r="O379" s="250"/>
      <c r="P379" s="250"/>
      <c r="Q379" s="250"/>
      <c r="R379" s="250"/>
      <c r="S379" s="250"/>
      <c r="T379" s="251"/>
      <c r="U379" s="12"/>
      <c r="V379" s="12"/>
      <c r="W379" s="12"/>
      <c r="X379" s="12"/>
      <c r="Y379" s="12"/>
      <c r="Z379" s="12"/>
      <c r="AA379" s="12"/>
      <c r="AB379" s="12"/>
      <c r="AC379" s="12"/>
      <c r="AD379" s="12"/>
      <c r="AE379" s="12"/>
      <c r="AT379" s="252" t="s">
        <v>276</v>
      </c>
      <c r="AU379" s="252" t="s">
        <v>86</v>
      </c>
      <c r="AV379" s="12" t="s">
        <v>86</v>
      </c>
      <c r="AW379" s="12" t="s">
        <v>32</v>
      </c>
      <c r="AX379" s="12" t="s">
        <v>76</v>
      </c>
      <c r="AY379" s="252" t="s">
        <v>251</v>
      </c>
    </row>
    <row r="380" s="12" customFormat="1">
      <c r="A380" s="12"/>
      <c r="B380" s="242"/>
      <c r="C380" s="243"/>
      <c r="D380" s="234" t="s">
        <v>276</v>
      </c>
      <c r="E380" s="244" t="s">
        <v>1</v>
      </c>
      <c r="F380" s="245" t="s">
        <v>2295</v>
      </c>
      <c r="G380" s="243"/>
      <c r="H380" s="246">
        <v>258</v>
      </c>
      <c r="I380" s="247"/>
      <c r="J380" s="243"/>
      <c r="K380" s="243"/>
      <c r="L380" s="248"/>
      <c r="M380" s="249"/>
      <c r="N380" s="250"/>
      <c r="O380" s="250"/>
      <c r="P380" s="250"/>
      <c r="Q380" s="250"/>
      <c r="R380" s="250"/>
      <c r="S380" s="250"/>
      <c r="T380" s="251"/>
      <c r="U380" s="12"/>
      <c r="V380" s="12"/>
      <c r="W380" s="12"/>
      <c r="X380" s="12"/>
      <c r="Y380" s="12"/>
      <c r="Z380" s="12"/>
      <c r="AA380" s="12"/>
      <c r="AB380" s="12"/>
      <c r="AC380" s="12"/>
      <c r="AD380" s="12"/>
      <c r="AE380" s="12"/>
      <c r="AT380" s="252" t="s">
        <v>276</v>
      </c>
      <c r="AU380" s="252" t="s">
        <v>86</v>
      </c>
      <c r="AV380" s="12" t="s">
        <v>86</v>
      </c>
      <c r="AW380" s="12" t="s">
        <v>32</v>
      </c>
      <c r="AX380" s="12" t="s">
        <v>76</v>
      </c>
      <c r="AY380" s="252" t="s">
        <v>251</v>
      </c>
    </row>
    <row r="381" s="12" customFormat="1">
      <c r="A381" s="12"/>
      <c r="B381" s="242"/>
      <c r="C381" s="243"/>
      <c r="D381" s="234" t="s">
        <v>276</v>
      </c>
      <c r="E381" s="244" t="s">
        <v>1</v>
      </c>
      <c r="F381" s="245" t="s">
        <v>2296</v>
      </c>
      <c r="G381" s="243"/>
      <c r="H381" s="246">
        <v>18</v>
      </c>
      <c r="I381" s="247"/>
      <c r="J381" s="243"/>
      <c r="K381" s="243"/>
      <c r="L381" s="248"/>
      <c r="M381" s="249"/>
      <c r="N381" s="250"/>
      <c r="O381" s="250"/>
      <c r="P381" s="250"/>
      <c r="Q381" s="250"/>
      <c r="R381" s="250"/>
      <c r="S381" s="250"/>
      <c r="T381" s="251"/>
      <c r="U381" s="12"/>
      <c r="V381" s="12"/>
      <c r="W381" s="12"/>
      <c r="X381" s="12"/>
      <c r="Y381" s="12"/>
      <c r="Z381" s="12"/>
      <c r="AA381" s="12"/>
      <c r="AB381" s="12"/>
      <c r="AC381" s="12"/>
      <c r="AD381" s="12"/>
      <c r="AE381" s="12"/>
      <c r="AT381" s="252" t="s">
        <v>276</v>
      </c>
      <c r="AU381" s="252" t="s">
        <v>86</v>
      </c>
      <c r="AV381" s="12" t="s">
        <v>86</v>
      </c>
      <c r="AW381" s="12" t="s">
        <v>32</v>
      </c>
      <c r="AX381" s="12" t="s">
        <v>76</v>
      </c>
      <c r="AY381" s="252" t="s">
        <v>251</v>
      </c>
    </row>
    <row r="382" s="15" customFormat="1">
      <c r="A382" s="15"/>
      <c r="B382" s="274"/>
      <c r="C382" s="275"/>
      <c r="D382" s="234" t="s">
        <v>276</v>
      </c>
      <c r="E382" s="276" t="s">
        <v>1</v>
      </c>
      <c r="F382" s="277" t="s">
        <v>423</v>
      </c>
      <c r="G382" s="275"/>
      <c r="H382" s="278">
        <v>406</v>
      </c>
      <c r="I382" s="279"/>
      <c r="J382" s="275"/>
      <c r="K382" s="275"/>
      <c r="L382" s="280"/>
      <c r="M382" s="281"/>
      <c r="N382" s="282"/>
      <c r="O382" s="282"/>
      <c r="P382" s="282"/>
      <c r="Q382" s="282"/>
      <c r="R382" s="282"/>
      <c r="S382" s="282"/>
      <c r="T382" s="283"/>
      <c r="U382" s="15"/>
      <c r="V382" s="15"/>
      <c r="W382" s="15"/>
      <c r="X382" s="15"/>
      <c r="Y382" s="15"/>
      <c r="Z382" s="15"/>
      <c r="AA382" s="15"/>
      <c r="AB382" s="15"/>
      <c r="AC382" s="15"/>
      <c r="AD382" s="15"/>
      <c r="AE382" s="15"/>
      <c r="AT382" s="284" t="s">
        <v>276</v>
      </c>
      <c r="AU382" s="284" t="s">
        <v>86</v>
      </c>
      <c r="AV382" s="15" t="s">
        <v>254</v>
      </c>
      <c r="AW382" s="15" t="s">
        <v>32</v>
      </c>
      <c r="AX382" s="15" t="s">
        <v>84</v>
      </c>
      <c r="AY382" s="284" t="s">
        <v>251</v>
      </c>
    </row>
    <row r="383" s="11" customFormat="1" ht="22.8" customHeight="1">
      <c r="A383" s="11"/>
      <c r="B383" s="206"/>
      <c r="C383" s="207"/>
      <c r="D383" s="208" t="s">
        <v>75</v>
      </c>
      <c r="E383" s="272" t="s">
        <v>299</v>
      </c>
      <c r="F383" s="272" t="s">
        <v>1855</v>
      </c>
      <c r="G383" s="207"/>
      <c r="H383" s="207"/>
      <c r="I383" s="210"/>
      <c r="J383" s="273">
        <f>BK383</f>
        <v>0</v>
      </c>
      <c r="K383" s="207"/>
      <c r="L383" s="212"/>
      <c r="M383" s="213"/>
      <c r="N383" s="214"/>
      <c r="O383" s="214"/>
      <c r="P383" s="215">
        <f>SUM(P384:P457)</f>
        <v>0</v>
      </c>
      <c r="Q383" s="214"/>
      <c r="R383" s="215">
        <f>SUM(R384:R457)</f>
        <v>9.7171983999999991</v>
      </c>
      <c r="S383" s="214"/>
      <c r="T383" s="216">
        <f>SUM(T384:T457)</f>
        <v>0</v>
      </c>
      <c r="U383" s="11"/>
      <c r="V383" s="11"/>
      <c r="W383" s="11"/>
      <c r="X383" s="11"/>
      <c r="Y383" s="11"/>
      <c r="Z383" s="11"/>
      <c r="AA383" s="11"/>
      <c r="AB383" s="11"/>
      <c r="AC383" s="11"/>
      <c r="AD383" s="11"/>
      <c r="AE383" s="11"/>
      <c r="AR383" s="217" t="s">
        <v>84</v>
      </c>
      <c r="AT383" s="218" t="s">
        <v>75</v>
      </c>
      <c r="AU383" s="218" t="s">
        <v>84</v>
      </c>
      <c r="AY383" s="217" t="s">
        <v>251</v>
      </c>
      <c r="BK383" s="219">
        <f>SUM(BK384:BK457)</f>
        <v>0</v>
      </c>
    </row>
    <row r="384" s="2" customFormat="1" ht="16.5" customHeight="1">
      <c r="A384" s="38"/>
      <c r="B384" s="39"/>
      <c r="C384" s="220" t="s">
        <v>1492</v>
      </c>
      <c r="D384" s="220" t="s">
        <v>255</v>
      </c>
      <c r="E384" s="221" t="s">
        <v>1857</v>
      </c>
      <c r="F384" s="222" t="s">
        <v>1858</v>
      </c>
      <c r="G384" s="223" t="s">
        <v>258</v>
      </c>
      <c r="H384" s="224">
        <v>9</v>
      </c>
      <c r="I384" s="225"/>
      <c r="J384" s="226">
        <f>ROUND(I384*H384,2)</f>
        <v>0</v>
      </c>
      <c r="K384" s="227"/>
      <c r="L384" s="44"/>
      <c r="M384" s="228" t="s">
        <v>1</v>
      </c>
      <c r="N384" s="229" t="s">
        <v>41</v>
      </c>
      <c r="O384" s="91"/>
      <c r="P384" s="230">
        <f>O384*H384</f>
        <v>0</v>
      </c>
      <c r="Q384" s="230">
        <v>0</v>
      </c>
      <c r="R384" s="230">
        <f>Q384*H384</f>
        <v>0</v>
      </c>
      <c r="S384" s="230">
        <v>0</v>
      </c>
      <c r="T384" s="231">
        <f>S384*H384</f>
        <v>0</v>
      </c>
      <c r="U384" s="38"/>
      <c r="V384" s="38"/>
      <c r="W384" s="38"/>
      <c r="X384" s="38"/>
      <c r="Y384" s="38"/>
      <c r="Z384" s="38"/>
      <c r="AA384" s="38"/>
      <c r="AB384" s="38"/>
      <c r="AC384" s="38"/>
      <c r="AD384" s="38"/>
      <c r="AE384" s="38"/>
      <c r="AR384" s="232" t="s">
        <v>254</v>
      </c>
      <c r="AT384" s="232" t="s">
        <v>255</v>
      </c>
      <c r="AU384" s="232" t="s">
        <v>86</v>
      </c>
      <c r="AY384" s="17" t="s">
        <v>251</v>
      </c>
      <c r="BE384" s="233">
        <f>IF(N384="základní",J384,0)</f>
        <v>0</v>
      </c>
      <c r="BF384" s="233">
        <f>IF(N384="snížená",J384,0)</f>
        <v>0</v>
      </c>
      <c r="BG384" s="233">
        <f>IF(N384="zákl. přenesená",J384,0)</f>
        <v>0</v>
      </c>
      <c r="BH384" s="233">
        <f>IF(N384="sníž. přenesená",J384,0)</f>
        <v>0</v>
      </c>
      <c r="BI384" s="233">
        <f>IF(N384="nulová",J384,0)</f>
        <v>0</v>
      </c>
      <c r="BJ384" s="17" t="s">
        <v>84</v>
      </c>
      <c r="BK384" s="233">
        <f>ROUND(I384*H384,2)</f>
        <v>0</v>
      </c>
      <c r="BL384" s="17" t="s">
        <v>254</v>
      </c>
      <c r="BM384" s="232" t="s">
        <v>2297</v>
      </c>
    </row>
    <row r="385" s="2" customFormat="1">
      <c r="A385" s="38"/>
      <c r="B385" s="39"/>
      <c r="C385" s="40"/>
      <c r="D385" s="234" t="s">
        <v>260</v>
      </c>
      <c r="E385" s="40"/>
      <c r="F385" s="235" t="s">
        <v>1860</v>
      </c>
      <c r="G385" s="40"/>
      <c r="H385" s="40"/>
      <c r="I385" s="236"/>
      <c r="J385" s="40"/>
      <c r="K385" s="40"/>
      <c r="L385" s="44"/>
      <c r="M385" s="237"/>
      <c r="N385" s="238"/>
      <c r="O385" s="91"/>
      <c r="P385" s="91"/>
      <c r="Q385" s="91"/>
      <c r="R385" s="91"/>
      <c r="S385" s="91"/>
      <c r="T385" s="92"/>
      <c r="U385" s="38"/>
      <c r="V385" s="38"/>
      <c r="W385" s="38"/>
      <c r="X385" s="38"/>
      <c r="Y385" s="38"/>
      <c r="Z385" s="38"/>
      <c r="AA385" s="38"/>
      <c r="AB385" s="38"/>
      <c r="AC385" s="38"/>
      <c r="AD385" s="38"/>
      <c r="AE385" s="38"/>
      <c r="AT385" s="17" t="s">
        <v>260</v>
      </c>
      <c r="AU385" s="17" t="s">
        <v>86</v>
      </c>
    </row>
    <row r="386" s="2" customFormat="1">
      <c r="A386" s="38"/>
      <c r="B386" s="39"/>
      <c r="C386" s="40"/>
      <c r="D386" s="234" t="s">
        <v>262</v>
      </c>
      <c r="E386" s="40"/>
      <c r="F386" s="239" t="s">
        <v>1861</v>
      </c>
      <c r="G386" s="40"/>
      <c r="H386" s="40"/>
      <c r="I386" s="236"/>
      <c r="J386" s="40"/>
      <c r="K386" s="40"/>
      <c r="L386" s="44"/>
      <c r="M386" s="237"/>
      <c r="N386" s="238"/>
      <c r="O386" s="91"/>
      <c r="P386" s="91"/>
      <c r="Q386" s="91"/>
      <c r="R386" s="91"/>
      <c r="S386" s="91"/>
      <c r="T386" s="92"/>
      <c r="U386" s="38"/>
      <c r="V386" s="38"/>
      <c r="W386" s="38"/>
      <c r="X386" s="38"/>
      <c r="Y386" s="38"/>
      <c r="Z386" s="38"/>
      <c r="AA386" s="38"/>
      <c r="AB386" s="38"/>
      <c r="AC386" s="38"/>
      <c r="AD386" s="38"/>
      <c r="AE386" s="38"/>
      <c r="AT386" s="17" t="s">
        <v>262</v>
      </c>
      <c r="AU386" s="17" t="s">
        <v>86</v>
      </c>
    </row>
    <row r="387" s="12" customFormat="1">
      <c r="A387" s="12"/>
      <c r="B387" s="242"/>
      <c r="C387" s="243"/>
      <c r="D387" s="234" t="s">
        <v>276</v>
      </c>
      <c r="E387" s="244" t="s">
        <v>1</v>
      </c>
      <c r="F387" s="245" t="s">
        <v>306</v>
      </c>
      <c r="G387" s="243"/>
      <c r="H387" s="246">
        <v>9</v>
      </c>
      <c r="I387" s="247"/>
      <c r="J387" s="243"/>
      <c r="K387" s="243"/>
      <c r="L387" s="248"/>
      <c r="M387" s="249"/>
      <c r="N387" s="250"/>
      <c r="O387" s="250"/>
      <c r="P387" s="250"/>
      <c r="Q387" s="250"/>
      <c r="R387" s="250"/>
      <c r="S387" s="250"/>
      <c r="T387" s="251"/>
      <c r="U387" s="12"/>
      <c r="V387" s="12"/>
      <c r="W387" s="12"/>
      <c r="X387" s="12"/>
      <c r="Y387" s="12"/>
      <c r="Z387" s="12"/>
      <c r="AA387" s="12"/>
      <c r="AB387" s="12"/>
      <c r="AC387" s="12"/>
      <c r="AD387" s="12"/>
      <c r="AE387" s="12"/>
      <c r="AT387" s="252" t="s">
        <v>276</v>
      </c>
      <c r="AU387" s="252" t="s">
        <v>86</v>
      </c>
      <c r="AV387" s="12" t="s">
        <v>86</v>
      </c>
      <c r="AW387" s="12" t="s">
        <v>32</v>
      </c>
      <c r="AX387" s="12" t="s">
        <v>84</v>
      </c>
      <c r="AY387" s="252" t="s">
        <v>251</v>
      </c>
    </row>
    <row r="388" s="2" customFormat="1" ht="24.15" customHeight="1">
      <c r="A388" s="38"/>
      <c r="B388" s="39"/>
      <c r="C388" s="220" t="s">
        <v>744</v>
      </c>
      <c r="D388" s="220" t="s">
        <v>255</v>
      </c>
      <c r="E388" s="221" t="s">
        <v>1863</v>
      </c>
      <c r="F388" s="222" t="s">
        <v>1864</v>
      </c>
      <c r="G388" s="223" t="s">
        <v>802</v>
      </c>
      <c r="H388" s="224">
        <v>36</v>
      </c>
      <c r="I388" s="225"/>
      <c r="J388" s="226">
        <f>ROUND(I388*H388,2)</f>
        <v>0</v>
      </c>
      <c r="K388" s="227"/>
      <c r="L388" s="44"/>
      <c r="M388" s="228" t="s">
        <v>1</v>
      </c>
      <c r="N388" s="229" t="s">
        <v>41</v>
      </c>
      <c r="O388" s="91"/>
      <c r="P388" s="230">
        <f>O388*H388</f>
        <v>0</v>
      </c>
      <c r="Q388" s="230">
        <v>1.0000000000000001E-05</v>
      </c>
      <c r="R388" s="230">
        <f>Q388*H388</f>
        <v>0.00036000000000000002</v>
      </c>
      <c r="S388" s="230">
        <v>0</v>
      </c>
      <c r="T388" s="231">
        <f>S388*H388</f>
        <v>0</v>
      </c>
      <c r="U388" s="38"/>
      <c r="V388" s="38"/>
      <c r="W388" s="38"/>
      <c r="X388" s="38"/>
      <c r="Y388" s="38"/>
      <c r="Z388" s="38"/>
      <c r="AA388" s="38"/>
      <c r="AB388" s="38"/>
      <c r="AC388" s="38"/>
      <c r="AD388" s="38"/>
      <c r="AE388" s="38"/>
      <c r="AR388" s="232" t="s">
        <v>254</v>
      </c>
      <c r="AT388" s="232" t="s">
        <v>255</v>
      </c>
      <c r="AU388" s="232" t="s">
        <v>86</v>
      </c>
      <c r="AY388" s="17" t="s">
        <v>251</v>
      </c>
      <c r="BE388" s="233">
        <f>IF(N388="základní",J388,0)</f>
        <v>0</v>
      </c>
      <c r="BF388" s="233">
        <f>IF(N388="snížená",J388,0)</f>
        <v>0</v>
      </c>
      <c r="BG388" s="233">
        <f>IF(N388="zákl. přenesená",J388,0)</f>
        <v>0</v>
      </c>
      <c r="BH388" s="233">
        <f>IF(N388="sníž. přenesená",J388,0)</f>
        <v>0</v>
      </c>
      <c r="BI388" s="233">
        <f>IF(N388="nulová",J388,0)</f>
        <v>0</v>
      </c>
      <c r="BJ388" s="17" t="s">
        <v>84</v>
      </c>
      <c r="BK388" s="233">
        <f>ROUND(I388*H388,2)</f>
        <v>0</v>
      </c>
      <c r="BL388" s="17" t="s">
        <v>254</v>
      </c>
      <c r="BM388" s="232" t="s">
        <v>2298</v>
      </c>
    </row>
    <row r="389" s="2" customFormat="1">
      <c r="A389" s="38"/>
      <c r="B389" s="39"/>
      <c r="C389" s="40"/>
      <c r="D389" s="234" t="s">
        <v>260</v>
      </c>
      <c r="E389" s="40"/>
      <c r="F389" s="235" t="s">
        <v>1866</v>
      </c>
      <c r="G389" s="40"/>
      <c r="H389" s="40"/>
      <c r="I389" s="236"/>
      <c r="J389" s="40"/>
      <c r="K389" s="40"/>
      <c r="L389" s="44"/>
      <c r="M389" s="237"/>
      <c r="N389" s="238"/>
      <c r="O389" s="91"/>
      <c r="P389" s="91"/>
      <c r="Q389" s="91"/>
      <c r="R389" s="91"/>
      <c r="S389" s="91"/>
      <c r="T389" s="92"/>
      <c r="U389" s="38"/>
      <c r="V389" s="38"/>
      <c r="W389" s="38"/>
      <c r="X389" s="38"/>
      <c r="Y389" s="38"/>
      <c r="Z389" s="38"/>
      <c r="AA389" s="38"/>
      <c r="AB389" s="38"/>
      <c r="AC389" s="38"/>
      <c r="AD389" s="38"/>
      <c r="AE389" s="38"/>
      <c r="AT389" s="17" t="s">
        <v>260</v>
      </c>
      <c r="AU389" s="17" t="s">
        <v>86</v>
      </c>
    </row>
    <row r="390" s="2" customFormat="1">
      <c r="A390" s="38"/>
      <c r="B390" s="39"/>
      <c r="C390" s="40"/>
      <c r="D390" s="240" t="s">
        <v>274</v>
      </c>
      <c r="E390" s="40"/>
      <c r="F390" s="241" t="s">
        <v>1867</v>
      </c>
      <c r="G390" s="40"/>
      <c r="H390" s="40"/>
      <c r="I390" s="236"/>
      <c r="J390" s="40"/>
      <c r="K390" s="40"/>
      <c r="L390" s="44"/>
      <c r="M390" s="237"/>
      <c r="N390" s="238"/>
      <c r="O390" s="91"/>
      <c r="P390" s="91"/>
      <c r="Q390" s="91"/>
      <c r="R390" s="91"/>
      <c r="S390" s="91"/>
      <c r="T390" s="92"/>
      <c r="U390" s="38"/>
      <c r="V390" s="38"/>
      <c r="W390" s="38"/>
      <c r="X390" s="38"/>
      <c r="Y390" s="38"/>
      <c r="Z390" s="38"/>
      <c r="AA390" s="38"/>
      <c r="AB390" s="38"/>
      <c r="AC390" s="38"/>
      <c r="AD390" s="38"/>
      <c r="AE390" s="38"/>
      <c r="AT390" s="17" t="s">
        <v>274</v>
      </c>
      <c r="AU390" s="17" t="s">
        <v>86</v>
      </c>
    </row>
    <row r="391" s="13" customFormat="1">
      <c r="A391" s="13"/>
      <c r="B391" s="253"/>
      <c r="C391" s="254"/>
      <c r="D391" s="234" t="s">
        <v>276</v>
      </c>
      <c r="E391" s="255" t="s">
        <v>1</v>
      </c>
      <c r="F391" s="256" t="s">
        <v>1868</v>
      </c>
      <c r="G391" s="254"/>
      <c r="H391" s="255" t="s">
        <v>1</v>
      </c>
      <c r="I391" s="257"/>
      <c r="J391" s="254"/>
      <c r="K391" s="254"/>
      <c r="L391" s="258"/>
      <c r="M391" s="259"/>
      <c r="N391" s="260"/>
      <c r="O391" s="260"/>
      <c r="P391" s="260"/>
      <c r="Q391" s="260"/>
      <c r="R391" s="260"/>
      <c r="S391" s="260"/>
      <c r="T391" s="261"/>
      <c r="U391" s="13"/>
      <c r="V391" s="13"/>
      <c r="W391" s="13"/>
      <c r="X391" s="13"/>
      <c r="Y391" s="13"/>
      <c r="Z391" s="13"/>
      <c r="AA391" s="13"/>
      <c r="AB391" s="13"/>
      <c r="AC391" s="13"/>
      <c r="AD391" s="13"/>
      <c r="AE391" s="13"/>
      <c r="AT391" s="262" t="s">
        <v>276</v>
      </c>
      <c r="AU391" s="262" t="s">
        <v>86</v>
      </c>
      <c r="AV391" s="13" t="s">
        <v>84</v>
      </c>
      <c r="AW391" s="13" t="s">
        <v>32</v>
      </c>
      <c r="AX391" s="13" t="s">
        <v>76</v>
      </c>
      <c r="AY391" s="262" t="s">
        <v>251</v>
      </c>
    </row>
    <row r="392" s="12" customFormat="1">
      <c r="A392" s="12"/>
      <c r="B392" s="242"/>
      <c r="C392" s="243"/>
      <c r="D392" s="234" t="s">
        <v>276</v>
      </c>
      <c r="E392" s="244" t="s">
        <v>1</v>
      </c>
      <c r="F392" s="245" t="s">
        <v>1052</v>
      </c>
      <c r="G392" s="243"/>
      <c r="H392" s="246">
        <v>36</v>
      </c>
      <c r="I392" s="247"/>
      <c r="J392" s="243"/>
      <c r="K392" s="243"/>
      <c r="L392" s="248"/>
      <c r="M392" s="249"/>
      <c r="N392" s="250"/>
      <c r="O392" s="250"/>
      <c r="P392" s="250"/>
      <c r="Q392" s="250"/>
      <c r="R392" s="250"/>
      <c r="S392" s="250"/>
      <c r="T392" s="251"/>
      <c r="U392" s="12"/>
      <c r="V392" s="12"/>
      <c r="W392" s="12"/>
      <c r="X392" s="12"/>
      <c r="Y392" s="12"/>
      <c r="Z392" s="12"/>
      <c r="AA392" s="12"/>
      <c r="AB392" s="12"/>
      <c r="AC392" s="12"/>
      <c r="AD392" s="12"/>
      <c r="AE392" s="12"/>
      <c r="AT392" s="252" t="s">
        <v>276</v>
      </c>
      <c r="AU392" s="252" t="s">
        <v>86</v>
      </c>
      <c r="AV392" s="12" t="s">
        <v>86</v>
      </c>
      <c r="AW392" s="12" t="s">
        <v>32</v>
      </c>
      <c r="AX392" s="12" t="s">
        <v>84</v>
      </c>
      <c r="AY392" s="252" t="s">
        <v>251</v>
      </c>
    </row>
    <row r="393" s="2" customFormat="1" ht="24.15" customHeight="1">
      <c r="A393" s="38"/>
      <c r="B393" s="39"/>
      <c r="C393" s="292" t="s">
        <v>1502</v>
      </c>
      <c r="D393" s="292" t="s">
        <v>1133</v>
      </c>
      <c r="E393" s="293" t="s">
        <v>1871</v>
      </c>
      <c r="F393" s="294" t="s">
        <v>1872</v>
      </c>
      <c r="G393" s="295" t="s">
        <v>802</v>
      </c>
      <c r="H393" s="296">
        <v>36.719999999999999</v>
      </c>
      <c r="I393" s="297"/>
      <c r="J393" s="298">
        <f>ROUND(I393*H393,2)</f>
        <v>0</v>
      </c>
      <c r="K393" s="299"/>
      <c r="L393" s="300"/>
      <c r="M393" s="301" t="s">
        <v>1</v>
      </c>
      <c r="N393" s="302" t="s">
        <v>41</v>
      </c>
      <c r="O393" s="91"/>
      <c r="P393" s="230">
        <f>O393*H393</f>
        <v>0</v>
      </c>
      <c r="Q393" s="230">
        <v>0.0035999999999999999</v>
      </c>
      <c r="R393" s="230">
        <f>Q393*H393</f>
        <v>0.132192</v>
      </c>
      <c r="S393" s="230">
        <v>0</v>
      </c>
      <c r="T393" s="231">
        <f>S393*H393</f>
        <v>0</v>
      </c>
      <c r="U393" s="38"/>
      <c r="V393" s="38"/>
      <c r="W393" s="38"/>
      <c r="X393" s="38"/>
      <c r="Y393" s="38"/>
      <c r="Z393" s="38"/>
      <c r="AA393" s="38"/>
      <c r="AB393" s="38"/>
      <c r="AC393" s="38"/>
      <c r="AD393" s="38"/>
      <c r="AE393" s="38"/>
      <c r="AR393" s="232" t="s">
        <v>299</v>
      </c>
      <c r="AT393" s="232" t="s">
        <v>1133</v>
      </c>
      <c r="AU393" s="232" t="s">
        <v>86</v>
      </c>
      <c r="AY393" s="17" t="s">
        <v>251</v>
      </c>
      <c r="BE393" s="233">
        <f>IF(N393="základní",J393,0)</f>
        <v>0</v>
      </c>
      <c r="BF393" s="233">
        <f>IF(N393="snížená",J393,0)</f>
        <v>0</v>
      </c>
      <c r="BG393" s="233">
        <f>IF(N393="zákl. přenesená",J393,0)</f>
        <v>0</v>
      </c>
      <c r="BH393" s="233">
        <f>IF(N393="sníž. přenesená",J393,0)</f>
        <v>0</v>
      </c>
      <c r="BI393" s="233">
        <f>IF(N393="nulová",J393,0)</f>
        <v>0</v>
      </c>
      <c r="BJ393" s="17" t="s">
        <v>84</v>
      </c>
      <c r="BK393" s="233">
        <f>ROUND(I393*H393,2)</f>
        <v>0</v>
      </c>
      <c r="BL393" s="17" t="s">
        <v>254</v>
      </c>
      <c r="BM393" s="232" t="s">
        <v>2299</v>
      </c>
    </row>
    <row r="394" s="2" customFormat="1">
      <c r="A394" s="38"/>
      <c r="B394" s="39"/>
      <c r="C394" s="40"/>
      <c r="D394" s="234" t="s">
        <v>260</v>
      </c>
      <c r="E394" s="40"/>
      <c r="F394" s="235" t="s">
        <v>1872</v>
      </c>
      <c r="G394" s="40"/>
      <c r="H394" s="40"/>
      <c r="I394" s="236"/>
      <c r="J394" s="40"/>
      <c r="K394" s="40"/>
      <c r="L394" s="44"/>
      <c r="M394" s="237"/>
      <c r="N394" s="238"/>
      <c r="O394" s="91"/>
      <c r="P394" s="91"/>
      <c r="Q394" s="91"/>
      <c r="R394" s="91"/>
      <c r="S394" s="91"/>
      <c r="T394" s="92"/>
      <c r="U394" s="38"/>
      <c r="V394" s="38"/>
      <c r="W394" s="38"/>
      <c r="X394" s="38"/>
      <c r="Y394" s="38"/>
      <c r="Z394" s="38"/>
      <c r="AA394" s="38"/>
      <c r="AB394" s="38"/>
      <c r="AC394" s="38"/>
      <c r="AD394" s="38"/>
      <c r="AE394" s="38"/>
      <c r="AT394" s="17" t="s">
        <v>260</v>
      </c>
      <c r="AU394" s="17" t="s">
        <v>86</v>
      </c>
    </row>
    <row r="395" s="12" customFormat="1">
      <c r="A395" s="12"/>
      <c r="B395" s="242"/>
      <c r="C395" s="243"/>
      <c r="D395" s="234" t="s">
        <v>276</v>
      </c>
      <c r="E395" s="243"/>
      <c r="F395" s="245" t="s">
        <v>2300</v>
      </c>
      <c r="G395" s="243"/>
      <c r="H395" s="246">
        <v>36.719999999999999</v>
      </c>
      <c r="I395" s="247"/>
      <c r="J395" s="243"/>
      <c r="K395" s="243"/>
      <c r="L395" s="248"/>
      <c r="M395" s="249"/>
      <c r="N395" s="250"/>
      <c r="O395" s="250"/>
      <c r="P395" s="250"/>
      <c r="Q395" s="250"/>
      <c r="R395" s="250"/>
      <c r="S395" s="250"/>
      <c r="T395" s="251"/>
      <c r="U395" s="12"/>
      <c r="V395" s="12"/>
      <c r="W395" s="12"/>
      <c r="X395" s="12"/>
      <c r="Y395" s="12"/>
      <c r="Z395" s="12"/>
      <c r="AA395" s="12"/>
      <c r="AB395" s="12"/>
      <c r="AC395" s="12"/>
      <c r="AD395" s="12"/>
      <c r="AE395" s="12"/>
      <c r="AT395" s="252" t="s">
        <v>276</v>
      </c>
      <c r="AU395" s="252" t="s">
        <v>86</v>
      </c>
      <c r="AV395" s="12" t="s">
        <v>86</v>
      </c>
      <c r="AW395" s="12" t="s">
        <v>4</v>
      </c>
      <c r="AX395" s="12" t="s">
        <v>84</v>
      </c>
      <c r="AY395" s="252" t="s">
        <v>251</v>
      </c>
    </row>
    <row r="396" s="2" customFormat="1" ht="24.15" customHeight="1">
      <c r="A396" s="38"/>
      <c r="B396" s="39"/>
      <c r="C396" s="220" t="s">
        <v>1510</v>
      </c>
      <c r="D396" s="220" t="s">
        <v>255</v>
      </c>
      <c r="E396" s="221" t="s">
        <v>1876</v>
      </c>
      <c r="F396" s="222" t="s">
        <v>1877</v>
      </c>
      <c r="G396" s="223" t="s">
        <v>416</v>
      </c>
      <c r="H396" s="224">
        <v>27</v>
      </c>
      <c r="I396" s="225"/>
      <c r="J396" s="226">
        <f>ROUND(I396*H396,2)</f>
        <v>0</v>
      </c>
      <c r="K396" s="227"/>
      <c r="L396" s="44"/>
      <c r="M396" s="228" t="s">
        <v>1</v>
      </c>
      <c r="N396" s="229" t="s">
        <v>41</v>
      </c>
      <c r="O396" s="91"/>
      <c r="P396" s="230">
        <f>O396*H396</f>
        <v>0</v>
      </c>
      <c r="Q396" s="230">
        <v>0</v>
      </c>
      <c r="R396" s="230">
        <f>Q396*H396</f>
        <v>0</v>
      </c>
      <c r="S396" s="230">
        <v>0</v>
      </c>
      <c r="T396" s="231">
        <f>S396*H396</f>
        <v>0</v>
      </c>
      <c r="U396" s="38"/>
      <c r="V396" s="38"/>
      <c r="W396" s="38"/>
      <c r="X396" s="38"/>
      <c r="Y396" s="38"/>
      <c r="Z396" s="38"/>
      <c r="AA396" s="38"/>
      <c r="AB396" s="38"/>
      <c r="AC396" s="38"/>
      <c r="AD396" s="38"/>
      <c r="AE396" s="38"/>
      <c r="AR396" s="232" t="s">
        <v>254</v>
      </c>
      <c r="AT396" s="232" t="s">
        <v>255</v>
      </c>
      <c r="AU396" s="232" t="s">
        <v>86</v>
      </c>
      <c r="AY396" s="17" t="s">
        <v>251</v>
      </c>
      <c r="BE396" s="233">
        <f>IF(N396="základní",J396,0)</f>
        <v>0</v>
      </c>
      <c r="BF396" s="233">
        <f>IF(N396="snížená",J396,0)</f>
        <v>0</v>
      </c>
      <c r="BG396" s="233">
        <f>IF(N396="zákl. přenesená",J396,0)</f>
        <v>0</v>
      </c>
      <c r="BH396" s="233">
        <f>IF(N396="sníž. přenesená",J396,0)</f>
        <v>0</v>
      </c>
      <c r="BI396" s="233">
        <f>IF(N396="nulová",J396,0)</f>
        <v>0</v>
      </c>
      <c r="BJ396" s="17" t="s">
        <v>84</v>
      </c>
      <c r="BK396" s="233">
        <f>ROUND(I396*H396,2)</f>
        <v>0</v>
      </c>
      <c r="BL396" s="17" t="s">
        <v>254</v>
      </c>
      <c r="BM396" s="232" t="s">
        <v>2301</v>
      </c>
    </row>
    <row r="397" s="2" customFormat="1">
      <c r="A397" s="38"/>
      <c r="B397" s="39"/>
      <c r="C397" s="40"/>
      <c r="D397" s="234" t="s">
        <v>260</v>
      </c>
      <c r="E397" s="40"/>
      <c r="F397" s="235" t="s">
        <v>1879</v>
      </c>
      <c r="G397" s="40"/>
      <c r="H397" s="40"/>
      <c r="I397" s="236"/>
      <c r="J397" s="40"/>
      <c r="K397" s="40"/>
      <c r="L397" s="44"/>
      <c r="M397" s="237"/>
      <c r="N397" s="238"/>
      <c r="O397" s="91"/>
      <c r="P397" s="91"/>
      <c r="Q397" s="91"/>
      <c r="R397" s="91"/>
      <c r="S397" s="91"/>
      <c r="T397" s="92"/>
      <c r="U397" s="38"/>
      <c r="V397" s="38"/>
      <c r="W397" s="38"/>
      <c r="X397" s="38"/>
      <c r="Y397" s="38"/>
      <c r="Z397" s="38"/>
      <c r="AA397" s="38"/>
      <c r="AB397" s="38"/>
      <c r="AC397" s="38"/>
      <c r="AD397" s="38"/>
      <c r="AE397" s="38"/>
      <c r="AT397" s="17" t="s">
        <v>260</v>
      </c>
      <c r="AU397" s="17" t="s">
        <v>86</v>
      </c>
    </row>
    <row r="398" s="2" customFormat="1">
      <c r="A398" s="38"/>
      <c r="B398" s="39"/>
      <c r="C398" s="40"/>
      <c r="D398" s="240" t="s">
        <v>274</v>
      </c>
      <c r="E398" s="40"/>
      <c r="F398" s="241" t="s">
        <v>1880</v>
      </c>
      <c r="G398" s="40"/>
      <c r="H398" s="40"/>
      <c r="I398" s="236"/>
      <c r="J398" s="40"/>
      <c r="K398" s="40"/>
      <c r="L398" s="44"/>
      <c r="M398" s="237"/>
      <c r="N398" s="238"/>
      <c r="O398" s="91"/>
      <c r="P398" s="91"/>
      <c r="Q398" s="91"/>
      <c r="R398" s="91"/>
      <c r="S398" s="91"/>
      <c r="T398" s="92"/>
      <c r="U398" s="38"/>
      <c r="V398" s="38"/>
      <c r="W398" s="38"/>
      <c r="X398" s="38"/>
      <c r="Y398" s="38"/>
      <c r="Z398" s="38"/>
      <c r="AA398" s="38"/>
      <c r="AB398" s="38"/>
      <c r="AC398" s="38"/>
      <c r="AD398" s="38"/>
      <c r="AE398" s="38"/>
      <c r="AT398" s="17" t="s">
        <v>274</v>
      </c>
      <c r="AU398" s="17" t="s">
        <v>86</v>
      </c>
    </row>
    <row r="399" s="12" customFormat="1">
      <c r="A399" s="12"/>
      <c r="B399" s="242"/>
      <c r="C399" s="243"/>
      <c r="D399" s="234" t="s">
        <v>276</v>
      </c>
      <c r="E399" s="244" t="s">
        <v>1</v>
      </c>
      <c r="F399" s="245" t="s">
        <v>2302</v>
      </c>
      <c r="G399" s="243"/>
      <c r="H399" s="246">
        <v>27</v>
      </c>
      <c r="I399" s="247"/>
      <c r="J399" s="243"/>
      <c r="K399" s="243"/>
      <c r="L399" s="248"/>
      <c r="M399" s="249"/>
      <c r="N399" s="250"/>
      <c r="O399" s="250"/>
      <c r="P399" s="250"/>
      <c r="Q399" s="250"/>
      <c r="R399" s="250"/>
      <c r="S399" s="250"/>
      <c r="T399" s="251"/>
      <c r="U399" s="12"/>
      <c r="V399" s="12"/>
      <c r="W399" s="12"/>
      <c r="X399" s="12"/>
      <c r="Y399" s="12"/>
      <c r="Z399" s="12"/>
      <c r="AA399" s="12"/>
      <c r="AB399" s="12"/>
      <c r="AC399" s="12"/>
      <c r="AD399" s="12"/>
      <c r="AE399" s="12"/>
      <c r="AT399" s="252" t="s">
        <v>276</v>
      </c>
      <c r="AU399" s="252" t="s">
        <v>86</v>
      </c>
      <c r="AV399" s="12" t="s">
        <v>86</v>
      </c>
      <c r="AW399" s="12" t="s">
        <v>32</v>
      </c>
      <c r="AX399" s="12" t="s">
        <v>84</v>
      </c>
      <c r="AY399" s="252" t="s">
        <v>251</v>
      </c>
    </row>
    <row r="400" s="2" customFormat="1" ht="16.5" customHeight="1">
      <c r="A400" s="38"/>
      <c r="B400" s="39"/>
      <c r="C400" s="292" t="s">
        <v>1520</v>
      </c>
      <c r="D400" s="292" t="s">
        <v>1133</v>
      </c>
      <c r="E400" s="293" t="s">
        <v>1883</v>
      </c>
      <c r="F400" s="294" t="s">
        <v>1884</v>
      </c>
      <c r="G400" s="295" t="s">
        <v>416</v>
      </c>
      <c r="H400" s="296">
        <v>9</v>
      </c>
      <c r="I400" s="297"/>
      <c r="J400" s="298">
        <f>ROUND(I400*H400,2)</f>
        <v>0</v>
      </c>
      <c r="K400" s="299"/>
      <c r="L400" s="300"/>
      <c r="M400" s="301" t="s">
        <v>1</v>
      </c>
      <c r="N400" s="302" t="s">
        <v>41</v>
      </c>
      <c r="O400" s="91"/>
      <c r="P400" s="230">
        <f>O400*H400</f>
        <v>0</v>
      </c>
      <c r="Q400" s="230">
        <v>0.00148</v>
      </c>
      <c r="R400" s="230">
        <f>Q400*H400</f>
        <v>0.01332</v>
      </c>
      <c r="S400" s="230">
        <v>0</v>
      </c>
      <c r="T400" s="231">
        <f>S400*H400</f>
        <v>0</v>
      </c>
      <c r="U400" s="38"/>
      <c r="V400" s="38"/>
      <c r="W400" s="38"/>
      <c r="X400" s="38"/>
      <c r="Y400" s="38"/>
      <c r="Z400" s="38"/>
      <c r="AA400" s="38"/>
      <c r="AB400" s="38"/>
      <c r="AC400" s="38"/>
      <c r="AD400" s="38"/>
      <c r="AE400" s="38"/>
      <c r="AR400" s="232" t="s">
        <v>299</v>
      </c>
      <c r="AT400" s="232" t="s">
        <v>1133</v>
      </c>
      <c r="AU400" s="232" t="s">
        <v>86</v>
      </c>
      <c r="AY400" s="17" t="s">
        <v>251</v>
      </c>
      <c r="BE400" s="233">
        <f>IF(N400="základní",J400,0)</f>
        <v>0</v>
      </c>
      <c r="BF400" s="233">
        <f>IF(N400="snížená",J400,0)</f>
        <v>0</v>
      </c>
      <c r="BG400" s="233">
        <f>IF(N400="zákl. přenesená",J400,0)</f>
        <v>0</v>
      </c>
      <c r="BH400" s="233">
        <f>IF(N400="sníž. přenesená",J400,0)</f>
        <v>0</v>
      </c>
      <c r="BI400" s="233">
        <f>IF(N400="nulová",J400,0)</f>
        <v>0</v>
      </c>
      <c r="BJ400" s="17" t="s">
        <v>84</v>
      </c>
      <c r="BK400" s="233">
        <f>ROUND(I400*H400,2)</f>
        <v>0</v>
      </c>
      <c r="BL400" s="17" t="s">
        <v>254</v>
      </c>
      <c r="BM400" s="232" t="s">
        <v>2303</v>
      </c>
    </row>
    <row r="401" s="2" customFormat="1">
      <c r="A401" s="38"/>
      <c r="B401" s="39"/>
      <c r="C401" s="40"/>
      <c r="D401" s="234" t="s">
        <v>260</v>
      </c>
      <c r="E401" s="40"/>
      <c r="F401" s="235" t="s">
        <v>1884</v>
      </c>
      <c r="G401" s="40"/>
      <c r="H401" s="40"/>
      <c r="I401" s="236"/>
      <c r="J401" s="40"/>
      <c r="K401" s="40"/>
      <c r="L401" s="44"/>
      <c r="M401" s="237"/>
      <c r="N401" s="238"/>
      <c r="O401" s="91"/>
      <c r="P401" s="91"/>
      <c r="Q401" s="91"/>
      <c r="R401" s="91"/>
      <c r="S401" s="91"/>
      <c r="T401" s="92"/>
      <c r="U401" s="38"/>
      <c r="V401" s="38"/>
      <c r="W401" s="38"/>
      <c r="X401" s="38"/>
      <c r="Y401" s="38"/>
      <c r="Z401" s="38"/>
      <c r="AA401" s="38"/>
      <c r="AB401" s="38"/>
      <c r="AC401" s="38"/>
      <c r="AD401" s="38"/>
      <c r="AE401" s="38"/>
      <c r="AT401" s="17" t="s">
        <v>260</v>
      </c>
      <c r="AU401" s="17" t="s">
        <v>86</v>
      </c>
    </row>
    <row r="402" s="12" customFormat="1">
      <c r="A402" s="12"/>
      <c r="B402" s="242"/>
      <c r="C402" s="243"/>
      <c r="D402" s="234" t="s">
        <v>276</v>
      </c>
      <c r="E402" s="244" t="s">
        <v>1</v>
      </c>
      <c r="F402" s="245" t="s">
        <v>306</v>
      </c>
      <c r="G402" s="243"/>
      <c r="H402" s="246">
        <v>9</v>
      </c>
      <c r="I402" s="247"/>
      <c r="J402" s="243"/>
      <c r="K402" s="243"/>
      <c r="L402" s="248"/>
      <c r="M402" s="249"/>
      <c r="N402" s="250"/>
      <c r="O402" s="250"/>
      <c r="P402" s="250"/>
      <c r="Q402" s="250"/>
      <c r="R402" s="250"/>
      <c r="S402" s="250"/>
      <c r="T402" s="251"/>
      <c r="U402" s="12"/>
      <c r="V402" s="12"/>
      <c r="W402" s="12"/>
      <c r="X402" s="12"/>
      <c r="Y402" s="12"/>
      <c r="Z402" s="12"/>
      <c r="AA402" s="12"/>
      <c r="AB402" s="12"/>
      <c r="AC402" s="12"/>
      <c r="AD402" s="12"/>
      <c r="AE402" s="12"/>
      <c r="AT402" s="252" t="s">
        <v>276</v>
      </c>
      <c r="AU402" s="252" t="s">
        <v>86</v>
      </c>
      <c r="AV402" s="12" t="s">
        <v>86</v>
      </c>
      <c r="AW402" s="12" t="s">
        <v>32</v>
      </c>
      <c r="AX402" s="12" t="s">
        <v>84</v>
      </c>
      <c r="AY402" s="252" t="s">
        <v>251</v>
      </c>
    </row>
    <row r="403" s="2" customFormat="1" ht="16.5" customHeight="1">
      <c r="A403" s="38"/>
      <c r="B403" s="39"/>
      <c r="C403" s="292" t="s">
        <v>1527</v>
      </c>
      <c r="D403" s="292" t="s">
        <v>1133</v>
      </c>
      <c r="E403" s="293" t="s">
        <v>1887</v>
      </c>
      <c r="F403" s="294" t="s">
        <v>1888</v>
      </c>
      <c r="G403" s="295" t="s">
        <v>416</v>
      </c>
      <c r="H403" s="296">
        <v>9</v>
      </c>
      <c r="I403" s="297"/>
      <c r="J403" s="298">
        <f>ROUND(I403*H403,2)</f>
        <v>0</v>
      </c>
      <c r="K403" s="299"/>
      <c r="L403" s="300"/>
      <c r="M403" s="301" t="s">
        <v>1</v>
      </c>
      <c r="N403" s="302" t="s">
        <v>41</v>
      </c>
      <c r="O403" s="91"/>
      <c r="P403" s="230">
        <f>O403*H403</f>
        <v>0</v>
      </c>
      <c r="Q403" s="230">
        <v>0.00087000000000000001</v>
      </c>
      <c r="R403" s="230">
        <f>Q403*H403</f>
        <v>0.0078300000000000002</v>
      </c>
      <c r="S403" s="230">
        <v>0</v>
      </c>
      <c r="T403" s="231">
        <f>S403*H403</f>
        <v>0</v>
      </c>
      <c r="U403" s="38"/>
      <c r="V403" s="38"/>
      <c r="W403" s="38"/>
      <c r="X403" s="38"/>
      <c r="Y403" s="38"/>
      <c r="Z403" s="38"/>
      <c r="AA403" s="38"/>
      <c r="AB403" s="38"/>
      <c r="AC403" s="38"/>
      <c r="AD403" s="38"/>
      <c r="AE403" s="38"/>
      <c r="AR403" s="232" t="s">
        <v>299</v>
      </c>
      <c r="AT403" s="232" t="s">
        <v>1133</v>
      </c>
      <c r="AU403" s="232" t="s">
        <v>86</v>
      </c>
      <c r="AY403" s="17" t="s">
        <v>251</v>
      </c>
      <c r="BE403" s="233">
        <f>IF(N403="základní",J403,0)</f>
        <v>0</v>
      </c>
      <c r="BF403" s="233">
        <f>IF(N403="snížená",J403,0)</f>
        <v>0</v>
      </c>
      <c r="BG403" s="233">
        <f>IF(N403="zákl. přenesená",J403,0)</f>
        <v>0</v>
      </c>
      <c r="BH403" s="233">
        <f>IF(N403="sníž. přenesená",J403,0)</f>
        <v>0</v>
      </c>
      <c r="BI403" s="233">
        <f>IF(N403="nulová",J403,0)</f>
        <v>0</v>
      </c>
      <c r="BJ403" s="17" t="s">
        <v>84</v>
      </c>
      <c r="BK403" s="233">
        <f>ROUND(I403*H403,2)</f>
        <v>0</v>
      </c>
      <c r="BL403" s="17" t="s">
        <v>254</v>
      </c>
      <c r="BM403" s="232" t="s">
        <v>2304</v>
      </c>
    </row>
    <row r="404" s="2" customFormat="1">
      <c r="A404" s="38"/>
      <c r="B404" s="39"/>
      <c r="C404" s="40"/>
      <c r="D404" s="234" t="s">
        <v>260</v>
      </c>
      <c r="E404" s="40"/>
      <c r="F404" s="235" t="s">
        <v>1888</v>
      </c>
      <c r="G404" s="40"/>
      <c r="H404" s="40"/>
      <c r="I404" s="236"/>
      <c r="J404" s="40"/>
      <c r="K404" s="40"/>
      <c r="L404" s="44"/>
      <c r="M404" s="237"/>
      <c r="N404" s="238"/>
      <c r="O404" s="91"/>
      <c r="P404" s="91"/>
      <c r="Q404" s="91"/>
      <c r="R404" s="91"/>
      <c r="S404" s="91"/>
      <c r="T404" s="92"/>
      <c r="U404" s="38"/>
      <c r="V404" s="38"/>
      <c r="W404" s="38"/>
      <c r="X404" s="38"/>
      <c r="Y404" s="38"/>
      <c r="Z404" s="38"/>
      <c r="AA404" s="38"/>
      <c r="AB404" s="38"/>
      <c r="AC404" s="38"/>
      <c r="AD404" s="38"/>
      <c r="AE404" s="38"/>
      <c r="AT404" s="17" t="s">
        <v>260</v>
      </c>
      <c r="AU404" s="17" t="s">
        <v>86</v>
      </c>
    </row>
    <row r="405" s="12" customFormat="1">
      <c r="A405" s="12"/>
      <c r="B405" s="242"/>
      <c r="C405" s="243"/>
      <c r="D405" s="234" t="s">
        <v>276</v>
      </c>
      <c r="E405" s="244" t="s">
        <v>1</v>
      </c>
      <c r="F405" s="245" t="s">
        <v>306</v>
      </c>
      <c r="G405" s="243"/>
      <c r="H405" s="246">
        <v>9</v>
      </c>
      <c r="I405" s="247"/>
      <c r="J405" s="243"/>
      <c r="K405" s="243"/>
      <c r="L405" s="248"/>
      <c r="M405" s="249"/>
      <c r="N405" s="250"/>
      <c r="O405" s="250"/>
      <c r="P405" s="250"/>
      <c r="Q405" s="250"/>
      <c r="R405" s="250"/>
      <c r="S405" s="250"/>
      <c r="T405" s="251"/>
      <c r="U405" s="12"/>
      <c r="V405" s="12"/>
      <c r="W405" s="12"/>
      <c r="X405" s="12"/>
      <c r="Y405" s="12"/>
      <c r="Z405" s="12"/>
      <c r="AA405" s="12"/>
      <c r="AB405" s="12"/>
      <c r="AC405" s="12"/>
      <c r="AD405" s="12"/>
      <c r="AE405" s="12"/>
      <c r="AT405" s="252" t="s">
        <v>276</v>
      </c>
      <c r="AU405" s="252" t="s">
        <v>86</v>
      </c>
      <c r="AV405" s="12" t="s">
        <v>86</v>
      </c>
      <c r="AW405" s="12" t="s">
        <v>32</v>
      </c>
      <c r="AX405" s="12" t="s">
        <v>84</v>
      </c>
      <c r="AY405" s="252" t="s">
        <v>251</v>
      </c>
    </row>
    <row r="406" s="2" customFormat="1" ht="16.5" customHeight="1">
      <c r="A406" s="38"/>
      <c r="B406" s="39"/>
      <c r="C406" s="292" t="s">
        <v>1534</v>
      </c>
      <c r="D406" s="292" t="s">
        <v>1133</v>
      </c>
      <c r="E406" s="293" t="s">
        <v>1891</v>
      </c>
      <c r="F406" s="294" t="s">
        <v>1892</v>
      </c>
      <c r="G406" s="295" t="s">
        <v>416</v>
      </c>
      <c r="H406" s="296">
        <v>9</v>
      </c>
      <c r="I406" s="297"/>
      <c r="J406" s="298">
        <f>ROUND(I406*H406,2)</f>
        <v>0</v>
      </c>
      <c r="K406" s="299"/>
      <c r="L406" s="300"/>
      <c r="M406" s="301" t="s">
        <v>1</v>
      </c>
      <c r="N406" s="302" t="s">
        <v>41</v>
      </c>
      <c r="O406" s="91"/>
      <c r="P406" s="230">
        <f>O406*H406</f>
        <v>0</v>
      </c>
      <c r="Q406" s="230">
        <v>0.00123</v>
      </c>
      <c r="R406" s="230">
        <f>Q406*H406</f>
        <v>0.01107</v>
      </c>
      <c r="S406" s="230">
        <v>0</v>
      </c>
      <c r="T406" s="231">
        <f>S406*H406</f>
        <v>0</v>
      </c>
      <c r="U406" s="38"/>
      <c r="V406" s="38"/>
      <c r="W406" s="38"/>
      <c r="X406" s="38"/>
      <c r="Y406" s="38"/>
      <c r="Z406" s="38"/>
      <c r="AA406" s="38"/>
      <c r="AB406" s="38"/>
      <c r="AC406" s="38"/>
      <c r="AD406" s="38"/>
      <c r="AE406" s="38"/>
      <c r="AR406" s="232" t="s">
        <v>299</v>
      </c>
      <c r="AT406" s="232" t="s">
        <v>1133</v>
      </c>
      <c r="AU406" s="232" t="s">
        <v>86</v>
      </c>
      <c r="AY406" s="17" t="s">
        <v>251</v>
      </c>
      <c r="BE406" s="233">
        <f>IF(N406="základní",J406,0)</f>
        <v>0</v>
      </c>
      <c r="BF406" s="233">
        <f>IF(N406="snížená",J406,0)</f>
        <v>0</v>
      </c>
      <c r="BG406" s="233">
        <f>IF(N406="zákl. přenesená",J406,0)</f>
        <v>0</v>
      </c>
      <c r="BH406" s="233">
        <f>IF(N406="sníž. přenesená",J406,0)</f>
        <v>0</v>
      </c>
      <c r="BI406" s="233">
        <f>IF(N406="nulová",J406,0)</f>
        <v>0</v>
      </c>
      <c r="BJ406" s="17" t="s">
        <v>84</v>
      </c>
      <c r="BK406" s="233">
        <f>ROUND(I406*H406,2)</f>
        <v>0</v>
      </c>
      <c r="BL406" s="17" t="s">
        <v>254</v>
      </c>
      <c r="BM406" s="232" t="s">
        <v>2305</v>
      </c>
    </row>
    <row r="407" s="2" customFormat="1">
      <c r="A407" s="38"/>
      <c r="B407" s="39"/>
      <c r="C407" s="40"/>
      <c r="D407" s="234" t="s">
        <v>260</v>
      </c>
      <c r="E407" s="40"/>
      <c r="F407" s="235" t="s">
        <v>1892</v>
      </c>
      <c r="G407" s="40"/>
      <c r="H407" s="40"/>
      <c r="I407" s="236"/>
      <c r="J407" s="40"/>
      <c r="K407" s="40"/>
      <c r="L407" s="44"/>
      <c r="M407" s="237"/>
      <c r="N407" s="238"/>
      <c r="O407" s="91"/>
      <c r="P407" s="91"/>
      <c r="Q407" s="91"/>
      <c r="R407" s="91"/>
      <c r="S407" s="91"/>
      <c r="T407" s="92"/>
      <c r="U407" s="38"/>
      <c r="V407" s="38"/>
      <c r="W407" s="38"/>
      <c r="X407" s="38"/>
      <c r="Y407" s="38"/>
      <c r="Z407" s="38"/>
      <c r="AA407" s="38"/>
      <c r="AB407" s="38"/>
      <c r="AC407" s="38"/>
      <c r="AD407" s="38"/>
      <c r="AE407" s="38"/>
      <c r="AT407" s="17" t="s">
        <v>260</v>
      </c>
      <c r="AU407" s="17" t="s">
        <v>86</v>
      </c>
    </row>
    <row r="408" s="12" customFormat="1">
      <c r="A408" s="12"/>
      <c r="B408" s="242"/>
      <c r="C408" s="243"/>
      <c r="D408" s="234" t="s">
        <v>276</v>
      </c>
      <c r="E408" s="244" t="s">
        <v>1</v>
      </c>
      <c r="F408" s="245" t="s">
        <v>306</v>
      </c>
      <c r="G408" s="243"/>
      <c r="H408" s="246">
        <v>9</v>
      </c>
      <c r="I408" s="247"/>
      <c r="J408" s="243"/>
      <c r="K408" s="243"/>
      <c r="L408" s="248"/>
      <c r="M408" s="249"/>
      <c r="N408" s="250"/>
      <c r="O408" s="250"/>
      <c r="P408" s="250"/>
      <c r="Q408" s="250"/>
      <c r="R408" s="250"/>
      <c r="S408" s="250"/>
      <c r="T408" s="251"/>
      <c r="U408" s="12"/>
      <c r="V408" s="12"/>
      <c r="W408" s="12"/>
      <c r="X408" s="12"/>
      <c r="Y408" s="12"/>
      <c r="Z408" s="12"/>
      <c r="AA408" s="12"/>
      <c r="AB408" s="12"/>
      <c r="AC408" s="12"/>
      <c r="AD408" s="12"/>
      <c r="AE408" s="12"/>
      <c r="AT408" s="252" t="s">
        <v>276</v>
      </c>
      <c r="AU408" s="252" t="s">
        <v>86</v>
      </c>
      <c r="AV408" s="12" t="s">
        <v>86</v>
      </c>
      <c r="AW408" s="12" t="s">
        <v>32</v>
      </c>
      <c r="AX408" s="12" t="s">
        <v>84</v>
      </c>
      <c r="AY408" s="252" t="s">
        <v>251</v>
      </c>
    </row>
    <row r="409" s="2" customFormat="1" ht="21.75" customHeight="1">
      <c r="A409" s="38"/>
      <c r="B409" s="39"/>
      <c r="C409" s="220" t="s">
        <v>1542</v>
      </c>
      <c r="D409" s="220" t="s">
        <v>255</v>
      </c>
      <c r="E409" s="221" t="s">
        <v>1895</v>
      </c>
      <c r="F409" s="222" t="s">
        <v>1896</v>
      </c>
      <c r="G409" s="223" t="s">
        <v>802</v>
      </c>
      <c r="H409" s="224">
        <v>36</v>
      </c>
      <c r="I409" s="225"/>
      <c r="J409" s="226">
        <f>ROUND(I409*H409,2)</f>
        <v>0</v>
      </c>
      <c r="K409" s="227"/>
      <c r="L409" s="44"/>
      <c r="M409" s="228" t="s">
        <v>1</v>
      </c>
      <c r="N409" s="229" t="s">
        <v>41</v>
      </c>
      <c r="O409" s="91"/>
      <c r="P409" s="230">
        <f>O409*H409</f>
        <v>0</v>
      </c>
      <c r="Q409" s="230">
        <v>0</v>
      </c>
      <c r="R409" s="230">
        <f>Q409*H409</f>
        <v>0</v>
      </c>
      <c r="S409" s="230">
        <v>0</v>
      </c>
      <c r="T409" s="231">
        <f>S409*H409</f>
        <v>0</v>
      </c>
      <c r="U409" s="38"/>
      <c r="V409" s="38"/>
      <c r="W409" s="38"/>
      <c r="X409" s="38"/>
      <c r="Y409" s="38"/>
      <c r="Z409" s="38"/>
      <c r="AA409" s="38"/>
      <c r="AB409" s="38"/>
      <c r="AC409" s="38"/>
      <c r="AD409" s="38"/>
      <c r="AE409" s="38"/>
      <c r="AR409" s="232" t="s">
        <v>254</v>
      </c>
      <c r="AT409" s="232" t="s">
        <v>255</v>
      </c>
      <c r="AU409" s="232" t="s">
        <v>86</v>
      </c>
      <c r="AY409" s="17" t="s">
        <v>251</v>
      </c>
      <c r="BE409" s="233">
        <f>IF(N409="základní",J409,0)</f>
        <v>0</v>
      </c>
      <c r="BF409" s="233">
        <f>IF(N409="snížená",J409,0)</f>
        <v>0</v>
      </c>
      <c r="BG409" s="233">
        <f>IF(N409="zákl. přenesená",J409,0)</f>
        <v>0</v>
      </c>
      <c r="BH409" s="233">
        <f>IF(N409="sníž. přenesená",J409,0)</f>
        <v>0</v>
      </c>
      <c r="BI409" s="233">
        <f>IF(N409="nulová",J409,0)</f>
        <v>0</v>
      </c>
      <c r="BJ409" s="17" t="s">
        <v>84</v>
      </c>
      <c r="BK409" s="233">
        <f>ROUND(I409*H409,2)</f>
        <v>0</v>
      </c>
      <c r="BL409" s="17" t="s">
        <v>254</v>
      </c>
      <c r="BM409" s="232" t="s">
        <v>2306</v>
      </c>
    </row>
    <row r="410" s="2" customFormat="1">
      <c r="A410" s="38"/>
      <c r="B410" s="39"/>
      <c r="C410" s="40"/>
      <c r="D410" s="234" t="s">
        <v>260</v>
      </c>
      <c r="E410" s="40"/>
      <c r="F410" s="235" t="s">
        <v>1898</v>
      </c>
      <c r="G410" s="40"/>
      <c r="H410" s="40"/>
      <c r="I410" s="236"/>
      <c r="J410" s="40"/>
      <c r="K410" s="40"/>
      <c r="L410" s="44"/>
      <c r="M410" s="237"/>
      <c r="N410" s="238"/>
      <c r="O410" s="91"/>
      <c r="P410" s="91"/>
      <c r="Q410" s="91"/>
      <c r="R410" s="91"/>
      <c r="S410" s="91"/>
      <c r="T410" s="92"/>
      <c r="U410" s="38"/>
      <c r="V410" s="38"/>
      <c r="W410" s="38"/>
      <c r="X410" s="38"/>
      <c r="Y410" s="38"/>
      <c r="Z410" s="38"/>
      <c r="AA410" s="38"/>
      <c r="AB410" s="38"/>
      <c r="AC410" s="38"/>
      <c r="AD410" s="38"/>
      <c r="AE410" s="38"/>
      <c r="AT410" s="17" t="s">
        <v>260</v>
      </c>
      <c r="AU410" s="17" t="s">
        <v>86</v>
      </c>
    </row>
    <row r="411" s="2" customFormat="1">
      <c r="A411" s="38"/>
      <c r="B411" s="39"/>
      <c r="C411" s="40"/>
      <c r="D411" s="240" t="s">
        <v>274</v>
      </c>
      <c r="E411" s="40"/>
      <c r="F411" s="241" t="s">
        <v>1899</v>
      </c>
      <c r="G411" s="40"/>
      <c r="H411" s="40"/>
      <c r="I411" s="236"/>
      <c r="J411" s="40"/>
      <c r="K411" s="40"/>
      <c r="L411" s="44"/>
      <c r="M411" s="237"/>
      <c r="N411" s="238"/>
      <c r="O411" s="91"/>
      <c r="P411" s="91"/>
      <c r="Q411" s="91"/>
      <c r="R411" s="91"/>
      <c r="S411" s="91"/>
      <c r="T411" s="92"/>
      <c r="U411" s="38"/>
      <c r="V411" s="38"/>
      <c r="W411" s="38"/>
      <c r="X411" s="38"/>
      <c r="Y411" s="38"/>
      <c r="Z411" s="38"/>
      <c r="AA411" s="38"/>
      <c r="AB411" s="38"/>
      <c r="AC411" s="38"/>
      <c r="AD411" s="38"/>
      <c r="AE411" s="38"/>
      <c r="AT411" s="17" t="s">
        <v>274</v>
      </c>
      <c r="AU411" s="17" t="s">
        <v>86</v>
      </c>
    </row>
    <row r="412" s="12" customFormat="1">
      <c r="A412" s="12"/>
      <c r="B412" s="242"/>
      <c r="C412" s="243"/>
      <c r="D412" s="234" t="s">
        <v>276</v>
      </c>
      <c r="E412" s="244" t="s">
        <v>1</v>
      </c>
      <c r="F412" s="245" t="s">
        <v>2307</v>
      </c>
      <c r="G412" s="243"/>
      <c r="H412" s="246">
        <v>36</v>
      </c>
      <c r="I412" s="247"/>
      <c r="J412" s="243"/>
      <c r="K412" s="243"/>
      <c r="L412" s="248"/>
      <c r="M412" s="249"/>
      <c r="N412" s="250"/>
      <c r="O412" s="250"/>
      <c r="P412" s="250"/>
      <c r="Q412" s="250"/>
      <c r="R412" s="250"/>
      <c r="S412" s="250"/>
      <c r="T412" s="251"/>
      <c r="U412" s="12"/>
      <c r="V412" s="12"/>
      <c r="W412" s="12"/>
      <c r="X412" s="12"/>
      <c r="Y412" s="12"/>
      <c r="Z412" s="12"/>
      <c r="AA412" s="12"/>
      <c r="AB412" s="12"/>
      <c r="AC412" s="12"/>
      <c r="AD412" s="12"/>
      <c r="AE412" s="12"/>
      <c r="AT412" s="252" t="s">
        <v>276</v>
      </c>
      <c r="AU412" s="252" t="s">
        <v>86</v>
      </c>
      <c r="AV412" s="12" t="s">
        <v>86</v>
      </c>
      <c r="AW412" s="12" t="s">
        <v>32</v>
      </c>
      <c r="AX412" s="12" t="s">
        <v>84</v>
      </c>
      <c r="AY412" s="252" t="s">
        <v>251</v>
      </c>
    </row>
    <row r="413" s="2" customFormat="1" ht="24.15" customHeight="1">
      <c r="A413" s="38"/>
      <c r="B413" s="39"/>
      <c r="C413" s="220" t="s">
        <v>1549</v>
      </c>
      <c r="D413" s="220" t="s">
        <v>255</v>
      </c>
      <c r="E413" s="221" t="s">
        <v>1902</v>
      </c>
      <c r="F413" s="222" t="s">
        <v>1903</v>
      </c>
      <c r="G413" s="223" t="s">
        <v>416</v>
      </c>
      <c r="H413" s="224">
        <v>9</v>
      </c>
      <c r="I413" s="225"/>
      <c r="J413" s="226">
        <f>ROUND(I413*H413,2)</f>
        <v>0</v>
      </c>
      <c r="K413" s="227"/>
      <c r="L413" s="44"/>
      <c r="M413" s="228" t="s">
        <v>1</v>
      </c>
      <c r="N413" s="229" t="s">
        <v>41</v>
      </c>
      <c r="O413" s="91"/>
      <c r="P413" s="230">
        <f>O413*H413</f>
        <v>0</v>
      </c>
      <c r="Q413" s="230">
        <v>0.12422</v>
      </c>
      <c r="R413" s="230">
        <f>Q413*H413</f>
        <v>1.11798</v>
      </c>
      <c r="S413" s="230">
        <v>0</v>
      </c>
      <c r="T413" s="231">
        <f>S413*H413</f>
        <v>0</v>
      </c>
      <c r="U413" s="38"/>
      <c r="V413" s="38"/>
      <c r="W413" s="38"/>
      <c r="X413" s="38"/>
      <c r="Y413" s="38"/>
      <c r="Z413" s="38"/>
      <c r="AA413" s="38"/>
      <c r="AB413" s="38"/>
      <c r="AC413" s="38"/>
      <c r="AD413" s="38"/>
      <c r="AE413" s="38"/>
      <c r="AR413" s="232" t="s">
        <v>254</v>
      </c>
      <c r="AT413" s="232" t="s">
        <v>255</v>
      </c>
      <c r="AU413" s="232" t="s">
        <v>86</v>
      </c>
      <c r="AY413" s="17" t="s">
        <v>251</v>
      </c>
      <c r="BE413" s="233">
        <f>IF(N413="základní",J413,0)</f>
        <v>0</v>
      </c>
      <c r="BF413" s="233">
        <f>IF(N413="snížená",J413,0)</f>
        <v>0</v>
      </c>
      <c r="BG413" s="233">
        <f>IF(N413="zákl. přenesená",J413,0)</f>
        <v>0</v>
      </c>
      <c r="BH413" s="233">
        <f>IF(N413="sníž. přenesená",J413,0)</f>
        <v>0</v>
      </c>
      <c r="BI413" s="233">
        <f>IF(N413="nulová",J413,0)</f>
        <v>0</v>
      </c>
      <c r="BJ413" s="17" t="s">
        <v>84</v>
      </c>
      <c r="BK413" s="233">
        <f>ROUND(I413*H413,2)</f>
        <v>0</v>
      </c>
      <c r="BL413" s="17" t="s">
        <v>254</v>
      </c>
      <c r="BM413" s="232" t="s">
        <v>2308</v>
      </c>
    </row>
    <row r="414" s="2" customFormat="1">
      <c r="A414" s="38"/>
      <c r="B414" s="39"/>
      <c r="C414" s="40"/>
      <c r="D414" s="234" t="s">
        <v>260</v>
      </c>
      <c r="E414" s="40"/>
      <c r="F414" s="235" t="s">
        <v>1905</v>
      </c>
      <c r="G414" s="40"/>
      <c r="H414" s="40"/>
      <c r="I414" s="236"/>
      <c r="J414" s="40"/>
      <c r="K414" s="40"/>
      <c r="L414" s="44"/>
      <c r="M414" s="237"/>
      <c r="N414" s="238"/>
      <c r="O414" s="91"/>
      <c r="P414" s="91"/>
      <c r="Q414" s="91"/>
      <c r="R414" s="91"/>
      <c r="S414" s="91"/>
      <c r="T414" s="92"/>
      <c r="U414" s="38"/>
      <c r="V414" s="38"/>
      <c r="W414" s="38"/>
      <c r="X414" s="38"/>
      <c r="Y414" s="38"/>
      <c r="Z414" s="38"/>
      <c r="AA414" s="38"/>
      <c r="AB414" s="38"/>
      <c r="AC414" s="38"/>
      <c r="AD414" s="38"/>
      <c r="AE414" s="38"/>
      <c r="AT414" s="17" t="s">
        <v>260</v>
      </c>
      <c r="AU414" s="17" t="s">
        <v>86</v>
      </c>
    </row>
    <row r="415" s="2" customFormat="1">
      <c r="A415" s="38"/>
      <c r="B415" s="39"/>
      <c r="C415" s="40"/>
      <c r="D415" s="240" t="s">
        <v>274</v>
      </c>
      <c r="E415" s="40"/>
      <c r="F415" s="241" t="s">
        <v>1906</v>
      </c>
      <c r="G415" s="40"/>
      <c r="H415" s="40"/>
      <c r="I415" s="236"/>
      <c r="J415" s="40"/>
      <c r="K415" s="40"/>
      <c r="L415" s="44"/>
      <c r="M415" s="237"/>
      <c r="N415" s="238"/>
      <c r="O415" s="91"/>
      <c r="P415" s="91"/>
      <c r="Q415" s="91"/>
      <c r="R415" s="91"/>
      <c r="S415" s="91"/>
      <c r="T415" s="92"/>
      <c r="U415" s="38"/>
      <c r="V415" s="38"/>
      <c r="W415" s="38"/>
      <c r="X415" s="38"/>
      <c r="Y415" s="38"/>
      <c r="Z415" s="38"/>
      <c r="AA415" s="38"/>
      <c r="AB415" s="38"/>
      <c r="AC415" s="38"/>
      <c r="AD415" s="38"/>
      <c r="AE415" s="38"/>
      <c r="AT415" s="17" t="s">
        <v>274</v>
      </c>
      <c r="AU415" s="17" t="s">
        <v>86</v>
      </c>
    </row>
    <row r="416" s="12" customFormat="1">
      <c r="A416" s="12"/>
      <c r="B416" s="242"/>
      <c r="C416" s="243"/>
      <c r="D416" s="234" t="s">
        <v>276</v>
      </c>
      <c r="E416" s="244" t="s">
        <v>1</v>
      </c>
      <c r="F416" s="245" t="s">
        <v>306</v>
      </c>
      <c r="G416" s="243"/>
      <c r="H416" s="246">
        <v>9</v>
      </c>
      <c r="I416" s="247"/>
      <c r="J416" s="243"/>
      <c r="K416" s="243"/>
      <c r="L416" s="248"/>
      <c r="M416" s="249"/>
      <c r="N416" s="250"/>
      <c r="O416" s="250"/>
      <c r="P416" s="250"/>
      <c r="Q416" s="250"/>
      <c r="R416" s="250"/>
      <c r="S416" s="250"/>
      <c r="T416" s="251"/>
      <c r="U416" s="12"/>
      <c r="V416" s="12"/>
      <c r="W416" s="12"/>
      <c r="X416" s="12"/>
      <c r="Y416" s="12"/>
      <c r="Z416" s="12"/>
      <c r="AA416" s="12"/>
      <c r="AB416" s="12"/>
      <c r="AC416" s="12"/>
      <c r="AD416" s="12"/>
      <c r="AE416" s="12"/>
      <c r="AT416" s="252" t="s">
        <v>276</v>
      </c>
      <c r="AU416" s="252" t="s">
        <v>86</v>
      </c>
      <c r="AV416" s="12" t="s">
        <v>86</v>
      </c>
      <c r="AW416" s="12" t="s">
        <v>32</v>
      </c>
      <c r="AX416" s="12" t="s">
        <v>84</v>
      </c>
      <c r="AY416" s="252" t="s">
        <v>251</v>
      </c>
    </row>
    <row r="417" s="2" customFormat="1" ht="21.75" customHeight="1">
      <c r="A417" s="38"/>
      <c r="B417" s="39"/>
      <c r="C417" s="292" t="s">
        <v>1557</v>
      </c>
      <c r="D417" s="292" t="s">
        <v>1133</v>
      </c>
      <c r="E417" s="293" t="s">
        <v>1908</v>
      </c>
      <c r="F417" s="294" t="s">
        <v>1909</v>
      </c>
      <c r="G417" s="295" t="s">
        <v>416</v>
      </c>
      <c r="H417" s="296">
        <v>9</v>
      </c>
      <c r="I417" s="297"/>
      <c r="J417" s="298">
        <f>ROUND(I417*H417,2)</f>
        <v>0</v>
      </c>
      <c r="K417" s="299"/>
      <c r="L417" s="300"/>
      <c r="M417" s="301" t="s">
        <v>1</v>
      </c>
      <c r="N417" s="302" t="s">
        <v>41</v>
      </c>
      <c r="O417" s="91"/>
      <c r="P417" s="230">
        <f>O417*H417</f>
        <v>0</v>
      </c>
      <c r="Q417" s="230">
        <v>0.067000000000000004</v>
      </c>
      <c r="R417" s="230">
        <f>Q417*H417</f>
        <v>0.60299999999999998</v>
      </c>
      <c r="S417" s="230">
        <v>0</v>
      </c>
      <c r="T417" s="231">
        <f>S417*H417</f>
        <v>0</v>
      </c>
      <c r="U417" s="38"/>
      <c r="V417" s="38"/>
      <c r="W417" s="38"/>
      <c r="X417" s="38"/>
      <c r="Y417" s="38"/>
      <c r="Z417" s="38"/>
      <c r="AA417" s="38"/>
      <c r="AB417" s="38"/>
      <c r="AC417" s="38"/>
      <c r="AD417" s="38"/>
      <c r="AE417" s="38"/>
      <c r="AR417" s="232" t="s">
        <v>299</v>
      </c>
      <c r="AT417" s="232" t="s">
        <v>1133</v>
      </c>
      <c r="AU417" s="232" t="s">
        <v>86</v>
      </c>
      <c r="AY417" s="17" t="s">
        <v>251</v>
      </c>
      <c r="BE417" s="233">
        <f>IF(N417="základní",J417,0)</f>
        <v>0</v>
      </c>
      <c r="BF417" s="233">
        <f>IF(N417="snížená",J417,0)</f>
        <v>0</v>
      </c>
      <c r="BG417" s="233">
        <f>IF(N417="zákl. přenesená",J417,0)</f>
        <v>0</v>
      </c>
      <c r="BH417" s="233">
        <f>IF(N417="sníž. přenesená",J417,0)</f>
        <v>0</v>
      </c>
      <c r="BI417" s="233">
        <f>IF(N417="nulová",J417,0)</f>
        <v>0</v>
      </c>
      <c r="BJ417" s="17" t="s">
        <v>84</v>
      </c>
      <c r="BK417" s="233">
        <f>ROUND(I417*H417,2)</f>
        <v>0</v>
      </c>
      <c r="BL417" s="17" t="s">
        <v>254</v>
      </c>
      <c r="BM417" s="232" t="s">
        <v>2309</v>
      </c>
    </row>
    <row r="418" s="2" customFormat="1">
      <c r="A418" s="38"/>
      <c r="B418" s="39"/>
      <c r="C418" s="40"/>
      <c r="D418" s="234" t="s">
        <v>260</v>
      </c>
      <c r="E418" s="40"/>
      <c r="F418" s="235" t="s">
        <v>1909</v>
      </c>
      <c r="G418" s="40"/>
      <c r="H418" s="40"/>
      <c r="I418" s="236"/>
      <c r="J418" s="40"/>
      <c r="K418" s="40"/>
      <c r="L418" s="44"/>
      <c r="M418" s="237"/>
      <c r="N418" s="238"/>
      <c r="O418" s="91"/>
      <c r="P418" s="91"/>
      <c r="Q418" s="91"/>
      <c r="R418" s="91"/>
      <c r="S418" s="91"/>
      <c r="T418" s="92"/>
      <c r="U418" s="38"/>
      <c r="V418" s="38"/>
      <c r="W418" s="38"/>
      <c r="X418" s="38"/>
      <c r="Y418" s="38"/>
      <c r="Z418" s="38"/>
      <c r="AA418" s="38"/>
      <c r="AB418" s="38"/>
      <c r="AC418" s="38"/>
      <c r="AD418" s="38"/>
      <c r="AE418" s="38"/>
      <c r="AT418" s="17" t="s">
        <v>260</v>
      </c>
      <c r="AU418" s="17" t="s">
        <v>86</v>
      </c>
    </row>
    <row r="419" s="2" customFormat="1" ht="24.15" customHeight="1">
      <c r="A419" s="38"/>
      <c r="B419" s="39"/>
      <c r="C419" s="220" t="s">
        <v>1564</v>
      </c>
      <c r="D419" s="220" t="s">
        <v>255</v>
      </c>
      <c r="E419" s="221" t="s">
        <v>1911</v>
      </c>
      <c r="F419" s="222" t="s">
        <v>1912</v>
      </c>
      <c r="G419" s="223" t="s">
        <v>416</v>
      </c>
      <c r="H419" s="224">
        <v>9</v>
      </c>
      <c r="I419" s="225"/>
      <c r="J419" s="226">
        <f>ROUND(I419*H419,2)</f>
        <v>0</v>
      </c>
      <c r="K419" s="227"/>
      <c r="L419" s="44"/>
      <c r="M419" s="228" t="s">
        <v>1</v>
      </c>
      <c r="N419" s="229" t="s">
        <v>41</v>
      </c>
      <c r="O419" s="91"/>
      <c r="P419" s="230">
        <f>O419*H419</f>
        <v>0</v>
      </c>
      <c r="Q419" s="230">
        <v>0.02972</v>
      </c>
      <c r="R419" s="230">
        <f>Q419*H419</f>
        <v>0.26748</v>
      </c>
      <c r="S419" s="230">
        <v>0</v>
      </c>
      <c r="T419" s="231">
        <f>S419*H419</f>
        <v>0</v>
      </c>
      <c r="U419" s="38"/>
      <c r="V419" s="38"/>
      <c r="W419" s="38"/>
      <c r="X419" s="38"/>
      <c r="Y419" s="38"/>
      <c r="Z419" s="38"/>
      <c r="AA419" s="38"/>
      <c r="AB419" s="38"/>
      <c r="AC419" s="38"/>
      <c r="AD419" s="38"/>
      <c r="AE419" s="38"/>
      <c r="AR419" s="232" t="s">
        <v>254</v>
      </c>
      <c r="AT419" s="232" t="s">
        <v>255</v>
      </c>
      <c r="AU419" s="232" t="s">
        <v>86</v>
      </c>
      <c r="AY419" s="17" t="s">
        <v>251</v>
      </c>
      <c r="BE419" s="233">
        <f>IF(N419="základní",J419,0)</f>
        <v>0</v>
      </c>
      <c r="BF419" s="233">
        <f>IF(N419="snížená",J419,0)</f>
        <v>0</v>
      </c>
      <c r="BG419" s="233">
        <f>IF(N419="zákl. přenesená",J419,0)</f>
        <v>0</v>
      </c>
      <c r="BH419" s="233">
        <f>IF(N419="sníž. přenesená",J419,0)</f>
        <v>0</v>
      </c>
      <c r="BI419" s="233">
        <f>IF(N419="nulová",J419,0)</f>
        <v>0</v>
      </c>
      <c r="BJ419" s="17" t="s">
        <v>84</v>
      </c>
      <c r="BK419" s="233">
        <f>ROUND(I419*H419,2)</f>
        <v>0</v>
      </c>
      <c r="BL419" s="17" t="s">
        <v>254</v>
      </c>
      <c r="BM419" s="232" t="s">
        <v>2310</v>
      </c>
    </row>
    <row r="420" s="2" customFormat="1">
      <c r="A420" s="38"/>
      <c r="B420" s="39"/>
      <c r="C420" s="40"/>
      <c r="D420" s="234" t="s">
        <v>260</v>
      </c>
      <c r="E420" s="40"/>
      <c r="F420" s="235" t="s">
        <v>1914</v>
      </c>
      <c r="G420" s="40"/>
      <c r="H420" s="40"/>
      <c r="I420" s="236"/>
      <c r="J420" s="40"/>
      <c r="K420" s="40"/>
      <c r="L420" s="44"/>
      <c r="M420" s="237"/>
      <c r="N420" s="238"/>
      <c r="O420" s="91"/>
      <c r="P420" s="91"/>
      <c r="Q420" s="91"/>
      <c r="R420" s="91"/>
      <c r="S420" s="91"/>
      <c r="T420" s="92"/>
      <c r="U420" s="38"/>
      <c r="V420" s="38"/>
      <c r="W420" s="38"/>
      <c r="X420" s="38"/>
      <c r="Y420" s="38"/>
      <c r="Z420" s="38"/>
      <c r="AA420" s="38"/>
      <c r="AB420" s="38"/>
      <c r="AC420" s="38"/>
      <c r="AD420" s="38"/>
      <c r="AE420" s="38"/>
      <c r="AT420" s="17" t="s">
        <v>260</v>
      </c>
      <c r="AU420" s="17" t="s">
        <v>86</v>
      </c>
    </row>
    <row r="421" s="2" customFormat="1">
      <c r="A421" s="38"/>
      <c r="B421" s="39"/>
      <c r="C421" s="40"/>
      <c r="D421" s="240" t="s">
        <v>274</v>
      </c>
      <c r="E421" s="40"/>
      <c r="F421" s="241" t="s">
        <v>1915</v>
      </c>
      <c r="G421" s="40"/>
      <c r="H421" s="40"/>
      <c r="I421" s="236"/>
      <c r="J421" s="40"/>
      <c r="K421" s="40"/>
      <c r="L421" s="44"/>
      <c r="M421" s="237"/>
      <c r="N421" s="238"/>
      <c r="O421" s="91"/>
      <c r="P421" s="91"/>
      <c r="Q421" s="91"/>
      <c r="R421" s="91"/>
      <c r="S421" s="91"/>
      <c r="T421" s="92"/>
      <c r="U421" s="38"/>
      <c r="V421" s="38"/>
      <c r="W421" s="38"/>
      <c r="X421" s="38"/>
      <c r="Y421" s="38"/>
      <c r="Z421" s="38"/>
      <c r="AA421" s="38"/>
      <c r="AB421" s="38"/>
      <c r="AC421" s="38"/>
      <c r="AD421" s="38"/>
      <c r="AE421" s="38"/>
      <c r="AT421" s="17" t="s">
        <v>274</v>
      </c>
      <c r="AU421" s="17" t="s">
        <v>86</v>
      </c>
    </row>
    <row r="422" s="12" customFormat="1">
      <c r="A422" s="12"/>
      <c r="B422" s="242"/>
      <c r="C422" s="243"/>
      <c r="D422" s="234" t="s">
        <v>276</v>
      </c>
      <c r="E422" s="244" t="s">
        <v>1</v>
      </c>
      <c r="F422" s="245" t="s">
        <v>306</v>
      </c>
      <c r="G422" s="243"/>
      <c r="H422" s="246">
        <v>9</v>
      </c>
      <c r="I422" s="247"/>
      <c r="J422" s="243"/>
      <c r="K422" s="243"/>
      <c r="L422" s="248"/>
      <c r="M422" s="249"/>
      <c r="N422" s="250"/>
      <c r="O422" s="250"/>
      <c r="P422" s="250"/>
      <c r="Q422" s="250"/>
      <c r="R422" s="250"/>
      <c r="S422" s="250"/>
      <c r="T422" s="251"/>
      <c r="U422" s="12"/>
      <c r="V422" s="12"/>
      <c r="W422" s="12"/>
      <c r="X422" s="12"/>
      <c r="Y422" s="12"/>
      <c r="Z422" s="12"/>
      <c r="AA422" s="12"/>
      <c r="AB422" s="12"/>
      <c r="AC422" s="12"/>
      <c r="AD422" s="12"/>
      <c r="AE422" s="12"/>
      <c r="AT422" s="252" t="s">
        <v>276</v>
      </c>
      <c r="AU422" s="252" t="s">
        <v>86</v>
      </c>
      <c r="AV422" s="12" t="s">
        <v>86</v>
      </c>
      <c r="AW422" s="12" t="s">
        <v>32</v>
      </c>
      <c r="AX422" s="12" t="s">
        <v>84</v>
      </c>
      <c r="AY422" s="252" t="s">
        <v>251</v>
      </c>
    </row>
    <row r="423" s="2" customFormat="1" ht="21.75" customHeight="1">
      <c r="A423" s="38"/>
      <c r="B423" s="39"/>
      <c r="C423" s="292" t="s">
        <v>1571</v>
      </c>
      <c r="D423" s="292" t="s">
        <v>1133</v>
      </c>
      <c r="E423" s="293" t="s">
        <v>1917</v>
      </c>
      <c r="F423" s="294" t="s">
        <v>1918</v>
      </c>
      <c r="G423" s="295" t="s">
        <v>416</v>
      </c>
      <c r="H423" s="296">
        <v>9</v>
      </c>
      <c r="I423" s="297"/>
      <c r="J423" s="298">
        <f>ROUND(I423*H423,2)</f>
        <v>0</v>
      </c>
      <c r="K423" s="299"/>
      <c r="L423" s="300"/>
      <c r="M423" s="301" t="s">
        <v>1</v>
      </c>
      <c r="N423" s="302" t="s">
        <v>41</v>
      </c>
      <c r="O423" s="91"/>
      <c r="P423" s="230">
        <f>O423*H423</f>
        <v>0</v>
      </c>
      <c r="Q423" s="230">
        <v>0.111</v>
      </c>
      <c r="R423" s="230">
        <f>Q423*H423</f>
        <v>0.999</v>
      </c>
      <c r="S423" s="230">
        <v>0</v>
      </c>
      <c r="T423" s="231">
        <f>S423*H423</f>
        <v>0</v>
      </c>
      <c r="U423" s="38"/>
      <c r="V423" s="38"/>
      <c r="W423" s="38"/>
      <c r="X423" s="38"/>
      <c r="Y423" s="38"/>
      <c r="Z423" s="38"/>
      <c r="AA423" s="38"/>
      <c r="AB423" s="38"/>
      <c r="AC423" s="38"/>
      <c r="AD423" s="38"/>
      <c r="AE423" s="38"/>
      <c r="AR423" s="232" t="s">
        <v>299</v>
      </c>
      <c r="AT423" s="232" t="s">
        <v>1133</v>
      </c>
      <c r="AU423" s="232" t="s">
        <v>86</v>
      </c>
      <c r="AY423" s="17" t="s">
        <v>251</v>
      </c>
      <c r="BE423" s="233">
        <f>IF(N423="základní",J423,0)</f>
        <v>0</v>
      </c>
      <c r="BF423" s="233">
        <f>IF(N423="snížená",J423,0)</f>
        <v>0</v>
      </c>
      <c r="BG423" s="233">
        <f>IF(N423="zákl. přenesená",J423,0)</f>
        <v>0</v>
      </c>
      <c r="BH423" s="233">
        <f>IF(N423="sníž. přenesená",J423,0)</f>
        <v>0</v>
      </c>
      <c r="BI423" s="233">
        <f>IF(N423="nulová",J423,0)</f>
        <v>0</v>
      </c>
      <c r="BJ423" s="17" t="s">
        <v>84</v>
      </c>
      <c r="BK423" s="233">
        <f>ROUND(I423*H423,2)</f>
        <v>0</v>
      </c>
      <c r="BL423" s="17" t="s">
        <v>254</v>
      </c>
      <c r="BM423" s="232" t="s">
        <v>2311</v>
      </c>
    </row>
    <row r="424" s="2" customFormat="1">
      <c r="A424" s="38"/>
      <c r="B424" s="39"/>
      <c r="C424" s="40"/>
      <c r="D424" s="234" t="s">
        <v>260</v>
      </c>
      <c r="E424" s="40"/>
      <c r="F424" s="235" t="s">
        <v>1918</v>
      </c>
      <c r="G424" s="40"/>
      <c r="H424" s="40"/>
      <c r="I424" s="236"/>
      <c r="J424" s="40"/>
      <c r="K424" s="40"/>
      <c r="L424" s="44"/>
      <c r="M424" s="237"/>
      <c r="N424" s="238"/>
      <c r="O424" s="91"/>
      <c r="P424" s="91"/>
      <c r="Q424" s="91"/>
      <c r="R424" s="91"/>
      <c r="S424" s="91"/>
      <c r="T424" s="92"/>
      <c r="U424" s="38"/>
      <c r="V424" s="38"/>
      <c r="W424" s="38"/>
      <c r="X424" s="38"/>
      <c r="Y424" s="38"/>
      <c r="Z424" s="38"/>
      <c r="AA424" s="38"/>
      <c r="AB424" s="38"/>
      <c r="AC424" s="38"/>
      <c r="AD424" s="38"/>
      <c r="AE424" s="38"/>
      <c r="AT424" s="17" t="s">
        <v>260</v>
      </c>
      <c r="AU424" s="17" t="s">
        <v>86</v>
      </c>
    </row>
    <row r="425" s="2" customFormat="1" ht="24.15" customHeight="1">
      <c r="A425" s="38"/>
      <c r="B425" s="39"/>
      <c r="C425" s="220" t="s">
        <v>1580</v>
      </c>
      <c r="D425" s="220" t="s">
        <v>255</v>
      </c>
      <c r="E425" s="221" t="s">
        <v>1921</v>
      </c>
      <c r="F425" s="222" t="s">
        <v>1922</v>
      </c>
      <c r="G425" s="223" t="s">
        <v>416</v>
      </c>
      <c r="H425" s="224">
        <v>1</v>
      </c>
      <c r="I425" s="225"/>
      <c r="J425" s="226">
        <f>ROUND(I425*H425,2)</f>
        <v>0</v>
      </c>
      <c r="K425" s="227"/>
      <c r="L425" s="44"/>
      <c r="M425" s="228" t="s">
        <v>1</v>
      </c>
      <c r="N425" s="229" t="s">
        <v>41</v>
      </c>
      <c r="O425" s="91"/>
      <c r="P425" s="230">
        <f>O425*H425</f>
        <v>0</v>
      </c>
      <c r="Q425" s="230">
        <v>0.02972</v>
      </c>
      <c r="R425" s="230">
        <f>Q425*H425</f>
        <v>0.02972</v>
      </c>
      <c r="S425" s="230">
        <v>0</v>
      </c>
      <c r="T425" s="231">
        <f>S425*H425</f>
        <v>0</v>
      </c>
      <c r="U425" s="38"/>
      <c r="V425" s="38"/>
      <c r="W425" s="38"/>
      <c r="X425" s="38"/>
      <c r="Y425" s="38"/>
      <c r="Z425" s="38"/>
      <c r="AA425" s="38"/>
      <c r="AB425" s="38"/>
      <c r="AC425" s="38"/>
      <c r="AD425" s="38"/>
      <c r="AE425" s="38"/>
      <c r="AR425" s="232" t="s">
        <v>254</v>
      </c>
      <c r="AT425" s="232" t="s">
        <v>255</v>
      </c>
      <c r="AU425" s="232" t="s">
        <v>86</v>
      </c>
      <c r="AY425" s="17" t="s">
        <v>251</v>
      </c>
      <c r="BE425" s="233">
        <f>IF(N425="základní",J425,0)</f>
        <v>0</v>
      </c>
      <c r="BF425" s="233">
        <f>IF(N425="snížená",J425,0)</f>
        <v>0</v>
      </c>
      <c r="BG425" s="233">
        <f>IF(N425="zákl. přenesená",J425,0)</f>
        <v>0</v>
      </c>
      <c r="BH425" s="233">
        <f>IF(N425="sníž. přenesená",J425,0)</f>
        <v>0</v>
      </c>
      <c r="BI425" s="233">
        <f>IF(N425="nulová",J425,0)</f>
        <v>0</v>
      </c>
      <c r="BJ425" s="17" t="s">
        <v>84</v>
      </c>
      <c r="BK425" s="233">
        <f>ROUND(I425*H425,2)</f>
        <v>0</v>
      </c>
      <c r="BL425" s="17" t="s">
        <v>254</v>
      </c>
      <c r="BM425" s="232" t="s">
        <v>2312</v>
      </c>
    </row>
    <row r="426" s="2" customFormat="1">
      <c r="A426" s="38"/>
      <c r="B426" s="39"/>
      <c r="C426" s="40"/>
      <c r="D426" s="234" t="s">
        <v>260</v>
      </c>
      <c r="E426" s="40"/>
      <c r="F426" s="235" t="s">
        <v>1924</v>
      </c>
      <c r="G426" s="40"/>
      <c r="H426" s="40"/>
      <c r="I426" s="236"/>
      <c r="J426" s="40"/>
      <c r="K426" s="40"/>
      <c r="L426" s="44"/>
      <c r="M426" s="237"/>
      <c r="N426" s="238"/>
      <c r="O426" s="91"/>
      <c r="P426" s="91"/>
      <c r="Q426" s="91"/>
      <c r="R426" s="91"/>
      <c r="S426" s="91"/>
      <c r="T426" s="92"/>
      <c r="U426" s="38"/>
      <c r="V426" s="38"/>
      <c r="W426" s="38"/>
      <c r="X426" s="38"/>
      <c r="Y426" s="38"/>
      <c r="Z426" s="38"/>
      <c r="AA426" s="38"/>
      <c r="AB426" s="38"/>
      <c r="AC426" s="38"/>
      <c r="AD426" s="38"/>
      <c r="AE426" s="38"/>
      <c r="AT426" s="17" t="s">
        <v>260</v>
      </c>
      <c r="AU426" s="17" t="s">
        <v>86</v>
      </c>
    </row>
    <row r="427" s="2" customFormat="1">
      <c r="A427" s="38"/>
      <c r="B427" s="39"/>
      <c r="C427" s="40"/>
      <c r="D427" s="240" t="s">
        <v>274</v>
      </c>
      <c r="E427" s="40"/>
      <c r="F427" s="241" t="s">
        <v>1925</v>
      </c>
      <c r="G427" s="40"/>
      <c r="H427" s="40"/>
      <c r="I427" s="236"/>
      <c r="J427" s="40"/>
      <c r="K427" s="40"/>
      <c r="L427" s="44"/>
      <c r="M427" s="237"/>
      <c r="N427" s="238"/>
      <c r="O427" s="91"/>
      <c r="P427" s="91"/>
      <c r="Q427" s="91"/>
      <c r="R427" s="91"/>
      <c r="S427" s="91"/>
      <c r="T427" s="92"/>
      <c r="U427" s="38"/>
      <c r="V427" s="38"/>
      <c r="W427" s="38"/>
      <c r="X427" s="38"/>
      <c r="Y427" s="38"/>
      <c r="Z427" s="38"/>
      <c r="AA427" s="38"/>
      <c r="AB427" s="38"/>
      <c r="AC427" s="38"/>
      <c r="AD427" s="38"/>
      <c r="AE427" s="38"/>
      <c r="AT427" s="17" t="s">
        <v>274</v>
      </c>
      <c r="AU427" s="17" t="s">
        <v>86</v>
      </c>
    </row>
    <row r="428" s="12" customFormat="1">
      <c r="A428" s="12"/>
      <c r="B428" s="242"/>
      <c r="C428" s="243"/>
      <c r="D428" s="234" t="s">
        <v>276</v>
      </c>
      <c r="E428" s="244" t="s">
        <v>1</v>
      </c>
      <c r="F428" s="245" t="s">
        <v>84</v>
      </c>
      <c r="G428" s="243"/>
      <c r="H428" s="246">
        <v>1</v>
      </c>
      <c r="I428" s="247"/>
      <c r="J428" s="243"/>
      <c r="K428" s="243"/>
      <c r="L428" s="248"/>
      <c r="M428" s="249"/>
      <c r="N428" s="250"/>
      <c r="O428" s="250"/>
      <c r="P428" s="250"/>
      <c r="Q428" s="250"/>
      <c r="R428" s="250"/>
      <c r="S428" s="250"/>
      <c r="T428" s="251"/>
      <c r="U428" s="12"/>
      <c r="V428" s="12"/>
      <c r="W428" s="12"/>
      <c r="X428" s="12"/>
      <c r="Y428" s="12"/>
      <c r="Z428" s="12"/>
      <c r="AA428" s="12"/>
      <c r="AB428" s="12"/>
      <c r="AC428" s="12"/>
      <c r="AD428" s="12"/>
      <c r="AE428" s="12"/>
      <c r="AT428" s="252" t="s">
        <v>276</v>
      </c>
      <c r="AU428" s="252" t="s">
        <v>86</v>
      </c>
      <c r="AV428" s="12" t="s">
        <v>86</v>
      </c>
      <c r="AW428" s="12" t="s">
        <v>32</v>
      </c>
      <c r="AX428" s="12" t="s">
        <v>84</v>
      </c>
      <c r="AY428" s="252" t="s">
        <v>251</v>
      </c>
    </row>
    <row r="429" s="2" customFormat="1" ht="24.15" customHeight="1">
      <c r="A429" s="38"/>
      <c r="B429" s="39"/>
      <c r="C429" s="292" t="s">
        <v>1591</v>
      </c>
      <c r="D429" s="292" t="s">
        <v>1133</v>
      </c>
      <c r="E429" s="293" t="s">
        <v>1927</v>
      </c>
      <c r="F429" s="294" t="s">
        <v>1928</v>
      </c>
      <c r="G429" s="295" t="s">
        <v>416</v>
      </c>
      <c r="H429" s="296">
        <v>1</v>
      </c>
      <c r="I429" s="297"/>
      <c r="J429" s="298">
        <f>ROUND(I429*H429,2)</f>
        <v>0</v>
      </c>
      <c r="K429" s="299"/>
      <c r="L429" s="300"/>
      <c r="M429" s="301" t="s">
        <v>1</v>
      </c>
      <c r="N429" s="302" t="s">
        <v>41</v>
      </c>
      <c r="O429" s="91"/>
      <c r="P429" s="230">
        <f>O429*H429</f>
        <v>0</v>
      </c>
      <c r="Q429" s="230">
        <v>0.057000000000000002</v>
      </c>
      <c r="R429" s="230">
        <f>Q429*H429</f>
        <v>0.057000000000000002</v>
      </c>
      <c r="S429" s="230">
        <v>0</v>
      </c>
      <c r="T429" s="231">
        <f>S429*H429</f>
        <v>0</v>
      </c>
      <c r="U429" s="38"/>
      <c r="V429" s="38"/>
      <c r="W429" s="38"/>
      <c r="X429" s="38"/>
      <c r="Y429" s="38"/>
      <c r="Z429" s="38"/>
      <c r="AA429" s="38"/>
      <c r="AB429" s="38"/>
      <c r="AC429" s="38"/>
      <c r="AD429" s="38"/>
      <c r="AE429" s="38"/>
      <c r="AR429" s="232" t="s">
        <v>299</v>
      </c>
      <c r="AT429" s="232" t="s">
        <v>1133</v>
      </c>
      <c r="AU429" s="232" t="s">
        <v>86</v>
      </c>
      <c r="AY429" s="17" t="s">
        <v>251</v>
      </c>
      <c r="BE429" s="233">
        <f>IF(N429="základní",J429,0)</f>
        <v>0</v>
      </c>
      <c r="BF429" s="233">
        <f>IF(N429="snížená",J429,0)</f>
        <v>0</v>
      </c>
      <c r="BG429" s="233">
        <f>IF(N429="zákl. přenesená",J429,0)</f>
        <v>0</v>
      </c>
      <c r="BH429" s="233">
        <f>IF(N429="sníž. přenesená",J429,0)</f>
        <v>0</v>
      </c>
      <c r="BI429" s="233">
        <f>IF(N429="nulová",J429,0)</f>
        <v>0</v>
      </c>
      <c r="BJ429" s="17" t="s">
        <v>84</v>
      </c>
      <c r="BK429" s="233">
        <f>ROUND(I429*H429,2)</f>
        <v>0</v>
      </c>
      <c r="BL429" s="17" t="s">
        <v>254</v>
      </c>
      <c r="BM429" s="232" t="s">
        <v>2313</v>
      </c>
    </row>
    <row r="430" s="2" customFormat="1">
      <c r="A430" s="38"/>
      <c r="B430" s="39"/>
      <c r="C430" s="40"/>
      <c r="D430" s="234" t="s">
        <v>260</v>
      </c>
      <c r="E430" s="40"/>
      <c r="F430" s="235" t="s">
        <v>1928</v>
      </c>
      <c r="G430" s="40"/>
      <c r="H430" s="40"/>
      <c r="I430" s="236"/>
      <c r="J430" s="40"/>
      <c r="K430" s="40"/>
      <c r="L430" s="44"/>
      <c r="M430" s="237"/>
      <c r="N430" s="238"/>
      <c r="O430" s="91"/>
      <c r="P430" s="91"/>
      <c r="Q430" s="91"/>
      <c r="R430" s="91"/>
      <c r="S430" s="91"/>
      <c r="T430" s="92"/>
      <c r="U430" s="38"/>
      <c r="V430" s="38"/>
      <c r="W430" s="38"/>
      <c r="X430" s="38"/>
      <c r="Y430" s="38"/>
      <c r="Z430" s="38"/>
      <c r="AA430" s="38"/>
      <c r="AB430" s="38"/>
      <c r="AC430" s="38"/>
      <c r="AD430" s="38"/>
      <c r="AE430" s="38"/>
      <c r="AT430" s="17" t="s">
        <v>260</v>
      </c>
      <c r="AU430" s="17" t="s">
        <v>86</v>
      </c>
    </row>
    <row r="431" s="2" customFormat="1" ht="24.15" customHeight="1">
      <c r="A431" s="38"/>
      <c r="B431" s="39"/>
      <c r="C431" s="220" t="s">
        <v>1598</v>
      </c>
      <c r="D431" s="220" t="s">
        <v>255</v>
      </c>
      <c r="E431" s="221" t="s">
        <v>1931</v>
      </c>
      <c r="F431" s="222" t="s">
        <v>1932</v>
      </c>
      <c r="G431" s="223" t="s">
        <v>416</v>
      </c>
      <c r="H431" s="224">
        <v>8</v>
      </c>
      <c r="I431" s="225"/>
      <c r="J431" s="226">
        <f>ROUND(I431*H431,2)</f>
        <v>0</v>
      </c>
      <c r="K431" s="227"/>
      <c r="L431" s="44"/>
      <c r="M431" s="228" t="s">
        <v>1</v>
      </c>
      <c r="N431" s="229" t="s">
        <v>41</v>
      </c>
      <c r="O431" s="91"/>
      <c r="P431" s="230">
        <f>O431*H431</f>
        <v>0</v>
      </c>
      <c r="Q431" s="230">
        <v>0.02972</v>
      </c>
      <c r="R431" s="230">
        <f>Q431*H431</f>
        <v>0.23776</v>
      </c>
      <c r="S431" s="230">
        <v>0</v>
      </c>
      <c r="T431" s="231">
        <f>S431*H431</f>
        <v>0</v>
      </c>
      <c r="U431" s="38"/>
      <c r="V431" s="38"/>
      <c r="W431" s="38"/>
      <c r="X431" s="38"/>
      <c r="Y431" s="38"/>
      <c r="Z431" s="38"/>
      <c r="AA431" s="38"/>
      <c r="AB431" s="38"/>
      <c r="AC431" s="38"/>
      <c r="AD431" s="38"/>
      <c r="AE431" s="38"/>
      <c r="AR431" s="232" t="s">
        <v>254</v>
      </c>
      <c r="AT431" s="232" t="s">
        <v>255</v>
      </c>
      <c r="AU431" s="232" t="s">
        <v>86</v>
      </c>
      <c r="AY431" s="17" t="s">
        <v>251</v>
      </c>
      <c r="BE431" s="233">
        <f>IF(N431="základní",J431,0)</f>
        <v>0</v>
      </c>
      <c r="BF431" s="233">
        <f>IF(N431="snížená",J431,0)</f>
        <v>0</v>
      </c>
      <c r="BG431" s="233">
        <f>IF(N431="zákl. přenesená",J431,0)</f>
        <v>0</v>
      </c>
      <c r="BH431" s="233">
        <f>IF(N431="sníž. přenesená",J431,0)</f>
        <v>0</v>
      </c>
      <c r="BI431" s="233">
        <f>IF(N431="nulová",J431,0)</f>
        <v>0</v>
      </c>
      <c r="BJ431" s="17" t="s">
        <v>84</v>
      </c>
      <c r="BK431" s="233">
        <f>ROUND(I431*H431,2)</f>
        <v>0</v>
      </c>
      <c r="BL431" s="17" t="s">
        <v>254</v>
      </c>
      <c r="BM431" s="232" t="s">
        <v>2314</v>
      </c>
    </row>
    <row r="432" s="2" customFormat="1">
      <c r="A432" s="38"/>
      <c r="B432" s="39"/>
      <c r="C432" s="40"/>
      <c r="D432" s="234" t="s">
        <v>260</v>
      </c>
      <c r="E432" s="40"/>
      <c r="F432" s="235" t="s">
        <v>1934</v>
      </c>
      <c r="G432" s="40"/>
      <c r="H432" s="40"/>
      <c r="I432" s="236"/>
      <c r="J432" s="40"/>
      <c r="K432" s="40"/>
      <c r="L432" s="44"/>
      <c r="M432" s="237"/>
      <c r="N432" s="238"/>
      <c r="O432" s="91"/>
      <c r="P432" s="91"/>
      <c r="Q432" s="91"/>
      <c r="R432" s="91"/>
      <c r="S432" s="91"/>
      <c r="T432" s="92"/>
      <c r="U432" s="38"/>
      <c r="V432" s="38"/>
      <c r="W432" s="38"/>
      <c r="X432" s="38"/>
      <c r="Y432" s="38"/>
      <c r="Z432" s="38"/>
      <c r="AA432" s="38"/>
      <c r="AB432" s="38"/>
      <c r="AC432" s="38"/>
      <c r="AD432" s="38"/>
      <c r="AE432" s="38"/>
      <c r="AT432" s="17" t="s">
        <v>260</v>
      </c>
      <c r="AU432" s="17" t="s">
        <v>86</v>
      </c>
    </row>
    <row r="433" s="2" customFormat="1">
      <c r="A433" s="38"/>
      <c r="B433" s="39"/>
      <c r="C433" s="40"/>
      <c r="D433" s="240" t="s">
        <v>274</v>
      </c>
      <c r="E433" s="40"/>
      <c r="F433" s="241" t="s">
        <v>1935</v>
      </c>
      <c r="G433" s="40"/>
      <c r="H433" s="40"/>
      <c r="I433" s="236"/>
      <c r="J433" s="40"/>
      <c r="K433" s="40"/>
      <c r="L433" s="44"/>
      <c r="M433" s="237"/>
      <c r="N433" s="238"/>
      <c r="O433" s="91"/>
      <c r="P433" s="91"/>
      <c r="Q433" s="91"/>
      <c r="R433" s="91"/>
      <c r="S433" s="91"/>
      <c r="T433" s="92"/>
      <c r="U433" s="38"/>
      <c r="V433" s="38"/>
      <c r="W433" s="38"/>
      <c r="X433" s="38"/>
      <c r="Y433" s="38"/>
      <c r="Z433" s="38"/>
      <c r="AA433" s="38"/>
      <c r="AB433" s="38"/>
      <c r="AC433" s="38"/>
      <c r="AD433" s="38"/>
      <c r="AE433" s="38"/>
      <c r="AT433" s="17" t="s">
        <v>274</v>
      </c>
      <c r="AU433" s="17" t="s">
        <v>86</v>
      </c>
    </row>
    <row r="434" s="12" customFormat="1">
      <c r="A434" s="12"/>
      <c r="B434" s="242"/>
      <c r="C434" s="243"/>
      <c r="D434" s="234" t="s">
        <v>276</v>
      </c>
      <c r="E434" s="244" t="s">
        <v>1</v>
      </c>
      <c r="F434" s="245" t="s">
        <v>299</v>
      </c>
      <c r="G434" s="243"/>
      <c r="H434" s="246">
        <v>8</v>
      </c>
      <c r="I434" s="247"/>
      <c r="J434" s="243"/>
      <c r="K434" s="243"/>
      <c r="L434" s="248"/>
      <c r="M434" s="249"/>
      <c r="N434" s="250"/>
      <c r="O434" s="250"/>
      <c r="P434" s="250"/>
      <c r="Q434" s="250"/>
      <c r="R434" s="250"/>
      <c r="S434" s="250"/>
      <c r="T434" s="251"/>
      <c r="U434" s="12"/>
      <c r="V434" s="12"/>
      <c r="W434" s="12"/>
      <c r="X434" s="12"/>
      <c r="Y434" s="12"/>
      <c r="Z434" s="12"/>
      <c r="AA434" s="12"/>
      <c r="AB434" s="12"/>
      <c r="AC434" s="12"/>
      <c r="AD434" s="12"/>
      <c r="AE434" s="12"/>
      <c r="AT434" s="252" t="s">
        <v>276</v>
      </c>
      <c r="AU434" s="252" t="s">
        <v>86</v>
      </c>
      <c r="AV434" s="12" t="s">
        <v>86</v>
      </c>
      <c r="AW434" s="12" t="s">
        <v>32</v>
      </c>
      <c r="AX434" s="12" t="s">
        <v>84</v>
      </c>
      <c r="AY434" s="252" t="s">
        <v>251</v>
      </c>
    </row>
    <row r="435" s="2" customFormat="1" ht="24.15" customHeight="1">
      <c r="A435" s="38"/>
      <c r="B435" s="39"/>
      <c r="C435" s="292" t="s">
        <v>1605</v>
      </c>
      <c r="D435" s="292" t="s">
        <v>1133</v>
      </c>
      <c r="E435" s="293" t="s">
        <v>1937</v>
      </c>
      <c r="F435" s="294" t="s">
        <v>1938</v>
      </c>
      <c r="G435" s="295" t="s">
        <v>416</v>
      </c>
      <c r="H435" s="296">
        <v>8</v>
      </c>
      <c r="I435" s="297"/>
      <c r="J435" s="298">
        <f>ROUND(I435*H435,2)</f>
        <v>0</v>
      </c>
      <c r="K435" s="299"/>
      <c r="L435" s="300"/>
      <c r="M435" s="301" t="s">
        <v>1</v>
      </c>
      <c r="N435" s="302" t="s">
        <v>41</v>
      </c>
      <c r="O435" s="91"/>
      <c r="P435" s="230">
        <f>O435*H435</f>
        <v>0</v>
      </c>
      <c r="Q435" s="230">
        <v>0.11</v>
      </c>
      <c r="R435" s="230">
        <f>Q435*H435</f>
        <v>0.88</v>
      </c>
      <c r="S435" s="230">
        <v>0</v>
      </c>
      <c r="T435" s="231">
        <f>S435*H435</f>
        <v>0</v>
      </c>
      <c r="U435" s="38"/>
      <c r="V435" s="38"/>
      <c r="W435" s="38"/>
      <c r="X435" s="38"/>
      <c r="Y435" s="38"/>
      <c r="Z435" s="38"/>
      <c r="AA435" s="38"/>
      <c r="AB435" s="38"/>
      <c r="AC435" s="38"/>
      <c r="AD435" s="38"/>
      <c r="AE435" s="38"/>
      <c r="AR435" s="232" t="s">
        <v>299</v>
      </c>
      <c r="AT435" s="232" t="s">
        <v>1133</v>
      </c>
      <c r="AU435" s="232" t="s">
        <v>86</v>
      </c>
      <c r="AY435" s="17" t="s">
        <v>251</v>
      </c>
      <c r="BE435" s="233">
        <f>IF(N435="základní",J435,0)</f>
        <v>0</v>
      </c>
      <c r="BF435" s="233">
        <f>IF(N435="snížená",J435,0)</f>
        <v>0</v>
      </c>
      <c r="BG435" s="233">
        <f>IF(N435="zákl. přenesená",J435,0)</f>
        <v>0</v>
      </c>
      <c r="BH435" s="233">
        <f>IF(N435="sníž. přenesená",J435,0)</f>
        <v>0</v>
      </c>
      <c r="BI435" s="233">
        <f>IF(N435="nulová",J435,0)</f>
        <v>0</v>
      </c>
      <c r="BJ435" s="17" t="s">
        <v>84</v>
      </c>
      <c r="BK435" s="233">
        <f>ROUND(I435*H435,2)</f>
        <v>0</v>
      </c>
      <c r="BL435" s="17" t="s">
        <v>254</v>
      </c>
      <c r="BM435" s="232" t="s">
        <v>2315</v>
      </c>
    </row>
    <row r="436" s="2" customFormat="1">
      <c r="A436" s="38"/>
      <c r="B436" s="39"/>
      <c r="C436" s="40"/>
      <c r="D436" s="234" t="s">
        <v>260</v>
      </c>
      <c r="E436" s="40"/>
      <c r="F436" s="235" t="s">
        <v>1938</v>
      </c>
      <c r="G436" s="40"/>
      <c r="H436" s="40"/>
      <c r="I436" s="236"/>
      <c r="J436" s="40"/>
      <c r="K436" s="40"/>
      <c r="L436" s="44"/>
      <c r="M436" s="237"/>
      <c r="N436" s="238"/>
      <c r="O436" s="91"/>
      <c r="P436" s="91"/>
      <c r="Q436" s="91"/>
      <c r="R436" s="91"/>
      <c r="S436" s="91"/>
      <c r="T436" s="92"/>
      <c r="U436" s="38"/>
      <c r="V436" s="38"/>
      <c r="W436" s="38"/>
      <c r="X436" s="38"/>
      <c r="Y436" s="38"/>
      <c r="Z436" s="38"/>
      <c r="AA436" s="38"/>
      <c r="AB436" s="38"/>
      <c r="AC436" s="38"/>
      <c r="AD436" s="38"/>
      <c r="AE436" s="38"/>
      <c r="AT436" s="17" t="s">
        <v>260</v>
      </c>
      <c r="AU436" s="17" t="s">
        <v>86</v>
      </c>
    </row>
    <row r="437" s="2" customFormat="1" ht="24.15" customHeight="1">
      <c r="A437" s="38"/>
      <c r="B437" s="39"/>
      <c r="C437" s="220" t="s">
        <v>1175</v>
      </c>
      <c r="D437" s="220" t="s">
        <v>255</v>
      </c>
      <c r="E437" s="221" t="s">
        <v>1941</v>
      </c>
      <c r="F437" s="222" t="s">
        <v>1942</v>
      </c>
      <c r="G437" s="223" t="s">
        <v>416</v>
      </c>
      <c r="H437" s="224">
        <v>9</v>
      </c>
      <c r="I437" s="225"/>
      <c r="J437" s="226">
        <f>ROUND(I437*H437,2)</f>
        <v>0</v>
      </c>
      <c r="K437" s="227"/>
      <c r="L437" s="44"/>
      <c r="M437" s="228" t="s">
        <v>1</v>
      </c>
      <c r="N437" s="229" t="s">
        <v>41</v>
      </c>
      <c r="O437" s="91"/>
      <c r="P437" s="230">
        <f>O437*H437</f>
        <v>0</v>
      </c>
      <c r="Q437" s="230">
        <v>0.02972</v>
      </c>
      <c r="R437" s="230">
        <f>Q437*H437</f>
        <v>0.26748</v>
      </c>
      <c r="S437" s="230">
        <v>0</v>
      </c>
      <c r="T437" s="231">
        <f>S437*H437</f>
        <v>0</v>
      </c>
      <c r="U437" s="38"/>
      <c r="V437" s="38"/>
      <c r="W437" s="38"/>
      <c r="X437" s="38"/>
      <c r="Y437" s="38"/>
      <c r="Z437" s="38"/>
      <c r="AA437" s="38"/>
      <c r="AB437" s="38"/>
      <c r="AC437" s="38"/>
      <c r="AD437" s="38"/>
      <c r="AE437" s="38"/>
      <c r="AR437" s="232" t="s">
        <v>254</v>
      </c>
      <c r="AT437" s="232" t="s">
        <v>255</v>
      </c>
      <c r="AU437" s="232" t="s">
        <v>86</v>
      </c>
      <c r="AY437" s="17" t="s">
        <v>251</v>
      </c>
      <c r="BE437" s="233">
        <f>IF(N437="základní",J437,0)</f>
        <v>0</v>
      </c>
      <c r="BF437" s="233">
        <f>IF(N437="snížená",J437,0)</f>
        <v>0</v>
      </c>
      <c r="BG437" s="233">
        <f>IF(N437="zákl. přenesená",J437,0)</f>
        <v>0</v>
      </c>
      <c r="BH437" s="233">
        <f>IF(N437="sníž. přenesená",J437,0)</f>
        <v>0</v>
      </c>
      <c r="BI437" s="233">
        <f>IF(N437="nulová",J437,0)</f>
        <v>0</v>
      </c>
      <c r="BJ437" s="17" t="s">
        <v>84</v>
      </c>
      <c r="BK437" s="233">
        <f>ROUND(I437*H437,2)</f>
        <v>0</v>
      </c>
      <c r="BL437" s="17" t="s">
        <v>254</v>
      </c>
      <c r="BM437" s="232" t="s">
        <v>2316</v>
      </c>
    </row>
    <row r="438" s="2" customFormat="1">
      <c r="A438" s="38"/>
      <c r="B438" s="39"/>
      <c r="C438" s="40"/>
      <c r="D438" s="234" t="s">
        <v>260</v>
      </c>
      <c r="E438" s="40"/>
      <c r="F438" s="235" t="s">
        <v>1944</v>
      </c>
      <c r="G438" s="40"/>
      <c r="H438" s="40"/>
      <c r="I438" s="236"/>
      <c r="J438" s="40"/>
      <c r="K438" s="40"/>
      <c r="L438" s="44"/>
      <c r="M438" s="237"/>
      <c r="N438" s="238"/>
      <c r="O438" s="91"/>
      <c r="P438" s="91"/>
      <c r="Q438" s="91"/>
      <c r="R438" s="91"/>
      <c r="S438" s="91"/>
      <c r="T438" s="92"/>
      <c r="U438" s="38"/>
      <c r="V438" s="38"/>
      <c r="W438" s="38"/>
      <c r="X438" s="38"/>
      <c r="Y438" s="38"/>
      <c r="Z438" s="38"/>
      <c r="AA438" s="38"/>
      <c r="AB438" s="38"/>
      <c r="AC438" s="38"/>
      <c r="AD438" s="38"/>
      <c r="AE438" s="38"/>
      <c r="AT438" s="17" t="s">
        <v>260</v>
      </c>
      <c r="AU438" s="17" t="s">
        <v>86</v>
      </c>
    </row>
    <row r="439" s="2" customFormat="1">
      <c r="A439" s="38"/>
      <c r="B439" s="39"/>
      <c r="C439" s="40"/>
      <c r="D439" s="240" t="s">
        <v>274</v>
      </c>
      <c r="E439" s="40"/>
      <c r="F439" s="241" t="s">
        <v>1945</v>
      </c>
      <c r="G439" s="40"/>
      <c r="H439" s="40"/>
      <c r="I439" s="236"/>
      <c r="J439" s="40"/>
      <c r="K439" s="40"/>
      <c r="L439" s="44"/>
      <c r="M439" s="237"/>
      <c r="N439" s="238"/>
      <c r="O439" s="91"/>
      <c r="P439" s="91"/>
      <c r="Q439" s="91"/>
      <c r="R439" s="91"/>
      <c r="S439" s="91"/>
      <c r="T439" s="92"/>
      <c r="U439" s="38"/>
      <c r="V439" s="38"/>
      <c r="W439" s="38"/>
      <c r="X439" s="38"/>
      <c r="Y439" s="38"/>
      <c r="Z439" s="38"/>
      <c r="AA439" s="38"/>
      <c r="AB439" s="38"/>
      <c r="AC439" s="38"/>
      <c r="AD439" s="38"/>
      <c r="AE439" s="38"/>
      <c r="AT439" s="17" t="s">
        <v>274</v>
      </c>
      <c r="AU439" s="17" t="s">
        <v>86</v>
      </c>
    </row>
    <row r="440" s="12" customFormat="1">
      <c r="A440" s="12"/>
      <c r="B440" s="242"/>
      <c r="C440" s="243"/>
      <c r="D440" s="234" t="s">
        <v>276</v>
      </c>
      <c r="E440" s="244" t="s">
        <v>1</v>
      </c>
      <c r="F440" s="245" t="s">
        <v>306</v>
      </c>
      <c r="G440" s="243"/>
      <c r="H440" s="246">
        <v>9</v>
      </c>
      <c r="I440" s="247"/>
      <c r="J440" s="243"/>
      <c r="K440" s="243"/>
      <c r="L440" s="248"/>
      <c r="M440" s="249"/>
      <c r="N440" s="250"/>
      <c r="O440" s="250"/>
      <c r="P440" s="250"/>
      <c r="Q440" s="250"/>
      <c r="R440" s="250"/>
      <c r="S440" s="250"/>
      <c r="T440" s="251"/>
      <c r="U440" s="12"/>
      <c r="V440" s="12"/>
      <c r="W440" s="12"/>
      <c r="X440" s="12"/>
      <c r="Y440" s="12"/>
      <c r="Z440" s="12"/>
      <c r="AA440" s="12"/>
      <c r="AB440" s="12"/>
      <c r="AC440" s="12"/>
      <c r="AD440" s="12"/>
      <c r="AE440" s="12"/>
      <c r="AT440" s="252" t="s">
        <v>276</v>
      </c>
      <c r="AU440" s="252" t="s">
        <v>86</v>
      </c>
      <c r="AV440" s="12" t="s">
        <v>86</v>
      </c>
      <c r="AW440" s="12" t="s">
        <v>32</v>
      </c>
      <c r="AX440" s="12" t="s">
        <v>84</v>
      </c>
      <c r="AY440" s="252" t="s">
        <v>251</v>
      </c>
    </row>
    <row r="441" s="2" customFormat="1" ht="24.15" customHeight="1">
      <c r="A441" s="38"/>
      <c r="B441" s="39"/>
      <c r="C441" s="292" t="s">
        <v>1619</v>
      </c>
      <c r="D441" s="292" t="s">
        <v>1133</v>
      </c>
      <c r="E441" s="293" t="s">
        <v>1947</v>
      </c>
      <c r="F441" s="294" t="s">
        <v>1948</v>
      </c>
      <c r="G441" s="295" t="s">
        <v>416</v>
      </c>
      <c r="H441" s="296">
        <v>9</v>
      </c>
      <c r="I441" s="297"/>
      <c r="J441" s="298">
        <f>ROUND(I441*H441,2)</f>
        <v>0</v>
      </c>
      <c r="K441" s="299"/>
      <c r="L441" s="300"/>
      <c r="M441" s="301" t="s">
        <v>1</v>
      </c>
      <c r="N441" s="302" t="s">
        <v>41</v>
      </c>
      <c r="O441" s="91"/>
      <c r="P441" s="230">
        <f>O441*H441</f>
        <v>0</v>
      </c>
      <c r="Q441" s="230">
        <v>0.089999999999999997</v>
      </c>
      <c r="R441" s="230">
        <f>Q441*H441</f>
        <v>0.80999999999999994</v>
      </c>
      <c r="S441" s="230">
        <v>0</v>
      </c>
      <c r="T441" s="231">
        <f>S441*H441</f>
        <v>0</v>
      </c>
      <c r="U441" s="38"/>
      <c r="V441" s="38"/>
      <c r="W441" s="38"/>
      <c r="X441" s="38"/>
      <c r="Y441" s="38"/>
      <c r="Z441" s="38"/>
      <c r="AA441" s="38"/>
      <c r="AB441" s="38"/>
      <c r="AC441" s="38"/>
      <c r="AD441" s="38"/>
      <c r="AE441" s="38"/>
      <c r="AR441" s="232" t="s">
        <v>299</v>
      </c>
      <c r="AT441" s="232" t="s">
        <v>1133</v>
      </c>
      <c r="AU441" s="232" t="s">
        <v>86</v>
      </c>
      <c r="AY441" s="17" t="s">
        <v>251</v>
      </c>
      <c r="BE441" s="233">
        <f>IF(N441="základní",J441,0)</f>
        <v>0</v>
      </c>
      <c r="BF441" s="233">
        <f>IF(N441="snížená",J441,0)</f>
        <v>0</v>
      </c>
      <c r="BG441" s="233">
        <f>IF(N441="zákl. přenesená",J441,0)</f>
        <v>0</v>
      </c>
      <c r="BH441" s="233">
        <f>IF(N441="sníž. přenesená",J441,0)</f>
        <v>0</v>
      </c>
      <c r="BI441" s="233">
        <f>IF(N441="nulová",J441,0)</f>
        <v>0</v>
      </c>
      <c r="BJ441" s="17" t="s">
        <v>84</v>
      </c>
      <c r="BK441" s="233">
        <f>ROUND(I441*H441,2)</f>
        <v>0</v>
      </c>
      <c r="BL441" s="17" t="s">
        <v>254</v>
      </c>
      <c r="BM441" s="232" t="s">
        <v>2317</v>
      </c>
    </row>
    <row r="442" s="2" customFormat="1">
      <c r="A442" s="38"/>
      <c r="B442" s="39"/>
      <c r="C442" s="40"/>
      <c r="D442" s="234" t="s">
        <v>260</v>
      </c>
      <c r="E442" s="40"/>
      <c r="F442" s="235" t="s">
        <v>1948</v>
      </c>
      <c r="G442" s="40"/>
      <c r="H442" s="40"/>
      <c r="I442" s="236"/>
      <c r="J442" s="40"/>
      <c r="K442" s="40"/>
      <c r="L442" s="44"/>
      <c r="M442" s="237"/>
      <c r="N442" s="238"/>
      <c r="O442" s="91"/>
      <c r="P442" s="91"/>
      <c r="Q442" s="91"/>
      <c r="R442" s="91"/>
      <c r="S442" s="91"/>
      <c r="T442" s="92"/>
      <c r="U442" s="38"/>
      <c r="V442" s="38"/>
      <c r="W442" s="38"/>
      <c r="X442" s="38"/>
      <c r="Y442" s="38"/>
      <c r="Z442" s="38"/>
      <c r="AA442" s="38"/>
      <c r="AB442" s="38"/>
      <c r="AC442" s="38"/>
      <c r="AD442" s="38"/>
      <c r="AE442" s="38"/>
      <c r="AT442" s="17" t="s">
        <v>260</v>
      </c>
      <c r="AU442" s="17" t="s">
        <v>86</v>
      </c>
    </row>
    <row r="443" s="2" customFormat="1" ht="24.15" customHeight="1">
      <c r="A443" s="38"/>
      <c r="B443" s="39"/>
      <c r="C443" s="220" t="s">
        <v>1624</v>
      </c>
      <c r="D443" s="220" t="s">
        <v>255</v>
      </c>
      <c r="E443" s="221" t="s">
        <v>1951</v>
      </c>
      <c r="F443" s="222" t="s">
        <v>1952</v>
      </c>
      <c r="G443" s="223" t="s">
        <v>416</v>
      </c>
      <c r="H443" s="224">
        <v>9</v>
      </c>
      <c r="I443" s="225"/>
      <c r="J443" s="226">
        <f>ROUND(I443*H443,2)</f>
        <v>0</v>
      </c>
      <c r="K443" s="227"/>
      <c r="L443" s="44"/>
      <c r="M443" s="228" t="s">
        <v>1</v>
      </c>
      <c r="N443" s="229" t="s">
        <v>41</v>
      </c>
      <c r="O443" s="91"/>
      <c r="P443" s="230">
        <f>O443*H443</f>
        <v>0</v>
      </c>
      <c r="Q443" s="230">
        <v>0.21734000000000001</v>
      </c>
      <c r="R443" s="230">
        <f>Q443*H443</f>
        <v>1.9560600000000001</v>
      </c>
      <c r="S443" s="230">
        <v>0</v>
      </c>
      <c r="T443" s="231">
        <f>S443*H443</f>
        <v>0</v>
      </c>
      <c r="U443" s="38"/>
      <c r="V443" s="38"/>
      <c r="W443" s="38"/>
      <c r="X443" s="38"/>
      <c r="Y443" s="38"/>
      <c r="Z443" s="38"/>
      <c r="AA443" s="38"/>
      <c r="AB443" s="38"/>
      <c r="AC443" s="38"/>
      <c r="AD443" s="38"/>
      <c r="AE443" s="38"/>
      <c r="AR443" s="232" t="s">
        <v>254</v>
      </c>
      <c r="AT443" s="232" t="s">
        <v>255</v>
      </c>
      <c r="AU443" s="232" t="s">
        <v>86</v>
      </c>
      <c r="AY443" s="17" t="s">
        <v>251</v>
      </c>
      <c r="BE443" s="233">
        <f>IF(N443="základní",J443,0)</f>
        <v>0</v>
      </c>
      <c r="BF443" s="233">
        <f>IF(N443="snížená",J443,0)</f>
        <v>0</v>
      </c>
      <c r="BG443" s="233">
        <f>IF(N443="zákl. přenesená",J443,0)</f>
        <v>0</v>
      </c>
      <c r="BH443" s="233">
        <f>IF(N443="sníž. přenesená",J443,0)</f>
        <v>0</v>
      </c>
      <c r="BI443" s="233">
        <f>IF(N443="nulová",J443,0)</f>
        <v>0</v>
      </c>
      <c r="BJ443" s="17" t="s">
        <v>84</v>
      </c>
      <c r="BK443" s="233">
        <f>ROUND(I443*H443,2)</f>
        <v>0</v>
      </c>
      <c r="BL443" s="17" t="s">
        <v>254</v>
      </c>
      <c r="BM443" s="232" t="s">
        <v>2318</v>
      </c>
    </row>
    <row r="444" s="2" customFormat="1">
      <c r="A444" s="38"/>
      <c r="B444" s="39"/>
      <c r="C444" s="40"/>
      <c r="D444" s="234" t="s">
        <v>260</v>
      </c>
      <c r="E444" s="40"/>
      <c r="F444" s="235" t="s">
        <v>1952</v>
      </c>
      <c r="G444" s="40"/>
      <c r="H444" s="40"/>
      <c r="I444" s="236"/>
      <c r="J444" s="40"/>
      <c r="K444" s="40"/>
      <c r="L444" s="44"/>
      <c r="M444" s="237"/>
      <c r="N444" s="238"/>
      <c r="O444" s="91"/>
      <c r="P444" s="91"/>
      <c r="Q444" s="91"/>
      <c r="R444" s="91"/>
      <c r="S444" s="91"/>
      <c r="T444" s="92"/>
      <c r="U444" s="38"/>
      <c r="V444" s="38"/>
      <c r="W444" s="38"/>
      <c r="X444" s="38"/>
      <c r="Y444" s="38"/>
      <c r="Z444" s="38"/>
      <c r="AA444" s="38"/>
      <c r="AB444" s="38"/>
      <c r="AC444" s="38"/>
      <c r="AD444" s="38"/>
      <c r="AE444" s="38"/>
      <c r="AT444" s="17" t="s">
        <v>260</v>
      </c>
      <c r="AU444" s="17" t="s">
        <v>86</v>
      </c>
    </row>
    <row r="445" s="2" customFormat="1">
      <c r="A445" s="38"/>
      <c r="B445" s="39"/>
      <c r="C445" s="40"/>
      <c r="D445" s="240" t="s">
        <v>274</v>
      </c>
      <c r="E445" s="40"/>
      <c r="F445" s="241" t="s">
        <v>1954</v>
      </c>
      <c r="G445" s="40"/>
      <c r="H445" s="40"/>
      <c r="I445" s="236"/>
      <c r="J445" s="40"/>
      <c r="K445" s="40"/>
      <c r="L445" s="44"/>
      <c r="M445" s="237"/>
      <c r="N445" s="238"/>
      <c r="O445" s="91"/>
      <c r="P445" s="91"/>
      <c r="Q445" s="91"/>
      <c r="R445" s="91"/>
      <c r="S445" s="91"/>
      <c r="T445" s="92"/>
      <c r="U445" s="38"/>
      <c r="V445" s="38"/>
      <c r="W445" s="38"/>
      <c r="X445" s="38"/>
      <c r="Y445" s="38"/>
      <c r="Z445" s="38"/>
      <c r="AA445" s="38"/>
      <c r="AB445" s="38"/>
      <c r="AC445" s="38"/>
      <c r="AD445" s="38"/>
      <c r="AE445" s="38"/>
      <c r="AT445" s="17" t="s">
        <v>274</v>
      </c>
      <c r="AU445" s="17" t="s">
        <v>86</v>
      </c>
    </row>
    <row r="446" s="12" customFormat="1">
      <c r="A446" s="12"/>
      <c r="B446" s="242"/>
      <c r="C446" s="243"/>
      <c r="D446" s="234" t="s">
        <v>276</v>
      </c>
      <c r="E446" s="244" t="s">
        <v>1</v>
      </c>
      <c r="F446" s="245" t="s">
        <v>2319</v>
      </c>
      <c r="G446" s="243"/>
      <c r="H446" s="246">
        <v>9</v>
      </c>
      <c r="I446" s="247"/>
      <c r="J446" s="243"/>
      <c r="K446" s="243"/>
      <c r="L446" s="248"/>
      <c r="M446" s="249"/>
      <c r="N446" s="250"/>
      <c r="O446" s="250"/>
      <c r="P446" s="250"/>
      <c r="Q446" s="250"/>
      <c r="R446" s="250"/>
      <c r="S446" s="250"/>
      <c r="T446" s="251"/>
      <c r="U446" s="12"/>
      <c r="V446" s="12"/>
      <c r="W446" s="12"/>
      <c r="X446" s="12"/>
      <c r="Y446" s="12"/>
      <c r="Z446" s="12"/>
      <c r="AA446" s="12"/>
      <c r="AB446" s="12"/>
      <c r="AC446" s="12"/>
      <c r="AD446" s="12"/>
      <c r="AE446" s="12"/>
      <c r="AT446" s="252" t="s">
        <v>276</v>
      </c>
      <c r="AU446" s="252" t="s">
        <v>86</v>
      </c>
      <c r="AV446" s="12" t="s">
        <v>86</v>
      </c>
      <c r="AW446" s="12" t="s">
        <v>32</v>
      </c>
      <c r="AX446" s="12" t="s">
        <v>84</v>
      </c>
      <c r="AY446" s="252" t="s">
        <v>251</v>
      </c>
    </row>
    <row r="447" s="2" customFormat="1" ht="16.5" customHeight="1">
      <c r="A447" s="38"/>
      <c r="B447" s="39"/>
      <c r="C447" s="292" t="s">
        <v>1628</v>
      </c>
      <c r="D447" s="292" t="s">
        <v>1133</v>
      </c>
      <c r="E447" s="293" t="s">
        <v>1956</v>
      </c>
      <c r="F447" s="294" t="s">
        <v>1957</v>
      </c>
      <c r="G447" s="295" t="s">
        <v>416</v>
      </c>
      <c r="H447" s="296">
        <v>9</v>
      </c>
      <c r="I447" s="297"/>
      <c r="J447" s="298">
        <f>ROUND(I447*H447,2)</f>
        <v>0</v>
      </c>
      <c r="K447" s="299"/>
      <c r="L447" s="300"/>
      <c r="M447" s="301" t="s">
        <v>1</v>
      </c>
      <c r="N447" s="302" t="s">
        <v>41</v>
      </c>
      <c r="O447" s="91"/>
      <c r="P447" s="230">
        <f>O447*H447</f>
        <v>0</v>
      </c>
      <c r="Q447" s="230">
        <v>0.052400000000000002</v>
      </c>
      <c r="R447" s="230">
        <f>Q447*H447</f>
        <v>0.47160000000000002</v>
      </c>
      <c r="S447" s="230">
        <v>0</v>
      </c>
      <c r="T447" s="231">
        <f>S447*H447</f>
        <v>0</v>
      </c>
      <c r="U447" s="38"/>
      <c r="V447" s="38"/>
      <c r="W447" s="38"/>
      <c r="X447" s="38"/>
      <c r="Y447" s="38"/>
      <c r="Z447" s="38"/>
      <c r="AA447" s="38"/>
      <c r="AB447" s="38"/>
      <c r="AC447" s="38"/>
      <c r="AD447" s="38"/>
      <c r="AE447" s="38"/>
      <c r="AR447" s="232" t="s">
        <v>299</v>
      </c>
      <c r="AT447" s="232" t="s">
        <v>1133</v>
      </c>
      <c r="AU447" s="232" t="s">
        <v>86</v>
      </c>
      <c r="AY447" s="17" t="s">
        <v>251</v>
      </c>
      <c r="BE447" s="233">
        <f>IF(N447="základní",J447,0)</f>
        <v>0</v>
      </c>
      <c r="BF447" s="233">
        <f>IF(N447="snížená",J447,0)</f>
        <v>0</v>
      </c>
      <c r="BG447" s="233">
        <f>IF(N447="zákl. přenesená",J447,0)</f>
        <v>0</v>
      </c>
      <c r="BH447" s="233">
        <f>IF(N447="sníž. přenesená",J447,0)</f>
        <v>0</v>
      </c>
      <c r="BI447" s="233">
        <f>IF(N447="nulová",J447,0)</f>
        <v>0</v>
      </c>
      <c r="BJ447" s="17" t="s">
        <v>84</v>
      </c>
      <c r="BK447" s="233">
        <f>ROUND(I447*H447,2)</f>
        <v>0</v>
      </c>
      <c r="BL447" s="17" t="s">
        <v>254</v>
      </c>
      <c r="BM447" s="232" t="s">
        <v>2320</v>
      </c>
    </row>
    <row r="448" s="2" customFormat="1">
      <c r="A448" s="38"/>
      <c r="B448" s="39"/>
      <c r="C448" s="40"/>
      <c r="D448" s="234" t="s">
        <v>260</v>
      </c>
      <c r="E448" s="40"/>
      <c r="F448" s="235" t="s">
        <v>1957</v>
      </c>
      <c r="G448" s="40"/>
      <c r="H448" s="40"/>
      <c r="I448" s="236"/>
      <c r="J448" s="40"/>
      <c r="K448" s="40"/>
      <c r="L448" s="44"/>
      <c r="M448" s="237"/>
      <c r="N448" s="238"/>
      <c r="O448" s="91"/>
      <c r="P448" s="91"/>
      <c r="Q448" s="91"/>
      <c r="R448" s="91"/>
      <c r="S448" s="91"/>
      <c r="T448" s="92"/>
      <c r="U448" s="38"/>
      <c r="V448" s="38"/>
      <c r="W448" s="38"/>
      <c r="X448" s="38"/>
      <c r="Y448" s="38"/>
      <c r="Z448" s="38"/>
      <c r="AA448" s="38"/>
      <c r="AB448" s="38"/>
      <c r="AC448" s="38"/>
      <c r="AD448" s="38"/>
      <c r="AE448" s="38"/>
      <c r="AT448" s="17" t="s">
        <v>260</v>
      </c>
      <c r="AU448" s="17" t="s">
        <v>86</v>
      </c>
    </row>
    <row r="449" s="2" customFormat="1" ht="24.15" customHeight="1">
      <c r="A449" s="38"/>
      <c r="B449" s="39"/>
      <c r="C449" s="292" t="s">
        <v>1632</v>
      </c>
      <c r="D449" s="292" t="s">
        <v>1133</v>
      </c>
      <c r="E449" s="293" t="s">
        <v>1960</v>
      </c>
      <c r="F449" s="294" t="s">
        <v>1961</v>
      </c>
      <c r="G449" s="295" t="s">
        <v>416</v>
      </c>
      <c r="H449" s="296">
        <v>9</v>
      </c>
      <c r="I449" s="297"/>
      <c r="J449" s="298">
        <f>ROUND(I449*H449,2)</f>
        <v>0</v>
      </c>
      <c r="K449" s="299"/>
      <c r="L449" s="300"/>
      <c r="M449" s="301" t="s">
        <v>1</v>
      </c>
      <c r="N449" s="302" t="s">
        <v>41</v>
      </c>
      <c r="O449" s="91"/>
      <c r="P449" s="230">
        <f>O449*H449</f>
        <v>0</v>
      </c>
      <c r="Q449" s="230">
        <v>0.0060000000000000001</v>
      </c>
      <c r="R449" s="230">
        <f>Q449*H449</f>
        <v>0.053999999999999999</v>
      </c>
      <c r="S449" s="230">
        <v>0</v>
      </c>
      <c r="T449" s="231">
        <f>S449*H449</f>
        <v>0</v>
      </c>
      <c r="U449" s="38"/>
      <c r="V449" s="38"/>
      <c r="W449" s="38"/>
      <c r="X449" s="38"/>
      <c r="Y449" s="38"/>
      <c r="Z449" s="38"/>
      <c r="AA449" s="38"/>
      <c r="AB449" s="38"/>
      <c r="AC449" s="38"/>
      <c r="AD449" s="38"/>
      <c r="AE449" s="38"/>
      <c r="AR449" s="232" t="s">
        <v>299</v>
      </c>
      <c r="AT449" s="232" t="s">
        <v>1133</v>
      </c>
      <c r="AU449" s="232" t="s">
        <v>86</v>
      </c>
      <c r="AY449" s="17" t="s">
        <v>251</v>
      </c>
      <c r="BE449" s="233">
        <f>IF(N449="základní",J449,0)</f>
        <v>0</v>
      </c>
      <c r="BF449" s="233">
        <f>IF(N449="snížená",J449,0)</f>
        <v>0</v>
      </c>
      <c r="BG449" s="233">
        <f>IF(N449="zákl. přenesená",J449,0)</f>
        <v>0</v>
      </c>
      <c r="BH449" s="233">
        <f>IF(N449="sníž. přenesená",J449,0)</f>
        <v>0</v>
      </c>
      <c r="BI449" s="233">
        <f>IF(N449="nulová",J449,0)</f>
        <v>0</v>
      </c>
      <c r="BJ449" s="17" t="s">
        <v>84</v>
      </c>
      <c r="BK449" s="233">
        <f>ROUND(I449*H449,2)</f>
        <v>0</v>
      </c>
      <c r="BL449" s="17" t="s">
        <v>254</v>
      </c>
      <c r="BM449" s="232" t="s">
        <v>2321</v>
      </c>
    </row>
    <row r="450" s="2" customFormat="1">
      <c r="A450" s="38"/>
      <c r="B450" s="39"/>
      <c r="C450" s="40"/>
      <c r="D450" s="234" t="s">
        <v>260</v>
      </c>
      <c r="E450" s="40"/>
      <c r="F450" s="235" t="s">
        <v>1961</v>
      </c>
      <c r="G450" s="40"/>
      <c r="H450" s="40"/>
      <c r="I450" s="236"/>
      <c r="J450" s="40"/>
      <c r="K450" s="40"/>
      <c r="L450" s="44"/>
      <c r="M450" s="237"/>
      <c r="N450" s="238"/>
      <c r="O450" s="91"/>
      <c r="P450" s="91"/>
      <c r="Q450" s="91"/>
      <c r="R450" s="91"/>
      <c r="S450" s="91"/>
      <c r="T450" s="92"/>
      <c r="U450" s="38"/>
      <c r="V450" s="38"/>
      <c r="W450" s="38"/>
      <c r="X450" s="38"/>
      <c r="Y450" s="38"/>
      <c r="Z450" s="38"/>
      <c r="AA450" s="38"/>
      <c r="AB450" s="38"/>
      <c r="AC450" s="38"/>
      <c r="AD450" s="38"/>
      <c r="AE450" s="38"/>
      <c r="AT450" s="17" t="s">
        <v>260</v>
      </c>
      <c r="AU450" s="17" t="s">
        <v>86</v>
      </c>
    </row>
    <row r="451" s="12" customFormat="1">
      <c r="A451" s="12"/>
      <c r="B451" s="242"/>
      <c r="C451" s="243"/>
      <c r="D451" s="234" t="s">
        <v>276</v>
      </c>
      <c r="E451" s="244" t="s">
        <v>1</v>
      </c>
      <c r="F451" s="245" t="s">
        <v>306</v>
      </c>
      <c r="G451" s="243"/>
      <c r="H451" s="246">
        <v>9</v>
      </c>
      <c r="I451" s="247"/>
      <c r="J451" s="243"/>
      <c r="K451" s="243"/>
      <c r="L451" s="248"/>
      <c r="M451" s="249"/>
      <c r="N451" s="250"/>
      <c r="O451" s="250"/>
      <c r="P451" s="250"/>
      <c r="Q451" s="250"/>
      <c r="R451" s="250"/>
      <c r="S451" s="250"/>
      <c r="T451" s="251"/>
      <c r="U451" s="12"/>
      <c r="V451" s="12"/>
      <c r="W451" s="12"/>
      <c r="X451" s="12"/>
      <c r="Y451" s="12"/>
      <c r="Z451" s="12"/>
      <c r="AA451" s="12"/>
      <c r="AB451" s="12"/>
      <c r="AC451" s="12"/>
      <c r="AD451" s="12"/>
      <c r="AE451" s="12"/>
      <c r="AT451" s="252" t="s">
        <v>276</v>
      </c>
      <c r="AU451" s="252" t="s">
        <v>86</v>
      </c>
      <c r="AV451" s="12" t="s">
        <v>86</v>
      </c>
      <c r="AW451" s="12" t="s">
        <v>32</v>
      </c>
      <c r="AX451" s="12" t="s">
        <v>84</v>
      </c>
      <c r="AY451" s="252" t="s">
        <v>251</v>
      </c>
    </row>
    <row r="452" s="2" customFormat="1" ht="33" customHeight="1">
      <c r="A452" s="38"/>
      <c r="B452" s="39"/>
      <c r="C452" s="220" t="s">
        <v>1636</v>
      </c>
      <c r="D452" s="220" t="s">
        <v>255</v>
      </c>
      <c r="E452" s="221" t="s">
        <v>1964</v>
      </c>
      <c r="F452" s="222" t="s">
        <v>1965</v>
      </c>
      <c r="G452" s="223" t="s">
        <v>592</v>
      </c>
      <c r="H452" s="224">
        <v>0.71999999999999997</v>
      </c>
      <c r="I452" s="225"/>
      <c r="J452" s="226">
        <f>ROUND(I452*H452,2)</f>
        <v>0</v>
      </c>
      <c r="K452" s="227"/>
      <c r="L452" s="44"/>
      <c r="M452" s="228" t="s">
        <v>1</v>
      </c>
      <c r="N452" s="229" t="s">
        <v>41</v>
      </c>
      <c r="O452" s="91"/>
      <c r="P452" s="230">
        <f>O452*H452</f>
        <v>0</v>
      </c>
      <c r="Q452" s="230">
        <v>2.5018699999999998</v>
      </c>
      <c r="R452" s="230">
        <f>Q452*H452</f>
        <v>1.8013463999999999</v>
      </c>
      <c r="S452" s="230">
        <v>0</v>
      </c>
      <c r="T452" s="231">
        <f>S452*H452</f>
        <v>0</v>
      </c>
      <c r="U452" s="38"/>
      <c r="V452" s="38"/>
      <c r="W452" s="38"/>
      <c r="X452" s="38"/>
      <c r="Y452" s="38"/>
      <c r="Z452" s="38"/>
      <c r="AA452" s="38"/>
      <c r="AB452" s="38"/>
      <c r="AC452" s="38"/>
      <c r="AD452" s="38"/>
      <c r="AE452" s="38"/>
      <c r="AR452" s="232" t="s">
        <v>254</v>
      </c>
      <c r="AT452" s="232" t="s">
        <v>255</v>
      </c>
      <c r="AU452" s="232" t="s">
        <v>86</v>
      </c>
      <c r="AY452" s="17" t="s">
        <v>251</v>
      </c>
      <c r="BE452" s="233">
        <f>IF(N452="základní",J452,0)</f>
        <v>0</v>
      </c>
      <c r="BF452" s="233">
        <f>IF(N452="snížená",J452,0)</f>
        <v>0</v>
      </c>
      <c r="BG452" s="233">
        <f>IF(N452="zákl. přenesená",J452,0)</f>
        <v>0</v>
      </c>
      <c r="BH452" s="233">
        <f>IF(N452="sníž. přenesená",J452,0)</f>
        <v>0</v>
      </c>
      <c r="BI452" s="233">
        <f>IF(N452="nulová",J452,0)</f>
        <v>0</v>
      </c>
      <c r="BJ452" s="17" t="s">
        <v>84</v>
      </c>
      <c r="BK452" s="233">
        <f>ROUND(I452*H452,2)</f>
        <v>0</v>
      </c>
      <c r="BL452" s="17" t="s">
        <v>254</v>
      </c>
      <c r="BM452" s="232" t="s">
        <v>2322</v>
      </c>
    </row>
    <row r="453" s="2" customFormat="1">
      <c r="A453" s="38"/>
      <c r="B453" s="39"/>
      <c r="C453" s="40"/>
      <c r="D453" s="234" t="s">
        <v>260</v>
      </c>
      <c r="E453" s="40"/>
      <c r="F453" s="235" t="s">
        <v>1967</v>
      </c>
      <c r="G453" s="40"/>
      <c r="H453" s="40"/>
      <c r="I453" s="236"/>
      <c r="J453" s="40"/>
      <c r="K453" s="40"/>
      <c r="L453" s="44"/>
      <c r="M453" s="237"/>
      <c r="N453" s="238"/>
      <c r="O453" s="91"/>
      <c r="P453" s="91"/>
      <c r="Q453" s="91"/>
      <c r="R453" s="91"/>
      <c r="S453" s="91"/>
      <c r="T453" s="92"/>
      <c r="U453" s="38"/>
      <c r="V453" s="38"/>
      <c r="W453" s="38"/>
      <c r="X453" s="38"/>
      <c r="Y453" s="38"/>
      <c r="Z453" s="38"/>
      <c r="AA453" s="38"/>
      <c r="AB453" s="38"/>
      <c r="AC453" s="38"/>
      <c r="AD453" s="38"/>
      <c r="AE453" s="38"/>
      <c r="AT453" s="17" t="s">
        <v>260</v>
      </c>
      <c r="AU453" s="17" t="s">
        <v>86</v>
      </c>
    </row>
    <row r="454" s="2" customFormat="1">
      <c r="A454" s="38"/>
      <c r="B454" s="39"/>
      <c r="C454" s="40"/>
      <c r="D454" s="240" t="s">
        <v>274</v>
      </c>
      <c r="E454" s="40"/>
      <c r="F454" s="241" t="s">
        <v>1968</v>
      </c>
      <c r="G454" s="40"/>
      <c r="H454" s="40"/>
      <c r="I454" s="236"/>
      <c r="J454" s="40"/>
      <c r="K454" s="40"/>
      <c r="L454" s="44"/>
      <c r="M454" s="237"/>
      <c r="N454" s="238"/>
      <c r="O454" s="91"/>
      <c r="P454" s="91"/>
      <c r="Q454" s="91"/>
      <c r="R454" s="91"/>
      <c r="S454" s="91"/>
      <c r="T454" s="92"/>
      <c r="U454" s="38"/>
      <c r="V454" s="38"/>
      <c r="W454" s="38"/>
      <c r="X454" s="38"/>
      <c r="Y454" s="38"/>
      <c r="Z454" s="38"/>
      <c r="AA454" s="38"/>
      <c r="AB454" s="38"/>
      <c r="AC454" s="38"/>
      <c r="AD454" s="38"/>
      <c r="AE454" s="38"/>
      <c r="AT454" s="17" t="s">
        <v>274</v>
      </c>
      <c r="AU454" s="17" t="s">
        <v>86</v>
      </c>
    </row>
    <row r="455" s="13" customFormat="1">
      <c r="A455" s="13"/>
      <c r="B455" s="253"/>
      <c r="C455" s="254"/>
      <c r="D455" s="234" t="s">
        <v>276</v>
      </c>
      <c r="E455" s="255" t="s">
        <v>1</v>
      </c>
      <c r="F455" s="256" t="s">
        <v>2323</v>
      </c>
      <c r="G455" s="254"/>
      <c r="H455" s="255" t="s">
        <v>1</v>
      </c>
      <c r="I455" s="257"/>
      <c r="J455" s="254"/>
      <c r="K455" s="254"/>
      <c r="L455" s="258"/>
      <c r="M455" s="259"/>
      <c r="N455" s="260"/>
      <c r="O455" s="260"/>
      <c r="P455" s="260"/>
      <c r="Q455" s="260"/>
      <c r="R455" s="260"/>
      <c r="S455" s="260"/>
      <c r="T455" s="261"/>
      <c r="U455" s="13"/>
      <c r="V455" s="13"/>
      <c r="W455" s="13"/>
      <c r="X455" s="13"/>
      <c r="Y455" s="13"/>
      <c r="Z455" s="13"/>
      <c r="AA455" s="13"/>
      <c r="AB455" s="13"/>
      <c r="AC455" s="13"/>
      <c r="AD455" s="13"/>
      <c r="AE455" s="13"/>
      <c r="AT455" s="262" t="s">
        <v>276</v>
      </c>
      <c r="AU455" s="262" t="s">
        <v>86</v>
      </c>
      <c r="AV455" s="13" t="s">
        <v>84</v>
      </c>
      <c r="AW455" s="13" t="s">
        <v>32</v>
      </c>
      <c r="AX455" s="13" t="s">
        <v>76</v>
      </c>
      <c r="AY455" s="262" t="s">
        <v>251</v>
      </c>
    </row>
    <row r="456" s="12" customFormat="1">
      <c r="A456" s="12"/>
      <c r="B456" s="242"/>
      <c r="C456" s="243"/>
      <c r="D456" s="234" t="s">
        <v>276</v>
      </c>
      <c r="E456" s="244" t="s">
        <v>1</v>
      </c>
      <c r="F456" s="245" t="s">
        <v>2324</v>
      </c>
      <c r="G456" s="243"/>
      <c r="H456" s="246">
        <v>0.71999999999999997</v>
      </c>
      <c r="I456" s="247"/>
      <c r="J456" s="243"/>
      <c r="K456" s="243"/>
      <c r="L456" s="248"/>
      <c r="M456" s="249"/>
      <c r="N456" s="250"/>
      <c r="O456" s="250"/>
      <c r="P456" s="250"/>
      <c r="Q456" s="250"/>
      <c r="R456" s="250"/>
      <c r="S456" s="250"/>
      <c r="T456" s="251"/>
      <c r="U456" s="12"/>
      <c r="V456" s="12"/>
      <c r="W456" s="12"/>
      <c r="X456" s="12"/>
      <c r="Y456" s="12"/>
      <c r="Z456" s="12"/>
      <c r="AA456" s="12"/>
      <c r="AB456" s="12"/>
      <c r="AC456" s="12"/>
      <c r="AD456" s="12"/>
      <c r="AE456" s="12"/>
      <c r="AT456" s="252" t="s">
        <v>276</v>
      </c>
      <c r="AU456" s="252" t="s">
        <v>86</v>
      </c>
      <c r="AV456" s="12" t="s">
        <v>86</v>
      </c>
      <c r="AW456" s="12" t="s">
        <v>32</v>
      </c>
      <c r="AX456" s="12" t="s">
        <v>76</v>
      </c>
      <c r="AY456" s="252" t="s">
        <v>251</v>
      </c>
    </row>
    <row r="457" s="15" customFormat="1">
      <c r="A457" s="15"/>
      <c r="B457" s="274"/>
      <c r="C457" s="275"/>
      <c r="D457" s="234" t="s">
        <v>276</v>
      </c>
      <c r="E457" s="276" t="s">
        <v>1</v>
      </c>
      <c r="F457" s="277" t="s">
        <v>423</v>
      </c>
      <c r="G457" s="275"/>
      <c r="H457" s="278">
        <v>0.71999999999999997</v>
      </c>
      <c r="I457" s="279"/>
      <c r="J457" s="275"/>
      <c r="K457" s="275"/>
      <c r="L457" s="280"/>
      <c r="M457" s="281"/>
      <c r="N457" s="282"/>
      <c r="O457" s="282"/>
      <c r="P457" s="282"/>
      <c r="Q457" s="282"/>
      <c r="R457" s="282"/>
      <c r="S457" s="282"/>
      <c r="T457" s="283"/>
      <c r="U457" s="15"/>
      <c r="V457" s="15"/>
      <c r="W457" s="15"/>
      <c r="X457" s="15"/>
      <c r="Y457" s="15"/>
      <c r="Z457" s="15"/>
      <c r="AA457" s="15"/>
      <c r="AB457" s="15"/>
      <c r="AC457" s="15"/>
      <c r="AD457" s="15"/>
      <c r="AE457" s="15"/>
      <c r="AT457" s="284" t="s">
        <v>276</v>
      </c>
      <c r="AU457" s="284" t="s">
        <v>86</v>
      </c>
      <c r="AV457" s="15" t="s">
        <v>254</v>
      </c>
      <c r="AW457" s="15" t="s">
        <v>32</v>
      </c>
      <c r="AX457" s="15" t="s">
        <v>84</v>
      </c>
      <c r="AY457" s="284" t="s">
        <v>251</v>
      </c>
    </row>
    <row r="458" s="11" customFormat="1" ht="22.8" customHeight="1">
      <c r="A458" s="11"/>
      <c r="B458" s="206"/>
      <c r="C458" s="207"/>
      <c r="D458" s="208" t="s">
        <v>75</v>
      </c>
      <c r="E458" s="272" t="s">
        <v>306</v>
      </c>
      <c r="F458" s="272" t="s">
        <v>814</v>
      </c>
      <c r="G458" s="207"/>
      <c r="H458" s="207"/>
      <c r="I458" s="210"/>
      <c r="J458" s="273">
        <f>BK458</f>
        <v>0</v>
      </c>
      <c r="K458" s="207"/>
      <c r="L458" s="212"/>
      <c r="M458" s="213"/>
      <c r="N458" s="214"/>
      <c r="O458" s="214"/>
      <c r="P458" s="215">
        <f>SUM(P459:P534)</f>
        <v>0</v>
      </c>
      <c r="Q458" s="214"/>
      <c r="R458" s="215">
        <f>SUM(R459:R534)</f>
        <v>234.31448040000001</v>
      </c>
      <c r="S458" s="214"/>
      <c r="T458" s="216">
        <f>SUM(T459:T534)</f>
        <v>0</v>
      </c>
      <c r="U458" s="11"/>
      <c r="V458" s="11"/>
      <c r="W458" s="11"/>
      <c r="X458" s="11"/>
      <c r="Y458" s="11"/>
      <c r="Z458" s="11"/>
      <c r="AA458" s="11"/>
      <c r="AB458" s="11"/>
      <c r="AC458" s="11"/>
      <c r="AD458" s="11"/>
      <c r="AE458" s="11"/>
      <c r="AR458" s="217" t="s">
        <v>84</v>
      </c>
      <c r="AT458" s="218" t="s">
        <v>75</v>
      </c>
      <c r="AU458" s="218" t="s">
        <v>84</v>
      </c>
      <c r="AY458" s="217" t="s">
        <v>251</v>
      </c>
      <c r="BK458" s="219">
        <f>SUM(BK459:BK534)</f>
        <v>0</v>
      </c>
    </row>
    <row r="459" s="2" customFormat="1" ht="24.15" customHeight="1">
      <c r="A459" s="38"/>
      <c r="B459" s="39"/>
      <c r="C459" s="220" t="s">
        <v>1640</v>
      </c>
      <c r="D459" s="220" t="s">
        <v>255</v>
      </c>
      <c r="E459" s="221" t="s">
        <v>1620</v>
      </c>
      <c r="F459" s="222" t="s">
        <v>2325</v>
      </c>
      <c r="G459" s="223" t="s">
        <v>1622</v>
      </c>
      <c r="H459" s="224">
        <v>3</v>
      </c>
      <c r="I459" s="225"/>
      <c r="J459" s="226">
        <f>ROUND(I459*H459,2)</f>
        <v>0</v>
      </c>
      <c r="K459" s="227"/>
      <c r="L459" s="44"/>
      <c r="M459" s="228" t="s">
        <v>1</v>
      </c>
      <c r="N459" s="229" t="s">
        <v>41</v>
      </c>
      <c r="O459" s="91"/>
      <c r="P459" s="230">
        <f>O459*H459</f>
        <v>0</v>
      </c>
      <c r="Q459" s="230">
        <v>0.00069999999999999999</v>
      </c>
      <c r="R459" s="230">
        <f>Q459*H459</f>
        <v>0.0020999999999999999</v>
      </c>
      <c r="S459" s="230">
        <v>0</v>
      </c>
      <c r="T459" s="231">
        <f>S459*H459</f>
        <v>0</v>
      </c>
      <c r="U459" s="38"/>
      <c r="V459" s="38"/>
      <c r="W459" s="38"/>
      <c r="X459" s="38"/>
      <c r="Y459" s="38"/>
      <c r="Z459" s="38"/>
      <c r="AA459" s="38"/>
      <c r="AB459" s="38"/>
      <c r="AC459" s="38"/>
      <c r="AD459" s="38"/>
      <c r="AE459" s="38"/>
      <c r="AR459" s="232" t="s">
        <v>254</v>
      </c>
      <c r="AT459" s="232" t="s">
        <v>255</v>
      </c>
      <c r="AU459" s="232" t="s">
        <v>86</v>
      </c>
      <c r="AY459" s="17" t="s">
        <v>251</v>
      </c>
      <c r="BE459" s="233">
        <f>IF(N459="základní",J459,0)</f>
        <v>0</v>
      </c>
      <c r="BF459" s="233">
        <f>IF(N459="snížená",J459,0)</f>
        <v>0</v>
      </c>
      <c r="BG459" s="233">
        <f>IF(N459="zákl. přenesená",J459,0)</f>
        <v>0</v>
      </c>
      <c r="BH459" s="233">
        <f>IF(N459="sníž. přenesená",J459,0)</f>
        <v>0</v>
      </c>
      <c r="BI459" s="233">
        <f>IF(N459="nulová",J459,0)</f>
        <v>0</v>
      </c>
      <c r="BJ459" s="17" t="s">
        <v>84</v>
      </c>
      <c r="BK459" s="233">
        <f>ROUND(I459*H459,2)</f>
        <v>0</v>
      </c>
      <c r="BL459" s="17" t="s">
        <v>254</v>
      </c>
      <c r="BM459" s="232" t="s">
        <v>2326</v>
      </c>
    </row>
    <row r="460" s="2" customFormat="1">
      <c r="A460" s="38"/>
      <c r="B460" s="39"/>
      <c r="C460" s="40"/>
      <c r="D460" s="234" t="s">
        <v>260</v>
      </c>
      <c r="E460" s="40"/>
      <c r="F460" s="235" t="s">
        <v>2325</v>
      </c>
      <c r="G460" s="40"/>
      <c r="H460" s="40"/>
      <c r="I460" s="236"/>
      <c r="J460" s="40"/>
      <c r="K460" s="40"/>
      <c r="L460" s="44"/>
      <c r="M460" s="237"/>
      <c r="N460" s="238"/>
      <c r="O460" s="91"/>
      <c r="P460" s="91"/>
      <c r="Q460" s="91"/>
      <c r="R460" s="91"/>
      <c r="S460" s="91"/>
      <c r="T460" s="92"/>
      <c r="U460" s="38"/>
      <c r="V460" s="38"/>
      <c r="W460" s="38"/>
      <c r="X460" s="38"/>
      <c r="Y460" s="38"/>
      <c r="Z460" s="38"/>
      <c r="AA460" s="38"/>
      <c r="AB460" s="38"/>
      <c r="AC460" s="38"/>
      <c r="AD460" s="38"/>
      <c r="AE460" s="38"/>
      <c r="AT460" s="17" t="s">
        <v>260</v>
      </c>
      <c r="AU460" s="17" t="s">
        <v>86</v>
      </c>
    </row>
    <row r="461" s="13" customFormat="1">
      <c r="A461" s="13"/>
      <c r="B461" s="253"/>
      <c r="C461" s="254"/>
      <c r="D461" s="234" t="s">
        <v>276</v>
      </c>
      <c r="E461" s="255" t="s">
        <v>1</v>
      </c>
      <c r="F461" s="256" t="s">
        <v>2327</v>
      </c>
      <c r="G461" s="254"/>
      <c r="H461" s="255" t="s">
        <v>1</v>
      </c>
      <c r="I461" s="257"/>
      <c r="J461" s="254"/>
      <c r="K461" s="254"/>
      <c r="L461" s="258"/>
      <c r="M461" s="259"/>
      <c r="N461" s="260"/>
      <c r="O461" s="260"/>
      <c r="P461" s="260"/>
      <c r="Q461" s="260"/>
      <c r="R461" s="260"/>
      <c r="S461" s="260"/>
      <c r="T461" s="261"/>
      <c r="U461" s="13"/>
      <c r="V461" s="13"/>
      <c r="W461" s="13"/>
      <c r="X461" s="13"/>
      <c r="Y461" s="13"/>
      <c r="Z461" s="13"/>
      <c r="AA461" s="13"/>
      <c r="AB461" s="13"/>
      <c r="AC461" s="13"/>
      <c r="AD461" s="13"/>
      <c r="AE461" s="13"/>
      <c r="AT461" s="262" t="s">
        <v>276</v>
      </c>
      <c r="AU461" s="262" t="s">
        <v>86</v>
      </c>
      <c r="AV461" s="13" t="s">
        <v>84</v>
      </c>
      <c r="AW461" s="13" t="s">
        <v>32</v>
      </c>
      <c r="AX461" s="13" t="s">
        <v>76</v>
      </c>
      <c r="AY461" s="262" t="s">
        <v>251</v>
      </c>
    </row>
    <row r="462" s="12" customFormat="1">
      <c r="A462" s="12"/>
      <c r="B462" s="242"/>
      <c r="C462" s="243"/>
      <c r="D462" s="234" t="s">
        <v>276</v>
      </c>
      <c r="E462" s="244" t="s">
        <v>1</v>
      </c>
      <c r="F462" s="245" t="s">
        <v>2328</v>
      </c>
      <c r="G462" s="243"/>
      <c r="H462" s="246">
        <v>1</v>
      </c>
      <c r="I462" s="247"/>
      <c r="J462" s="243"/>
      <c r="K462" s="243"/>
      <c r="L462" s="248"/>
      <c r="M462" s="249"/>
      <c r="N462" s="250"/>
      <c r="O462" s="250"/>
      <c r="P462" s="250"/>
      <c r="Q462" s="250"/>
      <c r="R462" s="250"/>
      <c r="S462" s="250"/>
      <c r="T462" s="251"/>
      <c r="U462" s="12"/>
      <c r="V462" s="12"/>
      <c r="W462" s="12"/>
      <c r="X462" s="12"/>
      <c r="Y462" s="12"/>
      <c r="Z462" s="12"/>
      <c r="AA462" s="12"/>
      <c r="AB462" s="12"/>
      <c r="AC462" s="12"/>
      <c r="AD462" s="12"/>
      <c r="AE462" s="12"/>
      <c r="AT462" s="252" t="s">
        <v>276</v>
      </c>
      <c r="AU462" s="252" t="s">
        <v>86</v>
      </c>
      <c r="AV462" s="12" t="s">
        <v>86</v>
      </c>
      <c r="AW462" s="12" t="s">
        <v>32</v>
      </c>
      <c r="AX462" s="12" t="s">
        <v>76</v>
      </c>
      <c r="AY462" s="252" t="s">
        <v>251</v>
      </c>
    </row>
    <row r="463" s="12" customFormat="1">
      <c r="A463" s="12"/>
      <c r="B463" s="242"/>
      <c r="C463" s="243"/>
      <c r="D463" s="234" t="s">
        <v>276</v>
      </c>
      <c r="E463" s="244" t="s">
        <v>1</v>
      </c>
      <c r="F463" s="245" t="s">
        <v>2329</v>
      </c>
      <c r="G463" s="243"/>
      <c r="H463" s="246">
        <v>1</v>
      </c>
      <c r="I463" s="247"/>
      <c r="J463" s="243"/>
      <c r="K463" s="243"/>
      <c r="L463" s="248"/>
      <c r="M463" s="249"/>
      <c r="N463" s="250"/>
      <c r="O463" s="250"/>
      <c r="P463" s="250"/>
      <c r="Q463" s="250"/>
      <c r="R463" s="250"/>
      <c r="S463" s="250"/>
      <c r="T463" s="251"/>
      <c r="U463" s="12"/>
      <c r="V463" s="12"/>
      <c r="W463" s="12"/>
      <c r="X463" s="12"/>
      <c r="Y463" s="12"/>
      <c r="Z463" s="12"/>
      <c r="AA463" s="12"/>
      <c r="AB463" s="12"/>
      <c r="AC463" s="12"/>
      <c r="AD463" s="12"/>
      <c r="AE463" s="12"/>
      <c r="AT463" s="252" t="s">
        <v>276</v>
      </c>
      <c r="AU463" s="252" t="s">
        <v>86</v>
      </c>
      <c r="AV463" s="12" t="s">
        <v>86</v>
      </c>
      <c r="AW463" s="12" t="s">
        <v>32</v>
      </c>
      <c r="AX463" s="12" t="s">
        <v>76</v>
      </c>
      <c r="AY463" s="252" t="s">
        <v>251</v>
      </c>
    </row>
    <row r="464" s="12" customFormat="1">
      <c r="A464" s="12"/>
      <c r="B464" s="242"/>
      <c r="C464" s="243"/>
      <c r="D464" s="234" t="s">
        <v>276</v>
      </c>
      <c r="E464" s="244" t="s">
        <v>1</v>
      </c>
      <c r="F464" s="245" t="s">
        <v>2330</v>
      </c>
      <c r="G464" s="243"/>
      <c r="H464" s="246">
        <v>1</v>
      </c>
      <c r="I464" s="247"/>
      <c r="J464" s="243"/>
      <c r="K464" s="243"/>
      <c r="L464" s="248"/>
      <c r="M464" s="249"/>
      <c r="N464" s="250"/>
      <c r="O464" s="250"/>
      <c r="P464" s="250"/>
      <c r="Q464" s="250"/>
      <c r="R464" s="250"/>
      <c r="S464" s="250"/>
      <c r="T464" s="251"/>
      <c r="U464" s="12"/>
      <c r="V464" s="12"/>
      <c r="W464" s="12"/>
      <c r="X464" s="12"/>
      <c r="Y464" s="12"/>
      <c r="Z464" s="12"/>
      <c r="AA464" s="12"/>
      <c r="AB464" s="12"/>
      <c r="AC464" s="12"/>
      <c r="AD464" s="12"/>
      <c r="AE464" s="12"/>
      <c r="AT464" s="252" t="s">
        <v>276</v>
      </c>
      <c r="AU464" s="252" t="s">
        <v>86</v>
      </c>
      <c r="AV464" s="12" t="s">
        <v>86</v>
      </c>
      <c r="AW464" s="12" t="s">
        <v>32</v>
      </c>
      <c r="AX464" s="12" t="s">
        <v>76</v>
      </c>
      <c r="AY464" s="252" t="s">
        <v>251</v>
      </c>
    </row>
    <row r="465" s="15" customFormat="1">
      <c r="A465" s="15"/>
      <c r="B465" s="274"/>
      <c r="C465" s="275"/>
      <c r="D465" s="234" t="s">
        <v>276</v>
      </c>
      <c r="E465" s="276" t="s">
        <v>1</v>
      </c>
      <c r="F465" s="277" t="s">
        <v>423</v>
      </c>
      <c r="G465" s="275"/>
      <c r="H465" s="278">
        <v>3</v>
      </c>
      <c r="I465" s="279"/>
      <c r="J465" s="275"/>
      <c r="K465" s="275"/>
      <c r="L465" s="280"/>
      <c r="M465" s="281"/>
      <c r="N465" s="282"/>
      <c r="O465" s="282"/>
      <c r="P465" s="282"/>
      <c r="Q465" s="282"/>
      <c r="R465" s="282"/>
      <c r="S465" s="282"/>
      <c r="T465" s="283"/>
      <c r="U465" s="15"/>
      <c r="V465" s="15"/>
      <c r="W465" s="15"/>
      <c r="X465" s="15"/>
      <c r="Y465" s="15"/>
      <c r="Z465" s="15"/>
      <c r="AA465" s="15"/>
      <c r="AB465" s="15"/>
      <c r="AC465" s="15"/>
      <c r="AD465" s="15"/>
      <c r="AE465" s="15"/>
      <c r="AT465" s="284" t="s">
        <v>276</v>
      </c>
      <c r="AU465" s="284" t="s">
        <v>86</v>
      </c>
      <c r="AV465" s="15" t="s">
        <v>254</v>
      </c>
      <c r="AW465" s="15" t="s">
        <v>32</v>
      </c>
      <c r="AX465" s="15" t="s">
        <v>84</v>
      </c>
      <c r="AY465" s="284" t="s">
        <v>251</v>
      </c>
    </row>
    <row r="466" s="2" customFormat="1" ht="24.15" customHeight="1">
      <c r="A466" s="38"/>
      <c r="B466" s="39"/>
      <c r="C466" s="292" t="s">
        <v>1644</v>
      </c>
      <c r="D466" s="292" t="s">
        <v>1133</v>
      </c>
      <c r="E466" s="293" t="s">
        <v>2331</v>
      </c>
      <c r="F466" s="294" t="s">
        <v>2332</v>
      </c>
      <c r="G466" s="295" t="s">
        <v>416</v>
      </c>
      <c r="H466" s="296">
        <v>2</v>
      </c>
      <c r="I466" s="297"/>
      <c r="J466" s="298">
        <f>ROUND(I466*H466,2)</f>
        <v>0</v>
      </c>
      <c r="K466" s="299"/>
      <c r="L466" s="300"/>
      <c r="M466" s="301" t="s">
        <v>1</v>
      </c>
      <c r="N466" s="302" t="s">
        <v>41</v>
      </c>
      <c r="O466" s="91"/>
      <c r="P466" s="230">
        <f>O466*H466</f>
        <v>0</v>
      </c>
      <c r="Q466" s="230">
        <v>0.010999999999999999</v>
      </c>
      <c r="R466" s="230">
        <f>Q466*H466</f>
        <v>0.021999999999999999</v>
      </c>
      <c r="S466" s="230">
        <v>0</v>
      </c>
      <c r="T466" s="231">
        <f>S466*H466</f>
        <v>0</v>
      </c>
      <c r="U466" s="38"/>
      <c r="V466" s="38"/>
      <c r="W466" s="38"/>
      <c r="X466" s="38"/>
      <c r="Y466" s="38"/>
      <c r="Z466" s="38"/>
      <c r="AA466" s="38"/>
      <c r="AB466" s="38"/>
      <c r="AC466" s="38"/>
      <c r="AD466" s="38"/>
      <c r="AE466" s="38"/>
      <c r="AR466" s="232" t="s">
        <v>299</v>
      </c>
      <c r="AT466" s="232" t="s">
        <v>1133</v>
      </c>
      <c r="AU466" s="232" t="s">
        <v>86</v>
      </c>
      <c r="AY466" s="17" t="s">
        <v>251</v>
      </c>
      <c r="BE466" s="233">
        <f>IF(N466="základní",J466,0)</f>
        <v>0</v>
      </c>
      <c r="BF466" s="233">
        <f>IF(N466="snížená",J466,0)</f>
        <v>0</v>
      </c>
      <c r="BG466" s="233">
        <f>IF(N466="zákl. přenesená",J466,0)</f>
        <v>0</v>
      </c>
      <c r="BH466" s="233">
        <f>IF(N466="sníž. přenesená",J466,0)</f>
        <v>0</v>
      </c>
      <c r="BI466" s="233">
        <f>IF(N466="nulová",J466,0)</f>
        <v>0</v>
      </c>
      <c r="BJ466" s="17" t="s">
        <v>84</v>
      </c>
      <c r="BK466" s="233">
        <f>ROUND(I466*H466,2)</f>
        <v>0</v>
      </c>
      <c r="BL466" s="17" t="s">
        <v>254</v>
      </c>
      <c r="BM466" s="232" t="s">
        <v>2333</v>
      </c>
    </row>
    <row r="467" s="2" customFormat="1">
      <c r="A467" s="38"/>
      <c r="B467" s="39"/>
      <c r="C467" s="40"/>
      <c r="D467" s="234" t="s">
        <v>260</v>
      </c>
      <c r="E467" s="40"/>
      <c r="F467" s="235" t="s">
        <v>2332</v>
      </c>
      <c r="G467" s="40"/>
      <c r="H467" s="40"/>
      <c r="I467" s="236"/>
      <c r="J467" s="40"/>
      <c r="K467" s="40"/>
      <c r="L467" s="44"/>
      <c r="M467" s="237"/>
      <c r="N467" s="238"/>
      <c r="O467" s="91"/>
      <c r="P467" s="91"/>
      <c r="Q467" s="91"/>
      <c r="R467" s="91"/>
      <c r="S467" s="91"/>
      <c r="T467" s="92"/>
      <c r="U467" s="38"/>
      <c r="V467" s="38"/>
      <c r="W467" s="38"/>
      <c r="X467" s="38"/>
      <c r="Y467" s="38"/>
      <c r="Z467" s="38"/>
      <c r="AA467" s="38"/>
      <c r="AB467" s="38"/>
      <c r="AC467" s="38"/>
      <c r="AD467" s="38"/>
      <c r="AE467" s="38"/>
      <c r="AT467" s="17" t="s">
        <v>260</v>
      </c>
      <c r="AU467" s="17" t="s">
        <v>86</v>
      </c>
    </row>
    <row r="468" s="12" customFormat="1">
      <c r="A468" s="12"/>
      <c r="B468" s="242"/>
      <c r="C468" s="243"/>
      <c r="D468" s="234" t="s">
        <v>276</v>
      </c>
      <c r="E468" s="244" t="s">
        <v>1</v>
      </c>
      <c r="F468" s="245" t="s">
        <v>2328</v>
      </c>
      <c r="G468" s="243"/>
      <c r="H468" s="246">
        <v>1</v>
      </c>
      <c r="I468" s="247"/>
      <c r="J468" s="243"/>
      <c r="K468" s="243"/>
      <c r="L468" s="248"/>
      <c r="M468" s="249"/>
      <c r="N468" s="250"/>
      <c r="O468" s="250"/>
      <c r="P468" s="250"/>
      <c r="Q468" s="250"/>
      <c r="R468" s="250"/>
      <c r="S468" s="250"/>
      <c r="T468" s="251"/>
      <c r="U468" s="12"/>
      <c r="V468" s="12"/>
      <c r="W468" s="12"/>
      <c r="X468" s="12"/>
      <c r="Y468" s="12"/>
      <c r="Z468" s="12"/>
      <c r="AA468" s="12"/>
      <c r="AB468" s="12"/>
      <c r="AC468" s="12"/>
      <c r="AD468" s="12"/>
      <c r="AE468" s="12"/>
      <c r="AT468" s="252" t="s">
        <v>276</v>
      </c>
      <c r="AU468" s="252" t="s">
        <v>86</v>
      </c>
      <c r="AV468" s="12" t="s">
        <v>86</v>
      </c>
      <c r="AW468" s="12" t="s">
        <v>32</v>
      </c>
      <c r="AX468" s="12" t="s">
        <v>76</v>
      </c>
      <c r="AY468" s="252" t="s">
        <v>251</v>
      </c>
    </row>
    <row r="469" s="12" customFormat="1">
      <c r="A469" s="12"/>
      <c r="B469" s="242"/>
      <c r="C469" s="243"/>
      <c r="D469" s="234" t="s">
        <v>276</v>
      </c>
      <c r="E469" s="244" t="s">
        <v>1</v>
      </c>
      <c r="F469" s="245" t="s">
        <v>2329</v>
      </c>
      <c r="G469" s="243"/>
      <c r="H469" s="246">
        <v>1</v>
      </c>
      <c r="I469" s="247"/>
      <c r="J469" s="243"/>
      <c r="K469" s="243"/>
      <c r="L469" s="248"/>
      <c r="M469" s="249"/>
      <c r="N469" s="250"/>
      <c r="O469" s="250"/>
      <c r="P469" s="250"/>
      <c r="Q469" s="250"/>
      <c r="R469" s="250"/>
      <c r="S469" s="250"/>
      <c r="T469" s="251"/>
      <c r="U469" s="12"/>
      <c r="V469" s="12"/>
      <c r="W469" s="12"/>
      <c r="X469" s="12"/>
      <c r="Y469" s="12"/>
      <c r="Z469" s="12"/>
      <c r="AA469" s="12"/>
      <c r="AB469" s="12"/>
      <c r="AC469" s="12"/>
      <c r="AD469" s="12"/>
      <c r="AE469" s="12"/>
      <c r="AT469" s="252" t="s">
        <v>276</v>
      </c>
      <c r="AU469" s="252" t="s">
        <v>86</v>
      </c>
      <c r="AV469" s="12" t="s">
        <v>86</v>
      </c>
      <c r="AW469" s="12" t="s">
        <v>32</v>
      </c>
      <c r="AX469" s="12" t="s">
        <v>76</v>
      </c>
      <c r="AY469" s="252" t="s">
        <v>251</v>
      </c>
    </row>
    <row r="470" s="15" customFormat="1">
      <c r="A470" s="15"/>
      <c r="B470" s="274"/>
      <c r="C470" s="275"/>
      <c r="D470" s="234" t="s">
        <v>276</v>
      </c>
      <c r="E470" s="276" t="s">
        <v>1</v>
      </c>
      <c r="F470" s="277" t="s">
        <v>423</v>
      </c>
      <c r="G470" s="275"/>
      <c r="H470" s="278">
        <v>2</v>
      </c>
      <c r="I470" s="279"/>
      <c r="J470" s="275"/>
      <c r="K470" s="275"/>
      <c r="L470" s="280"/>
      <c r="M470" s="281"/>
      <c r="N470" s="282"/>
      <c r="O470" s="282"/>
      <c r="P470" s="282"/>
      <c r="Q470" s="282"/>
      <c r="R470" s="282"/>
      <c r="S470" s="282"/>
      <c r="T470" s="283"/>
      <c r="U470" s="15"/>
      <c r="V470" s="15"/>
      <c r="W470" s="15"/>
      <c r="X470" s="15"/>
      <c r="Y470" s="15"/>
      <c r="Z470" s="15"/>
      <c r="AA470" s="15"/>
      <c r="AB470" s="15"/>
      <c r="AC470" s="15"/>
      <c r="AD470" s="15"/>
      <c r="AE470" s="15"/>
      <c r="AT470" s="284" t="s">
        <v>276</v>
      </c>
      <c r="AU470" s="284" t="s">
        <v>86</v>
      </c>
      <c r="AV470" s="15" t="s">
        <v>254</v>
      </c>
      <c r="AW470" s="15" t="s">
        <v>32</v>
      </c>
      <c r="AX470" s="15" t="s">
        <v>84</v>
      </c>
      <c r="AY470" s="284" t="s">
        <v>251</v>
      </c>
    </row>
    <row r="471" s="2" customFormat="1" ht="16.5" customHeight="1">
      <c r="A471" s="38"/>
      <c r="B471" s="39"/>
      <c r="C471" s="292" t="s">
        <v>1648</v>
      </c>
      <c r="D471" s="292" t="s">
        <v>1133</v>
      </c>
      <c r="E471" s="293" t="s">
        <v>2334</v>
      </c>
      <c r="F471" s="294" t="s">
        <v>2335</v>
      </c>
      <c r="G471" s="295" t="s">
        <v>416</v>
      </c>
      <c r="H471" s="296">
        <v>1</v>
      </c>
      <c r="I471" s="297"/>
      <c r="J471" s="298">
        <f>ROUND(I471*H471,2)</f>
        <v>0</v>
      </c>
      <c r="K471" s="299"/>
      <c r="L471" s="300"/>
      <c r="M471" s="301" t="s">
        <v>1</v>
      </c>
      <c r="N471" s="302" t="s">
        <v>41</v>
      </c>
      <c r="O471" s="91"/>
      <c r="P471" s="230">
        <f>O471*H471</f>
        <v>0</v>
      </c>
      <c r="Q471" s="230">
        <v>0.0040000000000000001</v>
      </c>
      <c r="R471" s="230">
        <f>Q471*H471</f>
        <v>0.0040000000000000001</v>
      </c>
      <c r="S471" s="230">
        <v>0</v>
      </c>
      <c r="T471" s="231">
        <f>S471*H471</f>
        <v>0</v>
      </c>
      <c r="U471" s="38"/>
      <c r="V471" s="38"/>
      <c r="W471" s="38"/>
      <c r="X471" s="38"/>
      <c r="Y471" s="38"/>
      <c r="Z471" s="38"/>
      <c r="AA471" s="38"/>
      <c r="AB471" s="38"/>
      <c r="AC471" s="38"/>
      <c r="AD471" s="38"/>
      <c r="AE471" s="38"/>
      <c r="AR471" s="232" t="s">
        <v>299</v>
      </c>
      <c r="AT471" s="232" t="s">
        <v>1133</v>
      </c>
      <c r="AU471" s="232" t="s">
        <v>86</v>
      </c>
      <c r="AY471" s="17" t="s">
        <v>251</v>
      </c>
      <c r="BE471" s="233">
        <f>IF(N471="základní",J471,0)</f>
        <v>0</v>
      </c>
      <c r="BF471" s="233">
        <f>IF(N471="snížená",J471,0)</f>
        <v>0</v>
      </c>
      <c r="BG471" s="233">
        <f>IF(N471="zákl. přenesená",J471,0)</f>
        <v>0</v>
      </c>
      <c r="BH471" s="233">
        <f>IF(N471="sníž. přenesená",J471,0)</f>
        <v>0</v>
      </c>
      <c r="BI471" s="233">
        <f>IF(N471="nulová",J471,0)</f>
        <v>0</v>
      </c>
      <c r="BJ471" s="17" t="s">
        <v>84</v>
      </c>
      <c r="BK471" s="233">
        <f>ROUND(I471*H471,2)</f>
        <v>0</v>
      </c>
      <c r="BL471" s="17" t="s">
        <v>254</v>
      </c>
      <c r="BM471" s="232" t="s">
        <v>2336</v>
      </c>
    </row>
    <row r="472" s="2" customFormat="1">
      <c r="A472" s="38"/>
      <c r="B472" s="39"/>
      <c r="C472" s="40"/>
      <c r="D472" s="234" t="s">
        <v>260</v>
      </c>
      <c r="E472" s="40"/>
      <c r="F472" s="235" t="s">
        <v>2335</v>
      </c>
      <c r="G472" s="40"/>
      <c r="H472" s="40"/>
      <c r="I472" s="236"/>
      <c r="J472" s="40"/>
      <c r="K472" s="40"/>
      <c r="L472" s="44"/>
      <c r="M472" s="237"/>
      <c r="N472" s="238"/>
      <c r="O472" s="91"/>
      <c r="P472" s="91"/>
      <c r="Q472" s="91"/>
      <c r="R472" s="91"/>
      <c r="S472" s="91"/>
      <c r="T472" s="92"/>
      <c r="U472" s="38"/>
      <c r="V472" s="38"/>
      <c r="W472" s="38"/>
      <c r="X472" s="38"/>
      <c r="Y472" s="38"/>
      <c r="Z472" s="38"/>
      <c r="AA472" s="38"/>
      <c r="AB472" s="38"/>
      <c r="AC472" s="38"/>
      <c r="AD472" s="38"/>
      <c r="AE472" s="38"/>
      <c r="AT472" s="17" t="s">
        <v>260</v>
      </c>
      <c r="AU472" s="17" t="s">
        <v>86</v>
      </c>
    </row>
    <row r="473" s="12" customFormat="1">
      <c r="A473" s="12"/>
      <c r="B473" s="242"/>
      <c r="C473" s="243"/>
      <c r="D473" s="234" t="s">
        <v>276</v>
      </c>
      <c r="E473" s="244" t="s">
        <v>1</v>
      </c>
      <c r="F473" s="245" t="s">
        <v>2330</v>
      </c>
      <c r="G473" s="243"/>
      <c r="H473" s="246">
        <v>1</v>
      </c>
      <c r="I473" s="247"/>
      <c r="J473" s="243"/>
      <c r="K473" s="243"/>
      <c r="L473" s="248"/>
      <c r="M473" s="249"/>
      <c r="N473" s="250"/>
      <c r="O473" s="250"/>
      <c r="P473" s="250"/>
      <c r="Q473" s="250"/>
      <c r="R473" s="250"/>
      <c r="S473" s="250"/>
      <c r="T473" s="251"/>
      <c r="U473" s="12"/>
      <c r="V473" s="12"/>
      <c r="W473" s="12"/>
      <c r="X473" s="12"/>
      <c r="Y473" s="12"/>
      <c r="Z473" s="12"/>
      <c r="AA473" s="12"/>
      <c r="AB473" s="12"/>
      <c r="AC473" s="12"/>
      <c r="AD473" s="12"/>
      <c r="AE473" s="12"/>
      <c r="AT473" s="252" t="s">
        <v>276</v>
      </c>
      <c r="AU473" s="252" t="s">
        <v>86</v>
      </c>
      <c r="AV473" s="12" t="s">
        <v>86</v>
      </c>
      <c r="AW473" s="12" t="s">
        <v>32</v>
      </c>
      <c r="AX473" s="12" t="s">
        <v>84</v>
      </c>
      <c r="AY473" s="252" t="s">
        <v>251</v>
      </c>
    </row>
    <row r="474" s="2" customFormat="1" ht="24.15" customHeight="1">
      <c r="A474" s="38"/>
      <c r="B474" s="39"/>
      <c r="C474" s="220" t="s">
        <v>1652</v>
      </c>
      <c r="D474" s="220" t="s">
        <v>255</v>
      </c>
      <c r="E474" s="221" t="s">
        <v>1637</v>
      </c>
      <c r="F474" s="222" t="s">
        <v>1638</v>
      </c>
      <c r="G474" s="223" t="s">
        <v>416</v>
      </c>
      <c r="H474" s="224">
        <v>5</v>
      </c>
      <c r="I474" s="225"/>
      <c r="J474" s="226">
        <f>ROUND(I474*H474,2)</f>
        <v>0</v>
      </c>
      <c r="K474" s="227"/>
      <c r="L474" s="44"/>
      <c r="M474" s="228" t="s">
        <v>1</v>
      </c>
      <c r="N474" s="229" t="s">
        <v>41</v>
      </c>
      <c r="O474" s="91"/>
      <c r="P474" s="230">
        <f>O474*H474</f>
        <v>0</v>
      </c>
      <c r="Q474" s="230">
        <v>0.10940999999999999</v>
      </c>
      <c r="R474" s="230">
        <f>Q474*H474</f>
        <v>0.54704999999999993</v>
      </c>
      <c r="S474" s="230">
        <v>0</v>
      </c>
      <c r="T474" s="231">
        <f>S474*H474</f>
        <v>0</v>
      </c>
      <c r="U474" s="38"/>
      <c r="V474" s="38"/>
      <c r="W474" s="38"/>
      <c r="X474" s="38"/>
      <c r="Y474" s="38"/>
      <c r="Z474" s="38"/>
      <c r="AA474" s="38"/>
      <c r="AB474" s="38"/>
      <c r="AC474" s="38"/>
      <c r="AD474" s="38"/>
      <c r="AE474" s="38"/>
      <c r="AR474" s="232" t="s">
        <v>254</v>
      </c>
      <c r="AT474" s="232" t="s">
        <v>255</v>
      </c>
      <c r="AU474" s="232" t="s">
        <v>86</v>
      </c>
      <c r="AY474" s="17" t="s">
        <v>251</v>
      </c>
      <c r="BE474" s="233">
        <f>IF(N474="základní",J474,0)</f>
        <v>0</v>
      </c>
      <c r="BF474" s="233">
        <f>IF(N474="snížená",J474,0)</f>
        <v>0</v>
      </c>
      <c r="BG474" s="233">
        <f>IF(N474="zákl. přenesená",J474,0)</f>
        <v>0</v>
      </c>
      <c r="BH474" s="233">
        <f>IF(N474="sníž. přenesená",J474,0)</f>
        <v>0</v>
      </c>
      <c r="BI474" s="233">
        <f>IF(N474="nulová",J474,0)</f>
        <v>0</v>
      </c>
      <c r="BJ474" s="17" t="s">
        <v>84</v>
      </c>
      <c r="BK474" s="233">
        <f>ROUND(I474*H474,2)</f>
        <v>0</v>
      </c>
      <c r="BL474" s="17" t="s">
        <v>254</v>
      </c>
      <c r="BM474" s="232" t="s">
        <v>2337</v>
      </c>
    </row>
    <row r="475" s="2" customFormat="1">
      <c r="A475" s="38"/>
      <c r="B475" s="39"/>
      <c r="C475" s="40"/>
      <c r="D475" s="234" t="s">
        <v>260</v>
      </c>
      <c r="E475" s="40"/>
      <c r="F475" s="235" t="s">
        <v>2338</v>
      </c>
      <c r="G475" s="40"/>
      <c r="H475" s="40"/>
      <c r="I475" s="236"/>
      <c r="J475" s="40"/>
      <c r="K475" s="40"/>
      <c r="L475" s="44"/>
      <c r="M475" s="237"/>
      <c r="N475" s="238"/>
      <c r="O475" s="91"/>
      <c r="P475" s="91"/>
      <c r="Q475" s="91"/>
      <c r="R475" s="91"/>
      <c r="S475" s="91"/>
      <c r="T475" s="92"/>
      <c r="U475" s="38"/>
      <c r="V475" s="38"/>
      <c r="W475" s="38"/>
      <c r="X475" s="38"/>
      <c r="Y475" s="38"/>
      <c r="Z475" s="38"/>
      <c r="AA475" s="38"/>
      <c r="AB475" s="38"/>
      <c r="AC475" s="38"/>
      <c r="AD475" s="38"/>
      <c r="AE475" s="38"/>
      <c r="AT475" s="17" t="s">
        <v>260</v>
      </c>
      <c r="AU475" s="17" t="s">
        <v>86</v>
      </c>
    </row>
    <row r="476" s="12" customFormat="1">
      <c r="A476" s="12"/>
      <c r="B476" s="242"/>
      <c r="C476" s="243"/>
      <c r="D476" s="234" t="s">
        <v>276</v>
      </c>
      <c r="E476" s="244" t="s">
        <v>1</v>
      </c>
      <c r="F476" s="245" t="s">
        <v>2339</v>
      </c>
      <c r="G476" s="243"/>
      <c r="H476" s="246">
        <v>5</v>
      </c>
      <c r="I476" s="247"/>
      <c r="J476" s="243"/>
      <c r="K476" s="243"/>
      <c r="L476" s="248"/>
      <c r="M476" s="249"/>
      <c r="N476" s="250"/>
      <c r="O476" s="250"/>
      <c r="P476" s="250"/>
      <c r="Q476" s="250"/>
      <c r="R476" s="250"/>
      <c r="S476" s="250"/>
      <c r="T476" s="251"/>
      <c r="U476" s="12"/>
      <c r="V476" s="12"/>
      <c r="W476" s="12"/>
      <c r="X476" s="12"/>
      <c r="Y476" s="12"/>
      <c r="Z476" s="12"/>
      <c r="AA476" s="12"/>
      <c r="AB476" s="12"/>
      <c r="AC476" s="12"/>
      <c r="AD476" s="12"/>
      <c r="AE476" s="12"/>
      <c r="AT476" s="252" t="s">
        <v>276</v>
      </c>
      <c r="AU476" s="252" t="s">
        <v>86</v>
      </c>
      <c r="AV476" s="12" t="s">
        <v>86</v>
      </c>
      <c r="AW476" s="12" t="s">
        <v>32</v>
      </c>
      <c r="AX476" s="12" t="s">
        <v>84</v>
      </c>
      <c r="AY476" s="252" t="s">
        <v>251</v>
      </c>
    </row>
    <row r="477" s="2" customFormat="1" ht="16.5" customHeight="1">
      <c r="A477" s="38"/>
      <c r="B477" s="39"/>
      <c r="C477" s="292" t="s">
        <v>1656</v>
      </c>
      <c r="D477" s="292" t="s">
        <v>1133</v>
      </c>
      <c r="E477" s="293" t="s">
        <v>2340</v>
      </c>
      <c r="F477" s="294" t="s">
        <v>2341</v>
      </c>
      <c r="G477" s="295" t="s">
        <v>416</v>
      </c>
      <c r="H477" s="296">
        <v>5</v>
      </c>
      <c r="I477" s="297"/>
      <c r="J477" s="298">
        <f>ROUND(I477*H477,2)</f>
        <v>0</v>
      </c>
      <c r="K477" s="299"/>
      <c r="L477" s="300"/>
      <c r="M477" s="301" t="s">
        <v>1</v>
      </c>
      <c r="N477" s="302" t="s">
        <v>41</v>
      </c>
      <c r="O477" s="91"/>
      <c r="P477" s="230">
        <f>O477*H477</f>
        <v>0</v>
      </c>
      <c r="Q477" s="230">
        <v>0.0064999999999999997</v>
      </c>
      <c r="R477" s="230">
        <f>Q477*H477</f>
        <v>0.032500000000000001</v>
      </c>
      <c r="S477" s="230">
        <v>0</v>
      </c>
      <c r="T477" s="231">
        <f>S477*H477</f>
        <v>0</v>
      </c>
      <c r="U477" s="38"/>
      <c r="V477" s="38"/>
      <c r="W477" s="38"/>
      <c r="X477" s="38"/>
      <c r="Y477" s="38"/>
      <c r="Z477" s="38"/>
      <c r="AA477" s="38"/>
      <c r="AB477" s="38"/>
      <c r="AC477" s="38"/>
      <c r="AD477" s="38"/>
      <c r="AE477" s="38"/>
      <c r="AR477" s="232" t="s">
        <v>299</v>
      </c>
      <c r="AT477" s="232" t="s">
        <v>1133</v>
      </c>
      <c r="AU477" s="232" t="s">
        <v>86</v>
      </c>
      <c r="AY477" s="17" t="s">
        <v>251</v>
      </c>
      <c r="BE477" s="233">
        <f>IF(N477="základní",J477,0)</f>
        <v>0</v>
      </c>
      <c r="BF477" s="233">
        <f>IF(N477="snížená",J477,0)</f>
        <v>0</v>
      </c>
      <c r="BG477" s="233">
        <f>IF(N477="zákl. přenesená",J477,0)</f>
        <v>0</v>
      </c>
      <c r="BH477" s="233">
        <f>IF(N477="sníž. přenesená",J477,0)</f>
        <v>0</v>
      </c>
      <c r="BI477" s="233">
        <f>IF(N477="nulová",J477,0)</f>
        <v>0</v>
      </c>
      <c r="BJ477" s="17" t="s">
        <v>84</v>
      </c>
      <c r="BK477" s="233">
        <f>ROUND(I477*H477,2)</f>
        <v>0</v>
      </c>
      <c r="BL477" s="17" t="s">
        <v>254</v>
      </c>
      <c r="BM477" s="232" t="s">
        <v>2342</v>
      </c>
    </row>
    <row r="478" s="2" customFormat="1">
      <c r="A478" s="38"/>
      <c r="B478" s="39"/>
      <c r="C478" s="40"/>
      <c r="D478" s="234" t="s">
        <v>260</v>
      </c>
      <c r="E478" s="40"/>
      <c r="F478" s="235" t="s">
        <v>2341</v>
      </c>
      <c r="G478" s="40"/>
      <c r="H478" s="40"/>
      <c r="I478" s="236"/>
      <c r="J478" s="40"/>
      <c r="K478" s="40"/>
      <c r="L478" s="44"/>
      <c r="M478" s="237"/>
      <c r="N478" s="238"/>
      <c r="O478" s="91"/>
      <c r="P478" s="91"/>
      <c r="Q478" s="91"/>
      <c r="R478" s="91"/>
      <c r="S478" s="91"/>
      <c r="T478" s="92"/>
      <c r="U478" s="38"/>
      <c r="V478" s="38"/>
      <c r="W478" s="38"/>
      <c r="X478" s="38"/>
      <c r="Y478" s="38"/>
      <c r="Z478" s="38"/>
      <c r="AA478" s="38"/>
      <c r="AB478" s="38"/>
      <c r="AC478" s="38"/>
      <c r="AD478" s="38"/>
      <c r="AE478" s="38"/>
      <c r="AT478" s="17" t="s">
        <v>260</v>
      </c>
      <c r="AU478" s="17" t="s">
        <v>86</v>
      </c>
    </row>
    <row r="479" s="12" customFormat="1">
      <c r="A479" s="12"/>
      <c r="B479" s="242"/>
      <c r="C479" s="243"/>
      <c r="D479" s="234" t="s">
        <v>276</v>
      </c>
      <c r="E479" s="244" t="s">
        <v>1</v>
      </c>
      <c r="F479" s="245" t="s">
        <v>282</v>
      </c>
      <c r="G479" s="243"/>
      <c r="H479" s="246">
        <v>5</v>
      </c>
      <c r="I479" s="247"/>
      <c r="J479" s="243"/>
      <c r="K479" s="243"/>
      <c r="L479" s="248"/>
      <c r="M479" s="249"/>
      <c r="N479" s="250"/>
      <c r="O479" s="250"/>
      <c r="P479" s="250"/>
      <c r="Q479" s="250"/>
      <c r="R479" s="250"/>
      <c r="S479" s="250"/>
      <c r="T479" s="251"/>
      <c r="U479" s="12"/>
      <c r="V479" s="12"/>
      <c r="W479" s="12"/>
      <c r="X479" s="12"/>
      <c r="Y479" s="12"/>
      <c r="Z479" s="12"/>
      <c r="AA479" s="12"/>
      <c r="AB479" s="12"/>
      <c r="AC479" s="12"/>
      <c r="AD479" s="12"/>
      <c r="AE479" s="12"/>
      <c r="AT479" s="252" t="s">
        <v>276</v>
      </c>
      <c r="AU479" s="252" t="s">
        <v>86</v>
      </c>
      <c r="AV479" s="12" t="s">
        <v>86</v>
      </c>
      <c r="AW479" s="12" t="s">
        <v>32</v>
      </c>
      <c r="AX479" s="12" t="s">
        <v>84</v>
      </c>
      <c r="AY479" s="252" t="s">
        <v>251</v>
      </c>
    </row>
    <row r="480" s="2" customFormat="1" ht="16.5" customHeight="1">
      <c r="A480" s="38"/>
      <c r="B480" s="39"/>
      <c r="C480" s="292" t="s">
        <v>1661</v>
      </c>
      <c r="D480" s="292" t="s">
        <v>1133</v>
      </c>
      <c r="E480" s="293" t="s">
        <v>2343</v>
      </c>
      <c r="F480" s="294" t="s">
        <v>2344</v>
      </c>
      <c r="G480" s="295" t="s">
        <v>416</v>
      </c>
      <c r="H480" s="296">
        <v>20</v>
      </c>
      <c r="I480" s="297"/>
      <c r="J480" s="298">
        <f>ROUND(I480*H480,2)</f>
        <v>0</v>
      </c>
      <c r="K480" s="299"/>
      <c r="L480" s="300"/>
      <c r="M480" s="301" t="s">
        <v>1</v>
      </c>
      <c r="N480" s="302" t="s">
        <v>41</v>
      </c>
      <c r="O480" s="91"/>
      <c r="P480" s="230">
        <f>O480*H480</f>
        <v>0</v>
      </c>
      <c r="Q480" s="230">
        <v>0.00040000000000000002</v>
      </c>
      <c r="R480" s="230">
        <f>Q480*H480</f>
        <v>0.0080000000000000002</v>
      </c>
      <c r="S480" s="230">
        <v>0</v>
      </c>
      <c r="T480" s="231">
        <f>S480*H480</f>
        <v>0</v>
      </c>
      <c r="U480" s="38"/>
      <c r="V480" s="38"/>
      <c r="W480" s="38"/>
      <c r="X480" s="38"/>
      <c r="Y480" s="38"/>
      <c r="Z480" s="38"/>
      <c r="AA480" s="38"/>
      <c r="AB480" s="38"/>
      <c r="AC480" s="38"/>
      <c r="AD480" s="38"/>
      <c r="AE480" s="38"/>
      <c r="AR480" s="232" t="s">
        <v>299</v>
      </c>
      <c r="AT480" s="232" t="s">
        <v>1133</v>
      </c>
      <c r="AU480" s="232" t="s">
        <v>86</v>
      </c>
      <c r="AY480" s="17" t="s">
        <v>251</v>
      </c>
      <c r="BE480" s="233">
        <f>IF(N480="základní",J480,0)</f>
        <v>0</v>
      </c>
      <c r="BF480" s="233">
        <f>IF(N480="snížená",J480,0)</f>
        <v>0</v>
      </c>
      <c r="BG480" s="233">
        <f>IF(N480="zákl. přenesená",J480,0)</f>
        <v>0</v>
      </c>
      <c r="BH480" s="233">
        <f>IF(N480="sníž. přenesená",J480,0)</f>
        <v>0</v>
      </c>
      <c r="BI480" s="233">
        <f>IF(N480="nulová",J480,0)</f>
        <v>0</v>
      </c>
      <c r="BJ480" s="17" t="s">
        <v>84</v>
      </c>
      <c r="BK480" s="233">
        <f>ROUND(I480*H480,2)</f>
        <v>0</v>
      </c>
      <c r="BL480" s="17" t="s">
        <v>254</v>
      </c>
      <c r="BM480" s="232" t="s">
        <v>2345</v>
      </c>
    </row>
    <row r="481" s="2" customFormat="1">
      <c r="A481" s="38"/>
      <c r="B481" s="39"/>
      <c r="C481" s="40"/>
      <c r="D481" s="234" t="s">
        <v>260</v>
      </c>
      <c r="E481" s="40"/>
      <c r="F481" s="235" t="s">
        <v>2346</v>
      </c>
      <c r="G481" s="40"/>
      <c r="H481" s="40"/>
      <c r="I481" s="236"/>
      <c r="J481" s="40"/>
      <c r="K481" s="40"/>
      <c r="L481" s="44"/>
      <c r="M481" s="237"/>
      <c r="N481" s="238"/>
      <c r="O481" s="91"/>
      <c r="P481" s="91"/>
      <c r="Q481" s="91"/>
      <c r="R481" s="91"/>
      <c r="S481" s="91"/>
      <c r="T481" s="92"/>
      <c r="U481" s="38"/>
      <c r="V481" s="38"/>
      <c r="W481" s="38"/>
      <c r="X481" s="38"/>
      <c r="Y481" s="38"/>
      <c r="Z481" s="38"/>
      <c r="AA481" s="38"/>
      <c r="AB481" s="38"/>
      <c r="AC481" s="38"/>
      <c r="AD481" s="38"/>
      <c r="AE481" s="38"/>
      <c r="AT481" s="17" t="s">
        <v>260</v>
      </c>
      <c r="AU481" s="17" t="s">
        <v>86</v>
      </c>
    </row>
    <row r="482" s="12" customFormat="1">
      <c r="A482" s="12"/>
      <c r="B482" s="242"/>
      <c r="C482" s="243"/>
      <c r="D482" s="234" t="s">
        <v>276</v>
      </c>
      <c r="E482" s="244" t="s">
        <v>1</v>
      </c>
      <c r="F482" s="245" t="s">
        <v>2347</v>
      </c>
      <c r="G482" s="243"/>
      <c r="H482" s="246">
        <v>20</v>
      </c>
      <c r="I482" s="247"/>
      <c r="J482" s="243"/>
      <c r="K482" s="243"/>
      <c r="L482" s="248"/>
      <c r="M482" s="249"/>
      <c r="N482" s="250"/>
      <c r="O482" s="250"/>
      <c r="P482" s="250"/>
      <c r="Q482" s="250"/>
      <c r="R482" s="250"/>
      <c r="S482" s="250"/>
      <c r="T482" s="251"/>
      <c r="U482" s="12"/>
      <c r="V482" s="12"/>
      <c r="W482" s="12"/>
      <c r="X482" s="12"/>
      <c r="Y482" s="12"/>
      <c r="Z482" s="12"/>
      <c r="AA482" s="12"/>
      <c r="AB482" s="12"/>
      <c r="AC482" s="12"/>
      <c r="AD482" s="12"/>
      <c r="AE482" s="12"/>
      <c r="AT482" s="252" t="s">
        <v>276</v>
      </c>
      <c r="AU482" s="252" t="s">
        <v>86</v>
      </c>
      <c r="AV482" s="12" t="s">
        <v>86</v>
      </c>
      <c r="AW482" s="12" t="s">
        <v>32</v>
      </c>
      <c r="AX482" s="12" t="s">
        <v>84</v>
      </c>
      <c r="AY482" s="252" t="s">
        <v>251</v>
      </c>
    </row>
    <row r="483" s="2" customFormat="1" ht="24.15" customHeight="1">
      <c r="A483" s="38"/>
      <c r="B483" s="39"/>
      <c r="C483" s="220" t="s">
        <v>1666</v>
      </c>
      <c r="D483" s="220" t="s">
        <v>255</v>
      </c>
      <c r="E483" s="221" t="s">
        <v>2348</v>
      </c>
      <c r="F483" s="222" t="s">
        <v>2349</v>
      </c>
      <c r="G483" s="223" t="s">
        <v>416</v>
      </c>
      <c r="H483" s="224">
        <v>2</v>
      </c>
      <c r="I483" s="225"/>
      <c r="J483" s="226">
        <f>ROUND(I483*H483,2)</f>
        <v>0</v>
      </c>
      <c r="K483" s="227"/>
      <c r="L483" s="44"/>
      <c r="M483" s="228" t="s">
        <v>1</v>
      </c>
      <c r="N483" s="229" t="s">
        <v>41</v>
      </c>
      <c r="O483" s="91"/>
      <c r="P483" s="230">
        <f>O483*H483</f>
        <v>0</v>
      </c>
      <c r="Q483" s="230">
        <v>0</v>
      </c>
      <c r="R483" s="230">
        <f>Q483*H483</f>
        <v>0</v>
      </c>
      <c r="S483" s="230">
        <v>0</v>
      </c>
      <c r="T483" s="231">
        <f>S483*H483</f>
        <v>0</v>
      </c>
      <c r="U483" s="38"/>
      <c r="V483" s="38"/>
      <c r="W483" s="38"/>
      <c r="X483" s="38"/>
      <c r="Y483" s="38"/>
      <c r="Z483" s="38"/>
      <c r="AA483" s="38"/>
      <c r="AB483" s="38"/>
      <c r="AC483" s="38"/>
      <c r="AD483" s="38"/>
      <c r="AE483" s="38"/>
      <c r="AR483" s="232" t="s">
        <v>254</v>
      </c>
      <c r="AT483" s="232" t="s">
        <v>255</v>
      </c>
      <c r="AU483" s="232" t="s">
        <v>86</v>
      </c>
      <c r="AY483" s="17" t="s">
        <v>251</v>
      </c>
      <c r="BE483" s="233">
        <f>IF(N483="základní",J483,0)</f>
        <v>0</v>
      </c>
      <c r="BF483" s="233">
        <f>IF(N483="snížená",J483,0)</f>
        <v>0</v>
      </c>
      <c r="BG483" s="233">
        <f>IF(N483="zákl. přenesená",J483,0)</f>
        <v>0</v>
      </c>
      <c r="BH483" s="233">
        <f>IF(N483="sníž. přenesená",J483,0)</f>
        <v>0</v>
      </c>
      <c r="BI483" s="233">
        <f>IF(N483="nulová",J483,0)</f>
        <v>0</v>
      </c>
      <c r="BJ483" s="17" t="s">
        <v>84</v>
      </c>
      <c r="BK483" s="233">
        <f>ROUND(I483*H483,2)</f>
        <v>0</v>
      </c>
      <c r="BL483" s="17" t="s">
        <v>254</v>
      </c>
      <c r="BM483" s="232" t="s">
        <v>2350</v>
      </c>
    </row>
    <row r="484" s="2" customFormat="1">
      <c r="A484" s="38"/>
      <c r="B484" s="39"/>
      <c r="C484" s="40"/>
      <c r="D484" s="234" t="s">
        <v>260</v>
      </c>
      <c r="E484" s="40"/>
      <c r="F484" s="235" t="s">
        <v>2351</v>
      </c>
      <c r="G484" s="40"/>
      <c r="H484" s="40"/>
      <c r="I484" s="236"/>
      <c r="J484" s="40"/>
      <c r="K484" s="40"/>
      <c r="L484" s="44"/>
      <c r="M484" s="237"/>
      <c r="N484" s="238"/>
      <c r="O484" s="91"/>
      <c r="P484" s="91"/>
      <c r="Q484" s="91"/>
      <c r="R484" s="91"/>
      <c r="S484" s="91"/>
      <c r="T484" s="92"/>
      <c r="U484" s="38"/>
      <c r="V484" s="38"/>
      <c r="W484" s="38"/>
      <c r="X484" s="38"/>
      <c r="Y484" s="38"/>
      <c r="Z484" s="38"/>
      <c r="AA484" s="38"/>
      <c r="AB484" s="38"/>
      <c r="AC484" s="38"/>
      <c r="AD484" s="38"/>
      <c r="AE484" s="38"/>
      <c r="AT484" s="17" t="s">
        <v>260</v>
      </c>
      <c r="AU484" s="17" t="s">
        <v>86</v>
      </c>
    </row>
    <row r="485" s="2" customFormat="1">
      <c r="A485" s="38"/>
      <c r="B485" s="39"/>
      <c r="C485" s="40"/>
      <c r="D485" s="240" t="s">
        <v>274</v>
      </c>
      <c r="E485" s="40"/>
      <c r="F485" s="241" t="s">
        <v>2352</v>
      </c>
      <c r="G485" s="40"/>
      <c r="H485" s="40"/>
      <c r="I485" s="236"/>
      <c r="J485" s="40"/>
      <c r="K485" s="40"/>
      <c r="L485" s="44"/>
      <c r="M485" s="237"/>
      <c r="N485" s="238"/>
      <c r="O485" s="91"/>
      <c r="P485" s="91"/>
      <c r="Q485" s="91"/>
      <c r="R485" s="91"/>
      <c r="S485" s="91"/>
      <c r="T485" s="92"/>
      <c r="U485" s="38"/>
      <c r="V485" s="38"/>
      <c r="W485" s="38"/>
      <c r="X485" s="38"/>
      <c r="Y485" s="38"/>
      <c r="Z485" s="38"/>
      <c r="AA485" s="38"/>
      <c r="AB485" s="38"/>
      <c r="AC485" s="38"/>
      <c r="AD485" s="38"/>
      <c r="AE485" s="38"/>
      <c r="AT485" s="17" t="s">
        <v>274</v>
      </c>
      <c r="AU485" s="17" t="s">
        <v>86</v>
      </c>
    </row>
    <row r="486" s="12" customFormat="1">
      <c r="A486" s="12"/>
      <c r="B486" s="242"/>
      <c r="C486" s="243"/>
      <c r="D486" s="234" t="s">
        <v>276</v>
      </c>
      <c r="E486" s="244" t="s">
        <v>1</v>
      </c>
      <c r="F486" s="245" t="s">
        <v>2353</v>
      </c>
      <c r="G486" s="243"/>
      <c r="H486" s="246">
        <v>2</v>
      </c>
      <c r="I486" s="247"/>
      <c r="J486" s="243"/>
      <c r="K486" s="243"/>
      <c r="L486" s="248"/>
      <c r="M486" s="249"/>
      <c r="N486" s="250"/>
      <c r="O486" s="250"/>
      <c r="P486" s="250"/>
      <c r="Q486" s="250"/>
      <c r="R486" s="250"/>
      <c r="S486" s="250"/>
      <c r="T486" s="251"/>
      <c r="U486" s="12"/>
      <c r="V486" s="12"/>
      <c r="W486" s="12"/>
      <c r="X486" s="12"/>
      <c r="Y486" s="12"/>
      <c r="Z486" s="12"/>
      <c r="AA486" s="12"/>
      <c r="AB486" s="12"/>
      <c r="AC486" s="12"/>
      <c r="AD486" s="12"/>
      <c r="AE486" s="12"/>
      <c r="AT486" s="252" t="s">
        <v>276</v>
      </c>
      <c r="AU486" s="252" t="s">
        <v>86</v>
      </c>
      <c r="AV486" s="12" t="s">
        <v>86</v>
      </c>
      <c r="AW486" s="12" t="s">
        <v>32</v>
      </c>
      <c r="AX486" s="12" t="s">
        <v>84</v>
      </c>
      <c r="AY486" s="252" t="s">
        <v>251</v>
      </c>
    </row>
    <row r="487" s="2" customFormat="1" ht="16.5" customHeight="1">
      <c r="A487" s="38"/>
      <c r="B487" s="39"/>
      <c r="C487" s="292" t="s">
        <v>1671</v>
      </c>
      <c r="D487" s="292" t="s">
        <v>1133</v>
      </c>
      <c r="E487" s="293" t="s">
        <v>2354</v>
      </c>
      <c r="F487" s="294" t="s">
        <v>2355</v>
      </c>
      <c r="G487" s="295" t="s">
        <v>416</v>
      </c>
      <c r="H487" s="296">
        <v>2</v>
      </c>
      <c r="I487" s="297"/>
      <c r="J487" s="298">
        <f>ROUND(I487*H487,2)</f>
        <v>0</v>
      </c>
      <c r="K487" s="299"/>
      <c r="L487" s="300"/>
      <c r="M487" s="301" t="s">
        <v>1</v>
      </c>
      <c r="N487" s="302" t="s">
        <v>41</v>
      </c>
      <c r="O487" s="91"/>
      <c r="P487" s="230">
        <f>O487*H487</f>
        <v>0</v>
      </c>
      <c r="Q487" s="230">
        <v>0.00040000000000000002</v>
      </c>
      <c r="R487" s="230">
        <f>Q487*H487</f>
        <v>0.00080000000000000004</v>
      </c>
      <c r="S487" s="230">
        <v>0</v>
      </c>
      <c r="T487" s="231">
        <f>S487*H487</f>
        <v>0</v>
      </c>
      <c r="U487" s="38"/>
      <c r="V487" s="38"/>
      <c r="W487" s="38"/>
      <c r="X487" s="38"/>
      <c r="Y487" s="38"/>
      <c r="Z487" s="38"/>
      <c r="AA487" s="38"/>
      <c r="AB487" s="38"/>
      <c r="AC487" s="38"/>
      <c r="AD487" s="38"/>
      <c r="AE487" s="38"/>
      <c r="AR487" s="232" t="s">
        <v>299</v>
      </c>
      <c r="AT487" s="232" t="s">
        <v>1133</v>
      </c>
      <c r="AU487" s="232" t="s">
        <v>86</v>
      </c>
      <c r="AY487" s="17" t="s">
        <v>251</v>
      </c>
      <c r="BE487" s="233">
        <f>IF(N487="základní",J487,0)</f>
        <v>0</v>
      </c>
      <c r="BF487" s="233">
        <f>IF(N487="snížená",J487,0)</f>
        <v>0</v>
      </c>
      <c r="BG487" s="233">
        <f>IF(N487="zákl. přenesená",J487,0)</f>
        <v>0</v>
      </c>
      <c r="BH487" s="233">
        <f>IF(N487="sníž. přenesená",J487,0)</f>
        <v>0</v>
      </c>
      <c r="BI487" s="233">
        <f>IF(N487="nulová",J487,0)</f>
        <v>0</v>
      </c>
      <c r="BJ487" s="17" t="s">
        <v>84</v>
      </c>
      <c r="BK487" s="233">
        <f>ROUND(I487*H487,2)</f>
        <v>0</v>
      </c>
      <c r="BL487" s="17" t="s">
        <v>254</v>
      </c>
      <c r="BM487" s="232" t="s">
        <v>2356</v>
      </c>
    </row>
    <row r="488" s="2" customFormat="1">
      <c r="A488" s="38"/>
      <c r="B488" s="39"/>
      <c r="C488" s="40"/>
      <c r="D488" s="234" t="s">
        <v>260</v>
      </c>
      <c r="E488" s="40"/>
      <c r="F488" s="235" t="s">
        <v>2355</v>
      </c>
      <c r="G488" s="40"/>
      <c r="H488" s="40"/>
      <c r="I488" s="236"/>
      <c r="J488" s="40"/>
      <c r="K488" s="40"/>
      <c r="L488" s="44"/>
      <c r="M488" s="237"/>
      <c r="N488" s="238"/>
      <c r="O488" s="91"/>
      <c r="P488" s="91"/>
      <c r="Q488" s="91"/>
      <c r="R488" s="91"/>
      <c r="S488" s="91"/>
      <c r="T488" s="92"/>
      <c r="U488" s="38"/>
      <c r="V488" s="38"/>
      <c r="W488" s="38"/>
      <c r="X488" s="38"/>
      <c r="Y488" s="38"/>
      <c r="Z488" s="38"/>
      <c r="AA488" s="38"/>
      <c r="AB488" s="38"/>
      <c r="AC488" s="38"/>
      <c r="AD488" s="38"/>
      <c r="AE488" s="38"/>
      <c r="AT488" s="17" t="s">
        <v>260</v>
      </c>
      <c r="AU488" s="17" t="s">
        <v>86</v>
      </c>
    </row>
    <row r="489" s="2" customFormat="1" ht="24.15" customHeight="1">
      <c r="A489" s="38"/>
      <c r="B489" s="39"/>
      <c r="C489" s="220" t="s">
        <v>1675</v>
      </c>
      <c r="D489" s="220" t="s">
        <v>255</v>
      </c>
      <c r="E489" s="221" t="s">
        <v>1676</v>
      </c>
      <c r="F489" s="222" t="s">
        <v>1677</v>
      </c>
      <c r="G489" s="223" t="s">
        <v>409</v>
      </c>
      <c r="H489" s="224">
        <v>14</v>
      </c>
      <c r="I489" s="225"/>
      <c r="J489" s="226">
        <f>ROUND(I489*H489,2)</f>
        <v>0</v>
      </c>
      <c r="K489" s="227"/>
      <c r="L489" s="44"/>
      <c r="M489" s="228" t="s">
        <v>1</v>
      </c>
      <c r="N489" s="229" t="s">
        <v>41</v>
      </c>
      <c r="O489" s="91"/>
      <c r="P489" s="230">
        <f>O489*H489</f>
        <v>0</v>
      </c>
      <c r="Q489" s="230">
        <v>0.0014499999999999999</v>
      </c>
      <c r="R489" s="230">
        <f>Q489*H489</f>
        <v>0.020299999999999999</v>
      </c>
      <c r="S489" s="230">
        <v>0</v>
      </c>
      <c r="T489" s="231">
        <f>S489*H489</f>
        <v>0</v>
      </c>
      <c r="U489" s="38"/>
      <c r="V489" s="38"/>
      <c r="W489" s="38"/>
      <c r="X489" s="38"/>
      <c r="Y489" s="38"/>
      <c r="Z489" s="38"/>
      <c r="AA489" s="38"/>
      <c r="AB489" s="38"/>
      <c r="AC489" s="38"/>
      <c r="AD489" s="38"/>
      <c r="AE489" s="38"/>
      <c r="AR489" s="232" t="s">
        <v>254</v>
      </c>
      <c r="AT489" s="232" t="s">
        <v>255</v>
      </c>
      <c r="AU489" s="232" t="s">
        <v>86</v>
      </c>
      <c r="AY489" s="17" t="s">
        <v>251</v>
      </c>
      <c r="BE489" s="233">
        <f>IF(N489="základní",J489,0)</f>
        <v>0</v>
      </c>
      <c r="BF489" s="233">
        <f>IF(N489="snížená",J489,0)</f>
        <v>0</v>
      </c>
      <c r="BG489" s="233">
        <f>IF(N489="zákl. přenesená",J489,0)</f>
        <v>0</v>
      </c>
      <c r="BH489" s="233">
        <f>IF(N489="sníž. přenesená",J489,0)</f>
        <v>0</v>
      </c>
      <c r="BI489" s="233">
        <f>IF(N489="nulová",J489,0)</f>
        <v>0</v>
      </c>
      <c r="BJ489" s="17" t="s">
        <v>84</v>
      </c>
      <c r="BK489" s="233">
        <f>ROUND(I489*H489,2)</f>
        <v>0</v>
      </c>
      <c r="BL489" s="17" t="s">
        <v>254</v>
      </c>
      <c r="BM489" s="232" t="s">
        <v>2357</v>
      </c>
    </row>
    <row r="490" s="2" customFormat="1">
      <c r="A490" s="38"/>
      <c r="B490" s="39"/>
      <c r="C490" s="40"/>
      <c r="D490" s="234" t="s">
        <v>260</v>
      </c>
      <c r="E490" s="40"/>
      <c r="F490" s="235" t="s">
        <v>2358</v>
      </c>
      <c r="G490" s="40"/>
      <c r="H490" s="40"/>
      <c r="I490" s="236"/>
      <c r="J490" s="40"/>
      <c r="K490" s="40"/>
      <c r="L490" s="44"/>
      <c r="M490" s="237"/>
      <c r="N490" s="238"/>
      <c r="O490" s="91"/>
      <c r="P490" s="91"/>
      <c r="Q490" s="91"/>
      <c r="R490" s="91"/>
      <c r="S490" s="91"/>
      <c r="T490" s="92"/>
      <c r="U490" s="38"/>
      <c r="V490" s="38"/>
      <c r="W490" s="38"/>
      <c r="X490" s="38"/>
      <c r="Y490" s="38"/>
      <c r="Z490" s="38"/>
      <c r="AA490" s="38"/>
      <c r="AB490" s="38"/>
      <c r="AC490" s="38"/>
      <c r="AD490" s="38"/>
      <c r="AE490" s="38"/>
      <c r="AT490" s="17" t="s">
        <v>260</v>
      </c>
      <c r="AU490" s="17" t="s">
        <v>86</v>
      </c>
    </row>
    <row r="491" s="2" customFormat="1">
      <c r="A491" s="38"/>
      <c r="B491" s="39"/>
      <c r="C491" s="40"/>
      <c r="D491" s="240" t="s">
        <v>274</v>
      </c>
      <c r="E491" s="40"/>
      <c r="F491" s="241" t="s">
        <v>2359</v>
      </c>
      <c r="G491" s="40"/>
      <c r="H491" s="40"/>
      <c r="I491" s="236"/>
      <c r="J491" s="40"/>
      <c r="K491" s="40"/>
      <c r="L491" s="44"/>
      <c r="M491" s="237"/>
      <c r="N491" s="238"/>
      <c r="O491" s="91"/>
      <c r="P491" s="91"/>
      <c r="Q491" s="91"/>
      <c r="R491" s="91"/>
      <c r="S491" s="91"/>
      <c r="T491" s="92"/>
      <c r="U491" s="38"/>
      <c r="V491" s="38"/>
      <c r="W491" s="38"/>
      <c r="X491" s="38"/>
      <c r="Y491" s="38"/>
      <c r="Z491" s="38"/>
      <c r="AA491" s="38"/>
      <c r="AB491" s="38"/>
      <c r="AC491" s="38"/>
      <c r="AD491" s="38"/>
      <c r="AE491" s="38"/>
      <c r="AT491" s="17" t="s">
        <v>274</v>
      </c>
      <c r="AU491" s="17" t="s">
        <v>86</v>
      </c>
    </row>
    <row r="492" s="12" customFormat="1">
      <c r="A492" s="12"/>
      <c r="B492" s="242"/>
      <c r="C492" s="243"/>
      <c r="D492" s="234" t="s">
        <v>276</v>
      </c>
      <c r="E492" s="244" t="s">
        <v>1</v>
      </c>
      <c r="F492" s="245" t="s">
        <v>2360</v>
      </c>
      <c r="G492" s="243"/>
      <c r="H492" s="246">
        <v>14</v>
      </c>
      <c r="I492" s="247"/>
      <c r="J492" s="243"/>
      <c r="K492" s="243"/>
      <c r="L492" s="248"/>
      <c r="M492" s="249"/>
      <c r="N492" s="250"/>
      <c r="O492" s="250"/>
      <c r="P492" s="250"/>
      <c r="Q492" s="250"/>
      <c r="R492" s="250"/>
      <c r="S492" s="250"/>
      <c r="T492" s="251"/>
      <c r="U492" s="12"/>
      <c r="V492" s="12"/>
      <c r="W492" s="12"/>
      <c r="X492" s="12"/>
      <c r="Y492" s="12"/>
      <c r="Z492" s="12"/>
      <c r="AA492" s="12"/>
      <c r="AB492" s="12"/>
      <c r="AC492" s="12"/>
      <c r="AD492" s="12"/>
      <c r="AE492" s="12"/>
      <c r="AT492" s="252" t="s">
        <v>276</v>
      </c>
      <c r="AU492" s="252" t="s">
        <v>86</v>
      </c>
      <c r="AV492" s="12" t="s">
        <v>86</v>
      </c>
      <c r="AW492" s="12" t="s">
        <v>32</v>
      </c>
      <c r="AX492" s="12" t="s">
        <v>76</v>
      </c>
      <c r="AY492" s="252" t="s">
        <v>251</v>
      </c>
    </row>
    <row r="493" s="15" customFormat="1">
      <c r="A493" s="15"/>
      <c r="B493" s="274"/>
      <c r="C493" s="275"/>
      <c r="D493" s="234" t="s">
        <v>276</v>
      </c>
      <c r="E493" s="276" t="s">
        <v>1</v>
      </c>
      <c r="F493" s="277" t="s">
        <v>423</v>
      </c>
      <c r="G493" s="275"/>
      <c r="H493" s="278">
        <v>14</v>
      </c>
      <c r="I493" s="279"/>
      <c r="J493" s="275"/>
      <c r="K493" s="275"/>
      <c r="L493" s="280"/>
      <c r="M493" s="281"/>
      <c r="N493" s="282"/>
      <c r="O493" s="282"/>
      <c r="P493" s="282"/>
      <c r="Q493" s="282"/>
      <c r="R493" s="282"/>
      <c r="S493" s="282"/>
      <c r="T493" s="283"/>
      <c r="U493" s="15"/>
      <c r="V493" s="15"/>
      <c r="W493" s="15"/>
      <c r="X493" s="15"/>
      <c r="Y493" s="15"/>
      <c r="Z493" s="15"/>
      <c r="AA493" s="15"/>
      <c r="AB493" s="15"/>
      <c r="AC493" s="15"/>
      <c r="AD493" s="15"/>
      <c r="AE493" s="15"/>
      <c r="AT493" s="284" t="s">
        <v>276</v>
      </c>
      <c r="AU493" s="284" t="s">
        <v>86</v>
      </c>
      <c r="AV493" s="15" t="s">
        <v>254</v>
      </c>
      <c r="AW493" s="15" t="s">
        <v>32</v>
      </c>
      <c r="AX493" s="15" t="s">
        <v>84</v>
      </c>
      <c r="AY493" s="284" t="s">
        <v>251</v>
      </c>
    </row>
    <row r="494" s="2" customFormat="1" ht="24.15" customHeight="1">
      <c r="A494" s="38"/>
      <c r="B494" s="39"/>
      <c r="C494" s="220" t="s">
        <v>1680</v>
      </c>
      <c r="D494" s="220" t="s">
        <v>255</v>
      </c>
      <c r="E494" s="221" t="s">
        <v>1695</v>
      </c>
      <c r="F494" s="222" t="s">
        <v>1696</v>
      </c>
      <c r="G494" s="223" t="s">
        <v>802</v>
      </c>
      <c r="H494" s="224">
        <v>516</v>
      </c>
      <c r="I494" s="225"/>
      <c r="J494" s="226">
        <f>ROUND(I494*H494,2)</f>
        <v>0</v>
      </c>
      <c r="K494" s="227"/>
      <c r="L494" s="44"/>
      <c r="M494" s="228" t="s">
        <v>1</v>
      </c>
      <c r="N494" s="229" t="s">
        <v>41</v>
      </c>
      <c r="O494" s="91"/>
      <c r="P494" s="230">
        <f>O494*H494</f>
        <v>0</v>
      </c>
      <c r="Q494" s="230">
        <v>0.10988000000000001</v>
      </c>
      <c r="R494" s="230">
        <f>Q494*H494</f>
        <v>56.698080000000004</v>
      </c>
      <c r="S494" s="230">
        <v>0</v>
      </c>
      <c r="T494" s="231">
        <f>S494*H494</f>
        <v>0</v>
      </c>
      <c r="U494" s="38"/>
      <c r="V494" s="38"/>
      <c r="W494" s="38"/>
      <c r="X494" s="38"/>
      <c r="Y494" s="38"/>
      <c r="Z494" s="38"/>
      <c r="AA494" s="38"/>
      <c r="AB494" s="38"/>
      <c r="AC494" s="38"/>
      <c r="AD494" s="38"/>
      <c r="AE494" s="38"/>
      <c r="AR494" s="232" t="s">
        <v>254</v>
      </c>
      <c r="AT494" s="232" t="s">
        <v>255</v>
      </c>
      <c r="AU494" s="232" t="s">
        <v>86</v>
      </c>
      <c r="AY494" s="17" t="s">
        <v>251</v>
      </c>
      <c r="BE494" s="233">
        <f>IF(N494="základní",J494,0)</f>
        <v>0</v>
      </c>
      <c r="BF494" s="233">
        <f>IF(N494="snížená",J494,0)</f>
        <v>0</v>
      </c>
      <c r="BG494" s="233">
        <f>IF(N494="zákl. přenesená",J494,0)</f>
        <v>0</v>
      </c>
      <c r="BH494" s="233">
        <f>IF(N494="sníž. přenesená",J494,0)</f>
        <v>0</v>
      </c>
      <c r="BI494" s="233">
        <f>IF(N494="nulová",J494,0)</f>
        <v>0</v>
      </c>
      <c r="BJ494" s="17" t="s">
        <v>84</v>
      </c>
      <c r="BK494" s="233">
        <f>ROUND(I494*H494,2)</f>
        <v>0</v>
      </c>
      <c r="BL494" s="17" t="s">
        <v>254</v>
      </c>
      <c r="BM494" s="232" t="s">
        <v>2361</v>
      </c>
    </row>
    <row r="495" s="2" customFormat="1">
      <c r="A495" s="38"/>
      <c r="B495" s="39"/>
      <c r="C495" s="40"/>
      <c r="D495" s="234" t="s">
        <v>260</v>
      </c>
      <c r="E495" s="40"/>
      <c r="F495" s="235" t="s">
        <v>1698</v>
      </c>
      <c r="G495" s="40"/>
      <c r="H495" s="40"/>
      <c r="I495" s="236"/>
      <c r="J495" s="40"/>
      <c r="K495" s="40"/>
      <c r="L495" s="44"/>
      <c r="M495" s="237"/>
      <c r="N495" s="238"/>
      <c r="O495" s="91"/>
      <c r="P495" s="91"/>
      <c r="Q495" s="91"/>
      <c r="R495" s="91"/>
      <c r="S495" s="91"/>
      <c r="T495" s="92"/>
      <c r="U495" s="38"/>
      <c r="V495" s="38"/>
      <c r="W495" s="38"/>
      <c r="X495" s="38"/>
      <c r="Y495" s="38"/>
      <c r="Z495" s="38"/>
      <c r="AA495" s="38"/>
      <c r="AB495" s="38"/>
      <c r="AC495" s="38"/>
      <c r="AD495" s="38"/>
      <c r="AE495" s="38"/>
      <c r="AT495" s="17" t="s">
        <v>260</v>
      </c>
      <c r="AU495" s="17" t="s">
        <v>86</v>
      </c>
    </row>
    <row r="496" s="2" customFormat="1">
      <c r="A496" s="38"/>
      <c r="B496" s="39"/>
      <c r="C496" s="40"/>
      <c r="D496" s="240" t="s">
        <v>274</v>
      </c>
      <c r="E496" s="40"/>
      <c r="F496" s="241" t="s">
        <v>1699</v>
      </c>
      <c r="G496" s="40"/>
      <c r="H496" s="40"/>
      <c r="I496" s="236"/>
      <c r="J496" s="40"/>
      <c r="K496" s="40"/>
      <c r="L496" s="44"/>
      <c r="M496" s="237"/>
      <c r="N496" s="238"/>
      <c r="O496" s="91"/>
      <c r="P496" s="91"/>
      <c r="Q496" s="91"/>
      <c r="R496" s="91"/>
      <c r="S496" s="91"/>
      <c r="T496" s="92"/>
      <c r="U496" s="38"/>
      <c r="V496" s="38"/>
      <c r="W496" s="38"/>
      <c r="X496" s="38"/>
      <c r="Y496" s="38"/>
      <c r="Z496" s="38"/>
      <c r="AA496" s="38"/>
      <c r="AB496" s="38"/>
      <c r="AC496" s="38"/>
      <c r="AD496" s="38"/>
      <c r="AE496" s="38"/>
      <c r="AT496" s="17" t="s">
        <v>274</v>
      </c>
      <c r="AU496" s="17" t="s">
        <v>86</v>
      </c>
    </row>
    <row r="497" s="13" customFormat="1">
      <c r="A497" s="13"/>
      <c r="B497" s="253"/>
      <c r="C497" s="254"/>
      <c r="D497" s="234" t="s">
        <v>276</v>
      </c>
      <c r="E497" s="255" t="s">
        <v>1</v>
      </c>
      <c r="F497" s="256" t="s">
        <v>1700</v>
      </c>
      <c r="G497" s="254"/>
      <c r="H497" s="255" t="s">
        <v>1</v>
      </c>
      <c r="I497" s="257"/>
      <c r="J497" s="254"/>
      <c r="K497" s="254"/>
      <c r="L497" s="258"/>
      <c r="M497" s="259"/>
      <c r="N497" s="260"/>
      <c r="O497" s="260"/>
      <c r="P497" s="260"/>
      <c r="Q497" s="260"/>
      <c r="R497" s="260"/>
      <c r="S497" s="260"/>
      <c r="T497" s="261"/>
      <c r="U497" s="13"/>
      <c r="V497" s="13"/>
      <c r="W497" s="13"/>
      <c r="X497" s="13"/>
      <c r="Y497" s="13"/>
      <c r="Z497" s="13"/>
      <c r="AA497" s="13"/>
      <c r="AB497" s="13"/>
      <c r="AC497" s="13"/>
      <c r="AD497" s="13"/>
      <c r="AE497" s="13"/>
      <c r="AT497" s="262" t="s">
        <v>276</v>
      </c>
      <c r="AU497" s="262" t="s">
        <v>86</v>
      </c>
      <c r="AV497" s="13" t="s">
        <v>84</v>
      </c>
      <c r="AW497" s="13" t="s">
        <v>32</v>
      </c>
      <c r="AX497" s="13" t="s">
        <v>76</v>
      </c>
      <c r="AY497" s="262" t="s">
        <v>251</v>
      </c>
    </row>
    <row r="498" s="12" customFormat="1">
      <c r="A498" s="12"/>
      <c r="B498" s="242"/>
      <c r="C498" s="243"/>
      <c r="D498" s="234" t="s">
        <v>276</v>
      </c>
      <c r="E498" s="244" t="s">
        <v>1</v>
      </c>
      <c r="F498" s="245" t="s">
        <v>2362</v>
      </c>
      <c r="G498" s="243"/>
      <c r="H498" s="246">
        <v>516</v>
      </c>
      <c r="I498" s="247"/>
      <c r="J498" s="243"/>
      <c r="K498" s="243"/>
      <c r="L498" s="248"/>
      <c r="M498" s="249"/>
      <c r="N498" s="250"/>
      <c r="O498" s="250"/>
      <c r="P498" s="250"/>
      <c r="Q498" s="250"/>
      <c r="R498" s="250"/>
      <c r="S498" s="250"/>
      <c r="T498" s="251"/>
      <c r="U498" s="12"/>
      <c r="V498" s="12"/>
      <c r="W498" s="12"/>
      <c r="X498" s="12"/>
      <c r="Y498" s="12"/>
      <c r="Z498" s="12"/>
      <c r="AA498" s="12"/>
      <c r="AB498" s="12"/>
      <c r="AC498" s="12"/>
      <c r="AD498" s="12"/>
      <c r="AE498" s="12"/>
      <c r="AT498" s="252" t="s">
        <v>276</v>
      </c>
      <c r="AU498" s="252" t="s">
        <v>86</v>
      </c>
      <c r="AV498" s="12" t="s">
        <v>86</v>
      </c>
      <c r="AW498" s="12" t="s">
        <v>32</v>
      </c>
      <c r="AX498" s="12" t="s">
        <v>84</v>
      </c>
      <c r="AY498" s="252" t="s">
        <v>251</v>
      </c>
    </row>
    <row r="499" s="2" customFormat="1" ht="16.5" customHeight="1">
      <c r="A499" s="38"/>
      <c r="B499" s="39"/>
      <c r="C499" s="292" t="s">
        <v>1685</v>
      </c>
      <c r="D499" s="292" t="s">
        <v>1133</v>
      </c>
      <c r="E499" s="293" t="s">
        <v>1703</v>
      </c>
      <c r="F499" s="294" t="s">
        <v>1704</v>
      </c>
      <c r="G499" s="295" t="s">
        <v>409</v>
      </c>
      <c r="H499" s="296">
        <v>52.116</v>
      </c>
      <c r="I499" s="297"/>
      <c r="J499" s="298">
        <f>ROUND(I499*H499,2)</f>
        <v>0</v>
      </c>
      <c r="K499" s="299"/>
      <c r="L499" s="300"/>
      <c r="M499" s="301" t="s">
        <v>1</v>
      </c>
      <c r="N499" s="302" t="s">
        <v>41</v>
      </c>
      <c r="O499" s="91"/>
      <c r="P499" s="230">
        <f>O499*H499</f>
        <v>0</v>
      </c>
      <c r="Q499" s="230">
        <v>0.222</v>
      </c>
      <c r="R499" s="230">
        <f>Q499*H499</f>
        <v>11.569751999999999</v>
      </c>
      <c r="S499" s="230">
        <v>0</v>
      </c>
      <c r="T499" s="231">
        <f>S499*H499</f>
        <v>0</v>
      </c>
      <c r="U499" s="38"/>
      <c r="V499" s="38"/>
      <c r="W499" s="38"/>
      <c r="X499" s="38"/>
      <c r="Y499" s="38"/>
      <c r="Z499" s="38"/>
      <c r="AA499" s="38"/>
      <c r="AB499" s="38"/>
      <c r="AC499" s="38"/>
      <c r="AD499" s="38"/>
      <c r="AE499" s="38"/>
      <c r="AR499" s="232" t="s">
        <v>299</v>
      </c>
      <c r="AT499" s="232" t="s">
        <v>1133</v>
      </c>
      <c r="AU499" s="232" t="s">
        <v>86</v>
      </c>
      <c r="AY499" s="17" t="s">
        <v>251</v>
      </c>
      <c r="BE499" s="233">
        <f>IF(N499="základní",J499,0)</f>
        <v>0</v>
      </c>
      <c r="BF499" s="233">
        <f>IF(N499="snížená",J499,0)</f>
        <v>0</v>
      </c>
      <c r="BG499" s="233">
        <f>IF(N499="zákl. přenesená",J499,0)</f>
        <v>0</v>
      </c>
      <c r="BH499" s="233">
        <f>IF(N499="sníž. přenesená",J499,0)</f>
        <v>0</v>
      </c>
      <c r="BI499" s="233">
        <f>IF(N499="nulová",J499,0)</f>
        <v>0</v>
      </c>
      <c r="BJ499" s="17" t="s">
        <v>84</v>
      </c>
      <c r="BK499" s="233">
        <f>ROUND(I499*H499,2)</f>
        <v>0</v>
      </c>
      <c r="BL499" s="17" t="s">
        <v>254</v>
      </c>
      <c r="BM499" s="232" t="s">
        <v>2363</v>
      </c>
    </row>
    <row r="500" s="2" customFormat="1">
      <c r="A500" s="38"/>
      <c r="B500" s="39"/>
      <c r="C500" s="40"/>
      <c r="D500" s="234" t="s">
        <v>260</v>
      </c>
      <c r="E500" s="40"/>
      <c r="F500" s="235" t="s">
        <v>1704</v>
      </c>
      <c r="G500" s="40"/>
      <c r="H500" s="40"/>
      <c r="I500" s="236"/>
      <c r="J500" s="40"/>
      <c r="K500" s="40"/>
      <c r="L500" s="44"/>
      <c r="M500" s="237"/>
      <c r="N500" s="238"/>
      <c r="O500" s="91"/>
      <c r="P500" s="91"/>
      <c r="Q500" s="91"/>
      <c r="R500" s="91"/>
      <c r="S500" s="91"/>
      <c r="T500" s="92"/>
      <c r="U500" s="38"/>
      <c r="V500" s="38"/>
      <c r="W500" s="38"/>
      <c r="X500" s="38"/>
      <c r="Y500" s="38"/>
      <c r="Z500" s="38"/>
      <c r="AA500" s="38"/>
      <c r="AB500" s="38"/>
      <c r="AC500" s="38"/>
      <c r="AD500" s="38"/>
      <c r="AE500" s="38"/>
      <c r="AT500" s="17" t="s">
        <v>260</v>
      </c>
      <c r="AU500" s="17" t="s">
        <v>86</v>
      </c>
    </row>
    <row r="501" s="12" customFormat="1">
      <c r="A501" s="12"/>
      <c r="B501" s="242"/>
      <c r="C501" s="243"/>
      <c r="D501" s="234" t="s">
        <v>276</v>
      </c>
      <c r="E501" s="244" t="s">
        <v>1</v>
      </c>
      <c r="F501" s="245" t="s">
        <v>2364</v>
      </c>
      <c r="G501" s="243"/>
      <c r="H501" s="246">
        <v>51.600000000000001</v>
      </c>
      <c r="I501" s="247"/>
      <c r="J501" s="243"/>
      <c r="K501" s="243"/>
      <c r="L501" s="248"/>
      <c r="M501" s="249"/>
      <c r="N501" s="250"/>
      <c r="O501" s="250"/>
      <c r="P501" s="250"/>
      <c r="Q501" s="250"/>
      <c r="R501" s="250"/>
      <c r="S501" s="250"/>
      <c r="T501" s="251"/>
      <c r="U501" s="12"/>
      <c r="V501" s="12"/>
      <c r="W501" s="12"/>
      <c r="X501" s="12"/>
      <c r="Y501" s="12"/>
      <c r="Z501" s="12"/>
      <c r="AA501" s="12"/>
      <c r="AB501" s="12"/>
      <c r="AC501" s="12"/>
      <c r="AD501" s="12"/>
      <c r="AE501" s="12"/>
      <c r="AT501" s="252" t="s">
        <v>276</v>
      </c>
      <c r="AU501" s="252" t="s">
        <v>86</v>
      </c>
      <c r="AV501" s="12" t="s">
        <v>86</v>
      </c>
      <c r="AW501" s="12" t="s">
        <v>32</v>
      </c>
      <c r="AX501" s="12" t="s">
        <v>84</v>
      </c>
      <c r="AY501" s="252" t="s">
        <v>251</v>
      </c>
    </row>
    <row r="502" s="12" customFormat="1">
      <c r="A502" s="12"/>
      <c r="B502" s="242"/>
      <c r="C502" s="243"/>
      <c r="D502" s="234" t="s">
        <v>276</v>
      </c>
      <c r="E502" s="243"/>
      <c r="F502" s="245" t="s">
        <v>2365</v>
      </c>
      <c r="G502" s="243"/>
      <c r="H502" s="246">
        <v>52.116</v>
      </c>
      <c r="I502" s="247"/>
      <c r="J502" s="243"/>
      <c r="K502" s="243"/>
      <c r="L502" s="248"/>
      <c r="M502" s="249"/>
      <c r="N502" s="250"/>
      <c r="O502" s="250"/>
      <c r="P502" s="250"/>
      <c r="Q502" s="250"/>
      <c r="R502" s="250"/>
      <c r="S502" s="250"/>
      <c r="T502" s="251"/>
      <c r="U502" s="12"/>
      <c r="V502" s="12"/>
      <c r="W502" s="12"/>
      <c r="X502" s="12"/>
      <c r="Y502" s="12"/>
      <c r="Z502" s="12"/>
      <c r="AA502" s="12"/>
      <c r="AB502" s="12"/>
      <c r="AC502" s="12"/>
      <c r="AD502" s="12"/>
      <c r="AE502" s="12"/>
      <c r="AT502" s="252" t="s">
        <v>276</v>
      </c>
      <c r="AU502" s="252" t="s">
        <v>86</v>
      </c>
      <c r="AV502" s="12" t="s">
        <v>86</v>
      </c>
      <c r="AW502" s="12" t="s">
        <v>4</v>
      </c>
      <c r="AX502" s="12" t="s">
        <v>84</v>
      </c>
      <c r="AY502" s="252" t="s">
        <v>251</v>
      </c>
    </row>
    <row r="503" s="2" customFormat="1" ht="33" customHeight="1">
      <c r="A503" s="38"/>
      <c r="B503" s="39"/>
      <c r="C503" s="220" t="s">
        <v>1690</v>
      </c>
      <c r="D503" s="220" t="s">
        <v>255</v>
      </c>
      <c r="E503" s="221" t="s">
        <v>1708</v>
      </c>
      <c r="F503" s="222" t="s">
        <v>1709</v>
      </c>
      <c r="G503" s="223" t="s">
        <v>802</v>
      </c>
      <c r="H503" s="224">
        <v>258</v>
      </c>
      <c r="I503" s="225"/>
      <c r="J503" s="226">
        <f>ROUND(I503*H503,2)</f>
        <v>0</v>
      </c>
      <c r="K503" s="227"/>
      <c r="L503" s="44"/>
      <c r="M503" s="228" t="s">
        <v>1</v>
      </c>
      <c r="N503" s="229" t="s">
        <v>41</v>
      </c>
      <c r="O503" s="91"/>
      <c r="P503" s="230">
        <f>O503*H503</f>
        <v>0</v>
      </c>
      <c r="Q503" s="230">
        <v>0.15540000000000001</v>
      </c>
      <c r="R503" s="230">
        <f>Q503*H503</f>
        <v>40.093200000000003</v>
      </c>
      <c r="S503" s="230">
        <v>0</v>
      </c>
      <c r="T503" s="231">
        <f>S503*H503</f>
        <v>0</v>
      </c>
      <c r="U503" s="38"/>
      <c r="V503" s="38"/>
      <c r="W503" s="38"/>
      <c r="X503" s="38"/>
      <c r="Y503" s="38"/>
      <c r="Z503" s="38"/>
      <c r="AA503" s="38"/>
      <c r="AB503" s="38"/>
      <c r="AC503" s="38"/>
      <c r="AD503" s="38"/>
      <c r="AE503" s="38"/>
      <c r="AR503" s="232" t="s">
        <v>254</v>
      </c>
      <c r="AT503" s="232" t="s">
        <v>255</v>
      </c>
      <c r="AU503" s="232" t="s">
        <v>86</v>
      </c>
      <c r="AY503" s="17" t="s">
        <v>251</v>
      </c>
      <c r="BE503" s="233">
        <f>IF(N503="základní",J503,0)</f>
        <v>0</v>
      </c>
      <c r="BF503" s="233">
        <f>IF(N503="snížená",J503,0)</f>
        <v>0</v>
      </c>
      <c r="BG503" s="233">
        <f>IF(N503="zákl. přenesená",J503,0)</f>
        <v>0</v>
      </c>
      <c r="BH503" s="233">
        <f>IF(N503="sníž. přenesená",J503,0)</f>
        <v>0</v>
      </c>
      <c r="BI503" s="233">
        <f>IF(N503="nulová",J503,0)</f>
        <v>0</v>
      </c>
      <c r="BJ503" s="17" t="s">
        <v>84</v>
      </c>
      <c r="BK503" s="233">
        <f>ROUND(I503*H503,2)</f>
        <v>0</v>
      </c>
      <c r="BL503" s="17" t="s">
        <v>254</v>
      </c>
      <c r="BM503" s="232" t="s">
        <v>2366</v>
      </c>
    </row>
    <row r="504" s="2" customFormat="1">
      <c r="A504" s="38"/>
      <c r="B504" s="39"/>
      <c r="C504" s="40"/>
      <c r="D504" s="234" t="s">
        <v>260</v>
      </c>
      <c r="E504" s="40"/>
      <c r="F504" s="235" t="s">
        <v>1711</v>
      </c>
      <c r="G504" s="40"/>
      <c r="H504" s="40"/>
      <c r="I504" s="236"/>
      <c r="J504" s="40"/>
      <c r="K504" s="40"/>
      <c r="L504" s="44"/>
      <c r="M504" s="237"/>
      <c r="N504" s="238"/>
      <c r="O504" s="91"/>
      <c r="P504" s="91"/>
      <c r="Q504" s="91"/>
      <c r="R504" s="91"/>
      <c r="S504" s="91"/>
      <c r="T504" s="92"/>
      <c r="U504" s="38"/>
      <c r="V504" s="38"/>
      <c r="W504" s="38"/>
      <c r="X504" s="38"/>
      <c r="Y504" s="38"/>
      <c r="Z504" s="38"/>
      <c r="AA504" s="38"/>
      <c r="AB504" s="38"/>
      <c r="AC504" s="38"/>
      <c r="AD504" s="38"/>
      <c r="AE504" s="38"/>
      <c r="AT504" s="17" t="s">
        <v>260</v>
      </c>
      <c r="AU504" s="17" t="s">
        <v>86</v>
      </c>
    </row>
    <row r="505" s="2" customFormat="1">
      <c r="A505" s="38"/>
      <c r="B505" s="39"/>
      <c r="C505" s="40"/>
      <c r="D505" s="240" t="s">
        <v>274</v>
      </c>
      <c r="E505" s="40"/>
      <c r="F505" s="241" t="s">
        <v>1712</v>
      </c>
      <c r="G505" s="40"/>
      <c r="H505" s="40"/>
      <c r="I505" s="236"/>
      <c r="J505" s="40"/>
      <c r="K505" s="40"/>
      <c r="L505" s="44"/>
      <c r="M505" s="237"/>
      <c r="N505" s="238"/>
      <c r="O505" s="91"/>
      <c r="P505" s="91"/>
      <c r="Q505" s="91"/>
      <c r="R505" s="91"/>
      <c r="S505" s="91"/>
      <c r="T505" s="92"/>
      <c r="U505" s="38"/>
      <c r="V505" s="38"/>
      <c r="W505" s="38"/>
      <c r="X505" s="38"/>
      <c r="Y505" s="38"/>
      <c r="Z505" s="38"/>
      <c r="AA505" s="38"/>
      <c r="AB505" s="38"/>
      <c r="AC505" s="38"/>
      <c r="AD505" s="38"/>
      <c r="AE505" s="38"/>
      <c r="AT505" s="17" t="s">
        <v>274</v>
      </c>
      <c r="AU505" s="17" t="s">
        <v>86</v>
      </c>
    </row>
    <row r="506" s="13" customFormat="1">
      <c r="A506" s="13"/>
      <c r="B506" s="253"/>
      <c r="C506" s="254"/>
      <c r="D506" s="234" t="s">
        <v>276</v>
      </c>
      <c r="E506" s="255" t="s">
        <v>1</v>
      </c>
      <c r="F506" s="256" t="s">
        <v>1713</v>
      </c>
      <c r="G506" s="254"/>
      <c r="H506" s="255" t="s">
        <v>1</v>
      </c>
      <c r="I506" s="257"/>
      <c r="J506" s="254"/>
      <c r="K506" s="254"/>
      <c r="L506" s="258"/>
      <c r="M506" s="259"/>
      <c r="N506" s="260"/>
      <c r="O506" s="260"/>
      <c r="P506" s="260"/>
      <c r="Q506" s="260"/>
      <c r="R506" s="260"/>
      <c r="S506" s="260"/>
      <c r="T506" s="261"/>
      <c r="U506" s="13"/>
      <c r="V506" s="13"/>
      <c r="W506" s="13"/>
      <c r="X506" s="13"/>
      <c r="Y506" s="13"/>
      <c r="Z506" s="13"/>
      <c r="AA506" s="13"/>
      <c r="AB506" s="13"/>
      <c r="AC506" s="13"/>
      <c r="AD506" s="13"/>
      <c r="AE506" s="13"/>
      <c r="AT506" s="262" t="s">
        <v>276</v>
      </c>
      <c r="AU506" s="262" t="s">
        <v>86</v>
      </c>
      <c r="AV506" s="13" t="s">
        <v>84</v>
      </c>
      <c r="AW506" s="13" t="s">
        <v>32</v>
      </c>
      <c r="AX506" s="13" t="s">
        <v>76</v>
      </c>
      <c r="AY506" s="262" t="s">
        <v>251</v>
      </c>
    </row>
    <row r="507" s="12" customFormat="1">
      <c r="A507" s="12"/>
      <c r="B507" s="242"/>
      <c r="C507" s="243"/>
      <c r="D507" s="234" t="s">
        <v>276</v>
      </c>
      <c r="E507" s="244" t="s">
        <v>1</v>
      </c>
      <c r="F507" s="245" t="s">
        <v>2367</v>
      </c>
      <c r="G507" s="243"/>
      <c r="H507" s="246">
        <v>258</v>
      </c>
      <c r="I507" s="247"/>
      <c r="J507" s="243"/>
      <c r="K507" s="243"/>
      <c r="L507" s="248"/>
      <c r="M507" s="249"/>
      <c r="N507" s="250"/>
      <c r="O507" s="250"/>
      <c r="P507" s="250"/>
      <c r="Q507" s="250"/>
      <c r="R507" s="250"/>
      <c r="S507" s="250"/>
      <c r="T507" s="251"/>
      <c r="U507" s="12"/>
      <c r="V507" s="12"/>
      <c r="W507" s="12"/>
      <c r="X507" s="12"/>
      <c r="Y507" s="12"/>
      <c r="Z507" s="12"/>
      <c r="AA507" s="12"/>
      <c r="AB507" s="12"/>
      <c r="AC507" s="12"/>
      <c r="AD507" s="12"/>
      <c r="AE507" s="12"/>
      <c r="AT507" s="252" t="s">
        <v>276</v>
      </c>
      <c r="AU507" s="252" t="s">
        <v>86</v>
      </c>
      <c r="AV507" s="12" t="s">
        <v>86</v>
      </c>
      <c r="AW507" s="12" t="s">
        <v>32</v>
      </c>
      <c r="AX507" s="12" t="s">
        <v>84</v>
      </c>
      <c r="AY507" s="252" t="s">
        <v>251</v>
      </c>
    </row>
    <row r="508" s="2" customFormat="1" ht="16.5" customHeight="1">
      <c r="A508" s="38"/>
      <c r="B508" s="39"/>
      <c r="C508" s="292" t="s">
        <v>1694</v>
      </c>
      <c r="D508" s="292" t="s">
        <v>1133</v>
      </c>
      <c r="E508" s="293" t="s">
        <v>1716</v>
      </c>
      <c r="F508" s="294" t="s">
        <v>1717</v>
      </c>
      <c r="G508" s="295" t="s">
        <v>802</v>
      </c>
      <c r="H508" s="296">
        <v>244.80000000000001</v>
      </c>
      <c r="I508" s="297"/>
      <c r="J508" s="298">
        <f>ROUND(I508*H508,2)</f>
        <v>0</v>
      </c>
      <c r="K508" s="299"/>
      <c r="L508" s="300"/>
      <c r="M508" s="301" t="s">
        <v>1</v>
      </c>
      <c r="N508" s="302" t="s">
        <v>41</v>
      </c>
      <c r="O508" s="91"/>
      <c r="P508" s="230">
        <f>O508*H508</f>
        <v>0</v>
      </c>
      <c r="Q508" s="230">
        <v>0.080000000000000002</v>
      </c>
      <c r="R508" s="230">
        <f>Q508*H508</f>
        <v>19.584</v>
      </c>
      <c r="S508" s="230">
        <v>0</v>
      </c>
      <c r="T508" s="231">
        <f>S508*H508</f>
        <v>0</v>
      </c>
      <c r="U508" s="38"/>
      <c r="V508" s="38"/>
      <c r="W508" s="38"/>
      <c r="X508" s="38"/>
      <c r="Y508" s="38"/>
      <c r="Z508" s="38"/>
      <c r="AA508" s="38"/>
      <c r="AB508" s="38"/>
      <c r="AC508" s="38"/>
      <c r="AD508" s="38"/>
      <c r="AE508" s="38"/>
      <c r="AR508" s="232" t="s">
        <v>299</v>
      </c>
      <c r="AT508" s="232" t="s">
        <v>1133</v>
      </c>
      <c r="AU508" s="232" t="s">
        <v>86</v>
      </c>
      <c r="AY508" s="17" t="s">
        <v>251</v>
      </c>
      <c r="BE508" s="233">
        <f>IF(N508="základní",J508,0)</f>
        <v>0</v>
      </c>
      <c r="BF508" s="233">
        <f>IF(N508="snížená",J508,0)</f>
        <v>0</v>
      </c>
      <c r="BG508" s="233">
        <f>IF(N508="zákl. přenesená",J508,0)</f>
        <v>0</v>
      </c>
      <c r="BH508" s="233">
        <f>IF(N508="sníž. přenesená",J508,0)</f>
        <v>0</v>
      </c>
      <c r="BI508" s="233">
        <f>IF(N508="nulová",J508,0)</f>
        <v>0</v>
      </c>
      <c r="BJ508" s="17" t="s">
        <v>84</v>
      </c>
      <c r="BK508" s="233">
        <f>ROUND(I508*H508,2)</f>
        <v>0</v>
      </c>
      <c r="BL508" s="17" t="s">
        <v>254</v>
      </c>
      <c r="BM508" s="232" t="s">
        <v>2368</v>
      </c>
    </row>
    <row r="509" s="2" customFormat="1">
      <c r="A509" s="38"/>
      <c r="B509" s="39"/>
      <c r="C509" s="40"/>
      <c r="D509" s="234" t="s">
        <v>260</v>
      </c>
      <c r="E509" s="40"/>
      <c r="F509" s="235" t="s">
        <v>1717</v>
      </c>
      <c r="G509" s="40"/>
      <c r="H509" s="40"/>
      <c r="I509" s="236"/>
      <c r="J509" s="40"/>
      <c r="K509" s="40"/>
      <c r="L509" s="44"/>
      <c r="M509" s="237"/>
      <c r="N509" s="238"/>
      <c r="O509" s="91"/>
      <c r="P509" s="91"/>
      <c r="Q509" s="91"/>
      <c r="R509" s="91"/>
      <c r="S509" s="91"/>
      <c r="T509" s="92"/>
      <c r="U509" s="38"/>
      <c r="V509" s="38"/>
      <c r="W509" s="38"/>
      <c r="X509" s="38"/>
      <c r="Y509" s="38"/>
      <c r="Z509" s="38"/>
      <c r="AA509" s="38"/>
      <c r="AB509" s="38"/>
      <c r="AC509" s="38"/>
      <c r="AD509" s="38"/>
      <c r="AE509" s="38"/>
      <c r="AT509" s="17" t="s">
        <v>260</v>
      </c>
      <c r="AU509" s="17" t="s">
        <v>86</v>
      </c>
    </row>
    <row r="510" s="12" customFormat="1">
      <c r="A510" s="12"/>
      <c r="B510" s="242"/>
      <c r="C510" s="243"/>
      <c r="D510" s="234" t="s">
        <v>276</v>
      </c>
      <c r="E510" s="244" t="s">
        <v>1</v>
      </c>
      <c r="F510" s="245" t="s">
        <v>2369</v>
      </c>
      <c r="G510" s="243"/>
      <c r="H510" s="246">
        <v>240</v>
      </c>
      <c r="I510" s="247"/>
      <c r="J510" s="243"/>
      <c r="K510" s="243"/>
      <c r="L510" s="248"/>
      <c r="M510" s="249"/>
      <c r="N510" s="250"/>
      <c r="O510" s="250"/>
      <c r="P510" s="250"/>
      <c r="Q510" s="250"/>
      <c r="R510" s="250"/>
      <c r="S510" s="250"/>
      <c r="T510" s="251"/>
      <c r="U510" s="12"/>
      <c r="V510" s="12"/>
      <c r="W510" s="12"/>
      <c r="X510" s="12"/>
      <c r="Y510" s="12"/>
      <c r="Z510" s="12"/>
      <c r="AA510" s="12"/>
      <c r="AB510" s="12"/>
      <c r="AC510" s="12"/>
      <c r="AD510" s="12"/>
      <c r="AE510" s="12"/>
      <c r="AT510" s="252" t="s">
        <v>276</v>
      </c>
      <c r="AU510" s="252" t="s">
        <v>86</v>
      </c>
      <c r="AV510" s="12" t="s">
        <v>86</v>
      </c>
      <c r="AW510" s="12" t="s">
        <v>32</v>
      </c>
      <c r="AX510" s="12" t="s">
        <v>84</v>
      </c>
      <c r="AY510" s="252" t="s">
        <v>251</v>
      </c>
    </row>
    <row r="511" s="12" customFormat="1">
      <c r="A511" s="12"/>
      <c r="B511" s="242"/>
      <c r="C511" s="243"/>
      <c r="D511" s="234" t="s">
        <v>276</v>
      </c>
      <c r="E511" s="243"/>
      <c r="F511" s="245" t="s">
        <v>2370</v>
      </c>
      <c r="G511" s="243"/>
      <c r="H511" s="246">
        <v>244.80000000000001</v>
      </c>
      <c r="I511" s="247"/>
      <c r="J511" s="243"/>
      <c r="K511" s="243"/>
      <c r="L511" s="248"/>
      <c r="M511" s="249"/>
      <c r="N511" s="250"/>
      <c r="O511" s="250"/>
      <c r="P511" s="250"/>
      <c r="Q511" s="250"/>
      <c r="R511" s="250"/>
      <c r="S511" s="250"/>
      <c r="T511" s="251"/>
      <c r="U511" s="12"/>
      <c r="V511" s="12"/>
      <c r="W511" s="12"/>
      <c r="X511" s="12"/>
      <c r="Y511" s="12"/>
      <c r="Z511" s="12"/>
      <c r="AA511" s="12"/>
      <c r="AB511" s="12"/>
      <c r="AC511" s="12"/>
      <c r="AD511" s="12"/>
      <c r="AE511" s="12"/>
      <c r="AT511" s="252" t="s">
        <v>276</v>
      </c>
      <c r="AU511" s="252" t="s">
        <v>86</v>
      </c>
      <c r="AV511" s="12" t="s">
        <v>86</v>
      </c>
      <c r="AW511" s="12" t="s">
        <v>4</v>
      </c>
      <c r="AX511" s="12" t="s">
        <v>84</v>
      </c>
      <c r="AY511" s="252" t="s">
        <v>251</v>
      </c>
    </row>
    <row r="512" s="2" customFormat="1" ht="24.15" customHeight="1">
      <c r="A512" s="38"/>
      <c r="B512" s="39"/>
      <c r="C512" s="292" t="s">
        <v>1702</v>
      </c>
      <c r="D512" s="292" t="s">
        <v>1133</v>
      </c>
      <c r="E512" s="293" t="s">
        <v>1722</v>
      </c>
      <c r="F512" s="294" t="s">
        <v>1723</v>
      </c>
      <c r="G512" s="295" t="s">
        <v>802</v>
      </c>
      <c r="H512" s="296">
        <v>14.140000000000001</v>
      </c>
      <c r="I512" s="297"/>
      <c r="J512" s="298">
        <f>ROUND(I512*H512,2)</f>
        <v>0</v>
      </c>
      <c r="K512" s="299"/>
      <c r="L512" s="300"/>
      <c r="M512" s="301" t="s">
        <v>1</v>
      </c>
      <c r="N512" s="302" t="s">
        <v>41</v>
      </c>
      <c r="O512" s="91"/>
      <c r="P512" s="230">
        <f>O512*H512</f>
        <v>0</v>
      </c>
      <c r="Q512" s="230">
        <v>0.048300000000000003</v>
      </c>
      <c r="R512" s="230">
        <f>Q512*H512</f>
        <v>0.68296200000000007</v>
      </c>
      <c r="S512" s="230">
        <v>0</v>
      </c>
      <c r="T512" s="231">
        <f>S512*H512</f>
        <v>0</v>
      </c>
      <c r="U512" s="38"/>
      <c r="V512" s="38"/>
      <c r="W512" s="38"/>
      <c r="X512" s="38"/>
      <c r="Y512" s="38"/>
      <c r="Z512" s="38"/>
      <c r="AA512" s="38"/>
      <c r="AB512" s="38"/>
      <c r="AC512" s="38"/>
      <c r="AD512" s="38"/>
      <c r="AE512" s="38"/>
      <c r="AR512" s="232" t="s">
        <v>299</v>
      </c>
      <c r="AT512" s="232" t="s">
        <v>1133</v>
      </c>
      <c r="AU512" s="232" t="s">
        <v>86</v>
      </c>
      <c r="AY512" s="17" t="s">
        <v>251</v>
      </c>
      <c r="BE512" s="233">
        <f>IF(N512="základní",J512,0)</f>
        <v>0</v>
      </c>
      <c r="BF512" s="233">
        <f>IF(N512="snížená",J512,0)</f>
        <v>0</v>
      </c>
      <c r="BG512" s="233">
        <f>IF(N512="zákl. přenesená",J512,0)</f>
        <v>0</v>
      </c>
      <c r="BH512" s="233">
        <f>IF(N512="sníž. přenesená",J512,0)</f>
        <v>0</v>
      </c>
      <c r="BI512" s="233">
        <f>IF(N512="nulová",J512,0)</f>
        <v>0</v>
      </c>
      <c r="BJ512" s="17" t="s">
        <v>84</v>
      </c>
      <c r="BK512" s="233">
        <f>ROUND(I512*H512,2)</f>
        <v>0</v>
      </c>
      <c r="BL512" s="17" t="s">
        <v>254</v>
      </c>
      <c r="BM512" s="232" t="s">
        <v>2371</v>
      </c>
    </row>
    <row r="513" s="2" customFormat="1">
      <c r="A513" s="38"/>
      <c r="B513" s="39"/>
      <c r="C513" s="40"/>
      <c r="D513" s="234" t="s">
        <v>260</v>
      </c>
      <c r="E513" s="40"/>
      <c r="F513" s="235" t="s">
        <v>1723</v>
      </c>
      <c r="G513" s="40"/>
      <c r="H513" s="40"/>
      <c r="I513" s="236"/>
      <c r="J513" s="40"/>
      <c r="K513" s="40"/>
      <c r="L513" s="44"/>
      <c r="M513" s="237"/>
      <c r="N513" s="238"/>
      <c r="O513" s="91"/>
      <c r="P513" s="91"/>
      <c r="Q513" s="91"/>
      <c r="R513" s="91"/>
      <c r="S513" s="91"/>
      <c r="T513" s="92"/>
      <c r="U513" s="38"/>
      <c r="V513" s="38"/>
      <c r="W513" s="38"/>
      <c r="X513" s="38"/>
      <c r="Y513" s="38"/>
      <c r="Z513" s="38"/>
      <c r="AA513" s="38"/>
      <c r="AB513" s="38"/>
      <c r="AC513" s="38"/>
      <c r="AD513" s="38"/>
      <c r="AE513" s="38"/>
      <c r="AT513" s="17" t="s">
        <v>260</v>
      </c>
      <c r="AU513" s="17" t="s">
        <v>86</v>
      </c>
    </row>
    <row r="514" s="12" customFormat="1">
      <c r="A514" s="12"/>
      <c r="B514" s="242"/>
      <c r="C514" s="243"/>
      <c r="D514" s="234" t="s">
        <v>276</v>
      </c>
      <c r="E514" s="244" t="s">
        <v>1</v>
      </c>
      <c r="F514" s="245" t="s">
        <v>2372</v>
      </c>
      <c r="G514" s="243"/>
      <c r="H514" s="246">
        <v>14</v>
      </c>
      <c r="I514" s="247"/>
      <c r="J514" s="243"/>
      <c r="K514" s="243"/>
      <c r="L514" s="248"/>
      <c r="M514" s="249"/>
      <c r="N514" s="250"/>
      <c r="O514" s="250"/>
      <c r="P514" s="250"/>
      <c r="Q514" s="250"/>
      <c r="R514" s="250"/>
      <c r="S514" s="250"/>
      <c r="T514" s="251"/>
      <c r="U514" s="12"/>
      <c r="V514" s="12"/>
      <c r="W514" s="12"/>
      <c r="X514" s="12"/>
      <c r="Y514" s="12"/>
      <c r="Z514" s="12"/>
      <c r="AA514" s="12"/>
      <c r="AB514" s="12"/>
      <c r="AC514" s="12"/>
      <c r="AD514" s="12"/>
      <c r="AE514" s="12"/>
      <c r="AT514" s="252" t="s">
        <v>276</v>
      </c>
      <c r="AU514" s="252" t="s">
        <v>86</v>
      </c>
      <c r="AV514" s="12" t="s">
        <v>86</v>
      </c>
      <c r="AW514" s="12" t="s">
        <v>32</v>
      </c>
      <c r="AX514" s="12" t="s">
        <v>84</v>
      </c>
      <c r="AY514" s="252" t="s">
        <v>251</v>
      </c>
    </row>
    <row r="515" s="12" customFormat="1">
      <c r="A515" s="12"/>
      <c r="B515" s="242"/>
      <c r="C515" s="243"/>
      <c r="D515" s="234" t="s">
        <v>276</v>
      </c>
      <c r="E515" s="243"/>
      <c r="F515" s="245" t="s">
        <v>2373</v>
      </c>
      <c r="G515" s="243"/>
      <c r="H515" s="246">
        <v>14.140000000000001</v>
      </c>
      <c r="I515" s="247"/>
      <c r="J515" s="243"/>
      <c r="K515" s="243"/>
      <c r="L515" s="248"/>
      <c r="M515" s="249"/>
      <c r="N515" s="250"/>
      <c r="O515" s="250"/>
      <c r="P515" s="250"/>
      <c r="Q515" s="250"/>
      <c r="R515" s="250"/>
      <c r="S515" s="250"/>
      <c r="T515" s="251"/>
      <c r="U515" s="12"/>
      <c r="V515" s="12"/>
      <c r="W515" s="12"/>
      <c r="X515" s="12"/>
      <c r="Y515" s="12"/>
      <c r="Z515" s="12"/>
      <c r="AA515" s="12"/>
      <c r="AB515" s="12"/>
      <c r="AC515" s="12"/>
      <c r="AD515" s="12"/>
      <c r="AE515" s="12"/>
      <c r="AT515" s="252" t="s">
        <v>276</v>
      </c>
      <c r="AU515" s="252" t="s">
        <v>86</v>
      </c>
      <c r="AV515" s="12" t="s">
        <v>86</v>
      </c>
      <c r="AW515" s="12" t="s">
        <v>4</v>
      </c>
      <c r="AX515" s="12" t="s">
        <v>84</v>
      </c>
      <c r="AY515" s="252" t="s">
        <v>251</v>
      </c>
    </row>
    <row r="516" s="2" customFormat="1" ht="24.15" customHeight="1">
      <c r="A516" s="38"/>
      <c r="B516" s="39"/>
      <c r="C516" s="292" t="s">
        <v>1707</v>
      </c>
      <c r="D516" s="292" t="s">
        <v>1133</v>
      </c>
      <c r="E516" s="293" t="s">
        <v>1728</v>
      </c>
      <c r="F516" s="294" t="s">
        <v>1729</v>
      </c>
      <c r="G516" s="295" t="s">
        <v>802</v>
      </c>
      <c r="H516" s="296">
        <v>4.04</v>
      </c>
      <c r="I516" s="297"/>
      <c r="J516" s="298">
        <f>ROUND(I516*H516,2)</f>
        <v>0</v>
      </c>
      <c r="K516" s="299"/>
      <c r="L516" s="300"/>
      <c r="M516" s="301" t="s">
        <v>1</v>
      </c>
      <c r="N516" s="302" t="s">
        <v>41</v>
      </c>
      <c r="O516" s="91"/>
      <c r="P516" s="230">
        <f>O516*H516</f>
        <v>0</v>
      </c>
      <c r="Q516" s="230">
        <v>0.065670000000000006</v>
      </c>
      <c r="R516" s="230">
        <f>Q516*H516</f>
        <v>0.26530680000000001</v>
      </c>
      <c r="S516" s="230">
        <v>0</v>
      </c>
      <c r="T516" s="231">
        <f>S516*H516</f>
        <v>0</v>
      </c>
      <c r="U516" s="38"/>
      <c r="V516" s="38"/>
      <c r="W516" s="38"/>
      <c r="X516" s="38"/>
      <c r="Y516" s="38"/>
      <c r="Z516" s="38"/>
      <c r="AA516" s="38"/>
      <c r="AB516" s="38"/>
      <c r="AC516" s="38"/>
      <c r="AD516" s="38"/>
      <c r="AE516" s="38"/>
      <c r="AR516" s="232" t="s">
        <v>299</v>
      </c>
      <c r="AT516" s="232" t="s">
        <v>1133</v>
      </c>
      <c r="AU516" s="232" t="s">
        <v>86</v>
      </c>
      <c r="AY516" s="17" t="s">
        <v>251</v>
      </c>
      <c r="BE516" s="233">
        <f>IF(N516="základní",J516,0)</f>
        <v>0</v>
      </c>
      <c r="BF516" s="233">
        <f>IF(N516="snížená",J516,0)</f>
        <v>0</v>
      </c>
      <c r="BG516" s="233">
        <f>IF(N516="zákl. přenesená",J516,0)</f>
        <v>0</v>
      </c>
      <c r="BH516" s="233">
        <f>IF(N516="sníž. přenesená",J516,0)</f>
        <v>0</v>
      </c>
      <c r="BI516" s="233">
        <f>IF(N516="nulová",J516,0)</f>
        <v>0</v>
      </c>
      <c r="BJ516" s="17" t="s">
        <v>84</v>
      </c>
      <c r="BK516" s="233">
        <f>ROUND(I516*H516,2)</f>
        <v>0</v>
      </c>
      <c r="BL516" s="17" t="s">
        <v>254</v>
      </c>
      <c r="BM516" s="232" t="s">
        <v>2374</v>
      </c>
    </row>
    <row r="517" s="2" customFormat="1">
      <c r="A517" s="38"/>
      <c r="B517" s="39"/>
      <c r="C517" s="40"/>
      <c r="D517" s="234" t="s">
        <v>260</v>
      </c>
      <c r="E517" s="40"/>
      <c r="F517" s="235" t="s">
        <v>1729</v>
      </c>
      <c r="G517" s="40"/>
      <c r="H517" s="40"/>
      <c r="I517" s="236"/>
      <c r="J517" s="40"/>
      <c r="K517" s="40"/>
      <c r="L517" s="44"/>
      <c r="M517" s="237"/>
      <c r="N517" s="238"/>
      <c r="O517" s="91"/>
      <c r="P517" s="91"/>
      <c r="Q517" s="91"/>
      <c r="R517" s="91"/>
      <c r="S517" s="91"/>
      <c r="T517" s="92"/>
      <c r="U517" s="38"/>
      <c r="V517" s="38"/>
      <c r="W517" s="38"/>
      <c r="X517" s="38"/>
      <c r="Y517" s="38"/>
      <c r="Z517" s="38"/>
      <c r="AA517" s="38"/>
      <c r="AB517" s="38"/>
      <c r="AC517" s="38"/>
      <c r="AD517" s="38"/>
      <c r="AE517" s="38"/>
      <c r="AT517" s="17" t="s">
        <v>260</v>
      </c>
      <c r="AU517" s="17" t="s">
        <v>86</v>
      </c>
    </row>
    <row r="518" s="12" customFormat="1">
      <c r="A518" s="12"/>
      <c r="B518" s="242"/>
      <c r="C518" s="243"/>
      <c r="D518" s="234" t="s">
        <v>276</v>
      </c>
      <c r="E518" s="244" t="s">
        <v>1</v>
      </c>
      <c r="F518" s="245" t="s">
        <v>2375</v>
      </c>
      <c r="G518" s="243"/>
      <c r="H518" s="246">
        <v>4</v>
      </c>
      <c r="I518" s="247"/>
      <c r="J518" s="243"/>
      <c r="K518" s="243"/>
      <c r="L518" s="248"/>
      <c r="M518" s="249"/>
      <c r="N518" s="250"/>
      <c r="O518" s="250"/>
      <c r="P518" s="250"/>
      <c r="Q518" s="250"/>
      <c r="R518" s="250"/>
      <c r="S518" s="250"/>
      <c r="T518" s="251"/>
      <c r="U518" s="12"/>
      <c r="V518" s="12"/>
      <c r="W518" s="12"/>
      <c r="X518" s="12"/>
      <c r="Y518" s="12"/>
      <c r="Z518" s="12"/>
      <c r="AA518" s="12"/>
      <c r="AB518" s="12"/>
      <c r="AC518" s="12"/>
      <c r="AD518" s="12"/>
      <c r="AE518" s="12"/>
      <c r="AT518" s="252" t="s">
        <v>276</v>
      </c>
      <c r="AU518" s="252" t="s">
        <v>86</v>
      </c>
      <c r="AV518" s="12" t="s">
        <v>86</v>
      </c>
      <c r="AW518" s="12" t="s">
        <v>32</v>
      </c>
      <c r="AX518" s="12" t="s">
        <v>84</v>
      </c>
      <c r="AY518" s="252" t="s">
        <v>251</v>
      </c>
    </row>
    <row r="519" s="12" customFormat="1">
      <c r="A519" s="12"/>
      <c r="B519" s="242"/>
      <c r="C519" s="243"/>
      <c r="D519" s="234" t="s">
        <v>276</v>
      </c>
      <c r="E519" s="243"/>
      <c r="F519" s="245" t="s">
        <v>2376</v>
      </c>
      <c r="G519" s="243"/>
      <c r="H519" s="246">
        <v>4.04</v>
      </c>
      <c r="I519" s="247"/>
      <c r="J519" s="243"/>
      <c r="K519" s="243"/>
      <c r="L519" s="248"/>
      <c r="M519" s="249"/>
      <c r="N519" s="250"/>
      <c r="O519" s="250"/>
      <c r="P519" s="250"/>
      <c r="Q519" s="250"/>
      <c r="R519" s="250"/>
      <c r="S519" s="250"/>
      <c r="T519" s="251"/>
      <c r="U519" s="12"/>
      <c r="V519" s="12"/>
      <c r="W519" s="12"/>
      <c r="X519" s="12"/>
      <c r="Y519" s="12"/>
      <c r="Z519" s="12"/>
      <c r="AA519" s="12"/>
      <c r="AB519" s="12"/>
      <c r="AC519" s="12"/>
      <c r="AD519" s="12"/>
      <c r="AE519" s="12"/>
      <c r="AT519" s="252" t="s">
        <v>276</v>
      </c>
      <c r="AU519" s="252" t="s">
        <v>86</v>
      </c>
      <c r="AV519" s="12" t="s">
        <v>86</v>
      </c>
      <c r="AW519" s="12" t="s">
        <v>4</v>
      </c>
      <c r="AX519" s="12" t="s">
        <v>84</v>
      </c>
      <c r="AY519" s="252" t="s">
        <v>251</v>
      </c>
    </row>
    <row r="520" s="2" customFormat="1" ht="24.15" customHeight="1">
      <c r="A520" s="38"/>
      <c r="B520" s="39"/>
      <c r="C520" s="220" t="s">
        <v>1715</v>
      </c>
      <c r="D520" s="220" t="s">
        <v>255</v>
      </c>
      <c r="E520" s="221" t="s">
        <v>1765</v>
      </c>
      <c r="F520" s="222" t="s">
        <v>1766</v>
      </c>
      <c r="G520" s="223" t="s">
        <v>592</v>
      </c>
      <c r="H520" s="224">
        <v>46.439999999999998</v>
      </c>
      <c r="I520" s="225"/>
      <c r="J520" s="226">
        <f>ROUND(I520*H520,2)</f>
        <v>0</v>
      </c>
      <c r="K520" s="227"/>
      <c r="L520" s="44"/>
      <c r="M520" s="228" t="s">
        <v>1</v>
      </c>
      <c r="N520" s="229" t="s">
        <v>41</v>
      </c>
      <c r="O520" s="91"/>
      <c r="P520" s="230">
        <f>O520*H520</f>
        <v>0</v>
      </c>
      <c r="Q520" s="230">
        <v>2.2563399999999998</v>
      </c>
      <c r="R520" s="230">
        <f>Q520*H520</f>
        <v>104.78442959999998</v>
      </c>
      <c r="S520" s="230">
        <v>0</v>
      </c>
      <c r="T520" s="231">
        <f>S520*H520</f>
        <v>0</v>
      </c>
      <c r="U520" s="38"/>
      <c r="V520" s="38"/>
      <c r="W520" s="38"/>
      <c r="X520" s="38"/>
      <c r="Y520" s="38"/>
      <c r="Z520" s="38"/>
      <c r="AA520" s="38"/>
      <c r="AB520" s="38"/>
      <c r="AC520" s="38"/>
      <c r="AD520" s="38"/>
      <c r="AE520" s="38"/>
      <c r="AR520" s="232" t="s">
        <v>254</v>
      </c>
      <c r="AT520" s="232" t="s">
        <v>255</v>
      </c>
      <c r="AU520" s="232" t="s">
        <v>86</v>
      </c>
      <c r="AY520" s="17" t="s">
        <v>251</v>
      </c>
      <c r="BE520" s="233">
        <f>IF(N520="základní",J520,0)</f>
        <v>0</v>
      </c>
      <c r="BF520" s="233">
        <f>IF(N520="snížená",J520,0)</f>
        <v>0</v>
      </c>
      <c r="BG520" s="233">
        <f>IF(N520="zákl. přenesená",J520,0)</f>
        <v>0</v>
      </c>
      <c r="BH520" s="233">
        <f>IF(N520="sníž. přenesená",J520,0)</f>
        <v>0</v>
      </c>
      <c r="BI520" s="233">
        <f>IF(N520="nulová",J520,0)</f>
        <v>0</v>
      </c>
      <c r="BJ520" s="17" t="s">
        <v>84</v>
      </c>
      <c r="BK520" s="233">
        <f>ROUND(I520*H520,2)</f>
        <v>0</v>
      </c>
      <c r="BL520" s="17" t="s">
        <v>254</v>
      </c>
      <c r="BM520" s="232" t="s">
        <v>2377</v>
      </c>
    </row>
    <row r="521" s="2" customFormat="1">
      <c r="A521" s="38"/>
      <c r="B521" s="39"/>
      <c r="C521" s="40"/>
      <c r="D521" s="234" t="s">
        <v>260</v>
      </c>
      <c r="E521" s="40"/>
      <c r="F521" s="235" t="s">
        <v>1766</v>
      </c>
      <c r="G521" s="40"/>
      <c r="H521" s="40"/>
      <c r="I521" s="236"/>
      <c r="J521" s="40"/>
      <c r="K521" s="40"/>
      <c r="L521" s="44"/>
      <c r="M521" s="237"/>
      <c r="N521" s="238"/>
      <c r="O521" s="91"/>
      <c r="P521" s="91"/>
      <c r="Q521" s="91"/>
      <c r="R521" s="91"/>
      <c r="S521" s="91"/>
      <c r="T521" s="92"/>
      <c r="U521" s="38"/>
      <c r="V521" s="38"/>
      <c r="W521" s="38"/>
      <c r="X521" s="38"/>
      <c r="Y521" s="38"/>
      <c r="Z521" s="38"/>
      <c r="AA521" s="38"/>
      <c r="AB521" s="38"/>
      <c r="AC521" s="38"/>
      <c r="AD521" s="38"/>
      <c r="AE521" s="38"/>
      <c r="AT521" s="17" t="s">
        <v>260</v>
      </c>
      <c r="AU521" s="17" t="s">
        <v>86</v>
      </c>
    </row>
    <row r="522" s="2" customFormat="1">
      <c r="A522" s="38"/>
      <c r="B522" s="39"/>
      <c r="C522" s="40"/>
      <c r="D522" s="240" t="s">
        <v>274</v>
      </c>
      <c r="E522" s="40"/>
      <c r="F522" s="241" t="s">
        <v>1768</v>
      </c>
      <c r="G522" s="40"/>
      <c r="H522" s="40"/>
      <c r="I522" s="236"/>
      <c r="J522" s="40"/>
      <c r="K522" s="40"/>
      <c r="L522" s="44"/>
      <c r="M522" s="237"/>
      <c r="N522" s="238"/>
      <c r="O522" s="91"/>
      <c r="P522" s="91"/>
      <c r="Q522" s="91"/>
      <c r="R522" s="91"/>
      <c r="S522" s="91"/>
      <c r="T522" s="92"/>
      <c r="U522" s="38"/>
      <c r="V522" s="38"/>
      <c r="W522" s="38"/>
      <c r="X522" s="38"/>
      <c r="Y522" s="38"/>
      <c r="Z522" s="38"/>
      <c r="AA522" s="38"/>
      <c r="AB522" s="38"/>
      <c r="AC522" s="38"/>
      <c r="AD522" s="38"/>
      <c r="AE522" s="38"/>
      <c r="AT522" s="17" t="s">
        <v>274</v>
      </c>
      <c r="AU522" s="17" t="s">
        <v>86</v>
      </c>
    </row>
    <row r="523" s="13" customFormat="1">
      <c r="A523" s="13"/>
      <c r="B523" s="253"/>
      <c r="C523" s="254"/>
      <c r="D523" s="234" t="s">
        <v>276</v>
      </c>
      <c r="E523" s="255" t="s">
        <v>1</v>
      </c>
      <c r="F523" s="256" t="s">
        <v>1713</v>
      </c>
      <c r="G523" s="254"/>
      <c r="H523" s="255" t="s">
        <v>1</v>
      </c>
      <c r="I523" s="257"/>
      <c r="J523" s="254"/>
      <c r="K523" s="254"/>
      <c r="L523" s="258"/>
      <c r="M523" s="259"/>
      <c r="N523" s="260"/>
      <c r="O523" s="260"/>
      <c r="P523" s="260"/>
      <c r="Q523" s="260"/>
      <c r="R523" s="260"/>
      <c r="S523" s="260"/>
      <c r="T523" s="261"/>
      <c r="U523" s="13"/>
      <c r="V523" s="13"/>
      <c r="W523" s="13"/>
      <c r="X523" s="13"/>
      <c r="Y523" s="13"/>
      <c r="Z523" s="13"/>
      <c r="AA523" s="13"/>
      <c r="AB523" s="13"/>
      <c r="AC523" s="13"/>
      <c r="AD523" s="13"/>
      <c r="AE523" s="13"/>
      <c r="AT523" s="262" t="s">
        <v>276</v>
      </c>
      <c r="AU523" s="262" t="s">
        <v>86</v>
      </c>
      <c r="AV523" s="13" t="s">
        <v>84</v>
      </c>
      <c r="AW523" s="13" t="s">
        <v>32</v>
      </c>
      <c r="AX523" s="13" t="s">
        <v>76</v>
      </c>
      <c r="AY523" s="262" t="s">
        <v>251</v>
      </c>
    </row>
    <row r="524" s="12" customFormat="1">
      <c r="A524" s="12"/>
      <c r="B524" s="242"/>
      <c r="C524" s="243"/>
      <c r="D524" s="234" t="s">
        <v>276</v>
      </c>
      <c r="E524" s="244" t="s">
        <v>1</v>
      </c>
      <c r="F524" s="245" t="s">
        <v>2378</v>
      </c>
      <c r="G524" s="243"/>
      <c r="H524" s="246">
        <v>25.800000000000001</v>
      </c>
      <c r="I524" s="247"/>
      <c r="J524" s="243"/>
      <c r="K524" s="243"/>
      <c r="L524" s="248"/>
      <c r="M524" s="249"/>
      <c r="N524" s="250"/>
      <c r="O524" s="250"/>
      <c r="P524" s="250"/>
      <c r="Q524" s="250"/>
      <c r="R524" s="250"/>
      <c r="S524" s="250"/>
      <c r="T524" s="251"/>
      <c r="U524" s="12"/>
      <c r="V524" s="12"/>
      <c r="W524" s="12"/>
      <c r="X524" s="12"/>
      <c r="Y524" s="12"/>
      <c r="Z524" s="12"/>
      <c r="AA524" s="12"/>
      <c r="AB524" s="12"/>
      <c r="AC524" s="12"/>
      <c r="AD524" s="12"/>
      <c r="AE524" s="12"/>
      <c r="AT524" s="252" t="s">
        <v>276</v>
      </c>
      <c r="AU524" s="252" t="s">
        <v>86</v>
      </c>
      <c r="AV524" s="12" t="s">
        <v>86</v>
      </c>
      <c r="AW524" s="12" t="s">
        <v>32</v>
      </c>
      <c r="AX524" s="12" t="s">
        <v>76</v>
      </c>
      <c r="AY524" s="252" t="s">
        <v>251</v>
      </c>
    </row>
    <row r="525" s="12" customFormat="1">
      <c r="A525" s="12"/>
      <c r="B525" s="242"/>
      <c r="C525" s="243"/>
      <c r="D525" s="234" t="s">
        <v>276</v>
      </c>
      <c r="E525" s="244" t="s">
        <v>1</v>
      </c>
      <c r="F525" s="245" t="s">
        <v>2379</v>
      </c>
      <c r="G525" s="243"/>
      <c r="H525" s="246">
        <v>20.640000000000001</v>
      </c>
      <c r="I525" s="247"/>
      <c r="J525" s="243"/>
      <c r="K525" s="243"/>
      <c r="L525" s="248"/>
      <c r="M525" s="249"/>
      <c r="N525" s="250"/>
      <c r="O525" s="250"/>
      <c r="P525" s="250"/>
      <c r="Q525" s="250"/>
      <c r="R525" s="250"/>
      <c r="S525" s="250"/>
      <c r="T525" s="251"/>
      <c r="U525" s="12"/>
      <c r="V525" s="12"/>
      <c r="W525" s="12"/>
      <c r="X525" s="12"/>
      <c r="Y525" s="12"/>
      <c r="Z525" s="12"/>
      <c r="AA525" s="12"/>
      <c r="AB525" s="12"/>
      <c r="AC525" s="12"/>
      <c r="AD525" s="12"/>
      <c r="AE525" s="12"/>
      <c r="AT525" s="252" t="s">
        <v>276</v>
      </c>
      <c r="AU525" s="252" t="s">
        <v>86</v>
      </c>
      <c r="AV525" s="12" t="s">
        <v>86</v>
      </c>
      <c r="AW525" s="12" t="s">
        <v>32</v>
      </c>
      <c r="AX525" s="12" t="s">
        <v>76</v>
      </c>
      <c r="AY525" s="252" t="s">
        <v>251</v>
      </c>
    </row>
    <row r="526" s="15" customFormat="1">
      <c r="A526" s="15"/>
      <c r="B526" s="274"/>
      <c r="C526" s="275"/>
      <c r="D526" s="234" t="s">
        <v>276</v>
      </c>
      <c r="E526" s="276" t="s">
        <v>1</v>
      </c>
      <c r="F526" s="277" t="s">
        <v>423</v>
      </c>
      <c r="G526" s="275"/>
      <c r="H526" s="278">
        <v>46.439999999999998</v>
      </c>
      <c r="I526" s="279"/>
      <c r="J526" s="275"/>
      <c r="K526" s="275"/>
      <c r="L526" s="280"/>
      <c r="M526" s="281"/>
      <c r="N526" s="282"/>
      <c r="O526" s="282"/>
      <c r="P526" s="282"/>
      <c r="Q526" s="282"/>
      <c r="R526" s="282"/>
      <c r="S526" s="282"/>
      <c r="T526" s="283"/>
      <c r="U526" s="15"/>
      <c r="V526" s="15"/>
      <c r="W526" s="15"/>
      <c r="X526" s="15"/>
      <c r="Y526" s="15"/>
      <c r="Z526" s="15"/>
      <c r="AA526" s="15"/>
      <c r="AB526" s="15"/>
      <c r="AC526" s="15"/>
      <c r="AD526" s="15"/>
      <c r="AE526" s="15"/>
      <c r="AT526" s="284" t="s">
        <v>276</v>
      </c>
      <c r="AU526" s="284" t="s">
        <v>86</v>
      </c>
      <c r="AV526" s="15" t="s">
        <v>254</v>
      </c>
      <c r="AW526" s="15" t="s">
        <v>32</v>
      </c>
      <c r="AX526" s="15" t="s">
        <v>84</v>
      </c>
      <c r="AY526" s="284" t="s">
        <v>251</v>
      </c>
    </row>
    <row r="527" s="2" customFormat="1" ht="16.5" customHeight="1">
      <c r="A527" s="38"/>
      <c r="B527" s="39"/>
      <c r="C527" s="220" t="s">
        <v>1721</v>
      </c>
      <c r="D527" s="220" t="s">
        <v>255</v>
      </c>
      <c r="E527" s="221" t="s">
        <v>1825</v>
      </c>
      <c r="F527" s="222" t="s">
        <v>1826</v>
      </c>
      <c r="G527" s="223" t="s">
        <v>802</v>
      </c>
      <c r="H527" s="224">
        <v>406</v>
      </c>
      <c r="I527" s="225"/>
      <c r="J527" s="226">
        <f>ROUND(I527*H527,2)</f>
        <v>0</v>
      </c>
      <c r="K527" s="227"/>
      <c r="L527" s="44"/>
      <c r="M527" s="228" t="s">
        <v>1</v>
      </c>
      <c r="N527" s="229" t="s">
        <v>41</v>
      </c>
      <c r="O527" s="91"/>
      <c r="P527" s="230">
        <f>O527*H527</f>
        <v>0</v>
      </c>
      <c r="Q527" s="230">
        <v>0</v>
      </c>
      <c r="R527" s="230">
        <f>Q527*H527</f>
        <v>0</v>
      </c>
      <c r="S527" s="230">
        <v>0</v>
      </c>
      <c r="T527" s="231">
        <f>S527*H527</f>
        <v>0</v>
      </c>
      <c r="U527" s="38"/>
      <c r="V527" s="38"/>
      <c r="W527" s="38"/>
      <c r="X527" s="38"/>
      <c r="Y527" s="38"/>
      <c r="Z527" s="38"/>
      <c r="AA527" s="38"/>
      <c r="AB527" s="38"/>
      <c r="AC527" s="38"/>
      <c r="AD527" s="38"/>
      <c r="AE527" s="38"/>
      <c r="AR527" s="232" t="s">
        <v>254</v>
      </c>
      <c r="AT527" s="232" t="s">
        <v>255</v>
      </c>
      <c r="AU527" s="232" t="s">
        <v>86</v>
      </c>
      <c r="AY527" s="17" t="s">
        <v>251</v>
      </c>
      <c r="BE527" s="233">
        <f>IF(N527="základní",J527,0)</f>
        <v>0</v>
      </c>
      <c r="BF527" s="233">
        <f>IF(N527="snížená",J527,0)</f>
        <v>0</v>
      </c>
      <c r="BG527" s="233">
        <f>IF(N527="zákl. přenesená",J527,0)</f>
        <v>0</v>
      </c>
      <c r="BH527" s="233">
        <f>IF(N527="sníž. přenesená",J527,0)</f>
        <v>0</v>
      </c>
      <c r="BI527" s="233">
        <f>IF(N527="nulová",J527,0)</f>
        <v>0</v>
      </c>
      <c r="BJ527" s="17" t="s">
        <v>84</v>
      </c>
      <c r="BK527" s="233">
        <f>ROUND(I527*H527,2)</f>
        <v>0</v>
      </c>
      <c r="BL527" s="17" t="s">
        <v>254</v>
      </c>
      <c r="BM527" s="232" t="s">
        <v>2380</v>
      </c>
    </row>
    <row r="528" s="2" customFormat="1">
      <c r="A528" s="38"/>
      <c r="B528" s="39"/>
      <c r="C528" s="40"/>
      <c r="D528" s="234" t="s">
        <v>260</v>
      </c>
      <c r="E528" s="40"/>
      <c r="F528" s="235" t="s">
        <v>1828</v>
      </c>
      <c r="G528" s="40"/>
      <c r="H528" s="40"/>
      <c r="I528" s="236"/>
      <c r="J528" s="40"/>
      <c r="K528" s="40"/>
      <c r="L528" s="44"/>
      <c r="M528" s="237"/>
      <c r="N528" s="238"/>
      <c r="O528" s="91"/>
      <c r="P528" s="91"/>
      <c r="Q528" s="91"/>
      <c r="R528" s="91"/>
      <c r="S528" s="91"/>
      <c r="T528" s="92"/>
      <c r="U528" s="38"/>
      <c r="V528" s="38"/>
      <c r="W528" s="38"/>
      <c r="X528" s="38"/>
      <c r="Y528" s="38"/>
      <c r="Z528" s="38"/>
      <c r="AA528" s="38"/>
      <c r="AB528" s="38"/>
      <c r="AC528" s="38"/>
      <c r="AD528" s="38"/>
      <c r="AE528" s="38"/>
      <c r="AT528" s="17" t="s">
        <v>260</v>
      </c>
      <c r="AU528" s="17" t="s">
        <v>86</v>
      </c>
    </row>
    <row r="529" s="2" customFormat="1">
      <c r="A529" s="38"/>
      <c r="B529" s="39"/>
      <c r="C529" s="40"/>
      <c r="D529" s="240" t="s">
        <v>274</v>
      </c>
      <c r="E529" s="40"/>
      <c r="F529" s="241" t="s">
        <v>1829</v>
      </c>
      <c r="G529" s="40"/>
      <c r="H529" s="40"/>
      <c r="I529" s="236"/>
      <c r="J529" s="40"/>
      <c r="K529" s="40"/>
      <c r="L529" s="44"/>
      <c r="M529" s="237"/>
      <c r="N529" s="238"/>
      <c r="O529" s="91"/>
      <c r="P529" s="91"/>
      <c r="Q529" s="91"/>
      <c r="R529" s="91"/>
      <c r="S529" s="91"/>
      <c r="T529" s="92"/>
      <c r="U529" s="38"/>
      <c r="V529" s="38"/>
      <c r="W529" s="38"/>
      <c r="X529" s="38"/>
      <c r="Y529" s="38"/>
      <c r="Z529" s="38"/>
      <c r="AA529" s="38"/>
      <c r="AB529" s="38"/>
      <c r="AC529" s="38"/>
      <c r="AD529" s="38"/>
      <c r="AE529" s="38"/>
      <c r="AT529" s="17" t="s">
        <v>274</v>
      </c>
      <c r="AU529" s="17" t="s">
        <v>86</v>
      </c>
    </row>
    <row r="530" s="13" customFormat="1">
      <c r="A530" s="13"/>
      <c r="B530" s="253"/>
      <c r="C530" s="254"/>
      <c r="D530" s="234" t="s">
        <v>276</v>
      </c>
      <c r="E530" s="255" t="s">
        <v>1</v>
      </c>
      <c r="F530" s="256" t="s">
        <v>1830</v>
      </c>
      <c r="G530" s="254"/>
      <c r="H530" s="255" t="s">
        <v>1</v>
      </c>
      <c r="I530" s="257"/>
      <c r="J530" s="254"/>
      <c r="K530" s="254"/>
      <c r="L530" s="258"/>
      <c r="M530" s="259"/>
      <c r="N530" s="260"/>
      <c r="O530" s="260"/>
      <c r="P530" s="260"/>
      <c r="Q530" s="260"/>
      <c r="R530" s="260"/>
      <c r="S530" s="260"/>
      <c r="T530" s="261"/>
      <c r="U530" s="13"/>
      <c r="V530" s="13"/>
      <c r="W530" s="13"/>
      <c r="X530" s="13"/>
      <c r="Y530" s="13"/>
      <c r="Z530" s="13"/>
      <c r="AA530" s="13"/>
      <c r="AB530" s="13"/>
      <c r="AC530" s="13"/>
      <c r="AD530" s="13"/>
      <c r="AE530" s="13"/>
      <c r="AT530" s="262" t="s">
        <v>276</v>
      </c>
      <c r="AU530" s="262" t="s">
        <v>86</v>
      </c>
      <c r="AV530" s="13" t="s">
        <v>84</v>
      </c>
      <c r="AW530" s="13" t="s">
        <v>32</v>
      </c>
      <c r="AX530" s="13" t="s">
        <v>76</v>
      </c>
      <c r="AY530" s="262" t="s">
        <v>251</v>
      </c>
    </row>
    <row r="531" s="12" customFormat="1">
      <c r="A531" s="12"/>
      <c r="B531" s="242"/>
      <c r="C531" s="243"/>
      <c r="D531" s="234" t="s">
        <v>276</v>
      </c>
      <c r="E531" s="244" t="s">
        <v>1</v>
      </c>
      <c r="F531" s="245" t="s">
        <v>2294</v>
      </c>
      <c r="G531" s="243"/>
      <c r="H531" s="246">
        <v>130</v>
      </c>
      <c r="I531" s="247"/>
      <c r="J531" s="243"/>
      <c r="K531" s="243"/>
      <c r="L531" s="248"/>
      <c r="M531" s="249"/>
      <c r="N531" s="250"/>
      <c r="O531" s="250"/>
      <c r="P531" s="250"/>
      <c r="Q531" s="250"/>
      <c r="R531" s="250"/>
      <c r="S531" s="250"/>
      <c r="T531" s="251"/>
      <c r="U531" s="12"/>
      <c r="V531" s="12"/>
      <c r="W531" s="12"/>
      <c r="X531" s="12"/>
      <c r="Y531" s="12"/>
      <c r="Z531" s="12"/>
      <c r="AA531" s="12"/>
      <c r="AB531" s="12"/>
      <c r="AC531" s="12"/>
      <c r="AD531" s="12"/>
      <c r="AE531" s="12"/>
      <c r="AT531" s="252" t="s">
        <v>276</v>
      </c>
      <c r="AU531" s="252" t="s">
        <v>86</v>
      </c>
      <c r="AV531" s="12" t="s">
        <v>86</v>
      </c>
      <c r="AW531" s="12" t="s">
        <v>32</v>
      </c>
      <c r="AX531" s="12" t="s">
        <v>76</v>
      </c>
      <c r="AY531" s="252" t="s">
        <v>251</v>
      </c>
    </row>
    <row r="532" s="12" customFormat="1">
      <c r="A532" s="12"/>
      <c r="B532" s="242"/>
      <c r="C532" s="243"/>
      <c r="D532" s="234" t="s">
        <v>276</v>
      </c>
      <c r="E532" s="244" t="s">
        <v>1</v>
      </c>
      <c r="F532" s="245" t="s">
        <v>2295</v>
      </c>
      <c r="G532" s="243"/>
      <c r="H532" s="246">
        <v>258</v>
      </c>
      <c r="I532" s="247"/>
      <c r="J532" s="243"/>
      <c r="K532" s="243"/>
      <c r="L532" s="248"/>
      <c r="M532" s="249"/>
      <c r="N532" s="250"/>
      <c r="O532" s="250"/>
      <c r="P532" s="250"/>
      <c r="Q532" s="250"/>
      <c r="R532" s="250"/>
      <c r="S532" s="250"/>
      <c r="T532" s="251"/>
      <c r="U532" s="12"/>
      <c r="V532" s="12"/>
      <c r="W532" s="12"/>
      <c r="X532" s="12"/>
      <c r="Y532" s="12"/>
      <c r="Z532" s="12"/>
      <c r="AA532" s="12"/>
      <c r="AB532" s="12"/>
      <c r="AC532" s="12"/>
      <c r="AD532" s="12"/>
      <c r="AE532" s="12"/>
      <c r="AT532" s="252" t="s">
        <v>276</v>
      </c>
      <c r="AU532" s="252" t="s">
        <v>86</v>
      </c>
      <c r="AV532" s="12" t="s">
        <v>86</v>
      </c>
      <c r="AW532" s="12" t="s">
        <v>32</v>
      </c>
      <c r="AX532" s="12" t="s">
        <v>76</v>
      </c>
      <c r="AY532" s="252" t="s">
        <v>251</v>
      </c>
    </row>
    <row r="533" s="12" customFormat="1">
      <c r="A533" s="12"/>
      <c r="B533" s="242"/>
      <c r="C533" s="243"/>
      <c r="D533" s="234" t="s">
        <v>276</v>
      </c>
      <c r="E533" s="244" t="s">
        <v>1</v>
      </c>
      <c r="F533" s="245" t="s">
        <v>2296</v>
      </c>
      <c r="G533" s="243"/>
      <c r="H533" s="246">
        <v>18</v>
      </c>
      <c r="I533" s="247"/>
      <c r="J533" s="243"/>
      <c r="K533" s="243"/>
      <c r="L533" s="248"/>
      <c r="M533" s="249"/>
      <c r="N533" s="250"/>
      <c r="O533" s="250"/>
      <c r="P533" s="250"/>
      <c r="Q533" s="250"/>
      <c r="R533" s="250"/>
      <c r="S533" s="250"/>
      <c r="T533" s="251"/>
      <c r="U533" s="12"/>
      <c r="V533" s="12"/>
      <c r="W533" s="12"/>
      <c r="X533" s="12"/>
      <c r="Y533" s="12"/>
      <c r="Z533" s="12"/>
      <c r="AA533" s="12"/>
      <c r="AB533" s="12"/>
      <c r="AC533" s="12"/>
      <c r="AD533" s="12"/>
      <c r="AE533" s="12"/>
      <c r="AT533" s="252" t="s">
        <v>276</v>
      </c>
      <c r="AU533" s="252" t="s">
        <v>86</v>
      </c>
      <c r="AV533" s="12" t="s">
        <v>86</v>
      </c>
      <c r="AW533" s="12" t="s">
        <v>32</v>
      </c>
      <c r="AX533" s="12" t="s">
        <v>76</v>
      </c>
      <c r="AY533" s="252" t="s">
        <v>251</v>
      </c>
    </row>
    <row r="534" s="15" customFormat="1">
      <c r="A534" s="15"/>
      <c r="B534" s="274"/>
      <c r="C534" s="275"/>
      <c r="D534" s="234" t="s">
        <v>276</v>
      </c>
      <c r="E534" s="276" t="s">
        <v>1</v>
      </c>
      <c r="F534" s="277" t="s">
        <v>423</v>
      </c>
      <c r="G534" s="275"/>
      <c r="H534" s="278">
        <v>406</v>
      </c>
      <c r="I534" s="279"/>
      <c r="J534" s="275"/>
      <c r="K534" s="275"/>
      <c r="L534" s="280"/>
      <c r="M534" s="281"/>
      <c r="N534" s="282"/>
      <c r="O534" s="282"/>
      <c r="P534" s="282"/>
      <c r="Q534" s="282"/>
      <c r="R534" s="282"/>
      <c r="S534" s="282"/>
      <c r="T534" s="283"/>
      <c r="U534" s="15"/>
      <c r="V534" s="15"/>
      <c r="W534" s="15"/>
      <c r="X534" s="15"/>
      <c r="Y534" s="15"/>
      <c r="Z534" s="15"/>
      <c r="AA534" s="15"/>
      <c r="AB534" s="15"/>
      <c r="AC534" s="15"/>
      <c r="AD534" s="15"/>
      <c r="AE534" s="15"/>
      <c r="AT534" s="284" t="s">
        <v>276</v>
      </c>
      <c r="AU534" s="284" t="s">
        <v>86</v>
      </c>
      <c r="AV534" s="15" t="s">
        <v>254</v>
      </c>
      <c r="AW534" s="15" t="s">
        <v>32</v>
      </c>
      <c r="AX534" s="15" t="s">
        <v>84</v>
      </c>
      <c r="AY534" s="284" t="s">
        <v>251</v>
      </c>
    </row>
    <row r="535" s="11" customFormat="1" ht="25.92" customHeight="1">
      <c r="A535" s="11"/>
      <c r="B535" s="206"/>
      <c r="C535" s="207"/>
      <c r="D535" s="208" t="s">
        <v>75</v>
      </c>
      <c r="E535" s="209" t="s">
        <v>1133</v>
      </c>
      <c r="F535" s="209" t="s">
        <v>2017</v>
      </c>
      <c r="G535" s="207"/>
      <c r="H535" s="207"/>
      <c r="I535" s="210"/>
      <c r="J535" s="211">
        <f>BK535</f>
        <v>0</v>
      </c>
      <c r="K535" s="207"/>
      <c r="L535" s="212"/>
      <c r="M535" s="213"/>
      <c r="N535" s="214"/>
      <c r="O535" s="214"/>
      <c r="P535" s="215">
        <f>P536+P544+P561+P657</f>
        <v>0</v>
      </c>
      <c r="Q535" s="214"/>
      <c r="R535" s="215">
        <f>R536+R544+R561+R657</f>
        <v>91.961844000000013</v>
      </c>
      <c r="S535" s="214"/>
      <c r="T535" s="216">
        <f>T536+T544+T561+T657</f>
        <v>0</v>
      </c>
      <c r="U535" s="11"/>
      <c r="V535" s="11"/>
      <c r="W535" s="11"/>
      <c r="X535" s="11"/>
      <c r="Y535" s="11"/>
      <c r="Z535" s="11"/>
      <c r="AA535" s="11"/>
      <c r="AB535" s="11"/>
      <c r="AC535" s="11"/>
      <c r="AD535" s="11"/>
      <c r="AE535" s="11"/>
      <c r="AR535" s="217" t="s">
        <v>269</v>
      </c>
      <c r="AT535" s="218" t="s">
        <v>75</v>
      </c>
      <c r="AU535" s="218" t="s">
        <v>76</v>
      </c>
      <c r="AY535" s="217" t="s">
        <v>251</v>
      </c>
      <c r="BK535" s="219">
        <f>BK536+BK544+BK561+BK657</f>
        <v>0</v>
      </c>
    </row>
    <row r="536" s="11" customFormat="1" ht="22.8" customHeight="1">
      <c r="A536" s="11"/>
      <c r="B536" s="206"/>
      <c r="C536" s="207"/>
      <c r="D536" s="208" t="s">
        <v>75</v>
      </c>
      <c r="E536" s="272" t="s">
        <v>2018</v>
      </c>
      <c r="F536" s="272" t="s">
        <v>2019</v>
      </c>
      <c r="G536" s="207"/>
      <c r="H536" s="207"/>
      <c r="I536" s="210"/>
      <c r="J536" s="273">
        <f>BK536</f>
        <v>0</v>
      </c>
      <c r="K536" s="207"/>
      <c r="L536" s="212"/>
      <c r="M536" s="213"/>
      <c r="N536" s="214"/>
      <c r="O536" s="214"/>
      <c r="P536" s="215">
        <f>SUM(P537:P543)</f>
        <v>0</v>
      </c>
      <c r="Q536" s="214"/>
      <c r="R536" s="215">
        <f>SUM(R537:R543)</f>
        <v>0.0093599999999999985</v>
      </c>
      <c r="S536" s="214"/>
      <c r="T536" s="216">
        <f>SUM(T537:T543)</f>
        <v>0</v>
      </c>
      <c r="U536" s="11"/>
      <c r="V536" s="11"/>
      <c r="W536" s="11"/>
      <c r="X536" s="11"/>
      <c r="Y536" s="11"/>
      <c r="Z536" s="11"/>
      <c r="AA536" s="11"/>
      <c r="AB536" s="11"/>
      <c r="AC536" s="11"/>
      <c r="AD536" s="11"/>
      <c r="AE536" s="11"/>
      <c r="AR536" s="217" t="s">
        <v>269</v>
      </c>
      <c r="AT536" s="218" t="s">
        <v>75</v>
      </c>
      <c r="AU536" s="218" t="s">
        <v>84</v>
      </c>
      <c r="AY536" s="217" t="s">
        <v>251</v>
      </c>
      <c r="BK536" s="219">
        <f>SUM(BK537:BK543)</f>
        <v>0</v>
      </c>
    </row>
    <row r="537" s="2" customFormat="1" ht="24.15" customHeight="1">
      <c r="A537" s="38"/>
      <c r="B537" s="39"/>
      <c r="C537" s="220" t="s">
        <v>1727</v>
      </c>
      <c r="D537" s="220" t="s">
        <v>255</v>
      </c>
      <c r="E537" s="221" t="s">
        <v>2021</v>
      </c>
      <c r="F537" s="222" t="s">
        <v>2022</v>
      </c>
      <c r="G537" s="223" t="s">
        <v>802</v>
      </c>
      <c r="H537" s="224">
        <v>36</v>
      </c>
      <c r="I537" s="225"/>
      <c r="J537" s="226">
        <f>ROUND(I537*H537,2)</f>
        <v>0</v>
      </c>
      <c r="K537" s="227"/>
      <c r="L537" s="44"/>
      <c r="M537" s="228" t="s">
        <v>1</v>
      </c>
      <c r="N537" s="229" t="s">
        <v>41</v>
      </c>
      <c r="O537" s="91"/>
      <c r="P537" s="230">
        <f>O537*H537</f>
        <v>0</v>
      </c>
      <c r="Q537" s="230">
        <v>0</v>
      </c>
      <c r="R537" s="230">
        <f>Q537*H537</f>
        <v>0</v>
      </c>
      <c r="S537" s="230">
        <v>0</v>
      </c>
      <c r="T537" s="231">
        <f>S537*H537</f>
        <v>0</v>
      </c>
      <c r="U537" s="38"/>
      <c r="V537" s="38"/>
      <c r="W537" s="38"/>
      <c r="X537" s="38"/>
      <c r="Y537" s="38"/>
      <c r="Z537" s="38"/>
      <c r="AA537" s="38"/>
      <c r="AB537" s="38"/>
      <c r="AC537" s="38"/>
      <c r="AD537" s="38"/>
      <c r="AE537" s="38"/>
      <c r="AR537" s="232" t="s">
        <v>1605</v>
      </c>
      <c r="AT537" s="232" t="s">
        <v>255</v>
      </c>
      <c r="AU537" s="232" t="s">
        <v>86</v>
      </c>
      <c r="AY537" s="17" t="s">
        <v>251</v>
      </c>
      <c r="BE537" s="233">
        <f>IF(N537="základní",J537,0)</f>
        <v>0</v>
      </c>
      <c r="BF537" s="233">
        <f>IF(N537="snížená",J537,0)</f>
        <v>0</v>
      </c>
      <c r="BG537" s="233">
        <f>IF(N537="zákl. přenesená",J537,0)</f>
        <v>0</v>
      </c>
      <c r="BH537" s="233">
        <f>IF(N537="sníž. přenesená",J537,0)</f>
        <v>0</v>
      </c>
      <c r="BI537" s="233">
        <f>IF(N537="nulová",J537,0)</f>
        <v>0</v>
      </c>
      <c r="BJ537" s="17" t="s">
        <v>84</v>
      </c>
      <c r="BK537" s="233">
        <f>ROUND(I537*H537,2)</f>
        <v>0</v>
      </c>
      <c r="BL537" s="17" t="s">
        <v>1605</v>
      </c>
      <c r="BM537" s="232" t="s">
        <v>2381</v>
      </c>
    </row>
    <row r="538" s="2" customFormat="1">
      <c r="A538" s="38"/>
      <c r="B538" s="39"/>
      <c r="C538" s="40"/>
      <c r="D538" s="234" t="s">
        <v>260</v>
      </c>
      <c r="E538" s="40"/>
      <c r="F538" s="235" t="s">
        <v>2022</v>
      </c>
      <c r="G538" s="40"/>
      <c r="H538" s="40"/>
      <c r="I538" s="236"/>
      <c r="J538" s="40"/>
      <c r="K538" s="40"/>
      <c r="L538" s="44"/>
      <c r="M538" s="237"/>
      <c r="N538" s="238"/>
      <c r="O538" s="91"/>
      <c r="P538" s="91"/>
      <c r="Q538" s="91"/>
      <c r="R538" s="91"/>
      <c r="S538" s="91"/>
      <c r="T538" s="92"/>
      <c r="U538" s="38"/>
      <c r="V538" s="38"/>
      <c r="W538" s="38"/>
      <c r="X538" s="38"/>
      <c r="Y538" s="38"/>
      <c r="Z538" s="38"/>
      <c r="AA538" s="38"/>
      <c r="AB538" s="38"/>
      <c r="AC538" s="38"/>
      <c r="AD538" s="38"/>
      <c r="AE538" s="38"/>
      <c r="AT538" s="17" t="s">
        <v>260</v>
      </c>
      <c r="AU538" s="17" t="s">
        <v>86</v>
      </c>
    </row>
    <row r="539" s="2" customFormat="1">
      <c r="A539" s="38"/>
      <c r="B539" s="39"/>
      <c r="C539" s="40"/>
      <c r="D539" s="240" t="s">
        <v>274</v>
      </c>
      <c r="E539" s="40"/>
      <c r="F539" s="241" t="s">
        <v>2024</v>
      </c>
      <c r="G539" s="40"/>
      <c r="H539" s="40"/>
      <c r="I539" s="236"/>
      <c r="J539" s="40"/>
      <c r="K539" s="40"/>
      <c r="L539" s="44"/>
      <c r="M539" s="237"/>
      <c r="N539" s="238"/>
      <c r="O539" s="91"/>
      <c r="P539" s="91"/>
      <c r="Q539" s="91"/>
      <c r="R539" s="91"/>
      <c r="S539" s="91"/>
      <c r="T539" s="92"/>
      <c r="U539" s="38"/>
      <c r="V539" s="38"/>
      <c r="W539" s="38"/>
      <c r="X539" s="38"/>
      <c r="Y539" s="38"/>
      <c r="Z539" s="38"/>
      <c r="AA539" s="38"/>
      <c r="AB539" s="38"/>
      <c r="AC539" s="38"/>
      <c r="AD539" s="38"/>
      <c r="AE539" s="38"/>
      <c r="AT539" s="17" t="s">
        <v>274</v>
      </c>
      <c r="AU539" s="17" t="s">
        <v>86</v>
      </c>
    </row>
    <row r="540" s="13" customFormat="1">
      <c r="A540" s="13"/>
      <c r="B540" s="253"/>
      <c r="C540" s="254"/>
      <c r="D540" s="234" t="s">
        <v>276</v>
      </c>
      <c r="E540" s="255" t="s">
        <v>1</v>
      </c>
      <c r="F540" s="256" t="s">
        <v>2114</v>
      </c>
      <c r="G540" s="254"/>
      <c r="H540" s="255" t="s">
        <v>1</v>
      </c>
      <c r="I540" s="257"/>
      <c r="J540" s="254"/>
      <c r="K540" s="254"/>
      <c r="L540" s="258"/>
      <c r="M540" s="259"/>
      <c r="N540" s="260"/>
      <c r="O540" s="260"/>
      <c r="P540" s="260"/>
      <c r="Q540" s="260"/>
      <c r="R540" s="260"/>
      <c r="S540" s="260"/>
      <c r="T540" s="261"/>
      <c r="U540" s="13"/>
      <c r="V540" s="13"/>
      <c r="W540" s="13"/>
      <c r="X540" s="13"/>
      <c r="Y540" s="13"/>
      <c r="Z540" s="13"/>
      <c r="AA540" s="13"/>
      <c r="AB540" s="13"/>
      <c r="AC540" s="13"/>
      <c r="AD540" s="13"/>
      <c r="AE540" s="13"/>
      <c r="AT540" s="262" t="s">
        <v>276</v>
      </c>
      <c r="AU540" s="262" t="s">
        <v>86</v>
      </c>
      <c r="AV540" s="13" t="s">
        <v>84</v>
      </c>
      <c r="AW540" s="13" t="s">
        <v>32</v>
      </c>
      <c r="AX540" s="13" t="s">
        <v>76</v>
      </c>
      <c r="AY540" s="262" t="s">
        <v>251</v>
      </c>
    </row>
    <row r="541" s="12" customFormat="1">
      <c r="A541" s="12"/>
      <c r="B541" s="242"/>
      <c r="C541" s="243"/>
      <c r="D541" s="234" t="s">
        <v>276</v>
      </c>
      <c r="E541" s="244" t="s">
        <v>1</v>
      </c>
      <c r="F541" s="245" t="s">
        <v>2115</v>
      </c>
      <c r="G541" s="243"/>
      <c r="H541" s="246">
        <v>36</v>
      </c>
      <c r="I541" s="247"/>
      <c r="J541" s="243"/>
      <c r="K541" s="243"/>
      <c r="L541" s="248"/>
      <c r="M541" s="249"/>
      <c r="N541" s="250"/>
      <c r="O541" s="250"/>
      <c r="P541" s="250"/>
      <c r="Q541" s="250"/>
      <c r="R541" s="250"/>
      <c r="S541" s="250"/>
      <c r="T541" s="251"/>
      <c r="U541" s="12"/>
      <c r="V541" s="12"/>
      <c r="W541" s="12"/>
      <c r="X541" s="12"/>
      <c r="Y541" s="12"/>
      <c r="Z541" s="12"/>
      <c r="AA541" s="12"/>
      <c r="AB541" s="12"/>
      <c r="AC541" s="12"/>
      <c r="AD541" s="12"/>
      <c r="AE541" s="12"/>
      <c r="AT541" s="252" t="s">
        <v>276</v>
      </c>
      <c r="AU541" s="252" t="s">
        <v>86</v>
      </c>
      <c r="AV541" s="12" t="s">
        <v>86</v>
      </c>
      <c r="AW541" s="12" t="s">
        <v>32</v>
      </c>
      <c r="AX541" s="12" t="s">
        <v>84</v>
      </c>
      <c r="AY541" s="252" t="s">
        <v>251</v>
      </c>
    </row>
    <row r="542" s="2" customFormat="1" ht="24.15" customHeight="1">
      <c r="A542" s="38"/>
      <c r="B542" s="39"/>
      <c r="C542" s="292" t="s">
        <v>1733</v>
      </c>
      <c r="D542" s="292" t="s">
        <v>1133</v>
      </c>
      <c r="E542" s="293" t="s">
        <v>2382</v>
      </c>
      <c r="F542" s="294" t="s">
        <v>2383</v>
      </c>
      <c r="G542" s="295" t="s">
        <v>802</v>
      </c>
      <c r="H542" s="296">
        <v>36</v>
      </c>
      <c r="I542" s="297"/>
      <c r="J542" s="298">
        <f>ROUND(I542*H542,2)</f>
        <v>0</v>
      </c>
      <c r="K542" s="299"/>
      <c r="L542" s="300"/>
      <c r="M542" s="301" t="s">
        <v>1</v>
      </c>
      <c r="N542" s="302" t="s">
        <v>41</v>
      </c>
      <c r="O542" s="91"/>
      <c r="P542" s="230">
        <f>O542*H542</f>
        <v>0</v>
      </c>
      <c r="Q542" s="230">
        <v>0.00025999999999999998</v>
      </c>
      <c r="R542" s="230">
        <f>Q542*H542</f>
        <v>0.0093599999999999985</v>
      </c>
      <c r="S542" s="230">
        <v>0</v>
      </c>
      <c r="T542" s="231">
        <f>S542*H542</f>
        <v>0</v>
      </c>
      <c r="U542" s="38"/>
      <c r="V542" s="38"/>
      <c r="W542" s="38"/>
      <c r="X542" s="38"/>
      <c r="Y542" s="38"/>
      <c r="Z542" s="38"/>
      <c r="AA542" s="38"/>
      <c r="AB542" s="38"/>
      <c r="AC542" s="38"/>
      <c r="AD542" s="38"/>
      <c r="AE542" s="38"/>
      <c r="AR542" s="232" t="s">
        <v>1955</v>
      </c>
      <c r="AT542" s="232" t="s">
        <v>1133</v>
      </c>
      <c r="AU542" s="232" t="s">
        <v>86</v>
      </c>
      <c r="AY542" s="17" t="s">
        <v>251</v>
      </c>
      <c r="BE542" s="233">
        <f>IF(N542="základní",J542,0)</f>
        <v>0</v>
      </c>
      <c r="BF542" s="233">
        <f>IF(N542="snížená",J542,0)</f>
        <v>0</v>
      </c>
      <c r="BG542" s="233">
        <f>IF(N542="zákl. přenesená",J542,0)</f>
        <v>0</v>
      </c>
      <c r="BH542" s="233">
        <f>IF(N542="sníž. přenesená",J542,0)</f>
        <v>0</v>
      </c>
      <c r="BI542" s="233">
        <f>IF(N542="nulová",J542,0)</f>
        <v>0</v>
      </c>
      <c r="BJ542" s="17" t="s">
        <v>84</v>
      </c>
      <c r="BK542" s="233">
        <f>ROUND(I542*H542,2)</f>
        <v>0</v>
      </c>
      <c r="BL542" s="17" t="s">
        <v>1955</v>
      </c>
      <c r="BM542" s="232" t="s">
        <v>2384</v>
      </c>
    </row>
    <row r="543" s="2" customFormat="1">
      <c r="A543" s="38"/>
      <c r="B543" s="39"/>
      <c r="C543" s="40"/>
      <c r="D543" s="234" t="s">
        <v>260</v>
      </c>
      <c r="E543" s="40"/>
      <c r="F543" s="235" t="s">
        <v>2383</v>
      </c>
      <c r="G543" s="40"/>
      <c r="H543" s="40"/>
      <c r="I543" s="236"/>
      <c r="J543" s="40"/>
      <c r="K543" s="40"/>
      <c r="L543" s="44"/>
      <c r="M543" s="237"/>
      <c r="N543" s="238"/>
      <c r="O543" s="91"/>
      <c r="P543" s="91"/>
      <c r="Q543" s="91"/>
      <c r="R543" s="91"/>
      <c r="S543" s="91"/>
      <c r="T543" s="92"/>
      <c r="U543" s="38"/>
      <c r="V543" s="38"/>
      <c r="W543" s="38"/>
      <c r="X543" s="38"/>
      <c r="Y543" s="38"/>
      <c r="Z543" s="38"/>
      <c r="AA543" s="38"/>
      <c r="AB543" s="38"/>
      <c r="AC543" s="38"/>
      <c r="AD543" s="38"/>
      <c r="AE543" s="38"/>
      <c r="AT543" s="17" t="s">
        <v>260</v>
      </c>
      <c r="AU543" s="17" t="s">
        <v>86</v>
      </c>
    </row>
    <row r="544" s="11" customFormat="1" ht="22.8" customHeight="1">
      <c r="A544" s="11"/>
      <c r="B544" s="206"/>
      <c r="C544" s="207"/>
      <c r="D544" s="208" t="s">
        <v>75</v>
      </c>
      <c r="E544" s="272" t="s">
        <v>2032</v>
      </c>
      <c r="F544" s="272" t="s">
        <v>2033</v>
      </c>
      <c r="G544" s="207"/>
      <c r="H544" s="207"/>
      <c r="I544" s="210"/>
      <c r="J544" s="273">
        <f>BK544</f>
        <v>0</v>
      </c>
      <c r="K544" s="207"/>
      <c r="L544" s="212"/>
      <c r="M544" s="213"/>
      <c r="N544" s="214"/>
      <c r="O544" s="214"/>
      <c r="P544" s="215">
        <f>SUM(P545:P560)</f>
        <v>0</v>
      </c>
      <c r="Q544" s="214"/>
      <c r="R544" s="215">
        <f>SUM(R545:R560)</f>
        <v>4.5254399999999997</v>
      </c>
      <c r="S544" s="214"/>
      <c r="T544" s="216">
        <f>SUM(T545:T560)</f>
        <v>0</v>
      </c>
      <c r="U544" s="11"/>
      <c r="V544" s="11"/>
      <c r="W544" s="11"/>
      <c r="X544" s="11"/>
      <c r="Y544" s="11"/>
      <c r="Z544" s="11"/>
      <c r="AA544" s="11"/>
      <c r="AB544" s="11"/>
      <c r="AC544" s="11"/>
      <c r="AD544" s="11"/>
      <c r="AE544" s="11"/>
      <c r="AR544" s="217" t="s">
        <v>269</v>
      </c>
      <c r="AT544" s="218" t="s">
        <v>75</v>
      </c>
      <c r="AU544" s="218" t="s">
        <v>84</v>
      </c>
      <c r="AY544" s="217" t="s">
        <v>251</v>
      </c>
      <c r="BK544" s="219">
        <f>SUM(BK545:BK560)</f>
        <v>0</v>
      </c>
    </row>
    <row r="545" s="2" customFormat="1" ht="24.15" customHeight="1">
      <c r="A545" s="38"/>
      <c r="B545" s="39"/>
      <c r="C545" s="220" t="s">
        <v>1739</v>
      </c>
      <c r="D545" s="220" t="s">
        <v>255</v>
      </c>
      <c r="E545" s="221" t="s">
        <v>2385</v>
      </c>
      <c r="F545" s="222" t="s">
        <v>2386</v>
      </c>
      <c r="G545" s="223" t="s">
        <v>802</v>
      </c>
      <c r="H545" s="224">
        <v>72</v>
      </c>
      <c r="I545" s="225"/>
      <c r="J545" s="226">
        <f>ROUND(I545*H545,2)</f>
        <v>0</v>
      </c>
      <c r="K545" s="227"/>
      <c r="L545" s="44"/>
      <c r="M545" s="228" t="s">
        <v>1</v>
      </c>
      <c r="N545" s="229" t="s">
        <v>41</v>
      </c>
      <c r="O545" s="91"/>
      <c r="P545" s="230">
        <f>O545*H545</f>
        <v>0</v>
      </c>
      <c r="Q545" s="230">
        <v>0.00046999999999999999</v>
      </c>
      <c r="R545" s="230">
        <f>Q545*H545</f>
        <v>0.033840000000000002</v>
      </c>
      <c r="S545" s="230">
        <v>0</v>
      </c>
      <c r="T545" s="231">
        <f>S545*H545</f>
        <v>0</v>
      </c>
      <c r="U545" s="38"/>
      <c r="V545" s="38"/>
      <c r="W545" s="38"/>
      <c r="X545" s="38"/>
      <c r="Y545" s="38"/>
      <c r="Z545" s="38"/>
      <c r="AA545" s="38"/>
      <c r="AB545" s="38"/>
      <c r="AC545" s="38"/>
      <c r="AD545" s="38"/>
      <c r="AE545" s="38"/>
      <c r="AR545" s="232" t="s">
        <v>1605</v>
      </c>
      <c r="AT545" s="232" t="s">
        <v>255</v>
      </c>
      <c r="AU545" s="232" t="s">
        <v>86</v>
      </c>
      <c r="AY545" s="17" t="s">
        <v>251</v>
      </c>
      <c r="BE545" s="233">
        <f>IF(N545="základní",J545,0)</f>
        <v>0</v>
      </c>
      <c r="BF545" s="233">
        <f>IF(N545="snížená",J545,0)</f>
        <v>0</v>
      </c>
      <c r="BG545" s="233">
        <f>IF(N545="zákl. přenesená",J545,0)</f>
        <v>0</v>
      </c>
      <c r="BH545" s="233">
        <f>IF(N545="sníž. přenesená",J545,0)</f>
        <v>0</v>
      </c>
      <c r="BI545" s="233">
        <f>IF(N545="nulová",J545,0)</f>
        <v>0</v>
      </c>
      <c r="BJ545" s="17" t="s">
        <v>84</v>
      </c>
      <c r="BK545" s="233">
        <f>ROUND(I545*H545,2)</f>
        <v>0</v>
      </c>
      <c r="BL545" s="17" t="s">
        <v>1605</v>
      </c>
      <c r="BM545" s="232" t="s">
        <v>2387</v>
      </c>
    </row>
    <row r="546" s="2" customFormat="1">
      <c r="A546" s="38"/>
      <c r="B546" s="39"/>
      <c r="C546" s="40"/>
      <c r="D546" s="234" t="s">
        <v>260</v>
      </c>
      <c r="E546" s="40"/>
      <c r="F546" s="235" t="s">
        <v>2388</v>
      </c>
      <c r="G546" s="40"/>
      <c r="H546" s="40"/>
      <c r="I546" s="236"/>
      <c r="J546" s="40"/>
      <c r="K546" s="40"/>
      <c r="L546" s="44"/>
      <c r="M546" s="237"/>
      <c r="N546" s="238"/>
      <c r="O546" s="91"/>
      <c r="P546" s="91"/>
      <c r="Q546" s="91"/>
      <c r="R546" s="91"/>
      <c r="S546" s="91"/>
      <c r="T546" s="92"/>
      <c r="U546" s="38"/>
      <c r="V546" s="38"/>
      <c r="W546" s="38"/>
      <c r="X546" s="38"/>
      <c r="Y546" s="38"/>
      <c r="Z546" s="38"/>
      <c r="AA546" s="38"/>
      <c r="AB546" s="38"/>
      <c r="AC546" s="38"/>
      <c r="AD546" s="38"/>
      <c r="AE546" s="38"/>
      <c r="AT546" s="17" t="s">
        <v>260</v>
      </c>
      <c r="AU546" s="17" t="s">
        <v>86</v>
      </c>
    </row>
    <row r="547" s="2" customFormat="1">
      <c r="A547" s="38"/>
      <c r="B547" s="39"/>
      <c r="C547" s="40"/>
      <c r="D547" s="240" t="s">
        <v>274</v>
      </c>
      <c r="E547" s="40"/>
      <c r="F547" s="241" t="s">
        <v>2389</v>
      </c>
      <c r="G547" s="40"/>
      <c r="H547" s="40"/>
      <c r="I547" s="236"/>
      <c r="J547" s="40"/>
      <c r="K547" s="40"/>
      <c r="L547" s="44"/>
      <c r="M547" s="237"/>
      <c r="N547" s="238"/>
      <c r="O547" s="91"/>
      <c r="P547" s="91"/>
      <c r="Q547" s="91"/>
      <c r="R547" s="91"/>
      <c r="S547" s="91"/>
      <c r="T547" s="92"/>
      <c r="U547" s="38"/>
      <c r="V547" s="38"/>
      <c r="W547" s="38"/>
      <c r="X547" s="38"/>
      <c r="Y547" s="38"/>
      <c r="Z547" s="38"/>
      <c r="AA547" s="38"/>
      <c r="AB547" s="38"/>
      <c r="AC547" s="38"/>
      <c r="AD547" s="38"/>
      <c r="AE547" s="38"/>
      <c r="AT547" s="17" t="s">
        <v>274</v>
      </c>
      <c r="AU547" s="17" t="s">
        <v>86</v>
      </c>
    </row>
    <row r="548" s="12" customFormat="1">
      <c r="A548" s="12"/>
      <c r="B548" s="242"/>
      <c r="C548" s="243"/>
      <c r="D548" s="234" t="s">
        <v>276</v>
      </c>
      <c r="E548" s="244" t="s">
        <v>1</v>
      </c>
      <c r="F548" s="245" t="s">
        <v>2390</v>
      </c>
      <c r="G548" s="243"/>
      <c r="H548" s="246">
        <v>72</v>
      </c>
      <c r="I548" s="247"/>
      <c r="J548" s="243"/>
      <c r="K548" s="243"/>
      <c r="L548" s="248"/>
      <c r="M548" s="249"/>
      <c r="N548" s="250"/>
      <c r="O548" s="250"/>
      <c r="P548" s="250"/>
      <c r="Q548" s="250"/>
      <c r="R548" s="250"/>
      <c r="S548" s="250"/>
      <c r="T548" s="251"/>
      <c r="U548" s="12"/>
      <c r="V548" s="12"/>
      <c r="W548" s="12"/>
      <c r="X548" s="12"/>
      <c r="Y548" s="12"/>
      <c r="Z548" s="12"/>
      <c r="AA548" s="12"/>
      <c r="AB548" s="12"/>
      <c r="AC548" s="12"/>
      <c r="AD548" s="12"/>
      <c r="AE548" s="12"/>
      <c r="AT548" s="252" t="s">
        <v>276</v>
      </c>
      <c r="AU548" s="252" t="s">
        <v>86</v>
      </c>
      <c r="AV548" s="12" t="s">
        <v>86</v>
      </c>
      <c r="AW548" s="12" t="s">
        <v>32</v>
      </c>
      <c r="AX548" s="12" t="s">
        <v>84</v>
      </c>
      <c r="AY548" s="252" t="s">
        <v>251</v>
      </c>
    </row>
    <row r="549" s="2" customFormat="1" ht="24.15" customHeight="1">
      <c r="A549" s="38"/>
      <c r="B549" s="39"/>
      <c r="C549" s="292" t="s">
        <v>1747</v>
      </c>
      <c r="D549" s="292" t="s">
        <v>1133</v>
      </c>
      <c r="E549" s="293" t="s">
        <v>2391</v>
      </c>
      <c r="F549" s="294" t="s">
        <v>2392</v>
      </c>
      <c r="G549" s="295" t="s">
        <v>802</v>
      </c>
      <c r="H549" s="296">
        <v>72</v>
      </c>
      <c r="I549" s="297"/>
      <c r="J549" s="298">
        <f>ROUND(I549*H549,2)</f>
        <v>0</v>
      </c>
      <c r="K549" s="299"/>
      <c r="L549" s="300"/>
      <c r="M549" s="301" t="s">
        <v>1</v>
      </c>
      <c r="N549" s="302" t="s">
        <v>41</v>
      </c>
      <c r="O549" s="91"/>
      <c r="P549" s="230">
        <f>O549*H549</f>
        <v>0</v>
      </c>
      <c r="Q549" s="230">
        <v>0.057799999999999997</v>
      </c>
      <c r="R549" s="230">
        <f>Q549*H549</f>
        <v>4.1616</v>
      </c>
      <c r="S549" s="230">
        <v>0</v>
      </c>
      <c r="T549" s="231">
        <f>S549*H549</f>
        <v>0</v>
      </c>
      <c r="U549" s="38"/>
      <c r="V549" s="38"/>
      <c r="W549" s="38"/>
      <c r="X549" s="38"/>
      <c r="Y549" s="38"/>
      <c r="Z549" s="38"/>
      <c r="AA549" s="38"/>
      <c r="AB549" s="38"/>
      <c r="AC549" s="38"/>
      <c r="AD549" s="38"/>
      <c r="AE549" s="38"/>
      <c r="AR549" s="232" t="s">
        <v>2030</v>
      </c>
      <c r="AT549" s="232" t="s">
        <v>1133</v>
      </c>
      <c r="AU549" s="232" t="s">
        <v>86</v>
      </c>
      <c r="AY549" s="17" t="s">
        <v>251</v>
      </c>
      <c r="BE549" s="233">
        <f>IF(N549="základní",J549,0)</f>
        <v>0</v>
      </c>
      <c r="BF549" s="233">
        <f>IF(N549="snížená",J549,0)</f>
        <v>0</v>
      </c>
      <c r="BG549" s="233">
        <f>IF(N549="zákl. přenesená",J549,0)</f>
        <v>0</v>
      </c>
      <c r="BH549" s="233">
        <f>IF(N549="sníž. přenesená",J549,0)</f>
        <v>0</v>
      </c>
      <c r="BI549" s="233">
        <f>IF(N549="nulová",J549,0)</f>
        <v>0</v>
      </c>
      <c r="BJ549" s="17" t="s">
        <v>84</v>
      </c>
      <c r="BK549" s="233">
        <f>ROUND(I549*H549,2)</f>
        <v>0</v>
      </c>
      <c r="BL549" s="17" t="s">
        <v>1605</v>
      </c>
      <c r="BM549" s="232" t="s">
        <v>2393</v>
      </c>
    </row>
    <row r="550" s="2" customFormat="1">
      <c r="A550" s="38"/>
      <c r="B550" s="39"/>
      <c r="C550" s="40"/>
      <c r="D550" s="234" t="s">
        <v>260</v>
      </c>
      <c r="E550" s="40"/>
      <c r="F550" s="235" t="s">
        <v>2392</v>
      </c>
      <c r="G550" s="40"/>
      <c r="H550" s="40"/>
      <c r="I550" s="236"/>
      <c r="J550" s="40"/>
      <c r="K550" s="40"/>
      <c r="L550" s="44"/>
      <c r="M550" s="237"/>
      <c r="N550" s="238"/>
      <c r="O550" s="91"/>
      <c r="P550" s="91"/>
      <c r="Q550" s="91"/>
      <c r="R550" s="91"/>
      <c r="S550" s="91"/>
      <c r="T550" s="92"/>
      <c r="U550" s="38"/>
      <c r="V550" s="38"/>
      <c r="W550" s="38"/>
      <c r="X550" s="38"/>
      <c r="Y550" s="38"/>
      <c r="Z550" s="38"/>
      <c r="AA550" s="38"/>
      <c r="AB550" s="38"/>
      <c r="AC550" s="38"/>
      <c r="AD550" s="38"/>
      <c r="AE550" s="38"/>
      <c r="AT550" s="17" t="s">
        <v>260</v>
      </c>
      <c r="AU550" s="17" t="s">
        <v>86</v>
      </c>
    </row>
    <row r="551" s="12" customFormat="1">
      <c r="A551" s="12"/>
      <c r="B551" s="242"/>
      <c r="C551" s="243"/>
      <c r="D551" s="234" t="s">
        <v>276</v>
      </c>
      <c r="E551" s="244" t="s">
        <v>1</v>
      </c>
      <c r="F551" s="245" t="s">
        <v>2390</v>
      </c>
      <c r="G551" s="243"/>
      <c r="H551" s="246">
        <v>72</v>
      </c>
      <c r="I551" s="247"/>
      <c r="J551" s="243"/>
      <c r="K551" s="243"/>
      <c r="L551" s="248"/>
      <c r="M551" s="249"/>
      <c r="N551" s="250"/>
      <c r="O551" s="250"/>
      <c r="P551" s="250"/>
      <c r="Q551" s="250"/>
      <c r="R551" s="250"/>
      <c r="S551" s="250"/>
      <c r="T551" s="251"/>
      <c r="U551" s="12"/>
      <c r="V551" s="12"/>
      <c r="W551" s="12"/>
      <c r="X551" s="12"/>
      <c r="Y551" s="12"/>
      <c r="Z551" s="12"/>
      <c r="AA551" s="12"/>
      <c r="AB551" s="12"/>
      <c r="AC551" s="12"/>
      <c r="AD551" s="12"/>
      <c r="AE551" s="12"/>
      <c r="AT551" s="252" t="s">
        <v>276</v>
      </c>
      <c r="AU551" s="252" t="s">
        <v>86</v>
      </c>
      <c r="AV551" s="12" t="s">
        <v>86</v>
      </c>
      <c r="AW551" s="12" t="s">
        <v>32</v>
      </c>
      <c r="AX551" s="12" t="s">
        <v>84</v>
      </c>
      <c r="AY551" s="252" t="s">
        <v>251</v>
      </c>
    </row>
    <row r="552" s="2" customFormat="1" ht="24.15" customHeight="1">
      <c r="A552" s="38"/>
      <c r="B552" s="39"/>
      <c r="C552" s="220" t="s">
        <v>1752</v>
      </c>
      <c r="D552" s="220" t="s">
        <v>255</v>
      </c>
      <c r="E552" s="221" t="s">
        <v>2035</v>
      </c>
      <c r="F552" s="222" t="s">
        <v>2036</v>
      </c>
      <c r="G552" s="223" t="s">
        <v>802</v>
      </c>
      <c r="H552" s="224">
        <v>66</v>
      </c>
      <c r="I552" s="225"/>
      <c r="J552" s="226">
        <f>ROUND(I552*H552,2)</f>
        <v>0</v>
      </c>
      <c r="K552" s="227"/>
      <c r="L552" s="44"/>
      <c r="M552" s="228" t="s">
        <v>1</v>
      </c>
      <c r="N552" s="229" t="s">
        <v>41</v>
      </c>
      <c r="O552" s="91"/>
      <c r="P552" s="230">
        <f>O552*H552</f>
        <v>0</v>
      </c>
      <c r="Q552" s="230">
        <v>0</v>
      </c>
      <c r="R552" s="230">
        <f>Q552*H552</f>
        <v>0</v>
      </c>
      <c r="S552" s="230">
        <v>0</v>
      </c>
      <c r="T552" s="231">
        <f>S552*H552</f>
        <v>0</v>
      </c>
      <c r="U552" s="38"/>
      <c r="V552" s="38"/>
      <c r="W552" s="38"/>
      <c r="X552" s="38"/>
      <c r="Y552" s="38"/>
      <c r="Z552" s="38"/>
      <c r="AA552" s="38"/>
      <c r="AB552" s="38"/>
      <c r="AC552" s="38"/>
      <c r="AD552" s="38"/>
      <c r="AE552" s="38"/>
      <c r="AR552" s="232" t="s">
        <v>1605</v>
      </c>
      <c r="AT552" s="232" t="s">
        <v>255</v>
      </c>
      <c r="AU552" s="232" t="s">
        <v>86</v>
      </c>
      <c r="AY552" s="17" t="s">
        <v>251</v>
      </c>
      <c r="BE552" s="233">
        <f>IF(N552="základní",J552,0)</f>
        <v>0</v>
      </c>
      <c r="BF552" s="233">
        <f>IF(N552="snížená",J552,0)</f>
        <v>0</v>
      </c>
      <c r="BG552" s="233">
        <f>IF(N552="zákl. přenesená",J552,0)</f>
        <v>0</v>
      </c>
      <c r="BH552" s="233">
        <f>IF(N552="sníž. přenesená",J552,0)</f>
        <v>0</v>
      </c>
      <c r="BI552" s="233">
        <f>IF(N552="nulová",J552,0)</f>
        <v>0</v>
      </c>
      <c r="BJ552" s="17" t="s">
        <v>84</v>
      </c>
      <c r="BK552" s="233">
        <f>ROUND(I552*H552,2)</f>
        <v>0</v>
      </c>
      <c r="BL552" s="17" t="s">
        <v>1605</v>
      </c>
      <c r="BM552" s="232" t="s">
        <v>2394</v>
      </c>
    </row>
    <row r="553" s="2" customFormat="1">
      <c r="A553" s="38"/>
      <c r="B553" s="39"/>
      <c r="C553" s="40"/>
      <c r="D553" s="234" t="s">
        <v>260</v>
      </c>
      <c r="E553" s="40"/>
      <c r="F553" s="235" t="s">
        <v>2038</v>
      </c>
      <c r="G553" s="40"/>
      <c r="H553" s="40"/>
      <c r="I553" s="236"/>
      <c r="J553" s="40"/>
      <c r="K553" s="40"/>
      <c r="L553" s="44"/>
      <c r="M553" s="237"/>
      <c r="N553" s="238"/>
      <c r="O553" s="91"/>
      <c r="P553" s="91"/>
      <c r="Q553" s="91"/>
      <c r="R553" s="91"/>
      <c r="S553" s="91"/>
      <c r="T553" s="92"/>
      <c r="U553" s="38"/>
      <c r="V553" s="38"/>
      <c r="W553" s="38"/>
      <c r="X553" s="38"/>
      <c r="Y553" s="38"/>
      <c r="Z553" s="38"/>
      <c r="AA553" s="38"/>
      <c r="AB553" s="38"/>
      <c r="AC553" s="38"/>
      <c r="AD553" s="38"/>
      <c r="AE553" s="38"/>
      <c r="AT553" s="17" t="s">
        <v>260</v>
      </c>
      <c r="AU553" s="17" t="s">
        <v>86</v>
      </c>
    </row>
    <row r="554" s="2" customFormat="1">
      <c r="A554" s="38"/>
      <c r="B554" s="39"/>
      <c r="C554" s="40"/>
      <c r="D554" s="240" t="s">
        <v>274</v>
      </c>
      <c r="E554" s="40"/>
      <c r="F554" s="241" t="s">
        <v>2039</v>
      </c>
      <c r="G554" s="40"/>
      <c r="H554" s="40"/>
      <c r="I554" s="236"/>
      <c r="J554" s="40"/>
      <c r="K554" s="40"/>
      <c r="L554" s="44"/>
      <c r="M554" s="237"/>
      <c r="N554" s="238"/>
      <c r="O554" s="91"/>
      <c r="P554" s="91"/>
      <c r="Q554" s="91"/>
      <c r="R554" s="91"/>
      <c r="S554" s="91"/>
      <c r="T554" s="92"/>
      <c r="U554" s="38"/>
      <c r="V554" s="38"/>
      <c r="W554" s="38"/>
      <c r="X554" s="38"/>
      <c r="Y554" s="38"/>
      <c r="Z554" s="38"/>
      <c r="AA554" s="38"/>
      <c r="AB554" s="38"/>
      <c r="AC554" s="38"/>
      <c r="AD554" s="38"/>
      <c r="AE554" s="38"/>
      <c r="AT554" s="17" t="s">
        <v>274</v>
      </c>
      <c r="AU554" s="17" t="s">
        <v>86</v>
      </c>
    </row>
    <row r="555" s="13" customFormat="1">
      <c r="A555" s="13"/>
      <c r="B555" s="253"/>
      <c r="C555" s="254"/>
      <c r="D555" s="234" t="s">
        <v>276</v>
      </c>
      <c r="E555" s="255" t="s">
        <v>1</v>
      </c>
      <c r="F555" s="256" t="s">
        <v>2040</v>
      </c>
      <c r="G555" s="254"/>
      <c r="H555" s="255" t="s">
        <v>1</v>
      </c>
      <c r="I555" s="257"/>
      <c r="J555" s="254"/>
      <c r="K555" s="254"/>
      <c r="L555" s="258"/>
      <c r="M555" s="259"/>
      <c r="N555" s="260"/>
      <c r="O555" s="260"/>
      <c r="P555" s="260"/>
      <c r="Q555" s="260"/>
      <c r="R555" s="260"/>
      <c r="S555" s="260"/>
      <c r="T555" s="261"/>
      <c r="U555" s="13"/>
      <c r="V555" s="13"/>
      <c r="W555" s="13"/>
      <c r="X555" s="13"/>
      <c r="Y555" s="13"/>
      <c r="Z555" s="13"/>
      <c r="AA555" s="13"/>
      <c r="AB555" s="13"/>
      <c r="AC555" s="13"/>
      <c r="AD555" s="13"/>
      <c r="AE555" s="13"/>
      <c r="AT555" s="262" t="s">
        <v>276</v>
      </c>
      <c r="AU555" s="262" t="s">
        <v>86</v>
      </c>
      <c r="AV555" s="13" t="s">
        <v>84</v>
      </c>
      <c r="AW555" s="13" t="s">
        <v>32</v>
      </c>
      <c r="AX555" s="13" t="s">
        <v>76</v>
      </c>
      <c r="AY555" s="262" t="s">
        <v>251</v>
      </c>
    </row>
    <row r="556" s="12" customFormat="1">
      <c r="A556" s="12"/>
      <c r="B556" s="242"/>
      <c r="C556" s="243"/>
      <c r="D556" s="234" t="s">
        <v>276</v>
      </c>
      <c r="E556" s="244" t="s">
        <v>1</v>
      </c>
      <c r="F556" s="245" t="s">
        <v>2395</v>
      </c>
      <c r="G556" s="243"/>
      <c r="H556" s="246">
        <v>66</v>
      </c>
      <c r="I556" s="247"/>
      <c r="J556" s="243"/>
      <c r="K556" s="243"/>
      <c r="L556" s="248"/>
      <c r="M556" s="249"/>
      <c r="N556" s="250"/>
      <c r="O556" s="250"/>
      <c r="P556" s="250"/>
      <c r="Q556" s="250"/>
      <c r="R556" s="250"/>
      <c r="S556" s="250"/>
      <c r="T556" s="251"/>
      <c r="U556" s="12"/>
      <c r="V556" s="12"/>
      <c r="W556" s="12"/>
      <c r="X556" s="12"/>
      <c r="Y556" s="12"/>
      <c r="Z556" s="12"/>
      <c r="AA556" s="12"/>
      <c r="AB556" s="12"/>
      <c r="AC556" s="12"/>
      <c r="AD556" s="12"/>
      <c r="AE556" s="12"/>
      <c r="AT556" s="252" t="s">
        <v>276</v>
      </c>
      <c r="AU556" s="252" t="s">
        <v>86</v>
      </c>
      <c r="AV556" s="12" t="s">
        <v>86</v>
      </c>
      <c r="AW556" s="12" t="s">
        <v>32</v>
      </c>
      <c r="AX556" s="12" t="s">
        <v>84</v>
      </c>
      <c r="AY556" s="252" t="s">
        <v>251</v>
      </c>
    </row>
    <row r="557" s="2" customFormat="1" ht="24.15" customHeight="1">
      <c r="A557" s="38"/>
      <c r="B557" s="39"/>
      <c r="C557" s="292" t="s">
        <v>1758</v>
      </c>
      <c r="D557" s="292" t="s">
        <v>1133</v>
      </c>
      <c r="E557" s="293" t="s">
        <v>2042</v>
      </c>
      <c r="F557" s="294" t="s">
        <v>2043</v>
      </c>
      <c r="G557" s="295" t="s">
        <v>802</v>
      </c>
      <c r="H557" s="296">
        <v>66</v>
      </c>
      <c r="I557" s="297"/>
      <c r="J557" s="298">
        <f>ROUND(I557*H557,2)</f>
        <v>0</v>
      </c>
      <c r="K557" s="299"/>
      <c r="L557" s="300"/>
      <c r="M557" s="301" t="s">
        <v>1</v>
      </c>
      <c r="N557" s="302" t="s">
        <v>41</v>
      </c>
      <c r="O557" s="91"/>
      <c r="P557" s="230">
        <f>O557*H557</f>
        <v>0</v>
      </c>
      <c r="Q557" s="230">
        <v>0.0050000000000000001</v>
      </c>
      <c r="R557" s="230">
        <f>Q557*H557</f>
        <v>0.33000000000000002</v>
      </c>
      <c r="S557" s="230">
        <v>0</v>
      </c>
      <c r="T557" s="231">
        <f>S557*H557</f>
        <v>0</v>
      </c>
      <c r="U557" s="38"/>
      <c r="V557" s="38"/>
      <c r="W557" s="38"/>
      <c r="X557" s="38"/>
      <c r="Y557" s="38"/>
      <c r="Z557" s="38"/>
      <c r="AA557" s="38"/>
      <c r="AB557" s="38"/>
      <c r="AC557" s="38"/>
      <c r="AD557" s="38"/>
      <c r="AE557" s="38"/>
      <c r="AR557" s="232" t="s">
        <v>2030</v>
      </c>
      <c r="AT557" s="232" t="s">
        <v>1133</v>
      </c>
      <c r="AU557" s="232" t="s">
        <v>86</v>
      </c>
      <c r="AY557" s="17" t="s">
        <v>251</v>
      </c>
      <c r="BE557" s="233">
        <f>IF(N557="základní",J557,0)</f>
        <v>0</v>
      </c>
      <c r="BF557" s="233">
        <f>IF(N557="snížená",J557,0)</f>
        <v>0</v>
      </c>
      <c r="BG557" s="233">
        <f>IF(N557="zákl. přenesená",J557,0)</f>
        <v>0</v>
      </c>
      <c r="BH557" s="233">
        <f>IF(N557="sníž. přenesená",J557,0)</f>
        <v>0</v>
      </c>
      <c r="BI557" s="233">
        <f>IF(N557="nulová",J557,0)</f>
        <v>0</v>
      </c>
      <c r="BJ557" s="17" t="s">
        <v>84</v>
      </c>
      <c r="BK557" s="233">
        <f>ROUND(I557*H557,2)</f>
        <v>0</v>
      </c>
      <c r="BL557" s="17" t="s">
        <v>1605</v>
      </c>
      <c r="BM557" s="232" t="s">
        <v>2396</v>
      </c>
    </row>
    <row r="558" s="2" customFormat="1">
      <c r="A558" s="38"/>
      <c r="B558" s="39"/>
      <c r="C558" s="40"/>
      <c r="D558" s="234" t="s">
        <v>260</v>
      </c>
      <c r="E558" s="40"/>
      <c r="F558" s="235" t="s">
        <v>2043</v>
      </c>
      <c r="G558" s="40"/>
      <c r="H558" s="40"/>
      <c r="I558" s="236"/>
      <c r="J558" s="40"/>
      <c r="K558" s="40"/>
      <c r="L558" s="44"/>
      <c r="M558" s="237"/>
      <c r="N558" s="238"/>
      <c r="O558" s="91"/>
      <c r="P558" s="91"/>
      <c r="Q558" s="91"/>
      <c r="R558" s="91"/>
      <c r="S558" s="91"/>
      <c r="T558" s="92"/>
      <c r="U558" s="38"/>
      <c r="V558" s="38"/>
      <c r="W558" s="38"/>
      <c r="X558" s="38"/>
      <c r="Y558" s="38"/>
      <c r="Z558" s="38"/>
      <c r="AA558" s="38"/>
      <c r="AB558" s="38"/>
      <c r="AC558" s="38"/>
      <c r="AD558" s="38"/>
      <c r="AE558" s="38"/>
      <c r="AT558" s="17" t="s">
        <v>260</v>
      </c>
      <c r="AU558" s="17" t="s">
        <v>86</v>
      </c>
    </row>
    <row r="559" s="13" customFormat="1">
      <c r="A559" s="13"/>
      <c r="B559" s="253"/>
      <c r="C559" s="254"/>
      <c r="D559" s="234" t="s">
        <v>276</v>
      </c>
      <c r="E559" s="255" t="s">
        <v>1</v>
      </c>
      <c r="F559" s="256" t="s">
        <v>2045</v>
      </c>
      <c r="G559" s="254"/>
      <c r="H559" s="255" t="s">
        <v>1</v>
      </c>
      <c r="I559" s="257"/>
      <c r="J559" s="254"/>
      <c r="K559" s="254"/>
      <c r="L559" s="258"/>
      <c r="M559" s="259"/>
      <c r="N559" s="260"/>
      <c r="O559" s="260"/>
      <c r="P559" s="260"/>
      <c r="Q559" s="260"/>
      <c r="R559" s="260"/>
      <c r="S559" s="260"/>
      <c r="T559" s="261"/>
      <c r="U559" s="13"/>
      <c r="V559" s="13"/>
      <c r="W559" s="13"/>
      <c r="X559" s="13"/>
      <c r="Y559" s="13"/>
      <c r="Z559" s="13"/>
      <c r="AA559" s="13"/>
      <c r="AB559" s="13"/>
      <c r="AC559" s="13"/>
      <c r="AD559" s="13"/>
      <c r="AE559" s="13"/>
      <c r="AT559" s="262" t="s">
        <v>276</v>
      </c>
      <c r="AU559" s="262" t="s">
        <v>86</v>
      </c>
      <c r="AV559" s="13" t="s">
        <v>84</v>
      </c>
      <c r="AW559" s="13" t="s">
        <v>32</v>
      </c>
      <c r="AX559" s="13" t="s">
        <v>76</v>
      </c>
      <c r="AY559" s="262" t="s">
        <v>251</v>
      </c>
    </row>
    <row r="560" s="12" customFormat="1">
      <c r="A560" s="12"/>
      <c r="B560" s="242"/>
      <c r="C560" s="243"/>
      <c r="D560" s="234" t="s">
        <v>276</v>
      </c>
      <c r="E560" s="244" t="s">
        <v>1</v>
      </c>
      <c r="F560" s="245" t="s">
        <v>2395</v>
      </c>
      <c r="G560" s="243"/>
      <c r="H560" s="246">
        <v>66</v>
      </c>
      <c r="I560" s="247"/>
      <c r="J560" s="243"/>
      <c r="K560" s="243"/>
      <c r="L560" s="248"/>
      <c r="M560" s="249"/>
      <c r="N560" s="250"/>
      <c r="O560" s="250"/>
      <c r="P560" s="250"/>
      <c r="Q560" s="250"/>
      <c r="R560" s="250"/>
      <c r="S560" s="250"/>
      <c r="T560" s="251"/>
      <c r="U560" s="12"/>
      <c r="V560" s="12"/>
      <c r="W560" s="12"/>
      <c r="X560" s="12"/>
      <c r="Y560" s="12"/>
      <c r="Z560" s="12"/>
      <c r="AA560" s="12"/>
      <c r="AB560" s="12"/>
      <c r="AC560" s="12"/>
      <c r="AD560" s="12"/>
      <c r="AE560" s="12"/>
      <c r="AT560" s="252" t="s">
        <v>276</v>
      </c>
      <c r="AU560" s="252" t="s">
        <v>86</v>
      </c>
      <c r="AV560" s="12" t="s">
        <v>86</v>
      </c>
      <c r="AW560" s="12" t="s">
        <v>32</v>
      </c>
      <c r="AX560" s="12" t="s">
        <v>84</v>
      </c>
      <c r="AY560" s="252" t="s">
        <v>251</v>
      </c>
    </row>
    <row r="561" s="11" customFormat="1" ht="22.8" customHeight="1">
      <c r="A561" s="11"/>
      <c r="B561" s="206"/>
      <c r="C561" s="207"/>
      <c r="D561" s="208" t="s">
        <v>75</v>
      </c>
      <c r="E561" s="272" t="s">
        <v>2046</v>
      </c>
      <c r="F561" s="272" t="s">
        <v>2047</v>
      </c>
      <c r="G561" s="207"/>
      <c r="H561" s="207"/>
      <c r="I561" s="210"/>
      <c r="J561" s="273">
        <f>BK561</f>
        <v>0</v>
      </c>
      <c r="K561" s="207"/>
      <c r="L561" s="212"/>
      <c r="M561" s="213"/>
      <c r="N561" s="214"/>
      <c r="O561" s="214"/>
      <c r="P561" s="215">
        <f>SUM(P562:P656)</f>
        <v>0</v>
      </c>
      <c r="Q561" s="214"/>
      <c r="R561" s="215">
        <f>SUM(R562:R656)</f>
        <v>87.427044000000009</v>
      </c>
      <c r="S561" s="214"/>
      <c r="T561" s="216">
        <f>SUM(T562:T656)</f>
        <v>0</v>
      </c>
      <c r="U561" s="11"/>
      <c r="V561" s="11"/>
      <c r="W561" s="11"/>
      <c r="X561" s="11"/>
      <c r="Y561" s="11"/>
      <c r="Z561" s="11"/>
      <c r="AA561" s="11"/>
      <c r="AB561" s="11"/>
      <c r="AC561" s="11"/>
      <c r="AD561" s="11"/>
      <c r="AE561" s="11"/>
      <c r="AR561" s="217" t="s">
        <v>269</v>
      </c>
      <c r="AT561" s="218" t="s">
        <v>75</v>
      </c>
      <c r="AU561" s="218" t="s">
        <v>84</v>
      </c>
      <c r="AY561" s="217" t="s">
        <v>251</v>
      </c>
      <c r="BK561" s="219">
        <f>SUM(BK562:BK656)</f>
        <v>0</v>
      </c>
    </row>
    <row r="562" s="2" customFormat="1" ht="24.15" customHeight="1">
      <c r="A562" s="38"/>
      <c r="B562" s="39"/>
      <c r="C562" s="220" t="s">
        <v>1764</v>
      </c>
      <c r="D562" s="220" t="s">
        <v>255</v>
      </c>
      <c r="E562" s="221" t="s">
        <v>2049</v>
      </c>
      <c r="F562" s="222" t="s">
        <v>2050</v>
      </c>
      <c r="G562" s="223" t="s">
        <v>802</v>
      </c>
      <c r="H562" s="224">
        <v>58</v>
      </c>
      <c r="I562" s="225"/>
      <c r="J562" s="226">
        <f>ROUND(I562*H562,2)</f>
        <v>0</v>
      </c>
      <c r="K562" s="227"/>
      <c r="L562" s="44"/>
      <c r="M562" s="228" t="s">
        <v>1</v>
      </c>
      <c r="N562" s="229" t="s">
        <v>41</v>
      </c>
      <c r="O562" s="91"/>
      <c r="P562" s="230">
        <f>O562*H562</f>
        <v>0</v>
      </c>
      <c r="Q562" s="230">
        <v>0</v>
      </c>
      <c r="R562" s="230">
        <f>Q562*H562</f>
        <v>0</v>
      </c>
      <c r="S562" s="230">
        <v>0</v>
      </c>
      <c r="T562" s="231">
        <f>S562*H562</f>
        <v>0</v>
      </c>
      <c r="U562" s="38"/>
      <c r="V562" s="38"/>
      <c r="W562" s="38"/>
      <c r="X562" s="38"/>
      <c r="Y562" s="38"/>
      <c r="Z562" s="38"/>
      <c r="AA562" s="38"/>
      <c r="AB562" s="38"/>
      <c r="AC562" s="38"/>
      <c r="AD562" s="38"/>
      <c r="AE562" s="38"/>
      <c r="AR562" s="232" t="s">
        <v>1605</v>
      </c>
      <c r="AT562" s="232" t="s">
        <v>255</v>
      </c>
      <c r="AU562" s="232" t="s">
        <v>86</v>
      </c>
      <c r="AY562" s="17" t="s">
        <v>251</v>
      </c>
      <c r="BE562" s="233">
        <f>IF(N562="základní",J562,0)</f>
        <v>0</v>
      </c>
      <c r="BF562" s="233">
        <f>IF(N562="snížená",J562,0)</f>
        <v>0</v>
      </c>
      <c r="BG562" s="233">
        <f>IF(N562="zákl. přenesená",J562,0)</f>
        <v>0</v>
      </c>
      <c r="BH562" s="233">
        <f>IF(N562="sníž. přenesená",J562,0)</f>
        <v>0</v>
      </c>
      <c r="BI562" s="233">
        <f>IF(N562="nulová",J562,0)</f>
        <v>0</v>
      </c>
      <c r="BJ562" s="17" t="s">
        <v>84</v>
      </c>
      <c r="BK562" s="233">
        <f>ROUND(I562*H562,2)</f>
        <v>0</v>
      </c>
      <c r="BL562" s="17" t="s">
        <v>1605</v>
      </c>
      <c r="BM562" s="232" t="s">
        <v>2397</v>
      </c>
    </row>
    <row r="563" s="2" customFormat="1">
      <c r="A563" s="38"/>
      <c r="B563" s="39"/>
      <c r="C563" s="40"/>
      <c r="D563" s="234" t="s">
        <v>260</v>
      </c>
      <c r="E563" s="40"/>
      <c r="F563" s="235" t="s">
        <v>2052</v>
      </c>
      <c r="G563" s="40"/>
      <c r="H563" s="40"/>
      <c r="I563" s="236"/>
      <c r="J563" s="40"/>
      <c r="K563" s="40"/>
      <c r="L563" s="44"/>
      <c r="M563" s="237"/>
      <c r="N563" s="238"/>
      <c r="O563" s="91"/>
      <c r="P563" s="91"/>
      <c r="Q563" s="91"/>
      <c r="R563" s="91"/>
      <c r="S563" s="91"/>
      <c r="T563" s="92"/>
      <c r="U563" s="38"/>
      <c r="V563" s="38"/>
      <c r="W563" s="38"/>
      <c r="X563" s="38"/>
      <c r="Y563" s="38"/>
      <c r="Z563" s="38"/>
      <c r="AA563" s="38"/>
      <c r="AB563" s="38"/>
      <c r="AC563" s="38"/>
      <c r="AD563" s="38"/>
      <c r="AE563" s="38"/>
      <c r="AT563" s="17" t="s">
        <v>260</v>
      </c>
      <c r="AU563" s="17" t="s">
        <v>86</v>
      </c>
    </row>
    <row r="564" s="2" customFormat="1">
      <c r="A564" s="38"/>
      <c r="B564" s="39"/>
      <c r="C564" s="40"/>
      <c r="D564" s="240" t="s">
        <v>274</v>
      </c>
      <c r="E564" s="40"/>
      <c r="F564" s="241" t="s">
        <v>2053</v>
      </c>
      <c r="G564" s="40"/>
      <c r="H564" s="40"/>
      <c r="I564" s="236"/>
      <c r="J564" s="40"/>
      <c r="K564" s="40"/>
      <c r="L564" s="44"/>
      <c r="M564" s="237"/>
      <c r="N564" s="238"/>
      <c r="O564" s="91"/>
      <c r="P564" s="91"/>
      <c r="Q564" s="91"/>
      <c r="R564" s="91"/>
      <c r="S564" s="91"/>
      <c r="T564" s="92"/>
      <c r="U564" s="38"/>
      <c r="V564" s="38"/>
      <c r="W564" s="38"/>
      <c r="X564" s="38"/>
      <c r="Y564" s="38"/>
      <c r="Z564" s="38"/>
      <c r="AA564" s="38"/>
      <c r="AB564" s="38"/>
      <c r="AC564" s="38"/>
      <c r="AD564" s="38"/>
      <c r="AE564" s="38"/>
      <c r="AT564" s="17" t="s">
        <v>274</v>
      </c>
      <c r="AU564" s="17" t="s">
        <v>86</v>
      </c>
    </row>
    <row r="565" s="13" customFormat="1">
      <c r="A565" s="13"/>
      <c r="B565" s="253"/>
      <c r="C565" s="254"/>
      <c r="D565" s="234" t="s">
        <v>276</v>
      </c>
      <c r="E565" s="255" t="s">
        <v>1</v>
      </c>
      <c r="F565" s="256" t="s">
        <v>2040</v>
      </c>
      <c r="G565" s="254"/>
      <c r="H565" s="255" t="s">
        <v>1</v>
      </c>
      <c r="I565" s="257"/>
      <c r="J565" s="254"/>
      <c r="K565" s="254"/>
      <c r="L565" s="258"/>
      <c r="M565" s="259"/>
      <c r="N565" s="260"/>
      <c r="O565" s="260"/>
      <c r="P565" s="260"/>
      <c r="Q565" s="260"/>
      <c r="R565" s="260"/>
      <c r="S565" s="260"/>
      <c r="T565" s="261"/>
      <c r="U565" s="13"/>
      <c r="V565" s="13"/>
      <c r="W565" s="13"/>
      <c r="X565" s="13"/>
      <c r="Y565" s="13"/>
      <c r="Z565" s="13"/>
      <c r="AA565" s="13"/>
      <c r="AB565" s="13"/>
      <c r="AC565" s="13"/>
      <c r="AD565" s="13"/>
      <c r="AE565" s="13"/>
      <c r="AT565" s="262" t="s">
        <v>276</v>
      </c>
      <c r="AU565" s="262" t="s">
        <v>86</v>
      </c>
      <c r="AV565" s="13" t="s">
        <v>84</v>
      </c>
      <c r="AW565" s="13" t="s">
        <v>32</v>
      </c>
      <c r="AX565" s="13" t="s">
        <v>76</v>
      </c>
      <c r="AY565" s="262" t="s">
        <v>251</v>
      </c>
    </row>
    <row r="566" s="12" customFormat="1">
      <c r="A566" s="12"/>
      <c r="B566" s="242"/>
      <c r="C566" s="243"/>
      <c r="D566" s="234" t="s">
        <v>276</v>
      </c>
      <c r="E566" s="244" t="s">
        <v>1</v>
      </c>
      <c r="F566" s="245" t="s">
        <v>2113</v>
      </c>
      <c r="G566" s="243"/>
      <c r="H566" s="246">
        <v>22</v>
      </c>
      <c r="I566" s="247"/>
      <c r="J566" s="243"/>
      <c r="K566" s="243"/>
      <c r="L566" s="248"/>
      <c r="M566" s="249"/>
      <c r="N566" s="250"/>
      <c r="O566" s="250"/>
      <c r="P566" s="250"/>
      <c r="Q566" s="250"/>
      <c r="R566" s="250"/>
      <c r="S566" s="250"/>
      <c r="T566" s="251"/>
      <c r="U566" s="12"/>
      <c r="V566" s="12"/>
      <c r="W566" s="12"/>
      <c r="X566" s="12"/>
      <c r="Y566" s="12"/>
      <c r="Z566" s="12"/>
      <c r="AA566" s="12"/>
      <c r="AB566" s="12"/>
      <c r="AC566" s="12"/>
      <c r="AD566" s="12"/>
      <c r="AE566" s="12"/>
      <c r="AT566" s="252" t="s">
        <v>276</v>
      </c>
      <c r="AU566" s="252" t="s">
        <v>86</v>
      </c>
      <c r="AV566" s="12" t="s">
        <v>86</v>
      </c>
      <c r="AW566" s="12" t="s">
        <v>32</v>
      </c>
      <c r="AX566" s="12" t="s">
        <v>76</v>
      </c>
      <c r="AY566" s="252" t="s">
        <v>251</v>
      </c>
    </row>
    <row r="567" s="13" customFormat="1">
      <c r="A567" s="13"/>
      <c r="B567" s="253"/>
      <c r="C567" s="254"/>
      <c r="D567" s="234" t="s">
        <v>276</v>
      </c>
      <c r="E567" s="255" t="s">
        <v>1</v>
      </c>
      <c r="F567" s="256" t="s">
        <v>2114</v>
      </c>
      <c r="G567" s="254"/>
      <c r="H567" s="255" t="s">
        <v>1</v>
      </c>
      <c r="I567" s="257"/>
      <c r="J567" s="254"/>
      <c r="K567" s="254"/>
      <c r="L567" s="258"/>
      <c r="M567" s="259"/>
      <c r="N567" s="260"/>
      <c r="O567" s="260"/>
      <c r="P567" s="260"/>
      <c r="Q567" s="260"/>
      <c r="R567" s="260"/>
      <c r="S567" s="260"/>
      <c r="T567" s="261"/>
      <c r="U567" s="13"/>
      <c r="V567" s="13"/>
      <c r="W567" s="13"/>
      <c r="X567" s="13"/>
      <c r="Y567" s="13"/>
      <c r="Z567" s="13"/>
      <c r="AA567" s="13"/>
      <c r="AB567" s="13"/>
      <c r="AC567" s="13"/>
      <c r="AD567" s="13"/>
      <c r="AE567" s="13"/>
      <c r="AT567" s="262" t="s">
        <v>276</v>
      </c>
      <c r="AU567" s="262" t="s">
        <v>86</v>
      </c>
      <c r="AV567" s="13" t="s">
        <v>84</v>
      </c>
      <c r="AW567" s="13" t="s">
        <v>32</v>
      </c>
      <c r="AX567" s="13" t="s">
        <v>76</v>
      </c>
      <c r="AY567" s="262" t="s">
        <v>251</v>
      </c>
    </row>
    <row r="568" s="12" customFormat="1">
      <c r="A568" s="12"/>
      <c r="B568" s="242"/>
      <c r="C568" s="243"/>
      <c r="D568" s="234" t="s">
        <v>276</v>
      </c>
      <c r="E568" s="244" t="s">
        <v>1</v>
      </c>
      <c r="F568" s="245" t="s">
        <v>2115</v>
      </c>
      <c r="G568" s="243"/>
      <c r="H568" s="246">
        <v>36</v>
      </c>
      <c r="I568" s="247"/>
      <c r="J568" s="243"/>
      <c r="K568" s="243"/>
      <c r="L568" s="248"/>
      <c r="M568" s="249"/>
      <c r="N568" s="250"/>
      <c r="O568" s="250"/>
      <c r="P568" s="250"/>
      <c r="Q568" s="250"/>
      <c r="R568" s="250"/>
      <c r="S568" s="250"/>
      <c r="T568" s="251"/>
      <c r="U568" s="12"/>
      <c r="V568" s="12"/>
      <c r="W568" s="12"/>
      <c r="X568" s="12"/>
      <c r="Y568" s="12"/>
      <c r="Z568" s="12"/>
      <c r="AA568" s="12"/>
      <c r="AB568" s="12"/>
      <c r="AC568" s="12"/>
      <c r="AD568" s="12"/>
      <c r="AE568" s="12"/>
      <c r="AT568" s="252" t="s">
        <v>276</v>
      </c>
      <c r="AU568" s="252" t="s">
        <v>86</v>
      </c>
      <c r="AV568" s="12" t="s">
        <v>86</v>
      </c>
      <c r="AW568" s="12" t="s">
        <v>32</v>
      </c>
      <c r="AX568" s="12" t="s">
        <v>76</v>
      </c>
      <c r="AY568" s="252" t="s">
        <v>251</v>
      </c>
    </row>
    <row r="569" s="15" customFormat="1">
      <c r="A569" s="15"/>
      <c r="B569" s="274"/>
      <c r="C569" s="275"/>
      <c r="D569" s="234" t="s">
        <v>276</v>
      </c>
      <c r="E569" s="276" t="s">
        <v>1</v>
      </c>
      <c r="F569" s="277" t="s">
        <v>423</v>
      </c>
      <c r="G569" s="275"/>
      <c r="H569" s="278">
        <v>58</v>
      </c>
      <c r="I569" s="279"/>
      <c r="J569" s="275"/>
      <c r="K569" s="275"/>
      <c r="L569" s="280"/>
      <c r="M569" s="281"/>
      <c r="N569" s="282"/>
      <c r="O569" s="282"/>
      <c r="P569" s="282"/>
      <c r="Q569" s="282"/>
      <c r="R569" s="282"/>
      <c r="S569" s="282"/>
      <c r="T569" s="283"/>
      <c r="U569" s="15"/>
      <c r="V569" s="15"/>
      <c r="W569" s="15"/>
      <c r="X569" s="15"/>
      <c r="Y569" s="15"/>
      <c r="Z569" s="15"/>
      <c r="AA569" s="15"/>
      <c r="AB569" s="15"/>
      <c r="AC569" s="15"/>
      <c r="AD569" s="15"/>
      <c r="AE569" s="15"/>
      <c r="AT569" s="284" t="s">
        <v>276</v>
      </c>
      <c r="AU569" s="284" t="s">
        <v>86</v>
      </c>
      <c r="AV569" s="15" t="s">
        <v>254</v>
      </c>
      <c r="AW569" s="15" t="s">
        <v>32</v>
      </c>
      <c r="AX569" s="15" t="s">
        <v>84</v>
      </c>
      <c r="AY569" s="284" t="s">
        <v>251</v>
      </c>
    </row>
    <row r="570" s="2" customFormat="1" ht="24.15" customHeight="1">
      <c r="A570" s="38"/>
      <c r="B570" s="39"/>
      <c r="C570" s="220" t="s">
        <v>1772</v>
      </c>
      <c r="D570" s="220" t="s">
        <v>255</v>
      </c>
      <c r="E570" s="221" t="s">
        <v>2398</v>
      </c>
      <c r="F570" s="222" t="s">
        <v>2399</v>
      </c>
      <c r="G570" s="223" t="s">
        <v>802</v>
      </c>
      <c r="H570" s="224">
        <v>36</v>
      </c>
      <c r="I570" s="225"/>
      <c r="J570" s="226">
        <f>ROUND(I570*H570,2)</f>
        <v>0</v>
      </c>
      <c r="K570" s="227"/>
      <c r="L570" s="44"/>
      <c r="M570" s="228" t="s">
        <v>1</v>
      </c>
      <c r="N570" s="229" t="s">
        <v>41</v>
      </c>
      <c r="O570" s="91"/>
      <c r="P570" s="230">
        <f>O570*H570</f>
        <v>0</v>
      </c>
      <c r="Q570" s="230">
        <v>0</v>
      </c>
      <c r="R570" s="230">
        <f>Q570*H570</f>
        <v>0</v>
      </c>
      <c r="S570" s="230">
        <v>0</v>
      </c>
      <c r="T570" s="231">
        <f>S570*H570</f>
        <v>0</v>
      </c>
      <c r="U570" s="38"/>
      <c r="V570" s="38"/>
      <c r="W570" s="38"/>
      <c r="X570" s="38"/>
      <c r="Y570" s="38"/>
      <c r="Z570" s="38"/>
      <c r="AA570" s="38"/>
      <c r="AB570" s="38"/>
      <c r="AC570" s="38"/>
      <c r="AD570" s="38"/>
      <c r="AE570" s="38"/>
      <c r="AR570" s="232" t="s">
        <v>1605</v>
      </c>
      <c r="AT570" s="232" t="s">
        <v>255</v>
      </c>
      <c r="AU570" s="232" t="s">
        <v>86</v>
      </c>
      <c r="AY570" s="17" t="s">
        <v>251</v>
      </c>
      <c r="BE570" s="233">
        <f>IF(N570="základní",J570,0)</f>
        <v>0</v>
      </c>
      <c r="BF570" s="233">
        <f>IF(N570="snížená",J570,0)</f>
        <v>0</v>
      </c>
      <c r="BG570" s="233">
        <f>IF(N570="zákl. přenesená",J570,0)</f>
        <v>0</v>
      </c>
      <c r="BH570" s="233">
        <f>IF(N570="sníž. přenesená",J570,0)</f>
        <v>0</v>
      </c>
      <c r="BI570" s="233">
        <f>IF(N570="nulová",J570,0)</f>
        <v>0</v>
      </c>
      <c r="BJ570" s="17" t="s">
        <v>84</v>
      </c>
      <c r="BK570" s="233">
        <f>ROUND(I570*H570,2)</f>
        <v>0</v>
      </c>
      <c r="BL570" s="17" t="s">
        <v>1605</v>
      </c>
      <c r="BM570" s="232" t="s">
        <v>2400</v>
      </c>
    </row>
    <row r="571" s="2" customFormat="1">
      <c r="A571" s="38"/>
      <c r="B571" s="39"/>
      <c r="C571" s="40"/>
      <c r="D571" s="234" t="s">
        <v>260</v>
      </c>
      <c r="E571" s="40"/>
      <c r="F571" s="235" t="s">
        <v>2401</v>
      </c>
      <c r="G571" s="40"/>
      <c r="H571" s="40"/>
      <c r="I571" s="236"/>
      <c r="J571" s="40"/>
      <c r="K571" s="40"/>
      <c r="L571" s="44"/>
      <c r="M571" s="237"/>
      <c r="N571" s="238"/>
      <c r="O571" s="91"/>
      <c r="P571" s="91"/>
      <c r="Q571" s="91"/>
      <c r="R571" s="91"/>
      <c r="S571" s="91"/>
      <c r="T571" s="92"/>
      <c r="U571" s="38"/>
      <c r="V571" s="38"/>
      <c r="W571" s="38"/>
      <c r="X571" s="38"/>
      <c r="Y571" s="38"/>
      <c r="Z571" s="38"/>
      <c r="AA571" s="38"/>
      <c r="AB571" s="38"/>
      <c r="AC571" s="38"/>
      <c r="AD571" s="38"/>
      <c r="AE571" s="38"/>
      <c r="AT571" s="17" t="s">
        <v>260</v>
      </c>
      <c r="AU571" s="17" t="s">
        <v>86</v>
      </c>
    </row>
    <row r="572" s="2" customFormat="1">
      <c r="A572" s="38"/>
      <c r="B572" s="39"/>
      <c r="C572" s="40"/>
      <c r="D572" s="240" t="s">
        <v>274</v>
      </c>
      <c r="E572" s="40"/>
      <c r="F572" s="241" t="s">
        <v>2402</v>
      </c>
      <c r="G572" s="40"/>
      <c r="H572" s="40"/>
      <c r="I572" s="236"/>
      <c r="J572" s="40"/>
      <c r="K572" s="40"/>
      <c r="L572" s="44"/>
      <c r="M572" s="237"/>
      <c r="N572" s="238"/>
      <c r="O572" s="91"/>
      <c r="P572" s="91"/>
      <c r="Q572" s="91"/>
      <c r="R572" s="91"/>
      <c r="S572" s="91"/>
      <c r="T572" s="92"/>
      <c r="U572" s="38"/>
      <c r="V572" s="38"/>
      <c r="W572" s="38"/>
      <c r="X572" s="38"/>
      <c r="Y572" s="38"/>
      <c r="Z572" s="38"/>
      <c r="AA572" s="38"/>
      <c r="AB572" s="38"/>
      <c r="AC572" s="38"/>
      <c r="AD572" s="38"/>
      <c r="AE572" s="38"/>
      <c r="AT572" s="17" t="s">
        <v>274</v>
      </c>
      <c r="AU572" s="17" t="s">
        <v>86</v>
      </c>
    </row>
    <row r="573" s="12" customFormat="1">
      <c r="A573" s="12"/>
      <c r="B573" s="242"/>
      <c r="C573" s="243"/>
      <c r="D573" s="234" t="s">
        <v>276</v>
      </c>
      <c r="E573" s="244" t="s">
        <v>1</v>
      </c>
      <c r="F573" s="245" t="s">
        <v>2403</v>
      </c>
      <c r="G573" s="243"/>
      <c r="H573" s="246">
        <v>36</v>
      </c>
      <c r="I573" s="247"/>
      <c r="J573" s="243"/>
      <c r="K573" s="243"/>
      <c r="L573" s="248"/>
      <c r="M573" s="249"/>
      <c r="N573" s="250"/>
      <c r="O573" s="250"/>
      <c r="P573" s="250"/>
      <c r="Q573" s="250"/>
      <c r="R573" s="250"/>
      <c r="S573" s="250"/>
      <c r="T573" s="251"/>
      <c r="U573" s="12"/>
      <c r="V573" s="12"/>
      <c r="W573" s="12"/>
      <c r="X573" s="12"/>
      <c r="Y573" s="12"/>
      <c r="Z573" s="12"/>
      <c r="AA573" s="12"/>
      <c r="AB573" s="12"/>
      <c r="AC573" s="12"/>
      <c r="AD573" s="12"/>
      <c r="AE573" s="12"/>
      <c r="AT573" s="252" t="s">
        <v>276</v>
      </c>
      <c r="AU573" s="252" t="s">
        <v>86</v>
      </c>
      <c r="AV573" s="12" t="s">
        <v>86</v>
      </c>
      <c r="AW573" s="12" t="s">
        <v>32</v>
      </c>
      <c r="AX573" s="12" t="s">
        <v>84</v>
      </c>
      <c r="AY573" s="252" t="s">
        <v>251</v>
      </c>
    </row>
    <row r="574" s="2" customFormat="1" ht="24.15" customHeight="1">
      <c r="A574" s="38"/>
      <c r="B574" s="39"/>
      <c r="C574" s="220" t="s">
        <v>1778</v>
      </c>
      <c r="D574" s="220" t="s">
        <v>255</v>
      </c>
      <c r="E574" s="221" t="s">
        <v>2056</v>
      </c>
      <c r="F574" s="222" t="s">
        <v>2057</v>
      </c>
      <c r="G574" s="223" t="s">
        <v>409</v>
      </c>
      <c r="H574" s="224">
        <v>268.80000000000001</v>
      </c>
      <c r="I574" s="225"/>
      <c r="J574" s="226">
        <f>ROUND(I574*H574,2)</f>
        <v>0</v>
      </c>
      <c r="K574" s="227"/>
      <c r="L574" s="44"/>
      <c r="M574" s="228" t="s">
        <v>1</v>
      </c>
      <c r="N574" s="229" t="s">
        <v>41</v>
      </c>
      <c r="O574" s="91"/>
      <c r="P574" s="230">
        <f>O574*H574</f>
        <v>0</v>
      </c>
      <c r="Q574" s="230">
        <v>0.00058</v>
      </c>
      <c r="R574" s="230">
        <f>Q574*H574</f>
        <v>0.15590400000000002</v>
      </c>
      <c r="S574" s="230">
        <v>0</v>
      </c>
      <c r="T574" s="231">
        <f>S574*H574</f>
        <v>0</v>
      </c>
      <c r="U574" s="38"/>
      <c r="V574" s="38"/>
      <c r="W574" s="38"/>
      <c r="X574" s="38"/>
      <c r="Y574" s="38"/>
      <c r="Z574" s="38"/>
      <c r="AA574" s="38"/>
      <c r="AB574" s="38"/>
      <c r="AC574" s="38"/>
      <c r="AD574" s="38"/>
      <c r="AE574" s="38"/>
      <c r="AR574" s="232" t="s">
        <v>1605</v>
      </c>
      <c r="AT574" s="232" t="s">
        <v>255</v>
      </c>
      <c r="AU574" s="232" t="s">
        <v>86</v>
      </c>
      <c r="AY574" s="17" t="s">
        <v>251</v>
      </c>
      <c r="BE574" s="233">
        <f>IF(N574="základní",J574,0)</f>
        <v>0</v>
      </c>
      <c r="BF574" s="233">
        <f>IF(N574="snížená",J574,0)</f>
        <v>0</v>
      </c>
      <c r="BG574" s="233">
        <f>IF(N574="zákl. přenesená",J574,0)</f>
        <v>0</v>
      </c>
      <c r="BH574" s="233">
        <f>IF(N574="sníž. přenesená",J574,0)</f>
        <v>0</v>
      </c>
      <c r="BI574" s="233">
        <f>IF(N574="nulová",J574,0)</f>
        <v>0</v>
      </c>
      <c r="BJ574" s="17" t="s">
        <v>84</v>
      </c>
      <c r="BK574" s="233">
        <f>ROUND(I574*H574,2)</f>
        <v>0</v>
      </c>
      <c r="BL574" s="17" t="s">
        <v>1605</v>
      </c>
      <c r="BM574" s="232" t="s">
        <v>2404</v>
      </c>
    </row>
    <row r="575" s="2" customFormat="1">
      <c r="A575" s="38"/>
      <c r="B575" s="39"/>
      <c r="C575" s="40"/>
      <c r="D575" s="234" t="s">
        <v>260</v>
      </c>
      <c r="E575" s="40"/>
      <c r="F575" s="235" t="s">
        <v>2059</v>
      </c>
      <c r="G575" s="40"/>
      <c r="H575" s="40"/>
      <c r="I575" s="236"/>
      <c r="J575" s="40"/>
      <c r="K575" s="40"/>
      <c r="L575" s="44"/>
      <c r="M575" s="237"/>
      <c r="N575" s="238"/>
      <c r="O575" s="91"/>
      <c r="P575" s="91"/>
      <c r="Q575" s="91"/>
      <c r="R575" s="91"/>
      <c r="S575" s="91"/>
      <c r="T575" s="92"/>
      <c r="U575" s="38"/>
      <c r="V575" s="38"/>
      <c r="W575" s="38"/>
      <c r="X575" s="38"/>
      <c r="Y575" s="38"/>
      <c r="Z575" s="38"/>
      <c r="AA575" s="38"/>
      <c r="AB575" s="38"/>
      <c r="AC575" s="38"/>
      <c r="AD575" s="38"/>
      <c r="AE575" s="38"/>
      <c r="AT575" s="17" t="s">
        <v>260</v>
      </c>
      <c r="AU575" s="17" t="s">
        <v>86</v>
      </c>
    </row>
    <row r="576" s="2" customFormat="1">
      <c r="A576" s="38"/>
      <c r="B576" s="39"/>
      <c r="C576" s="40"/>
      <c r="D576" s="240" t="s">
        <v>274</v>
      </c>
      <c r="E576" s="40"/>
      <c r="F576" s="241" t="s">
        <v>2060</v>
      </c>
      <c r="G576" s="40"/>
      <c r="H576" s="40"/>
      <c r="I576" s="236"/>
      <c r="J576" s="40"/>
      <c r="K576" s="40"/>
      <c r="L576" s="44"/>
      <c r="M576" s="237"/>
      <c r="N576" s="238"/>
      <c r="O576" s="91"/>
      <c r="P576" s="91"/>
      <c r="Q576" s="91"/>
      <c r="R576" s="91"/>
      <c r="S576" s="91"/>
      <c r="T576" s="92"/>
      <c r="U576" s="38"/>
      <c r="V576" s="38"/>
      <c r="W576" s="38"/>
      <c r="X576" s="38"/>
      <c r="Y576" s="38"/>
      <c r="Z576" s="38"/>
      <c r="AA576" s="38"/>
      <c r="AB576" s="38"/>
      <c r="AC576" s="38"/>
      <c r="AD576" s="38"/>
      <c r="AE576" s="38"/>
      <c r="AT576" s="17" t="s">
        <v>274</v>
      </c>
      <c r="AU576" s="17" t="s">
        <v>86</v>
      </c>
    </row>
    <row r="577" s="12" customFormat="1">
      <c r="A577" s="12"/>
      <c r="B577" s="242"/>
      <c r="C577" s="243"/>
      <c r="D577" s="234" t="s">
        <v>276</v>
      </c>
      <c r="E577" s="244" t="s">
        <v>1</v>
      </c>
      <c r="F577" s="245" t="s">
        <v>2405</v>
      </c>
      <c r="G577" s="243"/>
      <c r="H577" s="246">
        <v>108</v>
      </c>
      <c r="I577" s="247"/>
      <c r="J577" s="243"/>
      <c r="K577" s="243"/>
      <c r="L577" s="248"/>
      <c r="M577" s="249"/>
      <c r="N577" s="250"/>
      <c r="O577" s="250"/>
      <c r="P577" s="250"/>
      <c r="Q577" s="250"/>
      <c r="R577" s="250"/>
      <c r="S577" s="250"/>
      <c r="T577" s="251"/>
      <c r="U577" s="12"/>
      <c r="V577" s="12"/>
      <c r="W577" s="12"/>
      <c r="X577" s="12"/>
      <c r="Y577" s="12"/>
      <c r="Z577" s="12"/>
      <c r="AA577" s="12"/>
      <c r="AB577" s="12"/>
      <c r="AC577" s="12"/>
      <c r="AD577" s="12"/>
      <c r="AE577" s="12"/>
      <c r="AT577" s="252" t="s">
        <v>276</v>
      </c>
      <c r="AU577" s="252" t="s">
        <v>86</v>
      </c>
      <c r="AV577" s="12" t="s">
        <v>86</v>
      </c>
      <c r="AW577" s="12" t="s">
        <v>32</v>
      </c>
      <c r="AX577" s="12" t="s">
        <v>76</v>
      </c>
      <c r="AY577" s="252" t="s">
        <v>251</v>
      </c>
    </row>
    <row r="578" s="13" customFormat="1">
      <c r="A578" s="13"/>
      <c r="B578" s="253"/>
      <c r="C578" s="254"/>
      <c r="D578" s="234" t="s">
        <v>276</v>
      </c>
      <c r="E578" s="255" t="s">
        <v>1</v>
      </c>
      <c r="F578" s="256" t="s">
        <v>2114</v>
      </c>
      <c r="G578" s="254"/>
      <c r="H578" s="255" t="s">
        <v>1</v>
      </c>
      <c r="I578" s="257"/>
      <c r="J578" s="254"/>
      <c r="K578" s="254"/>
      <c r="L578" s="258"/>
      <c r="M578" s="259"/>
      <c r="N578" s="260"/>
      <c r="O578" s="260"/>
      <c r="P578" s="260"/>
      <c r="Q578" s="260"/>
      <c r="R578" s="260"/>
      <c r="S578" s="260"/>
      <c r="T578" s="261"/>
      <c r="U578" s="13"/>
      <c r="V578" s="13"/>
      <c r="W578" s="13"/>
      <c r="X578" s="13"/>
      <c r="Y578" s="13"/>
      <c r="Z578" s="13"/>
      <c r="AA578" s="13"/>
      <c r="AB578" s="13"/>
      <c r="AC578" s="13"/>
      <c r="AD578" s="13"/>
      <c r="AE578" s="13"/>
      <c r="AT578" s="262" t="s">
        <v>276</v>
      </c>
      <c r="AU578" s="262" t="s">
        <v>86</v>
      </c>
      <c r="AV578" s="13" t="s">
        <v>84</v>
      </c>
      <c r="AW578" s="13" t="s">
        <v>32</v>
      </c>
      <c r="AX578" s="13" t="s">
        <v>76</v>
      </c>
      <c r="AY578" s="262" t="s">
        <v>251</v>
      </c>
    </row>
    <row r="579" s="12" customFormat="1">
      <c r="A579" s="12"/>
      <c r="B579" s="242"/>
      <c r="C579" s="243"/>
      <c r="D579" s="234" t="s">
        <v>276</v>
      </c>
      <c r="E579" s="244" t="s">
        <v>1</v>
      </c>
      <c r="F579" s="245" t="s">
        <v>2406</v>
      </c>
      <c r="G579" s="243"/>
      <c r="H579" s="246">
        <v>108</v>
      </c>
      <c r="I579" s="247"/>
      <c r="J579" s="243"/>
      <c r="K579" s="243"/>
      <c r="L579" s="248"/>
      <c r="M579" s="249"/>
      <c r="N579" s="250"/>
      <c r="O579" s="250"/>
      <c r="P579" s="250"/>
      <c r="Q579" s="250"/>
      <c r="R579" s="250"/>
      <c r="S579" s="250"/>
      <c r="T579" s="251"/>
      <c r="U579" s="12"/>
      <c r="V579" s="12"/>
      <c r="W579" s="12"/>
      <c r="X579" s="12"/>
      <c r="Y579" s="12"/>
      <c r="Z579" s="12"/>
      <c r="AA579" s="12"/>
      <c r="AB579" s="12"/>
      <c r="AC579" s="12"/>
      <c r="AD579" s="12"/>
      <c r="AE579" s="12"/>
      <c r="AT579" s="252" t="s">
        <v>276</v>
      </c>
      <c r="AU579" s="252" t="s">
        <v>86</v>
      </c>
      <c r="AV579" s="12" t="s">
        <v>86</v>
      </c>
      <c r="AW579" s="12" t="s">
        <v>32</v>
      </c>
      <c r="AX579" s="12" t="s">
        <v>76</v>
      </c>
      <c r="AY579" s="252" t="s">
        <v>251</v>
      </c>
    </row>
    <row r="580" s="13" customFormat="1">
      <c r="A580" s="13"/>
      <c r="B580" s="253"/>
      <c r="C580" s="254"/>
      <c r="D580" s="234" t="s">
        <v>276</v>
      </c>
      <c r="E580" s="255" t="s">
        <v>1</v>
      </c>
      <c r="F580" s="256" t="s">
        <v>2061</v>
      </c>
      <c r="G580" s="254"/>
      <c r="H580" s="255" t="s">
        <v>1</v>
      </c>
      <c r="I580" s="257"/>
      <c r="J580" s="254"/>
      <c r="K580" s="254"/>
      <c r="L580" s="258"/>
      <c r="M580" s="259"/>
      <c r="N580" s="260"/>
      <c r="O580" s="260"/>
      <c r="P580" s="260"/>
      <c r="Q580" s="260"/>
      <c r="R580" s="260"/>
      <c r="S580" s="260"/>
      <c r="T580" s="261"/>
      <c r="U580" s="13"/>
      <c r="V580" s="13"/>
      <c r="W580" s="13"/>
      <c r="X580" s="13"/>
      <c r="Y580" s="13"/>
      <c r="Z580" s="13"/>
      <c r="AA580" s="13"/>
      <c r="AB580" s="13"/>
      <c r="AC580" s="13"/>
      <c r="AD580" s="13"/>
      <c r="AE580" s="13"/>
      <c r="AT580" s="262" t="s">
        <v>276</v>
      </c>
      <c r="AU580" s="262" t="s">
        <v>86</v>
      </c>
      <c r="AV580" s="13" t="s">
        <v>84</v>
      </c>
      <c r="AW580" s="13" t="s">
        <v>32</v>
      </c>
      <c r="AX580" s="13" t="s">
        <v>76</v>
      </c>
      <c r="AY580" s="262" t="s">
        <v>251</v>
      </c>
    </row>
    <row r="581" s="12" customFormat="1">
      <c r="A581" s="12"/>
      <c r="B581" s="242"/>
      <c r="C581" s="243"/>
      <c r="D581" s="234" t="s">
        <v>276</v>
      </c>
      <c r="E581" s="244" t="s">
        <v>1</v>
      </c>
      <c r="F581" s="245" t="s">
        <v>2407</v>
      </c>
      <c r="G581" s="243"/>
      <c r="H581" s="246">
        <v>52.799999999999997</v>
      </c>
      <c r="I581" s="247"/>
      <c r="J581" s="243"/>
      <c r="K581" s="243"/>
      <c r="L581" s="248"/>
      <c r="M581" s="249"/>
      <c r="N581" s="250"/>
      <c r="O581" s="250"/>
      <c r="P581" s="250"/>
      <c r="Q581" s="250"/>
      <c r="R581" s="250"/>
      <c r="S581" s="250"/>
      <c r="T581" s="251"/>
      <c r="U581" s="12"/>
      <c r="V581" s="12"/>
      <c r="W581" s="12"/>
      <c r="X581" s="12"/>
      <c r="Y581" s="12"/>
      <c r="Z581" s="12"/>
      <c r="AA581" s="12"/>
      <c r="AB581" s="12"/>
      <c r="AC581" s="12"/>
      <c r="AD581" s="12"/>
      <c r="AE581" s="12"/>
      <c r="AT581" s="252" t="s">
        <v>276</v>
      </c>
      <c r="AU581" s="252" t="s">
        <v>86</v>
      </c>
      <c r="AV581" s="12" t="s">
        <v>86</v>
      </c>
      <c r="AW581" s="12" t="s">
        <v>32</v>
      </c>
      <c r="AX581" s="12" t="s">
        <v>76</v>
      </c>
      <c r="AY581" s="252" t="s">
        <v>251</v>
      </c>
    </row>
    <row r="582" s="15" customFormat="1">
      <c r="A582" s="15"/>
      <c r="B582" s="274"/>
      <c r="C582" s="275"/>
      <c r="D582" s="234" t="s">
        <v>276</v>
      </c>
      <c r="E582" s="276" t="s">
        <v>1</v>
      </c>
      <c r="F582" s="277" t="s">
        <v>423</v>
      </c>
      <c r="G582" s="275"/>
      <c r="H582" s="278">
        <v>268.80000000000001</v>
      </c>
      <c r="I582" s="279"/>
      <c r="J582" s="275"/>
      <c r="K582" s="275"/>
      <c r="L582" s="280"/>
      <c r="M582" s="281"/>
      <c r="N582" s="282"/>
      <c r="O582" s="282"/>
      <c r="P582" s="282"/>
      <c r="Q582" s="282"/>
      <c r="R582" s="282"/>
      <c r="S582" s="282"/>
      <c r="T582" s="283"/>
      <c r="U582" s="15"/>
      <c r="V582" s="15"/>
      <c r="W582" s="15"/>
      <c r="X582" s="15"/>
      <c r="Y582" s="15"/>
      <c r="Z582" s="15"/>
      <c r="AA582" s="15"/>
      <c r="AB582" s="15"/>
      <c r="AC582" s="15"/>
      <c r="AD582" s="15"/>
      <c r="AE582" s="15"/>
      <c r="AT582" s="284" t="s">
        <v>276</v>
      </c>
      <c r="AU582" s="284" t="s">
        <v>86</v>
      </c>
      <c r="AV582" s="15" t="s">
        <v>254</v>
      </c>
      <c r="AW582" s="15" t="s">
        <v>32</v>
      </c>
      <c r="AX582" s="15" t="s">
        <v>84</v>
      </c>
      <c r="AY582" s="284" t="s">
        <v>251</v>
      </c>
    </row>
    <row r="583" s="2" customFormat="1" ht="24.15" customHeight="1">
      <c r="A583" s="38"/>
      <c r="B583" s="39"/>
      <c r="C583" s="220" t="s">
        <v>1784</v>
      </c>
      <c r="D583" s="220" t="s">
        <v>255</v>
      </c>
      <c r="E583" s="221" t="s">
        <v>2064</v>
      </c>
      <c r="F583" s="222" t="s">
        <v>2065</v>
      </c>
      <c r="G583" s="223" t="s">
        <v>409</v>
      </c>
      <c r="H583" s="224">
        <v>268.80000000000001</v>
      </c>
      <c r="I583" s="225"/>
      <c r="J583" s="226">
        <f>ROUND(I583*H583,2)</f>
        <v>0</v>
      </c>
      <c r="K583" s="227"/>
      <c r="L583" s="44"/>
      <c r="M583" s="228" t="s">
        <v>1</v>
      </c>
      <c r="N583" s="229" t="s">
        <v>41</v>
      </c>
      <c r="O583" s="91"/>
      <c r="P583" s="230">
        <f>O583*H583</f>
        <v>0</v>
      </c>
      <c r="Q583" s="230">
        <v>0</v>
      </c>
      <c r="R583" s="230">
        <f>Q583*H583</f>
        <v>0</v>
      </c>
      <c r="S583" s="230">
        <v>0</v>
      </c>
      <c r="T583" s="231">
        <f>S583*H583</f>
        <v>0</v>
      </c>
      <c r="U583" s="38"/>
      <c r="V583" s="38"/>
      <c r="W583" s="38"/>
      <c r="X583" s="38"/>
      <c r="Y583" s="38"/>
      <c r="Z583" s="38"/>
      <c r="AA583" s="38"/>
      <c r="AB583" s="38"/>
      <c r="AC583" s="38"/>
      <c r="AD583" s="38"/>
      <c r="AE583" s="38"/>
      <c r="AR583" s="232" t="s">
        <v>1605</v>
      </c>
      <c r="AT583" s="232" t="s">
        <v>255</v>
      </c>
      <c r="AU583" s="232" t="s">
        <v>86</v>
      </c>
      <c r="AY583" s="17" t="s">
        <v>251</v>
      </c>
      <c r="BE583" s="233">
        <f>IF(N583="základní",J583,0)</f>
        <v>0</v>
      </c>
      <c r="BF583" s="233">
        <f>IF(N583="snížená",J583,0)</f>
        <v>0</v>
      </c>
      <c r="BG583" s="233">
        <f>IF(N583="zákl. přenesená",J583,0)</f>
        <v>0</v>
      </c>
      <c r="BH583" s="233">
        <f>IF(N583="sníž. přenesená",J583,0)</f>
        <v>0</v>
      </c>
      <c r="BI583" s="233">
        <f>IF(N583="nulová",J583,0)</f>
        <v>0</v>
      </c>
      <c r="BJ583" s="17" t="s">
        <v>84</v>
      </c>
      <c r="BK583" s="233">
        <f>ROUND(I583*H583,2)</f>
        <v>0</v>
      </c>
      <c r="BL583" s="17" t="s">
        <v>1605</v>
      </c>
      <c r="BM583" s="232" t="s">
        <v>2408</v>
      </c>
    </row>
    <row r="584" s="2" customFormat="1">
      <c r="A584" s="38"/>
      <c r="B584" s="39"/>
      <c r="C584" s="40"/>
      <c r="D584" s="234" t="s">
        <v>260</v>
      </c>
      <c r="E584" s="40"/>
      <c r="F584" s="235" t="s">
        <v>2067</v>
      </c>
      <c r="G584" s="40"/>
      <c r="H584" s="40"/>
      <c r="I584" s="236"/>
      <c r="J584" s="40"/>
      <c r="K584" s="40"/>
      <c r="L584" s="44"/>
      <c r="M584" s="237"/>
      <c r="N584" s="238"/>
      <c r="O584" s="91"/>
      <c r="P584" s="91"/>
      <c r="Q584" s="91"/>
      <c r="R584" s="91"/>
      <c r="S584" s="91"/>
      <c r="T584" s="92"/>
      <c r="U584" s="38"/>
      <c r="V584" s="38"/>
      <c r="W584" s="38"/>
      <c r="X584" s="38"/>
      <c r="Y584" s="38"/>
      <c r="Z584" s="38"/>
      <c r="AA584" s="38"/>
      <c r="AB584" s="38"/>
      <c r="AC584" s="38"/>
      <c r="AD584" s="38"/>
      <c r="AE584" s="38"/>
      <c r="AT584" s="17" t="s">
        <v>260</v>
      </c>
      <c r="AU584" s="17" t="s">
        <v>86</v>
      </c>
    </row>
    <row r="585" s="2" customFormat="1">
      <c r="A585" s="38"/>
      <c r="B585" s="39"/>
      <c r="C585" s="40"/>
      <c r="D585" s="240" t="s">
        <v>274</v>
      </c>
      <c r="E585" s="40"/>
      <c r="F585" s="241" t="s">
        <v>2068</v>
      </c>
      <c r="G585" s="40"/>
      <c r="H585" s="40"/>
      <c r="I585" s="236"/>
      <c r="J585" s="40"/>
      <c r="K585" s="40"/>
      <c r="L585" s="44"/>
      <c r="M585" s="237"/>
      <c r="N585" s="238"/>
      <c r="O585" s="91"/>
      <c r="P585" s="91"/>
      <c r="Q585" s="91"/>
      <c r="R585" s="91"/>
      <c r="S585" s="91"/>
      <c r="T585" s="92"/>
      <c r="U585" s="38"/>
      <c r="V585" s="38"/>
      <c r="W585" s="38"/>
      <c r="X585" s="38"/>
      <c r="Y585" s="38"/>
      <c r="Z585" s="38"/>
      <c r="AA585" s="38"/>
      <c r="AB585" s="38"/>
      <c r="AC585" s="38"/>
      <c r="AD585" s="38"/>
      <c r="AE585" s="38"/>
      <c r="AT585" s="17" t="s">
        <v>274</v>
      </c>
      <c r="AU585" s="17" t="s">
        <v>86</v>
      </c>
    </row>
    <row r="586" s="12" customFormat="1">
      <c r="A586" s="12"/>
      <c r="B586" s="242"/>
      <c r="C586" s="243"/>
      <c r="D586" s="234" t="s">
        <v>276</v>
      </c>
      <c r="E586" s="244" t="s">
        <v>1</v>
      </c>
      <c r="F586" s="245" t="s">
        <v>2409</v>
      </c>
      <c r="G586" s="243"/>
      <c r="H586" s="246">
        <v>268.80000000000001</v>
      </c>
      <c r="I586" s="247"/>
      <c r="J586" s="243"/>
      <c r="K586" s="243"/>
      <c r="L586" s="248"/>
      <c r="M586" s="249"/>
      <c r="N586" s="250"/>
      <c r="O586" s="250"/>
      <c r="P586" s="250"/>
      <c r="Q586" s="250"/>
      <c r="R586" s="250"/>
      <c r="S586" s="250"/>
      <c r="T586" s="251"/>
      <c r="U586" s="12"/>
      <c r="V586" s="12"/>
      <c r="W586" s="12"/>
      <c r="X586" s="12"/>
      <c r="Y586" s="12"/>
      <c r="Z586" s="12"/>
      <c r="AA586" s="12"/>
      <c r="AB586" s="12"/>
      <c r="AC586" s="12"/>
      <c r="AD586" s="12"/>
      <c r="AE586" s="12"/>
      <c r="AT586" s="252" t="s">
        <v>276</v>
      </c>
      <c r="AU586" s="252" t="s">
        <v>86</v>
      </c>
      <c r="AV586" s="12" t="s">
        <v>86</v>
      </c>
      <c r="AW586" s="12" t="s">
        <v>32</v>
      </c>
      <c r="AX586" s="12" t="s">
        <v>84</v>
      </c>
      <c r="AY586" s="252" t="s">
        <v>251</v>
      </c>
    </row>
    <row r="587" s="2" customFormat="1" ht="37.8" customHeight="1">
      <c r="A587" s="38"/>
      <c r="B587" s="39"/>
      <c r="C587" s="220" t="s">
        <v>1791</v>
      </c>
      <c r="D587" s="220" t="s">
        <v>255</v>
      </c>
      <c r="E587" s="221" t="s">
        <v>2071</v>
      </c>
      <c r="F587" s="222" t="s">
        <v>2072</v>
      </c>
      <c r="G587" s="223" t="s">
        <v>592</v>
      </c>
      <c r="H587" s="224">
        <v>125.76000000000001</v>
      </c>
      <c r="I587" s="225"/>
      <c r="J587" s="226">
        <f>ROUND(I587*H587,2)</f>
        <v>0</v>
      </c>
      <c r="K587" s="227"/>
      <c r="L587" s="44"/>
      <c r="M587" s="228" t="s">
        <v>1</v>
      </c>
      <c r="N587" s="229" t="s">
        <v>41</v>
      </c>
      <c r="O587" s="91"/>
      <c r="P587" s="230">
        <f>O587*H587</f>
        <v>0</v>
      </c>
      <c r="Q587" s="230">
        <v>0</v>
      </c>
      <c r="R587" s="230">
        <f>Q587*H587</f>
        <v>0</v>
      </c>
      <c r="S587" s="230">
        <v>0</v>
      </c>
      <c r="T587" s="231">
        <f>S587*H587</f>
        <v>0</v>
      </c>
      <c r="U587" s="38"/>
      <c r="V587" s="38"/>
      <c r="W587" s="38"/>
      <c r="X587" s="38"/>
      <c r="Y587" s="38"/>
      <c r="Z587" s="38"/>
      <c r="AA587" s="38"/>
      <c r="AB587" s="38"/>
      <c r="AC587" s="38"/>
      <c r="AD587" s="38"/>
      <c r="AE587" s="38"/>
      <c r="AR587" s="232" t="s">
        <v>1605</v>
      </c>
      <c r="AT587" s="232" t="s">
        <v>255</v>
      </c>
      <c r="AU587" s="232" t="s">
        <v>86</v>
      </c>
      <c r="AY587" s="17" t="s">
        <v>251</v>
      </c>
      <c r="BE587" s="233">
        <f>IF(N587="základní",J587,0)</f>
        <v>0</v>
      </c>
      <c r="BF587" s="233">
        <f>IF(N587="snížená",J587,0)</f>
        <v>0</v>
      </c>
      <c r="BG587" s="233">
        <f>IF(N587="zákl. přenesená",J587,0)</f>
        <v>0</v>
      </c>
      <c r="BH587" s="233">
        <f>IF(N587="sníž. přenesená",J587,0)</f>
        <v>0</v>
      </c>
      <c r="BI587" s="233">
        <f>IF(N587="nulová",J587,0)</f>
        <v>0</v>
      </c>
      <c r="BJ587" s="17" t="s">
        <v>84</v>
      </c>
      <c r="BK587" s="233">
        <f>ROUND(I587*H587,2)</f>
        <v>0</v>
      </c>
      <c r="BL587" s="17" t="s">
        <v>1605</v>
      </c>
      <c r="BM587" s="232" t="s">
        <v>2410</v>
      </c>
    </row>
    <row r="588" s="2" customFormat="1">
      <c r="A588" s="38"/>
      <c r="B588" s="39"/>
      <c r="C588" s="40"/>
      <c r="D588" s="234" t="s">
        <v>260</v>
      </c>
      <c r="E588" s="40"/>
      <c r="F588" s="235" t="s">
        <v>2074</v>
      </c>
      <c r="G588" s="40"/>
      <c r="H588" s="40"/>
      <c r="I588" s="236"/>
      <c r="J588" s="40"/>
      <c r="K588" s="40"/>
      <c r="L588" s="44"/>
      <c r="M588" s="237"/>
      <c r="N588" s="238"/>
      <c r="O588" s="91"/>
      <c r="P588" s="91"/>
      <c r="Q588" s="91"/>
      <c r="R588" s="91"/>
      <c r="S588" s="91"/>
      <c r="T588" s="92"/>
      <c r="U588" s="38"/>
      <c r="V588" s="38"/>
      <c r="W588" s="38"/>
      <c r="X588" s="38"/>
      <c r="Y588" s="38"/>
      <c r="Z588" s="38"/>
      <c r="AA588" s="38"/>
      <c r="AB588" s="38"/>
      <c r="AC588" s="38"/>
      <c r="AD588" s="38"/>
      <c r="AE588" s="38"/>
      <c r="AT588" s="17" t="s">
        <v>260</v>
      </c>
      <c r="AU588" s="17" t="s">
        <v>86</v>
      </c>
    </row>
    <row r="589" s="2" customFormat="1">
      <c r="A589" s="38"/>
      <c r="B589" s="39"/>
      <c r="C589" s="40"/>
      <c r="D589" s="240" t="s">
        <v>274</v>
      </c>
      <c r="E589" s="40"/>
      <c r="F589" s="241" t="s">
        <v>2075</v>
      </c>
      <c r="G589" s="40"/>
      <c r="H589" s="40"/>
      <c r="I589" s="236"/>
      <c r="J589" s="40"/>
      <c r="K589" s="40"/>
      <c r="L589" s="44"/>
      <c r="M589" s="237"/>
      <c r="N589" s="238"/>
      <c r="O589" s="91"/>
      <c r="P589" s="91"/>
      <c r="Q589" s="91"/>
      <c r="R589" s="91"/>
      <c r="S589" s="91"/>
      <c r="T589" s="92"/>
      <c r="U589" s="38"/>
      <c r="V589" s="38"/>
      <c r="W589" s="38"/>
      <c r="X589" s="38"/>
      <c r="Y589" s="38"/>
      <c r="Z589" s="38"/>
      <c r="AA589" s="38"/>
      <c r="AB589" s="38"/>
      <c r="AC589" s="38"/>
      <c r="AD589" s="38"/>
      <c r="AE589" s="38"/>
      <c r="AT589" s="17" t="s">
        <v>274</v>
      </c>
      <c r="AU589" s="17" t="s">
        <v>86</v>
      </c>
    </row>
    <row r="590" s="13" customFormat="1">
      <c r="A590" s="13"/>
      <c r="B590" s="253"/>
      <c r="C590" s="254"/>
      <c r="D590" s="234" t="s">
        <v>276</v>
      </c>
      <c r="E590" s="255" t="s">
        <v>1</v>
      </c>
      <c r="F590" s="256" t="s">
        <v>2076</v>
      </c>
      <c r="G590" s="254"/>
      <c r="H590" s="255" t="s">
        <v>1</v>
      </c>
      <c r="I590" s="257"/>
      <c r="J590" s="254"/>
      <c r="K590" s="254"/>
      <c r="L590" s="258"/>
      <c r="M590" s="259"/>
      <c r="N590" s="260"/>
      <c r="O590" s="260"/>
      <c r="P590" s="260"/>
      <c r="Q590" s="260"/>
      <c r="R590" s="260"/>
      <c r="S590" s="260"/>
      <c r="T590" s="261"/>
      <c r="U590" s="13"/>
      <c r="V590" s="13"/>
      <c r="W590" s="13"/>
      <c r="X590" s="13"/>
      <c r="Y590" s="13"/>
      <c r="Z590" s="13"/>
      <c r="AA590" s="13"/>
      <c r="AB590" s="13"/>
      <c r="AC590" s="13"/>
      <c r="AD590" s="13"/>
      <c r="AE590" s="13"/>
      <c r="AT590" s="262" t="s">
        <v>276</v>
      </c>
      <c r="AU590" s="262" t="s">
        <v>86</v>
      </c>
      <c r="AV590" s="13" t="s">
        <v>84</v>
      </c>
      <c r="AW590" s="13" t="s">
        <v>32</v>
      </c>
      <c r="AX590" s="13" t="s">
        <v>76</v>
      </c>
      <c r="AY590" s="262" t="s">
        <v>251</v>
      </c>
    </row>
    <row r="591" s="13" customFormat="1">
      <c r="A591" s="13"/>
      <c r="B591" s="253"/>
      <c r="C591" s="254"/>
      <c r="D591" s="234" t="s">
        <v>276</v>
      </c>
      <c r="E591" s="255" t="s">
        <v>1</v>
      </c>
      <c r="F591" s="256" t="s">
        <v>2061</v>
      </c>
      <c r="G591" s="254"/>
      <c r="H591" s="255" t="s">
        <v>1</v>
      </c>
      <c r="I591" s="257"/>
      <c r="J591" s="254"/>
      <c r="K591" s="254"/>
      <c r="L591" s="258"/>
      <c r="M591" s="259"/>
      <c r="N591" s="260"/>
      <c r="O591" s="260"/>
      <c r="P591" s="260"/>
      <c r="Q591" s="260"/>
      <c r="R591" s="260"/>
      <c r="S591" s="260"/>
      <c r="T591" s="261"/>
      <c r="U591" s="13"/>
      <c r="V591" s="13"/>
      <c r="W591" s="13"/>
      <c r="X591" s="13"/>
      <c r="Y591" s="13"/>
      <c r="Z591" s="13"/>
      <c r="AA591" s="13"/>
      <c r="AB591" s="13"/>
      <c r="AC591" s="13"/>
      <c r="AD591" s="13"/>
      <c r="AE591" s="13"/>
      <c r="AT591" s="262" t="s">
        <v>276</v>
      </c>
      <c r="AU591" s="262" t="s">
        <v>86</v>
      </c>
      <c r="AV591" s="13" t="s">
        <v>84</v>
      </c>
      <c r="AW591" s="13" t="s">
        <v>32</v>
      </c>
      <c r="AX591" s="13" t="s">
        <v>76</v>
      </c>
      <c r="AY591" s="262" t="s">
        <v>251</v>
      </c>
    </row>
    <row r="592" s="12" customFormat="1">
      <c r="A592" s="12"/>
      <c r="B592" s="242"/>
      <c r="C592" s="243"/>
      <c r="D592" s="234" t="s">
        <v>276</v>
      </c>
      <c r="E592" s="244" t="s">
        <v>1</v>
      </c>
      <c r="F592" s="245" t="s">
        <v>2411</v>
      </c>
      <c r="G592" s="243"/>
      <c r="H592" s="246">
        <v>26.399999999999999</v>
      </c>
      <c r="I592" s="247"/>
      <c r="J592" s="243"/>
      <c r="K592" s="243"/>
      <c r="L592" s="248"/>
      <c r="M592" s="249"/>
      <c r="N592" s="250"/>
      <c r="O592" s="250"/>
      <c r="P592" s="250"/>
      <c r="Q592" s="250"/>
      <c r="R592" s="250"/>
      <c r="S592" s="250"/>
      <c r="T592" s="251"/>
      <c r="U592" s="12"/>
      <c r="V592" s="12"/>
      <c r="W592" s="12"/>
      <c r="X592" s="12"/>
      <c r="Y592" s="12"/>
      <c r="Z592" s="12"/>
      <c r="AA592" s="12"/>
      <c r="AB592" s="12"/>
      <c r="AC592" s="12"/>
      <c r="AD592" s="12"/>
      <c r="AE592" s="12"/>
      <c r="AT592" s="252" t="s">
        <v>276</v>
      </c>
      <c r="AU592" s="252" t="s">
        <v>86</v>
      </c>
      <c r="AV592" s="12" t="s">
        <v>86</v>
      </c>
      <c r="AW592" s="12" t="s">
        <v>32</v>
      </c>
      <c r="AX592" s="12" t="s">
        <v>76</v>
      </c>
      <c r="AY592" s="252" t="s">
        <v>251</v>
      </c>
    </row>
    <row r="593" s="13" customFormat="1">
      <c r="A593" s="13"/>
      <c r="B593" s="253"/>
      <c r="C593" s="254"/>
      <c r="D593" s="234" t="s">
        <v>276</v>
      </c>
      <c r="E593" s="255" t="s">
        <v>1</v>
      </c>
      <c r="F593" s="256" t="s">
        <v>2114</v>
      </c>
      <c r="G593" s="254"/>
      <c r="H593" s="255" t="s">
        <v>1</v>
      </c>
      <c r="I593" s="257"/>
      <c r="J593" s="254"/>
      <c r="K593" s="254"/>
      <c r="L593" s="258"/>
      <c r="M593" s="259"/>
      <c r="N593" s="260"/>
      <c r="O593" s="260"/>
      <c r="P593" s="260"/>
      <c r="Q593" s="260"/>
      <c r="R593" s="260"/>
      <c r="S593" s="260"/>
      <c r="T593" s="261"/>
      <c r="U593" s="13"/>
      <c r="V593" s="13"/>
      <c r="W593" s="13"/>
      <c r="X593" s="13"/>
      <c r="Y593" s="13"/>
      <c r="Z593" s="13"/>
      <c r="AA593" s="13"/>
      <c r="AB593" s="13"/>
      <c r="AC593" s="13"/>
      <c r="AD593" s="13"/>
      <c r="AE593" s="13"/>
      <c r="AT593" s="262" t="s">
        <v>276</v>
      </c>
      <c r="AU593" s="262" t="s">
        <v>86</v>
      </c>
      <c r="AV593" s="13" t="s">
        <v>84</v>
      </c>
      <c r="AW593" s="13" t="s">
        <v>32</v>
      </c>
      <c r="AX593" s="13" t="s">
        <v>76</v>
      </c>
      <c r="AY593" s="262" t="s">
        <v>251</v>
      </c>
    </row>
    <row r="594" s="12" customFormat="1">
      <c r="A594" s="12"/>
      <c r="B594" s="242"/>
      <c r="C594" s="243"/>
      <c r="D594" s="234" t="s">
        <v>276</v>
      </c>
      <c r="E594" s="244" t="s">
        <v>1</v>
      </c>
      <c r="F594" s="245" t="s">
        <v>2412</v>
      </c>
      <c r="G594" s="243"/>
      <c r="H594" s="246">
        <v>34.560000000000002</v>
      </c>
      <c r="I594" s="247"/>
      <c r="J594" s="243"/>
      <c r="K594" s="243"/>
      <c r="L594" s="248"/>
      <c r="M594" s="249"/>
      <c r="N594" s="250"/>
      <c r="O594" s="250"/>
      <c r="P594" s="250"/>
      <c r="Q594" s="250"/>
      <c r="R594" s="250"/>
      <c r="S594" s="250"/>
      <c r="T594" s="251"/>
      <c r="U594" s="12"/>
      <c r="V594" s="12"/>
      <c r="W594" s="12"/>
      <c r="X594" s="12"/>
      <c r="Y594" s="12"/>
      <c r="Z594" s="12"/>
      <c r="AA594" s="12"/>
      <c r="AB594" s="12"/>
      <c r="AC594" s="12"/>
      <c r="AD594" s="12"/>
      <c r="AE594" s="12"/>
      <c r="AT594" s="252" t="s">
        <v>276</v>
      </c>
      <c r="AU594" s="252" t="s">
        <v>86</v>
      </c>
      <c r="AV594" s="12" t="s">
        <v>86</v>
      </c>
      <c r="AW594" s="12" t="s">
        <v>32</v>
      </c>
      <c r="AX594" s="12" t="s">
        <v>76</v>
      </c>
      <c r="AY594" s="252" t="s">
        <v>251</v>
      </c>
    </row>
    <row r="595" s="12" customFormat="1">
      <c r="A595" s="12"/>
      <c r="B595" s="242"/>
      <c r="C595" s="243"/>
      <c r="D595" s="234" t="s">
        <v>276</v>
      </c>
      <c r="E595" s="244" t="s">
        <v>1</v>
      </c>
      <c r="F595" s="245" t="s">
        <v>2413</v>
      </c>
      <c r="G595" s="243"/>
      <c r="H595" s="246">
        <v>64.799999999999997</v>
      </c>
      <c r="I595" s="247"/>
      <c r="J595" s="243"/>
      <c r="K595" s="243"/>
      <c r="L595" s="248"/>
      <c r="M595" s="249"/>
      <c r="N595" s="250"/>
      <c r="O595" s="250"/>
      <c r="P595" s="250"/>
      <c r="Q595" s="250"/>
      <c r="R595" s="250"/>
      <c r="S595" s="250"/>
      <c r="T595" s="251"/>
      <c r="U595" s="12"/>
      <c r="V595" s="12"/>
      <c r="W595" s="12"/>
      <c r="X595" s="12"/>
      <c r="Y595" s="12"/>
      <c r="Z595" s="12"/>
      <c r="AA595" s="12"/>
      <c r="AB595" s="12"/>
      <c r="AC595" s="12"/>
      <c r="AD595" s="12"/>
      <c r="AE595" s="12"/>
      <c r="AT595" s="252" t="s">
        <v>276</v>
      </c>
      <c r="AU595" s="252" t="s">
        <v>86</v>
      </c>
      <c r="AV595" s="12" t="s">
        <v>86</v>
      </c>
      <c r="AW595" s="12" t="s">
        <v>32</v>
      </c>
      <c r="AX595" s="12" t="s">
        <v>76</v>
      </c>
      <c r="AY595" s="252" t="s">
        <v>251</v>
      </c>
    </row>
    <row r="596" s="15" customFormat="1">
      <c r="A596" s="15"/>
      <c r="B596" s="274"/>
      <c r="C596" s="275"/>
      <c r="D596" s="234" t="s">
        <v>276</v>
      </c>
      <c r="E596" s="276" t="s">
        <v>1</v>
      </c>
      <c r="F596" s="277" t="s">
        <v>423</v>
      </c>
      <c r="G596" s="275"/>
      <c r="H596" s="278">
        <v>125.76000000000001</v>
      </c>
      <c r="I596" s="279"/>
      <c r="J596" s="275"/>
      <c r="K596" s="275"/>
      <c r="L596" s="280"/>
      <c r="M596" s="281"/>
      <c r="N596" s="282"/>
      <c r="O596" s="282"/>
      <c r="P596" s="282"/>
      <c r="Q596" s="282"/>
      <c r="R596" s="282"/>
      <c r="S596" s="282"/>
      <c r="T596" s="283"/>
      <c r="U596" s="15"/>
      <c r="V596" s="15"/>
      <c r="W596" s="15"/>
      <c r="X596" s="15"/>
      <c r="Y596" s="15"/>
      <c r="Z596" s="15"/>
      <c r="AA596" s="15"/>
      <c r="AB596" s="15"/>
      <c r="AC596" s="15"/>
      <c r="AD596" s="15"/>
      <c r="AE596" s="15"/>
      <c r="AT596" s="284" t="s">
        <v>276</v>
      </c>
      <c r="AU596" s="284" t="s">
        <v>86</v>
      </c>
      <c r="AV596" s="15" t="s">
        <v>254</v>
      </c>
      <c r="AW596" s="15" t="s">
        <v>32</v>
      </c>
      <c r="AX596" s="15" t="s">
        <v>84</v>
      </c>
      <c r="AY596" s="284" t="s">
        <v>251</v>
      </c>
    </row>
    <row r="597" s="2" customFormat="1" ht="37.8" customHeight="1">
      <c r="A597" s="38"/>
      <c r="B597" s="39"/>
      <c r="C597" s="220" t="s">
        <v>1798</v>
      </c>
      <c r="D597" s="220" t="s">
        <v>255</v>
      </c>
      <c r="E597" s="221" t="s">
        <v>2079</v>
      </c>
      <c r="F597" s="222" t="s">
        <v>2080</v>
      </c>
      <c r="G597" s="223" t="s">
        <v>592</v>
      </c>
      <c r="H597" s="224">
        <v>125.76000000000001</v>
      </c>
      <c r="I597" s="225"/>
      <c r="J597" s="226">
        <f>ROUND(I597*H597,2)</f>
        <v>0</v>
      </c>
      <c r="K597" s="227"/>
      <c r="L597" s="44"/>
      <c r="M597" s="228" t="s">
        <v>1</v>
      </c>
      <c r="N597" s="229" t="s">
        <v>41</v>
      </c>
      <c r="O597" s="91"/>
      <c r="P597" s="230">
        <f>O597*H597</f>
        <v>0</v>
      </c>
      <c r="Q597" s="230">
        <v>0</v>
      </c>
      <c r="R597" s="230">
        <f>Q597*H597</f>
        <v>0</v>
      </c>
      <c r="S597" s="230">
        <v>0</v>
      </c>
      <c r="T597" s="231">
        <f>S597*H597</f>
        <v>0</v>
      </c>
      <c r="U597" s="38"/>
      <c r="V597" s="38"/>
      <c r="W597" s="38"/>
      <c r="X597" s="38"/>
      <c r="Y597" s="38"/>
      <c r="Z597" s="38"/>
      <c r="AA597" s="38"/>
      <c r="AB597" s="38"/>
      <c r="AC597" s="38"/>
      <c r="AD597" s="38"/>
      <c r="AE597" s="38"/>
      <c r="AR597" s="232" t="s">
        <v>1605</v>
      </c>
      <c r="AT597" s="232" t="s">
        <v>255</v>
      </c>
      <c r="AU597" s="232" t="s">
        <v>86</v>
      </c>
      <c r="AY597" s="17" t="s">
        <v>251</v>
      </c>
      <c r="BE597" s="233">
        <f>IF(N597="základní",J597,0)</f>
        <v>0</v>
      </c>
      <c r="BF597" s="233">
        <f>IF(N597="snížená",J597,0)</f>
        <v>0</v>
      </c>
      <c r="BG597" s="233">
        <f>IF(N597="zákl. přenesená",J597,0)</f>
        <v>0</v>
      </c>
      <c r="BH597" s="233">
        <f>IF(N597="sníž. přenesená",J597,0)</f>
        <v>0</v>
      </c>
      <c r="BI597" s="233">
        <f>IF(N597="nulová",J597,0)</f>
        <v>0</v>
      </c>
      <c r="BJ597" s="17" t="s">
        <v>84</v>
      </c>
      <c r="BK597" s="233">
        <f>ROUND(I597*H597,2)</f>
        <v>0</v>
      </c>
      <c r="BL597" s="17" t="s">
        <v>1605</v>
      </c>
      <c r="BM597" s="232" t="s">
        <v>2414</v>
      </c>
    </row>
    <row r="598" s="2" customFormat="1">
      <c r="A598" s="38"/>
      <c r="B598" s="39"/>
      <c r="C598" s="40"/>
      <c r="D598" s="234" t="s">
        <v>260</v>
      </c>
      <c r="E598" s="40"/>
      <c r="F598" s="235" t="s">
        <v>2082</v>
      </c>
      <c r="G598" s="40"/>
      <c r="H598" s="40"/>
      <c r="I598" s="236"/>
      <c r="J598" s="40"/>
      <c r="K598" s="40"/>
      <c r="L598" s="44"/>
      <c r="M598" s="237"/>
      <c r="N598" s="238"/>
      <c r="O598" s="91"/>
      <c r="P598" s="91"/>
      <c r="Q598" s="91"/>
      <c r="R598" s="91"/>
      <c r="S598" s="91"/>
      <c r="T598" s="92"/>
      <c r="U598" s="38"/>
      <c r="V598" s="38"/>
      <c r="W598" s="38"/>
      <c r="X598" s="38"/>
      <c r="Y598" s="38"/>
      <c r="Z598" s="38"/>
      <c r="AA598" s="38"/>
      <c r="AB598" s="38"/>
      <c r="AC598" s="38"/>
      <c r="AD598" s="38"/>
      <c r="AE598" s="38"/>
      <c r="AT598" s="17" t="s">
        <v>260</v>
      </c>
      <c r="AU598" s="17" t="s">
        <v>86</v>
      </c>
    </row>
    <row r="599" s="2" customFormat="1">
      <c r="A599" s="38"/>
      <c r="B599" s="39"/>
      <c r="C599" s="40"/>
      <c r="D599" s="240" t="s">
        <v>274</v>
      </c>
      <c r="E599" s="40"/>
      <c r="F599" s="241" t="s">
        <v>2083</v>
      </c>
      <c r="G599" s="40"/>
      <c r="H599" s="40"/>
      <c r="I599" s="236"/>
      <c r="J599" s="40"/>
      <c r="K599" s="40"/>
      <c r="L599" s="44"/>
      <c r="M599" s="237"/>
      <c r="N599" s="238"/>
      <c r="O599" s="91"/>
      <c r="P599" s="91"/>
      <c r="Q599" s="91"/>
      <c r="R599" s="91"/>
      <c r="S599" s="91"/>
      <c r="T599" s="92"/>
      <c r="U599" s="38"/>
      <c r="V599" s="38"/>
      <c r="W599" s="38"/>
      <c r="X599" s="38"/>
      <c r="Y599" s="38"/>
      <c r="Z599" s="38"/>
      <c r="AA599" s="38"/>
      <c r="AB599" s="38"/>
      <c r="AC599" s="38"/>
      <c r="AD599" s="38"/>
      <c r="AE599" s="38"/>
      <c r="AT599" s="17" t="s">
        <v>274</v>
      </c>
      <c r="AU599" s="17" t="s">
        <v>86</v>
      </c>
    </row>
    <row r="600" s="12" customFormat="1">
      <c r="A600" s="12"/>
      <c r="B600" s="242"/>
      <c r="C600" s="243"/>
      <c r="D600" s="234" t="s">
        <v>276</v>
      </c>
      <c r="E600" s="244" t="s">
        <v>1</v>
      </c>
      <c r="F600" s="245" t="s">
        <v>2415</v>
      </c>
      <c r="G600" s="243"/>
      <c r="H600" s="246">
        <v>125.76000000000001</v>
      </c>
      <c r="I600" s="247"/>
      <c r="J600" s="243"/>
      <c r="K600" s="243"/>
      <c r="L600" s="248"/>
      <c r="M600" s="249"/>
      <c r="N600" s="250"/>
      <c r="O600" s="250"/>
      <c r="P600" s="250"/>
      <c r="Q600" s="250"/>
      <c r="R600" s="250"/>
      <c r="S600" s="250"/>
      <c r="T600" s="251"/>
      <c r="U600" s="12"/>
      <c r="V600" s="12"/>
      <c r="W600" s="12"/>
      <c r="X600" s="12"/>
      <c r="Y600" s="12"/>
      <c r="Z600" s="12"/>
      <c r="AA600" s="12"/>
      <c r="AB600" s="12"/>
      <c r="AC600" s="12"/>
      <c r="AD600" s="12"/>
      <c r="AE600" s="12"/>
      <c r="AT600" s="252" t="s">
        <v>276</v>
      </c>
      <c r="AU600" s="252" t="s">
        <v>86</v>
      </c>
      <c r="AV600" s="12" t="s">
        <v>86</v>
      </c>
      <c r="AW600" s="12" t="s">
        <v>32</v>
      </c>
      <c r="AX600" s="12" t="s">
        <v>84</v>
      </c>
      <c r="AY600" s="252" t="s">
        <v>251</v>
      </c>
    </row>
    <row r="601" s="2" customFormat="1" ht="37.8" customHeight="1">
      <c r="A601" s="38"/>
      <c r="B601" s="39"/>
      <c r="C601" s="220" t="s">
        <v>1660</v>
      </c>
      <c r="D601" s="220" t="s">
        <v>255</v>
      </c>
      <c r="E601" s="221" t="s">
        <v>2086</v>
      </c>
      <c r="F601" s="222" t="s">
        <v>2087</v>
      </c>
      <c r="G601" s="223" t="s">
        <v>592</v>
      </c>
      <c r="H601" s="224">
        <v>2389.4400000000001</v>
      </c>
      <c r="I601" s="225"/>
      <c r="J601" s="226">
        <f>ROUND(I601*H601,2)</f>
        <v>0</v>
      </c>
      <c r="K601" s="227"/>
      <c r="L601" s="44"/>
      <c r="M601" s="228" t="s">
        <v>1</v>
      </c>
      <c r="N601" s="229" t="s">
        <v>41</v>
      </c>
      <c r="O601" s="91"/>
      <c r="P601" s="230">
        <f>O601*H601</f>
        <v>0</v>
      </c>
      <c r="Q601" s="230">
        <v>0</v>
      </c>
      <c r="R601" s="230">
        <f>Q601*H601</f>
        <v>0</v>
      </c>
      <c r="S601" s="230">
        <v>0</v>
      </c>
      <c r="T601" s="231">
        <f>S601*H601</f>
        <v>0</v>
      </c>
      <c r="U601" s="38"/>
      <c r="V601" s="38"/>
      <c r="W601" s="38"/>
      <c r="X601" s="38"/>
      <c r="Y601" s="38"/>
      <c r="Z601" s="38"/>
      <c r="AA601" s="38"/>
      <c r="AB601" s="38"/>
      <c r="AC601" s="38"/>
      <c r="AD601" s="38"/>
      <c r="AE601" s="38"/>
      <c r="AR601" s="232" t="s">
        <v>1605</v>
      </c>
      <c r="AT601" s="232" t="s">
        <v>255</v>
      </c>
      <c r="AU601" s="232" t="s">
        <v>86</v>
      </c>
      <c r="AY601" s="17" t="s">
        <v>251</v>
      </c>
      <c r="BE601" s="233">
        <f>IF(N601="základní",J601,0)</f>
        <v>0</v>
      </c>
      <c r="BF601" s="233">
        <f>IF(N601="snížená",J601,0)</f>
        <v>0</v>
      </c>
      <c r="BG601" s="233">
        <f>IF(N601="zákl. přenesená",J601,0)</f>
        <v>0</v>
      </c>
      <c r="BH601" s="233">
        <f>IF(N601="sníž. přenesená",J601,0)</f>
        <v>0</v>
      </c>
      <c r="BI601" s="233">
        <f>IF(N601="nulová",J601,0)</f>
        <v>0</v>
      </c>
      <c r="BJ601" s="17" t="s">
        <v>84</v>
      </c>
      <c r="BK601" s="233">
        <f>ROUND(I601*H601,2)</f>
        <v>0</v>
      </c>
      <c r="BL601" s="17" t="s">
        <v>1605</v>
      </c>
      <c r="BM601" s="232" t="s">
        <v>2416</v>
      </c>
    </row>
    <row r="602" s="2" customFormat="1">
      <c r="A602" s="38"/>
      <c r="B602" s="39"/>
      <c r="C602" s="40"/>
      <c r="D602" s="234" t="s">
        <v>260</v>
      </c>
      <c r="E602" s="40"/>
      <c r="F602" s="235" t="s">
        <v>2089</v>
      </c>
      <c r="G602" s="40"/>
      <c r="H602" s="40"/>
      <c r="I602" s="236"/>
      <c r="J602" s="40"/>
      <c r="K602" s="40"/>
      <c r="L602" s="44"/>
      <c r="M602" s="237"/>
      <c r="N602" s="238"/>
      <c r="O602" s="91"/>
      <c r="P602" s="91"/>
      <c r="Q602" s="91"/>
      <c r="R602" s="91"/>
      <c r="S602" s="91"/>
      <c r="T602" s="92"/>
      <c r="U602" s="38"/>
      <c r="V602" s="38"/>
      <c r="W602" s="38"/>
      <c r="X602" s="38"/>
      <c r="Y602" s="38"/>
      <c r="Z602" s="38"/>
      <c r="AA602" s="38"/>
      <c r="AB602" s="38"/>
      <c r="AC602" s="38"/>
      <c r="AD602" s="38"/>
      <c r="AE602" s="38"/>
      <c r="AT602" s="17" t="s">
        <v>260</v>
      </c>
      <c r="AU602" s="17" t="s">
        <v>86</v>
      </c>
    </row>
    <row r="603" s="2" customFormat="1">
      <c r="A603" s="38"/>
      <c r="B603" s="39"/>
      <c r="C603" s="40"/>
      <c r="D603" s="240" t="s">
        <v>274</v>
      </c>
      <c r="E603" s="40"/>
      <c r="F603" s="241" t="s">
        <v>2090</v>
      </c>
      <c r="G603" s="40"/>
      <c r="H603" s="40"/>
      <c r="I603" s="236"/>
      <c r="J603" s="40"/>
      <c r="K603" s="40"/>
      <c r="L603" s="44"/>
      <c r="M603" s="237"/>
      <c r="N603" s="238"/>
      <c r="O603" s="91"/>
      <c r="P603" s="91"/>
      <c r="Q603" s="91"/>
      <c r="R603" s="91"/>
      <c r="S603" s="91"/>
      <c r="T603" s="92"/>
      <c r="U603" s="38"/>
      <c r="V603" s="38"/>
      <c r="W603" s="38"/>
      <c r="X603" s="38"/>
      <c r="Y603" s="38"/>
      <c r="Z603" s="38"/>
      <c r="AA603" s="38"/>
      <c r="AB603" s="38"/>
      <c r="AC603" s="38"/>
      <c r="AD603" s="38"/>
      <c r="AE603" s="38"/>
      <c r="AT603" s="17" t="s">
        <v>274</v>
      </c>
      <c r="AU603" s="17" t="s">
        <v>86</v>
      </c>
    </row>
    <row r="604" s="12" customFormat="1">
      <c r="A604" s="12"/>
      <c r="B604" s="242"/>
      <c r="C604" s="243"/>
      <c r="D604" s="234" t="s">
        <v>276</v>
      </c>
      <c r="E604" s="244" t="s">
        <v>1</v>
      </c>
      <c r="F604" s="245" t="s">
        <v>2417</v>
      </c>
      <c r="G604" s="243"/>
      <c r="H604" s="246">
        <v>2389.4400000000001</v>
      </c>
      <c r="I604" s="247"/>
      <c r="J604" s="243"/>
      <c r="K604" s="243"/>
      <c r="L604" s="248"/>
      <c r="M604" s="249"/>
      <c r="N604" s="250"/>
      <c r="O604" s="250"/>
      <c r="P604" s="250"/>
      <c r="Q604" s="250"/>
      <c r="R604" s="250"/>
      <c r="S604" s="250"/>
      <c r="T604" s="251"/>
      <c r="U604" s="12"/>
      <c r="V604" s="12"/>
      <c r="W604" s="12"/>
      <c r="X604" s="12"/>
      <c r="Y604" s="12"/>
      <c r="Z604" s="12"/>
      <c r="AA604" s="12"/>
      <c r="AB604" s="12"/>
      <c r="AC604" s="12"/>
      <c r="AD604" s="12"/>
      <c r="AE604" s="12"/>
      <c r="AT604" s="252" t="s">
        <v>276</v>
      </c>
      <c r="AU604" s="252" t="s">
        <v>86</v>
      </c>
      <c r="AV604" s="12" t="s">
        <v>86</v>
      </c>
      <c r="AW604" s="12" t="s">
        <v>32</v>
      </c>
      <c r="AX604" s="12" t="s">
        <v>84</v>
      </c>
      <c r="AY604" s="252" t="s">
        <v>251</v>
      </c>
    </row>
    <row r="605" s="2" customFormat="1" ht="24.15" customHeight="1">
      <c r="A605" s="38"/>
      <c r="B605" s="39"/>
      <c r="C605" s="220" t="s">
        <v>120</v>
      </c>
      <c r="D605" s="220" t="s">
        <v>255</v>
      </c>
      <c r="E605" s="221" t="s">
        <v>2093</v>
      </c>
      <c r="F605" s="222" t="s">
        <v>2094</v>
      </c>
      <c r="G605" s="223" t="s">
        <v>681</v>
      </c>
      <c r="H605" s="224">
        <v>226.368</v>
      </c>
      <c r="I605" s="225"/>
      <c r="J605" s="226">
        <f>ROUND(I605*H605,2)</f>
        <v>0</v>
      </c>
      <c r="K605" s="227"/>
      <c r="L605" s="44"/>
      <c r="M605" s="228" t="s">
        <v>1</v>
      </c>
      <c r="N605" s="229" t="s">
        <v>41</v>
      </c>
      <c r="O605" s="91"/>
      <c r="P605" s="230">
        <f>O605*H605</f>
        <v>0</v>
      </c>
      <c r="Q605" s="230">
        <v>0</v>
      </c>
      <c r="R605" s="230">
        <f>Q605*H605</f>
        <v>0</v>
      </c>
      <c r="S605" s="230">
        <v>0</v>
      </c>
      <c r="T605" s="231">
        <f>S605*H605</f>
        <v>0</v>
      </c>
      <c r="U605" s="38"/>
      <c r="V605" s="38"/>
      <c r="W605" s="38"/>
      <c r="X605" s="38"/>
      <c r="Y605" s="38"/>
      <c r="Z605" s="38"/>
      <c r="AA605" s="38"/>
      <c r="AB605" s="38"/>
      <c r="AC605" s="38"/>
      <c r="AD605" s="38"/>
      <c r="AE605" s="38"/>
      <c r="AR605" s="232" t="s">
        <v>1605</v>
      </c>
      <c r="AT605" s="232" t="s">
        <v>255</v>
      </c>
      <c r="AU605" s="232" t="s">
        <v>86</v>
      </c>
      <c r="AY605" s="17" t="s">
        <v>251</v>
      </c>
      <c r="BE605" s="233">
        <f>IF(N605="základní",J605,0)</f>
        <v>0</v>
      </c>
      <c r="BF605" s="233">
        <f>IF(N605="snížená",J605,0)</f>
        <v>0</v>
      </c>
      <c r="BG605" s="233">
        <f>IF(N605="zákl. přenesená",J605,0)</f>
        <v>0</v>
      </c>
      <c r="BH605" s="233">
        <f>IF(N605="sníž. přenesená",J605,0)</f>
        <v>0</v>
      </c>
      <c r="BI605" s="233">
        <f>IF(N605="nulová",J605,0)</f>
        <v>0</v>
      </c>
      <c r="BJ605" s="17" t="s">
        <v>84</v>
      </c>
      <c r="BK605" s="233">
        <f>ROUND(I605*H605,2)</f>
        <v>0</v>
      </c>
      <c r="BL605" s="17" t="s">
        <v>1605</v>
      </c>
      <c r="BM605" s="232" t="s">
        <v>2418</v>
      </c>
    </row>
    <row r="606" s="2" customFormat="1">
      <c r="A606" s="38"/>
      <c r="B606" s="39"/>
      <c r="C606" s="40"/>
      <c r="D606" s="234" t="s">
        <v>260</v>
      </c>
      <c r="E606" s="40"/>
      <c r="F606" s="235" t="s">
        <v>2096</v>
      </c>
      <c r="G606" s="40"/>
      <c r="H606" s="40"/>
      <c r="I606" s="236"/>
      <c r="J606" s="40"/>
      <c r="K606" s="40"/>
      <c r="L606" s="44"/>
      <c r="M606" s="237"/>
      <c r="N606" s="238"/>
      <c r="O606" s="91"/>
      <c r="P606" s="91"/>
      <c r="Q606" s="91"/>
      <c r="R606" s="91"/>
      <c r="S606" s="91"/>
      <c r="T606" s="92"/>
      <c r="U606" s="38"/>
      <c r="V606" s="38"/>
      <c r="W606" s="38"/>
      <c r="X606" s="38"/>
      <c r="Y606" s="38"/>
      <c r="Z606" s="38"/>
      <c r="AA606" s="38"/>
      <c r="AB606" s="38"/>
      <c r="AC606" s="38"/>
      <c r="AD606" s="38"/>
      <c r="AE606" s="38"/>
      <c r="AT606" s="17" t="s">
        <v>260</v>
      </c>
      <c r="AU606" s="17" t="s">
        <v>86</v>
      </c>
    </row>
    <row r="607" s="2" customFormat="1">
      <c r="A607" s="38"/>
      <c r="B607" s="39"/>
      <c r="C607" s="40"/>
      <c r="D607" s="240" t="s">
        <v>274</v>
      </c>
      <c r="E607" s="40"/>
      <c r="F607" s="241" t="s">
        <v>2097</v>
      </c>
      <c r="G607" s="40"/>
      <c r="H607" s="40"/>
      <c r="I607" s="236"/>
      <c r="J607" s="40"/>
      <c r="K607" s="40"/>
      <c r="L607" s="44"/>
      <c r="M607" s="237"/>
      <c r="N607" s="238"/>
      <c r="O607" s="91"/>
      <c r="P607" s="91"/>
      <c r="Q607" s="91"/>
      <c r="R607" s="91"/>
      <c r="S607" s="91"/>
      <c r="T607" s="92"/>
      <c r="U607" s="38"/>
      <c r="V607" s="38"/>
      <c r="W607" s="38"/>
      <c r="X607" s="38"/>
      <c r="Y607" s="38"/>
      <c r="Z607" s="38"/>
      <c r="AA607" s="38"/>
      <c r="AB607" s="38"/>
      <c r="AC607" s="38"/>
      <c r="AD607" s="38"/>
      <c r="AE607" s="38"/>
      <c r="AT607" s="17" t="s">
        <v>274</v>
      </c>
      <c r="AU607" s="17" t="s">
        <v>86</v>
      </c>
    </row>
    <row r="608" s="12" customFormat="1">
      <c r="A608" s="12"/>
      <c r="B608" s="242"/>
      <c r="C608" s="243"/>
      <c r="D608" s="234" t="s">
        <v>276</v>
      </c>
      <c r="E608" s="244" t="s">
        <v>1</v>
      </c>
      <c r="F608" s="245" t="s">
        <v>2419</v>
      </c>
      <c r="G608" s="243"/>
      <c r="H608" s="246">
        <v>226.368</v>
      </c>
      <c r="I608" s="247"/>
      <c r="J608" s="243"/>
      <c r="K608" s="243"/>
      <c r="L608" s="248"/>
      <c r="M608" s="249"/>
      <c r="N608" s="250"/>
      <c r="O608" s="250"/>
      <c r="P608" s="250"/>
      <c r="Q608" s="250"/>
      <c r="R608" s="250"/>
      <c r="S608" s="250"/>
      <c r="T608" s="251"/>
      <c r="U608" s="12"/>
      <c r="V608" s="12"/>
      <c r="W608" s="12"/>
      <c r="X608" s="12"/>
      <c r="Y608" s="12"/>
      <c r="Z608" s="12"/>
      <c r="AA608" s="12"/>
      <c r="AB608" s="12"/>
      <c r="AC608" s="12"/>
      <c r="AD608" s="12"/>
      <c r="AE608" s="12"/>
      <c r="AT608" s="252" t="s">
        <v>276</v>
      </c>
      <c r="AU608" s="252" t="s">
        <v>86</v>
      </c>
      <c r="AV608" s="12" t="s">
        <v>86</v>
      </c>
      <c r="AW608" s="12" t="s">
        <v>32</v>
      </c>
      <c r="AX608" s="12" t="s">
        <v>84</v>
      </c>
      <c r="AY608" s="252" t="s">
        <v>251</v>
      </c>
    </row>
    <row r="609" s="2" customFormat="1" ht="24.15" customHeight="1">
      <c r="A609" s="38"/>
      <c r="B609" s="39"/>
      <c r="C609" s="220" t="s">
        <v>123</v>
      </c>
      <c r="D609" s="220" t="s">
        <v>255</v>
      </c>
      <c r="E609" s="221" t="s">
        <v>2100</v>
      </c>
      <c r="F609" s="222" t="s">
        <v>2101</v>
      </c>
      <c r="G609" s="223" t="s">
        <v>592</v>
      </c>
      <c r="H609" s="224">
        <v>125.76000000000001</v>
      </c>
      <c r="I609" s="225"/>
      <c r="J609" s="226">
        <f>ROUND(I609*H609,2)</f>
        <v>0</v>
      </c>
      <c r="K609" s="227"/>
      <c r="L609" s="44"/>
      <c r="M609" s="228" t="s">
        <v>1</v>
      </c>
      <c r="N609" s="229" t="s">
        <v>41</v>
      </c>
      <c r="O609" s="91"/>
      <c r="P609" s="230">
        <f>O609*H609</f>
        <v>0</v>
      </c>
      <c r="Q609" s="230">
        <v>0</v>
      </c>
      <c r="R609" s="230">
        <f>Q609*H609</f>
        <v>0</v>
      </c>
      <c r="S609" s="230">
        <v>0</v>
      </c>
      <c r="T609" s="231">
        <f>S609*H609</f>
        <v>0</v>
      </c>
      <c r="U609" s="38"/>
      <c r="V609" s="38"/>
      <c r="W609" s="38"/>
      <c r="X609" s="38"/>
      <c r="Y609" s="38"/>
      <c r="Z609" s="38"/>
      <c r="AA609" s="38"/>
      <c r="AB609" s="38"/>
      <c r="AC609" s="38"/>
      <c r="AD609" s="38"/>
      <c r="AE609" s="38"/>
      <c r="AR609" s="232" t="s">
        <v>1605</v>
      </c>
      <c r="AT609" s="232" t="s">
        <v>255</v>
      </c>
      <c r="AU609" s="232" t="s">
        <v>86</v>
      </c>
      <c r="AY609" s="17" t="s">
        <v>251</v>
      </c>
      <c r="BE609" s="233">
        <f>IF(N609="základní",J609,0)</f>
        <v>0</v>
      </c>
      <c r="BF609" s="233">
        <f>IF(N609="snížená",J609,0)</f>
        <v>0</v>
      </c>
      <c r="BG609" s="233">
        <f>IF(N609="zákl. přenesená",J609,0)</f>
        <v>0</v>
      </c>
      <c r="BH609" s="233">
        <f>IF(N609="sníž. přenesená",J609,0)</f>
        <v>0</v>
      </c>
      <c r="BI609" s="233">
        <f>IF(N609="nulová",J609,0)</f>
        <v>0</v>
      </c>
      <c r="BJ609" s="17" t="s">
        <v>84</v>
      </c>
      <c r="BK609" s="233">
        <f>ROUND(I609*H609,2)</f>
        <v>0</v>
      </c>
      <c r="BL609" s="17" t="s">
        <v>1605</v>
      </c>
      <c r="BM609" s="232" t="s">
        <v>2420</v>
      </c>
    </row>
    <row r="610" s="2" customFormat="1">
      <c r="A610" s="38"/>
      <c r="B610" s="39"/>
      <c r="C610" s="40"/>
      <c r="D610" s="234" t="s">
        <v>260</v>
      </c>
      <c r="E610" s="40"/>
      <c r="F610" s="235" t="s">
        <v>2103</v>
      </c>
      <c r="G610" s="40"/>
      <c r="H610" s="40"/>
      <c r="I610" s="236"/>
      <c r="J610" s="40"/>
      <c r="K610" s="40"/>
      <c r="L610" s="44"/>
      <c r="M610" s="237"/>
      <c r="N610" s="238"/>
      <c r="O610" s="91"/>
      <c r="P610" s="91"/>
      <c r="Q610" s="91"/>
      <c r="R610" s="91"/>
      <c r="S610" s="91"/>
      <c r="T610" s="92"/>
      <c r="U610" s="38"/>
      <c r="V610" s="38"/>
      <c r="W610" s="38"/>
      <c r="X610" s="38"/>
      <c r="Y610" s="38"/>
      <c r="Z610" s="38"/>
      <c r="AA610" s="38"/>
      <c r="AB610" s="38"/>
      <c r="AC610" s="38"/>
      <c r="AD610" s="38"/>
      <c r="AE610" s="38"/>
      <c r="AT610" s="17" t="s">
        <v>260</v>
      </c>
      <c r="AU610" s="17" t="s">
        <v>86</v>
      </c>
    </row>
    <row r="611" s="2" customFormat="1">
      <c r="A611" s="38"/>
      <c r="B611" s="39"/>
      <c r="C611" s="40"/>
      <c r="D611" s="240" t="s">
        <v>274</v>
      </c>
      <c r="E611" s="40"/>
      <c r="F611" s="241" t="s">
        <v>2104</v>
      </c>
      <c r="G611" s="40"/>
      <c r="H611" s="40"/>
      <c r="I611" s="236"/>
      <c r="J611" s="40"/>
      <c r="K611" s="40"/>
      <c r="L611" s="44"/>
      <c r="M611" s="237"/>
      <c r="N611" s="238"/>
      <c r="O611" s="91"/>
      <c r="P611" s="91"/>
      <c r="Q611" s="91"/>
      <c r="R611" s="91"/>
      <c r="S611" s="91"/>
      <c r="T611" s="92"/>
      <c r="U611" s="38"/>
      <c r="V611" s="38"/>
      <c r="W611" s="38"/>
      <c r="X611" s="38"/>
      <c r="Y611" s="38"/>
      <c r="Z611" s="38"/>
      <c r="AA611" s="38"/>
      <c r="AB611" s="38"/>
      <c r="AC611" s="38"/>
      <c r="AD611" s="38"/>
      <c r="AE611" s="38"/>
      <c r="AT611" s="17" t="s">
        <v>274</v>
      </c>
      <c r="AU611" s="17" t="s">
        <v>86</v>
      </c>
    </row>
    <row r="612" s="12" customFormat="1">
      <c r="A612" s="12"/>
      <c r="B612" s="242"/>
      <c r="C612" s="243"/>
      <c r="D612" s="234" t="s">
        <v>276</v>
      </c>
      <c r="E612" s="244" t="s">
        <v>1</v>
      </c>
      <c r="F612" s="245" t="s">
        <v>2421</v>
      </c>
      <c r="G612" s="243"/>
      <c r="H612" s="246">
        <v>125.76000000000001</v>
      </c>
      <c r="I612" s="247"/>
      <c r="J612" s="243"/>
      <c r="K612" s="243"/>
      <c r="L612" s="248"/>
      <c r="M612" s="249"/>
      <c r="N612" s="250"/>
      <c r="O612" s="250"/>
      <c r="P612" s="250"/>
      <c r="Q612" s="250"/>
      <c r="R612" s="250"/>
      <c r="S612" s="250"/>
      <c r="T612" s="251"/>
      <c r="U612" s="12"/>
      <c r="V612" s="12"/>
      <c r="W612" s="12"/>
      <c r="X612" s="12"/>
      <c r="Y612" s="12"/>
      <c r="Z612" s="12"/>
      <c r="AA612" s="12"/>
      <c r="AB612" s="12"/>
      <c r="AC612" s="12"/>
      <c r="AD612" s="12"/>
      <c r="AE612" s="12"/>
      <c r="AT612" s="252" t="s">
        <v>276</v>
      </c>
      <c r="AU612" s="252" t="s">
        <v>86</v>
      </c>
      <c r="AV612" s="12" t="s">
        <v>86</v>
      </c>
      <c r="AW612" s="12" t="s">
        <v>32</v>
      </c>
      <c r="AX612" s="12" t="s">
        <v>84</v>
      </c>
      <c r="AY612" s="252" t="s">
        <v>251</v>
      </c>
    </row>
    <row r="613" s="2" customFormat="1" ht="24.15" customHeight="1">
      <c r="A613" s="38"/>
      <c r="B613" s="39"/>
      <c r="C613" s="220" t="s">
        <v>135</v>
      </c>
      <c r="D613" s="220" t="s">
        <v>255</v>
      </c>
      <c r="E613" s="221" t="s">
        <v>2107</v>
      </c>
      <c r="F613" s="222" t="s">
        <v>2108</v>
      </c>
      <c r="G613" s="223" t="s">
        <v>802</v>
      </c>
      <c r="H613" s="224">
        <v>58</v>
      </c>
      <c r="I613" s="225"/>
      <c r="J613" s="226">
        <f>ROUND(I613*H613,2)</f>
        <v>0</v>
      </c>
      <c r="K613" s="227"/>
      <c r="L613" s="44"/>
      <c r="M613" s="228" t="s">
        <v>1</v>
      </c>
      <c r="N613" s="229" t="s">
        <v>41</v>
      </c>
      <c r="O613" s="91"/>
      <c r="P613" s="230">
        <f>O613*H613</f>
        <v>0</v>
      </c>
      <c r="Q613" s="230">
        <v>0</v>
      </c>
      <c r="R613" s="230">
        <f>Q613*H613</f>
        <v>0</v>
      </c>
      <c r="S613" s="230">
        <v>0</v>
      </c>
      <c r="T613" s="231">
        <f>S613*H613</f>
        <v>0</v>
      </c>
      <c r="U613" s="38"/>
      <c r="V613" s="38"/>
      <c r="W613" s="38"/>
      <c r="X613" s="38"/>
      <c r="Y613" s="38"/>
      <c r="Z613" s="38"/>
      <c r="AA613" s="38"/>
      <c r="AB613" s="38"/>
      <c r="AC613" s="38"/>
      <c r="AD613" s="38"/>
      <c r="AE613" s="38"/>
      <c r="AR613" s="232" t="s">
        <v>1605</v>
      </c>
      <c r="AT613" s="232" t="s">
        <v>255</v>
      </c>
      <c r="AU613" s="232" t="s">
        <v>86</v>
      </c>
      <c r="AY613" s="17" t="s">
        <v>251</v>
      </c>
      <c r="BE613" s="233">
        <f>IF(N613="základní",J613,0)</f>
        <v>0</v>
      </c>
      <c r="BF613" s="233">
        <f>IF(N613="snížená",J613,0)</f>
        <v>0</v>
      </c>
      <c r="BG613" s="233">
        <f>IF(N613="zákl. přenesená",J613,0)</f>
        <v>0</v>
      </c>
      <c r="BH613" s="233">
        <f>IF(N613="sníž. přenesená",J613,0)</f>
        <v>0</v>
      </c>
      <c r="BI613" s="233">
        <f>IF(N613="nulová",J613,0)</f>
        <v>0</v>
      </c>
      <c r="BJ613" s="17" t="s">
        <v>84</v>
      </c>
      <c r="BK613" s="233">
        <f>ROUND(I613*H613,2)</f>
        <v>0</v>
      </c>
      <c r="BL613" s="17" t="s">
        <v>1605</v>
      </c>
      <c r="BM613" s="232" t="s">
        <v>2422</v>
      </c>
    </row>
    <row r="614" s="2" customFormat="1">
      <c r="A614" s="38"/>
      <c r="B614" s="39"/>
      <c r="C614" s="40"/>
      <c r="D614" s="234" t="s">
        <v>260</v>
      </c>
      <c r="E614" s="40"/>
      <c r="F614" s="235" t="s">
        <v>2110</v>
      </c>
      <c r="G614" s="40"/>
      <c r="H614" s="40"/>
      <c r="I614" s="236"/>
      <c r="J614" s="40"/>
      <c r="K614" s="40"/>
      <c r="L614" s="44"/>
      <c r="M614" s="237"/>
      <c r="N614" s="238"/>
      <c r="O614" s="91"/>
      <c r="P614" s="91"/>
      <c r="Q614" s="91"/>
      <c r="R614" s="91"/>
      <c r="S614" s="91"/>
      <c r="T614" s="92"/>
      <c r="U614" s="38"/>
      <c r="V614" s="38"/>
      <c r="W614" s="38"/>
      <c r="X614" s="38"/>
      <c r="Y614" s="38"/>
      <c r="Z614" s="38"/>
      <c r="AA614" s="38"/>
      <c r="AB614" s="38"/>
      <c r="AC614" s="38"/>
      <c r="AD614" s="38"/>
      <c r="AE614" s="38"/>
      <c r="AT614" s="17" t="s">
        <v>260</v>
      </c>
      <c r="AU614" s="17" t="s">
        <v>86</v>
      </c>
    </row>
    <row r="615" s="2" customFormat="1">
      <c r="A615" s="38"/>
      <c r="B615" s="39"/>
      <c r="C615" s="40"/>
      <c r="D615" s="240" t="s">
        <v>274</v>
      </c>
      <c r="E615" s="40"/>
      <c r="F615" s="241" t="s">
        <v>2111</v>
      </c>
      <c r="G615" s="40"/>
      <c r="H615" s="40"/>
      <c r="I615" s="236"/>
      <c r="J615" s="40"/>
      <c r="K615" s="40"/>
      <c r="L615" s="44"/>
      <c r="M615" s="237"/>
      <c r="N615" s="238"/>
      <c r="O615" s="91"/>
      <c r="P615" s="91"/>
      <c r="Q615" s="91"/>
      <c r="R615" s="91"/>
      <c r="S615" s="91"/>
      <c r="T615" s="92"/>
      <c r="U615" s="38"/>
      <c r="V615" s="38"/>
      <c r="W615" s="38"/>
      <c r="X615" s="38"/>
      <c r="Y615" s="38"/>
      <c r="Z615" s="38"/>
      <c r="AA615" s="38"/>
      <c r="AB615" s="38"/>
      <c r="AC615" s="38"/>
      <c r="AD615" s="38"/>
      <c r="AE615" s="38"/>
      <c r="AT615" s="17" t="s">
        <v>274</v>
      </c>
      <c r="AU615" s="17" t="s">
        <v>86</v>
      </c>
    </row>
    <row r="616" s="13" customFormat="1">
      <c r="A616" s="13"/>
      <c r="B616" s="253"/>
      <c r="C616" s="254"/>
      <c r="D616" s="234" t="s">
        <v>276</v>
      </c>
      <c r="E616" s="255" t="s">
        <v>1</v>
      </c>
      <c r="F616" s="256" t="s">
        <v>2112</v>
      </c>
      <c r="G616" s="254"/>
      <c r="H616" s="255" t="s">
        <v>1</v>
      </c>
      <c r="I616" s="257"/>
      <c r="J616" s="254"/>
      <c r="K616" s="254"/>
      <c r="L616" s="258"/>
      <c r="M616" s="259"/>
      <c r="N616" s="260"/>
      <c r="O616" s="260"/>
      <c r="P616" s="260"/>
      <c r="Q616" s="260"/>
      <c r="R616" s="260"/>
      <c r="S616" s="260"/>
      <c r="T616" s="261"/>
      <c r="U616" s="13"/>
      <c r="V616" s="13"/>
      <c r="W616" s="13"/>
      <c r="X616" s="13"/>
      <c r="Y616" s="13"/>
      <c r="Z616" s="13"/>
      <c r="AA616" s="13"/>
      <c r="AB616" s="13"/>
      <c r="AC616" s="13"/>
      <c r="AD616" s="13"/>
      <c r="AE616" s="13"/>
      <c r="AT616" s="262" t="s">
        <v>276</v>
      </c>
      <c r="AU616" s="262" t="s">
        <v>86</v>
      </c>
      <c r="AV616" s="13" t="s">
        <v>84</v>
      </c>
      <c r="AW616" s="13" t="s">
        <v>32</v>
      </c>
      <c r="AX616" s="13" t="s">
        <v>76</v>
      </c>
      <c r="AY616" s="262" t="s">
        <v>251</v>
      </c>
    </row>
    <row r="617" s="13" customFormat="1">
      <c r="A617" s="13"/>
      <c r="B617" s="253"/>
      <c r="C617" s="254"/>
      <c r="D617" s="234" t="s">
        <v>276</v>
      </c>
      <c r="E617" s="255" t="s">
        <v>1</v>
      </c>
      <c r="F617" s="256" t="s">
        <v>2040</v>
      </c>
      <c r="G617" s="254"/>
      <c r="H617" s="255" t="s">
        <v>1</v>
      </c>
      <c r="I617" s="257"/>
      <c r="J617" s="254"/>
      <c r="K617" s="254"/>
      <c r="L617" s="258"/>
      <c r="M617" s="259"/>
      <c r="N617" s="260"/>
      <c r="O617" s="260"/>
      <c r="P617" s="260"/>
      <c r="Q617" s="260"/>
      <c r="R617" s="260"/>
      <c r="S617" s="260"/>
      <c r="T617" s="261"/>
      <c r="U617" s="13"/>
      <c r="V617" s="13"/>
      <c r="W617" s="13"/>
      <c r="X617" s="13"/>
      <c r="Y617" s="13"/>
      <c r="Z617" s="13"/>
      <c r="AA617" s="13"/>
      <c r="AB617" s="13"/>
      <c r="AC617" s="13"/>
      <c r="AD617" s="13"/>
      <c r="AE617" s="13"/>
      <c r="AT617" s="262" t="s">
        <v>276</v>
      </c>
      <c r="AU617" s="262" t="s">
        <v>86</v>
      </c>
      <c r="AV617" s="13" t="s">
        <v>84</v>
      </c>
      <c r="AW617" s="13" t="s">
        <v>32</v>
      </c>
      <c r="AX617" s="13" t="s">
        <v>76</v>
      </c>
      <c r="AY617" s="262" t="s">
        <v>251</v>
      </c>
    </row>
    <row r="618" s="12" customFormat="1">
      <c r="A618" s="12"/>
      <c r="B618" s="242"/>
      <c r="C618" s="243"/>
      <c r="D618" s="234" t="s">
        <v>276</v>
      </c>
      <c r="E618" s="244" t="s">
        <v>1</v>
      </c>
      <c r="F618" s="245" t="s">
        <v>2113</v>
      </c>
      <c r="G618" s="243"/>
      <c r="H618" s="246">
        <v>22</v>
      </c>
      <c r="I618" s="247"/>
      <c r="J618" s="243"/>
      <c r="K618" s="243"/>
      <c r="L618" s="248"/>
      <c r="M618" s="249"/>
      <c r="N618" s="250"/>
      <c r="O618" s="250"/>
      <c r="P618" s="250"/>
      <c r="Q618" s="250"/>
      <c r="R618" s="250"/>
      <c r="S618" s="250"/>
      <c r="T618" s="251"/>
      <c r="U618" s="12"/>
      <c r="V618" s="12"/>
      <c r="W618" s="12"/>
      <c r="X618" s="12"/>
      <c r="Y618" s="12"/>
      <c r="Z618" s="12"/>
      <c r="AA618" s="12"/>
      <c r="AB618" s="12"/>
      <c r="AC618" s="12"/>
      <c r="AD618" s="12"/>
      <c r="AE618" s="12"/>
      <c r="AT618" s="252" t="s">
        <v>276</v>
      </c>
      <c r="AU618" s="252" t="s">
        <v>86</v>
      </c>
      <c r="AV618" s="12" t="s">
        <v>86</v>
      </c>
      <c r="AW618" s="12" t="s">
        <v>32</v>
      </c>
      <c r="AX618" s="12" t="s">
        <v>76</v>
      </c>
      <c r="AY618" s="252" t="s">
        <v>251</v>
      </c>
    </row>
    <row r="619" s="13" customFormat="1">
      <c r="A619" s="13"/>
      <c r="B619" s="253"/>
      <c r="C619" s="254"/>
      <c r="D619" s="234" t="s">
        <v>276</v>
      </c>
      <c r="E619" s="255" t="s">
        <v>1</v>
      </c>
      <c r="F619" s="256" t="s">
        <v>2114</v>
      </c>
      <c r="G619" s="254"/>
      <c r="H619" s="255" t="s">
        <v>1</v>
      </c>
      <c r="I619" s="257"/>
      <c r="J619" s="254"/>
      <c r="K619" s="254"/>
      <c r="L619" s="258"/>
      <c r="M619" s="259"/>
      <c r="N619" s="260"/>
      <c r="O619" s="260"/>
      <c r="P619" s="260"/>
      <c r="Q619" s="260"/>
      <c r="R619" s="260"/>
      <c r="S619" s="260"/>
      <c r="T619" s="261"/>
      <c r="U619" s="13"/>
      <c r="V619" s="13"/>
      <c r="W619" s="13"/>
      <c r="X619" s="13"/>
      <c r="Y619" s="13"/>
      <c r="Z619" s="13"/>
      <c r="AA619" s="13"/>
      <c r="AB619" s="13"/>
      <c r="AC619" s="13"/>
      <c r="AD619" s="13"/>
      <c r="AE619" s="13"/>
      <c r="AT619" s="262" t="s">
        <v>276</v>
      </c>
      <c r="AU619" s="262" t="s">
        <v>86</v>
      </c>
      <c r="AV619" s="13" t="s">
        <v>84</v>
      </c>
      <c r="AW619" s="13" t="s">
        <v>32</v>
      </c>
      <c r="AX619" s="13" t="s">
        <v>76</v>
      </c>
      <c r="AY619" s="262" t="s">
        <v>251</v>
      </c>
    </row>
    <row r="620" s="12" customFormat="1">
      <c r="A620" s="12"/>
      <c r="B620" s="242"/>
      <c r="C620" s="243"/>
      <c r="D620" s="234" t="s">
        <v>276</v>
      </c>
      <c r="E620" s="244" t="s">
        <v>1</v>
      </c>
      <c r="F620" s="245" t="s">
        <v>2115</v>
      </c>
      <c r="G620" s="243"/>
      <c r="H620" s="246">
        <v>36</v>
      </c>
      <c r="I620" s="247"/>
      <c r="J620" s="243"/>
      <c r="K620" s="243"/>
      <c r="L620" s="248"/>
      <c r="M620" s="249"/>
      <c r="N620" s="250"/>
      <c r="O620" s="250"/>
      <c r="P620" s="250"/>
      <c r="Q620" s="250"/>
      <c r="R620" s="250"/>
      <c r="S620" s="250"/>
      <c r="T620" s="251"/>
      <c r="U620" s="12"/>
      <c r="V620" s="12"/>
      <c r="W620" s="12"/>
      <c r="X620" s="12"/>
      <c r="Y620" s="12"/>
      <c r="Z620" s="12"/>
      <c r="AA620" s="12"/>
      <c r="AB620" s="12"/>
      <c r="AC620" s="12"/>
      <c r="AD620" s="12"/>
      <c r="AE620" s="12"/>
      <c r="AT620" s="252" t="s">
        <v>276</v>
      </c>
      <c r="AU620" s="252" t="s">
        <v>86</v>
      </c>
      <c r="AV620" s="12" t="s">
        <v>86</v>
      </c>
      <c r="AW620" s="12" t="s">
        <v>32</v>
      </c>
      <c r="AX620" s="12" t="s">
        <v>76</v>
      </c>
      <c r="AY620" s="252" t="s">
        <v>251</v>
      </c>
    </row>
    <row r="621" s="15" customFormat="1">
      <c r="A621" s="15"/>
      <c r="B621" s="274"/>
      <c r="C621" s="275"/>
      <c r="D621" s="234" t="s">
        <v>276</v>
      </c>
      <c r="E621" s="276" t="s">
        <v>1</v>
      </c>
      <c r="F621" s="277" t="s">
        <v>423</v>
      </c>
      <c r="G621" s="275"/>
      <c r="H621" s="278">
        <v>58</v>
      </c>
      <c r="I621" s="279"/>
      <c r="J621" s="275"/>
      <c r="K621" s="275"/>
      <c r="L621" s="280"/>
      <c r="M621" s="281"/>
      <c r="N621" s="282"/>
      <c r="O621" s="282"/>
      <c r="P621" s="282"/>
      <c r="Q621" s="282"/>
      <c r="R621" s="282"/>
      <c r="S621" s="282"/>
      <c r="T621" s="283"/>
      <c r="U621" s="15"/>
      <c r="V621" s="15"/>
      <c r="W621" s="15"/>
      <c r="X621" s="15"/>
      <c r="Y621" s="15"/>
      <c r="Z621" s="15"/>
      <c r="AA621" s="15"/>
      <c r="AB621" s="15"/>
      <c r="AC621" s="15"/>
      <c r="AD621" s="15"/>
      <c r="AE621" s="15"/>
      <c r="AT621" s="284" t="s">
        <v>276</v>
      </c>
      <c r="AU621" s="284" t="s">
        <v>86</v>
      </c>
      <c r="AV621" s="15" t="s">
        <v>254</v>
      </c>
      <c r="AW621" s="15" t="s">
        <v>32</v>
      </c>
      <c r="AX621" s="15" t="s">
        <v>84</v>
      </c>
      <c r="AY621" s="284" t="s">
        <v>251</v>
      </c>
    </row>
    <row r="622" s="2" customFormat="1" ht="16.5" customHeight="1">
      <c r="A622" s="38"/>
      <c r="B622" s="39"/>
      <c r="C622" s="292" t="s">
        <v>147</v>
      </c>
      <c r="D622" s="292" t="s">
        <v>1133</v>
      </c>
      <c r="E622" s="293" t="s">
        <v>2117</v>
      </c>
      <c r="F622" s="294" t="s">
        <v>2118</v>
      </c>
      <c r="G622" s="295" t="s">
        <v>681</v>
      </c>
      <c r="H622" s="296">
        <v>25.056000000000001</v>
      </c>
      <c r="I622" s="297"/>
      <c r="J622" s="298">
        <f>ROUND(I622*H622,2)</f>
        <v>0</v>
      </c>
      <c r="K622" s="299"/>
      <c r="L622" s="300"/>
      <c r="M622" s="301" t="s">
        <v>1</v>
      </c>
      <c r="N622" s="302" t="s">
        <v>41</v>
      </c>
      <c r="O622" s="91"/>
      <c r="P622" s="230">
        <f>O622*H622</f>
        <v>0</v>
      </c>
      <c r="Q622" s="230">
        <v>1</v>
      </c>
      <c r="R622" s="230">
        <f>Q622*H622</f>
        <v>25.056000000000001</v>
      </c>
      <c r="S622" s="230">
        <v>0</v>
      </c>
      <c r="T622" s="231">
        <f>S622*H622</f>
        <v>0</v>
      </c>
      <c r="U622" s="38"/>
      <c r="V622" s="38"/>
      <c r="W622" s="38"/>
      <c r="X622" s="38"/>
      <c r="Y622" s="38"/>
      <c r="Z622" s="38"/>
      <c r="AA622" s="38"/>
      <c r="AB622" s="38"/>
      <c r="AC622" s="38"/>
      <c r="AD622" s="38"/>
      <c r="AE622" s="38"/>
      <c r="AR622" s="232" t="s">
        <v>2030</v>
      </c>
      <c r="AT622" s="232" t="s">
        <v>1133</v>
      </c>
      <c r="AU622" s="232" t="s">
        <v>86</v>
      </c>
      <c r="AY622" s="17" t="s">
        <v>251</v>
      </c>
      <c r="BE622" s="233">
        <f>IF(N622="základní",J622,0)</f>
        <v>0</v>
      </c>
      <c r="BF622" s="233">
        <f>IF(N622="snížená",J622,0)</f>
        <v>0</v>
      </c>
      <c r="BG622" s="233">
        <f>IF(N622="zákl. přenesená",J622,0)</f>
        <v>0</v>
      </c>
      <c r="BH622" s="233">
        <f>IF(N622="sníž. přenesená",J622,0)</f>
        <v>0</v>
      </c>
      <c r="BI622" s="233">
        <f>IF(N622="nulová",J622,0)</f>
        <v>0</v>
      </c>
      <c r="BJ622" s="17" t="s">
        <v>84</v>
      </c>
      <c r="BK622" s="233">
        <f>ROUND(I622*H622,2)</f>
        <v>0</v>
      </c>
      <c r="BL622" s="17" t="s">
        <v>1605</v>
      </c>
      <c r="BM622" s="232" t="s">
        <v>2423</v>
      </c>
    </row>
    <row r="623" s="2" customFormat="1">
      <c r="A623" s="38"/>
      <c r="B623" s="39"/>
      <c r="C623" s="40"/>
      <c r="D623" s="234" t="s">
        <v>260</v>
      </c>
      <c r="E623" s="40"/>
      <c r="F623" s="235" t="s">
        <v>2118</v>
      </c>
      <c r="G623" s="40"/>
      <c r="H623" s="40"/>
      <c r="I623" s="236"/>
      <c r="J623" s="40"/>
      <c r="K623" s="40"/>
      <c r="L623" s="44"/>
      <c r="M623" s="237"/>
      <c r="N623" s="238"/>
      <c r="O623" s="91"/>
      <c r="P623" s="91"/>
      <c r="Q623" s="91"/>
      <c r="R623" s="91"/>
      <c r="S623" s="91"/>
      <c r="T623" s="92"/>
      <c r="U623" s="38"/>
      <c r="V623" s="38"/>
      <c r="W623" s="38"/>
      <c r="X623" s="38"/>
      <c r="Y623" s="38"/>
      <c r="Z623" s="38"/>
      <c r="AA623" s="38"/>
      <c r="AB623" s="38"/>
      <c r="AC623" s="38"/>
      <c r="AD623" s="38"/>
      <c r="AE623" s="38"/>
      <c r="AT623" s="17" t="s">
        <v>260</v>
      </c>
      <c r="AU623" s="17" t="s">
        <v>86</v>
      </c>
    </row>
    <row r="624" s="13" customFormat="1">
      <c r="A624" s="13"/>
      <c r="B624" s="253"/>
      <c r="C624" s="254"/>
      <c r="D624" s="234" t="s">
        <v>276</v>
      </c>
      <c r="E624" s="255" t="s">
        <v>1</v>
      </c>
      <c r="F624" s="256" t="s">
        <v>2040</v>
      </c>
      <c r="G624" s="254"/>
      <c r="H624" s="255" t="s">
        <v>1</v>
      </c>
      <c r="I624" s="257"/>
      <c r="J624" s="254"/>
      <c r="K624" s="254"/>
      <c r="L624" s="258"/>
      <c r="M624" s="259"/>
      <c r="N624" s="260"/>
      <c r="O624" s="260"/>
      <c r="P624" s="260"/>
      <c r="Q624" s="260"/>
      <c r="R624" s="260"/>
      <c r="S624" s="260"/>
      <c r="T624" s="261"/>
      <c r="U624" s="13"/>
      <c r="V624" s="13"/>
      <c r="W624" s="13"/>
      <c r="X624" s="13"/>
      <c r="Y624" s="13"/>
      <c r="Z624" s="13"/>
      <c r="AA624" s="13"/>
      <c r="AB624" s="13"/>
      <c r="AC624" s="13"/>
      <c r="AD624" s="13"/>
      <c r="AE624" s="13"/>
      <c r="AT624" s="262" t="s">
        <v>276</v>
      </c>
      <c r="AU624" s="262" t="s">
        <v>86</v>
      </c>
      <c r="AV624" s="13" t="s">
        <v>84</v>
      </c>
      <c r="AW624" s="13" t="s">
        <v>32</v>
      </c>
      <c r="AX624" s="13" t="s">
        <v>76</v>
      </c>
      <c r="AY624" s="262" t="s">
        <v>251</v>
      </c>
    </row>
    <row r="625" s="12" customFormat="1">
      <c r="A625" s="12"/>
      <c r="B625" s="242"/>
      <c r="C625" s="243"/>
      <c r="D625" s="234" t="s">
        <v>276</v>
      </c>
      <c r="E625" s="244" t="s">
        <v>1</v>
      </c>
      <c r="F625" s="245" t="s">
        <v>2120</v>
      </c>
      <c r="G625" s="243"/>
      <c r="H625" s="246">
        <v>5.2800000000000002</v>
      </c>
      <c r="I625" s="247"/>
      <c r="J625" s="243"/>
      <c r="K625" s="243"/>
      <c r="L625" s="248"/>
      <c r="M625" s="249"/>
      <c r="N625" s="250"/>
      <c r="O625" s="250"/>
      <c r="P625" s="250"/>
      <c r="Q625" s="250"/>
      <c r="R625" s="250"/>
      <c r="S625" s="250"/>
      <c r="T625" s="251"/>
      <c r="U625" s="12"/>
      <c r="V625" s="12"/>
      <c r="W625" s="12"/>
      <c r="X625" s="12"/>
      <c r="Y625" s="12"/>
      <c r="Z625" s="12"/>
      <c r="AA625" s="12"/>
      <c r="AB625" s="12"/>
      <c r="AC625" s="12"/>
      <c r="AD625" s="12"/>
      <c r="AE625" s="12"/>
      <c r="AT625" s="252" t="s">
        <v>276</v>
      </c>
      <c r="AU625" s="252" t="s">
        <v>86</v>
      </c>
      <c r="AV625" s="12" t="s">
        <v>86</v>
      </c>
      <c r="AW625" s="12" t="s">
        <v>32</v>
      </c>
      <c r="AX625" s="12" t="s">
        <v>76</v>
      </c>
      <c r="AY625" s="252" t="s">
        <v>251</v>
      </c>
    </row>
    <row r="626" s="13" customFormat="1">
      <c r="A626" s="13"/>
      <c r="B626" s="253"/>
      <c r="C626" s="254"/>
      <c r="D626" s="234" t="s">
        <v>276</v>
      </c>
      <c r="E626" s="255" t="s">
        <v>1</v>
      </c>
      <c r="F626" s="256" t="s">
        <v>2114</v>
      </c>
      <c r="G626" s="254"/>
      <c r="H626" s="255" t="s">
        <v>1</v>
      </c>
      <c r="I626" s="257"/>
      <c r="J626" s="254"/>
      <c r="K626" s="254"/>
      <c r="L626" s="258"/>
      <c r="M626" s="259"/>
      <c r="N626" s="260"/>
      <c r="O626" s="260"/>
      <c r="P626" s="260"/>
      <c r="Q626" s="260"/>
      <c r="R626" s="260"/>
      <c r="S626" s="260"/>
      <c r="T626" s="261"/>
      <c r="U626" s="13"/>
      <c r="V626" s="13"/>
      <c r="W626" s="13"/>
      <c r="X626" s="13"/>
      <c r="Y626" s="13"/>
      <c r="Z626" s="13"/>
      <c r="AA626" s="13"/>
      <c r="AB626" s="13"/>
      <c r="AC626" s="13"/>
      <c r="AD626" s="13"/>
      <c r="AE626" s="13"/>
      <c r="AT626" s="262" t="s">
        <v>276</v>
      </c>
      <c r="AU626" s="262" t="s">
        <v>86</v>
      </c>
      <c r="AV626" s="13" t="s">
        <v>84</v>
      </c>
      <c r="AW626" s="13" t="s">
        <v>32</v>
      </c>
      <c r="AX626" s="13" t="s">
        <v>76</v>
      </c>
      <c r="AY626" s="262" t="s">
        <v>251</v>
      </c>
    </row>
    <row r="627" s="12" customFormat="1">
      <c r="A627" s="12"/>
      <c r="B627" s="242"/>
      <c r="C627" s="243"/>
      <c r="D627" s="234" t="s">
        <v>276</v>
      </c>
      <c r="E627" s="244" t="s">
        <v>1</v>
      </c>
      <c r="F627" s="245" t="s">
        <v>2121</v>
      </c>
      <c r="G627" s="243"/>
      <c r="H627" s="246">
        <v>8.6400000000000006</v>
      </c>
      <c r="I627" s="247"/>
      <c r="J627" s="243"/>
      <c r="K627" s="243"/>
      <c r="L627" s="248"/>
      <c r="M627" s="249"/>
      <c r="N627" s="250"/>
      <c r="O627" s="250"/>
      <c r="P627" s="250"/>
      <c r="Q627" s="250"/>
      <c r="R627" s="250"/>
      <c r="S627" s="250"/>
      <c r="T627" s="251"/>
      <c r="U627" s="12"/>
      <c r="V627" s="12"/>
      <c r="W627" s="12"/>
      <c r="X627" s="12"/>
      <c r="Y627" s="12"/>
      <c r="Z627" s="12"/>
      <c r="AA627" s="12"/>
      <c r="AB627" s="12"/>
      <c r="AC627" s="12"/>
      <c r="AD627" s="12"/>
      <c r="AE627" s="12"/>
      <c r="AT627" s="252" t="s">
        <v>276</v>
      </c>
      <c r="AU627" s="252" t="s">
        <v>86</v>
      </c>
      <c r="AV627" s="12" t="s">
        <v>86</v>
      </c>
      <c r="AW627" s="12" t="s">
        <v>32</v>
      </c>
      <c r="AX627" s="12" t="s">
        <v>76</v>
      </c>
      <c r="AY627" s="252" t="s">
        <v>251</v>
      </c>
    </row>
    <row r="628" s="15" customFormat="1">
      <c r="A628" s="15"/>
      <c r="B628" s="274"/>
      <c r="C628" s="275"/>
      <c r="D628" s="234" t="s">
        <v>276</v>
      </c>
      <c r="E628" s="276" t="s">
        <v>1</v>
      </c>
      <c r="F628" s="277" t="s">
        <v>423</v>
      </c>
      <c r="G628" s="275"/>
      <c r="H628" s="278">
        <v>13.92</v>
      </c>
      <c r="I628" s="279"/>
      <c r="J628" s="275"/>
      <c r="K628" s="275"/>
      <c r="L628" s="280"/>
      <c r="M628" s="281"/>
      <c r="N628" s="282"/>
      <c r="O628" s="282"/>
      <c r="P628" s="282"/>
      <c r="Q628" s="282"/>
      <c r="R628" s="282"/>
      <c r="S628" s="282"/>
      <c r="T628" s="283"/>
      <c r="U628" s="15"/>
      <c r="V628" s="15"/>
      <c r="W628" s="15"/>
      <c r="X628" s="15"/>
      <c r="Y628" s="15"/>
      <c r="Z628" s="15"/>
      <c r="AA628" s="15"/>
      <c r="AB628" s="15"/>
      <c r="AC628" s="15"/>
      <c r="AD628" s="15"/>
      <c r="AE628" s="15"/>
      <c r="AT628" s="284" t="s">
        <v>276</v>
      </c>
      <c r="AU628" s="284" t="s">
        <v>86</v>
      </c>
      <c r="AV628" s="15" t="s">
        <v>254</v>
      </c>
      <c r="AW628" s="15" t="s">
        <v>32</v>
      </c>
      <c r="AX628" s="15" t="s">
        <v>84</v>
      </c>
      <c r="AY628" s="284" t="s">
        <v>251</v>
      </c>
    </row>
    <row r="629" s="12" customFormat="1">
      <c r="A629" s="12"/>
      <c r="B629" s="242"/>
      <c r="C629" s="243"/>
      <c r="D629" s="234" t="s">
        <v>276</v>
      </c>
      <c r="E629" s="243"/>
      <c r="F629" s="245" t="s">
        <v>2122</v>
      </c>
      <c r="G629" s="243"/>
      <c r="H629" s="246">
        <v>25.056000000000001</v>
      </c>
      <c r="I629" s="247"/>
      <c r="J629" s="243"/>
      <c r="K629" s="243"/>
      <c r="L629" s="248"/>
      <c r="M629" s="249"/>
      <c r="N629" s="250"/>
      <c r="O629" s="250"/>
      <c r="P629" s="250"/>
      <c r="Q629" s="250"/>
      <c r="R629" s="250"/>
      <c r="S629" s="250"/>
      <c r="T629" s="251"/>
      <c r="U629" s="12"/>
      <c r="V629" s="12"/>
      <c r="W629" s="12"/>
      <c r="X629" s="12"/>
      <c r="Y629" s="12"/>
      <c r="Z629" s="12"/>
      <c r="AA629" s="12"/>
      <c r="AB629" s="12"/>
      <c r="AC629" s="12"/>
      <c r="AD629" s="12"/>
      <c r="AE629" s="12"/>
      <c r="AT629" s="252" t="s">
        <v>276</v>
      </c>
      <c r="AU629" s="252" t="s">
        <v>86</v>
      </c>
      <c r="AV629" s="12" t="s">
        <v>86</v>
      </c>
      <c r="AW629" s="12" t="s">
        <v>4</v>
      </c>
      <c r="AX629" s="12" t="s">
        <v>84</v>
      </c>
      <c r="AY629" s="252" t="s">
        <v>251</v>
      </c>
    </row>
    <row r="630" s="2" customFormat="1" ht="24.15" customHeight="1">
      <c r="A630" s="38"/>
      <c r="B630" s="39"/>
      <c r="C630" s="220" t="s">
        <v>150</v>
      </c>
      <c r="D630" s="220" t="s">
        <v>255</v>
      </c>
      <c r="E630" s="221" t="s">
        <v>2124</v>
      </c>
      <c r="F630" s="222" t="s">
        <v>2125</v>
      </c>
      <c r="G630" s="223" t="s">
        <v>802</v>
      </c>
      <c r="H630" s="224">
        <v>36</v>
      </c>
      <c r="I630" s="225"/>
      <c r="J630" s="226">
        <f>ROUND(I630*H630,2)</f>
        <v>0</v>
      </c>
      <c r="K630" s="227"/>
      <c r="L630" s="44"/>
      <c r="M630" s="228" t="s">
        <v>1</v>
      </c>
      <c r="N630" s="229" t="s">
        <v>41</v>
      </c>
      <c r="O630" s="91"/>
      <c r="P630" s="230">
        <f>O630*H630</f>
        <v>0</v>
      </c>
      <c r="Q630" s="230">
        <v>0</v>
      </c>
      <c r="R630" s="230">
        <f>Q630*H630</f>
        <v>0</v>
      </c>
      <c r="S630" s="230">
        <v>0</v>
      </c>
      <c r="T630" s="231">
        <f>S630*H630</f>
        <v>0</v>
      </c>
      <c r="U630" s="38"/>
      <c r="V630" s="38"/>
      <c r="W630" s="38"/>
      <c r="X630" s="38"/>
      <c r="Y630" s="38"/>
      <c r="Z630" s="38"/>
      <c r="AA630" s="38"/>
      <c r="AB630" s="38"/>
      <c r="AC630" s="38"/>
      <c r="AD630" s="38"/>
      <c r="AE630" s="38"/>
      <c r="AR630" s="232" t="s">
        <v>1605</v>
      </c>
      <c r="AT630" s="232" t="s">
        <v>255</v>
      </c>
      <c r="AU630" s="232" t="s">
        <v>86</v>
      </c>
      <c r="AY630" s="17" t="s">
        <v>251</v>
      </c>
      <c r="BE630" s="233">
        <f>IF(N630="základní",J630,0)</f>
        <v>0</v>
      </c>
      <c r="BF630" s="233">
        <f>IF(N630="snížená",J630,0)</f>
        <v>0</v>
      </c>
      <c r="BG630" s="233">
        <f>IF(N630="zákl. přenesená",J630,0)</f>
        <v>0</v>
      </c>
      <c r="BH630" s="233">
        <f>IF(N630="sníž. přenesená",J630,0)</f>
        <v>0</v>
      </c>
      <c r="BI630" s="233">
        <f>IF(N630="nulová",J630,0)</f>
        <v>0</v>
      </c>
      <c r="BJ630" s="17" t="s">
        <v>84</v>
      </c>
      <c r="BK630" s="233">
        <f>ROUND(I630*H630,2)</f>
        <v>0</v>
      </c>
      <c r="BL630" s="17" t="s">
        <v>1605</v>
      </c>
      <c r="BM630" s="232" t="s">
        <v>2424</v>
      </c>
    </row>
    <row r="631" s="2" customFormat="1">
      <c r="A631" s="38"/>
      <c r="B631" s="39"/>
      <c r="C631" s="40"/>
      <c r="D631" s="234" t="s">
        <v>260</v>
      </c>
      <c r="E631" s="40"/>
      <c r="F631" s="235" t="s">
        <v>2127</v>
      </c>
      <c r="G631" s="40"/>
      <c r="H631" s="40"/>
      <c r="I631" s="236"/>
      <c r="J631" s="40"/>
      <c r="K631" s="40"/>
      <c r="L631" s="44"/>
      <c r="M631" s="237"/>
      <c r="N631" s="238"/>
      <c r="O631" s="91"/>
      <c r="P631" s="91"/>
      <c r="Q631" s="91"/>
      <c r="R631" s="91"/>
      <c r="S631" s="91"/>
      <c r="T631" s="92"/>
      <c r="U631" s="38"/>
      <c r="V631" s="38"/>
      <c r="W631" s="38"/>
      <c r="X631" s="38"/>
      <c r="Y631" s="38"/>
      <c r="Z631" s="38"/>
      <c r="AA631" s="38"/>
      <c r="AB631" s="38"/>
      <c r="AC631" s="38"/>
      <c r="AD631" s="38"/>
      <c r="AE631" s="38"/>
      <c r="AT631" s="17" t="s">
        <v>260</v>
      </c>
      <c r="AU631" s="17" t="s">
        <v>86</v>
      </c>
    </row>
    <row r="632" s="2" customFormat="1">
      <c r="A632" s="38"/>
      <c r="B632" s="39"/>
      <c r="C632" s="40"/>
      <c r="D632" s="240" t="s">
        <v>274</v>
      </c>
      <c r="E632" s="40"/>
      <c r="F632" s="241" t="s">
        <v>2128</v>
      </c>
      <c r="G632" s="40"/>
      <c r="H632" s="40"/>
      <c r="I632" s="236"/>
      <c r="J632" s="40"/>
      <c r="K632" s="40"/>
      <c r="L632" s="44"/>
      <c r="M632" s="237"/>
      <c r="N632" s="238"/>
      <c r="O632" s="91"/>
      <c r="P632" s="91"/>
      <c r="Q632" s="91"/>
      <c r="R632" s="91"/>
      <c r="S632" s="91"/>
      <c r="T632" s="92"/>
      <c r="U632" s="38"/>
      <c r="V632" s="38"/>
      <c r="W632" s="38"/>
      <c r="X632" s="38"/>
      <c r="Y632" s="38"/>
      <c r="Z632" s="38"/>
      <c r="AA632" s="38"/>
      <c r="AB632" s="38"/>
      <c r="AC632" s="38"/>
      <c r="AD632" s="38"/>
      <c r="AE632" s="38"/>
      <c r="AT632" s="17" t="s">
        <v>274</v>
      </c>
      <c r="AU632" s="17" t="s">
        <v>86</v>
      </c>
    </row>
    <row r="633" s="13" customFormat="1">
      <c r="A633" s="13"/>
      <c r="B633" s="253"/>
      <c r="C633" s="254"/>
      <c r="D633" s="234" t="s">
        <v>276</v>
      </c>
      <c r="E633" s="255" t="s">
        <v>1</v>
      </c>
      <c r="F633" s="256" t="s">
        <v>2112</v>
      </c>
      <c r="G633" s="254"/>
      <c r="H633" s="255" t="s">
        <v>1</v>
      </c>
      <c r="I633" s="257"/>
      <c r="J633" s="254"/>
      <c r="K633" s="254"/>
      <c r="L633" s="258"/>
      <c r="M633" s="259"/>
      <c r="N633" s="260"/>
      <c r="O633" s="260"/>
      <c r="P633" s="260"/>
      <c r="Q633" s="260"/>
      <c r="R633" s="260"/>
      <c r="S633" s="260"/>
      <c r="T633" s="261"/>
      <c r="U633" s="13"/>
      <c r="V633" s="13"/>
      <c r="W633" s="13"/>
      <c r="X633" s="13"/>
      <c r="Y633" s="13"/>
      <c r="Z633" s="13"/>
      <c r="AA633" s="13"/>
      <c r="AB633" s="13"/>
      <c r="AC633" s="13"/>
      <c r="AD633" s="13"/>
      <c r="AE633" s="13"/>
      <c r="AT633" s="262" t="s">
        <v>276</v>
      </c>
      <c r="AU633" s="262" t="s">
        <v>86</v>
      </c>
      <c r="AV633" s="13" t="s">
        <v>84</v>
      </c>
      <c r="AW633" s="13" t="s">
        <v>32</v>
      </c>
      <c r="AX633" s="13" t="s">
        <v>76</v>
      </c>
      <c r="AY633" s="262" t="s">
        <v>251</v>
      </c>
    </row>
    <row r="634" s="12" customFormat="1">
      <c r="A634" s="12"/>
      <c r="B634" s="242"/>
      <c r="C634" s="243"/>
      <c r="D634" s="234" t="s">
        <v>276</v>
      </c>
      <c r="E634" s="244" t="s">
        <v>1</v>
      </c>
      <c r="F634" s="245" t="s">
        <v>2403</v>
      </c>
      <c r="G634" s="243"/>
      <c r="H634" s="246">
        <v>36</v>
      </c>
      <c r="I634" s="247"/>
      <c r="J634" s="243"/>
      <c r="K634" s="243"/>
      <c r="L634" s="248"/>
      <c r="M634" s="249"/>
      <c r="N634" s="250"/>
      <c r="O634" s="250"/>
      <c r="P634" s="250"/>
      <c r="Q634" s="250"/>
      <c r="R634" s="250"/>
      <c r="S634" s="250"/>
      <c r="T634" s="251"/>
      <c r="U634" s="12"/>
      <c r="V634" s="12"/>
      <c r="W634" s="12"/>
      <c r="X634" s="12"/>
      <c r="Y634" s="12"/>
      <c r="Z634" s="12"/>
      <c r="AA634" s="12"/>
      <c r="AB634" s="12"/>
      <c r="AC634" s="12"/>
      <c r="AD634" s="12"/>
      <c r="AE634" s="12"/>
      <c r="AT634" s="252" t="s">
        <v>276</v>
      </c>
      <c r="AU634" s="252" t="s">
        <v>86</v>
      </c>
      <c r="AV634" s="12" t="s">
        <v>86</v>
      </c>
      <c r="AW634" s="12" t="s">
        <v>32</v>
      </c>
      <c r="AX634" s="12" t="s">
        <v>84</v>
      </c>
      <c r="AY634" s="252" t="s">
        <v>251</v>
      </c>
    </row>
    <row r="635" s="2" customFormat="1" ht="16.5" customHeight="1">
      <c r="A635" s="38"/>
      <c r="B635" s="39"/>
      <c r="C635" s="292" t="s">
        <v>1841</v>
      </c>
      <c r="D635" s="292" t="s">
        <v>1133</v>
      </c>
      <c r="E635" s="293" t="s">
        <v>2131</v>
      </c>
      <c r="F635" s="294" t="s">
        <v>2132</v>
      </c>
      <c r="G635" s="295" t="s">
        <v>681</v>
      </c>
      <c r="H635" s="296">
        <v>31.103999999999999</v>
      </c>
      <c r="I635" s="297"/>
      <c r="J635" s="298">
        <f>ROUND(I635*H635,2)</f>
        <v>0</v>
      </c>
      <c r="K635" s="299"/>
      <c r="L635" s="300"/>
      <c r="M635" s="301" t="s">
        <v>1</v>
      </c>
      <c r="N635" s="302" t="s">
        <v>41</v>
      </c>
      <c r="O635" s="91"/>
      <c r="P635" s="230">
        <f>O635*H635</f>
        <v>0</v>
      </c>
      <c r="Q635" s="230">
        <v>1</v>
      </c>
      <c r="R635" s="230">
        <f>Q635*H635</f>
        <v>31.103999999999999</v>
      </c>
      <c r="S635" s="230">
        <v>0</v>
      </c>
      <c r="T635" s="231">
        <f>S635*H635</f>
        <v>0</v>
      </c>
      <c r="U635" s="38"/>
      <c r="V635" s="38"/>
      <c r="W635" s="38"/>
      <c r="X635" s="38"/>
      <c r="Y635" s="38"/>
      <c r="Z635" s="38"/>
      <c r="AA635" s="38"/>
      <c r="AB635" s="38"/>
      <c r="AC635" s="38"/>
      <c r="AD635" s="38"/>
      <c r="AE635" s="38"/>
      <c r="AR635" s="232" t="s">
        <v>2030</v>
      </c>
      <c r="AT635" s="232" t="s">
        <v>1133</v>
      </c>
      <c r="AU635" s="232" t="s">
        <v>86</v>
      </c>
      <c r="AY635" s="17" t="s">
        <v>251</v>
      </c>
      <c r="BE635" s="233">
        <f>IF(N635="základní",J635,0)</f>
        <v>0</v>
      </c>
      <c r="BF635" s="233">
        <f>IF(N635="snížená",J635,0)</f>
        <v>0</v>
      </c>
      <c r="BG635" s="233">
        <f>IF(N635="zákl. přenesená",J635,0)</f>
        <v>0</v>
      </c>
      <c r="BH635" s="233">
        <f>IF(N635="sníž. přenesená",J635,0)</f>
        <v>0</v>
      </c>
      <c r="BI635" s="233">
        <f>IF(N635="nulová",J635,0)</f>
        <v>0</v>
      </c>
      <c r="BJ635" s="17" t="s">
        <v>84</v>
      </c>
      <c r="BK635" s="233">
        <f>ROUND(I635*H635,2)</f>
        <v>0</v>
      </c>
      <c r="BL635" s="17" t="s">
        <v>1605</v>
      </c>
      <c r="BM635" s="232" t="s">
        <v>2425</v>
      </c>
    </row>
    <row r="636" s="2" customFormat="1">
      <c r="A636" s="38"/>
      <c r="B636" s="39"/>
      <c r="C636" s="40"/>
      <c r="D636" s="234" t="s">
        <v>260</v>
      </c>
      <c r="E636" s="40"/>
      <c r="F636" s="235" t="s">
        <v>2132</v>
      </c>
      <c r="G636" s="40"/>
      <c r="H636" s="40"/>
      <c r="I636" s="236"/>
      <c r="J636" s="40"/>
      <c r="K636" s="40"/>
      <c r="L636" s="44"/>
      <c r="M636" s="237"/>
      <c r="N636" s="238"/>
      <c r="O636" s="91"/>
      <c r="P636" s="91"/>
      <c r="Q636" s="91"/>
      <c r="R636" s="91"/>
      <c r="S636" s="91"/>
      <c r="T636" s="92"/>
      <c r="U636" s="38"/>
      <c r="V636" s="38"/>
      <c r="W636" s="38"/>
      <c r="X636" s="38"/>
      <c r="Y636" s="38"/>
      <c r="Z636" s="38"/>
      <c r="AA636" s="38"/>
      <c r="AB636" s="38"/>
      <c r="AC636" s="38"/>
      <c r="AD636" s="38"/>
      <c r="AE636" s="38"/>
      <c r="AT636" s="17" t="s">
        <v>260</v>
      </c>
      <c r="AU636" s="17" t="s">
        <v>86</v>
      </c>
    </row>
    <row r="637" s="12" customFormat="1">
      <c r="A637" s="12"/>
      <c r="B637" s="242"/>
      <c r="C637" s="243"/>
      <c r="D637" s="234" t="s">
        <v>276</v>
      </c>
      <c r="E637" s="244" t="s">
        <v>1</v>
      </c>
      <c r="F637" s="245" t="s">
        <v>2426</v>
      </c>
      <c r="G637" s="243"/>
      <c r="H637" s="246">
        <v>17.280000000000001</v>
      </c>
      <c r="I637" s="247"/>
      <c r="J637" s="243"/>
      <c r="K637" s="243"/>
      <c r="L637" s="248"/>
      <c r="M637" s="249"/>
      <c r="N637" s="250"/>
      <c r="O637" s="250"/>
      <c r="P637" s="250"/>
      <c r="Q637" s="250"/>
      <c r="R637" s="250"/>
      <c r="S637" s="250"/>
      <c r="T637" s="251"/>
      <c r="U637" s="12"/>
      <c r="V637" s="12"/>
      <c r="W637" s="12"/>
      <c r="X637" s="12"/>
      <c r="Y637" s="12"/>
      <c r="Z637" s="12"/>
      <c r="AA637" s="12"/>
      <c r="AB637" s="12"/>
      <c r="AC637" s="12"/>
      <c r="AD637" s="12"/>
      <c r="AE637" s="12"/>
      <c r="AT637" s="252" t="s">
        <v>276</v>
      </c>
      <c r="AU637" s="252" t="s">
        <v>86</v>
      </c>
      <c r="AV637" s="12" t="s">
        <v>86</v>
      </c>
      <c r="AW637" s="12" t="s">
        <v>32</v>
      </c>
      <c r="AX637" s="12" t="s">
        <v>84</v>
      </c>
      <c r="AY637" s="252" t="s">
        <v>251</v>
      </c>
    </row>
    <row r="638" s="12" customFormat="1">
      <c r="A638" s="12"/>
      <c r="B638" s="242"/>
      <c r="C638" s="243"/>
      <c r="D638" s="234" t="s">
        <v>276</v>
      </c>
      <c r="E638" s="243"/>
      <c r="F638" s="245" t="s">
        <v>2427</v>
      </c>
      <c r="G638" s="243"/>
      <c r="H638" s="246">
        <v>31.103999999999999</v>
      </c>
      <c r="I638" s="247"/>
      <c r="J638" s="243"/>
      <c r="K638" s="243"/>
      <c r="L638" s="248"/>
      <c r="M638" s="249"/>
      <c r="N638" s="250"/>
      <c r="O638" s="250"/>
      <c r="P638" s="250"/>
      <c r="Q638" s="250"/>
      <c r="R638" s="250"/>
      <c r="S638" s="250"/>
      <c r="T638" s="251"/>
      <c r="U638" s="12"/>
      <c r="V638" s="12"/>
      <c r="W638" s="12"/>
      <c r="X638" s="12"/>
      <c r="Y638" s="12"/>
      <c r="Z638" s="12"/>
      <c r="AA638" s="12"/>
      <c r="AB638" s="12"/>
      <c r="AC638" s="12"/>
      <c r="AD638" s="12"/>
      <c r="AE638" s="12"/>
      <c r="AT638" s="252" t="s">
        <v>276</v>
      </c>
      <c r="AU638" s="252" t="s">
        <v>86</v>
      </c>
      <c r="AV638" s="12" t="s">
        <v>86</v>
      </c>
      <c r="AW638" s="12" t="s">
        <v>4</v>
      </c>
      <c r="AX638" s="12" t="s">
        <v>84</v>
      </c>
      <c r="AY638" s="252" t="s">
        <v>251</v>
      </c>
    </row>
    <row r="639" s="2" customFormat="1" ht="16.5" customHeight="1">
      <c r="A639" s="38"/>
      <c r="B639" s="39"/>
      <c r="C639" s="292" t="s">
        <v>1845</v>
      </c>
      <c r="D639" s="292" t="s">
        <v>1133</v>
      </c>
      <c r="E639" s="293" t="s">
        <v>2137</v>
      </c>
      <c r="F639" s="294" t="s">
        <v>2138</v>
      </c>
      <c r="G639" s="295" t="s">
        <v>681</v>
      </c>
      <c r="H639" s="296">
        <v>31.103999999999999</v>
      </c>
      <c r="I639" s="297"/>
      <c r="J639" s="298">
        <f>ROUND(I639*H639,2)</f>
        <v>0</v>
      </c>
      <c r="K639" s="299"/>
      <c r="L639" s="300"/>
      <c r="M639" s="301" t="s">
        <v>1</v>
      </c>
      <c r="N639" s="302" t="s">
        <v>41</v>
      </c>
      <c r="O639" s="91"/>
      <c r="P639" s="230">
        <f>O639*H639</f>
        <v>0</v>
      </c>
      <c r="Q639" s="230">
        <v>1</v>
      </c>
      <c r="R639" s="230">
        <f>Q639*H639</f>
        <v>31.103999999999999</v>
      </c>
      <c r="S639" s="230">
        <v>0</v>
      </c>
      <c r="T639" s="231">
        <f>S639*H639</f>
        <v>0</v>
      </c>
      <c r="U639" s="38"/>
      <c r="V639" s="38"/>
      <c r="W639" s="38"/>
      <c r="X639" s="38"/>
      <c r="Y639" s="38"/>
      <c r="Z639" s="38"/>
      <c r="AA639" s="38"/>
      <c r="AB639" s="38"/>
      <c r="AC639" s="38"/>
      <c r="AD639" s="38"/>
      <c r="AE639" s="38"/>
      <c r="AR639" s="232" t="s">
        <v>2030</v>
      </c>
      <c r="AT639" s="232" t="s">
        <v>1133</v>
      </c>
      <c r="AU639" s="232" t="s">
        <v>86</v>
      </c>
      <c r="AY639" s="17" t="s">
        <v>251</v>
      </c>
      <c r="BE639" s="233">
        <f>IF(N639="základní",J639,0)</f>
        <v>0</v>
      </c>
      <c r="BF639" s="233">
        <f>IF(N639="snížená",J639,0)</f>
        <v>0</v>
      </c>
      <c r="BG639" s="233">
        <f>IF(N639="zákl. přenesená",J639,0)</f>
        <v>0</v>
      </c>
      <c r="BH639" s="233">
        <f>IF(N639="sníž. přenesená",J639,0)</f>
        <v>0</v>
      </c>
      <c r="BI639" s="233">
        <f>IF(N639="nulová",J639,0)</f>
        <v>0</v>
      </c>
      <c r="BJ639" s="17" t="s">
        <v>84</v>
      </c>
      <c r="BK639" s="233">
        <f>ROUND(I639*H639,2)</f>
        <v>0</v>
      </c>
      <c r="BL639" s="17" t="s">
        <v>1605</v>
      </c>
      <c r="BM639" s="232" t="s">
        <v>2428</v>
      </c>
    </row>
    <row r="640" s="2" customFormat="1">
      <c r="A640" s="38"/>
      <c r="B640" s="39"/>
      <c r="C640" s="40"/>
      <c r="D640" s="234" t="s">
        <v>260</v>
      </c>
      <c r="E640" s="40"/>
      <c r="F640" s="235" t="s">
        <v>2138</v>
      </c>
      <c r="G640" s="40"/>
      <c r="H640" s="40"/>
      <c r="I640" s="236"/>
      <c r="J640" s="40"/>
      <c r="K640" s="40"/>
      <c r="L640" s="44"/>
      <c r="M640" s="237"/>
      <c r="N640" s="238"/>
      <c r="O640" s="91"/>
      <c r="P640" s="91"/>
      <c r="Q640" s="91"/>
      <c r="R640" s="91"/>
      <c r="S640" s="91"/>
      <c r="T640" s="92"/>
      <c r="U640" s="38"/>
      <c r="V640" s="38"/>
      <c r="W640" s="38"/>
      <c r="X640" s="38"/>
      <c r="Y640" s="38"/>
      <c r="Z640" s="38"/>
      <c r="AA640" s="38"/>
      <c r="AB640" s="38"/>
      <c r="AC640" s="38"/>
      <c r="AD640" s="38"/>
      <c r="AE640" s="38"/>
      <c r="AT640" s="17" t="s">
        <v>260</v>
      </c>
      <c r="AU640" s="17" t="s">
        <v>86</v>
      </c>
    </row>
    <row r="641" s="12" customFormat="1">
      <c r="A641" s="12"/>
      <c r="B641" s="242"/>
      <c r="C641" s="243"/>
      <c r="D641" s="234" t="s">
        <v>276</v>
      </c>
      <c r="E641" s="244" t="s">
        <v>1</v>
      </c>
      <c r="F641" s="245" t="s">
        <v>2426</v>
      </c>
      <c r="G641" s="243"/>
      <c r="H641" s="246">
        <v>17.280000000000001</v>
      </c>
      <c r="I641" s="247"/>
      <c r="J641" s="243"/>
      <c r="K641" s="243"/>
      <c r="L641" s="248"/>
      <c r="M641" s="249"/>
      <c r="N641" s="250"/>
      <c r="O641" s="250"/>
      <c r="P641" s="250"/>
      <c r="Q641" s="250"/>
      <c r="R641" s="250"/>
      <c r="S641" s="250"/>
      <c r="T641" s="251"/>
      <c r="U641" s="12"/>
      <c r="V641" s="12"/>
      <c r="W641" s="12"/>
      <c r="X641" s="12"/>
      <c r="Y641" s="12"/>
      <c r="Z641" s="12"/>
      <c r="AA641" s="12"/>
      <c r="AB641" s="12"/>
      <c r="AC641" s="12"/>
      <c r="AD641" s="12"/>
      <c r="AE641" s="12"/>
      <c r="AT641" s="252" t="s">
        <v>276</v>
      </c>
      <c r="AU641" s="252" t="s">
        <v>86</v>
      </c>
      <c r="AV641" s="12" t="s">
        <v>86</v>
      </c>
      <c r="AW641" s="12" t="s">
        <v>32</v>
      </c>
      <c r="AX641" s="12" t="s">
        <v>84</v>
      </c>
      <c r="AY641" s="252" t="s">
        <v>251</v>
      </c>
    </row>
    <row r="642" s="12" customFormat="1">
      <c r="A642" s="12"/>
      <c r="B642" s="242"/>
      <c r="C642" s="243"/>
      <c r="D642" s="234" t="s">
        <v>276</v>
      </c>
      <c r="E642" s="243"/>
      <c r="F642" s="245" t="s">
        <v>2427</v>
      </c>
      <c r="G642" s="243"/>
      <c r="H642" s="246">
        <v>31.103999999999999</v>
      </c>
      <c r="I642" s="247"/>
      <c r="J642" s="243"/>
      <c r="K642" s="243"/>
      <c r="L642" s="248"/>
      <c r="M642" s="249"/>
      <c r="N642" s="250"/>
      <c r="O642" s="250"/>
      <c r="P642" s="250"/>
      <c r="Q642" s="250"/>
      <c r="R642" s="250"/>
      <c r="S642" s="250"/>
      <c r="T642" s="251"/>
      <c r="U642" s="12"/>
      <c r="V642" s="12"/>
      <c r="W642" s="12"/>
      <c r="X642" s="12"/>
      <c r="Y642" s="12"/>
      <c r="Z642" s="12"/>
      <c r="AA642" s="12"/>
      <c r="AB642" s="12"/>
      <c r="AC642" s="12"/>
      <c r="AD642" s="12"/>
      <c r="AE642" s="12"/>
      <c r="AT642" s="252" t="s">
        <v>276</v>
      </c>
      <c r="AU642" s="252" t="s">
        <v>86</v>
      </c>
      <c r="AV642" s="12" t="s">
        <v>86</v>
      </c>
      <c r="AW642" s="12" t="s">
        <v>4</v>
      </c>
      <c r="AX642" s="12" t="s">
        <v>84</v>
      </c>
      <c r="AY642" s="252" t="s">
        <v>251</v>
      </c>
    </row>
    <row r="643" s="2" customFormat="1" ht="24.15" customHeight="1">
      <c r="A643" s="38"/>
      <c r="B643" s="39"/>
      <c r="C643" s="220" t="s">
        <v>1850</v>
      </c>
      <c r="D643" s="220" t="s">
        <v>255</v>
      </c>
      <c r="E643" s="221" t="s">
        <v>2141</v>
      </c>
      <c r="F643" s="222" t="s">
        <v>2142</v>
      </c>
      <c r="G643" s="223" t="s">
        <v>802</v>
      </c>
      <c r="H643" s="224">
        <v>102</v>
      </c>
      <c r="I643" s="225"/>
      <c r="J643" s="226">
        <f>ROUND(I643*H643,2)</f>
        <v>0</v>
      </c>
      <c r="K643" s="227"/>
      <c r="L643" s="44"/>
      <c r="M643" s="228" t="s">
        <v>1</v>
      </c>
      <c r="N643" s="229" t="s">
        <v>41</v>
      </c>
      <c r="O643" s="91"/>
      <c r="P643" s="230">
        <f>O643*H643</f>
        <v>0</v>
      </c>
      <c r="Q643" s="230">
        <v>0</v>
      </c>
      <c r="R643" s="230">
        <f>Q643*H643</f>
        <v>0</v>
      </c>
      <c r="S643" s="230">
        <v>0</v>
      </c>
      <c r="T643" s="231">
        <f>S643*H643</f>
        <v>0</v>
      </c>
      <c r="U643" s="38"/>
      <c r="V643" s="38"/>
      <c r="W643" s="38"/>
      <c r="X643" s="38"/>
      <c r="Y643" s="38"/>
      <c r="Z643" s="38"/>
      <c r="AA643" s="38"/>
      <c r="AB643" s="38"/>
      <c r="AC643" s="38"/>
      <c r="AD643" s="38"/>
      <c r="AE643" s="38"/>
      <c r="AR643" s="232" t="s">
        <v>1605</v>
      </c>
      <c r="AT643" s="232" t="s">
        <v>255</v>
      </c>
      <c r="AU643" s="232" t="s">
        <v>86</v>
      </c>
      <c r="AY643" s="17" t="s">
        <v>251</v>
      </c>
      <c r="BE643" s="233">
        <f>IF(N643="základní",J643,0)</f>
        <v>0</v>
      </c>
      <c r="BF643" s="233">
        <f>IF(N643="snížená",J643,0)</f>
        <v>0</v>
      </c>
      <c r="BG643" s="233">
        <f>IF(N643="zákl. přenesená",J643,0)</f>
        <v>0</v>
      </c>
      <c r="BH643" s="233">
        <f>IF(N643="sníž. přenesená",J643,0)</f>
        <v>0</v>
      </c>
      <c r="BI643" s="233">
        <f>IF(N643="nulová",J643,0)</f>
        <v>0</v>
      </c>
      <c r="BJ643" s="17" t="s">
        <v>84</v>
      </c>
      <c r="BK643" s="233">
        <f>ROUND(I643*H643,2)</f>
        <v>0</v>
      </c>
      <c r="BL643" s="17" t="s">
        <v>1605</v>
      </c>
      <c r="BM643" s="232" t="s">
        <v>2429</v>
      </c>
    </row>
    <row r="644" s="2" customFormat="1">
      <c r="A644" s="38"/>
      <c r="B644" s="39"/>
      <c r="C644" s="40"/>
      <c r="D644" s="234" t="s">
        <v>260</v>
      </c>
      <c r="E644" s="40"/>
      <c r="F644" s="235" t="s">
        <v>2144</v>
      </c>
      <c r="G644" s="40"/>
      <c r="H644" s="40"/>
      <c r="I644" s="236"/>
      <c r="J644" s="40"/>
      <c r="K644" s="40"/>
      <c r="L644" s="44"/>
      <c r="M644" s="237"/>
      <c r="N644" s="238"/>
      <c r="O644" s="91"/>
      <c r="P644" s="91"/>
      <c r="Q644" s="91"/>
      <c r="R644" s="91"/>
      <c r="S644" s="91"/>
      <c r="T644" s="92"/>
      <c r="U644" s="38"/>
      <c r="V644" s="38"/>
      <c r="W644" s="38"/>
      <c r="X644" s="38"/>
      <c r="Y644" s="38"/>
      <c r="Z644" s="38"/>
      <c r="AA644" s="38"/>
      <c r="AB644" s="38"/>
      <c r="AC644" s="38"/>
      <c r="AD644" s="38"/>
      <c r="AE644" s="38"/>
      <c r="AT644" s="17" t="s">
        <v>260</v>
      </c>
      <c r="AU644" s="17" t="s">
        <v>86</v>
      </c>
    </row>
    <row r="645" s="2" customFormat="1">
      <c r="A645" s="38"/>
      <c r="B645" s="39"/>
      <c r="C645" s="40"/>
      <c r="D645" s="240" t="s">
        <v>274</v>
      </c>
      <c r="E645" s="40"/>
      <c r="F645" s="241" t="s">
        <v>2145</v>
      </c>
      <c r="G645" s="40"/>
      <c r="H645" s="40"/>
      <c r="I645" s="236"/>
      <c r="J645" s="40"/>
      <c r="K645" s="40"/>
      <c r="L645" s="44"/>
      <c r="M645" s="237"/>
      <c r="N645" s="238"/>
      <c r="O645" s="91"/>
      <c r="P645" s="91"/>
      <c r="Q645" s="91"/>
      <c r="R645" s="91"/>
      <c r="S645" s="91"/>
      <c r="T645" s="92"/>
      <c r="U645" s="38"/>
      <c r="V645" s="38"/>
      <c r="W645" s="38"/>
      <c r="X645" s="38"/>
      <c r="Y645" s="38"/>
      <c r="Z645" s="38"/>
      <c r="AA645" s="38"/>
      <c r="AB645" s="38"/>
      <c r="AC645" s="38"/>
      <c r="AD645" s="38"/>
      <c r="AE645" s="38"/>
      <c r="AT645" s="17" t="s">
        <v>274</v>
      </c>
      <c r="AU645" s="17" t="s">
        <v>86</v>
      </c>
    </row>
    <row r="646" s="12" customFormat="1">
      <c r="A646" s="12"/>
      <c r="B646" s="242"/>
      <c r="C646" s="243"/>
      <c r="D646" s="234" t="s">
        <v>276</v>
      </c>
      <c r="E646" s="244" t="s">
        <v>1</v>
      </c>
      <c r="F646" s="245" t="s">
        <v>2430</v>
      </c>
      <c r="G646" s="243"/>
      <c r="H646" s="246">
        <v>66</v>
      </c>
      <c r="I646" s="247"/>
      <c r="J646" s="243"/>
      <c r="K646" s="243"/>
      <c r="L646" s="248"/>
      <c r="M646" s="249"/>
      <c r="N646" s="250"/>
      <c r="O646" s="250"/>
      <c r="P646" s="250"/>
      <c r="Q646" s="250"/>
      <c r="R646" s="250"/>
      <c r="S646" s="250"/>
      <c r="T646" s="251"/>
      <c r="U646" s="12"/>
      <c r="V646" s="12"/>
      <c r="W646" s="12"/>
      <c r="X646" s="12"/>
      <c r="Y646" s="12"/>
      <c r="Z646" s="12"/>
      <c r="AA646" s="12"/>
      <c r="AB646" s="12"/>
      <c r="AC646" s="12"/>
      <c r="AD646" s="12"/>
      <c r="AE646" s="12"/>
      <c r="AT646" s="252" t="s">
        <v>276</v>
      </c>
      <c r="AU646" s="252" t="s">
        <v>86</v>
      </c>
      <c r="AV646" s="12" t="s">
        <v>86</v>
      </c>
      <c r="AW646" s="12" t="s">
        <v>32</v>
      </c>
      <c r="AX646" s="12" t="s">
        <v>76</v>
      </c>
      <c r="AY646" s="252" t="s">
        <v>251</v>
      </c>
    </row>
    <row r="647" s="13" customFormat="1">
      <c r="A647" s="13"/>
      <c r="B647" s="253"/>
      <c r="C647" s="254"/>
      <c r="D647" s="234" t="s">
        <v>276</v>
      </c>
      <c r="E647" s="255" t="s">
        <v>1</v>
      </c>
      <c r="F647" s="256" t="s">
        <v>2114</v>
      </c>
      <c r="G647" s="254"/>
      <c r="H647" s="255" t="s">
        <v>1</v>
      </c>
      <c r="I647" s="257"/>
      <c r="J647" s="254"/>
      <c r="K647" s="254"/>
      <c r="L647" s="258"/>
      <c r="M647" s="259"/>
      <c r="N647" s="260"/>
      <c r="O647" s="260"/>
      <c r="P647" s="260"/>
      <c r="Q647" s="260"/>
      <c r="R647" s="260"/>
      <c r="S647" s="260"/>
      <c r="T647" s="261"/>
      <c r="U647" s="13"/>
      <c r="V647" s="13"/>
      <c r="W647" s="13"/>
      <c r="X647" s="13"/>
      <c r="Y647" s="13"/>
      <c r="Z647" s="13"/>
      <c r="AA647" s="13"/>
      <c r="AB647" s="13"/>
      <c r="AC647" s="13"/>
      <c r="AD647" s="13"/>
      <c r="AE647" s="13"/>
      <c r="AT647" s="262" t="s">
        <v>276</v>
      </c>
      <c r="AU647" s="262" t="s">
        <v>86</v>
      </c>
      <c r="AV647" s="13" t="s">
        <v>84</v>
      </c>
      <c r="AW647" s="13" t="s">
        <v>32</v>
      </c>
      <c r="AX647" s="13" t="s">
        <v>76</v>
      </c>
      <c r="AY647" s="262" t="s">
        <v>251</v>
      </c>
    </row>
    <row r="648" s="12" customFormat="1">
      <c r="A648" s="12"/>
      <c r="B648" s="242"/>
      <c r="C648" s="243"/>
      <c r="D648" s="234" t="s">
        <v>276</v>
      </c>
      <c r="E648" s="244" t="s">
        <v>1</v>
      </c>
      <c r="F648" s="245" t="s">
        <v>2115</v>
      </c>
      <c r="G648" s="243"/>
      <c r="H648" s="246">
        <v>36</v>
      </c>
      <c r="I648" s="247"/>
      <c r="J648" s="243"/>
      <c r="K648" s="243"/>
      <c r="L648" s="248"/>
      <c r="M648" s="249"/>
      <c r="N648" s="250"/>
      <c r="O648" s="250"/>
      <c r="P648" s="250"/>
      <c r="Q648" s="250"/>
      <c r="R648" s="250"/>
      <c r="S648" s="250"/>
      <c r="T648" s="251"/>
      <c r="U648" s="12"/>
      <c r="V648" s="12"/>
      <c r="W648" s="12"/>
      <c r="X648" s="12"/>
      <c r="Y648" s="12"/>
      <c r="Z648" s="12"/>
      <c r="AA648" s="12"/>
      <c r="AB648" s="12"/>
      <c r="AC648" s="12"/>
      <c r="AD648" s="12"/>
      <c r="AE648" s="12"/>
      <c r="AT648" s="252" t="s">
        <v>276</v>
      </c>
      <c r="AU648" s="252" t="s">
        <v>86</v>
      </c>
      <c r="AV648" s="12" t="s">
        <v>86</v>
      </c>
      <c r="AW648" s="12" t="s">
        <v>32</v>
      </c>
      <c r="AX648" s="12" t="s">
        <v>76</v>
      </c>
      <c r="AY648" s="252" t="s">
        <v>251</v>
      </c>
    </row>
    <row r="649" s="15" customFormat="1">
      <c r="A649" s="15"/>
      <c r="B649" s="274"/>
      <c r="C649" s="275"/>
      <c r="D649" s="234" t="s">
        <v>276</v>
      </c>
      <c r="E649" s="276" t="s">
        <v>1</v>
      </c>
      <c r="F649" s="277" t="s">
        <v>423</v>
      </c>
      <c r="G649" s="275"/>
      <c r="H649" s="278">
        <v>102</v>
      </c>
      <c r="I649" s="279"/>
      <c r="J649" s="275"/>
      <c r="K649" s="275"/>
      <c r="L649" s="280"/>
      <c r="M649" s="281"/>
      <c r="N649" s="282"/>
      <c r="O649" s="282"/>
      <c r="P649" s="282"/>
      <c r="Q649" s="282"/>
      <c r="R649" s="282"/>
      <c r="S649" s="282"/>
      <c r="T649" s="283"/>
      <c r="U649" s="15"/>
      <c r="V649" s="15"/>
      <c r="W649" s="15"/>
      <c r="X649" s="15"/>
      <c r="Y649" s="15"/>
      <c r="Z649" s="15"/>
      <c r="AA649" s="15"/>
      <c r="AB649" s="15"/>
      <c r="AC649" s="15"/>
      <c r="AD649" s="15"/>
      <c r="AE649" s="15"/>
      <c r="AT649" s="284" t="s">
        <v>276</v>
      </c>
      <c r="AU649" s="284" t="s">
        <v>86</v>
      </c>
      <c r="AV649" s="15" t="s">
        <v>254</v>
      </c>
      <c r="AW649" s="15" t="s">
        <v>32</v>
      </c>
      <c r="AX649" s="15" t="s">
        <v>84</v>
      </c>
      <c r="AY649" s="284" t="s">
        <v>251</v>
      </c>
    </row>
    <row r="650" s="2" customFormat="1" ht="21.75" customHeight="1">
      <c r="A650" s="38"/>
      <c r="B650" s="39"/>
      <c r="C650" s="220" t="s">
        <v>1856</v>
      </c>
      <c r="D650" s="220" t="s">
        <v>255</v>
      </c>
      <c r="E650" s="221" t="s">
        <v>2148</v>
      </c>
      <c r="F650" s="222" t="s">
        <v>2149</v>
      </c>
      <c r="G650" s="223" t="s">
        <v>802</v>
      </c>
      <c r="H650" s="224">
        <v>102</v>
      </c>
      <c r="I650" s="225"/>
      <c r="J650" s="226">
        <f>ROUND(I650*H650,2)</f>
        <v>0</v>
      </c>
      <c r="K650" s="227"/>
      <c r="L650" s="44"/>
      <c r="M650" s="228" t="s">
        <v>1</v>
      </c>
      <c r="N650" s="229" t="s">
        <v>41</v>
      </c>
      <c r="O650" s="91"/>
      <c r="P650" s="230">
        <f>O650*H650</f>
        <v>0</v>
      </c>
      <c r="Q650" s="230">
        <v>6.9999999999999994E-05</v>
      </c>
      <c r="R650" s="230">
        <f>Q650*H650</f>
        <v>0.0071399999999999996</v>
      </c>
      <c r="S650" s="230">
        <v>0</v>
      </c>
      <c r="T650" s="231">
        <f>S650*H650</f>
        <v>0</v>
      </c>
      <c r="U650" s="38"/>
      <c r="V650" s="38"/>
      <c r="W650" s="38"/>
      <c r="X650" s="38"/>
      <c r="Y650" s="38"/>
      <c r="Z650" s="38"/>
      <c r="AA650" s="38"/>
      <c r="AB650" s="38"/>
      <c r="AC650" s="38"/>
      <c r="AD650" s="38"/>
      <c r="AE650" s="38"/>
      <c r="AR650" s="232" t="s">
        <v>1605</v>
      </c>
      <c r="AT650" s="232" t="s">
        <v>255</v>
      </c>
      <c r="AU650" s="232" t="s">
        <v>86</v>
      </c>
      <c r="AY650" s="17" t="s">
        <v>251</v>
      </c>
      <c r="BE650" s="233">
        <f>IF(N650="základní",J650,0)</f>
        <v>0</v>
      </c>
      <c r="BF650" s="233">
        <f>IF(N650="snížená",J650,0)</f>
        <v>0</v>
      </c>
      <c r="BG650" s="233">
        <f>IF(N650="zákl. přenesená",J650,0)</f>
        <v>0</v>
      </c>
      <c r="BH650" s="233">
        <f>IF(N650="sníž. přenesená",J650,0)</f>
        <v>0</v>
      </c>
      <c r="BI650" s="233">
        <f>IF(N650="nulová",J650,0)</f>
        <v>0</v>
      </c>
      <c r="BJ650" s="17" t="s">
        <v>84</v>
      </c>
      <c r="BK650" s="233">
        <f>ROUND(I650*H650,2)</f>
        <v>0</v>
      </c>
      <c r="BL650" s="17" t="s">
        <v>1605</v>
      </c>
      <c r="BM650" s="232" t="s">
        <v>2431</v>
      </c>
    </row>
    <row r="651" s="2" customFormat="1">
      <c r="A651" s="38"/>
      <c r="B651" s="39"/>
      <c r="C651" s="40"/>
      <c r="D651" s="234" t="s">
        <v>260</v>
      </c>
      <c r="E651" s="40"/>
      <c r="F651" s="235" t="s">
        <v>2151</v>
      </c>
      <c r="G651" s="40"/>
      <c r="H651" s="40"/>
      <c r="I651" s="236"/>
      <c r="J651" s="40"/>
      <c r="K651" s="40"/>
      <c r="L651" s="44"/>
      <c r="M651" s="237"/>
      <c r="N651" s="238"/>
      <c r="O651" s="91"/>
      <c r="P651" s="91"/>
      <c r="Q651" s="91"/>
      <c r="R651" s="91"/>
      <c r="S651" s="91"/>
      <c r="T651" s="92"/>
      <c r="U651" s="38"/>
      <c r="V651" s="38"/>
      <c r="W651" s="38"/>
      <c r="X651" s="38"/>
      <c r="Y651" s="38"/>
      <c r="Z651" s="38"/>
      <c r="AA651" s="38"/>
      <c r="AB651" s="38"/>
      <c r="AC651" s="38"/>
      <c r="AD651" s="38"/>
      <c r="AE651" s="38"/>
      <c r="AT651" s="17" t="s">
        <v>260</v>
      </c>
      <c r="AU651" s="17" t="s">
        <v>86</v>
      </c>
    </row>
    <row r="652" s="2" customFormat="1">
      <c r="A652" s="38"/>
      <c r="B652" s="39"/>
      <c r="C652" s="40"/>
      <c r="D652" s="240" t="s">
        <v>274</v>
      </c>
      <c r="E652" s="40"/>
      <c r="F652" s="241" t="s">
        <v>2152</v>
      </c>
      <c r="G652" s="40"/>
      <c r="H652" s="40"/>
      <c r="I652" s="236"/>
      <c r="J652" s="40"/>
      <c r="K652" s="40"/>
      <c r="L652" s="44"/>
      <c r="M652" s="237"/>
      <c r="N652" s="238"/>
      <c r="O652" s="91"/>
      <c r="P652" s="91"/>
      <c r="Q652" s="91"/>
      <c r="R652" s="91"/>
      <c r="S652" s="91"/>
      <c r="T652" s="92"/>
      <c r="U652" s="38"/>
      <c r="V652" s="38"/>
      <c r="W652" s="38"/>
      <c r="X652" s="38"/>
      <c r="Y652" s="38"/>
      <c r="Z652" s="38"/>
      <c r="AA652" s="38"/>
      <c r="AB652" s="38"/>
      <c r="AC652" s="38"/>
      <c r="AD652" s="38"/>
      <c r="AE652" s="38"/>
      <c r="AT652" s="17" t="s">
        <v>274</v>
      </c>
      <c r="AU652" s="17" t="s">
        <v>86</v>
      </c>
    </row>
    <row r="653" s="12" customFormat="1">
      <c r="A653" s="12"/>
      <c r="B653" s="242"/>
      <c r="C653" s="243"/>
      <c r="D653" s="234" t="s">
        <v>276</v>
      </c>
      <c r="E653" s="244" t="s">
        <v>1</v>
      </c>
      <c r="F653" s="245" t="s">
        <v>2430</v>
      </c>
      <c r="G653" s="243"/>
      <c r="H653" s="246">
        <v>66</v>
      </c>
      <c r="I653" s="247"/>
      <c r="J653" s="243"/>
      <c r="K653" s="243"/>
      <c r="L653" s="248"/>
      <c r="M653" s="249"/>
      <c r="N653" s="250"/>
      <c r="O653" s="250"/>
      <c r="P653" s="250"/>
      <c r="Q653" s="250"/>
      <c r="R653" s="250"/>
      <c r="S653" s="250"/>
      <c r="T653" s="251"/>
      <c r="U653" s="12"/>
      <c r="V653" s="12"/>
      <c r="W653" s="12"/>
      <c r="X653" s="12"/>
      <c r="Y653" s="12"/>
      <c r="Z653" s="12"/>
      <c r="AA653" s="12"/>
      <c r="AB653" s="12"/>
      <c r="AC653" s="12"/>
      <c r="AD653" s="12"/>
      <c r="AE653" s="12"/>
      <c r="AT653" s="252" t="s">
        <v>276</v>
      </c>
      <c r="AU653" s="252" t="s">
        <v>86</v>
      </c>
      <c r="AV653" s="12" t="s">
        <v>86</v>
      </c>
      <c r="AW653" s="12" t="s">
        <v>32</v>
      </c>
      <c r="AX653" s="12" t="s">
        <v>76</v>
      </c>
      <c r="AY653" s="252" t="s">
        <v>251</v>
      </c>
    </row>
    <row r="654" s="13" customFormat="1">
      <c r="A654" s="13"/>
      <c r="B654" s="253"/>
      <c r="C654" s="254"/>
      <c r="D654" s="234" t="s">
        <v>276</v>
      </c>
      <c r="E654" s="255" t="s">
        <v>1</v>
      </c>
      <c r="F654" s="256" t="s">
        <v>2114</v>
      </c>
      <c r="G654" s="254"/>
      <c r="H654" s="255" t="s">
        <v>1</v>
      </c>
      <c r="I654" s="257"/>
      <c r="J654" s="254"/>
      <c r="K654" s="254"/>
      <c r="L654" s="258"/>
      <c r="M654" s="259"/>
      <c r="N654" s="260"/>
      <c r="O654" s="260"/>
      <c r="P654" s="260"/>
      <c r="Q654" s="260"/>
      <c r="R654" s="260"/>
      <c r="S654" s="260"/>
      <c r="T654" s="261"/>
      <c r="U654" s="13"/>
      <c r="V654" s="13"/>
      <c r="W654" s="13"/>
      <c r="X654" s="13"/>
      <c r="Y654" s="13"/>
      <c r="Z654" s="13"/>
      <c r="AA654" s="13"/>
      <c r="AB654" s="13"/>
      <c r="AC654" s="13"/>
      <c r="AD654" s="13"/>
      <c r="AE654" s="13"/>
      <c r="AT654" s="262" t="s">
        <v>276</v>
      </c>
      <c r="AU654" s="262" t="s">
        <v>86</v>
      </c>
      <c r="AV654" s="13" t="s">
        <v>84</v>
      </c>
      <c r="AW654" s="13" t="s">
        <v>32</v>
      </c>
      <c r="AX654" s="13" t="s">
        <v>76</v>
      </c>
      <c r="AY654" s="262" t="s">
        <v>251</v>
      </c>
    </row>
    <row r="655" s="12" customFormat="1">
      <c r="A655" s="12"/>
      <c r="B655" s="242"/>
      <c r="C655" s="243"/>
      <c r="D655" s="234" t="s">
        <v>276</v>
      </c>
      <c r="E655" s="244" t="s">
        <v>1</v>
      </c>
      <c r="F655" s="245" t="s">
        <v>2115</v>
      </c>
      <c r="G655" s="243"/>
      <c r="H655" s="246">
        <v>36</v>
      </c>
      <c r="I655" s="247"/>
      <c r="J655" s="243"/>
      <c r="K655" s="243"/>
      <c r="L655" s="248"/>
      <c r="M655" s="249"/>
      <c r="N655" s="250"/>
      <c r="O655" s="250"/>
      <c r="P655" s="250"/>
      <c r="Q655" s="250"/>
      <c r="R655" s="250"/>
      <c r="S655" s="250"/>
      <c r="T655" s="251"/>
      <c r="U655" s="12"/>
      <c r="V655" s="12"/>
      <c r="W655" s="12"/>
      <c r="X655" s="12"/>
      <c r="Y655" s="12"/>
      <c r="Z655" s="12"/>
      <c r="AA655" s="12"/>
      <c r="AB655" s="12"/>
      <c r="AC655" s="12"/>
      <c r="AD655" s="12"/>
      <c r="AE655" s="12"/>
      <c r="AT655" s="252" t="s">
        <v>276</v>
      </c>
      <c r="AU655" s="252" t="s">
        <v>86</v>
      </c>
      <c r="AV655" s="12" t="s">
        <v>86</v>
      </c>
      <c r="AW655" s="12" t="s">
        <v>32</v>
      </c>
      <c r="AX655" s="12" t="s">
        <v>76</v>
      </c>
      <c r="AY655" s="252" t="s">
        <v>251</v>
      </c>
    </row>
    <row r="656" s="15" customFormat="1">
      <c r="A656" s="15"/>
      <c r="B656" s="274"/>
      <c r="C656" s="275"/>
      <c r="D656" s="234" t="s">
        <v>276</v>
      </c>
      <c r="E656" s="276" t="s">
        <v>1</v>
      </c>
      <c r="F656" s="277" t="s">
        <v>423</v>
      </c>
      <c r="G656" s="275"/>
      <c r="H656" s="278">
        <v>102</v>
      </c>
      <c r="I656" s="279"/>
      <c r="J656" s="275"/>
      <c r="K656" s="275"/>
      <c r="L656" s="280"/>
      <c r="M656" s="281"/>
      <c r="N656" s="282"/>
      <c r="O656" s="282"/>
      <c r="P656" s="282"/>
      <c r="Q656" s="282"/>
      <c r="R656" s="282"/>
      <c r="S656" s="282"/>
      <c r="T656" s="283"/>
      <c r="U656" s="15"/>
      <c r="V656" s="15"/>
      <c r="W656" s="15"/>
      <c r="X656" s="15"/>
      <c r="Y656" s="15"/>
      <c r="Z656" s="15"/>
      <c r="AA656" s="15"/>
      <c r="AB656" s="15"/>
      <c r="AC656" s="15"/>
      <c r="AD656" s="15"/>
      <c r="AE656" s="15"/>
      <c r="AT656" s="284" t="s">
        <v>276</v>
      </c>
      <c r="AU656" s="284" t="s">
        <v>86</v>
      </c>
      <c r="AV656" s="15" t="s">
        <v>254</v>
      </c>
      <c r="AW656" s="15" t="s">
        <v>32</v>
      </c>
      <c r="AX656" s="15" t="s">
        <v>84</v>
      </c>
      <c r="AY656" s="284" t="s">
        <v>251</v>
      </c>
    </row>
    <row r="657" s="11" customFormat="1" ht="22.8" customHeight="1">
      <c r="A657" s="11"/>
      <c r="B657" s="206"/>
      <c r="C657" s="207"/>
      <c r="D657" s="208" t="s">
        <v>75</v>
      </c>
      <c r="E657" s="272" t="s">
        <v>2009</v>
      </c>
      <c r="F657" s="272" t="s">
        <v>2010</v>
      </c>
      <c r="G657" s="207"/>
      <c r="H657" s="207"/>
      <c r="I657" s="210"/>
      <c r="J657" s="273">
        <f>BK657</f>
        <v>0</v>
      </c>
      <c r="K657" s="207"/>
      <c r="L657" s="212"/>
      <c r="M657" s="213"/>
      <c r="N657" s="214"/>
      <c r="O657" s="214"/>
      <c r="P657" s="215">
        <f>SUM(P658:P660)</f>
        <v>0</v>
      </c>
      <c r="Q657" s="214"/>
      <c r="R657" s="215">
        <f>SUM(R658:R660)</f>
        <v>0</v>
      </c>
      <c r="S657" s="214"/>
      <c r="T657" s="216">
        <f>SUM(T658:T660)</f>
        <v>0</v>
      </c>
      <c r="U657" s="11"/>
      <c r="V657" s="11"/>
      <c r="W657" s="11"/>
      <c r="X657" s="11"/>
      <c r="Y657" s="11"/>
      <c r="Z657" s="11"/>
      <c r="AA657" s="11"/>
      <c r="AB657" s="11"/>
      <c r="AC657" s="11"/>
      <c r="AD657" s="11"/>
      <c r="AE657" s="11"/>
      <c r="AR657" s="217" t="s">
        <v>84</v>
      </c>
      <c r="AT657" s="218" t="s">
        <v>75</v>
      </c>
      <c r="AU657" s="218" t="s">
        <v>84</v>
      </c>
      <c r="AY657" s="217" t="s">
        <v>251</v>
      </c>
      <c r="BK657" s="219">
        <f>SUM(BK658:BK660)</f>
        <v>0</v>
      </c>
    </row>
    <row r="658" s="2" customFormat="1" ht="33" customHeight="1">
      <c r="A658" s="38"/>
      <c r="B658" s="39"/>
      <c r="C658" s="220" t="s">
        <v>1862</v>
      </c>
      <c r="D658" s="220" t="s">
        <v>255</v>
      </c>
      <c r="E658" s="221" t="s">
        <v>2012</v>
      </c>
      <c r="F658" s="222" t="s">
        <v>2013</v>
      </c>
      <c r="G658" s="223" t="s">
        <v>681</v>
      </c>
      <c r="H658" s="224">
        <v>1857.2059999999999</v>
      </c>
      <c r="I658" s="225"/>
      <c r="J658" s="226">
        <f>ROUND(I658*H658,2)</f>
        <v>0</v>
      </c>
      <c r="K658" s="227"/>
      <c r="L658" s="44"/>
      <c r="M658" s="228" t="s">
        <v>1</v>
      </c>
      <c r="N658" s="229" t="s">
        <v>41</v>
      </c>
      <c r="O658" s="91"/>
      <c r="P658" s="230">
        <f>O658*H658</f>
        <v>0</v>
      </c>
      <c r="Q658" s="230">
        <v>0</v>
      </c>
      <c r="R658" s="230">
        <f>Q658*H658</f>
        <v>0</v>
      </c>
      <c r="S658" s="230">
        <v>0</v>
      </c>
      <c r="T658" s="231">
        <f>S658*H658</f>
        <v>0</v>
      </c>
      <c r="U658" s="38"/>
      <c r="V658" s="38"/>
      <c r="W658" s="38"/>
      <c r="X658" s="38"/>
      <c r="Y658" s="38"/>
      <c r="Z658" s="38"/>
      <c r="AA658" s="38"/>
      <c r="AB658" s="38"/>
      <c r="AC658" s="38"/>
      <c r="AD658" s="38"/>
      <c r="AE658" s="38"/>
      <c r="AR658" s="232" t="s">
        <v>254</v>
      </c>
      <c r="AT658" s="232" t="s">
        <v>255</v>
      </c>
      <c r="AU658" s="232" t="s">
        <v>86</v>
      </c>
      <c r="AY658" s="17" t="s">
        <v>251</v>
      </c>
      <c r="BE658" s="233">
        <f>IF(N658="základní",J658,0)</f>
        <v>0</v>
      </c>
      <c r="BF658" s="233">
        <f>IF(N658="snížená",J658,0)</f>
        <v>0</v>
      </c>
      <c r="BG658" s="233">
        <f>IF(N658="zákl. přenesená",J658,0)</f>
        <v>0</v>
      </c>
      <c r="BH658" s="233">
        <f>IF(N658="sníž. přenesená",J658,0)</f>
        <v>0</v>
      </c>
      <c r="BI658" s="233">
        <f>IF(N658="nulová",J658,0)</f>
        <v>0</v>
      </c>
      <c r="BJ658" s="17" t="s">
        <v>84</v>
      </c>
      <c r="BK658" s="233">
        <f>ROUND(I658*H658,2)</f>
        <v>0</v>
      </c>
      <c r="BL658" s="17" t="s">
        <v>254</v>
      </c>
      <c r="BM658" s="232" t="s">
        <v>2432</v>
      </c>
    </row>
    <row r="659" s="2" customFormat="1">
      <c r="A659" s="38"/>
      <c r="B659" s="39"/>
      <c r="C659" s="40"/>
      <c r="D659" s="234" t="s">
        <v>260</v>
      </c>
      <c r="E659" s="40"/>
      <c r="F659" s="235" t="s">
        <v>2015</v>
      </c>
      <c r="G659" s="40"/>
      <c r="H659" s="40"/>
      <c r="I659" s="236"/>
      <c r="J659" s="40"/>
      <c r="K659" s="40"/>
      <c r="L659" s="44"/>
      <c r="M659" s="237"/>
      <c r="N659" s="238"/>
      <c r="O659" s="91"/>
      <c r="P659" s="91"/>
      <c r="Q659" s="91"/>
      <c r="R659" s="91"/>
      <c r="S659" s="91"/>
      <c r="T659" s="92"/>
      <c r="U659" s="38"/>
      <c r="V659" s="38"/>
      <c r="W659" s="38"/>
      <c r="X659" s="38"/>
      <c r="Y659" s="38"/>
      <c r="Z659" s="38"/>
      <c r="AA659" s="38"/>
      <c r="AB659" s="38"/>
      <c r="AC659" s="38"/>
      <c r="AD659" s="38"/>
      <c r="AE659" s="38"/>
      <c r="AT659" s="17" t="s">
        <v>260</v>
      </c>
      <c r="AU659" s="17" t="s">
        <v>86</v>
      </c>
    </row>
    <row r="660" s="2" customFormat="1">
      <c r="A660" s="38"/>
      <c r="B660" s="39"/>
      <c r="C660" s="40"/>
      <c r="D660" s="240" t="s">
        <v>274</v>
      </c>
      <c r="E660" s="40"/>
      <c r="F660" s="241" t="s">
        <v>2016</v>
      </c>
      <c r="G660" s="40"/>
      <c r="H660" s="40"/>
      <c r="I660" s="236"/>
      <c r="J660" s="40"/>
      <c r="K660" s="40"/>
      <c r="L660" s="44"/>
      <c r="M660" s="263"/>
      <c r="N660" s="264"/>
      <c r="O660" s="265"/>
      <c r="P660" s="265"/>
      <c r="Q660" s="265"/>
      <c r="R660" s="265"/>
      <c r="S660" s="265"/>
      <c r="T660" s="266"/>
      <c r="U660" s="38"/>
      <c r="V660" s="38"/>
      <c r="W660" s="38"/>
      <c r="X660" s="38"/>
      <c r="Y660" s="38"/>
      <c r="Z660" s="38"/>
      <c r="AA660" s="38"/>
      <c r="AB660" s="38"/>
      <c r="AC660" s="38"/>
      <c r="AD660" s="38"/>
      <c r="AE660" s="38"/>
      <c r="AT660" s="17" t="s">
        <v>274</v>
      </c>
      <c r="AU660" s="17" t="s">
        <v>86</v>
      </c>
    </row>
    <row r="661" s="2" customFormat="1" ht="6.96" customHeight="1">
      <c r="A661" s="38"/>
      <c r="B661" s="66"/>
      <c r="C661" s="67"/>
      <c r="D661" s="67"/>
      <c r="E661" s="67"/>
      <c r="F661" s="67"/>
      <c r="G661" s="67"/>
      <c r="H661" s="67"/>
      <c r="I661" s="67"/>
      <c r="J661" s="67"/>
      <c r="K661" s="67"/>
      <c r="L661" s="44"/>
      <c r="M661" s="38"/>
      <c r="O661" s="38"/>
      <c r="P661" s="38"/>
      <c r="Q661" s="38"/>
      <c r="R661" s="38"/>
      <c r="S661" s="38"/>
      <c r="T661" s="38"/>
      <c r="U661" s="38"/>
      <c r="V661" s="38"/>
      <c r="W661" s="38"/>
      <c r="X661" s="38"/>
      <c r="Y661" s="38"/>
      <c r="Z661" s="38"/>
      <c r="AA661" s="38"/>
      <c r="AB661" s="38"/>
      <c r="AC661" s="38"/>
      <c r="AD661" s="38"/>
      <c r="AE661" s="38"/>
    </row>
  </sheetData>
  <sheetProtection sheet="1" autoFilter="0" formatColumns="0" formatRows="0" objects="1" scenarios="1" spinCount="100000" saltValue="A3PSd2k2YdNx3E3gQiVflfIvo7ByJ8xhRsbtcIMLC530FVhM4yF4NGUuX9TpH2l4bDvPjWnqlv6w3RnpcgXQ+Q==" hashValue="QOIAlqnMnvVoYUPvFOIZ53jiCaVkZkwy/m3845yh+Imthi38OfdzrfuDiyeAR4vasBhluGpfQId3SbnaxZ4Rpg==" algorithmName="SHA-512" password="CC35"/>
  <autoFilter ref="C131:K660"/>
  <mergeCells count="12">
    <mergeCell ref="E7:H7"/>
    <mergeCell ref="E9:H9"/>
    <mergeCell ref="E11:H11"/>
    <mergeCell ref="E20:H20"/>
    <mergeCell ref="E29:H29"/>
    <mergeCell ref="E85:H85"/>
    <mergeCell ref="E87:H87"/>
    <mergeCell ref="E89:H89"/>
    <mergeCell ref="E120:H120"/>
    <mergeCell ref="E122:H122"/>
    <mergeCell ref="E124:H124"/>
    <mergeCell ref="L2:V2"/>
  </mergeCells>
  <hyperlinks>
    <hyperlink ref="F137" r:id="rId1" display="https://podminky.urs.cz/item/CS_URS_2024_02/122211401"/>
    <hyperlink ref="F142" r:id="rId2" display="https://podminky.urs.cz/item/CS_URS_2024_02/122251106"/>
    <hyperlink ref="F155" r:id="rId3" display="https://podminky.urs.cz/item/CS_URS_2024_02/132251103"/>
    <hyperlink ref="F164" r:id="rId4" display="https://podminky.urs.cz/item/CS_URS_2022_01/162751117"/>
    <hyperlink ref="F172" r:id="rId5" display="https://podminky.urs.cz/item/CS_URS_2024_02/162751119"/>
    <hyperlink ref="F177" r:id="rId6" display="https://podminky.urs.cz/item/CS_URS_2024_02/162751137"/>
    <hyperlink ref="F182" r:id="rId7" display="https://podminky.urs.cz/item/CS_URS_2024_02/162751139"/>
    <hyperlink ref="F187" r:id="rId8" display="https://podminky.urs.cz/item/CS_URS_2024_02/167151111"/>
    <hyperlink ref="F191" r:id="rId9" display="https://podminky.urs.cz/item/CS_URS_2024_02/167151112"/>
    <hyperlink ref="F196" r:id="rId10" display="https://podminky.urs.cz/item/CS_URS_2024_02/171152101"/>
    <hyperlink ref="F201" r:id="rId11" display="https://podminky.urs.cz/item/CS_URS_2024_01/171152111"/>
    <hyperlink ref="F227" r:id="rId12" display="https://podminky.urs.cz/item/CS_URS_2024_02/171201231"/>
    <hyperlink ref="F231" r:id="rId13" display="https://podminky.urs.cz/item/CS_URS_2024_02/171251201"/>
    <hyperlink ref="F235" r:id="rId14" display="https://podminky.urs.cz/item/CS_URS_2023_01/174151101"/>
    <hyperlink ref="F240" r:id="rId15" display="https://podminky.urs.cz/item/CS_URS_2024_01/175111101"/>
    <hyperlink ref="F249" r:id="rId16" display="https://podminky.urs.cz/item/CS_URS_2024_01/175111201"/>
    <hyperlink ref="F256" r:id="rId17" display="https://podminky.urs.cz/item/CS_URS_2024_02/181311103"/>
    <hyperlink ref="F262" r:id="rId18" display="https://podminky.urs.cz/item/CS_URS_2024_02/181411131"/>
    <hyperlink ref="F269" r:id="rId19" display="https://podminky.urs.cz/item/CS_URS_2024_02/181411132"/>
    <hyperlink ref="F276" r:id="rId20" display="https://podminky.urs.cz/item/CS_URS_2024_02/181951112"/>
    <hyperlink ref="F283" r:id="rId21" display="https://podminky.urs.cz/item/CS_URS_2024_02/182311123"/>
    <hyperlink ref="F290" r:id="rId22" display="https://podminky.urs.cz/item/CS_URS_2024_02/184813521"/>
    <hyperlink ref="F294" r:id="rId23" display="https://podminky.urs.cz/item/CS_URS_2024_02/184813522"/>
    <hyperlink ref="F299" r:id="rId24" display="https://podminky.urs.cz/item/CS_URS_2024_02/211531111"/>
    <hyperlink ref="F303" r:id="rId25" display="https://podminky.urs.cz/item/CS_URS_2024_02/211971121"/>
    <hyperlink ref="F310" r:id="rId26" display="https://podminky.urs.cz/item/CS_URS_2024_01/212572121"/>
    <hyperlink ref="F315" r:id="rId27" display="https://podminky.urs.cz/item/CS_URS_2024_02/212752413"/>
    <hyperlink ref="F319" r:id="rId28" display="https://podminky.urs.cz/item/CS_URS_2024_02/213141112"/>
    <hyperlink ref="F328" r:id="rId29" display="https://podminky.urs.cz/item/CS_URS_2023_01/275313811"/>
    <hyperlink ref="F334" r:id="rId30" display="https://podminky.urs.cz/item/CS_URS_2024_02/452311141"/>
    <hyperlink ref="F340" r:id="rId31" display="https://podminky.urs.cz/item/CS_URS_2024_02/564851111"/>
    <hyperlink ref="F345" r:id="rId32" display="https://podminky.urs.cz/item/CS_URS_2024_01/564861111"/>
    <hyperlink ref="F350" r:id="rId33" display="https://podminky.urs.cz/item/CS_URS_2024_02/565176111"/>
    <hyperlink ref="F355" r:id="rId34" display="https://podminky.urs.cz/item/CS_URS_2024_02/569903311"/>
    <hyperlink ref="F360" r:id="rId35" display="https://podminky.urs.cz/item/CS_URS_2024_02/573111112"/>
    <hyperlink ref="F365" r:id="rId36" display="https://podminky.urs.cz/item/CS_URS_2023_02/573231107"/>
    <hyperlink ref="F370" r:id="rId37" display="https://podminky.urs.cz/item/CS_URS_2024_01/577134111"/>
    <hyperlink ref="F374" r:id="rId38" display="https://podminky.urs.cz/item/CS_URS_2024_02/577165112"/>
    <hyperlink ref="F390" r:id="rId39" display="https://podminky.urs.cz/item/CS_URS_2024_01/871310320"/>
    <hyperlink ref="F398" r:id="rId40" display="https://podminky.urs.cz/item/CS_URS_2022_01/877310310"/>
    <hyperlink ref="F411" r:id="rId41" display="https://podminky.urs.cz/item/CS_URS_2024_02/892351111"/>
    <hyperlink ref="F415" r:id="rId42" display="https://podminky.urs.cz/item/CS_URS_2024_02/895941302"/>
    <hyperlink ref="F421" r:id="rId43" display="https://podminky.urs.cz/item/CS_URS_2024_02/895941314"/>
    <hyperlink ref="F427" r:id="rId44" display="https://podminky.urs.cz/item/CS_URS_2024_02/895941322"/>
    <hyperlink ref="F433" r:id="rId45" display="https://podminky.urs.cz/item/CS_URS_2024_02/895941323"/>
    <hyperlink ref="F439" r:id="rId46" display="https://podminky.urs.cz/item/CS_URS_2024_02/895941331"/>
    <hyperlink ref="F445" r:id="rId47" display="https://podminky.urs.cz/item/CS_URS_2024_01/899204112"/>
    <hyperlink ref="F454" r:id="rId48" display="https://podminky.urs.cz/item/CS_URS_2024_02/899633151"/>
    <hyperlink ref="F485" r:id="rId49" display="https://podminky.urs.cz/item/CS_URS_2024_02/914531111"/>
    <hyperlink ref="F491" r:id="rId50" display="https://podminky.urs.cz/item/CS_URS_2024_02/915131112"/>
    <hyperlink ref="F496" r:id="rId51" display="https://podminky.urs.cz/item/CS_URS_2024_02/916111113"/>
    <hyperlink ref="F505" r:id="rId52" display="https://podminky.urs.cz/item/CS_URS_2024_01/916131213"/>
    <hyperlink ref="F522" r:id="rId53" display="https://podminky.urs.cz/item/CS_URS_2024_01/916991121"/>
    <hyperlink ref="F529" r:id="rId54" display="https://podminky.urs.cz/item/CS_URS_2024_01/919735111"/>
    <hyperlink ref="F539" r:id="rId55" display="https://podminky.urs.cz/item/CS_URS_2022_01/220060423"/>
    <hyperlink ref="F547" r:id="rId56" display="https://podminky.urs.cz/item/CS_URS_2024_02/230202019"/>
    <hyperlink ref="F554" r:id="rId57" display="https://podminky.urs.cz/item/CS_URS_2024_02/230202033"/>
    <hyperlink ref="F564" r:id="rId58" display="https://podminky.urs.cz/item/CS_URS_2024_02/460171722"/>
    <hyperlink ref="F572" r:id="rId59" display="https://podminky.urs.cz/item/CS_URS_2024_02/460172042"/>
    <hyperlink ref="F576" r:id="rId60" display="https://podminky.urs.cz/item/CS_URS_2024_02/460282111"/>
    <hyperlink ref="F585" r:id="rId61" display="https://podminky.urs.cz/item/CS_URS_2024_02/460282511"/>
    <hyperlink ref="F589" r:id="rId62" display="https://podminky.urs.cz/item/CS_URS_2024_02/460341112"/>
    <hyperlink ref="F599" r:id="rId63" display="https://podminky.urs.cz/item/CS_URS_2024_02/460341113"/>
    <hyperlink ref="F603" r:id="rId64" display="https://podminky.urs.cz/item/CS_URS_2024_02/460341121"/>
    <hyperlink ref="F607" r:id="rId65" display="https://podminky.urs.cz/item/CS_URS_2024_02/460361121"/>
    <hyperlink ref="F611" r:id="rId66" display="https://podminky.urs.cz/item/CS_URS_2024_02/460371121"/>
    <hyperlink ref="F615" r:id="rId67" display="https://podminky.urs.cz/item/CS_URS_2024_02/460451742"/>
    <hyperlink ref="F632" r:id="rId68" display="https://podminky.urs.cz/item/CS_URS_2024_02/460452052"/>
    <hyperlink ref="F645" r:id="rId69" display="https://podminky.urs.cz/item/CS_URS_2024_02/460661511"/>
    <hyperlink ref="F652" r:id="rId70" display="https://podminky.urs.cz/item/CS_URS_2024_02/460671112"/>
    <hyperlink ref="F660" r:id="rId71" display="https://podminky.urs.cz/item/CS_URS_2024_02/998225111"/>
  </hyperlinks>
  <pageMargins left="0.39375" right="0.39375" top="0.39375" bottom="0.39375" header="0" footer="0"/>
  <pageSetup paperSize="9" orientation="portrait" blackAndWhite="1" fitToHeight="100"/>
  <headerFooter>
    <oddFooter>&amp;CStrana &amp;P z &amp;N</oddFooter>
  </headerFooter>
  <drawing r:id="rId72"/>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131</v>
      </c>
      <c r="AZ2" s="288" t="s">
        <v>2433</v>
      </c>
      <c r="BA2" s="288" t="s">
        <v>1</v>
      </c>
      <c r="BB2" s="288" t="s">
        <v>1</v>
      </c>
      <c r="BC2" s="288" t="s">
        <v>2434</v>
      </c>
      <c r="BD2" s="288" t="s">
        <v>86</v>
      </c>
    </row>
    <row r="3" s="1" customFormat="1" ht="6.96" customHeight="1">
      <c r="B3" s="146"/>
      <c r="C3" s="147"/>
      <c r="D3" s="147"/>
      <c r="E3" s="147"/>
      <c r="F3" s="147"/>
      <c r="G3" s="147"/>
      <c r="H3" s="147"/>
      <c r="I3" s="147"/>
      <c r="J3" s="147"/>
      <c r="K3" s="147"/>
      <c r="L3" s="20"/>
      <c r="AT3" s="17" t="s">
        <v>86</v>
      </c>
      <c r="AZ3" s="288" t="s">
        <v>2435</v>
      </c>
      <c r="BA3" s="288" t="s">
        <v>1</v>
      </c>
      <c r="BB3" s="288" t="s">
        <v>1</v>
      </c>
      <c r="BC3" s="288" t="s">
        <v>2436</v>
      </c>
      <c r="BD3" s="288" t="s">
        <v>86</v>
      </c>
    </row>
    <row r="4" s="1" customFormat="1" ht="24.96" customHeight="1">
      <c r="B4" s="20"/>
      <c r="D4" s="148" t="s">
        <v>222</v>
      </c>
      <c r="L4" s="20"/>
      <c r="M4" s="149" t="s">
        <v>10</v>
      </c>
      <c r="AT4" s="17" t="s">
        <v>4</v>
      </c>
      <c r="AZ4" s="288" t="s">
        <v>2437</v>
      </c>
      <c r="BA4" s="288" t="s">
        <v>1</v>
      </c>
      <c r="BB4" s="288" t="s">
        <v>1</v>
      </c>
      <c r="BC4" s="288" t="s">
        <v>2438</v>
      </c>
      <c r="BD4" s="288" t="s">
        <v>86</v>
      </c>
    </row>
    <row r="5" s="1" customFormat="1" ht="6.96" customHeight="1">
      <c r="B5" s="20"/>
      <c r="L5" s="20"/>
      <c r="AZ5" s="288" t="s">
        <v>2439</v>
      </c>
      <c r="BA5" s="288" t="s">
        <v>1</v>
      </c>
      <c r="BB5" s="288" t="s">
        <v>1</v>
      </c>
      <c r="BC5" s="288" t="s">
        <v>2440</v>
      </c>
      <c r="BD5" s="288" t="s">
        <v>86</v>
      </c>
    </row>
    <row r="6" s="1" customFormat="1" ht="12" customHeight="1">
      <c r="B6" s="20"/>
      <c r="D6" s="150" t="s">
        <v>16</v>
      </c>
      <c r="L6" s="20"/>
      <c r="AZ6" s="288" t="s">
        <v>1181</v>
      </c>
      <c r="BA6" s="288" t="s">
        <v>1</v>
      </c>
      <c r="BB6" s="288" t="s">
        <v>1</v>
      </c>
      <c r="BC6" s="288" t="s">
        <v>2441</v>
      </c>
      <c r="BD6" s="288" t="s">
        <v>86</v>
      </c>
    </row>
    <row r="7" s="1" customFormat="1" ht="26.25" customHeight="1">
      <c r="B7" s="20"/>
      <c r="E7" s="151" t="str">
        <f>'Rekapitulace stavby'!K6</f>
        <v>Vybudování komunikací a inženýrských sítí v lokalitě Berlín 2, Frýdek-Místek</v>
      </c>
      <c r="F7" s="150"/>
      <c r="G7" s="150"/>
      <c r="H7" s="150"/>
      <c r="L7" s="20"/>
      <c r="AZ7" s="288" t="s">
        <v>2153</v>
      </c>
      <c r="BA7" s="288" t="s">
        <v>1</v>
      </c>
      <c r="BB7" s="288" t="s">
        <v>1</v>
      </c>
      <c r="BC7" s="288" t="s">
        <v>2442</v>
      </c>
      <c r="BD7" s="288" t="s">
        <v>86</v>
      </c>
    </row>
    <row r="8" s="1" customFormat="1" ht="12" customHeight="1">
      <c r="B8" s="20"/>
      <c r="D8" s="150" t="s">
        <v>223</v>
      </c>
      <c r="L8" s="20"/>
      <c r="AZ8" s="288" t="s">
        <v>2443</v>
      </c>
      <c r="BA8" s="288" t="s">
        <v>1</v>
      </c>
      <c r="BB8" s="288" t="s">
        <v>1</v>
      </c>
      <c r="BC8" s="288" t="s">
        <v>2444</v>
      </c>
      <c r="BD8" s="288" t="s">
        <v>86</v>
      </c>
    </row>
    <row r="9" s="2" customFormat="1" ht="16.5" customHeight="1">
      <c r="A9" s="38"/>
      <c r="B9" s="44"/>
      <c r="C9" s="38"/>
      <c r="D9" s="38"/>
      <c r="E9" s="151" t="s">
        <v>2155</v>
      </c>
      <c r="F9" s="38"/>
      <c r="G9" s="38"/>
      <c r="H9" s="38"/>
      <c r="I9" s="38"/>
      <c r="J9" s="38"/>
      <c r="K9" s="38"/>
      <c r="L9" s="63"/>
      <c r="S9" s="38"/>
      <c r="T9" s="38"/>
      <c r="U9" s="38"/>
      <c r="V9" s="38"/>
      <c r="W9" s="38"/>
      <c r="X9" s="38"/>
      <c r="Y9" s="38"/>
      <c r="Z9" s="38"/>
      <c r="AA9" s="38"/>
      <c r="AB9" s="38"/>
      <c r="AC9" s="38"/>
      <c r="AD9" s="38"/>
      <c r="AE9" s="38"/>
      <c r="AZ9" s="288" t="s">
        <v>2445</v>
      </c>
      <c r="BA9" s="288" t="s">
        <v>1</v>
      </c>
      <c r="BB9" s="288" t="s">
        <v>1</v>
      </c>
      <c r="BC9" s="288" t="s">
        <v>2446</v>
      </c>
      <c r="BD9" s="288" t="s">
        <v>86</v>
      </c>
    </row>
    <row r="10" s="2" customFormat="1" ht="12" customHeight="1">
      <c r="A10" s="38"/>
      <c r="B10" s="44"/>
      <c r="C10" s="38"/>
      <c r="D10" s="150" t="s">
        <v>403</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2447</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12. 5. 2025</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36</v>
      </c>
      <c r="E32" s="38"/>
      <c r="F32" s="38"/>
      <c r="G32" s="38"/>
      <c r="H32" s="38"/>
      <c r="I32" s="38"/>
      <c r="J32" s="160">
        <f>ROUND(J132,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38</v>
      </c>
      <c r="G34" s="38"/>
      <c r="H34" s="38"/>
      <c r="I34" s="161" t="s">
        <v>37</v>
      </c>
      <c r="J34" s="161" t="s">
        <v>39</v>
      </c>
      <c r="K34" s="38"/>
      <c r="L34" s="63"/>
      <c r="S34" s="38"/>
      <c r="T34" s="38"/>
      <c r="U34" s="38"/>
      <c r="V34" s="38"/>
      <c r="W34" s="38"/>
      <c r="X34" s="38"/>
      <c r="Y34" s="38"/>
      <c r="Z34" s="38"/>
      <c r="AA34" s="38"/>
      <c r="AB34" s="38"/>
      <c r="AC34" s="38"/>
      <c r="AD34" s="38"/>
      <c r="AE34" s="38"/>
    </row>
    <row r="35" s="2" customFormat="1" ht="14.4" customHeight="1">
      <c r="A35" s="38"/>
      <c r="B35" s="44"/>
      <c r="C35" s="38"/>
      <c r="D35" s="162" t="s">
        <v>40</v>
      </c>
      <c r="E35" s="150" t="s">
        <v>41</v>
      </c>
      <c r="F35" s="163">
        <f>ROUND((SUM(BE132:BE600)),  2)</f>
        <v>0</v>
      </c>
      <c r="G35" s="38"/>
      <c r="H35" s="38"/>
      <c r="I35" s="164">
        <v>0.20999999999999999</v>
      </c>
      <c r="J35" s="163">
        <f>ROUND(((SUM(BE132:BE600))*I35),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42</v>
      </c>
      <c r="F36" s="163">
        <f>ROUND((SUM(BF132:BF600)),  2)</f>
        <v>0</v>
      </c>
      <c r="G36" s="38"/>
      <c r="H36" s="38"/>
      <c r="I36" s="164">
        <v>0.12</v>
      </c>
      <c r="J36" s="163">
        <f>ROUND(((SUM(BF132:BF600))*I36),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43</v>
      </c>
      <c r="F37" s="163">
        <f>ROUND((SUM(BG132:BG600)),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44</v>
      </c>
      <c r="F38" s="163">
        <f>ROUND((SUM(BH132:BH600)),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45</v>
      </c>
      <c r="F39" s="163">
        <f>ROUND((SUM(BI132:BI600)),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46</v>
      </c>
      <c r="E41" s="167"/>
      <c r="F41" s="167"/>
      <c r="G41" s="168" t="s">
        <v>47</v>
      </c>
      <c r="H41" s="169" t="s">
        <v>48</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223</v>
      </c>
      <c r="D86" s="22"/>
      <c r="E86" s="22"/>
      <c r="F86" s="22"/>
      <c r="G86" s="22"/>
      <c r="H86" s="22"/>
      <c r="I86" s="22"/>
      <c r="J86" s="22"/>
      <c r="K86" s="22"/>
      <c r="L86" s="20"/>
    </row>
    <row r="87" s="2" customFormat="1" ht="16.5" customHeight="1">
      <c r="A87" s="38"/>
      <c r="B87" s="39"/>
      <c r="C87" s="40"/>
      <c r="D87" s="40"/>
      <c r="E87" s="183" t="s">
        <v>2155</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403</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102.2 - Místní komunikace II.třídy</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Frýdek-Místek</v>
      </c>
      <c r="G91" s="40"/>
      <c r="H91" s="40"/>
      <c r="I91" s="32" t="s">
        <v>22</v>
      </c>
      <c r="J91" s="79" t="str">
        <f>IF(J14="","",J14)</f>
        <v>12. 5. 2025</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Statutární město Frýdek-Místek</v>
      </c>
      <c r="G93" s="40"/>
      <c r="H93" s="40"/>
      <c r="I93" s="32" t="s">
        <v>30</v>
      </c>
      <c r="J93" s="36" t="str">
        <f>E23</f>
        <v>DOPRAPLAN s.r.o.</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226</v>
      </c>
      <c r="D96" s="185"/>
      <c r="E96" s="185"/>
      <c r="F96" s="185"/>
      <c r="G96" s="185"/>
      <c r="H96" s="185"/>
      <c r="I96" s="185"/>
      <c r="J96" s="186" t="s">
        <v>227</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228</v>
      </c>
      <c r="D98" s="40"/>
      <c r="E98" s="40"/>
      <c r="F98" s="40"/>
      <c r="G98" s="40"/>
      <c r="H98" s="40"/>
      <c r="I98" s="40"/>
      <c r="J98" s="110">
        <f>J132</f>
        <v>0</v>
      </c>
      <c r="K98" s="40"/>
      <c r="L98" s="63"/>
      <c r="S98" s="38"/>
      <c r="T98" s="38"/>
      <c r="U98" s="38"/>
      <c r="V98" s="38"/>
      <c r="W98" s="38"/>
      <c r="X98" s="38"/>
      <c r="Y98" s="38"/>
      <c r="Z98" s="38"/>
      <c r="AA98" s="38"/>
      <c r="AB98" s="38"/>
      <c r="AC98" s="38"/>
      <c r="AD98" s="38"/>
      <c r="AE98" s="38"/>
      <c r="AU98" s="17" t="s">
        <v>229</v>
      </c>
    </row>
    <row r="99" s="9" customFormat="1" ht="24.96" customHeight="1">
      <c r="A99" s="9"/>
      <c r="B99" s="188"/>
      <c r="C99" s="189"/>
      <c r="D99" s="190" t="s">
        <v>230</v>
      </c>
      <c r="E99" s="191"/>
      <c r="F99" s="191"/>
      <c r="G99" s="191"/>
      <c r="H99" s="191"/>
      <c r="I99" s="191"/>
      <c r="J99" s="192">
        <f>J133</f>
        <v>0</v>
      </c>
      <c r="K99" s="189"/>
      <c r="L99" s="193"/>
      <c r="S99" s="9"/>
      <c r="T99" s="9"/>
      <c r="U99" s="9"/>
      <c r="V99" s="9"/>
      <c r="W99" s="9"/>
      <c r="X99" s="9"/>
      <c r="Y99" s="9"/>
      <c r="Z99" s="9"/>
      <c r="AA99" s="9"/>
      <c r="AB99" s="9"/>
      <c r="AC99" s="9"/>
      <c r="AD99" s="9"/>
      <c r="AE99" s="9"/>
    </row>
    <row r="100" s="14" customFormat="1" ht="19.92" customHeight="1">
      <c r="A100" s="14"/>
      <c r="B100" s="267"/>
      <c r="C100" s="133"/>
      <c r="D100" s="268" t="s">
        <v>405</v>
      </c>
      <c r="E100" s="269"/>
      <c r="F100" s="269"/>
      <c r="G100" s="269"/>
      <c r="H100" s="269"/>
      <c r="I100" s="269"/>
      <c r="J100" s="270">
        <f>J134</f>
        <v>0</v>
      </c>
      <c r="K100" s="133"/>
      <c r="L100" s="271"/>
      <c r="S100" s="14"/>
      <c r="T100" s="14"/>
      <c r="U100" s="14"/>
      <c r="V100" s="14"/>
      <c r="W100" s="14"/>
      <c r="X100" s="14"/>
      <c r="Y100" s="14"/>
      <c r="Z100" s="14"/>
      <c r="AA100" s="14"/>
      <c r="AB100" s="14"/>
      <c r="AC100" s="14"/>
      <c r="AD100" s="14"/>
      <c r="AE100" s="14"/>
    </row>
    <row r="101" s="14" customFormat="1" ht="19.92" customHeight="1">
      <c r="A101" s="14"/>
      <c r="B101" s="267"/>
      <c r="C101" s="133"/>
      <c r="D101" s="268" t="s">
        <v>2157</v>
      </c>
      <c r="E101" s="269"/>
      <c r="F101" s="269"/>
      <c r="G101" s="269"/>
      <c r="H101" s="269"/>
      <c r="I101" s="269"/>
      <c r="J101" s="270">
        <f>J278</f>
        <v>0</v>
      </c>
      <c r="K101" s="133"/>
      <c r="L101" s="271"/>
      <c r="S101" s="14"/>
      <c r="T101" s="14"/>
      <c r="U101" s="14"/>
      <c r="V101" s="14"/>
      <c r="W101" s="14"/>
      <c r="X101" s="14"/>
      <c r="Y101" s="14"/>
      <c r="Z101" s="14"/>
      <c r="AA101" s="14"/>
      <c r="AB101" s="14"/>
      <c r="AC101" s="14"/>
      <c r="AD101" s="14"/>
      <c r="AE101" s="14"/>
    </row>
    <row r="102" s="14" customFormat="1" ht="19.92" customHeight="1">
      <c r="A102" s="14"/>
      <c r="B102" s="267"/>
      <c r="C102" s="133"/>
      <c r="D102" s="268" t="s">
        <v>2158</v>
      </c>
      <c r="E102" s="269"/>
      <c r="F102" s="269"/>
      <c r="G102" s="269"/>
      <c r="H102" s="269"/>
      <c r="I102" s="269"/>
      <c r="J102" s="270">
        <f>J314</f>
        <v>0</v>
      </c>
      <c r="K102" s="133"/>
      <c r="L102" s="271"/>
      <c r="S102" s="14"/>
      <c r="T102" s="14"/>
      <c r="U102" s="14"/>
      <c r="V102" s="14"/>
      <c r="W102" s="14"/>
      <c r="X102" s="14"/>
      <c r="Y102" s="14"/>
      <c r="Z102" s="14"/>
      <c r="AA102" s="14"/>
      <c r="AB102" s="14"/>
      <c r="AC102" s="14"/>
      <c r="AD102" s="14"/>
      <c r="AE102" s="14"/>
    </row>
    <row r="103" s="14" customFormat="1" ht="19.92" customHeight="1">
      <c r="A103" s="14"/>
      <c r="B103" s="267"/>
      <c r="C103" s="133"/>
      <c r="D103" s="268" t="s">
        <v>2159</v>
      </c>
      <c r="E103" s="269"/>
      <c r="F103" s="269"/>
      <c r="G103" s="269"/>
      <c r="H103" s="269"/>
      <c r="I103" s="269"/>
      <c r="J103" s="270">
        <f>J320</f>
        <v>0</v>
      </c>
      <c r="K103" s="133"/>
      <c r="L103" s="271"/>
      <c r="S103" s="14"/>
      <c r="T103" s="14"/>
      <c r="U103" s="14"/>
      <c r="V103" s="14"/>
      <c r="W103" s="14"/>
      <c r="X103" s="14"/>
      <c r="Y103" s="14"/>
      <c r="Z103" s="14"/>
      <c r="AA103" s="14"/>
      <c r="AB103" s="14"/>
      <c r="AC103" s="14"/>
      <c r="AD103" s="14"/>
      <c r="AE103" s="14"/>
    </row>
    <row r="104" s="14" customFormat="1" ht="19.92" customHeight="1">
      <c r="A104" s="14"/>
      <c r="B104" s="267"/>
      <c r="C104" s="133"/>
      <c r="D104" s="268" t="s">
        <v>1188</v>
      </c>
      <c r="E104" s="269"/>
      <c r="F104" s="269"/>
      <c r="G104" s="269"/>
      <c r="H104" s="269"/>
      <c r="I104" s="269"/>
      <c r="J104" s="270">
        <f>J366</f>
        <v>0</v>
      </c>
      <c r="K104" s="133"/>
      <c r="L104" s="271"/>
      <c r="S104" s="14"/>
      <c r="T104" s="14"/>
      <c r="U104" s="14"/>
      <c r="V104" s="14"/>
      <c r="W104" s="14"/>
      <c r="X104" s="14"/>
      <c r="Y104" s="14"/>
      <c r="Z104" s="14"/>
      <c r="AA104" s="14"/>
      <c r="AB104" s="14"/>
      <c r="AC104" s="14"/>
      <c r="AD104" s="14"/>
      <c r="AE104" s="14"/>
    </row>
    <row r="105" s="14" customFormat="1" ht="19.92" customHeight="1">
      <c r="A105" s="14"/>
      <c r="B105" s="267"/>
      <c r="C105" s="133"/>
      <c r="D105" s="268" t="s">
        <v>756</v>
      </c>
      <c r="E105" s="269"/>
      <c r="F105" s="269"/>
      <c r="G105" s="269"/>
      <c r="H105" s="269"/>
      <c r="I105" s="269"/>
      <c r="J105" s="270">
        <f>J432</f>
        <v>0</v>
      </c>
      <c r="K105" s="133"/>
      <c r="L105" s="271"/>
      <c r="S105" s="14"/>
      <c r="T105" s="14"/>
      <c r="U105" s="14"/>
      <c r="V105" s="14"/>
      <c r="W105" s="14"/>
      <c r="X105" s="14"/>
      <c r="Y105" s="14"/>
      <c r="Z105" s="14"/>
      <c r="AA105" s="14"/>
      <c r="AB105" s="14"/>
      <c r="AC105" s="14"/>
      <c r="AD105" s="14"/>
      <c r="AE105" s="14"/>
    </row>
    <row r="106" s="9" customFormat="1" ht="24.96" customHeight="1">
      <c r="A106" s="9"/>
      <c r="B106" s="188"/>
      <c r="C106" s="189"/>
      <c r="D106" s="190" t="s">
        <v>1191</v>
      </c>
      <c r="E106" s="191"/>
      <c r="F106" s="191"/>
      <c r="G106" s="191"/>
      <c r="H106" s="191"/>
      <c r="I106" s="191"/>
      <c r="J106" s="192">
        <f>J474</f>
        <v>0</v>
      </c>
      <c r="K106" s="189"/>
      <c r="L106" s="193"/>
      <c r="S106" s="9"/>
      <c r="T106" s="9"/>
      <c r="U106" s="9"/>
      <c r="V106" s="9"/>
      <c r="W106" s="9"/>
      <c r="X106" s="9"/>
      <c r="Y106" s="9"/>
      <c r="Z106" s="9"/>
      <c r="AA106" s="9"/>
      <c r="AB106" s="9"/>
      <c r="AC106" s="9"/>
      <c r="AD106" s="9"/>
      <c r="AE106" s="9"/>
    </row>
    <row r="107" s="14" customFormat="1" ht="19.92" customHeight="1">
      <c r="A107" s="14"/>
      <c r="B107" s="267"/>
      <c r="C107" s="133"/>
      <c r="D107" s="268" t="s">
        <v>2160</v>
      </c>
      <c r="E107" s="269"/>
      <c r="F107" s="269"/>
      <c r="G107" s="269"/>
      <c r="H107" s="269"/>
      <c r="I107" s="269"/>
      <c r="J107" s="270">
        <f>J475</f>
        <v>0</v>
      </c>
      <c r="K107" s="133"/>
      <c r="L107" s="271"/>
      <c r="S107" s="14"/>
      <c r="T107" s="14"/>
      <c r="U107" s="14"/>
      <c r="V107" s="14"/>
      <c r="W107" s="14"/>
      <c r="X107" s="14"/>
      <c r="Y107" s="14"/>
      <c r="Z107" s="14"/>
      <c r="AA107" s="14"/>
      <c r="AB107" s="14"/>
      <c r="AC107" s="14"/>
      <c r="AD107" s="14"/>
      <c r="AE107" s="14"/>
    </row>
    <row r="108" s="14" customFormat="1" ht="19.92" customHeight="1">
      <c r="A108" s="14"/>
      <c r="B108" s="267"/>
      <c r="C108" s="133"/>
      <c r="D108" s="268" t="s">
        <v>1192</v>
      </c>
      <c r="E108" s="269"/>
      <c r="F108" s="269"/>
      <c r="G108" s="269"/>
      <c r="H108" s="269"/>
      <c r="I108" s="269"/>
      <c r="J108" s="270">
        <f>J479</f>
        <v>0</v>
      </c>
      <c r="K108" s="133"/>
      <c r="L108" s="271"/>
      <c r="S108" s="14"/>
      <c r="T108" s="14"/>
      <c r="U108" s="14"/>
      <c r="V108" s="14"/>
      <c r="W108" s="14"/>
      <c r="X108" s="14"/>
      <c r="Y108" s="14"/>
      <c r="Z108" s="14"/>
      <c r="AA108" s="14"/>
      <c r="AB108" s="14"/>
      <c r="AC108" s="14"/>
      <c r="AD108" s="14"/>
      <c r="AE108" s="14"/>
    </row>
    <row r="109" s="14" customFormat="1" ht="19.92" customHeight="1">
      <c r="A109" s="14"/>
      <c r="B109" s="267"/>
      <c r="C109" s="133"/>
      <c r="D109" s="268" t="s">
        <v>1193</v>
      </c>
      <c r="E109" s="269"/>
      <c r="F109" s="269"/>
      <c r="G109" s="269"/>
      <c r="H109" s="269"/>
      <c r="I109" s="269"/>
      <c r="J109" s="270">
        <f>J487</f>
        <v>0</v>
      </c>
      <c r="K109" s="133"/>
      <c r="L109" s="271"/>
      <c r="S109" s="14"/>
      <c r="T109" s="14"/>
      <c r="U109" s="14"/>
      <c r="V109" s="14"/>
      <c r="W109" s="14"/>
      <c r="X109" s="14"/>
      <c r="Y109" s="14"/>
      <c r="Z109" s="14"/>
      <c r="AA109" s="14"/>
      <c r="AB109" s="14"/>
      <c r="AC109" s="14"/>
      <c r="AD109" s="14"/>
      <c r="AE109" s="14"/>
    </row>
    <row r="110" s="14" customFormat="1" ht="19.92" customHeight="1">
      <c r="A110" s="14"/>
      <c r="B110" s="267"/>
      <c r="C110" s="133"/>
      <c r="D110" s="268" t="s">
        <v>1194</v>
      </c>
      <c r="E110" s="269"/>
      <c r="F110" s="269"/>
      <c r="G110" s="269"/>
      <c r="H110" s="269"/>
      <c r="I110" s="269"/>
      <c r="J110" s="270">
        <f>J504</f>
        <v>0</v>
      </c>
      <c r="K110" s="133"/>
      <c r="L110" s="271"/>
      <c r="S110" s="14"/>
      <c r="T110" s="14"/>
      <c r="U110" s="14"/>
      <c r="V110" s="14"/>
      <c r="W110" s="14"/>
      <c r="X110" s="14"/>
      <c r="Y110" s="14"/>
      <c r="Z110" s="14"/>
      <c r="AA110" s="14"/>
      <c r="AB110" s="14"/>
      <c r="AC110" s="14"/>
      <c r="AD110" s="14"/>
      <c r="AE110" s="14"/>
    </row>
    <row r="111" s="2" customFormat="1" ht="21.84"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6.96" customHeight="1">
      <c r="A112" s="38"/>
      <c r="B112" s="66"/>
      <c r="C112" s="67"/>
      <c r="D112" s="67"/>
      <c r="E112" s="67"/>
      <c r="F112" s="67"/>
      <c r="G112" s="67"/>
      <c r="H112" s="67"/>
      <c r="I112" s="67"/>
      <c r="J112" s="67"/>
      <c r="K112" s="67"/>
      <c r="L112" s="63"/>
      <c r="S112" s="38"/>
      <c r="T112" s="38"/>
      <c r="U112" s="38"/>
      <c r="V112" s="38"/>
      <c r="W112" s="38"/>
      <c r="X112" s="38"/>
      <c r="Y112" s="38"/>
      <c r="Z112" s="38"/>
      <c r="AA112" s="38"/>
      <c r="AB112" s="38"/>
      <c r="AC112" s="38"/>
      <c r="AD112" s="38"/>
      <c r="AE112" s="38"/>
    </row>
    <row r="116" s="2" customFormat="1" ht="6.96" customHeight="1">
      <c r="A116" s="38"/>
      <c r="B116" s="68"/>
      <c r="C116" s="69"/>
      <c r="D116" s="69"/>
      <c r="E116" s="69"/>
      <c r="F116" s="69"/>
      <c r="G116" s="69"/>
      <c r="H116" s="69"/>
      <c r="I116" s="69"/>
      <c r="J116" s="69"/>
      <c r="K116" s="69"/>
      <c r="L116" s="63"/>
      <c r="S116" s="38"/>
      <c r="T116" s="38"/>
      <c r="U116" s="38"/>
      <c r="V116" s="38"/>
      <c r="W116" s="38"/>
      <c r="X116" s="38"/>
      <c r="Y116" s="38"/>
      <c r="Z116" s="38"/>
      <c r="AA116" s="38"/>
      <c r="AB116" s="38"/>
      <c r="AC116" s="38"/>
      <c r="AD116" s="38"/>
      <c r="AE116" s="38"/>
    </row>
    <row r="117" s="2" customFormat="1" ht="24.96" customHeight="1">
      <c r="A117" s="38"/>
      <c r="B117" s="39"/>
      <c r="C117" s="23" t="s">
        <v>236</v>
      </c>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16</v>
      </c>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26.25" customHeight="1">
      <c r="A120" s="38"/>
      <c r="B120" s="39"/>
      <c r="C120" s="40"/>
      <c r="D120" s="40"/>
      <c r="E120" s="183" t="str">
        <f>E7</f>
        <v>Vybudování komunikací a inženýrských sítí v lokalitě Berlín 2, Frýdek-Místek</v>
      </c>
      <c r="F120" s="32"/>
      <c r="G120" s="32"/>
      <c r="H120" s="32"/>
      <c r="I120" s="40"/>
      <c r="J120" s="40"/>
      <c r="K120" s="40"/>
      <c r="L120" s="63"/>
      <c r="S120" s="38"/>
      <c r="T120" s="38"/>
      <c r="U120" s="38"/>
      <c r="V120" s="38"/>
      <c r="W120" s="38"/>
      <c r="X120" s="38"/>
      <c r="Y120" s="38"/>
      <c r="Z120" s="38"/>
      <c r="AA120" s="38"/>
      <c r="AB120" s="38"/>
      <c r="AC120" s="38"/>
      <c r="AD120" s="38"/>
      <c r="AE120" s="38"/>
    </row>
    <row r="121" s="1" customFormat="1" ht="12" customHeight="1">
      <c r="B121" s="21"/>
      <c r="C121" s="32" t="s">
        <v>223</v>
      </c>
      <c r="D121" s="22"/>
      <c r="E121" s="22"/>
      <c r="F121" s="22"/>
      <c r="G121" s="22"/>
      <c r="H121" s="22"/>
      <c r="I121" s="22"/>
      <c r="J121" s="22"/>
      <c r="K121" s="22"/>
      <c r="L121" s="20"/>
    </row>
    <row r="122" s="2" customFormat="1" ht="16.5" customHeight="1">
      <c r="A122" s="38"/>
      <c r="B122" s="39"/>
      <c r="C122" s="40"/>
      <c r="D122" s="40"/>
      <c r="E122" s="183" t="s">
        <v>2155</v>
      </c>
      <c r="F122" s="40"/>
      <c r="G122" s="40"/>
      <c r="H122" s="40"/>
      <c r="I122" s="40"/>
      <c r="J122" s="40"/>
      <c r="K122" s="40"/>
      <c r="L122" s="63"/>
      <c r="S122" s="38"/>
      <c r="T122" s="38"/>
      <c r="U122" s="38"/>
      <c r="V122" s="38"/>
      <c r="W122" s="38"/>
      <c r="X122" s="38"/>
      <c r="Y122" s="38"/>
      <c r="Z122" s="38"/>
      <c r="AA122" s="38"/>
      <c r="AB122" s="38"/>
      <c r="AC122" s="38"/>
      <c r="AD122" s="38"/>
      <c r="AE122" s="38"/>
    </row>
    <row r="123" s="2" customFormat="1" ht="12" customHeight="1">
      <c r="A123" s="38"/>
      <c r="B123" s="39"/>
      <c r="C123" s="32" t="s">
        <v>403</v>
      </c>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2" customFormat="1" ht="16.5" customHeight="1">
      <c r="A124" s="38"/>
      <c r="B124" s="39"/>
      <c r="C124" s="40"/>
      <c r="D124" s="40"/>
      <c r="E124" s="76" t="str">
        <f>E11</f>
        <v>102.2 - Místní komunikace II.třídy</v>
      </c>
      <c r="F124" s="40"/>
      <c r="G124" s="40"/>
      <c r="H124" s="40"/>
      <c r="I124" s="40"/>
      <c r="J124" s="40"/>
      <c r="K124" s="40"/>
      <c r="L124" s="63"/>
      <c r="S124" s="38"/>
      <c r="T124" s="38"/>
      <c r="U124" s="38"/>
      <c r="V124" s="38"/>
      <c r="W124" s="38"/>
      <c r="X124" s="38"/>
      <c r="Y124" s="38"/>
      <c r="Z124" s="38"/>
      <c r="AA124" s="38"/>
      <c r="AB124" s="38"/>
      <c r="AC124" s="38"/>
      <c r="AD124" s="38"/>
      <c r="AE124" s="38"/>
    </row>
    <row r="125" s="2" customFormat="1" ht="6.96" customHeight="1">
      <c r="A125" s="38"/>
      <c r="B125" s="39"/>
      <c r="C125" s="40"/>
      <c r="D125" s="40"/>
      <c r="E125" s="40"/>
      <c r="F125" s="40"/>
      <c r="G125" s="40"/>
      <c r="H125" s="40"/>
      <c r="I125" s="40"/>
      <c r="J125" s="40"/>
      <c r="K125" s="40"/>
      <c r="L125" s="63"/>
      <c r="S125" s="38"/>
      <c r="T125" s="38"/>
      <c r="U125" s="38"/>
      <c r="V125" s="38"/>
      <c r="W125" s="38"/>
      <c r="X125" s="38"/>
      <c r="Y125" s="38"/>
      <c r="Z125" s="38"/>
      <c r="AA125" s="38"/>
      <c r="AB125" s="38"/>
      <c r="AC125" s="38"/>
      <c r="AD125" s="38"/>
      <c r="AE125" s="38"/>
    </row>
    <row r="126" s="2" customFormat="1" ht="12" customHeight="1">
      <c r="A126" s="38"/>
      <c r="B126" s="39"/>
      <c r="C126" s="32" t="s">
        <v>20</v>
      </c>
      <c r="D126" s="40"/>
      <c r="E126" s="40"/>
      <c r="F126" s="27" t="str">
        <f>F14</f>
        <v>Frýdek-Místek</v>
      </c>
      <c r="G126" s="40"/>
      <c r="H126" s="40"/>
      <c r="I126" s="32" t="s">
        <v>22</v>
      </c>
      <c r="J126" s="79" t="str">
        <f>IF(J14="","",J14)</f>
        <v>12. 5. 2025</v>
      </c>
      <c r="K126" s="40"/>
      <c r="L126" s="63"/>
      <c r="S126" s="38"/>
      <c r="T126" s="38"/>
      <c r="U126" s="38"/>
      <c r="V126" s="38"/>
      <c r="W126" s="38"/>
      <c r="X126" s="38"/>
      <c r="Y126" s="38"/>
      <c r="Z126" s="38"/>
      <c r="AA126" s="38"/>
      <c r="AB126" s="38"/>
      <c r="AC126" s="38"/>
      <c r="AD126" s="38"/>
      <c r="AE126" s="38"/>
    </row>
    <row r="127" s="2" customFormat="1" ht="6.96" customHeight="1">
      <c r="A127" s="38"/>
      <c r="B127" s="39"/>
      <c r="C127" s="40"/>
      <c r="D127" s="40"/>
      <c r="E127" s="40"/>
      <c r="F127" s="40"/>
      <c r="G127" s="40"/>
      <c r="H127" s="40"/>
      <c r="I127" s="40"/>
      <c r="J127" s="40"/>
      <c r="K127" s="40"/>
      <c r="L127" s="63"/>
      <c r="S127" s="38"/>
      <c r="T127" s="38"/>
      <c r="U127" s="38"/>
      <c r="V127" s="38"/>
      <c r="W127" s="38"/>
      <c r="X127" s="38"/>
      <c r="Y127" s="38"/>
      <c r="Z127" s="38"/>
      <c r="AA127" s="38"/>
      <c r="AB127" s="38"/>
      <c r="AC127" s="38"/>
      <c r="AD127" s="38"/>
      <c r="AE127" s="38"/>
    </row>
    <row r="128" s="2" customFormat="1" ht="15.15" customHeight="1">
      <c r="A128" s="38"/>
      <c r="B128" s="39"/>
      <c r="C128" s="32" t="s">
        <v>24</v>
      </c>
      <c r="D128" s="40"/>
      <c r="E128" s="40"/>
      <c r="F128" s="27" t="str">
        <f>E17</f>
        <v>Statutární město Frýdek-Místek</v>
      </c>
      <c r="G128" s="40"/>
      <c r="H128" s="40"/>
      <c r="I128" s="32" t="s">
        <v>30</v>
      </c>
      <c r="J128" s="36" t="str">
        <f>E23</f>
        <v>DOPRAPLAN s.r.o.</v>
      </c>
      <c r="K128" s="40"/>
      <c r="L128" s="63"/>
      <c r="S128" s="38"/>
      <c r="T128" s="38"/>
      <c r="U128" s="38"/>
      <c r="V128" s="38"/>
      <c r="W128" s="38"/>
      <c r="X128" s="38"/>
      <c r="Y128" s="38"/>
      <c r="Z128" s="38"/>
      <c r="AA128" s="38"/>
      <c r="AB128" s="38"/>
      <c r="AC128" s="38"/>
      <c r="AD128" s="38"/>
      <c r="AE128" s="38"/>
    </row>
    <row r="129" s="2" customFormat="1" ht="15.15" customHeight="1">
      <c r="A129" s="38"/>
      <c r="B129" s="39"/>
      <c r="C129" s="32" t="s">
        <v>28</v>
      </c>
      <c r="D129" s="40"/>
      <c r="E129" s="40"/>
      <c r="F129" s="27" t="str">
        <f>IF(E20="","",E20)</f>
        <v>Vyplň údaj</v>
      </c>
      <c r="G129" s="40"/>
      <c r="H129" s="40"/>
      <c r="I129" s="32" t="s">
        <v>33</v>
      </c>
      <c r="J129" s="36" t="str">
        <f>E26</f>
        <v xml:space="preserve"> </v>
      </c>
      <c r="K129" s="40"/>
      <c r="L129" s="63"/>
      <c r="S129" s="38"/>
      <c r="T129" s="38"/>
      <c r="U129" s="38"/>
      <c r="V129" s="38"/>
      <c r="W129" s="38"/>
      <c r="X129" s="38"/>
      <c r="Y129" s="38"/>
      <c r="Z129" s="38"/>
      <c r="AA129" s="38"/>
      <c r="AB129" s="38"/>
      <c r="AC129" s="38"/>
      <c r="AD129" s="38"/>
      <c r="AE129" s="38"/>
    </row>
    <row r="130" s="2" customFormat="1" ht="10.32" customHeight="1">
      <c r="A130" s="38"/>
      <c r="B130" s="39"/>
      <c r="C130" s="40"/>
      <c r="D130" s="40"/>
      <c r="E130" s="40"/>
      <c r="F130" s="40"/>
      <c r="G130" s="40"/>
      <c r="H130" s="40"/>
      <c r="I130" s="40"/>
      <c r="J130" s="40"/>
      <c r="K130" s="40"/>
      <c r="L130" s="63"/>
      <c r="S130" s="38"/>
      <c r="T130" s="38"/>
      <c r="U130" s="38"/>
      <c r="V130" s="38"/>
      <c r="W130" s="38"/>
      <c r="X130" s="38"/>
      <c r="Y130" s="38"/>
      <c r="Z130" s="38"/>
      <c r="AA130" s="38"/>
      <c r="AB130" s="38"/>
      <c r="AC130" s="38"/>
      <c r="AD130" s="38"/>
      <c r="AE130" s="38"/>
    </row>
    <row r="131" s="10" customFormat="1" ht="29.28" customHeight="1">
      <c r="A131" s="194"/>
      <c r="B131" s="195"/>
      <c r="C131" s="196" t="s">
        <v>237</v>
      </c>
      <c r="D131" s="197" t="s">
        <v>61</v>
      </c>
      <c r="E131" s="197" t="s">
        <v>57</v>
      </c>
      <c r="F131" s="197" t="s">
        <v>58</v>
      </c>
      <c r="G131" s="197" t="s">
        <v>238</v>
      </c>
      <c r="H131" s="197" t="s">
        <v>239</v>
      </c>
      <c r="I131" s="197" t="s">
        <v>240</v>
      </c>
      <c r="J131" s="198" t="s">
        <v>227</v>
      </c>
      <c r="K131" s="199" t="s">
        <v>241</v>
      </c>
      <c r="L131" s="200"/>
      <c r="M131" s="100" t="s">
        <v>1</v>
      </c>
      <c r="N131" s="101" t="s">
        <v>40</v>
      </c>
      <c r="O131" s="101" t="s">
        <v>242</v>
      </c>
      <c r="P131" s="101" t="s">
        <v>243</v>
      </c>
      <c r="Q131" s="101" t="s">
        <v>244</v>
      </c>
      <c r="R131" s="101" t="s">
        <v>245</v>
      </c>
      <c r="S131" s="101" t="s">
        <v>246</v>
      </c>
      <c r="T131" s="102" t="s">
        <v>247</v>
      </c>
      <c r="U131" s="194"/>
      <c r="V131" s="194"/>
      <c r="W131" s="194"/>
      <c r="X131" s="194"/>
      <c r="Y131" s="194"/>
      <c r="Z131" s="194"/>
      <c r="AA131" s="194"/>
      <c r="AB131" s="194"/>
      <c r="AC131" s="194"/>
      <c r="AD131" s="194"/>
      <c r="AE131" s="194"/>
    </row>
    <row r="132" s="2" customFormat="1" ht="22.8" customHeight="1">
      <c r="A132" s="38"/>
      <c r="B132" s="39"/>
      <c r="C132" s="107" t="s">
        <v>248</v>
      </c>
      <c r="D132" s="40"/>
      <c r="E132" s="40"/>
      <c r="F132" s="40"/>
      <c r="G132" s="40"/>
      <c r="H132" s="40"/>
      <c r="I132" s="40"/>
      <c r="J132" s="201">
        <f>BK132</f>
        <v>0</v>
      </c>
      <c r="K132" s="40"/>
      <c r="L132" s="44"/>
      <c r="M132" s="103"/>
      <c r="N132" s="202"/>
      <c r="O132" s="104"/>
      <c r="P132" s="203">
        <f>P133+P474</f>
        <v>0</v>
      </c>
      <c r="Q132" s="104"/>
      <c r="R132" s="203">
        <f>R133+R474</f>
        <v>3830.0909386000008</v>
      </c>
      <c r="S132" s="104"/>
      <c r="T132" s="204">
        <f>T133+T474</f>
        <v>0</v>
      </c>
      <c r="U132" s="38"/>
      <c r="V132" s="38"/>
      <c r="W132" s="38"/>
      <c r="X132" s="38"/>
      <c r="Y132" s="38"/>
      <c r="Z132" s="38"/>
      <c r="AA132" s="38"/>
      <c r="AB132" s="38"/>
      <c r="AC132" s="38"/>
      <c r="AD132" s="38"/>
      <c r="AE132" s="38"/>
      <c r="AT132" s="17" t="s">
        <v>75</v>
      </c>
      <c r="AU132" s="17" t="s">
        <v>229</v>
      </c>
      <c r="BK132" s="205">
        <f>BK133+BK474</f>
        <v>0</v>
      </c>
    </row>
    <row r="133" s="11" customFormat="1" ht="25.92" customHeight="1">
      <c r="A133" s="11"/>
      <c r="B133" s="206"/>
      <c r="C133" s="207"/>
      <c r="D133" s="208" t="s">
        <v>75</v>
      </c>
      <c r="E133" s="209" t="s">
        <v>249</v>
      </c>
      <c r="F133" s="209" t="s">
        <v>250</v>
      </c>
      <c r="G133" s="207"/>
      <c r="H133" s="207"/>
      <c r="I133" s="210"/>
      <c r="J133" s="211">
        <f>BK133</f>
        <v>0</v>
      </c>
      <c r="K133" s="207"/>
      <c r="L133" s="212"/>
      <c r="M133" s="213"/>
      <c r="N133" s="214"/>
      <c r="O133" s="214"/>
      <c r="P133" s="215">
        <f>P134+P278+P314+P320+P366+P432</f>
        <v>0</v>
      </c>
      <c r="Q133" s="214"/>
      <c r="R133" s="215">
        <f>R134+R278+R314+R320+R366+R432</f>
        <v>3721.7078616000008</v>
      </c>
      <c r="S133" s="214"/>
      <c r="T133" s="216">
        <f>T134+T278+T314+T320+T366+T432</f>
        <v>0</v>
      </c>
      <c r="U133" s="11"/>
      <c r="V133" s="11"/>
      <c r="W133" s="11"/>
      <c r="X133" s="11"/>
      <c r="Y133" s="11"/>
      <c r="Z133" s="11"/>
      <c r="AA133" s="11"/>
      <c r="AB133" s="11"/>
      <c r="AC133" s="11"/>
      <c r="AD133" s="11"/>
      <c r="AE133" s="11"/>
      <c r="AR133" s="217" t="s">
        <v>84</v>
      </c>
      <c r="AT133" s="218" t="s">
        <v>75</v>
      </c>
      <c r="AU133" s="218" t="s">
        <v>76</v>
      </c>
      <c r="AY133" s="217" t="s">
        <v>251</v>
      </c>
      <c r="BK133" s="219">
        <f>BK134+BK278+BK314+BK320+BK366+BK432</f>
        <v>0</v>
      </c>
    </row>
    <row r="134" s="11" customFormat="1" ht="22.8" customHeight="1">
      <c r="A134" s="11"/>
      <c r="B134" s="206"/>
      <c r="C134" s="207"/>
      <c r="D134" s="208" t="s">
        <v>75</v>
      </c>
      <c r="E134" s="272" t="s">
        <v>84</v>
      </c>
      <c r="F134" s="272" t="s">
        <v>406</v>
      </c>
      <c r="G134" s="207"/>
      <c r="H134" s="207"/>
      <c r="I134" s="210"/>
      <c r="J134" s="273">
        <f>BK134</f>
        <v>0</v>
      </c>
      <c r="K134" s="207"/>
      <c r="L134" s="212"/>
      <c r="M134" s="213"/>
      <c r="N134" s="214"/>
      <c r="O134" s="214"/>
      <c r="P134" s="215">
        <f>SUM(P135:P277)</f>
        <v>0</v>
      </c>
      <c r="Q134" s="214"/>
      <c r="R134" s="215">
        <f>SUM(R135:R277)</f>
        <v>3097.2332930000007</v>
      </c>
      <c r="S134" s="214"/>
      <c r="T134" s="216">
        <f>SUM(T135:T277)</f>
        <v>0</v>
      </c>
      <c r="U134" s="11"/>
      <c r="V134" s="11"/>
      <c r="W134" s="11"/>
      <c r="X134" s="11"/>
      <c r="Y134" s="11"/>
      <c r="Z134" s="11"/>
      <c r="AA134" s="11"/>
      <c r="AB134" s="11"/>
      <c r="AC134" s="11"/>
      <c r="AD134" s="11"/>
      <c r="AE134" s="11"/>
      <c r="AR134" s="217" t="s">
        <v>84</v>
      </c>
      <c r="AT134" s="218" t="s">
        <v>75</v>
      </c>
      <c r="AU134" s="218" t="s">
        <v>84</v>
      </c>
      <c r="AY134" s="217" t="s">
        <v>251</v>
      </c>
      <c r="BK134" s="219">
        <f>SUM(BK135:BK277)</f>
        <v>0</v>
      </c>
    </row>
    <row r="135" s="2" customFormat="1" ht="33" customHeight="1">
      <c r="A135" s="38"/>
      <c r="B135" s="39"/>
      <c r="C135" s="220" t="s">
        <v>84</v>
      </c>
      <c r="D135" s="220" t="s">
        <v>255</v>
      </c>
      <c r="E135" s="221" t="s">
        <v>1250</v>
      </c>
      <c r="F135" s="222" t="s">
        <v>1251</v>
      </c>
      <c r="G135" s="223" t="s">
        <v>592</v>
      </c>
      <c r="H135" s="224">
        <v>3835.71</v>
      </c>
      <c r="I135" s="225"/>
      <c r="J135" s="226">
        <f>ROUND(I135*H135,2)</f>
        <v>0</v>
      </c>
      <c r="K135" s="227"/>
      <c r="L135" s="44"/>
      <c r="M135" s="228" t="s">
        <v>1</v>
      </c>
      <c r="N135" s="229" t="s">
        <v>41</v>
      </c>
      <c r="O135" s="91"/>
      <c r="P135" s="230">
        <f>O135*H135</f>
        <v>0</v>
      </c>
      <c r="Q135" s="230">
        <v>0</v>
      </c>
      <c r="R135" s="230">
        <f>Q135*H135</f>
        <v>0</v>
      </c>
      <c r="S135" s="230">
        <v>0</v>
      </c>
      <c r="T135" s="231">
        <f>S135*H135</f>
        <v>0</v>
      </c>
      <c r="U135" s="38"/>
      <c r="V135" s="38"/>
      <c r="W135" s="38"/>
      <c r="X135" s="38"/>
      <c r="Y135" s="38"/>
      <c r="Z135" s="38"/>
      <c r="AA135" s="38"/>
      <c r="AB135" s="38"/>
      <c r="AC135" s="38"/>
      <c r="AD135" s="38"/>
      <c r="AE135" s="38"/>
      <c r="AR135" s="232" t="s">
        <v>254</v>
      </c>
      <c r="AT135" s="232" t="s">
        <v>255</v>
      </c>
      <c r="AU135" s="232" t="s">
        <v>86</v>
      </c>
      <c r="AY135" s="17" t="s">
        <v>251</v>
      </c>
      <c r="BE135" s="233">
        <f>IF(N135="základní",J135,0)</f>
        <v>0</v>
      </c>
      <c r="BF135" s="233">
        <f>IF(N135="snížená",J135,0)</f>
        <v>0</v>
      </c>
      <c r="BG135" s="233">
        <f>IF(N135="zákl. přenesená",J135,0)</f>
        <v>0</v>
      </c>
      <c r="BH135" s="233">
        <f>IF(N135="sníž. přenesená",J135,0)</f>
        <v>0</v>
      </c>
      <c r="BI135" s="233">
        <f>IF(N135="nulová",J135,0)</f>
        <v>0</v>
      </c>
      <c r="BJ135" s="17" t="s">
        <v>84</v>
      </c>
      <c r="BK135" s="233">
        <f>ROUND(I135*H135,2)</f>
        <v>0</v>
      </c>
      <c r="BL135" s="17" t="s">
        <v>254</v>
      </c>
      <c r="BM135" s="232" t="s">
        <v>2448</v>
      </c>
    </row>
    <row r="136" s="2" customFormat="1">
      <c r="A136" s="38"/>
      <c r="B136" s="39"/>
      <c r="C136" s="40"/>
      <c r="D136" s="234" t="s">
        <v>260</v>
      </c>
      <c r="E136" s="40"/>
      <c r="F136" s="235" t="s">
        <v>1253</v>
      </c>
      <c r="G136" s="40"/>
      <c r="H136" s="40"/>
      <c r="I136" s="236"/>
      <c r="J136" s="40"/>
      <c r="K136" s="40"/>
      <c r="L136" s="44"/>
      <c r="M136" s="237"/>
      <c r="N136" s="238"/>
      <c r="O136" s="91"/>
      <c r="P136" s="91"/>
      <c r="Q136" s="91"/>
      <c r="R136" s="91"/>
      <c r="S136" s="91"/>
      <c r="T136" s="92"/>
      <c r="U136" s="38"/>
      <c r="V136" s="38"/>
      <c r="W136" s="38"/>
      <c r="X136" s="38"/>
      <c r="Y136" s="38"/>
      <c r="Z136" s="38"/>
      <c r="AA136" s="38"/>
      <c r="AB136" s="38"/>
      <c r="AC136" s="38"/>
      <c r="AD136" s="38"/>
      <c r="AE136" s="38"/>
      <c r="AT136" s="17" t="s">
        <v>260</v>
      </c>
      <c r="AU136" s="17" t="s">
        <v>86</v>
      </c>
    </row>
    <row r="137" s="2" customFormat="1">
      <c r="A137" s="38"/>
      <c r="B137" s="39"/>
      <c r="C137" s="40"/>
      <c r="D137" s="240" t="s">
        <v>274</v>
      </c>
      <c r="E137" s="40"/>
      <c r="F137" s="241" t="s">
        <v>1254</v>
      </c>
      <c r="G137" s="40"/>
      <c r="H137" s="40"/>
      <c r="I137" s="236"/>
      <c r="J137" s="40"/>
      <c r="K137" s="40"/>
      <c r="L137" s="44"/>
      <c r="M137" s="237"/>
      <c r="N137" s="238"/>
      <c r="O137" s="91"/>
      <c r="P137" s="91"/>
      <c r="Q137" s="91"/>
      <c r="R137" s="91"/>
      <c r="S137" s="91"/>
      <c r="T137" s="92"/>
      <c r="U137" s="38"/>
      <c r="V137" s="38"/>
      <c r="W137" s="38"/>
      <c r="X137" s="38"/>
      <c r="Y137" s="38"/>
      <c r="Z137" s="38"/>
      <c r="AA137" s="38"/>
      <c r="AB137" s="38"/>
      <c r="AC137" s="38"/>
      <c r="AD137" s="38"/>
      <c r="AE137" s="38"/>
      <c r="AT137" s="17" t="s">
        <v>274</v>
      </c>
      <c r="AU137" s="17" t="s">
        <v>86</v>
      </c>
    </row>
    <row r="138" s="13" customFormat="1">
      <c r="A138" s="13"/>
      <c r="B138" s="253"/>
      <c r="C138" s="254"/>
      <c r="D138" s="234" t="s">
        <v>276</v>
      </c>
      <c r="E138" s="255" t="s">
        <v>1</v>
      </c>
      <c r="F138" s="256" t="s">
        <v>1255</v>
      </c>
      <c r="G138" s="254"/>
      <c r="H138" s="255" t="s">
        <v>1</v>
      </c>
      <c r="I138" s="257"/>
      <c r="J138" s="254"/>
      <c r="K138" s="254"/>
      <c r="L138" s="258"/>
      <c r="M138" s="259"/>
      <c r="N138" s="260"/>
      <c r="O138" s="260"/>
      <c r="P138" s="260"/>
      <c r="Q138" s="260"/>
      <c r="R138" s="260"/>
      <c r="S138" s="260"/>
      <c r="T138" s="261"/>
      <c r="U138" s="13"/>
      <c r="V138" s="13"/>
      <c r="W138" s="13"/>
      <c r="X138" s="13"/>
      <c r="Y138" s="13"/>
      <c r="Z138" s="13"/>
      <c r="AA138" s="13"/>
      <c r="AB138" s="13"/>
      <c r="AC138" s="13"/>
      <c r="AD138" s="13"/>
      <c r="AE138" s="13"/>
      <c r="AT138" s="262" t="s">
        <v>276</v>
      </c>
      <c r="AU138" s="262" t="s">
        <v>86</v>
      </c>
      <c r="AV138" s="13" t="s">
        <v>84</v>
      </c>
      <c r="AW138" s="13" t="s">
        <v>32</v>
      </c>
      <c r="AX138" s="13" t="s">
        <v>76</v>
      </c>
      <c r="AY138" s="262" t="s">
        <v>251</v>
      </c>
    </row>
    <row r="139" s="13" customFormat="1">
      <c r="A139" s="13"/>
      <c r="B139" s="253"/>
      <c r="C139" s="254"/>
      <c r="D139" s="234" t="s">
        <v>276</v>
      </c>
      <c r="E139" s="255" t="s">
        <v>1</v>
      </c>
      <c r="F139" s="256" t="s">
        <v>1326</v>
      </c>
      <c r="G139" s="254"/>
      <c r="H139" s="255" t="s">
        <v>1</v>
      </c>
      <c r="I139" s="257"/>
      <c r="J139" s="254"/>
      <c r="K139" s="254"/>
      <c r="L139" s="258"/>
      <c r="M139" s="259"/>
      <c r="N139" s="260"/>
      <c r="O139" s="260"/>
      <c r="P139" s="260"/>
      <c r="Q139" s="260"/>
      <c r="R139" s="260"/>
      <c r="S139" s="260"/>
      <c r="T139" s="261"/>
      <c r="U139" s="13"/>
      <c r="V139" s="13"/>
      <c r="W139" s="13"/>
      <c r="X139" s="13"/>
      <c r="Y139" s="13"/>
      <c r="Z139" s="13"/>
      <c r="AA139" s="13"/>
      <c r="AB139" s="13"/>
      <c r="AC139" s="13"/>
      <c r="AD139" s="13"/>
      <c r="AE139" s="13"/>
      <c r="AT139" s="262" t="s">
        <v>276</v>
      </c>
      <c r="AU139" s="262" t="s">
        <v>86</v>
      </c>
      <c r="AV139" s="13" t="s">
        <v>84</v>
      </c>
      <c r="AW139" s="13" t="s">
        <v>32</v>
      </c>
      <c r="AX139" s="13" t="s">
        <v>76</v>
      </c>
      <c r="AY139" s="262" t="s">
        <v>251</v>
      </c>
    </row>
    <row r="140" s="12" customFormat="1">
      <c r="A140" s="12"/>
      <c r="B140" s="242"/>
      <c r="C140" s="243"/>
      <c r="D140" s="234" t="s">
        <v>276</v>
      </c>
      <c r="E140" s="244" t="s">
        <v>1</v>
      </c>
      <c r="F140" s="245" t="s">
        <v>2449</v>
      </c>
      <c r="G140" s="243"/>
      <c r="H140" s="246">
        <v>1703.9200000000001</v>
      </c>
      <c r="I140" s="247"/>
      <c r="J140" s="243"/>
      <c r="K140" s="243"/>
      <c r="L140" s="248"/>
      <c r="M140" s="249"/>
      <c r="N140" s="250"/>
      <c r="O140" s="250"/>
      <c r="P140" s="250"/>
      <c r="Q140" s="250"/>
      <c r="R140" s="250"/>
      <c r="S140" s="250"/>
      <c r="T140" s="251"/>
      <c r="U140" s="12"/>
      <c r="V140" s="12"/>
      <c r="W140" s="12"/>
      <c r="X140" s="12"/>
      <c r="Y140" s="12"/>
      <c r="Z140" s="12"/>
      <c r="AA140" s="12"/>
      <c r="AB140" s="12"/>
      <c r="AC140" s="12"/>
      <c r="AD140" s="12"/>
      <c r="AE140" s="12"/>
      <c r="AT140" s="252" t="s">
        <v>276</v>
      </c>
      <c r="AU140" s="252" t="s">
        <v>86</v>
      </c>
      <c r="AV140" s="12" t="s">
        <v>86</v>
      </c>
      <c r="AW140" s="12" t="s">
        <v>32</v>
      </c>
      <c r="AX140" s="12" t="s">
        <v>76</v>
      </c>
      <c r="AY140" s="252" t="s">
        <v>251</v>
      </c>
    </row>
    <row r="141" s="13" customFormat="1">
      <c r="A141" s="13"/>
      <c r="B141" s="253"/>
      <c r="C141" s="254"/>
      <c r="D141" s="234" t="s">
        <v>276</v>
      </c>
      <c r="E141" s="255" t="s">
        <v>1</v>
      </c>
      <c r="F141" s="256" t="s">
        <v>1256</v>
      </c>
      <c r="G141" s="254"/>
      <c r="H141" s="255" t="s">
        <v>1</v>
      </c>
      <c r="I141" s="257"/>
      <c r="J141" s="254"/>
      <c r="K141" s="254"/>
      <c r="L141" s="258"/>
      <c r="M141" s="259"/>
      <c r="N141" s="260"/>
      <c r="O141" s="260"/>
      <c r="P141" s="260"/>
      <c r="Q141" s="260"/>
      <c r="R141" s="260"/>
      <c r="S141" s="260"/>
      <c r="T141" s="261"/>
      <c r="U141" s="13"/>
      <c r="V141" s="13"/>
      <c r="W141" s="13"/>
      <c r="X141" s="13"/>
      <c r="Y141" s="13"/>
      <c r="Z141" s="13"/>
      <c r="AA141" s="13"/>
      <c r="AB141" s="13"/>
      <c r="AC141" s="13"/>
      <c r="AD141" s="13"/>
      <c r="AE141" s="13"/>
      <c r="AT141" s="262" t="s">
        <v>276</v>
      </c>
      <c r="AU141" s="262" t="s">
        <v>86</v>
      </c>
      <c r="AV141" s="13" t="s">
        <v>84</v>
      </c>
      <c r="AW141" s="13" t="s">
        <v>32</v>
      </c>
      <c r="AX141" s="13" t="s">
        <v>76</v>
      </c>
      <c r="AY141" s="262" t="s">
        <v>251</v>
      </c>
    </row>
    <row r="142" s="12" customFormat="1">
      <c r="A142" s="12"/>
      <c r="B142" s="242"/>
      <c r="C142" s="243"/>
      <c r="D142" s="234" t="s">
        <v>276</v>
      </c>
      <c r="E142" s="244" t="s">
        <v>1</v>
      </c>
      <c r="F142" s="245" t="s">
        <v>2450</v>
      </c>
      <c r="G142" s="243"/>
      <c r="H142" s="246">
        <v>2131.79</v>
      </c>
      <c r="I142" s="247"/>
      <c r="J142" s="243"/>
      <c r="K142" s="243"/>
      <c r="L142" s="248"/>
      <c r="M142" s="249"/>
      <c r="N142" s="250"/>
      <c r="O142" s="250"/>
      <c r="P142" s="250"/>
      <c r="Q142" s="250"/>
      <c r="R142" s="250"/>
      <c r="S142" s="250"/>
      <c r="T142" s="251"/>
      <c r="U142" s="12"/>
      <c r="V142" s="12"/>
      <c r="W142" s="12"/>
      <c r="X142" s="12"/>
      <c r="Y142" s="12"/>
      <c r="Z142" s="12"/>
      <c r="AA142" s="12"/>
      <c r="AB142" s="12"/>
      <c r="AC142" s="12"/>
      <c r="AD142" s="12"/>
      <c r="AE142" s="12"/>
      <c r="AT142" s="252" t="s">
        <v>276</v>
      </c>
      <c r="AU142" s="252" t="s">
        <v>86</v>
      </c>
      <c r="AV142" s="12" t="s">
        <v>86</v>
      </c>
      <c r="AW142" s="12" t="s">
        <v>32</v>
      </c>
      <c r="AX142" s="12" t="s">
        <v>76</v>
      </c>
      <c r="AY142" s="252" t="s">
        <v>251</v>
      </c>
    </row>
    <row r="143" s="15" customFormat="1">
      <c r="A143" s="15"/>
      <c r="B143" s="274"/>
      <c r="C143" s="275"/>
      <c r="D143" s="234" t="s">
        <v>276</v>
      </c>
      <c r="E143" s="276" t="s">
        <v>2437</v>
      </c>
      <c r="F143" s="277" t="s">
        <v>423</v>
      </c>
      <c r="G143" s="275"/>
      <c r="H143" s="278">
        <v>3835.71</v>
      </c>
      <c r="I143" s="279"/>
      <c r="J143" s="275"/>
      <c r="K143" s="275"/>
      <c r="L143" s="280"/>
      <c r="M143" s="281"/>
      <c r="N143" s="282"/>
      <c r="O143" s="282"/>
      <c r="P143" s="282"/>
      <c r="Q143" s="282"/>
      <c r="R143" s="282"/>
      <c r="S143" s="282"/>
      <c r="T143" s="283"/>
      <c r="U143" s="15"/>
      <c r="V143" s="15"/>
      <c r="W143" s="15"/>
      <c r="X143" s="15"/>
      <c r="Y143" s="15"/>
      <c r="Z143" s="15"/>
      <c r="AA143" s="15"/>
      <c r="AB143" s="15"/>
      <c r="AC143" s="15"/>
      <c r="AD143" s="15"/>
      <c r="AE143" s="15"/>
      <c r="AT143" s="284" t="s">
        <v>276</v>
      </c>
      <c r="AU143" s="284" t="s">
        <v>86</v>
      </c>
      <c r="AV143" s="15" t="s">
        <v>254</v>
      </c>
      <c r="AW143" s="15" t="s">
        <v>32</v>
      </c>
      <c r="AX143" s="15" t="s">
        <v>84</v>
      </c>
      <c r="AY143" s="284" t="s">
        <v>251</v>
      </c>
    </row>
    <row r="144" s="2" customFormat="1" ht="33" customHeight="1">
      <c r="A144" s="38"/>
      <c r="B144" s="39"/>
      <c r="C144" s="220" t="s">
        <v>86</v>
      </c>
      <c r="D144" s="220" t="s">
        <v>255</v>
      </c>
      <c r="E144" s="221" t="s">
        <v>1259</v>
      </c>
      <c r="F144" s="222" t="s">
        <v>1260</v>
      </c>
      <c r="G144" s="223" t="s">
        <v>592</v>
      </c>
      <c r="H144" s="224">
        <v>264.89999999999998</v>
      </c>
      <c r="I144" s="225"/>
      <c r="J144" s="226">
        <f>ROUND(I144*H144,2)</f>
        <v>0</v>
      </c>
      <c r="K144" s="227"/>
      <c r="L144" s="44"/>
      <c r="M144" s="228" t="s">
        <v>1</v>
      </c>
      <c r="N144" s="229" t="s">
        <v>41</v>
      </c>
      <c r="O144" s="91"/>
      <c r="P144" s="230">
        <f>O144*H144</f>
        <v>0</v>
      </c>
      <c r="Q144" s="230">
        <v>0</v>
      </c>
      <c r="R144" s="230">
        <f>Q144*H144</f>
        <v>0</v>
      </c>
      <c r="S144" s="230">
        <v>0</v>
      </c>
      <c r="T144" s="231">
        <f>S144*H144</f>
        <v>0</v>
      </c>
      <c r="U144" s="38"/>
      <c r="V144" s="38"/>
      <c r="W144" s="38"/>
      <c r="X144" s="38"/>
      <c r="Y144" s="38"/>
      <c r="Z144" s="38"/>
      <c r="AA144" s="38"/>
      <c r="AB144" s="38"/>
      <c r="AC144" s="38"/>
      <c r="AD144" s="38"/>
      <c r="AE144" s="38"/>
      <c r="AR144" s="232" t="s">
        <v>254</v>
      </c>
      <c r="AT144" s="232" t="s">
        <v>255</v>
      </c>
      <c r="AU144" s="232" t="s">
        <v>86</v>
      </c>
      <c r="AY144" s="17" t="s">
        <v>251</v>
      </c>
      <c r="BE144" s="233">
        <f>IF(N144="základní",J144,0)</f>
        <v>0</v>
      </c>
      <c r="BF144" s="233">
        <f>IF(N144="snížená",J144,0)</f>
        <v>0</v>
      </c>
      <c r="BG144" s="233">
        <f>IF(N144="zákl. přenesená",J144,0)</f>
        <v>0</v>
      </c>
      <c r="BH144" s="233">
        <f>IF(N144="sníž. přenesená",J144,0)</f>
        <v>0</v>
      </c>
      <c r="BI144" s="233">
        <f>IF(N144="nulová",J144,0)</f>
        <v>0</v>
      </c>
      <c r="BJ144" s="17" t="s">
        <v>84</v>
      </c>
      <c r="BK144" s="233">
        <f>ROUND(I144*H144,2)</f>
        <v>0</v>
      </c>
      <c r="BL144" s="17" t="s">
        <v>254</v>
      </c>
      <c r="BM144" s="232" t="s">
        <v>2451</v>
      </c>
    </row>
    <row r="145" s="2" customFormat="1">
      <c r="A145" s="38"/>
      <c r="B145" s="39"/>
      <c r="C145" s="40"/>
      <c r="D145" s="234" t="s">
        <v>260</v>
      </c>
      <c r="E145" s="40"/>
      <c r="F145" s="235" t="s">
        <v>1262</v>
      </c>
      <c r="G145" s="40"/>
      <c r="H145" s="40"/>
      <c r="I145" s="236"/>
      <c r="J145" s="40"/>
      <c r="K145" s="40"/>
      <c r="L145" s="44"/>
      <c r="M145" s="237"/>
      <c r="N145" s="238"/>
      <c r="O145" s="91"/>
      <c r="P145" s="91"/>
      <c r="Q145" s="91"/>
      <c r="R145" s="91"/>
      <c r="S145" s="91"/>
      <c r="T145" s="92"/>
      <c r="U145" s="38"/>
      <c r="V145" s="38"/>
      <c r="W145" s="38"/>
      <c r="X145" s="38"/>
      <c r="Y145" s="38"/>
      <c r="Z145" s="38"/>
      <c r="AA145" s="38"/>
      <c r="AB145" s="38"/>
      <c r="AC145" s="38"/>
      <c r="AD145" s="38"/>
      <c r="AE145" s="38"/>
      <c r="AT145" s="17" t="s">
        <v>260</v>
      </c>
      <c r="AU145" s="17" t="s">
        <v>86</v>
      </c>
    </row>
    <row r="146" s="12" customFormat="1">
      <c r="A146" s="12"/>
      <c r="B146" s="242"/>
      <c r="C146" s="243"/>
      <c r="D146" s="234" t="s">
        <v>276</v>
      </c>
      <c r="E146" s="244" t="s">
        <v>1</v>
      </c>
      <c r="F146" s="245" t="s">
        <v>2452</v>
      </c>
      <c r="G146" s="243"/>
      <c r="H146" s="246">
        <v>240</v>
      </c>
      <c r="I146" s="247"/>
      <c r="J146" s="243"/>
      <c r="K146" s="243"/>
      <c r="L146" s="248"/>
      <c r="M146" s="249"/>
      <c r="N146" s="250"/>
      <c r="O146" s="250"/>
      <c r="P146" s="250"/>
      <c r="Q146" s="250"/>
      <c r="R146" s="250"/>
      <c r="S146" s="250"/>
      <c r="T146" s="251"/>
      <c r="U146" s="12"/>
      <c r="V146" s="12"/>
      <c r="W146" s="12"/>
      <c r="X146" s="12"/>
      <c r="Y146" s="12"/>
      <c r="Z146" s="12"/>
      <c r="AA146" s="12"/>
      <c r="AB146" s="12"/>
      <c r="AC146" s="12"/>
      <c r="AD146" s="12"/>
      <c r="AE146" s="12"/>
      <c r="AT146" s="252" t="s">
        <v>276</v>
      </c>
      <c r="AU146" s="252" t="s">
        <v>86</v>
      </c>
      <c r="AV146" s="12" t="s">
        <v>86</v>
      </c>
      <c r="AW146" s="12" t="s">
        <v>32</v>
      </c>
      <c r="AX146" s="12" t="s">
        <v>76</v>
      </c>
      <c r="AY146" s="252" t="s">
        <v>251</v>
      </c>
    </row>
    <row r="147" s="12" customFormat="1">
      <c r="A147" s="12"/>
      <c r="B147" s="242"/>
      <c r="C147" s="243"/>
      <c r="D147" s="234" t="s">
        <v>276</v>
      </c>
      <c r="E147" s="244" t="s">
        <v>1</v>
      </c>
      <c r="F147" s="245" t="s">
        <v>2453</v>
      </c>
      <c r="G147" s="243"/>
      <c r="H147" s="246">
        <v>24.899999999999999</v>
      </c>
      <c r="I147" s="247"/>
      <c r="J147" s="243"/>
      <c r="K147" s="243"/>
      <c r="L147" s="248"/>
      <c r="M147" s="249"/>
      <c r="N147" s="250"/>
      <c r="O147" s="250"/>
      <c r="P147" s="250"/>
      <c r="Q147" s="250"/>
      <c r="R147" s="250"/>
      <c r="S147" s="250"/>
      <c r="T147" s="251"/>
      <c r="U147" s="12"/>
      <c r="V147" s="12"/>
      <c r="W147" s="12"/>
      <c r="X147" s="12"/>
      <c r="Y147" s="12"/>
      <c r="Z147" s="12"/>
      <c r="AA147" s="12"/>
      <c r="AB147" s="12"/>
      <c r="AC147" s="12"/>
      <c r="AD147" s="12"/>
      <c r="AE147" s="12"/>
      <c r="AT147" s="252" t="s">
        <v>276</v>
      </c>
      <c r="AU147" s="252" t="s">
        <v>86</v>
      </c>
      <c r="AV147" s="12" t="s">
        <v>86</v>
      </c>
      <c r="AW147" s="12" t="s">
        <v>32</v>
      </c>
      <c r="AX147" s="12" t="s">
        <v>76</v>
      </c>
      <c r="AY147" s="252" t="s">
        <v>251</v>
      </c>
    </row>
    <row r="148" s="15" customFormat="1">
      <c r="A148" s="15"/>
      <c r="B148" s="274"/>
      <c r="C148" s="275"/>
      <c r="D148" s="234" t="s">
        <v>276</v>
      </c>
      <c r="E148" s="276" t="s">
        <v>2443</v>
      </c>
      <c r="F148" s="277" t="s">
        <v>423</v>
      </c>
      <c r="G148" s="275"/>
      <c r="H148" s="278">
        <v>264.89999999999998</v>
      </c>
      <c r="I148" s="279"/>
      <c r="J148" s="275"/>
      <c r="K148" s="275"/>
      <c r="L148" s="280"/>
      <c r="M148" s="281"/>
      <c r="N148" s="282"/>
      <c r="O148" s="282"/>
      <c r="P148" s="282"/>
      <c r="Q148" s="282"/>
      <c r="R148" s="282"/>
      <c r="S148" s="282"/>
      <c r="T148" s="283"/>
      <c r="U148" s="15"/>
      <c r="V148" s="15"/>
      <c r="W148" s="15"/>
      <c r="X148" s="15"/>
      <c r="Y148" s="15"/>
      <c r="Z148" s="15"/>
      <c r="AA148" s="15"/>
      <c r="AB148" s="15"/>
      <c r="AC148" s="15"/>
      <c r="AD148" s="15"/>
      <c r="AE148" s="15"/>
      <c r="AT148" s="284" t="s">
        <v>276</v>
      </c>
      <c r="AU148" s="284" t="s">
        <v>86</v>
      </c>
      <c r="AV148" s="15" t="s">
        <v>254</v>
      </c>
      <c r="AW148" s="15" t="s">
        <v>32</v>
      </c>
      <c r="AX148" s="15" t="s">
        <v>84</v>
      </c>
      <c r="AY148" s="284" t="s">
        <v>251</v>
      </c>
    </row>
    <row r="149" s="2" customFormat="1" ht="33" customHeight="1">
      <c r="A149" s="38"/>
      <c r="B149" s="39"/>
      <c r="C149" s="220" t="s">
        <v>269</v>
      </c>
      <c r="D149" s="220" t="s">
        <v>255</v>
      </c>
      <c r="E149" s="221" t="s">
        <v>1266</v>
      </c>
      <c r="F149" s="222" t="s">
        <v>1267</v>
      </c>
      <c r="G149" s="223" t="s">
        <v>592</v>
      </c>
      <c r="H149" s="224">
        <v>40.5</v>
      </c>
      <c r="I149" s="225"/>
      <c r="J149" s="226">
        <f>ROUND(I149*H149,2)</f>
        <v>0</v>
      </c>
      <c r="K149" s="227"/>
      <c r="L149" s="44"/>
      <c r="M149" s="228" t="s">
        <v>1</v>
      </c>
      <c r="N149" s="229" t="s">
        <v>41</v>
      </c>
      <c r="O149" s="91"/>
      <c r="P149" s="230">
        <f>O149*H149</f>
        <v>0</v>
      </c>
      <c r="Q149" s="230">
        <v>0</v>
      </c>
      <c r="R149" s="230">
        <f>Q149*H149</f>
        <v>0</v>
      </c>
      <c r="S149" s="230">
        <v>0</v>
      </c>
      <c r="T149" s="231">
        <f>S149*H149</f>
        <v>0</v>
      </c>
      <c r="U149" s="38"/>
      <c r="V149" s="38"/>
      <c r="W149" s="38"/>
      <c r="X149" s="38"/>
      <c r="Y149" s="38"/>
      <c r="Z149" s="38"/>
      <c r="AA149" s="38"/>
      <c r="AB149" s="38"/>
      <c r="AC149" s="38"/>
      <c r="AD149" s="38"/>
      <c r="AE149" s="38"/>
      <c r="AR149" s="232" t="s">
        <v>254</v>
      </c>
      <c r="AT149" s="232" t="s">
        <v>255</v>
      </c>
      <c r="AU149" s="232" t="s">
        <v>86</v>
      </c>
      <c r="AY149" s="17" t="s">
        <v>251</v>
      </c>
      <c r="BE149" s="233">
        <f>IF(N149="základní",J149,0)</f>
        <v>0</v>
      </c>
      <c r="BF149" s="233">
        <f>IF(N149="snížená",J149,0)</f>
        <v>0</v>
      </c>
      <c r="BG149" s="233">
        <f>IF(N149="zákl. přenesená",J149,0)</f>
        <v>0</v>
      </c>
      <c r="BH149" s="233">
        <f>IF(N149="sníž. přenesená",J149,0)</f>
        <v>0</v>
      </c>
      <c r="BI149" s="233">
        <f>IF(N149="nulová",J149,0)</f>
        <v>0</v>
      </c>
      <c r="BJ149" s="17" t="s">
        <v>84</v>
      </c>
      <c r="BK149" s="233">
        <f>ROUND(I149*H149,2)</f>
        <v>0</v>
      </c>
      <c r="BL149" s="17" t="s">
        <v>254</v>
      </c>
      <c r="BM149" s="232" t="s">
        <v>2454</v>
      </c>
    </row>
    <row r="150" s="2" customFormat="1">
      <c r="A150" s="38"/>
      <c r="B150" s="39"/>
      <c r="C150" s="40"/>
      <c r="D150" s="234" t="s">
        <v>260</v>
      </c>
      <c r="E150" s="40"/>
      <c r="F150" s="235" t="s">
        <v>1269</v>
      </c>
      <c r="G150" s="40"/>
      <c r="H150" s="40"/>
      <c r="I150" s="236"/>
      <c r="J150" s="40"/>
      <c r="K150" s="40"/>
      <c r="L150" s="44"/>
      <c r="M150" s="237"/>
      <c r="N150" s="238"/>
      <c r="O150" s="91"/>
      <c r="P150" s="91"/>
      <c r="Q150" s="91"/>
      <c r="R150" s="91"/>
      <c r="S150" s="91"/>
      <c r="T150" s="92"/>
      <c r="U150" s="38"/>
      <c r="V150" s="38"/>
      <c r="W150" s="38"/>
      <c r="X150" s="38"/>
      <c r="Y150" s="38"/>
      <c r="Z150" s="38"/>
      <c r="AA150" s="38"/>
      <c r="AB150" s="38"/>
      <c r="AC150" s="38"/>
      <c r="AD150" s="38"/>
      <c r="AE150" s="38"/>
      <c r="AT150" s="17" t="s">
        <v>260</v>
      </c>
      <c r="AU150" s="17" t="s">
        <v>86</v>
      </c>
    </row>
    <row r="151" s="2" customFormat="1">
      <c r="A151" s="38"/>
      <c r="B151" s="39"/>
      <c r="C151" s="40"/>
      <c r="D151" s="240" t="s">
        <v>274</v>
      </c>
      <c r="E151" s="40"/>
      <c r="F151" s="241" t="s">
        <v>1270</v>
      </c>
      <c r="G151" s="40"/>
      <c r="H151" s="40"/>
      <c r="I151" s="236"/>
      <c r="J151" s="40"/>
      <c r="K151" s="40"/>
      <c r="L151" s="44"/>
      <c r="M151" s="237"/>
      <c r="N151" s="238"/>
      <c r="O151" s="91"/>
      <c r="P151" s="91"/>
      <c r="Q151" s="91"/>
      <c r="R151" s="91"/>
      <c r="S151" s="91"/>
      <c r="T151" s="92"/>
      <c r="U151" s="38"/>
      <c r="V151" s="38"/>
      <c r="W151" s="38"/>
      <c r="X151" s="38"/>
      <c r="Y151" s="38"/>
      <c r="Z151" s="38"/>
      <c r="AA151" s="38"/>
      <c r="AB151" s="38"/>
      <c r="AC151" s="38"/>
      <c r="AD151" s="38"/>
      <c r="AE151" s="38"/>
      <c r="AT151" s="17" t="s">
        <v>274</v>
      </c>
      <c r="AU151" s="17" t="s">
        <v>86</v>
      </c>
    </row>
    <row r="152" s="12" customFormat="1">
      <c r="A152" s="12"/>
      <c r="B152" s="242"/>
      <c r="C152" s="243"/>
      <c r="D152" s="234" t="s">
        <v>276</v>
      </c>
      <c r="E152" s="244" t="s">
        <v>2435</v>
      </c>
      <c r="F152" s="245" t="s">
        <v>2455</v>
      </c>
      <c r="G152" s="243"/>
      <c r="H152" s="246">
        <v>40.5</v>
      </c>
      <c r="I152" s="247"/>
      <c r="J152" s="243"/>
      <c r="K152" s="243"/>
      <c r="L152" s="248"/>
      <c r="M152" s="249"/>
      <c r="N152" s="250"/>
      <c r="O152" s="250"/>
      <c r="P152" s="250"/>
      <c r="Q152" s="250"/>
      <c r="R152" s="250"/>
      <c r="S152" s="250"/>
      <c r="T152" s="251"/>
      <c r="U152" s="12"/>
      <c r="V152" s="12"/>
      <c r="W152" s="12"/>
      <c r="X152" s="12"/>
      <c r="Y152" s="12"/>
      <c r="Z152" s="12"/>
      <c r="AA152" s="12"/>
      <c r="AB152" s="12"/>
      <c r="AC152" s="12"/>
      <c r="AD152" s="12"/>
      <c r="AE152" s="12"/>
      <c r="AT152" s="252" t="s">
        <v>276</v>
      </c>
      <c r="AU152" s="252" t="s">
        <v>86</v>
      </c>
      <c r="AV152" s="12" t="s">
        <v>86</v>
      </c>
      <c r="AW152" s="12" t="s">
        <v>32</v>
      </c>
      <c r="AX152" s="12" t="s">
        <v>84</v>
      </c>
      <c r="AY152" s="252" t="s">
        <v>251</v>
      </c>
    </row>
    <row r="153" s="2" customFormat="1" ht="37.8" customHeight="1">
      <c r="A153" s="38"/>
      <c r="B153" s="39"/>
      <c r="C153" s="220" t="s">
        <v>254</v>
      </c>
      <c r="D153" s="220" t="s">
        <v>255</v>
      </c>
      <c r="E153" s="221" t="s">
        <v>1272</v>
      </c>
      <c r="F153" s="222" t="s">
        <v>1273</v>
      </c>
      <c r="G153" s="223" t="s">
        <v>592</v>
      </c>
      <c r="H153" s="224">
        <v>3831.1100000000001</v>
      </c>
      <c r="I153" s="225"/>
      <c r="J153" s="226">
        <f>ROUND(I153*H153,2)</f>
        <v>0</v>
      </c>
      <c r="K153" s="227"/>
      <c r="L153" s="44"/>
      <c r="M153" s="228" t="s">
        <v>1</v>
      </c>
      <c r="N153" s="229" t="s">
        <v>41</v>
      </c>
      <c r="O153" s="91"/>
      <c r="P153" s="230">
        <f>O153*H153</f>
        <v>0</v>
      </c>
      <c r="Q153" s="230">
        <v>0</v>
      </c>
      <c r="R153" s="230">
        <f>Q153*H153</f>
        <v>0</v>
      </c>
      <c r="S153" s="230">
        <v>0</v>
      </c>
      <c r="T153" s="231">
        <f>S153*H153</f>
        <v>0</v>
      </c>
      <c r="U153" s="38"/>
      <c r="V153" s="38"/>
      <c r="W153" s="38"/>
      <c r="X153" s="38"/>
      <c r="Y153" s="38"/>
      <c r="Z153" s="38"/>
      <c r="AA153" s="38"/>
      <c r="AB153" s="38"/>
      <c r="AC153" s="38"/>
      <c r="AD153" s="38"/>
      <c r="AE153" s="38"/>
      <c r="AR153" s="232" t="s">
        <v>254</v>
      </c>
      <c r="AT153" s="232" t="s">
        <v>255</v>
      </c>
      <c r="AU153" s="232" t="s">
        <v>86</v>
      </c>
      <c r="AY153" s="17" t="s">
        <v>251</v>
      </c>
      <c r="BE153" s="233">
        <f>IF(N153="základní",J153,0)</f>
        <v>0</v>
      </c>
      <c r="BF153" s="233">
        <f>IF(N153="snížená",J153,0)</f>
        <v>0</v>
      </c>
      <c r="BG153" s="233">
        <f>IF(N153="zákl. přenesená",J153,0)</f>
        <v>0</v>
      </c>
      <c r="BH153" s="233">
        <f>IF(N153="sníž. přenesená",J153,0)</f>
        <v>0</v>
      </c>
      <c r="BI153" s="233">
        <f>IF(N153="nulová",J153,0)</f>
        <v>0</v>
      </c>
      <c r="BJ153" s="17" t="s">
        <v>84</v>
      </c>
      <c r="BK153" s="233">
        <f>ROUND(I153*H153,2)</f>
        <v>0</v>
      </c>
      <c r="BL153" s="17" t="s">
        <v>254</v>
      </c>
      <c r="BM153" s="232" t="s">
        <v>2456</v>
      </c>
    </row>
    <row r="154" s="2" customFormat="1">
      <c r="A154" s="38"/>
      <c r="B154" s="39"/>
      <c r="C154" s="40"/>
      <c r="D154" s="234" t="s">
        <v>260</v>
      </c>
      <c r="E154" s="40"/>
      <c r="F154" s="235" t="s">
        <v>1275</v>
      </c>
      <c r="G154" s="40"/>
      <c r="H154" s="40"/>
      <c r="I154" s="236"/>
      <c r="J154" s="40"/>
      <c r="K154" s="40"/>
      <c r="L154" s="44"/>
      <c r="M154" s="237"/>
      <c r="N154" s="238"/>
      <c r="O154" s="91"/>
      <c r="P154" s="91"/>
      <c r="Q154" s="91"/>
      <c r="R154" s="91"/>
      <c r="S154" s="91"/>
      <c r="T154" s="92"/>
      <c r="U154" s="38"/>
      <c r="V154" s="38"/>
      <c r="W154" s="38"/>
      <c r="X154" s="38"/>
      <c r="Y154" s="38"/>
      <c r="Z154" s="38"/>
      <c r="AA154" s="38"/>
      <c r="AB154" s="38"/>
      <c r="AC154" s="38"/>
      <c r="AD154" s="38"/>
      <c r="AE154" s="38"/>
      <c r="AT154" s="17" t="s">
        <v>260</v>
      </c>
      <c r="AU154" s="17" t="s">
        <v>86</v>
      </c>
    </row>
    <row r="155" s="2" customFormat="1">
      <c r="A155" s="38"/>
      <c r="B155" s="39"/>
      <c r="C155" s="40"/>
      <c r="D155" s="240" t="s">
        <v>274</v>
      </c>
      <c r="E155" s="40"/>
      <c r="F155" s="241" t="s">
        <v>1276</v>
      </c>
      <c r="G155" s="40"/>
      <c r="H155" s="40"/>
      <c r="I155" s="236"/>
      <c r="J155" s="40"/>
      <c r="K155" s="40"/>
      <c r="L155" s="44"/>
      <c r="M155" s="237"/>
      <c r="N155" s="238"/>
      <c r="O155" s="91"/>
      <c r="P155" s="91"/>
      <c r="Q155" s="91"/>
      <c r="R155" s="91"/>
      <c r="S155" s="91"/>
      <c r="T155" s="92"/>
      <c r="U155" s="38"/>
      <c r="V155" s="38"/>
      <c r="W155" s="38"/>
      <c r="X155" s="38"/>
      <c r="Y155" s="38"/>
      <c r="Z155" s="38"/>
      <c r="AA155" s="38"/>
      <c r="AB155" s="38"/>
      <c r="AC155" s="38"/>
      <c r="AD155" s="38"/>
      <c r="AE155" s="38"/>
      <c r="AT155" s="17" t="s">
        <v>274</v>
      </c>
      <c r="AU155" s="17" t="s">
        <v>86</v>
      </c>
    </row>
    <row r="156" s="12" customFormat="1">
      <c r="A156" s="12"/>
      <c r="B156" s="242"/>
      <c r="C156" s="243"/>
      <c r="D156" s="234" t="s">
        <v>276</v>
      </c>
      <c r="E156" s="244" t="s">
        <v>1</v>
      </c>
      <c r="F156" s="245" t="s">
        <v>2457</v>
      </c>
      <c r="G156" s="243"/>
      <c r="H156" s="246">
        <v>3835.71</v>
      </c>
      <c r="I156" s="247"/>
      <c r="J156" s="243"/>
      <c r="K156" s="243"/>
      <c r="L156" s="248"/>
      <c r="M156" s="249"/>
      <c r="N156" s="250"/>
      <c r="O156" s="250"/>
      <c r="P156" s="250"/>
      <c r="Q156" s="250"/>
      <c r="R156" s="250"/>
      <c r="S156" s="250"/>
      <c r="T156" s="251"/>
      <c r="U156" s="12"/>
      <c r="V156" s="12"/>
      <c r="W156" s="12"/>
      <c r="X156" s="12"/>
      <c r="Y156" s="12"/>
      <c r="Z156" s="12"/>
      <c r="AA156" s="12"/>
      <c r="AB156" s="12"/>
      <c r="AC156" s="12"/>
      <c r="AD156" s="12"/>
      <c r="AE156" s="12"/>
      <c r="AT156" s="252" t="s">
        <v>276</v>
      </c>
      <c r="AU156" s="252" t="s">
        <v>86</v>
      </c>
      <c r="AV156" s="12" t="s">
        <v>86</v>
      </c>
      <c r="AW156" s="12" t="s">
        <v>32</v>
      </c>
      <c r="AX156" s="12" t="s">
        <v>76</v>
      </c>
      <c r="AY156" s="252" t="s">
        <v>251</v>
      </c>
    </row>
    <row r="157" s="12" customFormat="1">
      <c r="A157" s="12"/>
      <c r="B157" s="242"/>
      <c r="C157" s="243"/>
      <c r="D157" s="234" t="s">
        <v>276</v>
      </c>
      <c r="E157" s="244" t="s">
        <v>1</v>
      </c>
      <c r="F157" s="245" t="s">
        <v>2458</v>
      </c>
      <c r="G157" s="243"/>
      <c r="H157" s="246">
        <v>264.89999999999998</v>
      </c>
      <c r="I157" s="247"/>
      <c r="J157" s="243"/>
      <c r="K157" s="243"/>
      <c r="L157" s="248"/>
      <c r="M157" s="249"/>
      <c r="N157" s="250"/>
      <c r="O157" s="250"/>
      <c r="P157" s="250"/>
      <c r="Q157" s="250"/>
      <c r="R157" s="250"/>
      <c r="S157" s="250"/>
      <c r="T157" s="251"/>
      <c r="U157" s="12"/>
      <c r="V157" s="12"/>
      <c r="W157" s="12"/>
      <c r="X157" s="12"/>
      <c r="Y157" s="12"/>
      <c r="Z157" s="12"/>
      <c r="AA157" s="12"/>
      <c r="AB157" s="12"/>
      <c r="AC157" s="12"/>
      <c r="AD157" s="12"/>
      <c r="AE157" s="12"/>
      <c r="AT157" s="252" t="s">
        <v>276</v>
      </c>
      <c r="AU157" s="252" t="s">
        <v>86</v>
      </c>
      <c r="AV157" s="12" t="s">
        <v>86</v>
      </c>
      <c r="AW157" s="12" t="s">
        <v>32</v>
      </c>
      <c r="AX157" s="12" t="s">
        <v>76</v>
      </c>
      <c r="AY157" s="252" t="s">
        <v>251</v>
      </c>
    </row>
    <row r="158" s="12" customFormat="1">
      <c r="A158" s="12"/>
      <c r="B158" s="242"/>
      <c r="C158" s="243"/>
      <c r="D158" s="234" t="s">
        <v>276</v>
      </c>
      <c r="E158" s="244" t="s">
        <v>1</v>
      </c>
      <c r="F158" s="245" t="s">
        <v>2459</v>
      </c>
      <c r="G158" s="243"/>
      <c r="H158" s="246">
        <v>40.5</v>
      </c>
      <c r="I158" s="247"/>
      <c r="J158" s="243"/>
      <c r="K158" s="243"/>
      <c r="L158" s="248"/>
      <c r="M158" s="249"/>
      <c r="N158" s="250"/>
      <c r="O158" s="250"/>
      <c r="P158" s="250"/>
      <c r="Q158" s="250"/>
      <c r="R158" s="250"/>
      <c r="S158" s="250"/>
      <c r="T158" s="251"/>
      <c r="U158" s="12"/>
      <c r="V158" s="12"/>
      <c r="W158" s="12"/>
      <c r="X158" s="12"/>
      <c r="Y158" s="12"/>
      <c r="Z158" s="12"/>
      <c r="AA158" s="12"/>
      <c r="AB158" s="12"/>
      <c r="AC158" s="12"/>
      <c r="AD158" s="12"/>
      <c r="AE158" s="12"/>
      <c r="AT158" s="252" t="s">
        <v>276</v>
      </c>
      <c r="AU158" s="252" t="s">
        <v>86</v>
      </c>
      <c r="AV158" s="12" t="s">
        <v>86</v>
      </c>
      <c r="AW158" s="12" t="s">
        <v>32</v>
      </c>
      <c r="AX158" s="12" t="s">
        <v>76</v>
      </c>
      <c r="AY158" s="252" t="s">
        <v>251</v>
      </c>
    </row>
    <row r="159" s="12" customFormat="1">
      <c r="A159" s="12"/>
      <c r="B159" s="242"/>
      <c r="C159" s="243"/>
      <c r="D159" s="234" t="s">
        <v>276</v>
      </c>
      <c r="E159" s="244" t="s">
        <v>1</v>
      </c>
      <c r="F159" s="245" t="s">
        <v>2460</v>
      </c>
      <c r="G159" s="243"/>
      <c r="H159" s="246">
        <v>-310</v>
      </c>
      <c r="I159" s="247"/>
      <c r="J159" s="243"/>
      <c r="K159" s="243"/>
      <c r="L159" s="248"/>
      <c r="M159" s="249"/>
      <c r="N159" s="250"/>
      <c r="O159" s="250"/>
      <c r="P159" s="250"/>
      <c r="Q159" s="250"/>
      <c r="R159" s="250"/>
      <c r="S159" s="250"/>
      <c r="T159" s="251"/>
      <c r="U159" s="12"/>
      <c r="V159" s="12"/>
      <c r="W159" s="12"/>
      <c r="X159" s="12"/>
      <c r="Y159" s="12"/>
      <c r="Z159" s="12"/>
      <c r="AA159" s="12"/>
      <c r="AB159" s="12"/>
      <c r="AC159" s="12"/>
      <c r="AD159" s="12"/>
      <c r="AE159" s="12"/>
      <c r="AT159" s="252" t="s">
        <v>276</v>
      </c>
      <c r="AU159" s="252" t="s">
        <v>86</v>
      </c>
      <c r="AV159" s="12" t="s">
        <v>86</v>
      </c>
      <c r="AW159" s="12" t="s">
        <v>32</v>
      </c>
      <c r="AX159" s="12" t="s">
        <v>76</v>
      </c>
      <c r="AY159" s="252" t="s">
        <v>251</v>
      </c>
    </row>
    <row r="160" s="15" customFormat="1">
      <c r="A160" s="15"/>
      <c r="B160" s="274"/>
      <c r="C160" s="275"/>
      <c r="D160" s="234" t="s">
        <v>276</v>
      </c>
      <c r="E160" s="276" t="s">
        <v>2439</v>
      </c>
      <c r="F160" s="277" t="s">
        <v>423</v>
      </c>
      <c r="G160" s="275"/>
      <c r="H160" s="278">
        <v>3831.1099999999997</v>
      </c>
      <c r="I160" s="279"/>
      <c r="J160" s="275"/>
      <c r="K160" s="275"/>
      <c r="L160" s="280"/>
      <c r="M160" s="281"/>
      <c r="N160" s="282"/>
      <c r="O160" s="282"/>
      <c r="P160" s="282"/>
      <c r="Q160" s="282"/>
      <c r="R160" s="282"/>
      <c r="S160" s="282"/>
      <c r="T160" s="283"/>
      <c r="U160" s="15"/>
      <c r="V160" s="15"/>
      <c r="W160" s="15"/>
      <c r="X160" s="15"/>
      <c r="Y160" s="15"/>
      <c r="Z160" s="15"/>
      <c r="AA160" s="15"/>
      <c r="AB160" s="15"/>
      <c r="AC160" s="15"/>
      <c r="AD160" s="15"/>
      <c r="AE160" s="15"/>
      <c r="AT160" s="284" t="s">
        <v>276</v>
      </c>
      <c r="AU160" s="284" t="s">
        <v>86</v>
      </c>
      <c r="AV160" s="15" t="s">
        <v>254</v>
      </c>
      <c r="AW160" s="15" t="s">
        <v>32</v>
      </c>
      <c r="AX160" s="15" t="s">
        <v>84</v>
      </c>
      <c r="AY160" s="284" t="s">
        <v>251</v>
      </c>
    </row>
    <row r="161" s="2" customFormat="1" ht="37.8" customHeight="1">
      <c r="A161" s="38"/>
      <c r="B161" s="39"/>
      <c r="C161" s="220" t="s">
        <v>282</v>
      </c>
      <c r="D161" s="220" t="s">
        <v>255</v>
      </c>
      <c r="E161" s="221" t="s">
        <v>1281</v>
      </c>
      <c r="F161" s="222" t="s">
        <v>1282</v>
      </c>
      <c r="G161" s="223" t="s">
        <v>592</v>
      </c>
      <c r="H161" s="224">
        <v>38311.099999999999</v>
      </c>
      <c r="I161" s="225"/>
      <c r="J161" s="226">
        <f>ROUND(I161*H161,2)</f>
        <v>0</v>
      </c>
      <c r="K161" s="227"/>
      <c r="L161" s="44"/>
      <c r="M161" s="228" t="s">
        <v>1</v>
      </c>
      <c r="N161" s="229" t="s">
        <v>41</v>
      </c>
      <c r="O161" s="91"/>
      <c r="P161" s="230">
        <f>O161*H161</f>
        <v>0</v>
      </c>
      <c r="Q161" s="230">
        <v>0</v>
      </c>
      <c r="R161" s="230">
        <f>Q161*H161</f>
        <v>0</v>
      </c>
      <c r="S161" s="230">
        <v>0</v>
      </c>
      <c r="T161" s="231">
        <f>S161*H161</f>
        <v>0</v>
      </c>
      <c r="U161" s="38"/>
      <c r="V161" s="38"/>
      <c r="W161" s="38"/>
      <c r="X161" s="38"/>
      <c r="Y161" s="38"/>
      <c r="Z161" s="38"/>
      <c r="AA161" s="38"/>
      <c r="AB161" s="38"/>
      <c r="AC161" s="38"/>
      <c r="AD161" s="38"/>
      <c r="AE161" s="38"/>
      <c r="AR161" s="232" t="s">
        <v>254</v>
      </c>
      <c r="AT161" s="232" t="s">
        <v>255</v>
      </c>
      <c r="AU161" s="232" t="s">
        <v>86</v>
      </c>
      <c r="AY161" s="17" t="s">
        <v>251</v>
      </c>
      <c r="BE161" s="233">
        <f>IF(N161="základní",J161,0)</f>
        <v>0</v>
      </c>
      <c r="BF161" s="233">
        <f>IF(N161="snížená",J161,0)</f>
        <v>0</v>
      </c>
      <c r="BG161" s="233">
        <f>IF(N161="zákl. přenesená",J161,0)</f>
        <v>0</v>
      </c>
      <c r="BH161" s="233">
        <f>IF(N161="sníž. přenesená",J161,0)</f>
        <v>0</v>
      </c>
      <c r="BI161" s="233">
        <f>IF(N161="nulová",J161,0)</f>
        <v>0</v>
      </c>
      <c r="BJ161" s="17" t="s">
        <v>84</v>
      </c>
      <c r="BK161" s="233">
        <f>ROUND(I161*H161,2)</f>
        <v>0</v>
      </c>
      <c r="BL161" s="17" t="s">
        <v>254</v>
      </c>
      <c r="BM161" s="232" t="s">
        <v>2461</v>
      </c>
    </row>
    <row r="162" s="2" customFormat="1">
      <c r="A162" s="38"/>
      <c r="B162" s="39"/>
      <c r="C162" s="40"/>
      <c r="D162" s="234" t="s">
        <v>260</v>
      </c>
      <c r="E162" s="40"/>
      <c r="F162" s="235" t="s">
        <v>1284</v>
      </c>
      <c r="G162" s="40"/>
      <c r="H162" s="40"/>
      <c r="I162" s="236"/>
      <c r="J162" s="40"/>
      <c r="K162" s="40"/>
      <c r="L162" s="44"/>
      <c r="M162" s="237"/>
      <c r="N162" s="238"/>
      <c r="O162" s="91"/>
      <c r="P162" s="91"/>
      <c r="Q162" s="91"/>
      <c r="R162" s="91"/>
      <c r="S162" s="91"/>
      <c r="T162" s="92"/>
      <c r="U162" s="38"/>
      <c r="V162" s="38"/>
      <c r="W162" s="38"/>
      <c r="X162" s="38"/>
      <c r="Y162" s="38"/>
      <c r="Z162" s="38"/>
      <c r="AA162" s="38"/>
      <c r="AB162" s="38"/>
      <c r="AC162" s="38"/>
      <c r="AD162" s="38"/>
      <c r="AE162" s="38"/>
      <c r="AT162" s="17" t="s">
        <v>260</v>
      </c>
      <c r="AU162" s="17" t="s">
        <v>86</v>
      </c>
    </row>
    <row r="163" s="2" customFormat="1">
      <c r="A163" s="38"/>
      <c r="B163" s="39"/>
      <c r="C163" s="40"/>
      <c r="D163" s="240" t="s">
        <v>274</v>
      </c>
      <c r="E163" s="40"/>
      <c r="F163" s="241" t="s">
        <v>1285</v>
      </c>
      <c r="G163" s="40"/>
      <c r="H163" s="40"/>
      <c r="I163" s="236"/>
      <c r="J163" s="40"/>
      <c r="K163" s="40"/>
      <c r="L163" s="44"/>
      <c r="M163" s="237"/>
      <c r="N163" s="238"/>
      <c r="O163" s="91"/>
      <c r="P163" s="91"/>
      <c r="Q163" s="91"/>
      <c r="R163" s="91"/>
      <c r="S163" s="91"/>
      <c r="T163" s="92"/>
      <c r="U163" s="38"/>
      <c r="V163" s="38"/>
      <c r="W163" s="38"/>
      <c r="X163" s="38"/>
      <c r="Y163" s="38"/>
      <c r="Z163" s="38"/>
      <c r="AA163" s="38"/>
      <c r="AB163" s="38"/>
      <c r="AC163" s="38"/>
      <c r="AD163" s="38"/>
      <c r="AE163" s="38"/>
      <c r="AT163" s="17" t="s">
        <v>274</v>
      </c>
      <c r="AU163" s="17" t="s">
        <v>86</v>
      </c>
    </row>
    <row r="164" s="13" customFormat="1">
      <c r="A164" s="13"/>
      <c r="B164" s="253"/>
      <c r="C164" s="254"/>
      <c r="D164" s="234" t="s">
        <v>276</v>
      </c>
      <c r="E164" s="255" t="s">
        <v>1</v>
      </c>
      <c r="F164" s="256" t="s">
        <v>1286</v>
      </c>
      <c r="G164" s="254"/>
      <c r="H164" s="255" t="s">
        <v>1</v>
      </c>
      <c r="I164" s="257"/>
      <c r="J164" s="254"/>
      <c r="K164" s="254"/>
      <c r="L164" s="258"/>
      <c r="M164" s="259"/>
      <c r="N164" s="260"/>
      <c r="O164" s="260"/>
      <c r="P164" s="260"/>
      <c r="Q164" s="260"/>
      <c r="R164" s="260"/>
      <c r="S164" s="260"/>
      <c r="T164" s="261"/>
      <c r="U164" s="13"/>
      <c r="V164" s="13"/>
      <c r="W164" s="13"/>
      <c r="X164" s="13"/>
      <c r="Y164" s="13"/>
      <c r="Z164" s="13"/>
      <c r="AA164" s="13"/>
      <c r="AB164" s="13"/>
      <c r="AC164" s="13"/>
      <c r="AD164" s="13"/>
      <c r="AE164" s="13"/>
      <c r="AT164" s="262" t="s">
        <v>276</v>
      </c>
      <c r="AU164" s="262" t="s">
        <v>86</v>
      </c>
      <c r="AV164" s="13" t="s">
        <v>84</v>
      </c>
      <c r="AW164" s="13" t="s">
        <v>32</v>
      </c>
      <c r="AX164" s="13" t="s">
        <v>76</v>
      </c>
      <c r="AY164" s="262" t="s">
        <v>251</v>
      </c>
    </row>
    <row r="165" s="12" customFormat="1">
      <c r="A165" s="12"/>
      <c r="B165" s="242"/>
      <c r="C165" s="243"/>
      <c r="D165" s="234" t="s">
        <v>276</v>
      </c>
      <c r="E165" s="244" t="s">
        <v>1</v>
      </c>
      <c r="F165" s="245" t="s">
        <v>2462</v>
      </c>
      <c r="G165" s="243"/>
      <c r="H165" s="246">
        <v>38311.099999999999</v>
      </c>
      <c r="I165" s="247"/>
      <c r="J165" s="243"/>
      <c r="K165" s="243"/>
      <c r="L165" s="248"/>
      <c r="M165" s="249"/>
      <c r="N165" s="250"/>
      <c r="O165" s="250"/>
      <c r="P165" s="250"/>
      <c r="Q165" s="250"/>
      <c r="R165" s="250"/>
      <c r="S165" s="250"/>
      <c r="T165" s="251"/>
      <c r="U165" s="12"/>
      <c r="V165" s="12"/>
      <c r="W165" s="12"/>
      <c r="X165" s="12"/>
      <c r="Y165" s="12"/>
      <c r="Z165" s="12"/>
      <c r="AA165" s="12"/>
      <c r="AB165" s="12"/>
      <c r="AC165" s="12"/>
      <c r="AD165" s="12"/>
      <c r="AE165" s="12"/>
      <c r="AT165" s="252" t="s">
        <v>276</v>
      </c>
      <c r="AU165" s="252" t="s">
        <v>86</v>
      </c>
      <c r="AV165" s="12" t="s">
        <v>86</v>
      </c>
      <c r="AW165" s="12" t="s">
        <v>32</v>
      </c>
      <c r="AX165" s="12" t="s">
        <v>84</v>
      </c>
      <c r="AY165" s="252" t="s">
        <v>251</v>
      </c>
    </row>
    <row r="166" s="2" customFormat="1" ht="37.8" customHeight="1">
      <c r="A166" s="38"/>
      <c r="B166" s="39"/>
      <c r="C166" s="220" t="s">
        <v>287</v>
      </c>
      <c r="D166" s="220" t="s">
        <v>255</v>
      </c>
      <c r="E166" s="221" t="s">
        <v>1288</v>
      </c>
      <c r="F166" s="222" t="s">
        <v>1289</v>
      </c>
      <c r="G166" s="223" t="s">
        <v>592</v>
      </c>
      <c r="H166" s="224">
        <v>1703.9200000000001</v>
      </c>
      <c r="I166" s="225"/>
      <c r="J166" s="226">
        <f>ROUND(I166*H166,2)</f>
        <v>0</v>
      </c>
      <c r="K166" s="227"/>
      <c r="L166" s="44"/>
      <c r="M166" s="228" t="s">
        <v>1</v>
      </c>
      <c r="N166" s="229" t="s">
        <v>41</v>
      </c>
      <c r="O166" s="91"/>
      <c r="P166" s="230">
        <f>O166*H166</f>
        <v>0</v>
      </c>
      <c r="Q166" s="230">
        <v>0</v>
      </c>
      <c r="R166" s="230">
        <f>Q166*H166</f>
        <v>0</v>
      </c>
      <c r="S166" s="230">
        <v>0</v>
      </c>
      <c r="T166" s="231">
        <f>S166*H166</f>
        <v>0</v>
      </c>
      <c r="U166" s="38"/>
      <c r="V166" s="38"/>
      <c r="W166" s="38"/>
      <c r="X166" s="38"/>
      <c r="Y166" s="38"/>
      <c r="Z166" s="38"/>
      <c r="AA166" s="38"/>
      <c r="AB166" s="38"/>
      <c r="AC166" s="38"/>
      <c r="AD166" s="38"/>
      <c r="AE166" s="38"/>
      <c r="AR166" s="232" t="s">
        <v>254</v>
      </c>
      <c r="AT166" s="232" t="s">
        <v>255</v>
      </c>
      <c r="AU166" s="232" t="s">
        <v>86</v>
      </c>
      <c r="AY166" s="17" t="s">
        <v>251</v>
      </c>
      <c r="BE166" s="233">
        <f>IF(N166="základní",J166,0)</f>
        <v>0</v>
      </c>
      <c r="BF166" s="233">
        <f>IF(N166="snížená",J166,0)</f>
        <v>0</v>
      </c>
      <c r="BG166" s="233">
        <f>IF(N166="zákl. přenesená",J166,0)</f>
        <v>0</v>
      </c>
      <c r="BH166" s="233">
        <f>IF(N166="sníž. přenesená",J166,0)</f>
        <v>0</v>
      </c>
      <c r="BI166" s="233">
        <f>IF(N166="nulová",J166,0)</f>
        <v>0</v>
      </c>
      <c r="BJ166" s="17" t="s">
        <v>84</v>
      </c>
      <c r="BK166" s="233">
        <f>ROUND(I166*H166,2)</f>
        <v>0</v>
      </c>
      <c r="BL166" s="17" t="s">
        <v>254</v>
      </c>
      <c r="BM166" s="232" t="s">
        <v>2463</v>
      </c>
    </row>
    <row r="167" s="2" customFormat="1">
      <c r="A167" s="38"/>
      <c r="B167" s="39"/>
      <c r="C167" s="40"/>
      <c r="D167" s="234" t="s">
        <v>260</v>
      </c>
      <c r="E167" s="40"/>
      <c r="F167" s="235" t="s">
        <v>1291</v>
      </c>
      <c r="G167" s="40"/>
      <c r="H167" s="40"/>
      <c r="I167" s="236"/>
      <c r="J167" s="40"/>
      <c r="K167" s="40"/>
      <c r="L167" s="44"/>
      <c r="M167" s="237"/>
      <c r="N167" s="238"/>
      <c r="O167" s="91"/>
      <c r="P167" s="91"/>
      <c r="Q167" s="91"/>
      <c r="R167" s="91"/>
      <c r="S167" s="91"/>
      <c r="T167" s="92"/>
      <c r="U167" s="38"/>
      <c r="V167" s="38"/>
      <c r="W167" s="38"/>
      <c r="X167" s="38"/>
      <c r="Y167" s="38"/>
      <c r="Z167" s="38"/>
      <c r="AA167" s="38"/>
      <c r="AB167" s="38"/>
      <c r="AC167" s="38"/>
      <c r="AD167" s="38"/>
      <c r="AE167" s="38"/>
      <c r="AT167" s="17" t="s">
        <v>260</v>
      </c>
      <c r="AU167" s="17" t="s">
        <v>86</v>
      </c>
    </row>
    <row r="168" s="2" customFormat="1">
      <c r="A168" s="38"/>
      <c r="B168" s="39"/>
      <c r="C168" s="40"/>
      <c r="D168" s="240" t="s">
        <v>274</v>
      </c>
      <c r="E168" s="40"/>
      <c r="F168" s="241" t="s">
        <v>1292</v>
      </c>
      <c r="G168" s="40"/>
      <c r="H168" s="40"/>
      <c r="I168" s="236"/>
      <c r="J168" s="40"/>
      <c r="K168" s="40"/>
      <c r="L168" s="44"/>
      <c r="M168" s="237"/>
      <c r="N168" s="238"/>
      <c r="O168" s="91"/>
      <c r="P168" s="91"/>
      <c r="Q168" s="91"/>
      <c r="R168" s="91"/>
      <c r="S168" s="91"/>
      <c r="T168" s="92"/>
      <c r="U168" s="38"/>
      <c r="V168" s="38"/>
      <c r="W168" s="38"/>
      <c r="X168" s="38"/>
      <c r="Y168" s="38"/>
      <c r="Z168" s="38"/>
      <c r="AA168" s="38"/>
      <c r="AB168" s="38"/>
      <c r="AC168" s="38"/>
      <c r="AD168" s="38"/>
      <c r="AE168" s="38"/>
      <c r="AT168" s="17" t="s">
        <v>274</v>
      </c>
      <c r="AU168" s="17" t="s">
        <v>86</v>
      </c>
    </row>
    <row r="169" s="13" customFormat="1">
      <c r="A169" s="13"/>
      <c r="B169" s="253"/>
      <c r="C169" s="254"/>
      <c r="D169" s="234" t="s">
        <v>276</v>
      </c>
      <c r="E169" s="255" t="s">
        <v>1</v>
      </c>
      <c r="F169" s="256" t="s">
        <v>1293</v>
      </c>
      <c r="G169" s="254"/>
      <c r="H169" s="255" t="s">
        <v>1</v>
      </c>
      <c r="I169" s="257"/>
      <c r="J169" s="254"/>
      <c r="K169" s="254"/>
      <c r="L169" s="258"/>
      <c r="M169" s="259"/>
      <c r="N169" s="260"/>
      <c r="O169" s="260"/>
      <c r="P169" s="260"/>
      <c r="Q169" s="260"/>
      <c r="R169" s="260"/>
      <c r="S169" s="260"/>
      <c r="T169" s="261"/>
      <c r="U169" s="13"/>
      <c r="V169" s="13"/>
      <c r="W169" s="13"/>
      <c r="X169" s="13"/>
      <c r="Y169" s="13"/>
      <c r="Z169" s="13"/>
      <c r="AA169" s="13"/>
      <c r="AB169" s="13"/>
      <c r="AC169" s="13"/>
      <c r="AD169" s="13"/>
      <c r="AE169" s="13"/>
      <c r="AT169" s="262" t="s">
        <v>276</v>
      </c>
      <c r="AU169" s="262" t="s">
        <v>86</v>
      </c>
      <c r="AV169" s="13" t="s">
        <v>84</v>
      </c>
      <c r="AW169" s="13" t="s">
        <v>32</v>
      </c>
      <c r="AX169" s="13" t="s">
        <v>76</v>
      </c>
      <c r="AY169" s="262" t="s">
        <v>251</v>
      </c>
    </row>
    <row r="170" s="12" customFormat="1">
      <c r="A170" s="12"/>
      <c r="B170" s="242"/>
      <c r="C170" s="243"/>
      <c r="D170" s="234" t="s">
        <v>276</v>
      </c>
      <c r="E170" s="244" t="s">
        <v>1</v>
      </c>
      <c r="F170" s="245" t="s">
        <v>2433</v>
      </c>
      <c r="G170" s="243"/>
      <c r="H170" s="246">
        <v>1703.9200000000001</v>
      </c>
      <c r="I170" s="247"/>
      <c r="J170" s="243"/>
      <c r="K170" s="243"/>
      <c r="L170" s="248"/>
      <c r="M170" s="249"/>
      <c r="N170" s="250"/>
      <c r="O170" s="250"/>
      <c r="P170" s="250"/>
      <c r="Q170" s="250"/>
      <c r="R170" s="250"/>
      <c r="S170" s="250"/>
      <c r="T170" s="251"/>
      <c r="U170" s="12"/>
      <c r="V170" s="12"/>
      <c r="W170" s="12"/>
      <c r="X170" s="12"/>
      <c r="Y170" s="12"/>
      <c r="Z170" s="12"/>
      <c r="AA170" s="12"/>
      <c r="AB170" s="12"/>
      <c r="AC170" s="12"/>
      <c r="AD170" s="12"/>
      <c r="AE170" s="12"/>
      <c r="AT170" s="252" t="s">
        <v>276</v>
      </c>
      <c r="AU170" s="252" t="s">
        <v>86</v>
      </c>
      <c r="AV170" s="12" t="s">
        <v>86</v>
      </c>
      <c r="AW170" s="12" t="s">
        <v>32</v>
      </c>
      <c r="AX170" s="12" t="s">
        <v>84</v>
      </c>
      <c r="AY170" s="252" t="s">
        <v>251</v>
      </c>
    </row>
    <row r="171" s="2" customFormat="1" ht="37.8" customHeight="1">
      <c r="A171" s="38"/>
      <c r="B171" s="39"/>
      <c r="C171" s="220" t="s">
        <v>294</v>
      </c>
      <c r="D171" s="220" t="s">
        <v>255</v>
      </c>
      <c r="E171" s="221" t="s">
        <v>1295</v>
      </c>
      <c r="F171" s="222" t="s">
        <v>1296</v>
      </c>
      <c r="G171" s="223" t="s">
        <v>592</v>
      </c>
      <c r="H171" s="224">
        <v>17039.200000000001</v>
      </c>
      <c r="I171" s="225"/>
      <c r="J171" s="226">
        <f>ROUND(I171*H171,2)</f>
        <v>0</v>
      </c>
      <c r="K171" s="227"/>
      <c r="L171" s="44"/>
      <c r="M171" s="228" t="s">
        <v>1</v>
      </c>
      <c r="N171" s="229" t="s">
        <v>41</v>
      </c>
      <c r="O171" s="91"/>
      <c r="P171" s="230">
        <f>O171*H171</f>
        <v>0</v>
      </c>
      <c r="Q171" s="230">
        <v>0</v>
      </c>
      <c r="R171" s="230">
        <f>Q171*H171</f>
        <v>0</v>
      </c>
      <c r="S171" s="230">
        <v>0</v>
      </c>
      <c r="T171" s="231">
        <f>S171*H171</f>
        <v>0</v>
      </c>
      <c r="U171" s="38"/>
      <c r="V171" s="38"/>
      <c r="W171" s="38"/>
      <c r="X171" s="38"/>
      <c r="Y171" s="38"/>
      <c r="Z171" s="38"/>
      <c r="AA171" s="38"/>
      <c r="AB171" s="38"/>
      <c r="AC171" s="38"/>
      <c r="AD171" s="38"/>
      <c r="AE171" s="38"/>
      <c r="AR171" s="232" t="s">
        <v>254</v>
      </c>
      <c r="AT171" s="232" t="s">
        <v>255</v>
      </c>
      <c r="AU171" s="232" t="s">
        <v>86</v>
      </c>
      <c r="AY171" s="17" t="s">
        <v>251</v>
      </c>
      <c r="BE171" s="233">
        <f>IF(N171="základní",J171,0)</f>
        <v>0</v>
      </c>
      <c r="BF171" s="233">
        <f>IF(N171="snížená",J171,0)</f>
        <v>0</v>
      </c>
      <c r="BG171" s="233">
        <f>IF(N171="zákl. přenesená",J171,0)</f>
        <v>0</v>
      </c>
      <c r="BH171" s="233">
        <f>IF(N171="sníž. přenesená",J171,0)</f>
        <v>0</v>
      </c>
      <c r="BI171" s="233">
        <f>IF(N171="nulová",J171,0)</f>
        <v>0</v>
      </c>
      <c r="BJ171" s="17" t="s">
        <v>84</v>
      </c>
      <c r="BK171" s="233">
        <f>ROUND(I171*H171,2)</f>
        <v>0</v>
      </c>
      <c r="BL171" s="17" t="s">
        <v>254</v>
      </c>
      <c r="BM171" s="232" t="s">
        <v>2464</v>
      </c>
    </row>
    <row r="172" s="2" customFormat="1">
      <c r="A172" s="38"/>
      <c r="B172" s="39"/>
      <c r="C172" s="40"/>
      <c r="D172" s="234" t="s">
        <v>260</v>
      </c>
      <c r="E172" s="40"/>
      <c r="F172" s="235" t="s">
        <v>1298</v>
      </c>
      <c r="G172" s="40"/>
      <c r="H172" s="40"/>
      <c r="I172" s="236"/>
      <c r="J172" s="40"/>
      <c r="K172" s="40"/>
      <c r="L172" s="44"/>
      <c r="M172" s="237"/>
      <c r="N172" s="238"/>
      <c r="O172" s="91"/>
      <c r="P172" s="91"/>
      <c r="Q172" s="91"/>
      <c r="R172" s="91"/>
      <c r="S172" s="91"/>
      <c r="T172" s="92"/>
      <c r="U172" s="38"/>
      <c r="V172" s="38"/>
      <c r="W172" s="38"/>
      <c r="X172" s="38"/>
      <c r="Y172" s="38"/>
      <c r="Z172" s="38"/>
      <c r="AA172" s="38"/>
      <c r="AB172" s="38"/>
      <c r="AC172" s="38"/>
      <c r="AD172" s="38"/>
      <c r="AE172" s="38"/>
      <c r="AT172" s="17" t="s">
        <v>260</v>
      </c>
      <c r="AU172" s="17" t="s">
        <v>86</v>
      </c>
    </row>
    <row r="173" s="2" customFormat="1">
      <c r="A173" s="38"/>
      <c r="B173" s="39"/>
      <c r="C173" s="40"/>
      <c r="D173" s="240" t="s">
        <v>274</v>
      </c>
      <c r="E173" s="40"/>
      <c r="F173" s="241" t="s">
        <v>1299</v>
      </c>
      <c r="G173" s="40"/>
      <c r="H173" s="40"/>
      <c r="I173" s="236"/>
      <c r="J173" s="40"/>
      <c r="K173" s="40"/>
      <c r="L173" s="44"/>
      <c r="M173" s="237"/>
      <c r="N173" s="238"/>
      <c r="O173" s="91"/>
      <c r="P173" s="91"/>
      <c r="Q173" s="91"/>
      <c r="R173" s="91"/>
      <c r="S173" s="91"/>
      <c r="T173" s="92"/>
      <c r="U173" s="38"/>
      <c r="V173" s="38"/>
      <c r="W173" s="38"/>
      <c r="X173" s="38"/>
      <c r="Y173" s="38"/>
      <c r="Z173" s="38"/>
      <c r="AA173" s="38"/>
      <c r="AB173" s="38"/>
      <c r="AC173" s="38"/>
      <c r="AD173" s="38"/>
      <c r="AE173" s="38"/>
      <c r="AT173" s="17" t="s">
        <v>274</v>
      </c>
      <c r="AU173" s="17" t="s">
        <v>86</v>
      </c>
    </row>
    <row r="174" s="13" customFormat="1">
      <c r="A174" s="13"/>
      <c r="B174" s="253"/>
      <c r="C174" s="254"/>
      <c r="D174" s="234" t="s">
        <v>276</v>
      </c>
      <c r="E174" s="255" t="s">
        <v>1</v>
      </c>
      <c r="F174" s="256" t="s">
        <v>1300</v>
      </c>
      <c r="G174" s="254"/>
      <c r="H174" s="255" t="s">
        <v>1</v>
      </c>
      <c r="I174" s="257"/>
      <c r="J174" s="254"/>
      <c r="K174" s="254"/>
      <c r="L174" s="258"/>
      <c r="M174" s="259"/>
      <c r="N174" s="260"/>
      <c r="O174" s="260"/>
      <c r="P174" s="260"/>
      <c r="Q174" s="260"/>
      <c r="R174" s="260"/>
      <c r="S174" s="260"/>
      <c r="T174" s="261"/>
      <c r="U174" s="13"/>
      <c r="V174" s="13"/>
      <c r="W174" s="13"/>
      <c r="X174" s="13"/>
      <c r="Y174" s="13"/>
      <c r="Z174" s="13"/>
      <c r="AA174" s="13"/>
      <c r="AB174" s="13"/>
      <c r="AC174" s="13"/>
      <c r="AD174" s="13"/>
      <c r="AE174" s="13"/>
      <c r="AT174" s="262" t="s">
        <v>276</v>
      </c>
      <c r="AU174" s="262" t="s">
        <v>86</v>
      </c>
      <c r="AV174" s="13" t="s">
        <v>84</v>
      </c>
      <c r="AW174" s="13" t="s">
        <v>32</v>
      </c>
      <c r="AX174" s="13" t="s">
        <v>76</v>
      </c>
      <c r="AY174" s="262" t="s">
        <v>251</v>
      </c>
    </row>
    <row r="175" s="12" customFormat="1">
      <c r="A175" s="12"/>
      <c r="B175" s="242"/>
      <c r="C175" s="243"/>
      <c r="D175" s="234" t="s">
        <v>276</v>
      </c>
      <c r="E175" s="244" t="s">
        <v>1</v>
      </c>
      <c r="F175" s="245" t="s">
        <v>2465</v>
      </c>
      <c r="G175" s="243"/>
      <c r="H175" s="246">
        <v>17039.200000000001</v>
      </c>
      <c r="I175" s="247"/>
      <c r="J175" s="243"/>
      <c r="K175" s="243"/>
      <c r="L175" s="248"/>
      <c r="M175" s="249"/>
      <c r="N175" s="250"/>
      <c r="O175" s="250"/>
      <c r="P175" s="250"/>
      <c r="Q175" s="250"/>
      <c r="R175" s="250"/>
      <c r="S175" s="250"/>
      <c r="T175" s="251"/>
      <c r="U175" s="12"/>
      <c r="V175" s="12"/>
      <c r="W175" s="12"/>
      <c r="X175" s="12"/>
      <c r="Y175" s="12"/>
      <c r="Z175" s="12"/>
      <c r="AA175" s="12"/>
      <c r="AB175" s="12"/>
      <c r="AC175" s="12"/>
      <c r="AD175" s="12"/>
      <c r="AE175" s="12"/>
      <c r="AT175" s="252" t="s">
        <v>276</v>
      </c>
      <c r="AU175" s="252" t="s">
        <v>86</v>
      </c>
      <c r="AV175" s="12" t="s">
        <v>86</v>
      </c>
      <c r="AW175" s="12" t="s">
        <v>32</v>
      </c>
      <c r="AX175" s="12" t="s">
        <v>84</v>
      </c>
      <c r="AY175" s="252" t="s">
        <v>251</v>
      </c>
    </row>
    <row r="176" s="2" customFormat="1" ht="24.15" customHeight="1">
      <c r="A176" s="38"/>
      <c r="B176" s="39"/>
      <c r="C176" s="220" t="s">
        <v>299</v>
      </c>
      <c r="D176" s="220" t="s">
        <v>255</v>
      </c>
      <c r="E176" s="221" t="s">
        <v>1302</v>
      </c>
      <c r="F176" s="222" t="s">
        <v>1303</v>
      </c>
      <c r="G176" s="223" t="s">
        <v>592</v>
      </c>
      <c r="H176" s="224">
        <v>3831.1100000000001</v>
      </c>
      <c r="I176" s="225"/>
      <c r="J176" s="226">
        <f>ROUND(I176*H176,2)</f>
        <v>0</v>
      </c>
      <c r="K176" s="227"/>
      <c r="L176" s="44"/>
      <c r="M176" s="228" t="s">
        <v>1</v>
      </c>
      <c r="N176" s="229" t="s">
        <v>41</v>
      </c>
      <c r="O176" s="91"/>
      <c r="P176" s="230">
        <f>O176*H176</f>
        <v>0</v>
      </c>
      <c r="Q176" s="230">
        <v>0</v>
      </c>
      <c r="R176" s="230">
        <f>Q176*H176</f>
        <v>0</v>
      </c>
      <c r="S176" s="230">
        <v>0</v>
      </c>
      <c r="T176" s="231">
        <f>S176*H176</f>
        <v>0</v>
      </c>
      <c r="U176" s="38"/>
      <c r="V176" s="38"/>
      <c r="W176" s="38"/>
      <c r="X176" s="38"/>
      <c r="Y176" s="38"/>
      <c r="Z176" s="38"/>
      <c r="AA176" s="38"/>
      <c r="AB176" s="38"/>
      <c r="AC176" s="38"/>
      <c r="AD176" s="38"/>
      <c r="AE176" s="38"/>
      <c r="AR176" s="232" t="s">
        <v>254</v>
      </c>
      <c r="AT176" s="232" t="s">
        <v>255</v>
      </c>
      <c r="AU176" s="232" t="s">
        <v>86</v>
      </c>
      <c r="AY176" s="17" t="s">
        <v>251</v>
      </c>
      <c r="BE176" s="233">
        <f>IF(N176="základní",J176,0)</f>
        <v>0</v>
      </c>
      <c r="BF176" s="233">
        <f>IF(N176="snížená",J176,0)</f>
        <v>0</v>
      </c>
      <c r="BG176" s="233">
        <f>IF(N176="zákl. přenesená",J176,0)</f>
        <v>0</v>
      </c>
      <c r="BH176" s="233">
        <f>IF(N176="sníž. přenesená",J176,0)</f>
        <v>0</v>
      </c>
      <c r="BI176" s="233">
        <f>IF(N176="nulová",J176,0)</f>
        <v>0</v>
      </c>
      <c r="BJ176" s="17" t="s">
        <v>84</v>
      </c>
      <c r="BK176" s="233">
        <f>ROUND(I176*H176,2)</f>
        <v>0</v>
      </c>
      <c r="BL176" s="17" t="s">
        <v>254</v>
      </c>
      <c r="BM176" s="232" t="s">
        <v>2466</v>
      </c>
    </row>
    <row r="177" s="2" customFormat="1">
      <c r="A177" s="38"/>
      <c r="B177" s="39"/>
      <c r="C177" s="40"/>
      <c r="D177" s="234" t="s">
        <v>260</v>
      </c>
      <c r="E177" s="40"/>
      <c r="F177" s="235" t="s">
        <v>1305</v>
      </c>
      <c r="G177" s="40"/>
      <c r="H177" s="40"/>
      <c r="I177" s="236"/>
      <c r="J177" s="40"/>
      <c r="K177" s="40"/>
      <c r="L177" s="44"/>
      <c r="M177" s="237"/>
      <c r="N177" s="238"/>
      <c r="O177" s="91"/>
      <c r="P177" s="91"/>
      <c r="Q177" s="91"/>
      <c r="R177" s="91"/>
      <c r="S177" s="91"/>
      <c r="T177" s="92"/>
      <c r="U177" s="38"/>
      <c r="V177" s="38"/>
      <c r="W177" s="38"/>
      <c r="X177" s="38"/>
      <c r="Y177" s="38"/>
      <c r="Z177" s="38"/>
      <c r="AA177" s="38"/>
      <c r="AB177" s="38"/>
      <c r="AC177" s="38"/>
      <c r="AD177" s="38"/>
      <c r="AE177" s="38"/>
      <c r="AT177" s="17" t="s">
        <v>260</v>
      </c>
      <c r="AU177" s="17" t="s">
        <v>86</v>
      </c>
    </row>
    <row r="178" s="2" customFormat="1">
      <c r="A178" s="38"/>
      <c r="B178" s="39"/>
      <c r="C178" s="40"/>
      <c r="D178" s="240" t="s">
        <v>274</v>
      </c>
      <c r="E178" s="40"/>
      <c r="F178" s="241" t="s">
        <v>1306</v>
      </c>
      <c r="G178" s="40"/>
      <c r="H178" s="40"/>
      <c r="I178" s="236"/>
      <c r="J178" s="40"/>
      <c r="K178" s="40"/>
      <c r="L178" s="44"/>
      <c r="M178" s="237"/>
      <c r="N178" s="238"/>
      <c r="O178" s="91"/>
      <c r="P178" s="91"/>
      <c r="Q178" s="91"/>
      <c r="R178" s="91"/>
      <c r="S178" s="91"/>
      <c r="T178" s="92"/>
      <c r="U178" s="38"/>
      <c r="V178" s="38"/>
      <c r="W178" s="38"/>
      <c r="X178" s="38"/>
      <c r="Y178" s="38"/>
      <c r="Z178" s="38"/>
      <c r="AA178" s="38"/>
      <c r="AB178" s="38"/>
      <c r="AC178" s="38"/>
      <c r="AD178" s="38"/>
      <c r="AE178" s="38"/>
      <c r="AT178" s="17" t="s">
        <v>274</v>
      </c>
      <c r="AU178" s="17" t="s">
        <v>86</v>
      </c>
    </row>
    <row r="179" s="12" customFormat="1">
      <c r="A179" s="12"/>
      <c r="B179" s="242"/>
      <c r="C179" s="243"/>
      <c r="D179" s="234" t="s">
        <v>276</v>
      </c>
      <c r="E179" s="244" t="s">
        <v>1</v>
      </c>
      <c r="F179" s="245" t="s">
        <v>2467</v>
      </c>
      <c r="G179" s="243"/>
      <c r="H179" s="246">
        <v>3831.1100000000001</v>
      </c>
      <c r="I179" s="247"/>
      <c r="J179" s="243"/>
      <c r="K179" s="243"/>
      <c r="L179" s="248"/>
      <c r="M179" s="249"/>
      <c r="N179" s="250"/>
      <c r="O179" s="250"/>
      <c r="P179" s="250"/>
      <c r="Q179" s="250"/>
      <c r="R179" s="250"/>
      <c r="S179" s="250"/>
      <c r="T179" s="251"/>
      <c r="U179" s="12"/>
      <c r="V179" s="12"/>
      <c r="W179" s="12"/>
      <c r="X179" s="12"/>
      <c r="Y179" s="12"/>
      <c r="Z179" s="12"/>
      <c r="AA179" s="12"/>
      <c r="AB179" s="12"/>
      <c r="AC179" s="12"/>
      <c r="AD179" s="12"/>
      <c r="AE179" s="12"/>
      <c r="AT179" s="252" t="s">
        <v>276</v>
      </c>
      <c r="AU179" s="252" t="s">
        <v>86</v>
      </c>
      <c r="AV179" s="12" t="s">
        <v>86</v>
      </c>
      <c r="AW179" s="12" t="s">
        <v>32</v>
      </c>
      <c r="AX179" s="12" t="s">
        <v>84</v>
      </c>
      <c r="AY179" s="252" t="s">
        <v>251</v>
      </c>
    </row>
    <row r="180" s="2" customFormat="1" ht="24.15" customHeight="1">
      <c r="A180" s="38"/>
      <c r="B180" s="39"/>
      <c r="C180" s="220" t="s">
        <v>306</v>
      </c>
      <c r="D180" s="220" t="s">
        <v>255</v>
      </c>
      <c r="E180" s="221" t="s">
        <v>1308</v>
      </c>
      <c r="F180" s="222" t="s">
        <v>1309</v>
      </c>
      <c r="G180" s="223" t="s">
        <v>592</v>
      </c>
      <c r="H180" s="224">
        <v>1703.9200000000001</v>
      </c>
      <c r="I180" s="225"/>
      <c r="J180" s="226">
        <f>ROUND(I180*H180,2)</f>
        <v>0</v>
      </c>
      <c r="K180" s="227"/>
      <c r="L180" s="44"/>
      <c r="M180" s="228" t="s">
        <v>1</v>
      </c>
      <c r="N180" s="229" t="s">
        <v>41</v>
      </c>
      <c r="O180" s="91"/>
      <c r="P180" s="230">
        <f>O180*H180</f>
        <v>0</v>
      </c>
      <c r="Q180" s="230">
        <v>0</v>
      </c>
      <c r="R180" s="230">
        <f>Q180*H180</f>
        <v>0</v>
      </c>
      <c r="S180" s="230">
        <v>0</v>
      </c>
      <c r="T180" s="231">
        <f>S180*H180</f>
        <v>0</v>
      </c>
      <c r="U180" s="38"/>
      <c r="V180" s="38"/>
      <c r="W180" s="38"/>
      <c r="X180" s="38"/>
      <c r="Y180" s="38"/>
      <c r="Z180" s="38"/>
      <c r="AA180" s="38"/>
      <c r="AB180" s="38"/>
      <c r="AC180" s="38"/>
      <c r="AD180" s="38"/>
      <c r="AE180" s="38"/>
      <c r="AR180" s="232" t="s">
        <v>254</v>
      </c>
      <c r="AT180" s="232" t="s">
        <v>255</v>
      </c>
      <c r="AU180" s="232" t="s">
        <v>86</v>
      </c>
      <c r="AY180" s="17" t="s">
        <v>251</v>
      </c>
      <c r="BE180" s="233">
        <f>IF(N180="základní",J180,0)</f>
        <v>0</v>
      </c>
      <c r="BF180" s="233">
        <f>IF(N180="snížená",J180,0)</f>
        <v>0</v>
      </c>
      <c r="BG180" s="233">
        <f>IF(N180="zákl. přenesená",J180,0)</f>
        <v>0</v>
      </c>
      <c r="BH180" s="233">
        <f>IF(N180="sníž. přenesená",J180,0)</f>
        <v>0</v>
      </c>
      <c r="BI180" s="233">
        <f>IF(N180="nulová",J180,0)</f>
        <v>0</v>
      </c>
      <c r="BJ180" s="17" t="s">
        <v>84</v>
      </c>
      <c r="BK180" s="233">
        <f>ROUND(I180*H180,2)</f>
        <v>0</v>
      </c>
      <c r="BL180" s="17" t="s">
        <v>254</v>
      </c>
      <c r="BM180" s="232" t="s">
        <v>2468</v>
      </c>
    </row>
    <row r="181" s="2" customFormat="1">
      <c r="A181" s="38"/>
      <c r="B181" s="39"/>
      <c r="C181" s="40"/>
      <c r="D181" s="234" t="s">
        <v>260</v>
      </c>
      <c r="E181" s="40"/>
      <c r="F181" s="235" t="s">
        <v>1311</v>
      </c>
      <c r="G181" s="40"/>
      <c r="H181" s="40"/>
      <c r="I181" s="236"/>
      <c r="J181" s="40"/>
      <c r="K181" s="40"/>
      <c r="L181" s="44"/>
      <c r="M181" s="237"/>
      <c r="N181" s="238"/>
      <c r="O181" s="91"/>
      <c r="P181" s="91"/>
      <c r="Q181" s="91"/>
      <c r="R181" s="91"/>
      <c r="S181" s="91"/>
      <c r="T181" s="92"/>
      <c r="U181" s="38"/>
      <c r="V181" s="38"/>
      <c r="W181" s="38"/>
      <c r="X181" s="38"/>
      <c r="Y181" s="38"/>
      <c r="Z181" s="38"/>
      <c r="AA181" s="38"/>
      <c r="AB181" s="38"/>
      <c r="AC181" s="38"/>
      <c r="AD181" s="38"/>
      <c r="AE181" s="38"/>
      <c r="AT181" s="17" t="s">
        <v>260</v>
      </c>
      <c r="AU181" s="17" t="s">
        <v>86</v>
      </c>
    </row>
    <row r="182" s="2" customFormat="1">
      <c r="A182" s="38"/>
      <c r="B182" s="39"/>
      <c r="C182" s="40"/>
      <c r="D182" s="240" t="s">
        <v>274</v>
      </c>
      <c r="E182" s="40"/>
      <c r="F182" s="241" t="s">
        <v>1312</v>
      </c>
      <c r="G182" s="40"/>
      <c r="H182" s="40"/>
      <c r="I182" s="236"/>
      <c r="J182" s="40"/>
      <c r="K182" s="40"/>
      <c r="L182" s="44"/>
      <c r="M182" s="237"/>
      <c r="N182" s="238"/>
      <c r="O182" s="91"/>
      <c r="P182" s="91"/>
      <c r="Q182" s="91"/>
      <c r="R182" s="91"/>
      <c r="S182" s="91"/>
      <c r="T182" s="92"/>
      <c r="U182" s="38"/>
      <c r="V182" s="38"/>
      <c r="W182" s="38"/>
      <c r="X182" s="38"/>
      <c r="Y182" s="38"/>
      <c r="Z182" s="38"/>
      <c r="AA182" s="38"/>
      <c r="AB182" s="38"/>
      <c r="AC182" s="38"/>
      <c r="AD182" s="38"/>
      <c r="AE182" s="38"/>
      <c r="AT182" s="17" t="s">
        <v>274</v>
      </c>
      <c r="AU182" s="17" t="s">
        <v>86</v>
      </c>
    </row>
    <row r="183" s="13" customFormat="1">
      <c r="A183" s="13"/>
      <c r="B183" s="253"/>
      <c r="C183" s="254"/>
      <c r="D183" s="234" t="s">
        <v>276</v>
      </c>
      <c r="E183" s="255" t="s">
        <v>1</v>
      </c>
      <c r="F183" s="256" t="s">
        <v>1313</v>
      </c>
      <c r="G183" s="254"/>
      <c r="H183" s="255" t="s">
        <v>1</v>
      </c>
      <c r="I183" s="257"/>
      <c r="J183" s="254"/>
      <c r="K183" s="254"/>
      <c r="L183" s="258"/>
      <c r="M183" s="259"/>
      <c r="N183" s="260"/>
      <c r="O183" s="260"/>
      <c r="P183" s="260"/>
      <c r="Q183" s="260"/>
      <c r="R183" s="260"/>
      <c r="S183" s="260"/>
      <c r="T183" s="261"/>
      <c r="U183" s="13"/>
      <c r="V183" s="13"/>
      <c r="W183" s="13"/>
      <c r="X183" s="13"/>
      <c r="Y183" s="13"/>
      <c r="Z183" s="13"/>
      <c r="AA183" s="13"/>
      <c r="AB183" s="13"/>
      <c r="AC183" s="13"/>
      <c r="AD183" s="13"/>
      <c r="AE183" s="13"/>
      <c r="AT183" s="262" t="s">
        <v>276</v>
      </c>
      <c r="AU183" s="262" t="s">
        <v>86</v>
      </c>
      <c r="AV183" s="13" t="s">
        <v>84</v>
      </c>
      <c r="AW183" s="13" t="s">
        <v>32</v>
      </c>
      <c r="AX183" s="13" t="s">
        <v>76</v>
      </c>
      <c r="AY183" s="262" t="s">
        <v>251</v>
      </c>
    </row>
    <row r="184" s="12" customFormat="1">
      <c r="A184" s="12"/>
      <c r="B184" s="242"/>
      <c r="C184" s="243"/>
      <c r="D184" s="234" t="s">
        <v>276</v>
      </c>
      <c r="E184" s="244" t="s">
        <v>1</v>
      </c>
      <c r="F184" s="245" t="s">
        <v>2433</v>
      </c>
      <c r="G184" s="243"/>
      <c r="H184" s="246">
        <v>1703.9200000000001</v>
      </c>
      <c r="I184" s="247"/>
      <c r="J184" s="243"/>
      <c r="K184" s="243"/>
      <c r="L184" s="248"/>
      <c r="M184" s="249"/>
      <c r="N184" s="250"/>
      <c r="O184" s="250"/>
      <c r="P184" s="250"/>
      <c r="Q184" s="250"/>
      <c r="R184" s="250"/>
      <c r="S184" s="250"/>
      <c r="T184" s="251"/>
      <c r="U184" s="12"/>
      <c r="V184" s="12"/>
      <c r="W184" s="12"/>
      <c r="X184" s="12"/>
      <c r="Y184" s="12"/>
      <c r="Z184" s="12"/>
      <c r="AA184" s="12"/>
      <c r="AB184" s="12"/>
      <c r="AC184" s="12"/>
      <c r="AD184" s="12"/>
      <c r="AE184" s="12"/>
      <c r="AT184" s="252" t="s">
        <v>276</v>
      </c>
      <c r="AU184" s="252" t="s">
        <v>86</v>
      </c>
      <c r="AV184" s="12" t="s">
        <v>86</v>
      </c>
      <c r="AW184" s="12" t="s">
        <v>32</v>
      </c>
      <c r="AX184" s="12" t="s">
        <v>84</v>
      </c>
      <c r="AY184" s="252" t="s">
        <v>251</v>
      </c>
    </row>
    <row r="185" s="2" customFormat="1" ht="24.15" customHeight="1">
      <c r="A185" s="38"/>
      <c r="B185" s="39"/>
      <c r="C185" s="220" t="s">
        <v>311</v>
      </c>
      <c r="D185" s="220" t="s">
        <v>255</v>
      </c>
      <c r="E185" s="221" t="s">
        <v>1314</v>
      </c>
      <c r="F185" s="222" t="s">
        <v>1315</v>
      </c>
      <c r="G185" s="223" t="s">
        <v>592</v>
      </c>
      <c r="H185" s="224">
        <v>310</v>
      </c>
      <c r="I185" s="225"/>
      <c r="J185" s="226">
        <f>ROUND(I185*H185,2)</f>
        <v>0</v>
      </c>
      <c r="K185" s="227"/>
      <c r="L185" s="44"/>
      <c r="M185" s="228" t="s">
        <v>1</v>
      </c>
      <c r="N185" s="229" t="s">
        <v>41</v>
      </c>
      <c r="O185" s="91"/>
      <c r="P185" s="230">
        <f>O185*H185</f>
        <v>0</v>
      </c>
      <c r="Q185" s="230">
        <v>0</v>
      </c>
      <c r="R185" s="230">
        <f>Q185*H185</f>
        <v>0</v>
      </c>
      <c r="S185" s="230">
        <v>0</v>
      </c>
      <c r="T185" s="231">
        <f>S185*H185</f>
        <v>0</v>
      </c>
      <c r="U185" s="38"/>
      <c r="V185" s="38"/>
      <c r="W185" s="38"/>
      <c r="X185" s="38"/>
      <c r="Y185" s="38"/>
      <c r="Z185" s="38"/>
      <c r="AA185" s="38"/>
      <c r="AB185" s="38"/>
      <c r="AC185" s="38"/>
      <c r="AD185" s="38"/>
      <c r="AE185" s="38"/>
      <c r="AR185" s="232" t="s">
        <v>254</v>
      </c>
      <c r="AT185" s="232" t="s">
        <v>255</v>
      </c>
      <c r="AU185" s="232" t="s">
        <v>86</v>
      </c>
      <c r="AY185" s="17" t="s">
        <v>251</v>
      </c>
      <c r="BE185" s="233">
        <f>IF(N185="základní",J185,0)</f>
        <v>0</v>
      </c>
      <c r="BF185" s="233">
        <f>IF(N185="snížená",J185,0)</f>
        <v>0</v>
      </c>
      <c r="BG185" s="233">
        <f>IF(N185="zákl. přenesená",J185,0)</f>
        <v>0</v>
      </c>
      <c r="BH185" s="233">
        <f>IF(N185="sníž. přenesená",J185,0)</f>
        <v>0</v>
      </c>
      <c r="BI185" s="233">
        <f>IF(N185="nulová",J185,0)</f>
        <v>0</v>
      </c>
      <c r="BJ185" s="17" t="s">
        <v>84</v>
      </c>
      <c r="BK185" s="233">
        <f>ROUND(I185*H185,2)</f>
        <v>0</v>
      </c>
      <c r="BL185" s="17" t="s">
        <v>254</v>
      </c>
      <c r="BM185" s="232" t="s">
        <v>2469</v>
      </c>
    </row>
    <row r="186" s="2" customFormat="1">
      <c r="A186" s="38"/>
      <c r="B186" s="39"/>
      <c r="C186" s="40"/>
      <c r="D186" s="234" t="s">
        <v>260</v>
      </c>
      <c r="E186" s="40"/>
      <c r="F186" s="235" t="s">
        <v>1317</v>
      </c>
      <c r="G186" s="40"/>
      <c r="H186" s="40"/>
      <c r="I186" s="236"/>
      <c r="J186" s="40"/>
      <c r="K186" s="40"/>
      <c r="L186" s="44"/>
      <c r="M186" s="237"/>
      <c r="N186" s="238"/>
      <c r="O186" s="91"/>
      <c r="P186" s="91"/>
      <c r="Q186" s="91"/>
      <c r="R186" s="91"/>
      <c r="S186" s="91"/>
      <c r="T186" s="92"/>
      <c r="U186" s="38"/>
      <c r="V186" s="38"/>
      <c r="W186" s="38"/>
      <c r="X186" s="38"/>
      <c r="Y186" s="38"/>
      <c r="Z186" s="38"/>
      <c r="AA186" s="38"/>
      <c r="AB186" s="38"/>
      <c r="AC186" s="38"/>
      <c r="AD186" s="38"/>
      <c r="AE186" s="38"/>
      <c r="AT186" s="17" t="s">
        <v>260</v>
      </c>
      <c r="AU186" s="17" t="s">
        <v>86</v>
      </c>
    </row>
    <row r="187" s="2" customFormat="1">
      <c r="A187" s="38"/>
      <c r="B187" s="39"/>
      <c r="C187" s="40"/>
      <c r="D187" s="240" t="s">
        <v>274</v>
      </c>
      <c r="E187" s="40"/>
      <c r="F187" s="241" t="s">
        <v>1318</v>
      </c>
      <c r="G187" s="40"/>
      <c r="H187" s="40"/>
      <c r="I187" s="236"/>
      <c r="J187" s="40"/>
      <c r="K187" s="40"/>
      <c r="L187" s="44"/>
      <c r="M187" s="237"/>
      <c r="N187" s="238"/>
      <c r="O187" s="91"/>
      <c r="P187" s="91"/>
      <c r="Q187" s="91"/>
      <c r="R187" s="91"/>
      <c r="S187" s="91"/>
      <c r="T187" s="92"/>
      <c r="U187" s="38"/>
      <c r="V187" s="38"/>
      <c r="W187" s="38"/>
      <c r="X187" s="38"/>
      <c r="Y187" s="38"/>
      <c r="Z187" s="38"/>
      <c r="AA187" s="38"/>
      <c r="AB187" s="38"/>
      <c r="AC187" s="38"/>
      <c r="AD187" s="38"/>
      <c r="AE187" s="38"/>
      <c r="AT187" s="17" t="s">
        <v>274</v>
      </c>
      <c r="AU187" s="17" t="s">
        <v>86</v>
      </c>
    </row>
    <row r="188" s="13" customFormat="1">
      <c r="A188" s="13"/>
      <c r="B188" s="253"/>
      <c r="C188" s="254"/>
      <c r="D188" s="234" t="s">
        <v>276</v>
      </c>
      <c r="E188" s="255" t="s">
        <v>1</v>
      </c>
      <c r="F188" s="256" t="s">
        <v>1359</v>
      </c>
      <c r="G188" s="254"/>
      <c r="H188" s="255" t="s">
        <v>1</v>
      </c>
      <c r="I188" s="257"/>
      <c r="J188" s="254"/>
      <c r="K188" s="254"/>
      <c r="L188" s="258"/>
      <c r="M188" s="259"/>
      <c r="N188" s="260"/>
      <c r="O188" s="260"/>
      <c r="P188" s="260"/>
      <c r="Q188" s="260"/>
      <c r="R188" s="260"/>
      <c r="S188" s="260"/>
      <c r="T188" s="261"/>
      <c r="U188" s="13"/>
      <c r="V188" s="13"/>
      <c r="W188" s="13"/>
      <c r="X188" s="13"/>
      <c r="Y188" s="13"/>
      <c r="Z188" s="13"/>
      <c r="AA188" s="13"/>
      <c r="AB188" s="13"/>
      <c r="AC188" s="13"/>
      <c r="AD188" s="13"/>
      <c r="AE188" s="13"/>
      <c r="AT188" s="262" t="s">
        <v>276</v>
      </c>
      <c r="AU188" s="262" t="s">
        <v>86</v>
      </c>
      <c r="AV188" s="13" t="s">
        <v>84</v>
      </c>
      <c r="AW188" s="13" t="s">
        <v>32</v>
      </c>
      <c r="AX188" s="13" t="s">
        <v>76</v>
      </c>
      <c r="AY188" s="262" t="s">
        <v>251</v>
      </c>
    </row>
    <row r="189" s="12" customFormat="1">
      <c r="A189" s="12"/>
      <c r="B189" s="242"/>
      <c r="C189" s="243"/>
      <c r="D189" s="234" t="s">
        <v>276</v>
      </c>
      <c r="E189" s="244" t="s">
        <v>2445</v>
      </c>
      <c r="F189" s="245" t="s">
        <v>2470</v>
      </c>
      <c r="G189" s="243"/>
      <c r="H189" s="246">
        <v>310</v>
      </c>
      <c r="I189" s="247"/>
      <c r="J189" s="243"/>
      <c r="K189" s="243"/>
      <c r="L189" s="248"/>
      <c r="M189" s="249"/>
      <c r="N189" s="250"/>
      <c r="O189" s="250"/>
      <c r="P189" s="250"/>
      <c r="Q189" s="250"/>
      <c r="R189" s="250"/>
      <c r="S189" s="250"/>
      <c r="T189" s="251"/>
      <c r="U189" s="12"/>
      <c r="V189" s="12"/>
      <c r="W189" s="12"/>
      <c r="X189" s="12"/>
      <c r="Y189" s="12"/>
      <c r="Z189" s="12"/>
      <c r="AA189" s="12"/>
      <c r="AB189" s="12"/>
      <c r="AC189" s="12"/>
      <c r="AD189" s="12"/>
      <c r="AE189" s="12"/>
      <c r="AT189" s="252" t="s">
        <v>276</v>
      </c>
      <c r="AU189" s="252" t="s">
        <v>86</v>
      </c>
      <c r="AV189" s="12" t="s">
        <v>86</v>
      </c>
      <c r="AW189" s="12" t="s">
        <v>32</v>
      </c>
      <c r="AX189" s="12" t="s">
        <v>84</v>
      </c>
      <c r="AY189" s="252" t="s">
        <v>251</v>
      </c>
    </row>
    <row r="190" s="2" customFormat="1" ht="33" customHeight="1">
      <c r="A190" s="38"/>
      <c r="B190" s="39"/>
      <c r="C190" s="220" t="s">
        <v>319</v>
      </c>
      <c r="D190" s="220" t="s">
        <v>255</v>
      </c>
      <c r="E190" s="221" t="s">
        <v>1321</v>
      </c>
      <c r="F190" s="222" t="s">
        <v>1322</v>
      </c>
      <c r="G190" s="223" t="s">
        <v>592</v>
      </c>
      <c r="H190" s="224">
        <v>1703.9200000000001</v>
      </c>
      <c r="I190" s="225"/>
      <c r="J190" s="226">
        <f>ROUND(I190*H190,2)</f>
        <v>0</v>
      </c>
      <c r="K190" s="227"/>
      <c r="L190" s="44"/>
      <c r="M190" s="228" t="s">
        <v>1</v>
      </c>
      <c r="N190" s="229" t="s">
        <v>41</v>
      </c>
      <c r="O190" s="91"/>
      <c r="P190" s="230">
        <f>O190*H190</f>
        <v>0</v>
      </c>
      <c r="Q190" s="230">
        <v>0</v>
      </c>
      <c r="R190" s="230">
        <f>Q190*H190</f>
        <v>0</v>
      </c>
      <c r="S190" s="230">
        <v>0</v>
      </c>
      <c r="T190" s="231">
        <f>S190*H190</f>
        <v>0</v>
      </c>
      <c r="U190" s="38"/>
      <c r="V190" s="38"/>
      <c r="W190" s="38"/>
      <c r="X190" s="38"/>
      <c r="Y190" s="38"/>
      <c r="Z190" s="38"/>
      <c r="AA190" s="38"/>
      <c r="AB190" s="38"/>
      <c r="AC190" s="38"/>
      <c r="AD190" s="38"/>
      <c r="AE190" s="38"/>
      <c r="AR190" s="232" t="s">
        <v>254</v>
      </c>
      <c r="AT190" s="232" t="s">
        <v>255</v>
      </c>
      <c r="AU190" s="232" t="s">
        <v>86</v>
      </c>
      <c r="AY190" s="17" t="s">
        <v>251</v>
      </c>
      <c r="BE190" s="233">
        <f>IF(N190="základní",J190,0)</f>
        <v>0</v>
      </c>
      <c r="BF190" s="233">
        <f>IF(N190="snížená",J190,0)</f>
        <v>0</v>
      </c>
      <c r="BG190" s="233">
        <f>IF(N190="zákl. přenesená",J190,0)</f>
        <v>0</v>
      </c>
      <c r="BH190" s="233">
        <f>IF(N190="sníž. přenesená",J190,0)</f>
        <v>0</v>
      </c>
      <c r="BI190" s="233">
        <f>IF(N190="nulová",J190,0)</f>
        <v>0</v>
      </c>
      <c r="BJ190" s="17" t="s">
        <v>84</v>
      </c>
      <c r="BK190" s="233">
        <f>ROUND(I190*H190,2)</f>
        <v>0</v>
      </c>
      <c r="BL190" s="17" t="s">
        <v>254</v>
      </c>
      <c r="BM190" s="232" t="s">
        <v>2471</v>
      </c>
    </row>
    <row r="191" s="2" customFormat="1">
      <c r="A191" s="38"/>
      <c r="B191" s="39"/>
      <c r="C191" s="40"/>
      <c r="D191" s="234" t="s">
        <v>260</v>
      </c>
      <c r="E191" s="40"/>
      <c r="F191" s="235" t="s">
        <v>1324</v>
      </c>
      <c r="G191" s="40"/>
      <c r="H191" s="40"/>
      <c r="I191" s="236"/>
      <c r="J191" s="40"/>
      <c r="K191" s="40"/>
      <c r="L191" s="44"/>
      <c r="M191" s="237"/>
      <c r="N191" s="238"/>
      <c r="O191" s="91"/>
      <c r="P191" s="91"/>
      <c r="Q191" s="91"/>
      <c r="R191" s="91"/>
      <c r="S191" s="91"/>
      <c r="T191" s="92"/>
      <c r="U191" s="38"/>
      <c r="V191" s="38"/>
      <c r="W191" s="38"/>
      <c r="X191" s="38"/>
      <c r="Y191" s="38"/>
      <c r="Z191" s="38"/>
      <c r="AA191" s="38"/>
      <c r="AB191" s="38"/>
      <c r="AC191" s="38"/>
      <c r="AD191" s="38"/>
      <c r="AE191" s="38"/>
      <c r="AT191" s="17" t="s">
        <v>260</v>
      </c>
      <c r="AU191" s="17" t="s">
        <v>86</v>
      </c>
    </row>
    <row r="192" s="2" customFormat="1">
      <c r="A192" s="38"/>
      <c r="B192" s="39"/>
      <c r="C192" s="40"/>
      <c r="D192" s="240" t="s">
        <v>274</v>
      </c>
      <c r="E192" s="40"/>
      <c r="F192" s="241" t="s">
        <v>1325</v>
      </c>
      <c r="G192" s="40"/>
      <c r="H192" s="40"/>
      <c r="I192" s="236"/>
      <c r="J192" s="40"/>
      <c r="K192" s="40"/>
      <c r="L192" s="44"/>
      <c r="M192" s="237"/>
      <c r="N192" s="238"/>
      <c r="O192" s="91"/>
      <c r="P192" s="91"/>
      <c r="Q192" s="91"/>
      <c r="R192" s="91"/>
      <c r="S192" s="91"/>
      <c r="T192" s="92"/>
      <c r="U192" s="38"/>
      <c r="V192" s="38"/>
      <c r="W192" s="38"/>
      <c r="X192" s="38"/>
      <c r="Y192" s="38"/>
      <c r="Z192" s="38"/>
      <c r="AA192" s="38"/>
      <c r="AB192" s="38"/>
      <c r="AC192" s="38"/>
      <c r="AD192" s="38"/>
      <c r="AE192" s="38"/>
      <c r="AT192" s="17" t="s">
        <v>274</v>
      </c>
      <c r="AU192" s="17" t="s">
        <v>86</v>
      </c>
    </row>
    <row r="193" s="13" customFormat="1">
      <c r="A193" s="13"/>
      <c r="B193" s="253"/>
      <c r="C193" s="254"/>
      <c r="D193" s="234" t="s">
        <v>276</v>
      </c>
      <c r="E193" s="255" t="s">
        <v>1</v>
      </c>
      <c r="F193" s="256" t="s">
        <v>1255</v>
      </c>
      <c r="G193" s="254"/>
      <c r="H193" s="255" t="s">
        <v>1</v>
      </c>
      <c r="I193" s="257"/>
      <c r="J193" s="254"/>
      <c r="K193" s="254"/>
      <c r="L193" s="258"/>
      <c r="M193" s="259"/>
      <c r="N193" s="260"/>
      <c r="O193" s="260"/>
      <c r="P193" s="260"/>
      <c r="Q193" s="260"/>
      <c r="R193" s="260"/>
      <c r="S193" s="260"/>
      <c r="T193" s="261"/>
      <c r="U193" s="13"/>
      <c r="V193" s="13"/>
      <c r="W193" s="13"/>
      <c r="X193" s="13"/>
      <c r="Y193" s="13"/>
      <c r="Z193" s="13"/>
      <c r="AA193" s="13"/>
      <c r="AB193" s="13"/>
      <c r="AC193" s="13"/>
      <c r="AD193" s="13"/>
      <c r="AE193" s="13"/>
      <c r="AT193" s="262" t="s">
        <v>276</v>
      </c>
      <c r="AU193" s="262" t="s">
        <v>86</v>
      </c>
      <c r="AV193" s="13" t="s">
        <v>84</v>
      </c>
      <c r="AW193" s="13" t="s">
        <v>32</v>
      </c>
      <c r="AX193" s="13" t="s">
        <v>76</v>
      </c>
      <c r="AY193" s="262" t="s">
        <v>251</v>
      </c>
    </row>
    <row r="194" s="13" customFormat="1">
      <c r="A194" s="13"/>
      <c r="B194" s="253"/>
      <c r="C194" s="254"/>
      <c r="D194" s="234" t="s">
        <v>276</v>
      </c>
      <c r="E194" s="255" t="s">
        <v>1</v>
      </c>
      <c r="F194" s="256" t="s">
        <v>1326</v>
      </c>
      <c r="G194" s="254"/>
      <c r="H194" s="255" t="s">
        <v>1</v>
      </c>
      <c r="I194" s="257"/>
      <c r="J194" s="254"/>
      <c r="K194" s="254"/>
      <c r="L194" s="258"/>
      <c r="M194" s="259"/>
      <c r="N194" s="260"/>
      <c r="O194" s="260"/>
      <c r="P194" s="260"/>
      <c r="Q194" s="260"/>
      <c r="R194" s="260"/>
      <c r="S194" s="260"/>
      <c r="T194" s="261"/>
      <c r="U194" s="13"/>
      <c r="V194" s="13"/>
      <c r="W194" s="13"/>
      <c r="X194" s="13"/>
      <c r="Y194" s="13"/>
      <c r="Z194" s="13"/>
      <c r="AA194" s="13"/>
      <c r="AB194" s="13"/>
      <c r="AC194" s="13"/>
      <c r="AD194" s="13"/>
      <c r="AE194" s="13"/>
      <c r="AT194" s="262" t="s">
        <v>276</v>
      </c>
      <c r="AU194" s="262" t="s">
        <v>86</v>
      </c>
      <c r="AV194" s="13" t="s">
        <v>84</v>
      </c>
      <c r="AW194" s="13" t="s">
        <v>32</v>
      </c>
      <c r="AX194" s="13" t="s">
        <v>76</v>
      </c>
      <c r="AY194" s="262" t="s">
        <v>251</v>
      </c>
    </row>
    <row r="195" s="12" customFormat="1">
      <c r="A195" s="12"/>
      <c r="B195" s="242"/>
      <c r="C195" s="243"/>
      <c r="D195" s="234" t="s">
        <v>276</v>
      </c>
      <c r="E195" s="244" t="s">
        <v>1</v>
      </c>
      <c r="F195" s="245" t="s">
        <v>2449</v>
      </c>
      <c r="G195" s="243"/>
      <c r="H195" s="246">
        <v>1703.9200000000001</v>
      </c>
      <c r="I195" s="247"/>
      <c r="J195" s="243"/>
      <c r="K195" s="243"/>
      <c r="L195" s="248"/>
      <c r="M195" s="249"/>
      <c r="N195" s="250"/>
      <c r="O195" s="250"/>
      <c r="P195" s="250"/>
      <c r="Q195" s="250"/>
      <c r="R195" s="250"/>
      <c r="S195" s="250"/>
      <c r="T195" s="251"/>
      <c r="U195" s="12"/>
      <c r="V195" s="12"/>
      <c r="W195" s="12"/>
      <c r="X195" s="12"/>
      <c r="Y195" s="12"/>
      <c r="Z195" s="12"/>
      <c r="AA195" s="12"/>
      <c r="AB195" s="12"/>
      <c r="AC195" s="12"/>
      <c r="AD195" s="12"/>
      <c r="AE195" s="12"/>
      <c r="AT195" s="252" t="s">
        <v>276</v>
      </c>
      <c r="AU195" s="252" t="s">
        <v>86</v>
      </c>
      <c r="AV195" s="12" t="s">
        <v>86</v>
      </c>
      <c r="AW195" s="12" t="s">
        <v>32</v>
      </c>
      <c r="AX195" s="12" t="s">
        <v>76</v>
      </c>
      <c r="AY195" s="252" t="s">
        <v>251</v>
      </c>
    </row>
    <row r="196" s="15" customFormat="1">
      <c r="A196" s="15"/>
      <c r="B196" s="274"/>
      <c r="C196" s="275"/>
      <c r="D196" s="234" t="s">
        <v>276</v>
      </c>
      <c r="E196" s="276" t="s">
        <v>2433</v>
      </c>
      <c r="F196" s="277" t="s">
        <v>423</v>
      </c>
      <c r="G196" s="275"/>
      <c r="H196" s="278">
        <v>1703.9200000000001</v>
      </c>
      <c r="I196" s="279"/>
      <c r="J196" s="275"/>
      <c r="K196" s="275"/>
      <c r="L196" s="280"/>
      <c r="M196" s="281"/>
      <c r="N196" s="282"/>
      <c r="O196" s="282"/>
      <c r="P196" s="282"/>
      <c r="Q196" s="282"/>
      <c r="R196" s="282"/>
      <c r="S196" s="282"/>
      <c r="T196" s="283"/>
      <c r="U196" s="15"/>
      <c r="V196" s="15"/>
      <c r="W196" s="15"/>
      <c r="X196" s="15"/>
      <c r="Y196" s="15"/>
      <c r="Z196" s="15"/>
      <c r="AA196" s="15"/>
      <c r="AB196" s="15"/>
      <c r="AC196" s="15"/>
      <c r="AD196" s="15"/>
      <c r="AE196" s="15"/>
      <c r="AT196" s="284" t="s">
        <v>276</v>
      </c>
      <c r="AU196" s="284" t="s">
        <v>86</v>
      </c>
      <c r="AV196" s="15" t="s">
        <v>254</v>
      </c>
      <c r="AW196" s="15" t="s">
        <v>32</v>
      </c>
      <c r="AX196" s="15" t="s">
        <v>84</v>
      </c>
      <c r="AY196" s="284" t="s">
        <v>251</v>
      </c>
    </row>
    <row r="197" s="2" customFormat="1" ht="16.5" customHeight="1">
      <c r="A197" s="38"/>
      <c r="B197" s="39"/>
      <c r="C197" s="292" t="s">
        <v>8</v>
      </c>
      <c r="D197" s="292" t="s">
        <v>1133</v>
      </c>
      <c r="E197" s="293" t="s">
        <v>1331</v>
      </c>
      <c r="F197" s="294" t="s">
        <v>1332</v>
      </c>
      <c r="G197" s="295" t="s">
        <v>681</v>
      </c>
      <c r="H197" s="296">
        <v>1448.3320000000001</v>
      </c>
      <c r="I197" s="297"/>
      <c r="J197" s="298">
        <f>ROUND(I197*H197,2)</f>
        <v>0</v>
      </c>
      <c r="K197" s="299"/>
      <c r="L197" s="300"/>
      <c r="M197" s="301" t="s">
        <v>1</v>
      </c>
      <c r="N197" s="302" t="s">
        <v>41</v>
      </c>
      <c r="O197" s="91"/>
      <c r="P197" s="230">
        <f>O197*H197</f>
        <v>0</v>
      </c>
      <c r="Q197" s="230">
        <v>1</v>
      </c>
      <c r="R197" s="230">
        <f>Q197*H197</f>
        <v>1448.3320000000001</v>
      </c>
      <c r="S197" s="230">
        <v>0</v>
      </c>
      <c r="T197" s="231">
        <f>S197*H197</f>
        <v>0</v>
      </c>
      <c r="U197" s="38"/>
      <c r="V197" s="38"/>
      <c r="W197" s="38"/>
      <c r="X197" s="38"/>
      <c r="Y197" s="38"/>
      <c r="Z197" s="38"/>
      <c r="AA197" s="38"/>
      <c r="AB197" s="38"/>
      <c r="AC197" s="38"/>
      <c r="AD197" s="38"/>
      <c r="AE197" s="38"/>
      <c r="AR197" s="232" t="s">
        <v>299</v>
      </c>
      <c r="AT197" s="232" t="s">
        <v>1133</v>
      </c>
      <c r="AU197" s="232" t="s">
        <v>86</v>
      </c>
      <c r="AY197" s="17" t="s">
        <v>251</v>
      </c>
      <c r="BE197" s="233">
        <f>IF(N197="základní",J197,0)</f>
        <v>0</v>
      </c>
      <c r="BF197" s="233">
        <f>IF(N197="snížená",J197,0)</f>
        <v>0</v>
      </c>
      <c r="BG197" s="233">
        <f>IF(N197="zákl. přenesená",J197,0)</f>
        <v>0</v>
      </c>
      <c r="BH197" s="233">
        <f>IF(N197="sníž. přenesená",J197,0)</f>
        <v>0</v>
      </c>
      <c r="BI197" s="233">
        <f>IF(N197="nulová",J197,0)</f>
        <v>0</v>
      </c>
      <c r="BJ197" s="17" t="s">
        <v>84</v>
      </c>
      <c r="BK197" s="233">
        <f>ROUND(I197*H197,2)</f>
        <v>0</v>
      </c>
      <c r="BL197" s="17" t="s">
        <v>254</v>
      </c>
      <c r="BM197" s="232" t="s">
        <v>2472</v>
      </c>
    </row>
    <row r="198" s="2" customFormat="1">
      <c r="A198" s="38"/>
      <c r="B198" s="39"/>
      <c r="C198" s="40"/>
      <c r="D198" s="234" t="s">
        <v>260</v>
      </c>
      <c r="E198" s="40"/>
      <c r="F198" s="235" t="s">
        <v>1332</v>
      </c>
      <c r="G198" s="40"/>
      <c r="H198" s="40"/>
      <c r="I198" s="236"/>
      <c r="J198" s="40"/>
      <c r="K198" s="40"/>
      <c r="L198" s="44"/>
      <c r="M198" s="237"/>
      <c r="N198" s="238"/>
      <c r="O198" s="91"/>
      <c r="P198" s="91"/>
      <c r="Q198" s="91"/>
      <c r="R198" s="91"/>
      <c r="S198" s="91"/>
      <c r="T198" s="92"/>
      <c r="U198" s="38"/>
      <c r="V198" s="38"/>
      <c r="W198" s="38"/>
      <c r="X198" s="38"/>
      <c r="Y198" s="38"/>
      <c r="Z198" s="38"/>
      <c r="AA198" s="38"/>
      <c r="AB198" s="38"/>
      <c r="AC198" s="38"/>
      <c r="AD198" s="38"/>
      <c r="AE198" s="38"/>
      <c r="AT198" s="17" t="s">
        <v>260</v>
      </c>
      <c r="AU198" s="17" t="s">
        <v>86</v>
      </c>
    </row>
    <row r="199" s="13" customFormat="1">
      <c r="A199" s="13"/>
      <c r="B199" s="253"/>
      <c r="C199" s="254"/>
      <c r="D199" s="234" t="s">
        <v>276</v>
      </c>
      <c r="E199" s="255" t="s">
        <v>1</v>
      </c>
      <c r="F199" s="256" t="s">
        <v>1334</v>
      </c>
      <c r="G199" s="254"/>
      <c r="H199" s="255" t="s">
        <v>1</v>
      </c>
      <c r="I199" s="257"/>
      <c r="J199" s="254"/>
      <c r="K199" s="254"/>
      <c r="L199" s="258"/>
      <c r="M199" s="259"/>
      <c r="N199" s="260"/>
      <c r="O199" s="260"/>
      <c r="P199" s="260"/>
      <c r="Q199" s="260"/>
      <c r="R199" s="260"/>
      <c r="S199" s="260"/>
      <c r="T199" s="261"/>
      <c r="U199" s="13"/>
      <c r="V199" s="13"/>
      <c r="W199" s="13"/>
      <c r="X199" s="13"/>
      <c r="Y199" s="13"/>
      <c r="Z199" s="13"/>
      <c r="AA199" s="13"/>
      <c r="AB199" s="13"/>
      <c r="AC199" s="13"/>
      <c r="AD199" s="13"/>
      <c r="AE199" s="13"/>
      <c r="AT199" s="262" t="s">
        <v>276</v>
      </c>
      <c r="AU199" s="262" t="s">
        <v>86</v>
      </c>
      <c r="AV199" s="13" t="s">
        <v>84</v>
      </c>
      <c r="AW199" s="13" t="s">
        <v>32</v>
      </c>
      <c r="AX199" s="13" t="s">
        <v>76</v>
      </c>
      <c r="AY199" s="262" t="s">
        <v>251</v>
      </c>
    </row>
    <row r="200" s="12" customFormat="1">
      <c r="A200" s="12"/>
      <c r="B200" s="242"/>
      <c r="C200" s="243"/>
      <c r="D200" s="234" t="s">
        <v>276</v>
      </c>
      <c r="E200" s="244" t="s">
        <v>1</v>
      </c>
      <c r="F200" s="245" t="s">
        <v>2473</v>
      </c>
      <c r="G200" s="243"/>
      <c r="H200" s="246">
        <v>851.96000000000004</v>
      </c>
      <c r="I200" s="247"/>
      <c r="J200" s="243"/>
      <c r="K200" s="243"/>
      <c r="L200" s="248"/>
      <c r="M200" s="249"/>
      <c r="N200" s="250"/>
      <c r="O200" s="250"/>
      <c r="P200" s="250"/>
      <c r="Q200" s="250"/>
      <c r="R200" s="250"/>
      <c r="S200" s="250"/>
      <c r="T200" s="251"/>
      <c r="U200" s="12"/>
      <c r="V200" s="12"/>
      <c r="W200" s="12"/>
      <c r="X200" s="12"/>
      <c r="Y200" s="12"/>
      <c r="Z200" s="12"/>
      <c r="AA200" s="12"/>
      <c r="AB200" s="12"/>
      <c r="AC200" s="12"/>
      <c r="AD200" s="12"/>
      <c r="AE200" s="12"/>
      <c r="AT200" s="252" t="s">
        <v>276</v>
      </c>
      <c r="AU200" s="252" t="s">
        <v>86</v>
      </c>
      <c r="AV200" s="12" t="s">
        <v>86</v>
      </c>
      <c r="AW200" s="12" t="s">
        <v>32</v>
      </c>
      <c r="AX200" s="12" t="s">
        <v>76</v>
      </c>
      <c r="AY200" s="252" t="s">
        <v>251</v>
      </c>
    </row>
    <row r="201" s="15" customFormat="1">
      <c r="A201" s="15"/>
      <c r="B201" s="274"/>
      <c r="C201" s="275"/>
      <c r="D201" s="234" t="s">
        <v>276</v>
      </c>
      <c r="E201" s="276" t="s">
        <v>1</v>
      </c>
      <c r="F201" s="277" t="s">
        <v>423</v>
      </c>
      <c r="G201" s="275"/>
      <c r="H201" s="278">
        <v>851.96000000000004</v>
      </c>
      <c r="I201" s="279"/>
      <c r="J201" s="275"/>
      <c r="K201" s="275"/>
      <c r="L201" s="280"/>
      <c r="M201" s="281"/>
      <c r="N201" s="282"/>
      <c r="O201" s="282"/>
      <c r="P201" s="282"/>
      <c r="Q201" s="282"/>
      <c r="R201" s="282"/>
      <c r="S201" s="282"/>
      <c r="T201" s="283"/>
      <c r="U201" s="15"/>
      <c r="V201" s="15"/>
      <c r="W201" s="15"/>
      <c r="X201" s="15"/>
      <c r="Y201" s="15"/>
      <c r="Z201" s="15"/>
      <c r="AA201" s="15"/>
      <c r="AB201" s="15"/>
      <c r="AC201" s="15"/>
      <c r="AD201" s="15"/>
      <c r="AE201" s="15"/>
      <c r="AT201" s="284" t="s">
        <v>276</v>
      </c>
      <c r="AU201" s="284" t="s">
        <v>86</v>
      </c>
      <c r="AV201" s="15" t="s">
        <v>254</v>
      </c>
      <c r="AW201" s="15" t="s">
        <v>32</v>
      </c>
      <c r="AX201" s="15" t="s">
        <v>84</v>
      </c>
      <c r="AY201" s="284" t="s">
        <v>251</v>
      </c>
    </row>
    <row r="202" s="12" customFormat="1">
      <c r="A202" s="12"/>
      <c r="B202" s="242"/>
      <c r="C202" s="243"/>
      <c r="D202" s="234" t="s">
        <v>276</v>
      </c>
      <c r="E202" s="243"/>
      <c r="F202" s="245" t="s">
        <v>2474</v>
      </c>
      <c r="G202" s="243"/>
      <c r="H202" s="246">
        <v>1448.3320000000001</v>
      </c>
      <c r="I202" s="247"/>
      <c r="J202" s="243"/>
      <c r="K202" s="243"/>
      <c r="L202" s="248"/>
      <c r="M202" s="249"/>
      <c r="N202" s="250"/>
      <c r="O202" s="250"/>
      <c r="P202" s="250"/>
      <c r="Q202" s="250"/>
      <c r="R202" s="250"/>
      <c r="S202" s="250"/>
      <c r="T202" s="251"/>
      <c r="U202" s="12"/>
      <c r="V202" s="12"/>
      <c r="W202" s="12"/>
      <c r="X202" s="12"/>
      <c r="Y202" s="12"/>
      <c r="Z202" s="12"/>
      <c r="AA202" s="12"/>
      <c r="AB202" s="12"/>
      <c r="AC202" s="12"/>
      <c r="AD202" s="12"/>
      <c r="AE202" s="12"/>
      <c r="AT202" s="252" t="s">
        <v>276</v>
      </c>
      <c r="AU202" s="252" t="s">
        <v>86</v>
      </c>
      <c r="AV202" s="12" t="s">
        <v>86</v>
      </c>
      <c r="AW202" s="12" t="s">
        <v>4</v>
      </c>
      <c r="AX202" s="12" t="s">
        <v>84</v>
      </c>
      <c r="AY202" s="252" t="s">
        <v>251</v>
      </c>
    </row>
    <row r="203" s="2" customFormat="1" ht="16.5" customHeight="1">
      <c r="A203" s="38"/>
      <c r="B203" s="39"/>
      <c r="C203" s="292" t="s">
        <v>331</v>
      </c>
      <c r="D203" s="292" t="s">
        <v>1133</v>
      </c>
      <c r="E203" s="293" t="s">
        <v>1348</v>
      </c>
      <c r="F203" s="294" t="s">
        <v>1349</v>
      </c>
      <c r="G203" s="295" t="s">
        <v>681</v>
      </c>
      <c r="H203" s="296">
        <v>1533.528</v>
      </c>
      <c r="I203" s="297"/>
      <c r="J203" s="298">
        <f>ROUND(I203*H203,2)</f>
        <v>0</v>
      </c>
      <c r="K203" s="299"/>
      <c r="L203" s="300"/>
      <c r="M203" s="301" t="s">
        <v>1</v>
      </c>
      <c r="N203" s="302" t="s">
        <v>41</v>
      </c>
      <c r="O203" s="91"/>
      <c r="P203" s="230">
        <f>O203*H203</f>
        <v>0</v>
      </c>
      <c r="Q203" s="230">
        <v>1</v>
      </c>
      <c r="R203" s="230">
        <f>Q203*H203</f>
        <v>1533.528</v>
      </c>
      <c r="S203" s="230">
        <v>0</v>
      </c>
      <c r="T203" s="231">
        <f>S203*H203</f>
        <v>0</v>
      </c>
      <c r="U203" s="38"/>
      <c r="V203" s="38"/>
      <c r="W203" s="38"/>
      <c r="X203" s="38"/>
      <c r="Y203" s="38"/>
      <c r="Z203" s="38"/>
      <c r="AA203" s="38"/>
      <c r="AB203" s="38"/>
      <c r="AC203" s="38"/>
      <c r="AD203" s="38"/>
      <c r="AE203" s="38"/>
      <c r="AR203" s="232" t="s">
        <v>299</v>
      </c>
      <c r="AT203" s="232" t="s">
        <v>1133</v>
      </c>
      <c r="AU203" s="232" t="s">
        <v>86</v>
      </c>
      <c r="AY203" s="17" t="s">
        <v>251</v>
      </c>
      <c r="BE203" s="233">
        <f>IF(N203="základní",J203,0)</f>
        <v>0</v>
      </c>
      <c r="BF203" s="233">
        <f>IF(N203="snížená",J203,0)</f>
        <v>0</v>
      </c>
      <c r="BG203" s="233">
        <f>IF(N203="zákl. přenesená",J203,0)</f>
        <v>0</v>
      </c>
      <c r="BH203" s="233">
        <f>IF(N203="sníž. přenesená",J203,0)</f>
        <v>0</v>
      </c>
      <c r="BI203" s="233">
        <f>IF(N203="nulová",J203,0)</f>
        <v>0</v>
      </c>
      <c r="BJ203" s="17" t="s">
        <v>84</v>
      </c>
      <c r="BK203" s="233">
        <f>ROUND(I203*H203,2)</f>
        <v>0</v>
      </c>
      <c r="BL203" s="17" t="s">
        <v>254</v>
      </c>
      <c r="BM203" s="232" t="s">
        <v>2475</v>
      </c>
    </row>
    <row r="204" s="2" customFormat="1">
      <c r="A204" s="38"/>
      <c r="B204" s="39"/>
      <c r="C204" s="40"/>
      <c r="D204" s="234" t="s">
        <v>260</v>
      </c>
      <c r="E204" s="40"/>
      <c r="F204" s="235" t="s">
        <v>1349</v>
      </c>
      <c r="G204" s="40"/>
      <c r="H204" s="40"/>
      <c r="I204" s="236"/>
      <c r="J204" s="40"/>
      <c r="K204" s="40"/>
      <c r="L204" s="44"/>
      <c r="M204" s="237"/>
      <c r="N204" s="238"/>
      <c r="O204" s="91"/>
      <c r="P204" s="91"/>
      <c r="Q204" s="91"/>
      <c r="R204" s="91"/>
      <c r="S204" s="91"/>
      <c r="T204" s="92"/>
      <c r="U204" s="38"/>
      <c r="V204" s="38"/>
      <c r="W204" s="38"/>
      <c r="X204" s="38"/>
      <c r="Y204" s="38"/>
      <c r="Z204" s="38"/>
      <c r="AA204" s="38"/>
      <c r="AB204" s="38"/>
      <c r="AC204" s="38"/>
      <c r="AD204" s="38"/>
      <c r="AE204" s="38"/>
      <c r="AT204" s="17" t="s">
        <v>260</v>
      </c>
      <c r="AU204" s="17" t="s">
        <v>86</v>
      </c>
    </row>
    <row r="205" s="13" customFormat="1">
      <c r="A205" s="13"/>
      <c r="B205" s="253"/>
      <c r="C205" s="254"/>
      <c r="D205" s="234" t="s">
        <v>276</v>
      </c>
      <c r="E205" s="255" t="s">
        <v>1</v>
      </c>
      <c r="F205" s="256" t="s">
        <v>1351</v>
      </c>
      <c r="G205" s="254"/>
      <c r="H205" s="255" t="s">
        <v>1</v>
      </c>
      <c r="I205" s="257"/>
      <c r="J205" s="254"/>
      <c r="K205" s="254"/>
      <c r="L205" s="258"/>
      <c r="M205" s="259"/>
      <c r="N205" s="260"/>
      <c r="O205" s="260"/>
      <c r="P205" s="260"/>
      <c r="Q205" s="260"/>
      <c r="R205" s="260"/>
      <c r="S205" s="260"/>
      <c r="T205" s="261"/>
      <c r="U205" s="13"/>
      <c r="V205" s="13"/>
      <c r="W205" s="13"/>
      <c r="X205" s="13"/>
      <c r="Y205" s="13"/>
      <c r="Z205" s="13"/>
      <c r="AA205" s="13"/>
      <c r="AB205" s="13"/>
      <c r="AC205" s="13"/>
      <c r="AD205" s="13"/>
      <c r="AE205" s="13"/>
      <c r="AT205" s="262" t="s">
        <v>276</v>
      </c>
      <c r="AU205" s="262" t="s">
        <v>86</v>
      </c>
      <c r="AV205" s="13" t="s">
        <v>84</v>
      </c>
      <c r="AW205" s="13" t="s">
        <v>32</v>
      </c>
      <c r="AX205" s="13" t="s">
        <v>76</v>
      </c>
      <c r="AY205" s="262" t="s">
        <v>251</v>
      </c>
    </row>
    <row r="206" s="13" customFormat="1">
      <c r="A206" s="13"/>
      <c r="B206" s="253"/>
      <c r="C206" s="254"/>
      <c r="D206" s="234" t="s">
        <v>276</v>
      </c>
      <c r="E206" s="255" t="s">
        <v>1</v>
      </c>
      <c r="F206" s="256" t="s">
        <v>1352</v>
      </c>
      <c r="G206" s="254"/>
      <c r="H206" s="255" t="s">
        <v>1</v>
      </c>
      <c r="I206" s="257"/>
      <c r="J206" s="254"/>
      <c r="K206" s="254"/>
      <c r="L206" s="258"/>
      <c r="M206" s="259"/>
      <c r="N206" s="260"/>
      <c r="O206" s="260"/>
      <c r="P206" s="260"/>
      <c r="Q206" s="260"/>
      <c r="R206" s="260"/>
      <c r="S206" s="260"/>
      <c r="T206" s="261"/>
      <c r="U206" s="13"/>
      <c r="V206" s="13"/>
      <c r="W206" s="13"/>
      <c r="X206" s="13"/>
      <c r="Y206" s="13"/>
      <c r="Z206" s="13"/>
      <c r="AA206" s="13"/>
      <c r="AB206" s="13"/>
      <c r="AC206" s="13"/>
      <c r="AD206" s="13"/>
      <c r="AE206" s="13"/>
      <c r="AT206" s="262" t="s">
        <v>276</v>
      </c>
      <c r="AU206" s="262" t="s">
        <v>86</v>
      </c>
      <c r="AV206" s="13" t="s">
        <v>84</v>
      </c>
      <c r="AW206" s="13" t="s">
        <v>32</v>
      </c>
      <c r="AX206" s="13" t="s">
        <v>76</v>
      </c>
      <c r="AY206" s="262" t="s">
        <v>251</v>
      </c>
    </row>
    <row r="207" s="12" customFormat="1">
      <c r="A207" s="12"/>
      <c r="B207" s="242"/>
      <c r="C207" s="243"/>
      <c r="D207" s="234" t="s">
        <v>276</v>
      </c>
      <c r="E207" s="244" t="s">
        <v>1</v>
      </c>
      <c r="F207" s="245" t="s">
        <v>2473</v>
      </c>
      <c r="G207" s="243"/>
      <c r="H207" s="246">
        <v>851.96000000000004</v>
      </c>
      <c r="I207" s="247"/>
      <c r="J207" s="243"/>
      <c r="K207" s="243"/>
      <c r="L207" s="248"/>
      <c r="M207" s="249"/>
      <c r="N207" s="250"/>
      <c r="O207" s="250"/>
      <c r="P207" s="250"/>
      <c r="Q207" s="250"/>
      <c r="R207" s="250"/>
      <c r="S207" s="250"/>
      <c r="T207" s="251"/>
      <c r="U207" s="12"/>
      <c r="V207" s="12"/>
      <c r="W207" s="12"/>
      <c r="X207" s="12"/>
      <c r="Y207" s="12"/>
      <c r="Z207" s="12"/>
      <c r="AA207" s="12"/>
      <c r="AB207" s="12"/>
      <c r="AC207" s="12"/>
      <c r="AD207" s="12"/>
      <c r="AE207" s="12"/>
      <c r="AT207" s="252" t="s">
        <v>276</v>
      </c>
      <c r="AU207" s="252" t="s">
        <v>86</v>
      </c>
      <c r="AV207" s="12" t="s">
        <v>86</v>
      </c>
      <c r="AW207" s="12" t="s">
        <v>32</v>
      </c>
      <c r="AX207" s="12" t="s">
        <v>76</v>
      </c>
      <c r="AY207" s="252" t="s">
        <v>251</v>
      </c>
    </row>
    <row r="208" s="15" customFormat="1">
      <c r="A208" s="15"/>
      <c r="B208" s="274"/>
      <c r="C208" s="275"/>
      <c r="D208" s="234" t="s">
        <v>276</v>
      </c>
      <c r="E208" s="276" t="s">
        <v>1</v>
      </c>
      <c r="F208" s="277" t="s">
        <v>423</v>
      </c>
      <c r="G208" s="275"/>
      <c r="H208" s="278">
        <v>851.96000000000004</v>
      </c>
      <c r="I208" s="279"/>
      <c r="J208" s="275"/>
      <c r="K208" s="275"/>
      <c r="L208" s="280"/>
      <c r="M208" s="281"/>
      <c r="N208" s="282"/>
      <c r="O208" s="282"/>
      <c r="P208" s="282"/>
      <c r="Q208" s="282"/>
      <c r="R208" s="282"/>
      <c r="S208" s="282"/>
      <c r="T208" s="283"/>
      <c r="U208" s="15"/>
      <c r="V208" s="15"/>
      <c r="W208" s="15"/>
      <c r="X208" s="15"/>
      <c r="Y208" s="15"/>
      <c r="Z208" s="15"/>
      <c r="AA208" s="15"/>
      <c r="AB208" s="15"/>
      <c r="AC208" s="15"/>
      <c r="AD208" s="15"/>
      <c r="AE208" s="15"/>
      <c r="AT208" s="284" t="s">
        <v>276</v>
      </c>
      <c r="AU208" s="284" t="s">
        <v>86</v>
      </c>
      <c r="AV208" s="15" t="s">
        <v>254</v>
      </c>
      <c r="AW208" s="15" t="s">
        <v>32</v>
      </c>
      <c r="AX208" s="15" t="s">
        <v>84</v>
      </c>
      <c r="AY208" s="284" t="s">
        <v>251</v>
      </c>
    </row>
    <row r="209" s="12" customFormat="1">
      <c r="A209" s="12"/>
      <c r="B209" s="242"/>
      <c r="C209" s="243"/>
      <c r="D209" s="234" t="s">
        <v>276</v>
      </c>
      <c r="E209" s="243"/>
      <c r="F209" s="245" t="s">
        <v>2476</v>
      </c>
      <c r="G209" s="243"/>
      <c r="H209" s="246">
        <v>1533.528</v>
      </c>
      <c r="I209" s="247"/>
      <c r="J209" s="243"/>
      <c r="K209" s="243"/>
      <c r="L209" s="248"/>
      <c r="M209" s="249"/>
      <c r="N209" s="250"/>
      <c r="O209" s="250"/>
      <c r="P209" s="250"/>
      <c r="Q209" s="250"/>
      <c r="R209" s="250"/>
      <c r="S209" s="250"/>
      <c r="T209" s="251"/>
      <c r="U209" s="12"/>
      <c r="V209" s="12"/>
      <c r="W209" s="12"/>
      <c r="X209" s="12"/>
      <c r="Y209" s="12"/>
      <c r="Z209" s="12"/>
      <c r="AA209" s="12"/>
      <c r="AB209" s="12"/>
      <c r="AC209" s="12"/>
      <c r="AD209" s="12"/>
      <c r="AE209" s="12"/>
      <c r="AT209" s="252" t="s">
        <v>276</v>
      </c>
      <c r="AU209" s="252" t="s">
        <v>86</v>
      </c>
      <c r="AV209" s="12" t="s">
        <v>86</v>
      </c>
      <c r="AW209" s="12" t="s">
        <v>4</v>
      </c>
      <c r="AX209" s="12" t="s">
        <v>84</v>
      </c>
      <c r="AY209" s="252" t="s">
        <v>251</v>
      </c>
    </row>
    <row r="210" s="2" customFormat="1" ht="33" customHeight="1">
      <c r="A210" s="38"/>
      <c r="B210" s="39"/>
      <c r="C210" s="220" t="s">
        <v>336</v>
      </c>
      <c r="D210" s="220" t="s">
        <v>255</v>
      </c>
      <c r="E210" s="221" t="s">
        <v>679</v>
      </c>
      <c r="F210" s="222" t="s">
        <v>680</v>
      </c>
      <c r="G210" s="223" t="s">
        <v>681</v>
      </c>
      <c r="H210" s="224">
        <v>6129.7759999999998</v>
      </c>
      <c r="I210" s="225"/>
      <c r="J210" s="226">
        <f>ROUND(I210*H210,2)</f>
        <v>0</v>
      </c>
      <c r="K210" s="227"/>
      <c r="L210" s="44"/>
      <c r="M210" s="228" t="s">
        <v>1</v>
      </c>
      <c r="N210" s="229" t="s">
        <v>41</v>
      </c>
      <c r="O210" s="91"/>
      <c r="P210" s="230">
        <f>O210*H210</f>
        <v>0</v>
      </c>
      <c r="Q210" s="230">
        <v>0</v>
      </c>
      <c r="R210" s="230">
        <f>Q210*H210</f>
        <v>0</v>
      </c>
      <c r="S210" s="230">
        <v>0</v>
      </c>
      <c r="T210" s="231">
        <f>S210*H210</f>
        <v>0</v>
      </c>
      <c r="U210" s="38"/>
      <c r="V210" s="38"/>
      <c r="W210" s="38"/>
      <c r="X210" s="38"/>
      <c r="Y210" s="38"/>
      <c r="Z210" s="38"/>
      <c r="AA210" s="38"/>
      <c r="AB210" s="38"/>
      <c r="AC210" s="38"/>
      <c r="AD210" s="38"/>
      <c r="AE210" s="38"/>
      <c r="AR210" s="232" t="s">
        <v>254</v>
      </c>
      <c r="AT210" s="232" t="s">
        <v>255</v>
      </c>
      <c r="AU210" s="232" t="s">
        <v>86</v>
      </c>
      <c r="AY210" s="17" t="s">
        <v>251</v>
      </c>
      <c r="BE210" s="233">
        <f>IF(N210="základní",J210,0)</f>
        <v>0</v>
      </c>
      <c r="BF210" s="233">
        <f>IF(N210="snížená",J210,0)</f>
        <v>0</v>
      </c>
      <c r="BG210" s="233">
        <f>IF(N210="zákl. přenesená",J210,0)</f>
        <v>0</v>
      </c>
      <c r="BH210" s="233">
        <f>IF(N210="sníž. přenesená",J210,0)</f>
        <v>0</v>
      </c>
      <c r="BI210" s="233">
        <f>IF(N210="nulová",J210,0)</f>
        <v>0</v>
      </c>
      <c r="BJ210" s="17" t="s">
        <v>84</v>
      </c>
      <c r="BK210" s="233">
        <f>ROUND(I210*H210,2)</f>
        <v>0</v>
      </c>
      <c r="BL210" s="17" t="s">
        <v>254</v>
      </c>
      <c r="BM210" s="232" t="s">
        <v>2477</v>
      </c>
    </row>
    <row r="211" s="2" customFormat="1">
      <c r="A211" s="38"/>
      <c r="B211" s="39"/>
      <c r="C211" s="40"/>
      <c r="D211" s="234" t="s">
        <v>260</v>
      </c>
      <c r="E211" s="40"/>
      <c r="F211" s="235" t="s">
        <v>683</v>
      </c>
      <c r="G211" s="40"/>
      <c r="H211" s="40"/>
      <c r="I211" s="236"/>
      <c r="J211" s="40"/>
      <c r="K211" s="40"/>
      <c r="L211" s="44"/>
      <c r="M211" s="237"/>
      <c r="N211" s="238"/>
      <c r="O211" s="91"/>
      <c r="P211" s="91"/>
      <c r="Q211" s="91"/>
      <c r="R211" s="91"/>
      <c r="S211" s="91"/>
      <c r="T211" s="92"/>
      <c r="U211" s="38"/>
      <c r="V211" s="38"/>
      <c r="W211" s="38"/>
      <c r="X211" s="38"/>
      <c r="Y211" s="38"/>
      <c r="Z211" s="38"/>
      <c r="AA211" s="38"/>
      <c r="AB211" s="38"/>
      <c r="AC211" s="38"/>
      <c r="AD211" s="38"/>
      <c r="AE211" s="38"/>
      <c r="AT211" s="17" t="s">
        <v>260</v>
      </c>
      <c r="AU211" s="17" t="s">
        <v>86</v>
      </c>
    </row>
    <row r="212" s="2" customFormat="1">
      <c r="A212" s="38"/>
      <c r="B212" s="39"/>
      <c r="C212" s="40"/>
      <c r="D212" s="240" t="s">
        <v>274</v>
      </c>
      <c r="E212" s="40"/>
      <c r="F212" s="241" t="s">
        <v>684</v>
      </c>
      <c r="G212" s="40"/>
      <c r="H212" s="40"/>
      <c r="I212" s="236"/>
      <c r="J212" s="40"/>
      <c r="K212" s="40"/>
      <c r="L212" s="44"/>
      <c r="M212" s="237"/>
      <c r="N212" s="238"/>
      <c r="O212" s="91"/>
      <c r="P212" s="91"/>
      <c r="Q212" s="91"/>
      <c r="R212" s="91"/>
      <c r="S212" s="91"/>
      <c r="T212" s="92"/>
      <c r="U212" s="38"/>
      <c r="V212" s="38"/>
      <c r="W212" s="38"/>
      <c r="X212" s="38"/>
      <c r="Y212" s="38"/>
      <c r="Z212" s="38"/>
      <c r="AA212" s="38"/>
      <c r="AB212" s="38"/>
      <c r="AC212" s="38"/>
      <c r="AD212" s="38"/>
      <c r="AE212" s="38"/>
      <c r="AT212" s="17" t="s">
        <v>274</v>
      </c>
      <c r="AU212" s="17" t="s">
        <v>86</v>
      </c>
    </row>
    <row r="213" s="12" customFormat="1">
      <c r="A213" s="12"/>
      <c r="B213" s="242"/>
      <c r="C213" s="243"/>
      <c r="D213" s="234" t="s">
        <v>276</v>
      </c>
      <c r="E213" s="244" t="s">
        <v>1</v>
      </c>
      <c r="F213" s="245" t="s">
        <v>2478</v>
      </c>
      <c r="G213" s="243"/>
      <c r="H213" s="246">
        <v>6129.7759999999998</v>
      </c>
      <c r="I213" s="247"/>
      <c r="J213" s="243"/>
      <c r="K213" s="243"/>
      <c r="L213" s="248"/>
      <c r="M213" s="249"/>
      <c r="N213" s="250"/>
      <c r="O213" s="250"/>
      <c r="P213" s="250"/>
      <c r="Q213" s="250"/>
      <c r="R213" s="250"/>
      <c r="S213" s="250"/>
      <c r="T213" s="251"/>
      <c r="U213" s="12"/>
      <c r="V213" s="12"/>
      <c r="W213" s="12"/>
      <c r="X213" s="12"/>
      <c r="Y213" s="12"/>
      <c r="Z213" s="12"/>
      <c r="AA213" s="12"/>
      <c r="AB213" s="12"/>
      <c r="AC213" s="12"/>
      <c r="AD213" s="12"/>
      <c r="AE213" s="12"/>
      <c r="AT213" s="252" t="s">
        <v>276</v>
      </c>
      <c r="AU213" s="252" t="s">
        <v>86</v>
      </c>
      <c r="AV213" s="12" t="s">
        <v>86</v>
      </c>
      <c r="AW213" s="12" t="s">
        <v>32</v>
      </c>
      <c r="AX213" s="12" t="s">
        <v>84</v>
      </c>
      <c r="AY213" s="252" t="s">
        <v>251</v>
      </c>
    </row>
    <row r="214" s="2" customFormat="1" ht="16.5" customHeight="1">
      <c r="A214" s="38"/>
      <c r="B214" s="39"/>
      <c r="C214" s="220" t="s">
        <v>342</v>
      </c>
      <c r="D214" s="220" t="s">
        <v>255</v>
      </c>
      <c r="E214" s="221" t="s">
        <v>610</v>
      </c>
      <c r="F214" s="222" t="s">
        <v>611</v>
      </c>
      <c r="G214" s="223" t="s">
        <v>592</v>
      </c>
      <c r="H214" s="224">
        <v>3831.1100000000001</v>
      </c>
      <c r="I214" s="225"/>
      <c r="J214" s="226">
        <f>ROUND(I214*H214,2)</f>
        <v>0</v>
      </c>
      <c r="K214" s="227"/>
      <c r="L214" s="44"/>
      <c r="M214" s="228" t="s">
        <v>1</v>
      </c>
      <c r="N214" s="229" t="s">
        <v>41</v>
      </c>
      <c r="O214" s="91"/>
      <c r="P214" s="230">
        <f>O214*H214</f>
        <v>0</v>
      </c>
      <c r="Q214" s="230">
        <v>0</v>
      </c>
      <c r="R214" s="230">
        <f>Q214*H214</f>
        <v>0</v>
      </c>
      <c r="S214" s="230">
        <v>0</v>
      </c>
      <c r="T214" s="231">
        <f>S214*H214</f>
        <v>0</v>
      </c>
      <c r="U214" s="38"/>
      <c r="V214" s="38"/>
      <c r="W214" s="38"/>
      <c r="X214" s="38"/>
      <c r="Y214" s="38"/>
      <c r="Z214" s="38"/>
      <c r="AA214" s="38"/>
      <c r="AB214" s="38"/>
      <c r="AC214" s="38"/>
      <c r="AD214" s="38"/>
      <c r="AE214" s="38"/>
      <c r="AR214" s="232" t="s">
        <v>254</v>
      </c>
      <c r="AT214" s="232" t="s">
        <v>255</v>
      </c>
      <c r="AU214" s="232" t="s">
        <v>86</v>
      </c>
      <c r="AY214" s="17" t="s">
        <v>251</v>
      </c>
      <c r="BE214" s="233">
        <f>IF(N214="základní",J214,0)</f>
        <v>0</v>
      </c>
      <c r="BF214" s="233">
        <f>IF(N214="snížená",J214,0)</f>
        <v>0</v>
      </c>
      <c r="BG214" s="233">
        <f>IF(N214="zákl. přenesená",J214,0)</f>
        <v>0</v>
      </c>
      <c r="BH214" s="233">
        <f>IF(N214="sníž. přenesená",J214,0)</f>
        <v>0</v>
      </c>
      <c r="BI214" s="233">
        <f>IF(N214="nulová",J214,0)</f>
        <v>0</v>
      </c>
      <c r="BJ214" s="17" t="s">
        <v>84</v>
      </c>
      <c r="BK214" s="233">
        <f>ROUND(I214*H214,2)</f>
        <v>0</v>
      </c>
      <c r="BL214" s="17" t="s">
        <v>254</v>
      </c>
      <c r="BM214" s="232" t="s">
        <v>2479</v>
      </c>
    </row>
    <row r="215" s="2" customFormat="1">
      <c r="A215" s="38"/>
      <c r="B215" s="39"/>
      <c r="C215" s="40"/>
      <c r="D215" s="234" t="s">
        <v>260</v>
      </c>
      <c r="E215" s="40"/>
      <c r="F215" s="235" t="s">
        <v>613</v>
      </c>
      <c r="G215" s="40"/>
      <c r="H215" s="40"/>
      <c r="I215" s="236"/>
      <c r="J215" s="40"/>
      <c r="K215" s="40"/>
      <c r="L215" s="44"/>
      <c r="M215" s="237"/>
      <c r="N215" s="238"/>
      <c r="O215" s="91"/>
      <c r="P215" s="91"/>
      <c r="Q215" s="91"/>
      <c r="R215" s="91"/>
      <c r="S215" s="91"/>
      <c r="T215" s="92"/>
      <c r="U215" s="38"/>
      <c r="V215" s="38"/>
      <c r="W215" s="38"/>
      <c r="X215" s="38"/>
      <c r="Y215" s="38"/>
      <c r="Z215" s="38"/>
      <c r="AA215" s="38"/>
      <c r="AB215" s="38"/>
      <c r="AC215" s="38"/>
      <c r="AD215" s="38"/>
      <c r="AE215" s="38"/>
      <c r="AT215" s="17" t="s">
        <v>260</v>
      </c>
      <c r="AU215" s="17" t="s">
        <v>86</v>
      </c>
    </row>
    <row r="216" s="2" customFormat="1">
      <c r="A216" s="38"/>
      <c r="B216" s="39"/>
      <c r="C216" s="40"/>
      <c r="D216" s="240" t="s">
        <v>274</v>
      </c>
      <c r="E216" s="40"/>
      <c r="F216" s="241" t="s">
        <v>614</v>
      </c>
      <c r="G216" s="40"/>
      <c r="H216" s="40"/>
      <c r="I216" s="236"/>
      <c r="J216" s="40"/>
      <c r="K216" s="40"/>
      <c r="L216" s="44"/>
      <c r="M216" s="237"/>
      <c r="N216" s="238"/>
      <c r="O216" s="91"/>
      <c r="P216" s="91"/>
      <c r="Q216" s="91"/>
      <c r="R216" s="91"/>
      <c r="S216" s="91"/>
      <c r="T216" s="92"/>
      <c r="U216" s="38"/>
      <c r="V216" s="38"/>
      <c r="W216" s="38"/>
      <c r="X216" s="38"/>
      <c r="Y216" s="38"/>
      <c r="Z216" s="38"/>
      <c r="AA216" s="38"/>
      <c r="AB216" s="38"/>
      <c r="AC216" s="38"/>
      <c r="AD216" s="38"/>
      <c r="AE216" s="38"/>
      <c r="AT216" s="17" t="s">
        <v>274</v>
      </c>
      <c r="AU216" s="17" t="s">
        <v>86</v>
      </c>
    </row>
    <row r="217" s="12" customFormat="1">
      <c r="A217" s="12"/>
      <c r="B217" s="242"/>
      <c r="C217" s="243"/>
      <c r="D217" s="234" t="s">
        <v>276</v>
      </c>
      <c r="E217" s="244" t="s">
        <v>1</v>
      </c>
      <c r="F217" s="245" t="s">
        <v>2480</v>
      </c>
      <c r="G217" s="243"/>
      <c r="H217" s="246">
        <v>3831.1100000000001</v>
      </c>
      <c r="I217" s="247"/>
      <c r="J217" s="243"/>
      <c r="K217" s="243"/>
      <c r="L217" s="248"/>
      <c r="M217" s="249"/>
      <c r="N217" s="250"/>
      <c r="O217" s="250"/>
      <c r="P217" s="250"/>
      <c r="Q217" s="250"/>
      <c r="R217" s="250"/>
      <c r="S217" s="250"/>
      <c r="T217" s="251"/>
      <c r="U217" s="12"/>
      <c r="V217" s="12"/>
      <c r="W217" s="12"/>
      <c r="X217" s="12"/>
      <c r="Y217" s="12"/>
      <c r="Z217" s="12"/>
      <c r="AA217" s="12"/>
      <c r="AB217" s="12"/>
      <c r="AC217" s="12"/>
      <c r="AD217" s="12"/>
      <c r="AE217" s="12"/>
      <c r="AT217" s="252" t="s">
        <v>276</v>
      </c>
      <c r="AU217" s="252" t="s">
        <v>86</v>
      </c>
      <c r="AV217" s="12" t="s">
        <v>86</v>
      </c>
      <c r="AW217" s="12" t="s">
        <v>32</v>
      </c>
      <c r="AX217" s="12" t="s">
        <v>84</v>
      </c>
      <c r="AY217" s="252" t="s">
        <v>251</v>
      </c>
    </row>
    <row r="218" s="2" customFormat="1" ht="24.15" customHeight="1">
      <c r="A218" s="38"/>
      <c r="B218" s="39"/>
      <c r="C218" s="220" t="s">
        <v>350</v>
      </c>
      <c r="D218" s="220" t="s">
        <v>255</v>
      </c>
      <c r="E218" s="221" t="s">
        <v>1365</v>
      </c>
      <c r="F218" s="222" t="s">
        <v>1366</v>
      </c>
      <c r="G218" s="223" t="s">
        <v>592</v>
      </c>
      <c r="H218" s="224">
        <v>27</v>
      </c>
      <c r="I218" s="225"/>
      <c r="J218" s="226">
        <f>ROUND(I218*H218,2)</f>
        <v>0</v>
      </c>
      <c r="K218" s="227"/>
      <c r="L218" s="44"/>
      <c r="M218" s="228" t="s">
        <v>1</v>
      </c>
      <c r="N218" s="229" t="s">
        <v>41</v>
      </c>
      <c r="O218" s="91"/>
      <c r="P218" s="230">
        <f>O218*H218</f>
        <v>0</v>
      </c>
      <c r="Q218" s="230">
        <v>0</v>
      </c>
      <c r="R218" s="230">
        <f>Q218*H218</f>
        <v>0</v>
      </c>
      <c r="S218" s="230">
        <v>0</v>
      </c>
      <c r="T218" s="231">
        <f>S218*H218</f>
        <v>0</v>
      </c>
      <c r="U218" s="38"/>
      <c r="V218" s="38"/>
      <c r="W218" s="38"/>
      <c r="X218" s="38"/>
      <c r="Y218" s="38"/>
      <c r="Z218" s="38"/>
      <c r="AA218" s="38"/>
      <c r="AB218" s="38"/>
      <c r="AC218" s="38"/>
      <c r="AD218" s="38"/>
      <c r="AE218" s="38"/>
      <c r="AR218" s="232" t="s">
        <v>254</v>
      </c>
      <c r="AT218" s="232" t="s">
        <v>255</v>
      </c>
      <c r="AU218" s="232" t="s">
        <v>86</v>
      </c>
      <c r="AY218" s="17" t="s">
        <v>251</v>
      </c>
      <c r="BE218" s="233">
        <f>IF(N218="základní",J218,0)</f>
        <v>0</v>
      </c>
      <c r="BF218" s="233">
        <f>IF(N218="snížená",J218,0)</f>
        <v>0</v>
      </c>
      <c r="BG218" s="233">
        <f>IF(N218="zákl. přenesená",J218,0)</f>
        <v>0</v>
      </c>
      <c r="BH218" s="233">
        <f>IF(N218="sníž. přenesená",J218,0)</f>
        <v>0</v>
      </c>
      <c r="BI218" s="233">
        <f>IF(N218="nulová",J218,0)</f>
        <v>0</v>
      </c>
      <c r="BJ218" s="17" t="s">
        <v>84</v>
      </c>
      <c r="BK218" s="233">
        <f>ROUND(I218*H218,2)</f>
        <v>0</v>
      </c>
      <c r="BL218" s="17" t="s">
        <v>254</v>
      </c>
      <c r="BM218" s="232" t="s">
        <v>2481</v>
      </c>
    </row>
    <row r="219" s="2" customFormat="1">
      <c r="A219" s="38"/>
      <c r="B219" s="39"/>
      <c r="C219" s="40"/>
      <c r="D219" s="234" t="s">
        <v>260</v>
      </c>
      <c r="E219" s="40"/>
      <c r="F219" s="235" t="s">
        <v>1368</v>
      </c>
      <c r="G219" s="40"/>
      <c r="H219" s="40"/>
      <c r="I219" s="236"/>
      <c r="J219" s="40"/>
      <c r="K219" s="40"/>
      <c r="L219" s="44"/>
      <c r="M219" s="237"/>
      <c r="N219" s="238"/>
      <c r="O219" s="91"/>
      <c r="P219" s="91"/>
      <c r="Q219" s="91"/>
      <c r="R219" s="91"/>
      <c r="S219" s="91"/>
      <c r="T219" s="92"/>
      <c r="U219" s="38"/>
      <c r="V219" s="38"/>
      <c r="W219" s="38"/>
      <c r="X219" s="38"/>
      <c r="Y219" s="38"/>
      <c r="Z219" s="38"/>
      <c r="AA219" s="38"/>
      <c r="AB219" s="38"/>
      <c r="AC219" s="38"/>
      <c r="AD219" s="38"/>
      <c r="AE219" s="38"/>
      <c r="AT219" s="17" t="s">
        <v>260</v>
      </c>
      <c r="AU219" s="17" t="s">
        <v>86</v>
      </c>
    </row>
    <row r="220" s="2" customFormat="1">
      <c r="A220" s="38"/>
      <c r="B220" s="39"/>
      <c r="C220" s="40"/>
      <c r="D220" s="240" t="s">
        <v>274</v>
      </c>
      <c r="E220" s="40"/>
      <c r="F220" s="241" t="s">
        <v>1369</v>
      </c>
      <c r="G220" s="40"/>
      <c r="H220" s="40"/>
      <c r="I220" s="236"/>
      <c r="J220" s="40"/>
      <c r="K220" s="40"/>
      <c r="L220" s="44"/>
      <c r="M220" s="237"/>
      <c r="N220" s="238"/>
      <c r="O220" s="91"/>
      <c r="P220" s="91"/>
      <c r="Q220" s="91"/>
      <c r="R220" s="91"/>
      <c r="S220" s="91"/>
      <c r="T220" s="92"/>
      <c r="U220" s="38"/>
      <c r="V220" s="38"/>
      <c r="W220" s="38"/>
      <c r="X220" s="38"/>
      <c r="Y220" s="38"/>
      <c r="Z220" s="38"/>
      <c r="AA220" s="38"/>
      <c r="AB220" s="38"/>
      <c r="AC220" s="38"/>
      <c r="AD220" s="38"/>
      <c r="AE220" s="38"/>
      <c r="AT220" s="17" t="s">
        <v>274</v>
      </c>
      <c r="AU220" s="17" t="s">
        <v>86</v>
      </c>
    </row>
    <row r="221" s="12" customFormat="1">
      <c r="A221" s="12"/>
      <c r="B221" s="242"/>
      <c r="C221" s="243"/>
      <c r="D221" s="234" t="s">
        <v>276</v>
      </c>
      <c r="E221" s="244" t="s">
        <v>1</v>
      </c>
      <c r="F221" s="245" t="s">
        <v>2482</v>
      </c>
      <c r="G221" s="243"/>
      <c r="H221" s="246">
        <v>27</v>
      </c>
      <c r="I221" s="247"/>
      <c r="J221" s="243"/>
      <c r="K221" s="243"/>
      <c r="L221" s="248"/>
      <c r="M221" s="249"/>
      <c r="N221" s="250"/>
      <c r="O221" s="250"/>
      <c r="P221" s="250"/>
      <c r="Q221" s="250"/>
      <c r="R221" s="250"/>
      <c r="S221" s="250"/>
      <c r="T221" s="251"/>
      <c r="U221" s="12"/>
      <c r="V221" s="12"/>
      <c r="W221" s="12"/>
      <c r="X221" s="12"/>
      <c r="Y221" s="12"/>
      <c r="Z221" s="12"/>
      <c r="AA221" s="12"/>
      <c r="AB221" s="12"/>
      <c r="AC221" s="12"/>
      <c r="AD221" s="12"/>
      <c r="AE221" s="12"/>
      <c r="AT221" s="252" t="s">
        <v>276</v>
      </c>
      <c r="AU221" s="252" t="s">
        <v>86</v>
      </c>
      <c r="AV221" s="12" t="s">
        <v>86</v>
      </c>
      <c r="AW221" s="12" t="s">
        <v>32</v>
      </c>
      <c r="AX221" s="12" t="s">
        <v>76</v>
      </c>
      <c r="AY221" s="252" t="s">
        <v>251</v>
      </c>
    </row>
    <row r="222" s="15" customFormat="1">
      <c r="A222" s="15"/>
      <c r="B222" s="274"/>
      <c r="C222" s="275"/>
      <c r="D222" s="234" t="s">
        <v>276</v>
      </c>
      <c r="E222" s="276" t="s">
        <v>1</v>
      </c>
      <c r="F222" s="277" t="s">
        <v>423</v>
      </c>
      <c r="G222" s="275"/>
      <c r="H222" s="278">
        <v>27</v>
      </c>
      <c r="I222" s="279"/>
      <c r="J222" s="275"/>
      <c r="K222" s="275"/>
      <c r="L222" s="280"/>
      <c r="M222" s="281"/>
      <c r="N222" s="282"/>
      <c r="O222" s="282"/>
      <c r="P222" s="282"/>
      <c r="Q222" s="282"/>
      <c r="R222" s="282"/>
      <c r="S222" s="282"/>
      <c r="T222" s="283"/>
      <c r="U222" s="15"/>
      <c r="V222" s="15"/>
      <c r="W222" s="15"/>
      <c r="X222" s="15"/>
      <c r="Y222" s="15"/>
      <c r="Z222" s="15"/>
      <c r="AA222" s="15"/>
      <c r="AB222" s="15"/>
      <c r="AC222" s="15"/>
      <c r="AD222" s="15"/>
      <c r="AE222" s="15"/>
      <c r="AT222" s="284" t="s">
        <v>276</v>
      </c>
      <c r="AU222" s="284" t="s">
        <v>86</v>
      </c>
      <c r="AV222" s="15" t="s">
        <v>254</v>
      </c>
      <c r="AW222" s="15" t="s">
        <v>32</v>
      </c>
      <c r="AX222" s="15" t="s">
        <v>84</v>
      </c>
      <c r="AY222" s="284" t="s">
        <v>251</v>
      </c>
    </row>
    <row r="223" s="2" customFormat="1" ht="24.15" customHeight="1">
      <c r="A223" s="38"/>
      <c r="B223" s="39"/>
      <c r="C223" s="220" t="s">
        <v>357</v>
      </c>
      <c r="D223" s="220" t="s">
        <v>255</v>
      </c>
      <c r="E223" s="221" t="s">
        <v>1371</v>
      </c>
      <c r="F223" s="222" t="s">
        <v>1372</v>
      </c>
      <c r="G223" s="223" t="s">
        <v>592</v>
      </c>
      <c r="H223" s="224">
        <v>41.939999999999998</v>
      </c>
      <c r="I223" s="225"/>
      <c r="J223" s="226">
        <f>ROUND(I223*H223,2)</f>
        <v>0</v>
      </c>
      <c r="K223" s="227"/>
      <c r="L223" s="44"/>
      <c r="M223" s="228" t="s">
        <v>1</v>
      </c>
      <c r="N223" s="229" t="s">
        <v>41</v>
      </c>
      <c r="O223" s="91"/>
      <c r="P223" s="230">
        <f>O223*H223</f>
        <v>0</v>
      </c>
      <c r="Q223" s="230">
        <v>0</v>
      </c>
      <c r="R223" s="230">
        <f>Q223*H223</f>
        <v>0</v>
      </c>
      <c r="S223" s="230">
        <v>0</v>
      </c>
      <c r="T223" s="231">
        <f>S223*H223</f>
        <v>0</v>
      </c>
      <c r="U223" s="38"/>
      <c r="V223" s="38"/>
      <c r="W223" s="38"/>
      <c r="X223" s="38"/>
      <c r="Y223" s="38"/>
      <c r="Z223" s="38"/>
      <c r="AA223" s="38"/>
      <c r="AB223" s="38"/>
      <c r="AC223" s="38"/>
      <c r="AD223" s="38"/>
      <c r="AE223" s="38"/>
      <c r="AR223" s="232" t="s">
        <v>254</v>
      </c>
      <c r="AT223" s="232" t="s">
        <v>255</v>
      </c>
      <c r="AU223" s="232" t="s">
        <v>86</v>
      </c>
      <c r="AY223" s="17" t="s">
        <v>251</v>
      </c>
      <c r="BE223" s="233">
        <f>IF(N223="základní",J223,0)</f>
        <v>0</v>
      </c>
      <c r="BF223" s="233">
        <f>IF(N223="snížená",J223,0)</f>
        <v>0</v>
      </c>
      <c r="BG223" s="233">
        <f>IF(N223="zákl. přenesená",J223,0)</f>
        <v>0</v>
      </c>
      <c r="BH223" s="233">
        <f>IF(N223="sníž. přenesená",J223,0)</f>
        <v>0</v>
      </c>
      <c r="BI223" s="233">
        <f>IF(N223="nulová",J223,0)</f>
        <v>0</v>
      </c>
      <c r="BJ223" s="17" t="s">
        <v>84</v>
      </c>
      <c r="BK223" s="233">
        <f>ROUND(I223*H223,2)</f>
        <v>0</v>
      </c>
      <c r="BL223" s="17" t="s">
        <v>254</v>
      </c>
      <c r="BM223" s="232" t="s">
        <v>2483</v>
      </c>
    </row>
    <row r="224" s="2" customFormat="1">
      <c r="A224" s="38"/>
      <c r="B224" s="39"/>
      <c r="C224" s="40"/>
      <c r="D224" s="234" t="s">
        <v>260</v>
      </c>
      <c r="E224" s="40"/>
      <c r="F224" s="235" t="s">
        <v>1374</v>
      </c>
      <c r="G224" s="40"/>
      <c r="H224" s="40"/>
      <c r="I224" s="236"/>
      <c r="J224" s="40"/>
      <c r="K224" s="40"/>
      <c r="L224" s="44"/>
      <c r="M224" s="237"/>
      <c r="N224" s="238"/>
      <c r="O224" s="91"/>
      <c r="P224" s="91"/>
      <c r="Q224" s="91"/>
      <c r="R224" s="91"/>
      <c r="S224" s="91"/>
      <c r="T224" s="92"/>
      <c r="U224" s="38"/>
      <c r="V224" s="38"/>
      <c r="W224" s="38"/>
      <c r="X224" s="38"/>
      <c r="Y224" s="38"/>
      <c r="Z224" s="38"/>
      <c r="AA224" s="38"/>
      <c r="AB224" s="38"/>
      <c r="AC224" s="38"/>
      <c r="AD224" s="38"/>
      <c r="AE224" s="38"/>
      <c r="AT224" s="17" t="s">
        <v>260</v>
      </c>
      <c r="AU224" s="17" t="s">
        <v>86</v>
      </c>
    </row>
    <row r="225" s="2" customFormat="1">
      <c r="A225" s="38"/>
      <c r="B225" s="39"/>
      <c r="C225" s="40"/>
      <c r="D225" s="240" t="s">
        <v>274</v>
      </c>
      <c r="E225" s="40"/>
      <c r="F225" s="241" t="s">
        <v>1375</v>
      </c>
      <c r="G225" s="40"/>
      <c r="H225" s="40"/>
      <c r="I225" s="236"/>
      <c r="J225" s="40"/>
      <c r="K225" s="40"/>
      <c r="L225" s="44"/>
      <c r="M225" s="237"/>
      <c r="N225" s="238"/>
      <c r="O225" s="91"/>
      <c r="P225" s="91"/>
      <c r="Q225" s="91"/>
      <c r="R225" s="91"/>
      <c r="S225" s="91"/>
      <c r="T225" s="92"/>
      <c r="U225" s="38"/>
      <c r="V225" s="38"/>
      <c r="W225" s="38"/>
      <c r="X225" s="38"/>
      <c r="Y225" s="38"/>
      <c r="Z225" s="38"/>
      <c r="AA225" s="38"/>
      <c r="AB225" s="38"/>
      <c r="AC225" s="38"/>
      <c r="AD225" s="38"/>
      <c r="AE225" s="38"/>
      <c r="AT225" s="17" t="s">
        <v>274</v>
      </c>
      <c r="AU225" s="17" t="s">
        <v>86</v>
      </c>
    </row>
    <row r="226" s="12" customFormat="1">
      <c r="A226" s="12"/>
      <c r="B226" s="242"/>
      <c r="C226" s="243"/>
      <c r="D226" s="234" t="s">
        <v>276</v>
      </c>
      <c r="E226" s="244" t="s">
        <v>1</v>
      </c>
      <c r="F226" s="245" t="s">
        <v>2482</v>
      </c>
      <c r="G226" s="243"/>
      <c r="H226" s="246">
        <v>27</v>
      </c>
      <c r="I226" s="247"/>
      <c r="J226" s="243"/>
      <c r="K226" s="243"/>
      <c r="L226" s="248"/>
      <c r="M226" s="249"/>
      <c r="N226" s="250"/>
      <c r="O226" s="250"/>
      <c r="P226" s="250"/>
      <c r="Q226" s="250"/>
      <c r="R226" s="250"/>
      <c r="S226" s="250"/>
      <c r="T226" s="251"/>
      <c r="U226" s="12"/>
      <c r="V226" s="12"/>
      <c r="W226" s="12"/>
      <c r="X226" s="12"/>
      <c r="Y226" s="12"/>
      <c r="Z226" s="12"/>
      <c r="AA226" s="12"/>
      <c r="AB226" s="12"/>
      <c r="AC226" s="12"/>
      <c r="AD226" s="12"/>
      <c r="AE226" s="12"/>
      <c r="AT226" s="252" t="s">
        <v>276</v>
      </c>
      <c r="AU226" s="252" t="s">
        <v>86</v>
      </c>
      <c r="AV226" s="12" t="s">
        <v>86</v>
      </c>
      <c r="AW226" s="12" t="s">
        <v>32</v>
      </c>
      <c r="AX226" s="12" t="s">
        <v>76</v>
      </c>
      <c r="AY226" s="252" t="s">
        <v>251</v>
      </c>
    </row>
    <row r="227" s="12" customFormat="1">
      <c r="A227" s="12"/>
      <c r="B227" s="242"/>
      <c r="C227" s="243"/>
      <c r="D227" s="234" t="s">
        <v>276</v>
      </c>
      <c r="E227" s="244" t="s">
        <v>1</v>
      </c>
      <c r="F227" s="245" t="s">
        <v>2484</v>
      </c>
      <c r="G227" s="243"/>
      <c r="H227" s="246">
        <v>14.94</v>
      </c>
      <c r="I227" s="247"/>
      <c r="J227" s="243"/>
      <c r="K227" s="243"/>
      <c r="L227" s="248"/>
      <c r="M227" s="249"/>
      <c r="N227" s="250"/>
      <c r="O227" s="250"/>
      <c r="P227" s="250"/>
      <c r="Q227" s="250"/>
      <c r="R227" s="250"/>
      <c r="S227" s="250"/>
      <c r="T227" s="251"/>
      <c r="U227" s="12"/>
      <c r="V227" s="12"/>
      <c r="W227" s="12"/>
      <c r="X227" s="12"/>
      <c r="Y227" s="12"/>
      <c r="Z227" s="12"/>
      <c r="AA227" s="12"/>
      <c r="AB227" s="12"/>
      <c r="AC227" s="12"/>
      <c r="AD227" s="12"/>
      <c r="AE227" s="12"/>
      <c r="AT227" s="252" t="s">
        <v>276</v>
      </c>
      <c r="AU227" s="252" t="s">
        <v>86</v>
      </c>
      <c r="AV227" s="12" t="s">
        <v>86</v>
      </c>
      <c r="AW227" s="12" t="s">
        <v>32</v>
      </c>
      <c r="AX227" s="12" t="s">
        <v>76</v>
      </c>
      <c r="AY227" s="252" t="s">
        <v>251</v>
      </c>
    </row>
    <row r="228" s="15" customFormat="1">
      <c r="A228" s="15"/>
      <c r="B228" s="274"/>
      <c r="C228" s="275"/>
      <c r="D228" s="234" t="s">
        <v>276</v>
      </c>
      <c r="E228" s="276" t="s">
        <v>1</v>
      </c>
      <c r="F228" s="277" t="s">
        <v>423</v>
      </c>
      <c r="G228" s="275"/>
      <c r="H228" s="278">
        <v>41.939999999999998</v>
      </c>
      <c r="I228" s="279"/>
      <c r="J228" s="275"/>
      <c r="K228" s="275"/>
      <c r="L228" s="280"/>
      <c r="M228" s="281"/>
      <c r="N228" s="282"/>
      <c r="O228" s="282"/>
      <c r="P228" s="282"/>
      <c r="Q228" s="282"/>
      <c r="R228" s="282"/>
      <c r="S228" s="282"/>
      <c r="T228" s="283"/>
      <c r="U228" s="15"/>
      <c r="V228" s="15"/>
      <c r="W228" s="15"/>
      <c r="X228" s="15"/>
      <c r="Y228" s="15"/>
      <c r="Z228" s="15"/>
      <c r="AA228" s="15"/>
      <c r="AB228" s="15"/>
      <c r="AC228" s="15"/>
      <c r="AD228" s="15"/>
      <c r="AE228" s="15"/>
      <c r="AT228" s="284" t="s">
        <v>276</v>
      </c>
      <c r="AU228" s="284" t="s">
        <v>86</v>
      </c>
      <c r="AV228" s="15" t="s">
        <v>254</v>
      </c>
      <c r="AW228" s="15" t="s">
        <v>32</v>
      </c>
      <c r="AX228" s="15" t="s">
        <v>84</v>
      </c>
      <c r="AY228" s="284" t="s">
        <v>251</v>
      </c>
    </row>
    <row r="229" s="2" customFormat="1" ht="16.5" customHeight="1">
      <c r="A229" s="38"/>
      <c r="B229" s="39"/>
      <c r="C229" s="292" t="s">
        <v>363</v>
      </c>
      <c r="D229" s="292" t="s">
        <v>1133</v>
      </c>
      <c r="E229" s="293" t="s">
        <v>1377</v>
      </c>
      <c r="F229" s="294" t="s">
        <v>1378</v>
      </c>
      <c r="G229" s="295" t="s">
        <v>681</v>
      </c>
      <c r="H229" s="296">
        <v>75.492000000000004</v>
      </c>
      <c r="I229" s="297"/>
      <c r="J229" s="298">
        <f>ROUND(I229*H229,2)</f>
        <v>0</v>
      </c>
      <c r="K229" s="299"/>
      <c r="L229" s="300"/>
      <c r="M229" s="301" t="s">
        <v>1</v>
      </c>
      <c r="N229" s="302" t="s">
        <v>41</v>
      </c>
      <c r="O229" s="91"/>
      <c r="P229" s="230">
        <f>O229*H229</f>
        <v>0</v>
      </c>
      <c r="Q229" s="230">
        <v>1</v>
      </c>
      <c r="R229" s="230">
        <f>Q229*H229</f>
        <v>75.492000000000004</v>
      </c>
      <c r="S229" s="230">
        <v>0</v>
      </c>
      <c r="T229" s="231">
        <f>S229*H229</f>
        <v>0</v>
      </c>
      <c r="U229" s="38"/>
      <c r="V229" s="38"/>
      <c r="W229" s="38"/>
      <c r="X229" s="38"/>
      <c r="Y229" s="38"/>
      <c r="Z229" s="38"/>
      <c r="AA229" s="38"/>
      <c r="AB229" s="38"/>
      <c r="AC229" s="38"/>
      <c r="AD229" s="38"/>
      <c r="AE229" s="38"/>
      <c r="AR229" s="232" t="s">
        <v>299</v>
      </c>
      <c r="AT229" s="232" t="s">
        <v>1133</v>
      </c>
      <c r="AU229" s="232" t="s">
        <v>86</v>
      </c>
      <c r="AY229" s="17" t="s">
        <v>251</v>
      </c>
      <c r="BE229" s="233">
        <f>IF(N229="základní",J229,0)</f>
        <v>0</v>
      </c>
      <c r="BF229" s="233">
        <f>IF(N229="snížená",J229,0)</f>
        <v>0</v>
      </c>
      <c r="BG229" s="233">
        <f>IF(N229="zákl. přenesená",J229,0)</f>
        <v>0</v>
      </c>
      <c r="BH229" s="233">
        <f>IF(N229="sníž. přenesená",J229,0)</f>
        <v>0</v>
      </c>
      <c r="BI229" s="233">
        <f>IF(N229="nulová",J229,0)</f>
        <v>0</v>
      </c>
      <c r="BJ229" s="17" t="s">
        <v>84</v>
      </c>
      <c r="BK229" s="233">
        <f>ROUND(I229*H229,2)</f>
        <v>0</v>
      </c>
      <c r="BL229" s="17" t="s">
        <v>254</v>
      </c>
      <c r="BM229" s="232" t="s">
        <v>2485</v>
      </c>
    </row>
    <row r="230" s="2" customFormat="1">
      <c r="A230" s="38"/>
      <c r="B230" s="39"/>
      <c r="C230" s="40"/>
      <c r="D230" s="234" t="s">
        <v>260</v>
      </c>
      <c r="E230" s="40"/>
      <c r="F230" s="235" t="s">
        <v>1378</v>
      </c>
      <c r="G230" s="40"/>
      <c r="H230" s="40"/>
      <c r="I230" s="236"/>
      <c r="J230" s="40"/>
      <c r="K230" s="40"/>
      <c r="L230" s="44"/>
      <c r="M230" s="237"/>
      <c r="N230" s="238"/>
      <c r="O230" s="91"/>
      <c r="P230" s="91"/>
      <c r="Q230" s="91"/>
      <c r="R230" s="91"/>
      <c r="S230" s="91"/>
      <c r="T230" s="92"/>
      <c r="U230" s="38"/>
      <c r="V230" s="38"/>
      <c r="W230" s="38"/>
      <c r="X230" s="38"/>
      <c r="Y230" s="38"/>
      <c r="Z230" s="38"/>
      <c r="AA230" s="38"/>
      <c r="AB230" s="38"/>
      <c r="AC230" s="38"/>
      <c r="AD230" s="38"/>
      <c r="AE230" s="38"/>
      <c r="AT230" s="17" t="s">
        <v>260</v>
      </c>
      <c r="AU230" s="17" t="s">
        <v>86</v>
      </c>
    </row>
    <row r="231" s="12" customFormat="1">
      <c r="A231" s="12"/>
      <c r="B231" s="242"/>
      <c r="C231" s="243"/>
      <c r="D231" s="234" t="s">
        <v>276</v>
      </c>
      <c r="E231" s="243"/>
      <c r="F231" s="245" t="s">
        <v>2486</v>
      </c>
      <c r="G231" s="243"/>
      <c r="H231" s="246">
        <v>75.492000000000004</v>
      </c>
      <c r="I231" s="247"/>
      <c r="J231" s="243"/>
      <c r="K231" s="243"/>
      <c r="L231" s="248"/>
      <c r="M231" s="249"/>
      <c r="N231" s="250"/>
      <c r="O231" s="250"/>
      <c r="P231" s="250"/>
      <c r="Q231" s="250"/>
      <c r="R231" s="250"/>
      <c r="S231" s="250"/>
      <c r="T231" s="251"/>
      <c r="U231" s="12"/>
      <c r="V231" s="12"/>
      <c r="W231" s="12"/>
      <c r="X231" s="12"/>
      <c r="Y231" s="12"/>
      <c r="Z231" s="12"/>
      <c r="AA231" s="12"/>
      <c r="AB231" s="12"/>
      <c r="AC231" s="12"/>
      <c r="AD231" s="12"/>
      <c r="AE231" s="12"/>
      <c r="AT231" s="252" t="s">
        <v>276</v>
      </c>
      <c r="AU231" s="252" t="s">
        <v>86</v>
      </c>
      <c r="AV231" s="12" t="s">
        <v>86</v>
      </c>
      <c r="AW231" s="12" t="s">
        <v>4</v>
      </c>
      <c r="AX231" s="12" t="s">
        <v>84</v>
      </c>
      <c r="AY231" s="252" t="s">
        <v>251</v>
      </c>
    </row>
    <row r="232" s="2" customFormat="1" ht="33" customHeight="1">
      <c r="A232" s="38"/>
      <c r="B232" s="39"/>
      <c r="C232" s="220" t="s">
        <v>371</v>
      </c>
      <c r="D232" s="220" t="s">
        <v>255</v>
      </c>
      <c r="E232" s="221" t="s">
        <v>1381</v>
      </c>
      <c r="F232" s="222" t="s">
        <v>1382</v>
      </c>
      <c r="G232" s="223" t="s">
        <v>592</v>
      </c>
      <c r="H232" s="224">
        <v>19.920000000000002</v>
      </c>
      <c r="I232" s="225"/>
      <c r="J232" s="226">
        <f>ROUND(I232*H232,2)</f>
        <v>0</v>
      </c>
      <c r="K232" s="227"/>
      <c r="L232" s="44"/>
      <c r="M232" s="228" t="s">
        <v>1</v>
      </c>
      <c r="N232" s="229" t="s">
        <v>41</v>
      </c>
      <c r="O232" s="91"/>
      <c r="P232" s="230">
        <f>O232*H232</f>
        <v>0</v>
      </c>
      <c r="Q232" s="230">
        <v>0</v>
      </c>
      <c r="R232" s="230">
        <f>Q232*H232</f>
        <v>0</v>
      </c>
      <c r="S232" s="230">
        <v>0</v>
      </c>
      <c r="T232" s="231">
        <f>S232*H232</f>
        <v>0</v>
      </c>
      <c r="U232" s="38"/>
      <c r="V232" s="38"/>
      <c r="W232" s="38"/>
      <c r="X232" s="38"/>
      <c r="Y232" s="38"/>
      <c r="Z232" s="38"/>
      <c r="AA232" s="38"/>
      <c r="AB232" s="38"/>
      <c r="AC232" s="38"/>
      <c r="AD232" s="38"/>
      <c r="AE232" s="38"/>
      <c r="AR232" s="232" t="s">
        <v>254</v>
      </c>
      <c r="AT232" s="232" t="s">
        <v>255</v>
      </c>
      <c r="AU232" s="232" t="s">
        <v>86</v>
      </c>
      <c r="AY232" s="17" t="s">
        <v>251</v>
      </c>
      <c r="BE232" s="233">
        <f>IF(N232="základní",J232,0)</f>
        <v>0</v>
      </c>
      <c r="BF232" s="233">
        <f>IF(N232="snížená",J232,0)</f>
        <v>0</v>
      </c>
      <c r="BG232" s="233">
        <f>IF(N232="zákl. přenesená",J232,0)</f>
        <v>0</v>
      </c>
      <c r="BH232" s="233">
        <f>IF(N232="sníž. přenesená",J232,0)</f>
        <v>0</v>
      </c>
      <c r="BI232" s="233">
        <f>IF(N232="nulová",J232,0)</f>
        <v>0</v>
      </c>
      <c r="BJ232" s="17" t="s">
        <v>84</v>
      </c>
      <c r="BK232" s="233">
        <f>ROUND(I232*H232,2)</f>
        <v>0</v>
      </c>
      <c r="BL232" s="17" t="s">
        <v>254</v>
      </c>
      <c r="BM232" s="232" t="s">
        <v>2487</v>
      </c>
    </row>
    <row r="233" s="2" customFormat="1">
      <c r="A233" s="38"/>
      <c r="B233" s="39"/>
      <c r="C233" s="40"/>
      <c r="D233" s="234" t="s">
        <v>260</v>
      </c>
      <c r="E233" s="40"/>
      <c r="F233" s="235" t="s">
        <v>1384</v>
      </c>
      <c r="G233" s="40"/>
      <c r="H233" s="40"/>
      <c r="I233" s="236"/>
      <c r="J233" s="40"/>
      <c r="K233" s="40"/>
      <c r="L233" s="44"/>
      <c r="M233" s="237"/>
      <c r="N233" s="238"/>
      <c r="O233" s="91"/>
      <c r="P233" s="91"/>
      <c r="Q233" s="91"/>
      <c r="R233" s="91"/>
      <c r="S233" s="91"/>
      <c r="T233" s="92"/>
      <c r="U233" s="38"/>
      <c r="V233" s="38"/>
      <c r="W233" s="38"/>
      <c r="X233" s="38"/>
      <c r="Y233" s="38"/>
      <c r="Z233" s="38"/>
      <c r="AA233" s="38"/>
      <c r="AB233" s="38"/>
      <c r="AC233" s="38"/>
      <c r="AD233" s="38"/>
      <c r="AE233" s="38"/>
      <c r="AT233" s="17" t="s">
        <v>260</v>
      </c>
      <c r="AU233" s="17" t="s">
        <v>86</v>
      </c>
    </row>
    <row r="234" s="2" customFormat="1">
      <c r="A234" s="38"/>
      <c r="B234" s="39"/>
      <c r="C234" s="40"/>
      <c r="D234" s="240" t="s">
        <v>274</v>
      </c>
      <c r="E234" s="40"/>
      <c r="F234" s="241" t="s">
        <v>1385</v>
      </c>
      <c r="G234" s="40"/>
      <c r="H234" s="40"/>
      <c r="I234" s="236"/>
      <c r="J234" s="40"/>
      <c r="K234" s="40"/>
      <c r="L234" s="44"/>
      <c r="M234" s="237"/>
      <c r="N234" s="238"/>
      <c r="O234" s="91"/>
      <c r="P234" s="91"/>
      <c r="Q234" s="91"/>
      <c r="R234" s="91"/>
      <c r="S234" s="91"/>
      <c r="T234" s="92"/>
      <c r="U234" s="38"/>
      <c r="V234" s="38"/>
      <c r="W234" s="38"/>
      <c r="X234" s="38"/>
      <c r="Y234" s="38"/>
      <c r="Z234" s="38"/>
      <c r="AA234" s="38"/>
      <c r="AB234" s="38"/>
      <c r="AC234" s="38"/>
      <c r="AD234" s="38"/>
      <c r="AE234" s="38"/>
      <c r="AT234" s="17" t="s">
        <v>274</v>
      </c>
      <c r="AU234" s="17" t="s">
        <v>86</v>
      </c>
    </row>
    <row r="235" s="12" customFormat="1">
      <c r="A235" s="12"/>
      <c r="B235" s="242"/>
      <c r="C235" s="243"/>
      <c r="D235" s="234" t="s">
        <v>276</v>
      </c>
      <c r="E235" s="244" t="s">
        <v>1</v>
      </c>
      <c r="F235" s="245" t="s">
        <v>2488</v>
      </c>
      <c r="G235" s="243"/>
      <c r="H235" s="246">
        <v>19.920000000000002</v>
      </c>
      <c r="I235" s="247"/>
      <c r="J235" s="243"/>
      <c r="K235" s="243"/>
      <c r="L235" s="248"/>
      <c r="M235" s="249"/>
      <c r="N235" s="250"/>
      <c r="O235" s="250"/>
      <c r="P235" s="250"/>
      <c r="Q235" s="250"/>
      <c r="R235" s="250"/>
      <c r="S235" s="250"/>
      <c r="T235" s="251"/>
      <c r="U235" s="12"/>
      <c r="V235" s="12"/>
      <c r="W235" s="12"/>
      <c r="X235" s="12"/>
      <c r="Y235" s="12"/>
      <c r="Z235" s="12"/>
      <c r="AA235" s="12"/>
      <c r="AB235" s="12"/>
      <c r="AC235" s="12"/>
      <c r="AD235" s="12"/>
      <c r="AE235" s="12"/>
      <c r="AT235" s="252" t="s">
        <v>276</v>
      </c>
      <c r="AU235" s="252" t="s">
        <v>86</v>
      </c>
      <c r="AV235" s="12" t="s">
        <v>86</v>
      </c>
      <c r="AW235" s="12" t="s">
        <v>32</v>
      </c>
      <c r="AX235" s="12" t="s">
        <v>84</v>
      </c>
      <c r="AY235" s="252" t="s">
        <v>251</v>
      </c>
    </row>
    <row r="236" s="2" customFormat="1" ht="16.5" customHeight="1">
      <c r="A236" s="38"/>
      <c r="B236" s="39"/>
      <c r="C236" s="292" t="s">
        <v>378</v>
      </c>
      <c r="D236" s="292" t="s">
        <v>1133</v>
      </c>
      <c r="E236" s="293" t="s">
        <v>1387</v>
      </c>
      <c r="F236" s="294" t="s">
        <v>1388</v>
      </c>
      <c r="G236" s="295" t="s">
        <v>681</v>
      </c>
      <c r="H236" s="296">
        <v>39.840000000000003</v>
      </c>
      <c r="I236" s="297"/>
      <c r="J236" s="298">
        <f>ROUND(I236*H236,2)</f>
        <v>0</v>
      </c>
      <c r="K236" s="299"/>
      <c r="L236" s="300"/>
      <c r="M236" s="301" t="s">
        <v>1</v>
      </c>
      <c r="N236" s="302" t="s">
        <v>41</v>
      </c>
      <c r="O236" s="91"/>
      <c r="P236" s="230">
        <f>O236*H236</f>
        <v>0</v>
      </c>
      <c r="Q236" s="230">
        <v>1</v>
      </c>
      <c r="R236" s="230">
        <f>Q236*H236</f>
        <v>39.840000000000003</v>
      </c>
      <c r="S236" s="230">
        <v>0</v>
      </c>
      <c r="T236" s="231">
        <f>S236*H236</f>
        <v>0</v>
      </c>
      <c r="U236" s="38"/>
      <c r="V236" s="38"/>
      <c r="W236" s="38"/>
      <c r="X236" s="38"/>
      <c r="Y236" s="38"/>
      <c r="Z236" s="38"/>
      <c r="AA236" s="38"/>
      <c r="AB236" s="38"/>
      <c r="AC236" s="38"/>
      <c r="AD236" s="38"/>
      <c r="AE236" s="38"/>
      <c r="AR236" s="232" t="s">
        <v>299</v>
      </c>
      <c r="AT236" s="232" t="s">
        <v>1133</v>
      </c>
      <c r="AU236" s="232" t="s">
        <v>86</v>
      </c>
      <c r="AY236" s="17" t="s">
        <v>251</v>
      </c>
      <c r="BE236" s="233">
        <f>IF(N236="základní",J236,0)</f>
        <v>0</v>
      </c>
      <c r="BF236" s="233">
        <f>IF(N236="snížená",J236,0)</f>
        <v>0</v>
      </c>
      <c r="BG236" s="233">
        <f>IF(N236="zákl. přenesená",J236,0)</f>
        <v>0</v>
      </c>
      <c r="BH236" s="233">
        <f>IF(N236="sníž. přenesená",J236,0)</f>
        <v>0</v>
      </c>
      <c r="BI236" s="233">
        <f>IF(N236="nulová",J236,0)</f>
        <v>0</v>
      </c>
      <c r="BJ236" s="17" t="s">
        <v>84</v>
      </c>
      <c r="BK236" s="233">
        <f>ROUND(I236*H236,2)</f>
        <v>0</v>
      </c>
      <c r="BL236" s="17" t="s">
        <v>254</v>
      </c>
      <c r="BM236" s="232" t="s">
        <v>2489</v>
      </c>
    </row>
    <row r="237" s="2" customFormat="1">
      <c r="A237" s="38"/>
      <c r="B237" s="39"/>
      <c r="C237" s="40"/>
      <c r="D237" s="234" t="s">
        <v>260</v>
      </c>
      <c r="E237" s="40"/>
      <c r="F237" s="235" t="s">
        <v>1388</v>
      </c>
      <c r="G237" s="40"/>
      <c r="H237" s="40"/>
      <c r="I237" s="236"/>
      <c r="J237" s="40"/>
      <c r="K237" s="40"/>
      <c r="L237" s="44"/>
      <c r="M237" s="237"/>
      <c r="N237" s="238"/>
      <c r="O237" s="91"/>
      <c r="P237" s="91"/>
      <c r="Q237" s="91"/>
      <c r="R237" s="91"/>
      <c r="S237" s="91"/>
      <c r="T237" s="92"/>
      <c r="U237" s="38"/>
      <c r="V237" s="38"/>
      <c r="W237" s="38"/>
      <c r="X237" s="38"/>
      <c r="Y237" s="38"/>
      <c r="Z237" s="38"/>
      <c r="AA237" s="38"/>
      <c r="AB237" s="38"/>
      <c r="AC237" s="38"/>
      <c r="AD237" s="38"/>
      <c r="AE237" s="38"/>
      <c r="AT237" s="17" t="s">
        <v>260</v>
      </c>
      <c r="AU237" s="17" t="s">
        <v>86</v>
      </c>
    </row>
    <row r="238" s="12" customFormat="1">
      <c r="A238" s="12"/>
      <c r="B238" s="242"/>
      <c r="C238" s="243"/>
      <c r="D238" s="234" t="s">
        <v>276</v>
      </c>
      <c r="E238" s="243"/>
      <c r="F238" s="245" t="s">
        <v>2490</v>
      </c>
      <c r="G238" s="243"/>
      <c r="H238" s="246">
        <v>39.840000000000003</v>
      </c>
      <c r="I238" s="247"/>
      <c r="J238" s="243"/>
      <c r="K238" s="243"/>
      <c r="L238" s="248"/>
      <c r="M238" s="249"/>
      <c r="N238" s="250"/>
      <c r="O238" s="250"/>
      <c r="P238" s="250"/>
      <c r="Q238" s="250"/>
      <c r="R238" s="250"/>
      <c r="S238" s="250"/>
      <c r="T238" s="251"/>
      <c r="U238" s="12"/>
      <c r="V238" s="12"/>
      <c r="W238" s="12"/>
      <c r="X238" s="12"/>
      <c r="Y238" s="12"/>
      <c r="Z238" s="12"/>
      <c r="AA238" s="12"/>
      <c r="AB238" s="12"/>
      <c r="AC238" s="12"/>
      <c r="AD238" s="12"/>
      <c r="AE238" s="12"/>
      <c r="AT238" s="252" t="s">
        <v>276</v>
      </c>
      <c r="AU238" s="252" t="s">
        <v>86</v>
      </c>
      <c r="AV238" s="12" t="s">
        <v>86</v>
      </c>
      <c r="AW238" s="12" t="s">
        <v>4</v>
      </c>
      <c r="AX238" s="12" t="s">
        <v>84</v>
      </c>
      <c r="AY238" s="252" t="s">
        <v>251</v>
      </c>
    </row>
    <row r="239" s="2" customFormat="1" ht="24.15" customHeight="1">
      <c r="A239" s="38"/>
      <c r="B239" s="39"/>
      <c r="C239" s="220" t="s">
        <v>7</v>
      </c>
      <c r="D239" s="220" t="s">
        <v>255</v>
      </c>
      <c r="E239" s="221" t="s">
        <v>1406</v>
      </c>
      <c r="F239" s="222" t="s">
        <v>617</v>
      </c>
      <c r="G239" s="223" t="s">
        <v>409</v>
      </c>
      <c r="H239" s="224">
        <v>1550</v>
      </c>
      <c r="I239" s="225"/>
      <c r="J239" s="226">
        <f>ROUND(I239*H239,2)</f>
        <v>0</v>
      </c>
      <c r="K239" s="227"/>
      <c r="L239" s="44"/>
      <c r="M239" s="228" t="s">
        <v>1</v>
      </c>
      <c r="N239" s="229" t="s">
        <v>41</v>
      </c>
      <c r="O239" s="91"/>
      <c r="P239" s="230">
        <f>O239*H239</f>
        <v>0</v>
      </c>
      <c r="Q239" s="230">
        <v>0</v>
      </c>
      <c r="R239" s="230">
        <f>Q239*H239</f>
        <v>0</v>
      </c>
      <c r="S239" s="230">
        <v>0</v>
      </c>
      <c r="T239" s="231">
        <f>S239*H239</f>
        <v>0</v>
      </c>
      <c r="U239" s="38"/>
      <c r="V239" s="38"/>
      <c r="W239" s="38"/>
      <c r="X239" s="38"/>
      <c r="Y239" s="38"/>
      <c r="Z239" s="38"/>
      <c r="AA239" s="38"/>
      <c r="AB239" s="38"/>
      <c r="AC239" s="38"/>
      <c r="AD239" s="38"/>
      <c r="AE239" s="38"/>
      <c r="AR239" s="232" t="s">
        <v>254</v>
      </c>
      <c r="AT239" s="232" t="s">
        <v>255</v>
      </c>
      <c r="AU239" s="232" t="s">
        <v>86</v>
      </c>
      <c r="AY239" s="17" t="s">
        <v>251</v>
      </c>
      <c r="BE239" s="233">
        <f>IF(N239="základní",J239,0)</f>
        <v>0</v>
      </c>
      <c r="BF239" s="233">
        <f>IF(N239="snížená",J239,0)</f>
        <v>0</v>
      </c>
      <c r="BG239" s="233">
        <f>IF(N239="zákl. přenesená",J239,0)</f>
        <v>0</v>
      </c>
      <c r="BH239" s="233">
        <f>IF(N239="sníž. přenesená",J239,0)</f>
        <v>0</v>
      </c>
      <c r="BI239" s="233">
        <f>IF(N239="nulová",J239,0)</f>
        <v>0</v>
      </c>
      <c r="BJ239" s="17" t="s">
        <v>84</v>
      </c>
      <c r="BK239" s="233">
        <f>ROUND(I239*H239,2)</f>
        <v>0</v>
      </c>
      <c r="BL239" s="17" t="s">
        <v>254</v>
      </c>
      <c r="BM239" s="232" t="s">
        <v>2491</v>
      </c>
    </row>
    <row r="240" s="2" customFormat="1">
      <c r="A240" s="38"/>
      <c r="B240" s="39"/>
      <c r="C240" s="40"/>
      <c r="D240" s="234" t="s">
        <v>260</v>
      </c>
      <c r="E240" s="40"/>
      <c r="F240" s="235" t="s">
        <v>619</v>
      </c>
      <c r="G240" s="40"/>
      <c r="H240" s="40"/>
      <c r="I240" s="236"/>
      <c r="J240" s="40"/>
      <c r="K240" s="40"/>
      <c r="L240" s="44"/>
      <c r="M240" s="237"/>
      <c r="N240" s="238"/>
      <c r="O240" s="91"/>
      <c r="P240" s="91"/>
      <c r="Q240" s="91"/>
      <c r="R240" s="91"/>
      <c r="S240" s="91"/>
      <c r="T240" s="92"/>
      <c r="U240" s="38"/>
      <c r="V240" s="38"/>
      <c r="W240" s="38"/>
      <c r="X240" s="38"/>
      <c r="Y240" s="38"/>
      <c r="Z240" s="38"/>
      <c r="AA240" s="38"/>
      <c r="AB240" s="38"/>
      <c r="AC240" s="38"/>
      <c r="AD240" s="38"/>
      <c r="AE240" s="38"/>
      <c r="AT240" s="17" t="s">
        <v>260</v>
      </c>
      <c r="AU240" s="17" t="s">
        <v>86</v>
      </c>
    </row>
    <row r="241" s="2" customFormat="1">
      <c r="A241" s="38"/>
      <c r="B241" s="39"/>
      <c r="C241" s="40"/>
      <c r="D241" s="240" t="s">
        <v>274</v>
      </c>
      <c r="E241" s="40"/>
      <c r="F241" s="241" t="s">
        <v>1408</v>
      </c>
      <c r="G241" s="40"/>
      <c r="H241" s="40"/>
      <c r="I241" s="236"/>
      <c r="J241" s="40"/>
      <c r="K241" s="40"/>
      <c r="L241" s="44"/>
      <c r="M241" s="237"/>
      <c r="N241" s="238"/>
      <c r="O241" s="91"/>
      <c r="P241" s="91"/>
      <c r="Q241" s="91"/>
      <c r="R241" s="91"/>
      <c r="S241" s="91"/>
      <c r="T241" s="92"/>
      <c r="U241" s="38"/>
      <c r="V241" s="38"/>
      <c r="W241" s="38"/>
      <c r="X241" s="38"/>
      <c r="Y241" s="38"/>
      <c r="Z241" s="38"/>
      <c r="AA241" s="38"/>
      <c r="AB241" s="38"/>
      <c r="AC241" s="38"/>
      <c r="AD241" s="38"/>
      <c r="AE241" s="38"/>
      <c r="AT241" s="17" t="s">
        <v>274</v>
      </c>
      <c r="AU241" s="17" t="s">
        <v>86</v>
      </c>
    </row>
    <row r="242" s="13" customFormat="1">
      <c r="A242" s="13"/>
      <c r="B242" s="253"/>
      <c r="C242" s="254"/>
      <c r="D242" s="234" t="s">
        <v>276</v>
      </c>
      <c r="E242" s="255" t="s">
        <v>1</v>
      </c>
      <c r="F242" s="256" t="s">
        <v>1409</v>
      </c>
      <c r="G242" s="254"/>
      <c r="H242" s="255" t="s">
        <v>1</v>
      </c>
      <c r="I242" s="257"/>
      <c r="J242" s="254"/>
      <c r="K242" s="254"/>
      <c r="L242" s="258"/>
      <c r="M242" s="259"/>
      <c r="N242" s="260"/>
      <c r="O242" s="260"/>
      <c r="P242" s="260"/>
      <c r="Q242" s="260"/>
      <c r="R242" s="260"/>
      <c r="S242" s="260"/>
      <c r="T242" s="261"/>
      <c r="U242" s="13"/>
      <c r="V242" s="13"/>
      <c r="W242" s="13"/>
      <c r="X242" s="13"/>
      <c r="Y242" s="13"/>
      <c r="Z242" s="13"/>
      <c r="AA242" s="13"/>
      <c r="AB242" s="13"/>
      <c r="AC242" s="13"/>
      <c r="AD242" s="13"/>
      <c r="AE242" s="13"/>
      <c r="AT242" s="262" t="s">
        <v>276</v>
      </c>
      <c r="AU242" s="262" t="s">
        <v>86</v>
      </c>
      <c r="AV242" s="13" t="s">
        <v>84</v>
      </c>
      <c r="AW242" s="13" t="s">
        <v>32</v>
      </c>
      <c r="AX242" s="13" t="s">
        <v>76</v>
      </c>
      <c r="AY242" s="262" t="s">
        <v>251</v>
      </c>
    </row>
    <row r="243" s="12" customFormat="1">
      <c r="A243" s="12"/>
      <c r="B243" s="242"/>
      <c r="C243" s="243"/>
      <c r="D243" s="234" t="s">
        <v>276</v>
      </c>
      <c r="E243" s="244" t="s">
        <v>1</v>
      </c>
      <c r="F243" s="245" t="s">
        <v>2492</v>
      </c>
      <c r="G243" s="243"/>
      <c r="H243" s="246">
        <v>1550</v>
      </c>
      <c r="I243" s="247"/>
      <c r="J243" s="243"/>
      <c r="K243" s="243"/>
      <c r="L243" s="248"/>
      <c r="M243" s="249"/>
      <c r="N243" s="250"/>
      <c r="O243" s="250"/>
      <c r="P243" s="250"/>
      <c r="Q243" s="250"/>
      <c r="R243" s="250"/>
      <c r="S243" s="250"/>
      <c r="T243" s="251"/>
      <c r="U243" s="12"/>
      <c r="V243" s="12"/>
      <c r="W243" s="12"/>
      <c r="X243" s="12"/>
      <c r="Y243" s="12"/>
      <c r="Z243" s="12"/>
      <c r="AA243" s="12"/>
      <c r="AB243" s="12"/>
      <c r="AC243" s="12"/>
      <c r="AD243" s="12"/>
      <c r="AE243" s="12"/>
      <c r="AT243" s="252" t="s">
        <v>276</v>
      </c>
      <c r="AU243" s="252" t="s">
        <v>86</v>
      </c>
      <c r="AV243" s="12" t="s">
        <v>86</v>
      </c>
      <c r="AW243" s="12" t="s">
        <v>32</v>
      </c>
      <c r="AX243" s="12" t="s">
        <v>76</v>
      </c>
      <c r="AY243" s="252" t="s">
        <v>251</v>
      </c>
    </row>
    <row r="244" s="15" customFormat="1">
      <c r="A244" s="15"/>
      <c r="B244" s="274"/>
      <c r="C244" s="275"/>
      <c r="D244" s="234" t="s">
        <v>276</v>
      </c>
      <c r="E244" s="276" t="s">
        <v>1181</v>
      </c>
      <c r="F244" s="277" t="s">
        <v>423</v>
      </c>
      <c r="G244" s="275"/>
      <c r="H244" s="278">
        <v>1550</v>
      </c>
      <c r="I244" s="279"/>
      <c r="J244" s="275"/>
      <c r="K244" s="275"/>
      <c r="L244" s="280"/>
      <c r="M244" s="281"/>
      <c r="N244" s="282"/>
      <c r="O244" s="282"/>
      <c r="P244" s="282"/>
      <c r="Q244" s="282"/>
      <c r="R244" s="282"/>
      <c r="S244" s="282"/>
      <c r="T244" s="283"/>
      <c r="U244" s="15"/>
      <c r="V244" s="15"/>
      <c r="W244" s="15"/>
      <c r="X244" s="15"/>
      <c r="Y244" s="15"/>
      <c r="Z244" s="15"/>
      <c r="AA244" s="15"/>
      <c r="AB244" s="15"/>
      <c r="AC244" s="15"/>
      <c r="AD244" s="15"/>
      <c r="AE244" s="15"/>
      <c r="AT244" s="284" t="s">
        <v>276</v>
      </c>
      <c r="AU244" s="284" t="s">
        <v>86</v>
      </c>
      <c r="AV244" s="15" t="s">
        <v>254</v>
      </c>
      <c r="AW244" s="15" t="s">
        <v>32</v>
      </c>
      <c r="AX244" s="15" t="s">
        <v>84</v>
      </c>
      <c r="AY244" s="284" t="s">
        <v>251</v>
      </c>
    </row>
    <row r="245" s="2" customFormat="1" ht="24.15" customHeight="1">
      <c r="A245" s="38"/>
      <c r="B245" s="39"/>
      <c r="C245" s="220" t="s">
        <v>387</v>
      </c>
      <c r="D245" s="220" t="s">
        <v>255</v>
      </c>
      <c r="E245" s="221" t="s">
        <v>2225</v>
      </c>
      <c r="F245" s="222" t="s">
        <v>2226</v>
      </c>
      <c r="G245" s="223" t="s">
        <v>409</v>
      </c>
      <c r="H245" s="224">
        <v>514.66999999999996</v>
      </c>
      <c r="I245" s="225"/>
      <c r="J245" s="226">
        <f>ROUND(I245*H245,2)</f>
        <v>0</v>
      </c>
      <c r="K245" s="227"/>
      <c r="L245" s="44"/>
      <c r="M245" s="228" t="s">
        <v>1</v>
      </c>
      <c r="N245" s="229" t="s">
        <v>41</v>
      </c>
      <c r="O245" s="91"/>
      <c r="P245" s="230">
        <f>O245*H245</f>
        <v>0</v>
      </c>
      <c r="Q245" s="230">
        <v>0</v>
      </c>
      <c r="R245" s="230">
        <f>Q245*H245</f>
        <v>0</v>
      </c>
      <c r="S245" s="230">
        <v>0</v>
      </c>
      <c r="T245" s="231">
        <f>S245*H245</f>
        <v>0</v>
      </c>
      <c r="U245" s="38"/>
      <c r="V245" s="38"/>
      <c r="W245" s="38"/>
      <c r="X245" s="38"/>
      <c r="Y245" s="38"/>
      <c r="Z245" s="38"/>
      <c r="AA245" s="38"/>
      <c r="AB245" s="38"/>
      <c r="AC245" s="38"/>
      <c r="AD245" s="38"/>
      <c r="AE245" s="38"/>
      <c r="AR245" s="232" t="s">
        <v>254</v>
      </c>
      <c r="AT245" s="232" t="s">
        <v>255</v>
      </c>
      <c r="AU245" s="232" t="s">
        <v>86</v>
      </c>
      <c r="AY245" s="17" t="s">
        <v>251</v>
      </c>
      <c r="BE245" s="233">
        <f>IF(N245="základní",J245,0)</f>
        <v>0</v>
      </c>
      <c r="BF245" s="233">
        <f>IF(N245="snížená",J245,0)</f>
        <v>0</v>
      </c>
      <c r="BG245" s="233">
        <f>IF(N245="zákl. přenesená",J245,0)</f>
        <v>0</v>
      </c>
      <c r="BH245" s="233">
        <f>IF(N245="sníž. přenesená",J245,0)</f>
        <v>0</v>
      </c>
      <c r="BI245" s="233">
        <f>IF(N245="nulová",J245,0)</f>
        <v>0</v>
      </c>
      <c r="BJ245" s="17" t="s">
        <v>84</v>
      </c>
      <c r="BK245" s="233">
        <f>ROUND(I245*H245,2)</f>
        <v>0</v>
      </c>
      <c r="BL245" s="17" t="s">
        <v>254</v>
      </c>
      <c r="BM245" s="232" t="s">
        <v>2493</v>
      </c>
    </row>
    <row r="246" s="2" customFormat="1">
      <c r="A246" s="38"/>
      <c r="B246" s="39"/>
      <c r="C246" s="40"/>
      <c r="D246" s="234" t="s">
        <v>260</v>
      </c>
      <c r="E246" s="40"/>
      <c r="F246" s="235" t="s">
        <v>2228</v>
      </c>
      <c r="G246" s="40"/>
      <c r="H246" s="40"/>
      <c r="I246" s="236"/>
      <c r="J246" s="40"/>
      <c r="K246" s="40"/>
      <c r="L246" s="44"/>
      <c r="M246" s="237"/>
      <c r="N246" s="238"/>
      <c r="O246" s="91"/>
      <c r="P246" s="91"/>
      <c r="Q246" s="91"/>
      <c r="R246" s="91"/>
      <c r="S246" s="91"/>
      <c r="T246" s="92"/>
      <c r="U246" s="38"/>
      <c r="V246" s="38"/>
      <c r="W246" s="38"/>
      <c r="X246" s="38"/>
      <c r="Y246" s="38"/>
      <c r="Z246" s="38"/>
      <c r="AA246" s="38"/>
      <c r="AB246" s="38"/>
      <c r="AC246" s="38"/>
      <c r="AD246" s="38"/>
      <c r="AE246" s="38"/>
      <c r="AT246" s="17" t="s">
        <v>260</v>
      </c>
      <c r="AU246" s="17" t="s">
        <v>86</v>
      </c>
    </row>
    <row r="247" s="2" customFormat="1">
      <c r="A247" s="38"/>
      <c r="B247" s="39"/>
      <c r="C247" s="40"/>
      <c r="D247" s="240" t="s">
        <v>274</v>
      </c>
      <c r="E247" s="40"/>
      <c r="F247" s="241" t="s">
        <v>2229</v>
      </c>
      <c r="G247" s="40"/>
      <c r="H247" s="40"/>
      <c r="I247" s="236"/>
      <c r="J247" s="40"/>
      <c r="K247" s="40"/>
      <c r="L247" s="44"/>
      <c r="M247" s="237"/>
      <c r="N247" s="238"/>
      <c r="O247" s="91"/>
      <c r="P247" s="91"/>
      <c r="Q247" s="91"/>
      <c r="R247" s="91"/>
      <c r="S247" s="91"/>
      <c r="T247" s="92"/>
      <c r="U247" s="38"/>
      <c r="V247" s="38"/>
      <c r="W247" s="38"/>
      <c r="X247" s="38"/>
      <c r="Y247" s="38"/>
      <c r="Z247" s="38"/>
      <c r="AA247" s="38"/>
      <c r="AB247" s="38"/>
      <c r="AC247" s="38"/>
      <c r="AD247" s="38"/>
      <c r="AE247" s="38"/>
      <c r="AT247" s="17" t="s">
        <v>274</v>
      </c>
      <c r="AU247" s="17" t="s">
        <v>86</v>
      </c>
    </row>
    <row r="248" s="12" customFormat="1">
      <c r="A248" s="12"/>
      <c r="B248" s="242"/>
      <c r="C248" s="243"/>
      <c r="D248" s="234" t="s">
        <v>276</v>
      </c>
      <c r="E248" s="244" t="s">
        <v>1</v>
      </c>
      <c r="F248" s="245" t="s">
        <v>2153</v>
      </c>
      <c r="G248" s="243"/>
      <c r="H248" s="246">
        <v>514.66999999999996</v>
      </c>
      <c r="I248" s="247"/>
      <c r="J248" s="243"/>
      <c r="K248" s="243"/>
      <c r="L248" s="248"/>
      <c r="M248" s="249"/>
      <c r="N248" s="250"/>
      <c r="O248" s="250"/>
      <c r="P248" s="250"/>
      <c r="Q248" s="250"/>
      <c r="R248" s="250"/>
      <c r="S248" s="250"/>
      <c r="T248" s="251"/>
      <c r="U248" s="12"/>
      <c r="V248" s="12"/>
      <c r="W248" s="12"/>
      <c r="X248" s="12"/>
      <c r="Y248" s="12"/>
      <c r="Z248" s="12"/>
      <c r="AA248" s="12"/>
      <c r="AB248" s="12"/>
      <c r="AC248" s="12"/>
      <c r="AD248" s="12"/>
      <c r="AE248" s="12"/>
      <c r="AT248" s="252" t="s">
        <v>276</v>
      </c>
      <c r="AU248" s="252" t="s">
        <v>86</v>
      </c>
      <c r="AV248" s="12" t="s">
        <v>86</v>
      </c>
      <c r="AW248" s="12" t="s">
        <v>32</v>
      </c>
      <c r="AX248" s="12" t="s">
        <v>84</v>
      </c>
      <c r="AY248" s="252" t="s">
        <v>251</v>
      </c>
    </row>
    <row r="249" s="2" customFormat="1" ht="16.5" customHeight="1">
      <c r="A249" s="38"/>
      <c r="B249" s="39"/>
      <c r="C249" s="292" t="s">
        <v>392</v>
      </c>
      <c r="D249" s="292" t="s">
        <v>1133</v>
      </c>
      <c r="E249" s="293" t="s">
        <v>1134</v>
      </c>
      <c r="F249" s="294" t="s">
        <v>1135</v>
      </c>
      <c r="G249" s="295" t="s">
        <v>1136</v>
      </c>
      <c r="H249" s="296">
        <v>10.292999999999999</v>
      </c>
      <c r="I249" s="297"/>
      <c r="J249" s="298">
        <f>ROUND(I249*H249,2)</f>
        <v>0</v>
      </c>
      <c r="K249" s="299"/>
      <c r="L249" s="300"/>
      <c r="M249" s="301" t="s">
        <v>1</v>
      </c>
      <c r="N249" s="302" t="s">
        <v>41</v>
      </c>
      <c r="O249" s="91"/>
      <c r="P249" s="230">
        <f>O249*H249</f>
        <v>0</v>
      </c>
      <c r="Q249" s="230">
        <v>0.001</v>
      </c>
      <c r="R249" s="230">
        <f>Q249*H249</f>
        <v>0.010293</v>
      </c>
      <c r="S249" s="230">
        <v>0</v>
      </c>
      <c r="T249" s="231">
        <f>S249*H249</f>
        <v>0</v>
      </c>
      <c r="U249" s="38"/>
      <c r="V249" s="38"/>
      <c r="W249" s="38"/>
      <c r="X249" s="38"/>
      <c r="Y249" s="38"/>
      <c r="Z249" s="38"/>
      <c r="AA249" s="38"/>
      <c r="AB249" s="38"/>
      <c r="AC249" s="38"/>
      <c r="AD249" s="38"/>
      <c r="AE249" s="38"/>
      <c r="AR249" s="232" t="s">
        <v>299</v>
      </c>
      <c r="AT249" s="232" t="s">
        <v>1133</v>
      </c>
      <c r="AU249" s="232" t="s">
        <v>86</v>
      </c>
      <c r="AY249" s="17" t="s">
        <v>251</v>
      </c>
      <c r="BE249" s="233">
        <f>IF(N249="základní",J249,0)</f>
        <v>0</v>
      </c>
      <c r="BF249" s="233">
        <f>IF(N249="snížená",J249,0)</f>
        <v>0</v>
      </c>
      <c r="BG249" s="233">
        <f>IF(N249="zákl. přenesená",J249,0)</f>
        <v>0</v>
      </c>
      <c r="BH249" s="233">
        <f>IF(N249="sníž. přenesená",J249,0)</f>
        <v>0</v>
      </c>
      <c r="BI249" s="233">
        <f>IF(N249="nulová",J249,0)</f>
        <v>0</v>
      </c>
      <c r="BJ249" s="17" t="s">
        <v>84</v>
      </c>
      <c r="BK249" s="233">
        <f>ROUND(I249*H249,2)</f>
        <v>0</v>
      </c>
      <c r="BL249" s="17" t="s">
        <v>254</v>
      </c>
      <c r="BM249" s="232" t="s">
        <v>2494</v>
      </c>
    </row>
    <row r="250" s="2" customFormat="1">
      <c r="A250" s="38"/>
      <c r="B250" s="39"/>
      <c r="C250" s="40"/>
      <c r="D250" s="234" t="s">
        <v>260</v>
      </c>
      <c r="E250" s="40"/>
      <c r="F250" s="235" t="s">
        <v>1135</v>
      </c>
      <c r="G250" s="40"/>
      <c r="H250" s="40"/>
      <c r="I250" s="236"/>
      <c r="J250" s="40"/>
      <c r="K250" s="40"/>
      <c r="L250" s="44"/>
      <c r="M250" s="237"/>
      <c r="N250" s="238"/>
      <c r="O250" s="91"/>
      <c r="P250" s="91"/>
      <c r="Q250" s="91"/>
      <c r="R250" s="91"/>
      <c r="S250" s="91"/>
      <c r="T250" s="92"/>
      <c r="U250" s="38"/>
      <c r="V250" s="38"/>
      <c r="W250" s="38"/>
      <c r="X250" s="38"/>
      <c r="Y250" s="38"/>
      <c r="Z250" s="38"/>
      <c r="AA250" s="38"/>
      <c r="AB250" s="38"/>
      <c r="AC250" s="38"/>
      <c r="AD250" s="38"/>
      <c r="AE250" s="38"/>
      <c r="AT250" s="17" t="s">
        <v>260</v>
      </c>
      <c r="AU250" s="17" t="s">
        <v>86</v>
      </c>
    </row>
    <row r="251" s="12" customFormat="1">
      <c r="A251" s="12"/>
      <c r="B251" s="242"/>
      <c r="C251" s="243"/>
      <c r="D251" s="234" t="s">
        <v>276</v>
      </c>
      <c r="E251" s="243"/>
      <c r="F251" s="245" t="s">
        <v>2495</v>
      </c>
      <c r="G251" s="243"/>
      <c r="H251" s="246">
        <v>10.292999999999999</v>
      </c>
      <c r="I251" s="247"/>
      <c r="J251" s="243"/>
      <c r="K251" s="243"/>
      <c r="L251" s="248"/>
      <c r="M251" s="249"/>
      <c r="N251" s="250"/>
      <c r="O251" s="250"/>
      <c r="P251" s="250"/>
      <c r="Q251" s="250"/>
      <c r="R251" s="250"/>
      <c r="S251" s="250"/>
      <c r="T251" s="251"/>
      <c r="U251" s="12"/>
      <c r="V251" s="12"/>
      <c r="W251" s="12"/>
      <c r="X251" s="12"/>
      <c r="Y251" s="12"/>
      <c r="Z251" s="12"/>
      <c r="AA251" s="12"/>
      <c r="AB251" s="12"/>
      <c r="AC251" s="12"/>
      <c r="AD251" s="12"/>
      <c r="AE251" s="12"/>
      <c r="AT251" s="252" t="s">
        <v>276</v>
      </c>
      <c r="AU251" s="252" t="s">
        <v>86</v>
      </c>
      <c r="AV251" s="12" t="s">
        <v>86</v>
      </c>
      <c r="AW251" s="12" t="s">
        <v>4</v>
      </c>
      <c r="AX251" s="12" t="s">
        <v>84</v>
      </c>
      <c r="AY251" s="252" t="s">
        <v>251</v>
      </c>
    </row>
    <row r="252" s="2" customFormat="1" ht="24.15" customHeight="1">
      <c r="A252" s="38"/>
      <c r="B252" s="39"/>
      <c r="C252" s="220" t="s">
        <v>397</v>
      </c>
      <c r="D252" s="220" t="s">
        <v>255</v>
      </c>
      <c r="E252" s="221" t="s">
        <v>1127</v>
      </c>
      <c r="F252" s="222" t="s">
        <v>1128</v>
      </c>
      <c r="G252" s="223" t="s">
        <v>409</v>
      </c>
      <c r="H252" s="224">
        <v>1550</v>
      </c>
      <c r="I252" s="225"/>
      <c r="J252" s="226">
        <f>ROUND(I252*H252,2)</f>
        <v>0</v>
      </c>
      <c r="K252" s="227"/>
      <c r="L252" s="44"/>
      <c r="M252" s="228" t="s">
        <v>1</v>
      </c>
      <c r="N252" s="229" t="s">
        <v>41</v>
      </c>
      <c r="O252" s="91"/>
      <c r="P252" s="230">
        <f>O252*H252</f>
        <v>0</v>
      </c>
      <c r="Q252" s="230">
        <v>0</v>
      </c>
      <c r="R252" s="230">
        <f>Q252*H252</f>
        <v>0</v>
      </c>
      <c r="S252" s="230">
        <v>0</v>
      </c>
      <c r="T252" s="231">
        <f>S252*H252</f>
        <v>0</v>
      </c>
      <c r="U252" s="38"/>
      <c r="V252" s="38"/>
      <c r="W252" s="38"/>
      <c r="X252" s="38"/>
      <c r="Y252" s="38"/>
      <c r="Z252" s="38"/>
      <c r="AA252" s="38"/>
      <c r="AB252" s="38"/>
      <c r="AC252" s="38"/>
      <c r="AD252" s="38"/>
      <c r="AE252" s="38"/>
      <c r="AR252" s="232" t="s">
        <v>254</v>
      </c>
      <c r="AT252" s="232" t="s">
        <v>255</v>
      </c>
      <c r="AU252" s="232" t="s">
        <v>86</v>
      </c>
      <c r="AY252" s="17" t="s">
        <v>251</v>
      </c>
      <c r="BE252" s="233">
        <f>IF(N252="základní",J252,0)</f>
        <v>0</v>
      </c>
      <c r="BF252" s="233">
        <f>IF(N252="snížená",J252,0)</f>
        <v>0</v>
      </c>
      <c r="BG252" s="233">
        <f>IF(N252="zákl. přenesená",J252,0)</f>
        <v>0</v>
      </c>
      <c r="BH252" s="233">
        <f>IF(N252="sníž. přenesená",J252,0)</f>
        <v>0</v>
      </c>
      <c r="BI252" s="233">
        <f>IF(N252="nulová",J252,0)</f>
        <v>0</v>
      </c>
      <c r="BJ252" s="17" t="s">
        <v>84</v>
      </c>
      <c r="BK252" s="233">
        <f>ROUND(I252*H252,2)</f>
        <v>0</v>
      </c>
      <c r="BL252" s="17" t="s">
        <v>254</v>
      </c>
      <c r="BM252" s="232" t="s">
        <v>2496</v>
      </c>
    </row>
    <row r="253" s="2" customFormat="1">
      <c r="A253" s="38"/>
      <c r="B253" s="39"/>
      <c r="C253" s="40"/>
      <c r="D253" s="234" t="s">
        <v>260</v>
      </c>
      <c r="E253" s="40"/>
      <c r="F253" s="235" t="s">
        <v>1130</v>
      </c>
      <c r="G253" s="40"/>
      <c r="H253" s="40"/>
      <c r="I253" s="236"/>
      <c r="J253" s="40"/>
      <c r="K253" s="40"/>
      <c r="L253" s="44"/>
      <c r="M253" s="237"/>
      <c r="N253" s="238"/>
      <c r="O253" s="91"/>
      <c r="P253" s="91"/>
      <c r="Q253" s="91"/>
      <c r="R253" s="91"/>
      <c r="S253" s="91"/>
      <c r="T253" s="92"/>
      <c r="U253" s="38"/>
      <c r="V253" s="38"/>
      <c r="W253" s="38"/>
      <c r="X253" s="38"/>
      <c r="Y253" s="38"/>
      <c r="Z253" s="38"/>
      <c r="AA253" s="38"/>
      <c r="AB253" s="38"/>
      <c r="AC253" s="38"/>
      <c r="AD253" s="38"/>
      <c r="AE253" s="38"/>
      <c r="AT253" s="17" t="s">
        <v>260</v>
      </c>
      <c r="AU253" s="17" t="s">
        <v>86</v>
      </c>
    </row>
    <row r="254" s="2" customFormat="1">
      <c r="A254" s="38"/>
      <c r="B254" s="39"/>
      <c r="C254" s="40"/>
      <c r="D254" s="240" t="s">
        <v>274</v>
      </c>
      <c r="E254" s="40"/>
      <c r="F254" s="241" t="s">
        <v>1131</v>
      </c>
      <c r="G254" s="40"/>
      <c r="H254" s="40"/>
      <c r="I254" s="236"/>
      <c r="J254" s="40"/>
      <c r="K254" s="40"/>
      <c r="L254" s="44"/>
      <c r="M254" s="237"/>
      <c r="N254" s="238"/>
      <c r="O254" s="91"/>
      <c r="P254" s="91"/>
      <c r="Q254" s="91"/>
      <c r="R254" s="91"/>
      <c r="S254" s="91"/>
      <c r="T254" s="92"/>
      <c r="U254" s="38"/>
      <c r="V254" s="38"/>
      <c r="W254" s="38"/>
      <c r="X254" s="38"/>
      <c r="Y254" s="38"/>
      <c r="Z254" s="38"/>
      <c r="AA254" s="38"/>
      <c r="AB254" s="38"/>
      <c r="AC254" s="38"/>
      <c r="AD254" s="38"/>
      <c r="AE254" s="38"/>
      <c r="AT254" s="17" t="s">
        <v>274</v>
      </c>
      <c r="AU254" s="17" t="s">
        <v>86</v>
      </c>
    </row>
    <row r="255" s="12" customFormat="1">
      <c r="A255" s="12"/>
      <c r="B255" s="242"/>
      <c r="C255" s="243"/>
      <c r="D255" s="234" t="s">
        <v>276</v>
      </c>
      <c r="E255" s="244" t="s">
        <v>1</v>
      </c>
      <c r="F255" s="245" t="s">
        <v>1181</v>
      </c>
      <c r="G255" s="243"/>
      <c r="H255" s="246">
        <v>1550</v>
      </c>
      <c r="I255" s="247"/>
      <c r="J255" s="243"/>
      <c r="K255" s="243"/>
      <c r="L255" s="248"/>
      <c r="M255" s="249"/>
      <c r="N255" s="250"/>
      <c r="O255" s="250"/>
      <c r="P255" s="250"/>
      <c r="Q255" s="250"/>
      <c r="R255" s="250"/>
      <c r="S255" s="250"/>
      <c r="T255" s="251"/>
      <c r="U255" s="12"/>
      <c r="V255" s="12"/>
      <c r="W255" s="12"/>
      <c r="X255" s="12"/>
      <c r="Y255" s="12"/>
      <c r="Z255" s="12"/>
      <c r="AA255" s="12"/>
      <c r="AB255" s="12"/>
      <c r="AC255" s="12"/>
      <c r="AD255" s="12"/>
      <c r="AE255" s="12"/>
      <c r="AT255" s="252" t="s">
        <v>276</v>
      </c>
      <c r="AU255" s="252" t="s">
        <v>86</v>
      </c>
      <c r="AV255" s="12" t="s">
        <v>86</v>
      </c>
      <c r="AW255" s="12" t="s">
        <v>32</v>
      </c>
      <c r="AX255" s="12" t="s">
        <v>84</v>
      </c>
      <c r="AY255" s="252" t="s">
        <v>251</v>
      </c>
    </row>
    <row r="256" s="2" customFormat="1" ht="16.5" customHeight="1">
      <c r="A256" s="38"/>
      <c r="B256" s="39"/>
      <c r="C256" s="292" t="s">
        <v>952</v>
      </c>
      <c r="D256" s="292" t="s">
        <v>1133</v>
      </c>
      <c r="E256" s="293" t="s">
        <v>1416</v>
      </c>
      <c r="F256" s="294" t="s">
        <v>1417</v>
      </c>
      <c r="G256" s="295" t="s">
        <v>1136</v>
      </c>
      <c r="H256" s="296">
        <v>31</v>
      </c>
      <c r="I256" s="297"/>
      <c r="J256" s="298">
        <f>ROUND(I256*H256,2)</f>
        <v>0</v>
      </c>
      <c r="K256" s="299"/>
      <c r="L256" s="300"/>
      <c r="M256" s="301" t="s">
        <v>1</v>
      </c>
      <c r="N256" s="302" t="s">
        <v>41</v>
      </c>
      <c r="O256" s="91"/>
      <c r="P256" s="230">
        <f>O256*H256</f>
        <v>0</v>
      </c>
      <c r="Q256" s="230">
        <v>0.001</v>
      </c>
      <c r="R256" s="230">
        <f>Q256*H256</f>
        <v>0.031</v>
      </c>
      <c r="S256" s="230">
        <v>0</v>
      </c>
      <c r="T256" s="231">
        <f>S256*H256</f>
        <v>0</v>
      </c>
      <c r="U256" s="38"/>
      <c r="V256" s="38"/>
      <c r="W256" s="38"/>
      <c r="X256" s="38"/>
      <c r="Y256" s="38"/>
      <c r="Z256" s="38"/>
      <c r="AA256" s="38"/>
      <c r="AB256" s="38"/>
      <c r="AC256" s="38"/>
      <c r="AD256" s="38"/>
      <c r="AE256" s="38"/>
      <c r="AR256" s="232" t="s">
        <v>299</v>
      </c>
      <c r="AT256" s="232" t="s">
        <v>1133</v>
      </c>
      <c r="AU256" s="232" t="s">
        <v>86</v>
      </c>
      <c r="AY256" s="17" t="s">
        <v>251</v>
      </c>
      <c r="BE256" s="233">
        <f>IF(N256="základní",J256,0)</f>
        <v>0</v>
      </c>
      <c r="BF256" s="233">
        <f>IF(N256="snížená",J256,0)</f>
        <v>0</v>
      </c>
      <c r="BG256" s="233">
        <f>IF(N256="zákl. přenesená",J256,0)</f>
        <v>0</v>
      </c>
      <c r="BH256" s="233">
        <f>IF(N256="sníž. přenesená",J256,0)</f>
        <v>0</v>
      </c>
      <c r="BI256" s="233">
        <f>IF(N256="nulová",J256,0)</f>
        <v>0</v>
      </c>
      <c r="BJ256" s="17" t="s">
        <v>84</v>
      </c>
      <c r="BK256" s="233">
        <f>ROUND(I256*H256,2)</f>
        <v>0</v>
      </c>
      <c r="BL256" s="17" t="s">
        <v>254</v>
      </c>
      <c r="BM256" s="232" t="s">
        <v>2497</v>
      </c>
    </row>
    <row r="257" s="2" customFormat="1">
      <c r="A257" s="38"/>
      <c r="B257" s="39"/>
      <c r="C257" s="40"/>
      <c r="D257" s="234" t="s">
        <v>260</v>
      </c>
      <c r="E257" s="40"/>
      <c r="F257" s="235" t="s">
        <v>1417</v>
      </c>
      <c r="G257" s="40"/>
      <c r="H257" s="40"/>
      <c r="I257" s="236"/>
      <c r="J257" s="40"/>
      <c r="K257" s="40"/>
      <c r="L257" s="44"/>
      <c r="M257" s="237"/>
      <c r="N257" s="238"/>
      <c r="O257" s="91"/>
      <c r="P257" s="91"/>
      <c r="Q257" s="91"/>
      <c r="R257" s="91"/>
      <c r="S257" s="91"/>
      <c r="T257" s="92"/>
      <c r="U257" s="38"/>
      <c r="V257" s="38"/>
      <c r="W257" s="38"/>
      <c r="X257" s="38"/>
      <c r="Y257" s="38"/>
      <c r="Z257" s="38"/>
      <c r="AA257" s="38"/>
      <c r="AB257" s="38"/>
      <c r="AC257" s="38"/>
      <c r="AD257" s="38"/>
      <c r="AE257" s="38"/>
      <c r="AT257" s="17" t="s">
        <v>260</v>
      </c>
      <c r="AU257" s="17" t="s">
        <v>86</v>
      </c>
    </row>
    <row r="258" s="12" customFormat="1">
      <c r="A258" s="12"/>
      <c r="B258" s="242"/>
      <c r="C258" s="243"/>
      <c r="D258" s="234" t="s">
        <v>276</v>
      </c>
      <c r="E258" s="243"/>
      <c r="F258" s="245" t="s">
        <v>2498</v>
      </c>
      <c r="G258" s="243"/>
      <c r="H258" s="246">
        <v>31</v>
      </c>
      <c r="I258" s="247"/>
      <c r="J258" s="243"/>
      <c r="K258" s="243"/>
      <c r="L258" s="248"/>
      <c r="M258" s="249"/>
      <c r="N258" s="250"/>
      <c r="O258" s="250"/>
      <c r="P258" s="250"/>
      <c r="Q258" s="250"/>
      <c r="R258" s="250"/>
      <c r="S258" s="250"/>
      <c r="T258" s="251"/>
      <c r="U258" s="12"/>
      <c r="V258" s="12"/>
      <c r="W258" s="12"/>
      <c r="X258" s="12"/>
      <c r="Y258" s="12"/>
      <c r="Z258" s="12"/>
      <c r="AA258" s="12"/>
      <c r="AB258" s="12"/>
      <c r="AC258" s="12"/>
      <c r="AD258" s="12"/>
      <c r="AE258" s="12"/>
      <c r="AT258" s="252" t="s">
        <v>276</v>
      </c>
      <c r="AU258" s="252" t="s">
        <v>86</v>
      </c>
      <c r="AV258" s="12" t="s">
        <v>86</v>
      </c>
      <c r="AW258" s="12" t="s">
        <v>4</v>
      </c>
      <c r="AX258" s="12" t="s">
        <v>84</v>
      </c>
      <c r="AY258" s="252" t="s">
        <v>251</v>
      </c>
    </row>
    <row r="259" s="2" customFormat="1" ht="24.15" customHeight="1">
      <c r="A259" s="38"/>
      <c r="B259" s="39"/>
      <c r="C259" s="220" t="s">
        <v>962</v>
      </c>
      <c r="D259" s="220" t="s">
        <v>255</v>
      </c>
      <c r="E259" s="221" t="s">
        <v>1420</v>
      </c>
      <c r="F259" s="222" t="s">
        <v>1421</v>
      </c>
      <c r="G259" s="223" t="s">
        <v>409</v>
      </c>
      <c r="H259" s="224">
        <v>2383.3400000000001</v>
      </c>
      <c r="I259" s="225"/>
      <c r="J259" s="226">
        <f>ROUND(I259*H259,2)</f>
        <v>0</v>
      </c>
      <c r="K259" s="227"/>
      <c r="L259" s="44"/>
      <c r="M259" s="228" t="s">
        <v>1</v>
      </c>
      <c r="N259" s="229" t="s">
        <v>41</v>
      </c>
      <c r="O259" s="91"/>
      <c r="P259" s="230">
        <f>O259*H259</f>
        <v>0</v>
      </c>
      <c r="Q259" s="230">
        <v>0</v>
      </c>
      <c r="R259" s="230">
        <f>Q259*H259</f>
        <v>0</v>
      </c>
      <c r="S259" s="230">
        <v>0</v>
      </c>
      <c r="T259" s="231">
        <f>S259*H259</f>
        <v>0</v>
      </c>
      <c r="U259" s="38"/>
      <c r="V259" s="38"/>
      <c r="W259" s="38"/>
      <c r="X259" s="38"/>
      <c r="Y259" s="38"/>
      <c r="Z259" s="38"/>
      <c r="AA259" s="38"/>
      <c r="AB259" s="38"/>
      <c r="AC259" s="38"/>
      <c r="AD259" s="38"/>
      <c r="AE259" s="38"/>
      <c r="AR259" s="232" t="s">
        <v>254</v>
      </c>
      <c r="AT259" s="232" t="s">
        <v>255</v>
      </c>
      <c r="AU259" s="232" t="s">
        <v>86</v>
      </c>
      <c r="AY259" s="17" t="s">
        <v>251</v>
      </c>
      <c r="BE259" s="233">
        <f>IF(N259="základní",J259,0)</f>
        <v>0</v>
      </c>
      <c r="BF259" s="233">
        <f>IF(N259="snížená",J259,0)</f>
        <v>0</v>
      </c>
      <c r="BG259" s="233">
        <f>IF(N259="zákl. přenesená",J259,0)</f>
        <v>0</v>
      </c>
      <c r="BH259" s="233">
        <f>IF(N259="sníž. přenesená",J259,0)</f>
        <v>0</v>
      </c>
      <c r="BI259" s="233">
        <f>IF(N259="nulová",J259,0)</f>
        <v>0</v>
      </c>
      <c r="BJ259" s="17" t="s">
        <v>84</v>
      </c>
      <c r="BK259" s="233">
        <f>ROUND(I259*H259,2)</f>
        <v>0</v>
      </c>
      <c r="BL259" s="17" t="s">
        <v>254</v>
      </c>
      <c r="BM259" s="232" t="s">
        <v>2499</v>
      </c>
    </row>
    <row r="260" s="2" customFormat="1">
      <c r="A260" s="38"/>
      <c r="B260" s="39"/>
      <c r="C260" s="40"/>
      <c r="D260" s="234" t="s">
        <v>260</v>
      </c>
      <c r="E260" s="40"/>
      <c r="F260" s="235" t="s">
        <v>1423</v>
      </c>
      <c r="G260" s="40"/>
      <c r="H260" s="40"/>
      <c r="I260" s="236"/>
      <c r="J260" s="40"/>
      <c r="K260" s="40"/>
      <c r="L260" s="44"/>
      <c r="M260" s="237"/>
      <c r="N260" s="238"/>
      <c r="O260" s="91"/>
      <c r="P260" s="91"/>
      <c r="Q260" s="91"/>
      <c r="R260" s="91"/>
      <c r="S260" s="91"/>
      <c r="T260" s="92"/>
      <c r="U260" s="38"/>
      <c r="V260" s="38"/>
      <c r="W260" s="38"/>
      <c r="X260" s="38"/>
      <c r="Y260" s="38"/>
      <c r="Z260" s="38"/>
      <c r="AA260" s="38"/>
      <c r="AB260" s="38"/>
      <c r="AC260" s="38"/>
      <c r="AD260" s="38"/>
      <c r="AE260" s="38"/>
      <c r="AT260" s="17" t="s">
        <v>260</v>
      </c>
      <c r="AU260" s="17" t="s">
        <v>86</v>
      </c>
    </row>
    <row r="261" s="2" customFormat="1">
      <c r="A261" s="38"/>
      <c r="B261" s="39"/>
      <c r="C261" s="40"/>
      <c r="D261" s="240" t="s">
        <v>274</v>
      </c>
      <c r="E261" s="40"/>
      <c r="F261" s="241" t="s">
        <v>1424</v>
      </c>
      <c r="G261" s="40"/>
      <c r="H261" s="40"/>
      <c r="I261" s="236"/>
      <c r="J261" s="40"/>
      <c r="K261" s="40"/>
      <c r="L261" s="44"/>
      <c r="M261" s="237"/>
      <c r="N261" s="238"/>
      <c r="O261" s="91"/>
      <c r="P261" s="91"/>
      <c r="Q261" s="91"/>
      <c r="R261" s="91"/>
      <c r="S261" s="91"/>
      <c r="T261" s="92"/>
      <c r="U261" s="38"/>
      <c r="V261" s="38"/>
      <c r="W261" s="38"/>
      <c r="X261" s="38"/>
      <c r="Y261" s="38"/>
      <c r="Z261" s="38"/>
      <c r="AA261" s="38"/>
      <c r="AB261" s="38"/>
      <c r="AC261" s="38"/>
      <c r="AD261" s="38"/>
      <c r="AE261" s="38"/>
      <c r="AT261" s="17" t="s">
        <v>274</v>
      </c>
      <c r="AU261" s="17" t="s">
        <v>86</v>
      </c>
    </row>
    <row r="262" s="12" customFormat="1">
      <c r="A262" s="12"/>
      <c r="B262" s="242"/>
      <c r="C262" s="243"/>
      <c r="D262" s="234" t="s">
        <v>276</v>
      </c>
      <c r="E262" s="244" t="s">
        <v>1</v>
      </c>
      <c r="F262" s="245" t="s">
        <v>2500</v>
      </c>
      <c r="G262" s="243"/>
      <c r="H262" s="246">
        <v>2383.3400000000001</v>
      </c>
      <c r="I262" s="247"/>
      <c r="J262" s="243"/>
      <c r="K262" s="243"/>
      <c r="L262" s="248"/>
      <c r="M262" s="249"/>
      <c r="N262" s="250"/>
      <c r="O262" s="250"/>
      <c r="P262" s="250"/>
      <c r="Q262" s="250"/>
      <c r="R262" s="250"/>
      <c r="S262" s="250"/>
      <c r="T262" s="251"/>
      <c r="U262" s="12"/>
      <c r="V262" s="12"/>
      <c r="W262" s="12"/>
      <c r="X262" s="12"/>
      <c r="Y262" s="12"/>
      <c r="Z262" s="12"/>
      <c r="AA262" s="12"/>
      <c r="AB262" s="12"/>
      <c r="AC262" s="12"/>
      <c r="AD262" s="12"/>
      <c r="AE262" s="12"/>
      <c r="AT262" s="252" t="s">
        <v>276</v>
      </c>
      <c r="AU262" s="252" t="s">
        <v>86</v>
      </c>
      <c r="AV262" s="12" t="s">
        <v>86</v>
      </c>
      <c r="AW262" s="12" t="s">
        <v>32</v>
      </c>
      <c r="AX262" s="12" t="s">
        <v>76</v>
      </c>
      <c r="AY262" s="252" t="s">
        <v>251</v>
      </c>
    </row>
    <row r="263" s="15" customFormat="1">
      <c r="A263" s="15"/>
      <c r="B263" s="274"/>
      <c r="C263" s="275"/>
      <c r="D263" s="234" t="s">
        <v>276</v>
      </c>
      <c r="E263" s="276" t="s">
        <v>1</v>
      </c>
      <c r="F263" s="277" t="s">
        <v>423</v>
      </c>
      <c r="G263" s="275"/>
      <c r="H263" s="278">
        <v>2383.3400000000001</v>
      </c>
      <c r="I263" s="279"/>
      <c r="J263" s="275"/>
      <c r="K263" s="275"/>
      <c r="L263" s="280"/>
      <c r="M263" s="281"/>
      <c r="N263" s="282"/>
      <c r="O263" s="282"/>
      <c r="P263" s="282"/>
      <c r="Q263" s="282"/>
      <c r="R263" s="282"/>
      <c r="S263" s="282"/>
      <c r="T263" s="283"/>
      <c r="U263" s="15"/>
      <c r="V263" s="15"/>
      <c r="W263" s="15"/>
      <c r="X263" s="15"/>
      <c r="Y263" s="15"/>
      <c r="Z263" s="15"/>
      <c r="AA263" s="15"/>
      <c r="AB263" s="15"/>
      <c r="AC263" s="15"/>
      <c r="AD263" s="15"/>
      <c r="AE263" s="15"/>
      <c r="AT263" s="284" t="s">
        <v>276</v>
      </c>
      <c r="AU263" s="284" t="s">
        <v>86</v>
      </c>
      <c r="AV263" s="15" t="s">
        <v>254</v>
      </c>
      <c r="AW263" s="15" t="s">
        <v>32</v>
      </c>
      <c r="AX263" s="15" t="s">
        <v>84</v>
      </c>
      <c r="AY263" s="284" t="s">
        <v>251</v>
      </c>
    </row>
    <row r="264" s="2" customFormat="1" ht="24.15" customHeight="1">
      <c r="A264" s="38"/>
      <c r="B264" s="39"/>
      <c r="C264" s="220" t="s">
        <v>972</v>
      </c>
      <c r="D264" s="220" t="s">
        <v>255</v>
      </c>
      <c r="E264" s="221" t="s">
        <v>2236</v>
      </c>
      <c r="F264" s="222" t="s">
        <v>2237</v>
      </c>
      <c r="G264" s="223" t="s">
        <v>409</v>
      </c>
      <c r="H264" s="224">
        <v>514.66999999999996</v>
      </c>
      <c r="I264" s="225"/>
      <c r="J264" s="226">
        <f>ROUND(I264*H264,2)</f>
        <v>0</v>
      </c>
      <c r="K264" s="227"/>
      <c r="L264" s="44"/>
      <c r="M264" s="228" t="s">
        <v>1</v>
      </c>
      <c r="N264" s="229" t="s">
        <v>41</v>
      </c>
      <c r="O264" s="91"/>
      <c r="P264" s="230">
        <f>O264*H264</f>
        <v>0</v>
      </c>
      <c r="Q264" s="230">
        <v>0</v>
      </c>
      <c r="R264" s="230">
        <f>Q264*H264</f>
        <v>0</v>
      </c>
      <c r="S264" s="230">
        <v>0</v>
      </c>
      <c r="T264" s="231">
        <f>S264*H264</f>
        <v>0</v>
      </c>
      <c r="U264" s="38"/>
      <c r="V264" s="38"/>
      <c r="W264" s="38"/>
      <c r="X264" s="38"/>
      <c r="Y264" s="38"/>
      <c r="Z264" s="38"/>
      <c r="AA264" s="38"/>
      <c r="AB264" s="38"/>
      <c r="AC264" s="38"/>
      <c r="AD264" s="38"/>
      <c r="AE264" s="38"/>
      <c r="AR264" s="232" t="s">
        <v>254</v>
      </c>
      <c r="AT264" s="232" t="s">
        <v>255</v>
      </c>
      <c r="AU264" s="232" t="s">
        <v>86</v>
      </c>
      <c r="AY264" s="17" t="s">
        <v>251</v>
      </c>
      <c r="BE264" s="233">
        <f>IF(N264="základní",J264,0)</f>
        <v>0</v>
      </c>
      <c r="BF264" s="233">
        <f>IF(N264="snížená",J264,0)</f>
        <v>0</v>
      </c>
      <c r="BG264" s="233">
        <f>IF(N264="zákl. přenesená",J264,0)</f>
        <v>0</v>
      </c>
      <c r="BH264" s="233">
        <f>IF(N264="sníž. přenesená",J264,0)</f>
        <v>0</v>
      </c>
      <c r="BI264" s="233">
        <f>IF(N264="nulová",J264,0)</f>
        <v>0</v>
      </c>
      <c r="BJ264" s="17" t="s">
        <v>84</v>
      </c>
      <c r="BK264" s="233">
        <f>ROUND(I264*H264,2)</f>
        <v>0</v>
      </c>
      <c r="BL264" s="17" t="s">
        <v>254</v>
      </c>
      <c r="BM264" s="232" t="s">
        <v>2501</v>
      </c>
    </row>
    <row r="265" s="2" customFormat="1">
      <c r="A265" s="38"/>
      <c r="B265" s="39"/>
      <c r="C265" s="40"/>
      <c r="D265" s="234" t="s">
        <v>260</v>
      </c>
      <c r="E265" s="40"/>
      <c r="F265" s="235" t="s">
        <v>2239</v>
      </c>
      <c r="G265" s="40"/>
      <c r="H265" s="40"/>
      <c r="I265" s="236"/>
      <c r="J265" s="40"/>
      <c r="K265" s="40"/>
      <c r="L265" s="44"/>
      <c r="M265" s="237"/>
      <c r="N265" s="238"/>
      <c r="O265" s="91"/>
      <c r="P265" s="91"/>
      <c r="Q265" s="91"/>
      <c r="R265" s="91"/>
      <c r="S265" s="91"/>
      <c r="T265" s="92"/>
      <c r="U265" s="38"/>
      <c r="V265" s="38"/>
      <c r="W265" s="38"/>
      <c r="X265" s="38"/>
      <c r="Y265" s="38"/>
      <c r="Z265" s="38"/>
      <c r="AA265" s="38"/>
      <c r="AB265" s="38"/>
      <c r="AC265" s="38"/>
      <c r="AD265" s="38"/>
      <c r="AE265" s="38"/>
      <c r="AT265" s="17" t="s">
        <v>260</v>
      </c>
      <c r="AU265" s="17" t="s">
        <v>86</v>
      </c>
    </row>
    <row r="266" s="2" customFormat="1">
      <c r="A266" s="38"/>
      <c r="B266" s="39"/>
      <c r="C266" s="40"/>
      <c r="D266" s="240" t="s">
        <v>274</v>
      </c>
      <c r="E266" s="40"/>
      <c r="F266" s="241" t="s">
        <v>2240</v>
      </c>
      <c r="G266" s="40"/>
      <c r="H266" s="40"/>
      <c r="I266" s="236"/>
      <c r="J266" s="40"/>
      <c r="K266" s="40"/>
      <c r="L266" s="44"/>
      <c r="M266" s="237"/>
      <c r="N266" s="238"/>
      <c r="O266" s="91"/>
      <c r="P266" s="91"/>
      <c r="Q266" s="91"/>
      <c r="R266" s="91"/>
      <c r="S266" s="91"/>
      <c r="T266" s="92"/>
      <c r="U266" s="38"/>
      <c r="V266" s="38"/>
      <c r="W266" s="38"/>
      <c r="X266" s="38"/>
      <c r="Y266" s="38"/>
      <c r="Z266" s="38"/>
      <c r="AA266" s="38"/>
      <c r="AB266" s="38"/>
      <c r="AC266" s="38"/>
      <c r="AD266" s="38"/>
      <c r="AE266" s="38"/>
      <c r="AT266" s="17" t="s">
        <v>274</v>
      </c>
      <c r="AU266" s="17" t="s">
        <v>86</v>
      </c>
    </row>
    <row r="267" s="13" customFormat="1">
      <c r="A267" s="13"/>
      <c r="B267" s="253"/>
      <c r="C267" s="254"/>
      <c r="D267" s="234" t="s">
        <v>276</v>
      </c>
      <c r="E267" s="255" t="s">
        <v>1</v>
      </c>
      <c r="F267" s="256" t="s">
        <v>2241</v>
      </c>
      <c r="G267" s="254"/>
      <c r="H267" s="255" t="s">
        <v>1</v>
      </c>
      <c r="I267" s="257"/>
      <c r="J267" s="254"/>
      <c r="K267" s="254"/>
      <c r="L267" s="258"/>
      <c r="M267" s="259"/>
      <c r="N267" s="260"/>
      <c r="O267" s="260"/>
      <c r="P267" s="260"/>
      <c r="Q267" s="260"/>
      <c r="R267" s="260"/>
      <c r="S267" s="260"/>
      <c r="T267" s="261"/>
      <c r="U267" s="13"/>
      <c r="V267" s="13"/>
      <c r="W267" s="13"/>
      <c r="X267" s="13"/>
      <c r="Y267" s="13"/>
      <c r="Z267" s="13"/>
      <c r="AA267" s="13"/>
      <c r="AB267" s="13"/>
      <c r="AC267" s="13"/>
      <c r="AD267" s="13"/>
      <c r="AE267" s="13"/>
      <c r="AT267" s="262" t="s">
        <v>276</v>
      </c>
      <c r="AU267" s="262" t="s">
        <v>86</v>
      </c>
      <c r="AV267" s="13" t="s">
        <v>84</v>
      </c>
      <c r="AW267" s="13" t="s">
        <v>32</v>
      </c>
      <c r="AX267" s="13" t="s">
        <v>76</v>
      </c>
      <c r="AY267" s="262" t="s">
        <v>251</v>
      </c>
    </row>
    <row r="268" s="12" customFormat="1">
      <c r="A268" s="12"/>
      <c r="B268" s="242"/>
      <c r="C268" s="243"/>
      <c r="D268" s="234" t="s">
        <v>276</v>
      </c>
      <c r="E268" s="244" t="s">
        <v>1</v>
      </c>
      <c r="F268" s="245" t="s">
        <v>2502</v>
      </c>
      <c r="G268" s="243"/>
      <c r="H268" s="246">
        <v>514.66999999999996</v>
      </c>
      <c r="I268" s="247"/>
      <c r="J268" s="243"/>
      <c r="K268" s="243"/>
      <c r="L268" s="248"/>
      <c r="M268" s="249"/>
      <c r="N268" s="250"/>
      <c r="O268" s="250"/>
      <c r="P268" s="250"/>
      <c r="Q268" s="250"/>
      <c r="R268" s="250"/>
      <c r="S268" s="250"/>
      <c r="T268" s="251"/>
      <c r="U268" s="12"/>
      <c r="V268" s="12"/>
      <c r="W268" s="12"/>
      <c r="X268" s="12"/>
      <c r="Y268" s="12"/>
      <c r="Z268" s="12"/>
      <c r="AA268" s="12"/>
      <c r="AB268" s="12"/>
      <c r="AC268" s="12"/>
      <c r="AD268" s="12"/>
      <c r="AE268" s="12"/>
      <c r="AT268" s="252" t="s">
        <v>276</v>
      </c>
      <c r="AU268" s="252" t="s">
        <v>86</v>
      </c>
      <c r="AV268" s="12" t="s">
        <v>86</v>
      </c>
      <c r="AW268" s="12" t="s">
        <v>32</v>
      </c>
      <c r="AX268" s="12" t="s">
        <v>76</v>
      </c>
      <c r="AY268" s="252" t="s">
        <v>251</v>
      </c>
    </row>
    <row r="269" s="15" customFormat="1">
      <c r="A269" s="15"/>
      <c r="B269" s="274"/>
      <c r="C269" s="275"/>
      <c r="D269" s="234" t="s">
        <v>276</v>
      </c>
      <c r="E269" s="276" t="s">
        <v>2153</v>
      </c>
      <c r="F269" s="277" t="s">
        <v>423</v>
      </c>
      <c r="G269" s="275"/>
      <c r="H269" s="278">
        <v>514.66999999999996</v>
      </c>
      <c r="I269" s="279"/>
      <c r="J269" s="275"/>
      <c r="K269" s="275"/>
      <c r="L269" s="280"/>
      <c r="M269" s="281"/>
      <c r="N269" s="282"/>
      <c r="O269" s="282"/>
      <c r="P269" s="282"/>
      <c r="Q269" s="282"/>
      <c r="R269" s="282"/>
      <c r="S269" s="282"/>
      <c r="T269" s="283"/>
      <c r="U269" s="15"/>
      <c r="V269" s="15"/>
      <c r="W269" s="15"/>
      <c r="X269" s="15"/>
      <c r="Y269" s="15"/>
      <c r="Z269" s="15"/>
      <c r="AA269" s="15"/>
      <c r="AB269" s="15"/>
      <c r="AC269" s="15"/>
      <c r="AD269" s="15"/>
      <c r="AE269" s="15"/>
      <c r="AT269" s="284" t="s">
        <v>276</v>
      </c>
      <c r="AU269" s="284" t="s">
        <v>86</v>
      </c>
      <c r="AV269" s="15" t="s">
        <v>254</v>
      </c>
      <c r="AW269" s="15" t="s">
        <v>32</v>
      </c>
      <c r="AX269" s="15" t="s">
        <v>84</v>
      </c>
      <c r="AY269" s="284" t="s">
        <v>251</v>
      </c>
    </row>
    <row r="270" s="2" customFormat="1" ht="33" customHeight="1">
      <c r="A270" s="38"/>
      <c r="B270" s="39"/>
      <c r="C270" s="220" t="s">
        <v>986</v>
      </c>
      <c r="D270" s="220" t="s">
        <v>255</v>
      </c>
      <c r="E270" s="221" t="s">
        <v>1429</v>
      </c>
      <c r="F270" s="222" t="s">
        <v>1430</v>
      </c>
      <c r="G270" s="223" t="s">
        <v>409</v>
      </c>
      <c r="H270" s="224">
        <v>1550</v>
      </c>
      <c r="I270" s="225"/>
      <c r="J270" s="226">
        <f>ROUND(I270*H270,2)</f>
        <v>0</v>
      </c>
      <c r="K270" s="227"/>
      <c r="L270" s="44"/>
      <c r="M270" s="228" t="s">
        <v>1</v>
      </c>
      <c r="N270" s="229" t="s">
        <v>41</v>
      </c>
      <c r="O270" s="91"/>
      <c r="P270" s="230">
        <f>O270*H270</f>
        <v>0</v>
      </c>
      <c r="Q270" s="230">
        <v>0</v>
      </c>
      <c r="R270" s="230">
        <f>Q270*H270</f>
        <v>0</v>
      </c>
      <c r="S270" s="230">
        <v>0</v>
      </c>
      <c r="T270" s="231">
        <f>S270*H270</f>
        <v>0</v>
      </c>
      <c r="U270" s="38"/>
      <c r="V270" s="38"/>
      <c r="W270" s="38"/>
      <c r="X270" s="38"/>
      <c r="Y270" s="38"/>
      <c r="Z270" s="38"/>
      <c r="AA270" s="38"/>
      <c r="AB270" s="38"/>
      <c r="AC270" s="38"/>
      <c r="AD270" s="38"/>
      <c r="AE270" s="38"/>
      <c r="AR270" s="232" t="s">
        <v>254</v>
      </c>
      <c r="AT270" s="232" t="s">
        <v>255</v>
      </c>
      <c r="AU270" s="232" t="s">
        <v>86</v>
      </c>
      <c r="AY270" s="17" t="s">
        <v>251</v>
      </c>
      <c r="BE270" s="233">
        <f>IF(N270="základní",J270,0)</f>
        <v>0</v>
      </c>
      <c r="BF270" s="233">
        <f>IF(N270="snížená",J270,0)</f>
        <v>0</v>
      </c>
      <c r="BG270" s="233">
        <f>IF(N270="zákl. přenesená",J270,0)</f>
        <v>0</v>
      </c>
      <c r="BH270" s="233">
        <f>IF(N270="sníž. přenesená",J270,0)</f>
        <v>0</v>
      </c>
      <c r="BI270" s="233">
        <f>IF(N270="nulová",J270,0)</f>
        <v>0</v>
      </c>
      <c r="BJ270" s="17" t="s">
        <v>84</v>
      </c>
      <c r="BK270" s="233">
        <f>ROUND(I270*H270,2)</f>
        <v>0</v>
      </c>
      <c r="BL270" s="17" t="s">
        <v>254</v>
      </c>
      <c r="BM270" s="232" t="s">
        <v>2503</v>
      </c>
    </row>
    <row r="271" s="2" customFormat="1">
      <c r="A271" s="38"/>
      <c r="B271" s="39"/>
      <c r="C271" s="40"/>
      <c r="D271" s="234" t="s">
        <v>260</v>
      </c>
      <c r="E271" s="40"/>
      <c r="F271" s="235" t="s">
        <v>1432</v>
      </c>
      <c r="G271" s="40"/>
      <c r="H271" s="40"/>
      <c r="I271" s="236"/>
      <c r="J271" s="40"/>
      <c r="K271" s="40"/>
      <c r="L271" s="44"/>
      <c r="M271" s="237"/>
      <c r="N271" s="238"/>
      <c r="O271" s="91"/>
      <c r="P271" s="91"/>
      <c r="Q271" s="91"/>
      <c r="R271" s="91"/>
      <c r="S271" s="91"/>
      <c r="T271" s="92"/>
      <c r="U271" s="38"/>
      <c r="V271" s="38"/>
      <c r="W271" s="38"/>
      <c r="X271" s="38"/>
      <c r="Y271" s="38"/>
      <c r="Z271" s="38"/>
      <c r="AA271" s="38"/>
      <c r="AB271" s="38"/>
      <c r="AC271" s="38"/>
      <c r="AD271" s="38"/>
      <c r="AE271" s="38"/>
      <c r="AT271" s="17" t="s">
        <v>260</v>
      </c>
      <c r="AU271" s="17" t="s">
        <v>86</v>
      </c>
    </row>
    <row r="272" s="2" customFormat="1">
      <c r="A272" s="38"/>
      <c r="B272" s="39"/>
      <c r="C272" s="40"/>
      <c r="D272" s="240" t="s">
        <v>274</v>
      </c>
      <c r="E272" s="40"/>
      <c r="F272" s="241" t="s">
        <v>1433</v>
      </c>
      <c r="G272" s="40"/>
      <c r="H272" s="40"/>
      <c r="I272" s="236"/>
      <c r="J272" s="40"/>
      <c r="K272" s="40"/>
      <c r="L272" s="44"/>
      <c r="M272" s="237"/>
      <c r="N272" s="238"/>
      <c r="O272" s="91"/>
      <c r="P272" s="91"/>
      <c r="Q272" s="91"/>
      <c r="R272" s="91"/>
      <c r="S272" s="91"/>
      <c r="T272" s="92"/>
      <c r="U272" s="38"/>
      <c r="V272" s="38"/>
      <c r="W272" s="38"/>
      <c r="X272" s="38"/>
      <c r="Y272" s="38"/>
      <c r="Z272" s="38"/>
      <c r="AA272" s="38"/>
      <c r="AB272" s="38"/>
      <c r="AC272" s="38"/>
      <c r="AD272" s="38"/>
      <c r="AE272" s="38"/>
      <c r="AT272" s="17" t="s">
        <v>274</v>
      </c>
      <c r="AU272" s="17" t="s">
        <v>86</v>
      </c>
    </row>
    <row r="273" s="12" customFormat="1">
      <c r="A273" s="12"/>
      <c r="B273" s="242"/>
      <c r="C273" s="243"/>
      <c r="D273" s="234" t="s">
        <v>276</v>
      </c>
      <c r="E273" s="244" t="s">
        <v>1</v>
      </c>
      <c r="F273" s="245" t="s">
        <v>1181</v>
      </c>
      <c r="G273" s="243"/>
      <c r="H273" s="246">
        <v>1550</v>
      </c>
      <c r="I273" s="247"/>
      <c r="J273" s="243"/>
      <c r="K273" s="243"/>
      <c r="L273" s="248"/>
      <c r="M273" s="249"/>
      <c r="N273" s="250"/>
      <c r="O273" s="250"/>
      <c r="P273" s="250"/>
      <c r="Q273" s="250"/>
      <c r="R273" s="250"/>
      <c r="S273" s="250"/>
      <c r="T273" s="251"/>
      <c r="U273" s="12"/>
      <c r="V273" s="12"/>
      <c r="W273" s="12"/>
      <c r="X273" s="12"/>
      <c r="Y273" s="12"/>
      <c r="Z273" s="12"/>
      <c r="AA273" s="12"/>
      <c r="AB273" s="12"/>
      <c r="AC273" s="12"/>
      <c r="AD273" s="12"/>
      <c r="AE273" s="12"/>
      <c r="AT273" s="252" t="s">
        <v>276</v>
      </c>
      <c r="AU273" s="252" t="s">
        <v>86</v>
      </c>
      <c r="AV273" s="12" t="s">
        <v>86</v>
      </c>
      <c r="AW273" s="12" t="s">
        <v>32</v>
      </c>
      <c r="AX273" s="12" t="s">
        <v>84</v>
      </c>
      <c r="AY273" s="252" t="s">
        <v>251</v>
      </c>
    </row>
    <row r="274" s="2" customFormat="1" ht="33" customHeight="1">
      <c r="A274" s="38"/>
      <c r="B274" s="39"/>
      <c r="C274" s="220" t="s">
        <v>994</v>
      </c>
      <c r="D274" s="220" t="s">
        <v>255</v>
      </c>
      <c r="E274" s="221" t="s">
        <v>2245</v>
      </c>
      <c r="F274" s="222" t="s">
        <v>2246</v>
      </c>
      <c r="G274" s="223" t="s">
        <v>409</v>
      </c>
      <c r="H274" s="224">
        <v>514.66999999999996</v>
      </c>
      <c r="I274" s="225"/>
      <c r="J274" s="226">
        <f>ROUND(I274*H274,2)</f>
        <v>0</v>
      </c>
      <c r="K274" s="227"/>
      <c r="L274" s="44"/>
      <c r="M274" s="228" t="s">
        <v>1</v>
      </c>
      <c r="N274" s="229" t="s">
        <v>41</v>
      </c>
      <c r="O274" s="91"/>
      <c r="P274" s="230">
        <f>O274*H274</f>
        <v>0</v>
      </c>
      <c r="Q274" s="230">
        <v>0</v>
      </c>
      <c r="R274" s="230">
        <f>Q274*H274</f>
        <v>0</v>
      </c>
      <c r="S274" s="230">
        <v>0</v>
      </c>
      <c r="T274" s="231">
        <f>S274*H274</f>
        <v>0</v>
      </c>
      <c r="U274" s="38"/>
      <c r="V274" s="38"/>
      <c r="W274" s="38"/>
      <c r="X274" s="38"/>
      <c r="Y274" s="38"/>
      <c r="Z274" s="38"/>
      <c r="AA274" s="38"/>
      <c r="AB274" s="38"/>
      <c r="AC274" s="38"/>
      <c r="AD274" s="38"/>
      <c r="AE274" s="38"/>
      <c r="AR274" s="232" t="s">
        <v>254</v>
      </c>
      <c r="AT274" s="232" t="s">
        <v>255</v>
      </c>
      <c r="AU274" s="232" t="s">
        <v>86</v>
      </c>
      <c r="AY274" s="17" t="s">
        <v>251</v>
      </c>
      <c r="BE274" s="233">
        <f>IF(N274="základní",J274,0)</f>
        <v>0</v>
      </c>
      <c r="BF274" s="233">
        <f>IF(N274="snížená",J274,0)</f>
        <v>0</v>
      </c>
      <c r="BG274" s="233">
        <f>IF(N274="zákl. přenesená",J274,0)</f>
        <v>0</v>
      </c>
      <c r="BH274" s="233">
        <f>IF(N274="sníž. přenesená",J274,0)</f>
        <v>0</v>
      </c>
      <c r="BI274" s="233">
        <f>IF(N274="nulová",J274,0)</f>
        <v>0</v>
      </c>
      <c r="BJ274" s="17" t="s">
        <v>84</v>
      </c>
      <c r="BK274" s="233">
        <f>ROUND(I274*H274,2)</f>
        <v>0</v>
      </c>
      <c r="BL274" s="17" t="s">
        <v>254</v>
      </c>
      <c r="BM274" s="232" t="s">
        <v>2504</v>
      </c>
    </row>
    <row r="275" s="2" customFormat="1">
      <c r="A275" s="38"/>
      <c r="B275" s="39"/>
      <c r="C275" s="40"/>
      <c r="D275" s="234" t="s">
        <v>260</v>
      </c>
      <c r="E275" s="40"/>
      <c r="F275" s="235" t="s">
        <v>2248</v>
      </c>
      <c r="G275" s="40"/>
      <c r="H275" s="40"/>
      <c r="I275" s="236"/>
      <c r="J275" s="40"/>
      <c r="K275" s="40"/>
      <c r="L275" s="44"/>
      <c r="M275" s="237"/>
      <c r="N275" s="238"/>
      <c r="O275" s="91"/>
      <c r="P275" s="91"/>
      <c r="Q275" s="91"/>
      <c r="R275" s="91"/>
      <c r="S275" s="91"/>
      <c r="T275" s="92"/>
      <c r="U275" s="38"/>
      <c r="V275" s="38"/>
      <c r="W275" s="38"/>
      <c r="X275" s="38"/>
      <c r="Y275" s="38"/>
      <c r="Z275" s="38"/>
      <c r="AA275" s="38"/>
      <c r="AB275" s="38"/>
      <c r="AC275" s="38"/>
      <c r="AD275" s="38"/>
      <c r="AE275" s="38"/>
      <c r="AT275" s="17" t="s">
        <v>260</v>
      </c>
      <c r="AU275" s="17" t="s">
        <v>86</v>
      </c>
    </row>
    <row r="276" s="2" customFormat="1">
      <c r="A276" s="38"/>
      <c r="B276" s="39"/>
      <c r="C276" s="40"/>
      <c r="D276" s="240" t="s">
        <v>274</v>
      </c>
      <c r="E276" s="40"/>
      <c r="F276" s="241" t="s">
        <v>2249</v>
      </c>
      <c r="G276" s="40"/>
      <c r="H276" s="40"/>
      <c r="I276" s="236"/>
      <c r="J276" s="40"/>
      <c r="K276" s="40"/>
      <c r="L276" s="44"/>
      <c r="M276" s="237"/>
      <c r="N276" s="238"/>
      <c r="O276" s="91"/>
      <c r="P276" s="91"/>
      <c r="Q276" s="91"/>
      <c r="R276" s="91"/>
      <c r="S276" s="91"/>
      <c r="T276" s="92"/>
      <c r="U276" s="38"/>
      <c r="V276" s="38"/>
      <c r="W276" s="38"/>
      <c r="X276" s="38"/>
      <c r="Y276" s="38"/>
      <c r="Z276" s="38"/>
      <c r="AA276" s="38"/>
      <c r="AB276" s="38"/>
      <c r="AC276" s="38"/>
      <c r="AD276" s="38"/>
      <c r="AE276" s="38"/>
      <c r="AT276" s="17" t="s">
        <v>274</v>
      </c>
      <c r="AU276" s="17" t="s">
        <v>86</v>
      </c>
    </row>
    <row r="277" s="12" customFormat="1">
      <c r="A277" s="12"/>
      <c r="B277" s="242"/>
      <c r="C277" s="243"/>
      <c r="D277" s="234" t="s">
        <v>276</v>
      </c>
      <c r="E277" s="244" t="s">
        <v>1</v>
      </c>
      <c r="F277" s="245" t="s">
        <v>2153</v>
      </c>
      <c r="G277" s="243"/>
      <c r="H277" s="246">
        <v>514.66999999999996</v>
      </c>
      <c r="I277" s="247"/>
      <c r="J277" s="243"/>
      <c r="K277" s="243"/>
      <c r="L277" s="248"/>
      <c r="M277" s="249"/>
      <c r="N277" s="250"/>
      <c r="O277" s="250"/>
      <c r="P277" s="250"/>
      <c r="Q277" s="250"/>
      <c r="R277" s="250"/>
      <c r="S277" s="250"/>
      <c r="T277" s="251"/>
      <c r="U277" s="12"/>
      <c r="V277" s="12"/>
      <c r="W277" s="12"/>
      <c r="X277" s="12"/>
      <c r="Y277" s="12"/>
      <c r="Z277" s="12"/>
      <c r="AA277" s="12"/>
      <c r="AB277" s="12"/>
      <c r="AC277" s="12"/>
      <c r="AD277" s="12"/>
      <c r="AE277" s="12"/>
      <c r="AT277" s="252" t="s">
        <v>276</v>
      </c>
      <c r="AU277" s="252" t="s">
        <v>86</v>
      </c>
      <c r="AV277" s="12" t="s">
        <v>86</v>
      </c>
      <c r="AW277" s="12" t="s">
        <v>32</v>
      </c>
      <c r="AX277" s="12" t="s">
        <v>84</v>
      </c>
      <c r="AY277" s="252" t="s">
        <v>251</v>
      </c>
    </row>
    <row r="278" s="11" customFormat="1" ht="22.8" customHeight="1">
      <c r="A278" s="11"/>
      <c r="B278" s="206"/>
      <c r="C278" s="207"/>
      <c r="D278" s="208" t="s">
        <v>75</v>
      </c>
      <c r="E278" s="272" t="s">
        <v>86</v>
      </c>
      <c r="F278" s="272" t="s">
        <v>1434</v>
      </c>
      <c r="G278" s="207"/>
      <c r="H278" s="207"/>
      <c r="I278" s="210"/>
      <c r="J278" s="273">
        <f>BK278</f>
        <v>0</v>
      </c>
      <c r="K278" s="207"/>
      <c r="L278" s="212"/>
      <c r="M278" s="213"/>
      <c r="N278" s="214"/>
      <c r="O278" s="214"/>
      <c r="P278" s="215">
        <f>SUM(P279:P313)</f>
        <v>0</v>
      </c>
      <c r="Q278" s="214"/>
      <c r="R278" s="215">
        <f>SUM(R279:R313)</f>
        <v>217.38346970000001</v>
      </c>
      <c r="S278" s="214"/>
      <c r="T278" s="216">
        <f>SUM(T279:T313)</f>
        <v>0</v>
      </c>
      <c r="U278" s="11"/>
      <c r="V278" s="11"/>
      <c r="W278" s="11"/>
      <c r="X278" s="11"/>
      <c r="Y278" s="11"/>
      <c r="Z278" s="11"/>
      <c r="AA278" s="11"/>
      <c r="AB278" s="11"/>
      <c r="AC278" s="11"/>
      <c r="AD278" s="11"/>
      <c r="AE278" s="11"/>
      <c r="AR278" s="217" t="s">
        <v>84</v>
      </c>
      <c r="AT278" s="218" t="s">
        <v>75</v>
      </c>
      <c r="AU278" s="218" t="s">
        <v>84</v>
      </c>
      <c r="AY278" s="217" t="s">
        <v>251</v>
      </c>
      <c r="BK278" s="219">
        <f>SUM(BK279:BK313)</f>
        <v>0</v>
      </c>
    </row>
    <row r="279" s="2" customFormat="1" ht="33" customHeight="1">
      <c r="A279" s="38"/>
      <c r="B279" s="39"/>
      <c r="C279" s="220" t="s">
        <v>1000</v>
      </c>
      <c r="D279" s="220" t="s">
        <v>255</v>
      </c>
      <c r="E279" s="221" t="s">
        <v>1436</v>
      </c>
      <c r="F279" s="222" t="s">
        <v>1437</v>
      </c>
      <c r="G279" s="223" t="s">
        <v>592</v>
      </c>
      <c r="H279" s="224">
        <v>240</v>
      </c>
      <c r="I279" s="225"/>
      <c r="J279" s="226">
        <f>ROUND(I279*H279,2)</f>
        <v>0</v>
      </c>
      <c r="K279" s="227"/>
      <c r="L279" s="44"/>
      <c r="M279" s="228" t="s">
        <v>1</v>
      </c>
      <c r="N279" s="229" t="s">
        <v>41</v>
      </c>
      <c r="O279" s="91"/>
      <c r="P279" s="230">
        <f>O279*H279</f>
        <v>0</v>
      </c>
      <c r="Q279" s="230">
        <v>0</v>
      </c>
      <c r="R279" s="230">
        <f>Q279*H279</f>
        <v>0</v>
      </c>
      <c r="S279" s="230">
        <v>0</v>
      </c>
      <c r="T279" s="231">
        <f>S279*H279</f>
        <v>0</v>
      </c>
      <c r="U279" s="38"/>
      <c r="V279" s="38"/>
      <c r="W279" s="38"/>
      <c r="X279" s="38"/>
      <c r="Y279" s="38"/>
      <c r="Z279" s="38"/>
      <c r="AA279" s="38"/>
      <c r="AB279" s="38"/>
      <c r="AC279" s="38"/>
      <c r="AD279" s="38"/>
      <c r="AE279" s="38"/>
      <c r="AR279" s="232" t="s">
        <v>254</v>
      </c>
      <c r="AT279" s="232" t="s">
        <v>255</v>
      </c>
      <c r="AU279" s="232" t="s">
        <v>86</v>
      </c>
      <c r="AY279" s="17" t="s">
        <v>251</v>
      </c>
      <c r="BE279" s="233">
        <f>IF(N279="základní",J279,0)</f>
        <v>0</v>
      </c>
      <c r="BF279" s="233">
        <f>IF(N279="snížená",J279,0)</f>
        <v>0</v>
      </c>
      <c r="BG279" s="233">
        <f>IF(N279="zákl. přenesená",J279,0)</f>
        <v>0</v>
      </c>
      <c r="BH279" s="233">
        <f>IF(N279="sníž. přenesená",J279,0)</f>
        <v>0</v>
      </c>
      <c r="BI279" s="233">
        <f>IF(N279="nulová",J279,0)</f>
        <v>0</v>
      </c>
      <c r="BJ279" s="17" t="s">
        <v>84</v>
      </c>
      <c r="BK279" s="233">
        <f>ROUND(I279*H279,2)</f>
        <v>0</v>
      </c>
      <c r="BL279" s="17" t="s">
        <v>254</v>
      </c>
      <c r="BM279" s="232" t="s">
        <v>2505</v>
      </c>
    </row>
    <row r="280" s="2" customFormat="1">
      <c r="A280" s="38"/>
      <c r="B280" s="39"/>
      <c r="C280" s="40"/>
      <c r="D280" s="234" t="s">
        <v>260</v>
      </c>
      <c r="E280" s="40"/>
      <c r="F280" s="235" t="s">
        <v>1439</v>
      </c>
      <c r="G280" s="40"/>
      <c r="H280" s="40"/>
      <c r="I280" s="236"/>
      <c r="J280" s="40"/>
      <c r="K280" s="40"/>
      <c r="L280" s="44"/>
      <c r="M280" s="237"/>
      <c r="N280" s="238"/>
      <c r="O280" s="91"/>
      <c r="P280" s="91"/>
      <c r="Q280" s="91"/>
      <c r="R280" s="91"/>
      <c r="S280" s="91"/>
      <c r="T280" s="92"/>
      <c r="U280" s="38"/>
      <c r="V280" s="38"/>
      <c r="W280" s="38"/>
      <c r="X280" s="38"/>
      <c r="Y280" s="38"/>
      <c r="Z280" s="38"/>
      <c r="AA280" s="38"/>
      <c r="AB280" s="38"/>
      <c r="AC280" s="38"/>
      <c r="AD280" s="38"/>
      <c r="AE280" s="38"/>
      <c r="AT280" s="17" t="s">
        <v>260</v>
      </c>
      <c r="AU280" s="17" t="s">
        <v>86</v>
      </c>
    </row>
    <row r="281" s="2" customFormat="1">
      <c r="A281" s="38"/>
      <c r="B281" s="39"/>
      <c r="C281" s="40"/>
      <c r="D281" s="240" t="s">
        <v>274</v>
      </c>
      <c r="E281" s="40"/>
      <c r="F281" s="241" t="s">
        <v>1440</v>
      </c>
      <c r="G281" s="40"/>
      <c r="H281" s="40"/>
      <c r="I281" s="236"/>
      <c r="J281" s="40"/>
      <c r="K281" s="40"/>
      <c r="L281" s="44"/>
      <c r="M281" s="237"/>
      <c r="N281" s="238"/>
      <c r="O281" s="91"/>
      <c r="P281" s="91"/>
      <c r="Q281" s="91"/>
      <c r="R281" s="91"/>
      <c r="S281" s="91"/>
      <c r="T281" s="92"/>
      <c r="U281" s="38"/>
      <c r="V281" s="38"/>
      <c r="W281" s="38"/>
      <c r="X281" s="38"/>
      <c r="Y281" s="38"/>
      <c r="Z281" s="38"/>
      <c r="AA281" s="38"/>
      <c r="AB281" s="38"/>
      <c r="AC281" s="38"/>
      <c r="AD281" s="38"/>
      <c r="AE281" s="38"/>
      <c r="AT281" s="17" t="s">
        <v>274</v>
      </c>
      <c r="AU281" s="17" t="s">
        <v>86</v>
      </c>
    </row>
    <row r="282" s="12" customFormat="1">
      <c r="A282" s="12"/>
      <c r="B282" s="242"/>
      <c r="C282" s="243"/>
      <c r="D282" s="234" t="s">
        <v>276</v>
      </c>
      <c r="E282" s="244" t="s">
        <v>1</v>
      </c>
      <c r="F282" s="245" t="s">
        <v>2506</v>
      </c>
      <c r="G282" s="243"/>
      <c r="H282" s="246">
        <v>240</v>
      </c>
      <c r="I282" s="247"/>
      <c r="J282" s="243"/>
      <c r="K282" s="243"/>
      <c r="L282" s="248"/>
      <c r="M282" s="249"/>
      <c r="N282" s="250"/>
      <c r="O282" s="250"/>
      <c r="P282" s="250"/>
      <c r="Q282" s="250"/>
      <c r="R282" s="250"/>
      <c r="S282" s="250"/>
      <c r="T282" s="251"/>
      <c r="U282" s="12"/>
      <c r="V282" s="12"/>
      <c r="W282" s="12"/>
      <c r="X282" s="12"/>
      <c r="Y282" s="12"/>
      <c r="Z282" s="12"/>
      <c r="AA282" s="12"/>
      <c r="AB282" s="12"/>
      <c r="AC282" s="12"/>
      <c r="AD282" s="12"/>
      <c r="AE282" s="12"/>
      <c r="AT282" s="252" t="s">
        <v>276</v>
      </c>
      <c r="AU282" s="252" t="s">
        <v>86</v>
      </c>
      <c r="AV282" s="12" t="s">
        <v>86</v>
      </c>
      <c r="AW282" s="12" t="s">
        <v>32</v>
      </c>
      <c r="AX282" s="12" t="s">
        <v>84</v>
      </c>
      <c r="AY282" s="252" t="s">
        <v>251</v>
      </c>
    </row>
    <row r="283" s="2" customFormat="1" ht="33" customHeight="1">
      <c r="A283" s="38"/>
      <c r="B283" s="39"/>
      <c r="C283" s="220" t="s">
        <v>747</v>
      </c>
      <c r="D283" s="220" t="s">
        <v>255</v>
      </c>
      <c r="E283" s="221" t="s">
        <v>1443</v>
      </c>
      <c r="F283" s="222" t="s">
        <v>1444</v>
      </c>
      <c r="G283" s="223" t="s">
        <v>409</v>
      </c>
      <c r="H283" s="224">
        <v>1400</v>
      </c>
      <c r="I283" s="225"/>
      <c r="J283" s="226">
        <f>ROUND(I283*H283,2)</f>
        <v>0</v>
      </c>
      <c r="K283" s="227"/>
      <c r="L283" s="44"/>
      <c r="M283" s="228" t="s">
        <v>1</v>
      </c>
      <c r="N283" s="229" t="s">
        <v>41</v>
      </c>
      <c r="O283" s="91"/>
      <c r="P283" s="230">
        <f>O283*H283</f>
        <v>0</v>
      </c>
      <c r="Q283" s="230">
        <v>0.00031</v>
      </c>
      <c r="R283" s="230">
        <f>Q283*H283</f>
        <v>0.434</v>
      </c>
      <c r="S283" s="230">
        <v>0</v>
      </c>
      <c r="T283" s="231">
        <f>S283*H283</f>
        <v>0</v>
      </c>
      <c r="U283" s="38"/>
      <c r="V283" s="38"/>
      <c r="W283" s="38"/>
      <c r="X283" s="38"/>
      <c r="Y283" s="38"/>
      <c r="Z283" s="38"/>
      <c r="AA283" s="38"/>
      <c r="AB283" s="38"/>
      <c r="AC283" s="38"/>
      <c r="AD283" s="38"/>
      <c r="AE283" s="38"/>
      <c r="AR283" s="232" t="s">
        <v>254</v>
      </c>
      <c r="AT283" s="232" t="s">
        <v>255</v>
      </c>
      <c r="AU283" s="232" t="s">
        <v>86</v>
      </c>
      <c r="AY283" s="17" t="s">
        <v>251</v>
      </c>
      <c r="BE283" s="233">
        <f>IF(N283="základní",J283,0)</f>
        <v>0</v>
      </c>
      <c r="BF283" s="233">
        <f>IF(N283="snížená",J283,0)</f>
        <v>0</v>
      </c>
      <c r="BG283" s="233">
        <f>IF(N283="zákl. přenesená",J283,0)</f>
        <v>0</v>
      </c>
      <c r="BH283" s="233">
        <f>IF(N283="sníž. přenesená",J283,0)</f>
        <v>0</v>
      </c>
      <c r="BI283" s="233">
        <f>IF(N283="nulová",J283,0)</f>
        <v>0</v>
      </c>
      <c r="BJ283" s="17" t="s">
        <v>84</v>
      </c>
      <c r="BK283" s="233">
        <f>ROUND(I283*H283,2)</f>
        <v>0</v>
      </c>
      <c r="BL283" s="17" t="s">
        <v>254</v>
      </c>
      <c r="BM283" s="232" t="s">
        <v>2507</v>
      </c>
    </row>
    <row r="284" s="2" customFormat="1">
      <c r="A284" s="38"/>
      <c r="B284" s="39"/>
      <c r="C284" s="40"/>
      <c r="D284" s="234" t="s">
        <v>260</v>
      </c>
      <c r="E284" s="40"/>
      <c r="F284" s="235" t="s">
        <v>1446</v>
      </c>
      <c r="G284" s="40"/>
      <c r="H284" s="40"/>
      <c r="I284" s="236"/>
      <c r="J284" s="40"/>
      <c r="K284" s="40"/>
      <c r="L284" s="44"/>
      <c r="M284" s="237"/>
      <c r="N284" s="238"/>
      <c r="O284" s="91"/>
      <c r="P284" s="91"/>
      <c r="Q284" s="91"/>
      <c r="R284" s="91"/>
      <c r="S284" s="91"/>
      <c r="T284" s="92"/>
      <c r="U284" s="38"/>
      <c r="V284" s="38"/>
      <c r="W284" s="38"/>
      <c r="X284" s="38"/>
      <c r="Y284" s="38"/>
      <c r="Z284" s="38"/>
      <c r="AA284" s="38"/>
      <c r="AB284" s="38"/>
      <c r="AC284" s="38"/>
      <c r="AD284" s="38"/>
      <c r="AE284" s="38"/>
      <c r="AT284" s="17" t="s">
        <v>260</v>
      </c>
      <c r="AU284" s="17" t="s">
        <v>86</v>
      </c>
    </row>
    <row r="285" s="2" customFormat="1">
      <c r="A285" s="38"/>
      <c r="B285" s="39"/>
      <c r="C285" s="40"/>
      <c r="D285" s="240" t="s">
        <v>274</v>
      </c>
      <c r="E285" s="40"/>
      <c r="F285" s="241" t="s">
        <v>1447</v>
      </c>
      <c r="G285" s="40"/>
      <c r="H285" s="40"/>
      <c r="I285" s="236"/>
      <c r="J285" s="40"/>
      <c r="K285" s="40"/>
      <c r="L285" s="44"/>
      <c r="M285" s="237"/>
      <c r="N285" s="238"/>
      <c r="O285" s="91"/>
      <c r="P285" s="91"/>
      <c r="Q285" s="91"/>
      <c r="R285" s="91"/>
      <c r="S285" s="91"/>
      <c r="T285" s="92"/>
      <c r="U285" s="38"/>
      <c r="V285" s="38"/>
      <c r="W285" s="38"/>
      <c r="X285" s="38"/>
      <c r="Y285" s="38"/>
      <c r="Z285" s="38"/>
      <c r="AA285" s="38"/>
      <c r="AB285" s="38"/>
      <c r="AC285" s="38"/>
      <c r="AD285" s="38"/>
      <c r="AE285" s="38"/>
      <c r="AT285" s="17" t="s">
        <v>274</v>
      </c>
      <c r="AU285" s="17" t="s">
        <v>86</v>
      </c>
    </row>
    <row r="286" s="12" customFormat="1">
      <c r="A286" s="12"/>
      <c r="B286" s="242"/>
      <c r="C286" s="243"/>
      <c r="D286" s="234" t="s">
        <v>276</v>
      </c>
      <c r="E286" s="244" t="s">
        <v>1</v>
      </c>
      <c r="F286" s="245" t="s">
        <v>2508</v>
      </c>
      <c r="G286" s="243"/>
      <c r="H286" s="246">
        <v>1400</v>
      </c>
      <c r="I286" s="247"/>
      <c r="J286" s="243"/>
      <c r="K286" s="243"/>
      <c r="L286" s="248"/>
      <c r="M286" s="249"/>
      <c r="N286" s="250"/>
      <c r="O286" s="250"/>
      <c r="P286" s="250"/>
      <c r="Q286" s="250"/>
      <c r="R286" s="250"/>
      <c r="S286" s="250"/>
      <c r="T286" s="251"/>
      <c r="U286" s="12"/>
      <c r="V286" s="12"/>
      <c r="W286" s="12"/>
      <c r="X286" s="12"/>
      <c r="Y286" s="12"/>
      <c r="Z286" s="12"/>
      <c r="AA286" s="12"/>
      <c r="AB286" s="12"/>
      <c r="AC286" s="12"/>
      <c r="AD286" s="12"/>
      <c r="AE286" s="12"/>
      <c r="AT286" s="252" t="s">
        <v>276</v>
      </c>
      <c r="AU286" s="252" t="s">
        <v>86</v>
      </c>
      <c r="AV286" s="12" t="s">
        <v>86</v>
      </c>
      <c r="AW286" s="12" t="s">
        <v>32</v>
      </c>
      <c r="AX286" s="12" t="s">
        <v>84</v>
      </c>
      <c r="AY286" s="252" t="s">
        <v>251</v>
      </c>
    </row>
    <row r="287" s="2" customFormat="1" ht="24.15" customHeight="1">
      <c r="A287" s="38"/>
      <c r="B287" s="39"/>
      <c r="C287" s="292" t="s">
        <v>1015</v>
      </c>
      <c r="D287" s="292" t="s">
        <v>1133</v>
      </c>
      <c r="E287" s="293" t="s">
        <v>1450</v>
      </c>
      <c r="F287" s="294" t="s">
        <v>1451</v>
      </c>
      <c r="G287" s="295" t="s">
        <v>409</v>
      </c>
      <c r="H287" s="296">
        <v>1428</v>
      </c>
      <c r="I287" s="297"/>
      <c r="J287" s="298">
        <f>ROUND(I287*H287,2)</f>
        <v>0</v>
      </c>
      <c r="K287" s="299"/>
      <c r="L287" s="300"/>
      <c r="M287" s="301" t="s">
        <v>1</v>
      </c>
      <c r="N287" s="302" t="s">
        <v>41</v>
      </c>
      <c r="O287" s="91"/>
      <c r="P287" s="230">
        <f>O287*H287</f>
        <v>0</v>
      </c>
      <c r="Q287" s="230">
        <v>0.00020000000000000001</v>
      </c>
      <c r="R287" s="230">
        <f>Q287*H287</f>
        <v>0.28560000000000002</v>
      </c>
      <c r="S287" s="230">
        <v>0</v>
      </c>
      <c r="T287" s="231">
        <f>S287*H287</f>
        <v>0</v>
      </c>
      <c r="U287" s="38"/>
      <c r="V287" s="38"/>
      <c r="W287" s="38"/>
      <c r="X287" s="38"/>
      <c r="Y287" s="38"/>
      <c r="Z287" s="38"/>
      <c r="AA287" s="38"/>
      <c r="AB287" s="38"/>
      <c r="AC287" s="38"/>
      <c r="AD287" s="38"/>
      <c r="AE287" s="38"/>
      <c r="AR287" s="232" t="s">
        <v>299</v>
      </c>
      <c r="AT287" s="232" t="s">
        <v>1133</v>
      </c>
      <c r="AU287" s="232" t="s">
        <v>86</v>
      </c>
      <c r="AY287" s="17" t="s">
        <v>251</v>
      </c>
      <c r="BE287" s="233">
        <f>IF(N287="základní",J287,0)</f>
        <v>0</v>
      </c>
      <c r="BF287" s="233">
        <f>IF(N287="snížená",J287,0)</f>
        <v>0</v>
      </c>
      <c r="BG287" s="233">
        <f>IF(N287="zákl. přenesená",J287,0)</f>
        <v>0</v>
      </c>
      <c r="BH287" s="233">
        <f>IF(N287="sníž. přenesená",J287,0)</f>
        <v>0</v>
      </c>
      <c r="BI287" s="233">
        <f>IF(N287="nulová",J287,0)</f>
        <v>0</v>
      </c>
      <c r="BJ287" s="17" t="s">
        <v>84</v>
      </c>
      <c r="BK287" s="233">
        <f>ROUND(I287*H287,2)</f>
        <v>0</v>
      </c>
      <c r="BL287" s="17" t="s">
        <v>254</v>
      </c>
      <c r="BM287" s="232" t="s">
        <v>2509</v>
      </c>
    </row>
    <row r="288" s="2" customFormat="1">
      <c r="A288" s="38"/>
      <c r="B288" s="39"/>
      <c r="C288" s="40"/>
      <c r="D288" s="234" t="s">
        <v>260</v>
      </c>
      <c r="E288" s="40"/>
      <c r="F288" s="235" t="s">
        <v>1453</v>
      </c>
      <c r="G288" s="40"/>
      <c r="H288" s="40"/>
      <c r="I288" s="236"/>
      <c r="J288" s="40"/>
      <c r="K288" s="40"/>
      <c r="L288" s="44"/>
      <c r="M288" s="237"/>
      <c r="N288" s="238"/>
      <c r="O288" s="91"/>
      <c r="P288" s="91"/>
      <c r="Q288" s="91"/>
      <c r="R288" s="91"/>
      <c r="S288" s="91"/>
      <c r="T288" s="92"/>
      <c r="U288" s="38"/>
      <c r="V288" s="38"/>
      <c r="W288" s="38"/>
      <c r="X288" s="38"/>
      <c r="Y288" s="38"/>
      <c r="Z288" s="38"/>
      <c r="AA288" s="38"/>
      <c r="AB288" s="38"/>
      <c r="AC288" s="38"/>
      <c r="AD288" s="38"/>
      <c r="AE288" s="38"/>
      <c r="AT288" s="17" t="s">
        <v>260</v>
      </c>
      <c r="AU288" s="17" t="s">
        <v>86</v>
      </c>
    </row>
    <row r="289" s="12" customFormat="1">
      <c r="A289" s="12"/>
      <c r="B289" s="242"/>
      <c r="C289" s="243"/>
      <c r="D289" s="234" t="s">
        <v>276</v>
      </c>
      <c r="E289" s="243"/>
      <c r="F289" s="245" t="s">
        <v>2510</v>
      </c>
      <c r="G289" s="243"/>
      <c r="H289" s="246">
        <v>1428</v>
      </c>
      <c r="I289" s="247"/>
      <c r="J289" s="243"/>
      <c r="K289" s="243"/>
      <c r="L289" s="248"/>
      <c r="M289" s="249"/>
      <c r="N289" s="250"/>
      <c r="O289" s="250"/>
      <c r="P289" s="250"/>
      <c r="Q289" s="250"/>
      <c r="R289" s="250"/>
      <c r="S289" s="250"/>
      <c r="T289" s="251"/>
      <c r="U289" s="12"/>
      <c r="V289" s="12"/>
      <c r="W289" s="12"/>
      <c r="X289" s="12"/>
      <c r="Y289" s="12"/>
      <c r="Z289" s="12"/>
      <c r="AA289" s="12"/>
      <c r="AB289" s="12"/>
      <c r="AC289" s="12"/>
      <c r="AD289" s="12"/>
      <c r="AE289" s="12"/>
      <c r="AT289" s="252" t="s">
        <v>276</v>
      </c>
      <c r="AU289" s="252" t="s">
        <v>86</v>
      </c>
      <c r="AV289" s="12" t="s">
        <v>86</v>
      </c>
      <c r="AW289" s="12" t="s">
        <v>4</v>
      </c>
      <c r="AX289" s="12" t="s">
        <v>84</v>
      </c>
      <c r="AY289" s="252" t="s">
        <v>251</v>
      </c>
    </row>
    <row r="290" s="2" customFormat="1" ht="21.75" customHeight="1">
      <c r="A290" s="38"/>
      <c r="B290" s="39"/>
      <c r="C290" s="220" t="s">
        <v>1023</v>
      </c>
      <c r="D290" s="220" t="s">
        <v>255</v>
      </c>
      <c r="E290" s="221" t="s">
        <v>1456</v>
      </c>
      <c r="F290" s="222" t="s">
        <v>1457</v>
      </c>
      <c r="G290" s="223" t="s">
        <v>592</v>
      </c>
      <c r="H290" s="224">
        <v>30</v>
      </c>
      <c r="I290" s="225"/>
      <c r="J290" s="226">
        <f>ROUND(I290*H290,2)</f>
        <v>0</v>
      </c>
      <c r="K290" s="227"/>
      <c r="L290" s="44"/>
      <c r="M290" s="228" t="s">
        <v>1</v>
      </c>
      <c r="N290" s="229" t="s">
        <v>41</v>
      </c>
      <c r="O290" s="91"/>
      <c r="P290" s="230">
        <f>O290*H290</f>
        <v>0</v>
      </c>
      <c r="Q290" s="230">
        <v>1.9199999999999999</v>
      </c>
      <c r="R290" s="230">
        <f>Q290*H290</f>
        <v>57.599999999999994</v>
      </c>
      <c r="S290" s="230">
        <v>0</v>
      </c>
      <c r="T290" s="231">
        <f>S290*H290</f>
        <v>0</v>
      </c>
      <c r="U290" s="38"/>
      <c r="V290" s="38"/>
      <c r="W290" s="38"/>
      <c r="X290" s="38"/>
      <c r="Y290" s="38"/>
      <c r="Z290" s="38"/>
      <c r="AA290" s="38"/>
      <c r="AB290" s="38"/>
      <c r="AC290" s="38"/>
      <c r="AD290" s="38"/>
      <c r="AE290" s="38"/>
      <c r="AR290" s="232" t="s">
        <v>254</v>
      </c>
      <c r="AT290" s="232" t="s">
        <v>255</v>
      </c>
      <c r="AU290" s="232" t="s">
        <v>86</v>
      </c>
      <c r="AY290" s="17" t="s">
        <v>251</v>
      </c>
      <c r="BE290" s="233">
        <f>IF(N290="základní",J290,0)</f>
        <v>0</v>
      </c>
      <c r="BF290" s="233">
        <f>IF(N290="snížená",J290,0)</f>
        <v>0</v>
      </c>
      <c r="BG290" s="233">
        <f>IF(N290="zákl. přenesená",J290,0)</f>
        <v>0</v>
      </c>
      <c r="BH290" s="233">
        <f>IF(N290="sníž. přenesená",J290,0)</f>
        <v>0</v>
      </c>
      <c r="BI290" s="233">
        <f>IF(N290="nulová",J290,0)</f>
        <v>0</v>
      </c>
      <c r="BJ290" s="17" t="s">
        <v>84</v>
      </c>
      <c r="BK290" s="233">
        <f>ROUND(I290*H290,2)</f>
        <v>0</v>
      </c>
      <c r="BL290" s="17" t="s">
        <v>254</v>
      </c>
      <c r="BM290" s="232" t="s">
        <v>2511</v>
      </c>
    </row>
    <row r="291" s="2" customFormat="1">
      <c r="A291" s="38"/>
      <c r="B291" s="39"/>
      <c r="C291" s="40"/>
      <c r="D291" s="234" t="s">
        <v>260</v>
      </c>
      <c r="E291" s="40"/>
      <c r="F291" s="235" t="s">
        <v>1457</v>
      </c>
      <c r="G291" s="40"/>
      <c r="H291" s="40"/>
      <c r="I291" s="236"/>
      <c r="J291" s="40"/>
      <c r="K291" s="40"/>
      <c r="L291" s="44"/>
      <c r="M291" s="237"/>
      <c r="N291" s="238"/>
      <c r="O291" s="91"/>
      <c r="P291" s="91"/>
      <c r="Q291" s="91"/>
      <c r="R291" s="91"/>
      <c r="S291" s="91"/>
      <c r="T291" s="92"/>
      <c r="U291" s="38"/>
      <c r="V291" s="38"/>
      <c r="W291" s="38"/>
      <c r="X291" s="38"/>
      <c r="Y291" s="38"/>
      <c r="Z291" s="38"/>
      <c r="AA291" s="38"/>
      <c r="AB291" s="38"/>
      <c r="AC291" s="38"/>
      <c r="AD291" s="38"/>
      <c r="AE291" s="38"/>
      <c r="AT291" s="17" t="s">
        <v>260</v>
      </c>
      <c r="AU291" s="17" t="s">
        <v>86</v>
      </c>
    </row>
    <row r="292" s="2" customFormat="1">
      <c r="A292" s="38"/>
      <c r="B292" s="39"/>
      <c r="C292" s="40"/>
      <c r="D292" s="240" t="s">
        <v>274</v>
      </c>
      <c r="E292" s="40"/>
      <c r="F292" s="241" t="s">
        <v>1459</v>
      </c>
      <c r="G292" s="40"/>
      <c r="H292" s="40"/>
      <c r="I292" s="236"/>
      <c r="J292" s="40"/>
      <c r="K292" s="40"/>
      <c r="L292" s="44"/>
      <c r="M292" s="237"/>
      <c r="N292" s="238"/>
      <c r="O292" s="91"/>
      <c r="P292" s="91"/>
      <c r="Q292" s="91"/>
      <c r="R292" s="91"/>
      <c r="S292" s="91"/>
      <c r="T292" s="92"/>
      <c r="U292" s="38"/>
      <c r="V292" s="38"/>
      <c r="W292" s="38"/>
      <c r="X292" s="38"/>
      <c r="Y292" s="38"/>
      <c r="Z292" s="38"/>
      <c r="AA292" s="38"/>
      <c r="AB292" s="38"/>
      <c r="AC292" s="38"/>
      <c r="AD292" s="38"/>
      <c r="AE292" s="38"/>
      <c r="AT292" s="17" t="s">
        <v>274</v>
      </c>
      <c r="AU292" s="17" t="s">
        <v>86</v>
      </c>
    </row>
    <row r="293" s="13" customFormat="1">
      <c r="A293" s="13"/>
      <c r="B293" s="253"/>
      <c r="C293" s="254"/>
      <c r="D293" s="234" t="s">
        <v>276</v>
      </c>
      <c r="E293" s="255" t="s">
        <v>1</v>
      </c>
      <c r="F293" s="256" t="s">
        <v>1460</v>
      </c>
      <c r="G293" s="254"/>
      <c r="H293" s="255" t="s">
        <v>1</v>
      </c>
      <c r="I293" s="257"/>
      <c r="J293" s="254"/>
      <c r="K293" s="254"/>
      <c r="L293" s="258"/>
      <c r="M293" s="259"/>
      <c r="N293" s="260"/>
      <c r="O293" s="260"/>
      <c r="P293" s="260"/>
      <c r="Q293" s="260"/>
      <c r="R293" s="260"/>
      <c r="S293" s="260"/>
      <c r="T293" s="261"/>
      <c r="U293" s="13"/>
      <c r="V293" s="13"/>
      <c r="W293" s="13"/>
      <c r="X293" s="13"/>
      <c r="Y293" s="13"/>
      <c r="Z293" s="13"/>
      <c r="AA293" s="13"/>
      <c r="AB293" s="13"/>
      <c r="AC293" s="13"/>
      <c r="AD293" s="13"/>
      <c r="AE293" s="13"/>
      <c r="AT293" s="262" t="s">
        <v>276</v>
      </c>
      <c r="AU293" s="262" t="s">
        <v>86</v>
      </c>
      <c r="AV293" s="13" t="s">
        <v>84</v>
      </c>
      <c r="AW293" s="13" t="s">
        <v>32</v>
      </c>
      <c r="AX293" s="13" t="s">
        <v>76</v>
      </c>
      <c r="AY293" s="262" t="s">
        <v>251</v>
      </c>
    </row>
    <row r="294" s="12" customFormat="1">
      <c r="A294" s="12"/>
      <c r="B294" s="242"/>
      <c r="C294" s="243"/>
      <c r="D294" s="234" t="s">
        <v>276</v>
      </c>
      <c r="E294" s="244" t="s">
        <v>1</v>
      </c>
      <c r="F294" s="245" t="s">
        <v>2512</v>
      </c>
      <c r="G294" s="243"/>
      <c r="H294" s="246">
        <v>30</v>
      </c>
      <c r="I294" s="247"/>
      <c r="J294" s="243"/>
      <c r="K294" s="243"/>
      <c r="L294" s="248"/>
      <c r="M294" s="249"/>
      <c r="N294" s="250"/>
      <c r="O294" s="250"/>
      <c r="P294" s="250"/>
      <c r="Q294" s="250"/>
      <c r="R294" s="250"/>
      <c r="S294" s="250"/>
      <c r="T294" s="251"/>
      <c r="U294" s="12"/>
      <c r="V294" s="12"/>
      <c r="W294" s="12"/>
      <c r="X294" s="12"/>
      <c r="Y294" s="12"/>
      <c r="Z294" s="12"/>
      <c r="AA294" s="12"/>
      <c r="AB294" s="12"/>
      <c r="AC294" s="12"/>
      <c r="AD294" s="12"/>
      <c r="AE294" s="12"/>
      <c r="AT294" s="252" t="s">
        <v>276</v>
      </c>
      <c r="AU294" s="252" t="s">
        <v>86</v>
      </c>
      <c r="AV294" s="12" t="s">
        <v>86</v>
      </c>
      <c r="AW294" s="12" t="s">
        <v>32</v>
      </c>
      <c r="AX294" s="12" t="s">
        <v>84</v>
      </c>
      <c r="AY294" s="252" t="s">
        <v>251</v>
      </c>
    </row>
    <row r="295" s="2" customFormat="1" ht="37.8" customHeight="1">
      <c r="A295" s="38"/>
      <c r="B295" s="39"/>
      <c r="C295" s="220" t="s">
        <v>1030</v>
      </c>
      <c r="D295" s="220" t="s">
        <v>255</v>
      </c>
      <c r="E295" s="221" t="s">
        <v>1463</v>
      </c>
      <c r="F295" s="222" t="s">
        <v>1464</v>
      </c>
      <c r="G295" s="223" t="s">
        <v>802</v>
      </c>
      <c r="H295" s="224">
        <v>500</v>
      </c>
      <c r="I295" s="225"/>
      <c r="J295" s="226">
        <f>ROUND(I295*H295,2)</f>
        <v>0</v>
      </c>
      <c r="K295" s="227"/>
      <c r="L295" s="44"/>
      <c r="M295" s="228" t="s">
        <v>1</v>
      </c>
      <c r="N295" s="229" t="s">
        <v>41</v>
      </c>
      <c r="O295" s="91"/>
      <c r="P295" s="230">
        <f>O295*H295</f>
        <v>0</v>
      </c>
      <c r="Q295" s="230">
        <v>0.31524000000000002</v>
      </c>
      <c r="R295" s="230">
        <f>Q295*H295</f>
        <v>157.62000000000001</v>
      </c>
      <c r="S295" s="230">
        <v>0</v>
      </c>
      <c r="T295" s="231">
        <f>S295*H295</f>
        <v>0</v>
      </c>
      <c r="U295" s="38"/>
      <c r="V295" s="38"/>
      <c r="W295" s="38"/>
      <c r="X295" s="38"/>
      <c r="Y295" s="38"/>
      <c r="Z295" s="38"/>
      <c r="AA295" s="38"/>
      <c r="AB295" s="38"/>
      <c r="AC295" s="38"/>
      <c r="AD295" s="38"/>
      <c r="AE295" s="38"/>
      <c r="AR295" s="232" t="s">
        <v>254</v>
      </c>
      <c r="AT295" s="232" t="s">
        <v>255</v>
      </c>
      <c r="AU295" s="232" t="s">
        <v>86</v>
      </c>
      <c r="AY295" s="17" t="s">
        <v>251</v>
      </c>
      <c r="BE295" s="233">
        <f>IF(N295="základní",J295,0)</f>
        <v>0</v>
      </c>
      <c r="BF295" s="233">
        <f>IF(N295="snížená",J295,0)</f>
        <v>0</v>
      </c>
      <c r="BG295" s="233">
        <f>IF(N295="zákl. přenesená",J295,0)</f>
        <v>0</v>
      </c>
      <c r="BH295" s="233">
        <f>IF(N295="sníž. přenesená",J295,0)</f>
        <v>0</v>
      </c>
      <c r="BI295" s="233">
        <f>IF(N295="nulová",J295,0)</f>
        <v>0</v>
      </c>
      <c r="BJ295" s="17" t="s">
        <v>84</v>
      </c>
      <c r="BK295" s="233">
        <f>ROUND(I295*H295,2)</f>
        <v>0</v>
      </c>
      <c r="BL295" s="17" t="s">
        <v>254</v>
      </c>
      <c r="BM295" s="232" t="s">
        <v>2513</v>
      </c>
    </row>
    <row r="296" s="2" customFormat="1">
      <c r="A296" s="38"/>
      <c r="B296" s="39"/>
      <c r="C296" s="40"/>
      <c r="D296" s="234" t="s">
        <v>260</v>
      </c>
      <c r="E296" s="40"/>
      <c r="F296" s="235" t="s">
        <v>1466</v>
      </c>
      <c r="G296" s="40"/>
      <c r="H296" s="40"/>
      <c r="I296" s="236"/>
      <c r="J296" s="40"/>
      <c r="K296" s="40"/>
      <c r="L296" s="44"/>
      <c r="M296" s="237"/>
      <c r="N296" s="238"/>
      <c r="O296" s="91"/>
      <c r="P296" s="91"/>
      <c r="Q296" s="91"/>
      <c r="R296" s="91"/>
      <c r="S296" s="91"/>
      <c r="T296" s="92"/>
      <c r="U296" s="38"/>
      <c r="V296" s="38"/>
      <c r="W296" s="38"/>
      <c r="X296" s="38"/>
      <c r="Y296" s="38"/>
      <c r="Z296" s="38"/>
      <c r="AA296" s="38"/>
      <c r="AB296" s="38"/>
      <c r="AC296" s="38"/>
      <c r="AD296" s="38"/>
      <c r="AE296" s="38"/>
      <c r="AT296" s="17" t="s">
        <v>260</v>
      </c>
      <c r="AU296" s="17" t="s">
        <v>86</v>
      </c>
    </row>
    <row r="297" s="2" customFormat="1">
      <c r="A297" s="38"/>
      <c r="B297" s="39"/>
      <c r="C297" s="40"/>
      <c r="D297" s="240" t="s">
        <v>274</v>
      </c>
      <c r="E297" s="40"/>
      <c r="F297" s="241" t="s">
        <v>1467</v>
      </c>
      <c r="G297" s="40"/>
      <c r="H297" s="40"/>
      <c r="I297" s="236"/>
      <c r="J297" s="40"/>
      <c r="K297" s="40"/>
      <c r="L297" s="44"/>
      <c r="M297" s="237"/>
      <c r="N297" s="238"/>
      <c r="O297" s="91"/>
      <c r="P297" s="91"/>
      <c r="Q297" s="91"/>
      <c r="R297" s="91"/>
      <c r="S297" s="91"/>
      <c r="T297" s="92"/>
      <c r="U297" s="38"/>
      <c r="V297" s="38"/>
      <c r="W297" s="38"/>
      <c r="X297" s="38"/>
      <c r="Y297" s="38"/>
      <c r="Z297" s="38"/>
      <c r="AA297" s="38"/>
      <c r="AB297" s="38"/>
      <c r="AC297" s="38"/>
      <c r="AD297" s="38"/>
      <c r="AE297" s="38"/>
      <c r="AT297" s="17" t="s">
        <v>274</v>
      </c>
      <c r="AU297" s="17" t="s">
        <v>86</v>
      </c>
    </row>
    <row r="298" s="12" customFormat="1">
      <c r="A298" s="12"/>
      <c r="B298" s="242"/>
      <c r="C298" s="243"/>
      <c r="D298" s="234" t="s">
        <v>276</v>
      </c>
      <c r="E298" s="244" t="s">
        <v>1</v>
      </c>
      <c r="F298" s="245" t="s">
        <v>2514</v>
      </c>
      <c r="G298" s="243"/>
      <c r="H298" s="246">
        <v>500</v>
      </c>
      <c r="I298" s="247"/>
      <c r="J298" s="243"/>
      <c r="K298" s="243"/>
      <c r="L298" s="248"/>
      <c r="M298" s="249"/>
      <c r="N298" s="250"/>
      <c r="O298" s="250"/>
      <c r="P298" s="250"/>
      <c r="Q298" s="250"/>
      <c r="R298" s="250"/>
      <c r="S298" s="250"/>
      <c r="T298" s="251"/>
      <c r="U298" s="12"/>
      <c r="V298" s="12"/>
      <c r="W298" s="12"/>
      <c r="X298" s="12"/>
      <c r="Y298" s="12"/>
      <c r="Z298" s="12"/>
      <c r="AA298" s="12"/>
      <c r="AB298" s="12"/>
      <c r="AC298" s="12"/>
      <c r="AD298" s="12"/>
      <c r="AE298" s="12"/>
      <c r="AT298" s="252" t="s">
        <v>276</v>
      </c>
      <c r="AU298" s="252" t="s">
        <v>86</v>
      </c>
      <c r="AV298" s="12" t="s">
        <v>86</v>
      </c>
      <c r="AW298" s="12" t="s">
        <v>32</v>
      </c>
      <c r="AX298" s="12" t="s">
        <v>84</v>
      </c>
      <c r="AY298" s="252" t="s">
        <v>251</v>
      </c>
    </row>
    <row r="299" s="2" customFormat="1" ht="24.15" customHeight="1">
      <c r="A299" s="38"/>
      <c r="B299" s="39"/>
      <c r="C299" s="220" t="s">
        <v>1045</v>
      </c>
      <c r="D299" s="220" t="s">
        <v>255</v>
      </c>
      <c r="E299" s="221" t="s">
        <v>1485</v>
      </c>
      <c r="F299" s="222" t="s">
        <v>1486</v>
      </c>
      <c r="G299" s="223" t="s">
        <v>409</v>
      </c>
      <c r="H299" s="224">
        <v>3683.3400000000001</v>
      </c>
      <c r="I299" s="225"/>
      <c r="J299" s="226">
        <f>ROUND(I299*H299,2)</f>
        <v>0</v>
      </c>
      <c r="K299" s="227"/>
      <c r="L299" s="44"/>
      <c r="M299" s="228" t="s">
        <v>1</v>
      </c>
      <c r="N299" s="229" t="s">
        <v>41</v>
      </c>
      <c r="O299" s="91"/>
      <c r="P299" s="230">
        <f>O299*H299</f>
        <v>0</v>
      </c>
      <c r="Q299" s="230">
        <v>0.00013999999999999999</v>
      </c>
      <c r="R299" s="230">
        <f>Q299*H299</f>
        <v>0.5156676</v>
      </c>
      <c r="S299" s="230">
        <v>0</v>
      </c>
      <c r="T299" s="231">
        <f>S299*H299</f>
        <v>0</v>
      </c>
      <c r="U299" s="38"/>
      <c r="V299" s="38"/>
      <c r="W299" s="38"/>
      <c r="X299" s="38"/>
      <c r="Y299" s="38"/>
      <c r="Z299" s="38"/>
      <c r="AA299" s="38"/>
      <c r="AB299" s="38"/>
      <c r="AC299" s="38"/>
      <c r="AD299" s="38"/>
      <c r="AE299" s="38"/>
      <c r="AR299" s="232" t="s">
        <v>254</v>
      </c>
      <c r="AT299" s="232" t="s">
        <v>255</v>
      </c>
      <c r="AU299" s="232" t="s">
        <v>86</v>
      </c>
      <c r="AY299" s="17" t="s">
        <v>251</v>
      </c>
      <c r="BE299" s="233">
        <f>IF(N299="základní",J299,0)</f>
        <v>0</v>
      </c>
      <c r="BF299" s="233">
        <f>IF(N299="snížená",J299,0)</f>
        <v>0</v>
      </c>
      <c r="BG299" s="233">
        <f>IF(N299="zákl. přenesená",J299,0)</f>
        <v>0</v>
      </c>
      <c r="BH299" s="233">
        <f>IF(N299="sníž. přenesená",J299,0)</f>
        <v>0</v>
      </c>
      <c r="BI299" s="233">
        <f>IF(N299="nulová",J299,0)</f>
        <v>0</v>
      </c>
      <c r="BJ299" s="17" t="s">
        <v>84</v>
      </c>
      <c r="BK299" s="233">
        <f>ROUND(I299*H299,2)</f>
        <v>0</v>
      </c>
      <c r="BL299" s="17" t="s">
        <v>254</v>
      </c>
      <c r="BM299" s="232" t="s">
        <v>2515</v>
      </c>
    </row>
    <row r="300" s="2" customFormat="1">
      <c r="A300" s="38"/>
      <c r="B300" s="39"/>
      <c r="C300" s="40"/>
      <c r="D300" s="234" t="s">
        <v>260</v>
      </c>
      <c r="E300" s="40"/>
      <c r="F300" s="235" t="s">
        <v>1488</v>
      </c>
      <c r="G300" s="40"/>
      <c r="H300" s="40"/>
      <c r="I300" s="236"/>
      <c r="J300" s="40"/>
      <c r="K300" s="40"/>
      <c r="L300" s="44"/>
      <c r="M300" s="237"/>
      <c r="N300" s="238"/>
      <c r="O300" s="91"/>
      <c r="P300" s="91"/>
      <c r="Q300" s="91"/>
      <c r="R300" s="91"/>
      <c r="S300" s="91"/>
      <c r="T300" s="92"/>
      <c r="U300" s="38"/>
      <c r="V300" s="38"/>
      <c r="W300" s="38"/>
      <c r="X300" s="38"/>
      <c r="Y300" s="38"/>
      <c r="Z300" s="38"/>
      <c r="AA300" s="38"/>
      <c r="AB300" s="38"/>
      <c r="AC300" s="38"/>
      <c r="AD300" s="38"/>
      <c r="AE300" s="38"/>
      <c r="AT300" s="17" t="s">
        <v>260</v>
      </c>
      <c r="AU300" s="17" t="s">
        <v>86</v>
      </c>
    </row>
    <row r="301" s="2" customFormat="1">
      <c r="A301" s="38"/>
      <c r="B301" s="39"/>
      <c r="C301" s="40"/>
      <c r="D301" s="240" t="s">
        <v>274</v>
      </c>
      <c r="E301" s="40"/>
      <c r="F301" s="241" t="s">
        <v>1489</v>
      </c>
      <c r="G301" s="40"/>
      <c r="H301" s="40"/>
      <c r="I301" s="236"/>
      <c r="J301" s="40"/>
      <c r="K301" s="40"/>
      <c r="L301" s="44"/>
      <c r="M301" s="237"/>
      <c r="N301" s="238"/>
      <c r="O301" s="91"/>
      <c r="P301" s="91"/>
      <c r="Q301" s="91"/>
      <c r="R301" s="91"/>
      <c r="S301" s="91"/>
      <c r="T301" s="92"/>
      <c r="U301" s="38"/>
      <c r="V301" s="38"/>
      <c r="W301" s="38"/>
      <c r="X301" s="38"/>
      <c r="Y301" s="38"/>
      <c r="Z301" s="38"/>
      <c r="AA301" s="38"/>
      <c r="AB301" s="38"/>
      <c r="AC301" s="38"/>
      <c r="AD301" s="38"/>
      <c r="AE301" s="38"/>
      <c r="AT301" s="17" t="s">
        <v>274</v>
      </c>
      <c r="AU301" s="17" t="s">
        <v>86</v>
      </c>
    </row>
    <row r="302" s="13" customFormat="1">
      <c r="A302" s="13"/>
      <c r="B302" s="253"/>
      <c r="C302" s="254"/>
      <c r="D302" s="234" t="s">
        <v>276</v>
      </c>
      <c r="E302" s="255" t="s">
        <v>1</v>
      </c>
      <c r="F302" s="256" t="s">
        <v>1490</v>
      </c>
      <c r="G302" s="254"/>
      <c r="H302" s="255" t="s">
        <v>1</v>
      </c>
      <c r="I302" s="257"/>
      <c r="J302" s="254"/>
      <c r="K302" s="254"/>
      <c r="L302" s="258"/>
      <c r="M302" s="259"/>
      <c r="N302" s="260"/>
      <c r="O302" s="260"/>
      <c r="P302" s="260"/>
      <c r="Q302" s="260"/>
      <c r="R302" s="260"/>
      <c r="S302" s="260"/>
      <c r="T302" s="261"/>
      <c r="U302" s="13"/>
      <c r="V302" s="13"/>
      <c r="W302" s="13"/>
      <c r="X302" s="13"/>
      <c r="Y302" s="13"/>
      <c r="Z302" s="13"/>
      <c r="AA302" s="13"/>
      <c r="AB302" s="13"/>
      <c r="AC302" s="13"/>
      <c r="AD302" s="13"/>
      <c r="AE302" s="13"/>
      <c r="AT302" s="262" t="s">
        <v>276</v>
      </c>
      <c r="AU302" s="262" t="s">
        <v>86</v>
      </c>
      <c r="AV302" s="13" t="s">
        <v>84</v>
      </c>
      <c r="AW302" s="13" t="s">
        <v>32</v>
      </c>
      <c r="AX302" s="13" t="s">
        <v>76</v>
      </c>
      <c r="AY302" s="262" t="s">
        <v>251</v>
      </c>
    </row>
    <row r="303" s="12" customFormat="1">
      <c r="A303" s="12"/>
      <c r="B303" s="242"/>
      <c r="C303" s="243"/>
      <c r="D303" s="234" t="s">
        <v>276</v>
      </c>
      <c r="E303" s="244" t="s">
        <v>1</v>
      </c>
      <c r="F303" s="245" t="s">
        <v>2516</v>
      </c>
      <c r="G303" s="243"/>
      <c r="H303" s="246">
        <v>2383.3400000000001</v>
      </c>
      <c r="I303" s="247"/>
      <c r="J303" s="243"/>
      <c r="K303" s="243"/>
      <c r="L303" s="248"/>
      <c r="M303" s="249"/>
      <c r="N303" s="250"/>
      <c r="O303" s="250"/>
      <c r="P303" s="250"/>
      <c r="Q303" s="250"/>
      <c r="R303" s="250"/>
      <c r="S303" s="250"/>
      <c r="T303" s="251"/>
      <c r="U303" s="12"/>
      <c r="V303" s="12"/>
      <c r="W303" s="12"/>
      <c r="X303" s="12"/>
      <c r="Y303" s="12"/>
      <c r="Z303" s="12"/>
      <c r="AA303" s="12"/>
      <c r="AB303" s="12"/>
      <c r="AC303" s="12"/>
      <c r="AD303" s="12"/>
      <c r="AE303" s="12"/>
      <c r="AT303" s="252" t="s">
        <v>276</v>
      </c>
      <c r="AU303" s="252" t="s">
        <v>86</v>
      </c>
      <c r="AV303" s="12" t="s">
        <v>86</v>
      </c>
      <c r="AW303" s="12" t="s">
        <v>32</v>
      </c>
      <c r="AX303" s="12" t="s">
        <v>76</v>
      </c>
      <c r="AY303" s="252" t="s">
        <v>251</v>
      </c>
    </row>
    <row r="304" s="13" customFormat="1">
      <c r="A304" s="13"/>
      <c r="B304" s="253"/>
      <c r="C304" s="254"/>
      <c r="D304" s="234" t="s">
        <v>276</v>
      </c>
      <c r="E304" s="255" t="s">
        <v>1</v>
      </c>
      <c r="F304" s="256" t="s">
        <v>2517</v>
      </c>
      <c r="G304" s="254"/>
      <c r="H304" s="255" t="s">
        <v>1</v>
      </c>
      <c r="I304" s="257"/>
      <c r="J304" s="254"/>
      <c r="K304" s="254"/>
      <c r="L304" s="258"/>
      <c r="M304" s="259"/>
      <c r="N304" s="260"/>
      <c r="O304" s="260"/>
      <c r="P304" s="260"/>
      <c r="Q304" s="260"/>
      <c r="R304" s="260"/>
      <c r="S304" s="260"/>
      <c r="T304" s="261"/>
      <c r="U304" s="13"/>
      <c r="V304" s="13"/>
      <c r="W304" s="13"/>
      <c r="X304" s="13"/>
      <c r="Y304" s="13"/>
      <c r="Z304" s="13"/>
      <c r="AA304" s="13"/>
      <c r="AB304" s="13"/>
      <c r="AC304" s="13"/>
      <c r="AD304" s="13"/>
      <c r="AE304" s="13"/>
      <c r="AT304" s="262" t="s">
        <v>276</v>
      </c>
      <c r="AU304" s="262" t="s">
        <v>86</v>
      </c>
      <c r="AV304" s="13" t="s">
        <v>84</v>
      </c>
      <c r="AW304" s="13" t="s">
        <v>32</v>
      </c>
      <c r="AX304" s="13" t="s">
        <v>76</v>
      </c>
      <c r="AY304" s="262" t="s">
        <v>251</v>
      </c>
    </row>
    <row r="305" s="12" customFormat="1">
      <c r="A305" s="12"/>
      <c r="B305" s="242"/>
      <c r="C305" s="243"/>
      <c r="D305" s="234" t="s">
        <v>276</v>
      </c>
      <c r="E305" s="244" t="s">
        <v>1</v>
      </c>
      <c r="F305" s="245" t="s">
        <v>2518</v>
      </c>
      <c r="G305" s="243"/>
      <c r="H305" s="246">
        <v>1300</v>
      </c>
      <c r="I305" s="247"/>
      <c r="J305" s="243"/>
      <c r="K305" s="243"/>
      <c r="L305" s="248"/>
      <c r="M305" s="249"/>
      <c r="N305" s="250"/>
      <c r="O305" s="250"/>
      <c r="P305" s="250"/>
      <c r="Q305" s="250"/>
      <c r="R305" s="250"/>
      <c r="S305" s="250"/>
      <c r="T305" s="251"/>
      <c r="U305" s="12"/>
      <c r="V305" s="12"/>
      <c r="W305" s="12"/>
      <c r="X305" s="12"/>
      <c r="Y305" s="12"/>
      <c r="Z305" s="12"/>
      <c r="AA305" s="12"/>
      <c r="AB305" s="12"/>
      <c r="AC305" s="12"/>
      <c r="AD305" s="12"/>
      <c r="AE305" s="12"/>
      <c r="AT305" s="252" t="s">
        <v>276</v>
      </c>
      <c r="AU305" s="252" t="s">
        <v>86</v>
      </c>
      <c r="AV305" s="12" t="s">
        <v>86</v>
      </c>
      <c r="AW305" s="12" t="s">
        <v>32</v>
      </c>
      <c r="AX305" s="12" t="s">
        <v>76</v>
      </c>
      <c r="AY305" s="252" t="s">
        <v>251</v>
      </c>
    </row>
    <row r="306" s="15" customFormat="1">
      <c r="A306" s="15"/>
      <c r="B306" s="274"/>
      <c r="C306" s="275"/>
      <c r="D306" s="234" t="s">
        <v>276</v>
      </c>
      <c r="E306" s="276" t="s">
        <v>1</v>
      </c>
      <c r="F306" s="277" t="s">
        <v>423</v>
      </c>
      <c r="G306" s="275"/>
      <c r="H306" s="278">
        <v>3683.3400000000001</v>
      </c>
      <c r="I306" s="279"/>
      <c r="J306" s="275"/>
      <c r="K306" s="275"/>
      <c r="L306" s="280"/>
      <c r="M306" s="281"/>
      <c r="N306" s="282"/>
      <c r="O306" s="282"/>
      <c r="P306" s="282"/>
      <c r="Q306" s="282"/>
      <c r="R306" s="282"/>
      <c r="S306" s="282"/>
      <c r="T306" s="283"/>
      <c r="U306" s="15"/>
      <c r="V306" s="15"/>
      <c r="W306" s="15"/>
      <c r="X306" s="15"/>
      <c r="Y306" s="15"/>
      <c r="Z306" s="15"/>
      <c r="AA306" s="15"/>
      <c r="AB306" s="15"/>
      <c r="AC306" s="15"/>
      <c r="AD306" s="15"/>
      <c r="AE306" s="15"/>
      <c r="AT306" s="284" t="s">
        <v>276</v>
      </c>
      <c r="AU306" s="284" t="s">
        <v>86</v>
      </c>
      <c r="AV306" s="15" t="s">
        <v>254</v>
      </c>
      <c r="AW306" s="15" t="s">
        <v>32</v>
      </c>
      <c r="AX306" s="15" t="s">
        <v>84</v>
      </c>
      <c r="AY306" s="284" t="s">
        <v>251</v>
      </c>
    </row>
    <row r="307" s="2" customFormat="1" ht="24.15" customHeight="1">
      <c r="A307" s="38"/>
      <c r="B307" s="39"/>
      <c r="C307" s="292" t="s">
        <v>1052</v>
      </c>
      <c r="D307" s="292" t="s">
        <v>1133</v>
      </c>
      <c r="E307" s="293" t="s">
        <v>1493</v>
      </c>
      <c r="F307" s="294" t="s">
        <v>1494</v>
      </c>
      <c r="G307" s="295" t="s">
        <v>409</v>
      </c>
      <c r="H307" s="296">
        <v>2431.0070000000001</v>
      </c>
      <c r="I307" s="297"/>
      <c r="J307" s="298">
        <f>ROUND(I307*H307,2)</f>
        <v>0</v>
      </c>
      <c r="K307" s="299"/>
      <c r="L307" s="300"/>
      <c r="M307" s="301" t="s">
        <v>1</v>
      </c>
      <c r="N307" s="302" t="s">
        <v>41</v>
      </c>
      <c r="O307" s="91"/>
      <c r="P307" s="230">
        <f>O307*H307</f>
        <v>0</v>
      </c>
      <c r="Q307" s="230">
        <v>0.00029999999999999997</v>
      </c>
      <c r="R307" s="230">
        <f>Q307*H307</f>
        <v>0.72930209999999995</v>
      </c>
      <c r="S307" s="230">
        <v>0</v>
      </c>
      <c r="T307" s="231">
        <f>S307*H307</f>
        <v>0</v>
      </c>
      <c r="U307" s="38"/>
      <c r="V307" s="38"/>
      <c r="W307" s="38"/>
      <c r="X307" s="38"/>
      <c r="Y307" s="38"/>
      <c r="Z307" s="38"/>
      <c r="AA307" s="38"/>
      <c r="AB307" s="38"/>
      <c r="AC307" s="38"/>
      <c r="AD307" s="38"/>
      <c r="AE307" s="38"/>
      <c r="AR307" s="232" t="s">
        <v>299</v>
      </c>
      <c r="AT307" s="232" t="s">
        <v>1133</v>
      </c>
      <c r="AU307" s="232" t="s">
        <v>86</v>
      </c>
      <c r="AY307" s="17" t="s">
        <v>251</v>
      </c>
      <c r="BE307" s="233">
        <f>IF(N307="základní",J307,0)</f>
        <v>0</v>
      </c>
      <c r="BF307" s="233">
        <f>IF(N307="snížená",J307,0)</f>
        <v>0</v>
      </c>
      <c r="BG307" s="233">
        <f>IF(N307="zákl. přenesená",J307,0)</f>
        <v>0</v>
      </c>
      <c r="BH307" s="233">
        <f>IF(N307="sníž. přenesená",J307,0)</f>
        <v>0</v>
      </c>
      <c r="BI307" s="233">
        <f>IF(N307="nulová",J307,0)</f>
        <v>0</v>
      </c>
      <c r="BJ307" s="17" t="s">
        <v>84</v>
      </c>
      <c r="BK307" s="233">
        <f>ROUND(I307*H307,2)</f>
        <v>0</v>
      </c>
      <c r="BL307" s="17" t="s">
        <v>254</v>
      </c>
      <c r="BM307" s="232" t="s">
        <v>2519</v>
      </c>
    </row>
    <row r="308" s="2" customFormat="1">
      <c r="A308" s="38"/>
      <c r="B308" s="39"/>
      <c r="C308" s="40"/>
      <c r="D308" s="234" t="s">
        <v>260</v>
      </c>
      <c r="E308" s="40"/>
      <c r="F308" s="235" t="s">
        <v>1494</v>
      </c>
      <c r="G308" s="40"/>
      <c r="H308" s="40"/>
      <c r="I308" s="236"/>
      <c r="J308" s="40"/>
      <c r="K308" s="40"/>
      <c r="L308" s="44"/>
      <c r="M308" s="237"/>
      <c r="N308" s="238"/>
      <c r="O308" s="91"/>
      <c r="P308" s="91"/>
      <c r="Q308" s="91"/>
      <c r="R308" s="91"/>
      <c r="S308" s="91"/>
      <c r="T308" s="92"/>
      <c r="U308" s="38"/>
      <c r="V308" s="38"/>
      <c r="W308" s="38"/>
      <c r="X308" s="38"/>
      <c r="Y308" s="38"/>
      <c r="Z308" s="38"/>
      <c r="AA308" s="38"/>
      <c r="AB308" s="38"/>
      <c r="AC308" s="38"/>
      <c r="AD308" s="38"/>
      <c r="AE308" s="38"/>
      <c r="AT308" s="17" t="s">
        <v>260</v>
      </c>
      <c r="AU308" s="17" t="s">
        <v>86</v>
      </c>
    </row>
    <row r="309" s="12" customFormat="1">
      <c r="A309" s="12"/>
      <c r="B309" s="242"/>
      <c r="C309" s="243"/>
      <c r="D309" s="234" t="s">
        <v>276</v>
      </c>
      <c r="E309" s="244" t="s">
        <v>1</v>
      </c>
      <c r="F309" s="245" t="s">
        <v>2520</v>
      </c>
      <c r="G309" s="243"/>
      <c r="H309" s="246">
        <v>2431.0070000000001</v>
      </c>
      <c r="I309" s="247"/>
      <c r="J309" s="243"/>
      <c r="K309" s="243"/>
      <c r="L309" s="248"/>
      <c r="M309" s="249"/>
      <c r="N309" s="250"/>
      <c r="O309" s="250"/>
      <c r="P309" s="250"/>
      <c r="Q309" s="250"/>
      <c r="R309" s="250"/>
      <c r="S309" s="250"/>
      <c r="T309" s="251"/>
      <c r="U309" s="12"/>
      <c r="V309" s="12"/>
      <c r="W309" s="12"/>
      <c r="X309" s="12"/>
      <c r="Y309" s="12"/>
      <c r="Z309" s="12"/>
      <c r="AA309" s="12"/>
      <c r="AB309" s="12"/>
      <c r="AC309" s="12"/>
      <c r="AD309" s="12"/>
      <c r="AE309" s="12"/>
      <c r="AT309" s="252" t="s">
        <v>276</v>
      </c>
      <c r="AU309" s="252" t="s">
        <v>86</v>
      </c>
      <c r="AV309" s="12" t="s">
        <v>86</v>
      </c>
      <c r="AW309" s="12" t="s">
        <v>32</v>
      </c>
      <c r="AX309" s="12" t="s">
        <v>84</v>
      </c>
      <c r="AY309" s="252" t="s">
        <v>251</v>
      </c>
    </row>
    <row r="310" s="2" customFormat="1" ht="24.15" customHeight="1">
      <c r="A310" s="38"/>
      <c r="B310" s="39"/>
      <c r="C310" s="292" t="s">
        <v>1059</v>
      </c>
      <c r="D310" s="292" t="s">
        <v>1133</v>
      </c>
      <c r="E310" s="293" t="s">
        <v>2521</v>
      </c>
      <c r="F310" s="294" t="s">
        <v>2522</v>
      </c>
      <c r="G310" s="295" t="s">
        <v>409</v>
      </c>
      <c r="H310" s="296">
        <v>1326</v>
      </c>
      <c r="I310" s="297"/>
      <c r="J310" s="298">
        <f>ROUND(I310*H310,2)</f>
        <v>0</v>
      </c>
      <c r="K310" s="299"/>
      <c r="L310" s="300"/>
      <c r="M310" s="301" t="s">
        <v>1</v>
      </c>
      <c r="N310" s="302" t="s">
        <v>41</v>
      </c>
      <c r="O310" s="91"/>
      <c r="P310" s="230">
        <f>O310*H310</f>
        <v>0</v>
      </c>
      <c r="Q310" s="230">
        <v>0.00014999999999999999</v>
      </c>
      <c r="R310" s="230">
        <f>Q310*H310</f>
        <v>0.19889999999999999</v>
      </c>
      <c r="S310" s="230">
        <v>0</v>
      </c>
      <c r="T310" s="231">
        <f>S310*H310</f>
        <v>0</v>
      </c>
      <c r="U310" s="38"/>
      <c r="V310" s="38"/>
      <c r="W310" s="38"/>
      <c r="X310" s="38"/>
      <c r="Y310" s="38"/>
      <c r="Z310" s="38"/>
      <c r="AA310" s="38"/>
      <c r="AB310" s="38"/>
      <c r="AC310" s="38"/>
      <c r="AD310" s="38"/>
      <c r="AE310" s="38"/>
      <c r="AR310" s="232" t="s">
        <v>299</v>
      </c>
      <c r="AT310" s="232" t="s">
        <v>1133</v>
      </c>
      <c r="AU310" s="232" t="s">
        <v>86</v>
      </c>
      <c r="AY310" s="17" t="s">
        <v>251</v>
      </c>
      <c r="BE310" s="233">
        <f>IF(N310="základní",J310,0)</f>
        <v>0</v>
      </c>
      <c r="BF310" s="233">
        <f>IF(N310="snížená",J310,0)</f>
        <v>0</v>
      </c>
      <c r="BG310" s="233">
        <f>IF(N310="zákl. přenesená",J310,0)</f>
        <v>0</v>
      </c>
      <c r="BH310" s="233">
        <f>IF(N310="sníž. přenesená",J310,0)</f>
        <v>0</v>
      </c>
      <c r="BI310" s="233">
        <f>IF(N310="nulová",J310,0)</f>
        <v>0</v>
      </c>
      <c r="BJ310" s="17" t="s">
        <v>84</v>
      </c>
      <c r="BK310" s="233">
        <f>ROUND(I310*H310,2)</f>
        <v>0</v>
      </c>
      <c r="BL310" s="17" t="s">
        <v>254</v>
      </c>
      <c r="BM310" s="232" t="s">
        <v>2523</v>
      </c>
    </row>
    <row r="311" s="2" customFormat="1">
      <c r="A311" s="38"/>
      <c r="B311" s="39"/>
      <c r="C311" s="40"/>
      <c r="D311" s="234" t="s">
        <v>260</v>
      </c>
      <c r="E311" s="40"/>
      <c r="F311" s="235" t="s">
        <v>2522</v>
      </c>
      <c r="G311" s="40"/>
      <c r="H311" s="40"/>
      <c r="I311" s="236"/>
      <c r="J311" s="40"/>
      <c r="K311" s="40"/>
      <c r="L311" s="44"/>
      <c r="M311" s="237"/>
      <c r="N311" s="238"/>
      <c r="O311" s="91"/>
      <c r="P311" s="91"/>
      <c r="Q311" s="91"/>
      <c r="R311" s="91"/>
      <c r="S311" s="91"/>
      <c r="T311" s="92"/>
      <c r="U311" s="38"/>
      <c r="V311" s="38"/>
      <c r="W311" s="38"/>
      <c r="X311" s="38"/>
      <c r="Y311" s="38"/>
      <c r="Z311" s="38"/>
      <c r="AA311" s="38"/>
      <c r="AB311" s="38"/>
      <c r="AC311" s="38"/>
      <c r="AD311" s="38"/>
      <c r="AE311" s="38"/>
      <c r="AT311" s="17" t="s">
        <v>260</v>
      </c>
      <c r="AU311" s="17" t="s">
        <v>86</v>
      </c>
    </row>
    <row r="312" s="13" customFormat="1">
      <c r="A312" s="13"/>
      <c r="B312" s="253"/>
      <c r="C312" s="254"/>
      <c r="D312" s="234" t="s">
        <v>276</v>
      </c>
      <c r="E312" s="255" t="s">
        <v>1</v>
      </c>
      <c r="F312" s="256" t="s">
        <v>2517</v>
      </c>
      <c r="G312" s="254"/>
      <c r="H312" s="255" t="s">
        <v>1</v>
      </c>
      <c r="I312" s="257"/>
      <c r="J312" s="254"/>
      <c r="K312" s="254"/>
      <c r="L312" s="258"/>
      <c r="M312" s="259"/>
      <c r="N312" s="260"/>
      <c r="O312" s="260"/>
      <c r="P312" s="260"/>
      <c r="Q312" s="260"/>
      <c r="R312" s="260"/>
      <c r="S312" s="260"/>
      <c r="T312" s="261"/>
      <c r="U312" s="13"/>
      <c r="V312" s="13"/>
      <c r="W312" s="13"/>
      <c r="X312" s="13"/>
      <c r="Y312" s="13"/>
      <c r="Z312" s="13"/>
      <c r="AA312" s="13"/>
      <c r="AB312" s="13"/>
      <c r="AC312" s="13"/>
      <c r="AD312" s="13"/>
      <c r="AE312" s="13"/>
      <c r="AT312" s="262" t="s">
        <v>276</v>
      </c>
      <c r="AU312" s="262" t="s">
        <v>86</v>
      </c>
      <c r="AV312" s="13" t="s">
        <v>84</v>
      </c>
      <c r="AW312" s="13" t="s">
        <v>32</v>
      </c>
      <c r="AX312" s="13" t="s">
        <v>76</v>
      </c>
      <c r="AY312" s="262" t="s">
        <v>251</v>
      </c>
    </row>
    <row r="313" s="12" customFormat="1">
      <c r="A313" s="12"/>
      <c r="B313" s="242"/>
      <c r="C313" s="243"/>
      <c r="D313" s="234" t="s">
        <v>276</v>
      </c>
      <c r="E313" s="244" t="s">
        <v>1</v>
      </c>
      <c r="F313" s="245" t="s">
        <v>2524</v>
      </c>
      <c r="G313" s="243"/>
      <c r="H313" s="246">
        <v>1326</v>
      </c>
      <c r="I313" s="247"/>
      <c r="J313" s="243"/>
      <c r="K313" s="243"/>
      <c r="L313" s="248"/>
      <c r="M313" s="249"/>
      <c r="N313" s="250"/>
      <c r="O313" s="250"/>
      <c r="P313" s="250"/>
      <c r="Q313" s="250"/>
      <c r="R313" s="250"/>
      <c r="S313" s="250"/>
      <c r="T313" s="251"/>
      <c r="U313" s="12"/>
      <c r="V313" s="12"/>
      <c r="W313" s="12"/>
      <c r="X313" s="12"/>
      <c r="Y313" s="12"/>
      <c r="Z313" s="12"/>
      <c r="AA313" s="12"/>
      <c r="AB313" s="12"/>
      <c r="AC313" s="12"/>
      <c r="AD313" s="12"/>
      <c r="AE313" s="12"/>
      <c r="AT313" s="252" t="s">
        <v>276</v>
      </c>
      <c r="AU313" s="252" t="s">
        <v>86</v>
      </c>
      <c r="AV313" s="12" t="s">
        <v>86</v>
      </c>
      <c r="AW313" s="12" t="s">
        <v>32</v>
      </c>
      <c r="AX313" s="12" t="s">
        <v>84</v>
      </c>
      <c r="AY313" s="252" t="s">
        <v>251</v>
      </c>
    </row>
    <row r="314" s="11" customFormat="1" ht="22.8" customHeight="1">
      <c r="A314" s="11"/>
      <c r="B314" s="206"/>
      <c r="C314" s="207"/>
      <c r="D314" s="208" t="s">
        <v>75</v>
      </c>
      <c r="E314" s="272" t="s">
        <v>254</v>
      </c>
      <c r="F314" s="272" t="s">
        <v>2267</v>
      </c>
      <c r="G314" s="207"/>
      <c r="H314" s="207"/>
      <c r="I314" s="210"/>
      <c r="J314" s="273">
        <f>BK314</f>
        <v>0</v>
      </c>
      <c r="K314" s="207"/>
      <c r="L314" s="212"/>
      <c r="M314" s="213"/>
      <c r="N314" s="214"/>
      <c r="O314" s="214"/>
      <c r="P314" s="215">
        <f>SUM(P315:P319)</f>
        <v>0</v>
      </c>
      <c r="Q314" s="214"/>
      <c r="R314" s="215">
        <f>SUM(R315:R319)</f>
        <v>0</v>
      </c>
      <c r="S314" s="214"/>
      <c r="T314" s="216">
        <f>SUM(T315:T319)</f>
        <v>0</v>
      </c>
      <c r="U314" s="11"/>
      <c r="V314" s="11"/>
      <c r="W314" s="11"/>
      <c r="X314" s="11"/>
      <c r="Y314" s="11"/>
      <c r="Z314" s="11"/>
      <c r="AA314" s="11"/>
      <c r="AB314" s="11"/>
      <c r="AC314" s="11"/>
      <c r="AD314" s="11"/>
      <c r="AE314" s="11"/>
      <c r="AR314" s="217" t="s">
        <v>84</v>
      </c>
      <c r="AT314" s="218" t="s">
        <v>75</v>
      </c>
      <c r="AU314" s="218" t="s">
        <v>84</v>
      </c>
      <c r="AY314" s="217" t="s">
        <v>251</v>
      </c>
      <c r="BK314" s="219">
        <f>SUM(BK315:BK319)</f>
        <v>0</v>
      </c>
    </row>
    <row r="315" s="2" customFormat="1" ht="33" customHeight="1">
      <c r="A315" s="38"/>
      <c r="B315" s="39"/>
      <c r="C315" s="220" t="s">
        <v>1069</v>
      </c>
      <c r="D315" s="220" t="s">
        <v>255</v>
      </c>
      <c r="E315" s="221" t="s">
        <v>2268</v>
      </c>
      <c r="F315" s="222" t="s">
        <v>2269</v>
      </c>
      <c r="G315" s="223" t="s">
        <v>592</v>
      </c>
      <c r="H315" s="224">
        <v>1.8</v>
      </c>
      <c r="I315" s="225"/>
      <c r="J315" s="226">
        <f>ROUND(I315*H315,2)</f>
        <v>0</v>
      </c>
      <c r="K315" s="227"/>
      <c r="L315" s="44"/>
      <c r="M315" s="228" t="s">
        <v>1</v>
      </c>
      <c r="N315" s="229" t="s">
        <v>41</v>
      </c>
      <c r="O315" s="91"/>
      <c r="P315" s="230">
        <f>O315*H315</f>
        <v>0</v>
      </c>
      <c r="Q315" s="230">
        <v>0</v>
      </c>
      <c r="R315" s="230">
        <f>Q315*H315</f>
        <v>0</v>
      </c>
      <c r="S315" s="230">
        <v>0</v>
      </c>
      <c r="T315" s="231">
        <f>S315*H315</f>
        <v>0</v>
      </c>
      <c r="U315" s="38"/>
      <c r="V315" s="38"/>
      <c r="W315" s="38"/>
      <c r="X315" s="38"/>
      <c r="Y315" s="38"/>
      <c r="Z315" s="38"/>
      <c r="AA315" s="38"/>
      <c r="AB315" s="38"/>
      <c r="AC315" s="38"/>
      <c r="AD315" s="38"/>
      <c r="AE315" s="38"/>
      <c r="AR315" s="232" t="s">
        <v>254</v>
      </c>
      <c r="AT315" s="232" t="s">
        <v>255</v>
      </c>
      <c r="AU315" s="232" t="s">
        <v>86</v>
      </c>
      <c r="AY315" s="17" t="s">
        <v>251</v>
      </c>
      <c r="BE315" s="233">
        <f>IF(N315="základní",J315,0)</f>
        <v>0</v>
      </c>
      <c r="BF315" s="233">
        <f>IF(N315="snížená",J315,0)</f>
        <v>0</v>
      </c>
      <c r="BG315" s="233">
        <f>IF(N315="zákl. přenesená",J315,0)</f>
        <v>0</v>
      </c>
      <c r="BH315" s="233">
        <f>IF(N315="sníž. přenesená",J315,0)</f>
        <v>0</v>
      </c>
      <c r="BI315" s="233">
        <f>IF(N315="nulová",J315,0)</f>
        <v>0</v>
      </c>
      <c r="BJ315" s="17" t="s">
        <v>84</v>
      </c>
      <c r="BK315" s="233">
        <f>ROUND(I315*H315,2)</f>
        <v>0</v>
      </c>
      <c r="BL315" s="17" t="s">
        <v>254</v>
      </c>
      <c r="BM315" s="232" t="s">
        <v>2525</v>
      </c>
    </row>
    <row r="316" s="2" customFormat="1">
      <c r="A316" s="38"/>
      <c r="B316" s="39"/>
      <c r="C316" s="40"/>
      <c r="D316" s="234" t="s">
        <v>260</v>
      </c>
      <c r="E316" s="40"/>
      <c r="F316" s="235" t="s">
        <v>2271</v>
      </c>
      <c r="G316" s="40"/>
      <c r="H316" s="40"/>
      <c r="I316" s="236"/>
      <c r="J316" s="40"/>
      <c r="K316" s="40"/>
      <c r="L316" s="44"/>
      <c r="M316" s="237"/>
      <c r="N316" s="238"/>
      <c r="O316" s="91"/>
      <c r="P316" s="91"/>
      <c r="Q316" s="91"/>
      <c r="R316" s="91"/>
      <c r="S316" s="91"/>
      <c r="T316" s="92"/>
      <c r="U316" s="38"/>
      <c r="V316" s="38"/>
      <c r="W316" s="38"/>
      <c r="X316" s="38"/>
      <c r="Y316" s="38"/>
      <c r="Z316" s="38"/>
      <c r="AA316" s="38"/>
      <c r="AB316" s="38"/>
      <c r="AC316" s="38"/>
      <c r="AD316" s="38"/>
      <c r="AE316" s="38"/>
      <c r="AT316" s="17" t="s">
        <v>260</v>
      </c>
      <c r="AU316" s="17" t="s">
        <v>86</v>
      </c>
    </row>
    <row r="317" s="2" customFormat="1">
      <c r="A317" s="38"/>
      <c r="B317" s="39"/>
      <c r="C317" s="40"/>
      <c r="D317" s="240" t="s">
        <v>274</v>
      </c>
      <c r="E317" s="40"/>
      <c r="F317" s="241" t="s">
        <v>2272</v>
      </c>
      <c r="G317" s="40"/>
      <c r="H317" s="40"/>
      <c r="I317" s="236"/>
      <c r="J317" s="40"/>
      <c r="K317" s="40"/>
      <c r="L317" s="44"/>
      <c r="M317" s="237"/>
      <c r="N317" s="238"/>
      <c r="O317" s="91"/>
      <c r="P317" s="91"/>
      <c r="Q317" s="91"/>
      <c r="R317" s="91"/>
      <c r="S317" s="91"/>
      <c r="T317" s="92"/>
      <c r="U317" s="38"/>
      <c r="V317" s="38"/>
      <c r="W317" s="38"/>
      <c r="X317" s="38"/>
      <c r="Y317" s="38"/>
      <c r="Z317" s="38"/>
      <c r="AA317" s="38"/>
      <c r="AB317" s="38"/>
      <c r="AC317" s="38"/>
      <c r="AD317" s="38"/>
      <c r="AE317" s="38"/>
      <c r="AT317" s="17" t="s">
        <v>274</v>
      </c>
      <c r="AU317" s="17" t="s">
        <v>86</v>
      </c>
    </row>
    <row r="318" s="13" customFormat="1">
      <c r="A318" s="13"/>
      <c r="B318" s="253"/>
      <c r="C318" s="254"/>
      <c r="D318" s="234" t="s">
        <v>276</v>
      </c>
      <c r="E318" s="255" t="s">
        <v>1</v>
      </c>
      <c r="F318" s="256" t="s">
        <v>2273</v>
      </c>
      <c r="G318" s="254"/>
      <c r="H318" s="255" t="s">
        <v>1</v>
      </c>
      <c r="I318" s="257"/>
      <c r="J318" s="254"/>
      <c r="K318" s="254"/>
      <c r="L318" s="258"/>
      <c r="M318" s="259"/>
      <c r="N318" s="260"/>
      <c r="O318" s="260"/>
      <c r="P318" s="260"/>
      <c r="Q318" s="260"/>
      <c r="R318" s="260"/>
      <c r="S318" s="260"/>
      <c r="T318" s="261"/>
      <c r="U318" s="13"/>
      <c r="V318" s="13"/>
      <c r="W318" s="13"/>
      <c r="X318" s="13"/>
      <c r="Y318" s="13"/>
      <c r="Z318" s="13"/>
      <c r="AA318" s="13"/>
      <c r="AB318" s="13"/>
      <c r="AC318" s="13"/>
      <c r="AD318" s="13"/>
      <c r="AE318" s="13"/>
      <c r="AT318" s="262" t="s">
        <v>276</v>
      </c>
      <c r="AU318" s="262" t="s">
        <v>86</v>
      </c>
      <c r="AV318" s="13" t="s">
        <v>84</v>
      </c>
      <c r="AW318" s="13" t="s">
        <v>32</v>
      </c>
      <c r="AX318" s="13" t="s">
        <v>76</v>
      </c>
      <c r="AY318" s="262" t="s">
        <v>251</v>
      </c>
    </row>
    <row r="319" s="12" customFormat="1">
      <c r="A319" s="12"/>
      <c r="B319" s="242"/>
      <c r="C319" s="243"/>
      <c r="D319" s="234" t="s">
        <v>276</v>
      </c>
      <c r="E319" s="244" t="s">
        <v>1</v>
      </c>
      <c r="F319" s="245" t="s">
        <v>2526</v>
      </c>
      <c r="G319" s="243"/>
      <c r="H319" s="246">
        <v>1.8</v>
      </c>
      <c r="I319" s="247"/>
      <c r="J319" s="243"/>
      <c r="K319" s="243"/>
      <c r="L319" s="248"/>
      <c r="M319" s="249"/>
      <c r="N319" s="250"/>
      <c r="O319" s="250"/>
      <c r="P319" s="250"/>
      <c r="Q319" s="250"/>
      <c r="R319" s="250"/>
      <c r="S319" s="250"/>
      <c r="T319" s="251"/>
      <c r="U319" s="12"/>
      <c r="V319" s="12"/>
      <c r="W319" s="12"/>
      <c r="X319" s="12"/>
      <c r="Y319" s="12"/>
      <c r="Z319" s="12"/>
      <c r="AA319" s="12"/>
      <c r="AB319" s="12"/>
      <c r="AC319" s="12"/>
      <c r="AD319" s="12"/>
      <c r="AE319" s="12"/>
      <c r="AT319" s="252" t="s">
        <v>276</v>
      </c>
      <c r="AU319" s="252" t="s">
        <v>86</v>
      </c>
      <c r="AV319" s="12" t="s">
        <v>86</v>
      </c>
      <c r="AW319" s="12" t="s">
        <v>32</v>
      </c>
      <c r="AX319" s="12" t="s">
        <v>84</v>
      </c>
      <c r="AY319" s="252" t="s">
        <v>251</v>
      </c>
    </row>
    <row r="320" s="11" customFormat="1" ht="22.8" customHeight="1">
      <c r="A320" s="11"/>
      <c r="B320" s="206"/>
      <c r="C320" s="207"/>
      <c r="D320" s="208" t="s">
        <v>75</v>
      </c>
      <c r="E320" s="272" t="s">
        <v>282</v>
      </c>
      <c r="F320" s="272" t="s">
        <v>1501</v>
      </c>
      <c r="G320" s="207"/>
      <c r="H320" s="207"/>
      <c r="I320" s="210"/>
      <c r="J320" s="273">
        <f>BK320</f>
        <v>0</v>
      </c>
      <c r="K320" s="207"/>
      <c r="L320" s="212"/>
      <c r="M320" s="213"/>
      <c r="N320" s="214"/>
      <c r="O320" s="214"/>
      <c r="P320" s="215">
        <f>SUM(P321:P365)</f>
        <v>0</v>
      </c>
      <c r="Q320" s="214"/>
      <c r="R320" s="215">
        <f>SUM(R321:R365)</f>
        <v>2.9304000000000001</v>
      </c>
      <c r="S320" s="214"/>
      <c r="T320" s="216">
        <f>SUM(T321:T365)</f>
        <v>0</v>
      </c>
      <c r="U320" s="11"/>
      <c r="V320" s="11"/>
      <c r="W320" s="11"/>
      <c r="X320" s="11"/>
      <c r="Y320" s="11"/>
      <c r="Z320" s="11"/>
      <c r="AA320" s="11"/>
      <c r="AB320" s="11"/>
      <c r="AC320" s="11"/>
      <c r="AD320" s="11"/>
      <c r="AE320" s="11"/>
      <c r="AR320" s="217" t="s">
        <v>84</v>
      </c>
      <c r="AT320" s="218" t="s">
        <v>75</v>
      </c>
      <c r="AU320" s="218" t="s">
        <v>84</v>
      </c>
      <c r="AY320" s="217" t="s">
        <v>251</v>
      </c>
      <c r="BK320" s="219">
        <f>SUM(BK321:BK365)</f>
        <v>0</v>
      </c>
    </row>
    <row r="321" s="2" customFormat="1" ht="24.15" customHeight="1">
      <c r="A321" s="38"/>
      <c r="B321" s="39"/>
      <c r="C321" s="220" t="s">
        <v>1078</v>
      </c>
      <c r="D321" s="220" t="s">
        <v>255</v>
      </c>
      <c r="E321" s="221" t="s">
        <v>1503</v>
      </c>
      <c r="F321" s="222" t="s">
        <v>1504</v>
      </c>
      <c r="G321" s="223" t="s">
        <v>409</v>
      </c>
      <c r="H321" s="224">
        <v>1680</v>
      </c>
      <c r="I321" s="225"/>
      <c r="J321" s="226">
        <f>ROUND(I321*H321,2)</f>
        <v>0</v>
      </c>
      <c r="K321" s="227"/>
      <c r="L321" s="44"/>
      <c r="M321" s="228" t="s">
        <v>1</v>
      </c>
      <c r="N321" s="229" t="s">
        <v>41</v>
      </c>
      <c r="O321" s="91"/>
      <c r="P321" s="230">
        <f>O321*H321</f>
        <v>0</v>
      </c>
      <c r="Q321" s="230">
        <v>0</v>
      </c>
      <c r="R321" s="230">
        <f>Q321*H321</f>
        <v>0</v>
      </c>
      <c r="S321" s="230">
        <v>0</v>
      </c>
      <c r="T321" s="231">
        <f>S321*H321</f>
        <v>0</v>
      </c>
      <c r="U321" s="38"/>
      <c r="V321" s="38"/>
      <c r="W321" s="38"/>
      <c r="X321" s="38"/>
      <c r="Y321" s="38"/>
      <c r="Z321" s="38"/>
      <c r="AA321" s="38"/>
      <c r="AB321" s="38"/>
      <c r="AC321" s="38"/>
      <c r="AD321" s="38"/>
      <c r="AE321" s="38"/>
      <c r="AR321" s="232" t="s">
        <v>254</v>
      </c>
      <c r="AT321" s="232" t="s">
        <v>255</v>
      </c>
      <c r="AU321" s="232" t="s">
        <v>86</v>
      </c>
      <c r="AY321" s="17" t="s">
        <v>251</v>
      </c>
      <c r="BE321" s="233">
        <f>IF(N321="základní",J321,0)</f>
        <v>0</v>
      </c>
      <c r="BF321" s="233">
        <f>IF(N321="snížená",J321,0)</f>
        <v>0</v>
      </c>
      <c r="BG321" s="233">
        <f>IF(N321="zákl. přenesená",J321,0)</f>
        <v>0</v>
      </c>
      <c r="BH321" s="233">
        <f>IF(N321="sníž. přenesená",J321,0)</f>
        <v>0</v>
      </c>
      <c r="BI321" s="233">
        <f>IF(N321="nulová",J321,0)</f>
        <v>0</v>
      </c>
      <c r="BJ321" s="17" t="s">
        <v>84</v>
      </c>
      <c r="BK321" s="233">
        <f>ROUND(I321*H321,2)</f>
        <v>0</v>
      </c>
      <c r="BL321" s="17" t="s">
        <v>254</v>
      </c>
      <c r="BM321" s="232" t="s">
        <v>2527</v>
      </c>
    </row>
    <row r="322" s="2" customFormat="1">
      <c r="A322" s="38"/>
      <c r="B322" s="39"/>
      <c r="C322" s="40"/>
      <c r="D322" s="234" t="s">
        <v>260</v>
      </c>
      <c r="E322" s="40"/>
      <c r="F322" s="235" t="s">
        <v>1506</v>
      </c>
      <c r="G322" s="40"/>
      <c r="H322" s="40"/>
      <c r="I322" s="236"/>
      <c r="J322" s="40"/>
      <c r="K322" s="40"/>
      <c r="L322" s="44"/>
      <c r="M322" s="237"/>
      <c r="N322" s="238"/>
      <c r="O322" s="91"/>
      <c r="P322" s="91"/>
      <c r="Q322" s="91"/>
      <c r="R322" s="91"/>
      <c r="S322" s="91"/>
      <c r="T322" s="92"/>
      <c r="U322" s="38"/>
      <c r="V322" s="38"/>
      <c r="W322" s="38"/>
      <c r="X322" s="38"/>
      <c r="Y322" s="38"/>
      <c r="Z322" s="38"/>
      <c r="AA322" s="38"/>
      <c r="AB322" s="38"/>
      <c r="AC322" s="38"/>
      <c r="AD322" s="38"/>
      <c r="AE322" s="38"/>
      <c r="AT322" s="17" t="s">
        <v>260</v>
      </c>
      <c r="AU322" s="17" t="s">
        <v>86</v>
      </c>
    </row>
    <row r="323" s="2" customFormat="1">
      <c r="A323" s="38"/>
      <c r="B323" s="39"/>
      <c r="C323" s="40"/>
      <c r="D323" s="240" t="s">
        <v>274</v>
      </c>
      <c r="E323" s="40"/>
      <c r="F323" s="241" t="s">
        <v>1507</v>
      </c>
      <c r="G323" s="40"/>
      <c r="H323" s="40"/>
      <c r="I323" s="236"/>
      <c r="J323" s="40"/>
      <c r="K323" s="40"/>
      <c r="L323" s="44"/>
      <c r="M323" s="237"/>
      <c r="N323" s="238"/>
      <c r="O323" s="91"/>
      <c r="P323" s="91"/>
      <c r="Q323" s="91"/>
      <c r="R323" s="91"/>
      <c r="S323" s="91"/>
      <c r="T323" s="92"/>
      <c r="U323" s="38"/>
      <c r="V323" s="38"/>
      <c r="W323" s="38"/>
      <c r="X323" s="38"/>
      <c r="Y323" s="38"/>
      <c r="Z323" s="38"/>
      <c r="AA323" s="38"/>
      <c r="AB323" s="38"/>
      <c r="AC323" s="38"/>
      <c r="AD323" s="38"/>
      <c r="AE323" s="38"/>
      <c r="AT323" s="17" t="s">
        <v>274</v>
      </c>
      <c r="AU323" s="17" t="s">
        <v>86</v>
      </c>
    </row>
    <row r="324" s="13" customFormat="1">
      <c r="A324" s="13"/>
      <c r="B324" s="253"/>
      <c r="C324" s="254"/>
      <c r="D324" s="234" t="s">
        <v>276</v>
      </c>
      <c r="E324" s="255" t="s">
        <v>1</v>
      </c>
      <c r="F324" s="256" t="s">
        <v>1508</v>
      </c>
      <c r="G324" s="254"/>
      <c r="H324" s="255" t="s">
        <v>1</v>
      </c>
      <c r="I324" s="257"/>
      <c r="J324" s="254"/>
      <c r="K324" s="254"/>
      <c r="L324" s="258"/>
      <c r="M324" s="259"/>
      <c r="N324" s="260"/>
      <c r="O324" s="260"/>
      <c r="P324" s="260"/>
      <c r="Q324" s="260"/>
      <c r="R324" s="260"/>
      <c r="S324" s="260"/>
      <c r="T324" s="261"/>
      <c r="U324" s="13"/>
      <c r="V324" s="13"/>
      <c r="W324" s="13"/>
      <c r="X324" s="13"/>
      <c r="Y324" s="13"/>
      <c r="Z324" s="13"/>
      <c r="AA324" s="13"/>
      <c r="AB324" s="13"/>
      <c r="AC324" s="13"/>
      <c r="AD324" s="13"/>
      <c r="AE324" s="13"/>
      <c r="AT324" s="262" t="s">
        <v>276</v>
      </c>
      <c r="AU324" s="262" t="s">
        <v>86</v>
      </c>
      <c r="AV324" s="13" t="s">
        <v>84</v>
      </c>
      <c r="AW324" s="13" t="s">
        <v>32</v>
      </c>
      <c r="AX324" s="13" t="s">
        <v>76</v>
      </c>
      <c r="AY324" s="262" t="s">
        <v>251</v>
      </c>
    </row>
    <row r="325" s="12" customFormat="1">
      <c r="A325" s="12"/>
      <c r="B325" s="242"/>
      <c r="C325" s="243"/>
      <c r="D325" s="234" t="s">
        <v>276</v>
      </c>
      <c r="E325" s="244" t="s">
        <v>1</v>
      </c>
      <c r="F325" s="245" t="s">
        <v>2528</v>
      </c>
      <c r="G325" s="243"/>
      <c r="H325" s="246">
        <v>1680</v>
      </c>
      <c r="I325" s="247"/>
      <c r="J325" s="243"/>
      <c r="K325" s="243"/>
      <c r="L325" s="248"/>
      <c r="M325" s="249"/>
      <c r="N325" s="250"/>
      <c r="O325" s="250"/>
      <c r="P325" s="250"/>
      <c r="Q325" s="250"/>
      <c r="R325" s="250"/>
      <c r="S325" s="250"/>
      <c r="T325" s="251"/>
      <c r="U325" s="12"/>
      <c r="V325" s="12"/>
      <c r="W325" s="12"/>
      <c r="X325" s="12"/>
      <c r="Y325" s="12"/>
      <c r="Z325" s="12"/>
      <c r="AA325" s="12"/>
      <c r="AB325" s="12"/>
      <c r="AC325" s="12"/>
      <c r="AD325" s="12"/>
      <c r="AE325" s="12"/>
      <c r="AT325" s="252" t="s">
        <v>276</v>
      </c>
      <c r="AU325" s="252" t="s">
        <v>86</v>
      </c>
      <c r="AV325" s="12" t="s">
        <v>86</v>
      </c>
      <c r="AW325" s="12" t="s">
        <v>32</v>
      </c>
      <c r="AX325" s="12" t="s">
        <v>84</v>
      </c>
      <c r="AY325" s="252" t="s">
        <v>251</v>
      </c>
    </row>
    <row r="326" s="2" customFormat="1" ht="24.15" customHeight="1">
      <c r="A326" s="38"/>
      <c r="B326" s="39"/>
      <c r="C326" s="220" t="s">
        <v>1087</v>
      </c>
      <c r="D326" s="220" t="s">
        <v>255</v>
      </c>
      <c r="E326" s="221" t="s">
        <v>1511</v>
      </c>
      <c r="F326" s="222" t="s">
        <v>1512</v>
      </c>
      <c r="G326" s="223" t="s">
        <v>409</v>
      </c>
      <c r="H326" s="224">
        <v>1680</v>
      </c>
      <c r="I326" s="225"/>
      <c r="J326" s="226">
        <f>ROUND(I326*H326,2)</f>
        <v>0</v>
      </c>
      <c r="K326" s="227"/>
      <c r="L326" s="44"/>
      <c r="M326" s="228" t="s">
        <v>1</v>
      </c>
      <c r="N326" s="229" t="s">
        <v>41</v>
      </c>
      <c r="O326" s="91"/>
      <c r="P326" s="230">
        <f>O326*H326</f>
        <v>0</v>
      </c>
      <c r="Q326" s="230">
        <v>0</v>
      </c>
      <c r="R326" s="230">
        <f>Q326*H326</f>
        <v>0</v>
      </c>
      <c r="S326" s="230">
        <v>0</v>
      </c>
      <c r="T326" s="231">
        <f>S326*H326</f>
        <v>0</v>
      </c>
      <c r="U326" s="38"/>
      <c r="V326" s="38"/>
      <c r="W326" s="38"/>
      <c r="X326" s="38"/>
      <c r="Y326" s="38"/>
      <c r="Z326" s="38"/>
      <c r="AA326" s="38"/>
      <c r="AB326" s="38"/>
      <c r="AC326" s="38"/>
      <c r="AD326" s="38"/>
      <c r="AE326" s="38"/>
      <c r="AR326" s="232" t="s">
        <v>254</v>
      </c>
      <c r="AT326" s="232" t="s">
        <v>255</v>
      </c>
      <c r="AU326" s="232" t="s">
        <v>86</v>
      </c>
      <c r="AY326" s="17" t="s">
        <v>251</v>
      </c>
      <c r="BE326" s="233">
        <f>IF(N326="základní",J326,0)</f>
        <v>0</v>
      </c>
      <c r="BF326" s="233">
        <f>IF(N326="snížená",J326,0)</f>
        <v>0</v>
      </c>
      <c r="BG326" s="233">
        <f>IF(N326="zákl. přenesená",J326,0)</f>
        <v>0</v>
      </c>
      <c r="BH326" s="233">
        <f>IF(N326="sníž. přenesená",J326,0)</f>
        <v>0</v>
      </c>
      <c r="BI326" s="233">
        <f>IF(N326="nulová",J326,0)</f>
        <v>0</v>
      </c>
      <c r="BJ326" s="17" t="s">
        <v>84</v>
      </c>
      <c r="BK326" s="233">
        <f>ROUND(I326*H326,2)</f>
        <v>0</v>
      </c>
      <c r="BL326" s="17" t="s">
        <v>254</v>
      </c>
      <c r="BM326" s="232" t="s">
        <v>2529</v>
      </c>
    </row>
    <row r="327" s="2" customFormat="1">
      <c r="A327" s="38"/>
      <c r="B327" s="39"/>
      <c r="C327" s="40"/>
      <c r="D327" s="234" t="s">
        <v>260</v>
      </c>
      <c r="E327" s="40"/>
      <c r="F327" s="235" t="s">
        <v>1514</v>
      </c>
      <c r="G327" s="40"/>
      <c r="H327" s="40"/>
      <c r="I327" s="236"/>
      <c r="J327" s="40"/>
      <c r="K327" s="40"/>
      <c r="L327" s="44"/>
      <c r="M327" s="237"/>
      <c r="N327" s="238"/>
      <c r="O327" s="91"/>
      <c r="P327" s="91"/>
      <c r="Q327" s="91"/>
      <c r="R327" s="91"/>
      <c r="S327" s="91"/>
      <c r="T327" s="92"/>
      <c r="U327" s="38"/>
      <c r="V327" s="38"/>
      <c r="W327" s="38"/>
      <c r="X327" s="38"/>
      <c r="Y327" s="38"/>
      <c r="Z327" s="38"/>
      <c r="AA327" s="38"/>
      <c r="AB327" s="38"/>
      <c r="AC327" s="38"/>
      <c r="AD327" s="38"/>
      <c r="AE327" s="38"/>
      <c r="AT327" s="17" t="s">
        <v>260</v>
      </c>
      <c r="AU327" s="17" t="s">
        <v>86</v>
      </c>
    </row>
    <row r="328" s="2" customFormat="1">
      <c r="A328" s="38"/>
      <c r="B328" s="39"/>
      <c r="C328" s="40"/>
      <c r="D328" s="240" t="s">
        <v>274</v>
      </c>
      <c r="E328" s="40"/>
      <c r="F328" s="241" t="s">
        <v>1515</v>
      </c>
      <c r="G328" s="40"/>
      <c r="H328" s="40"/>
      <c r="I328" s="236"/>
      <c r="J328" s="40"/>
      <c r="K328" s="40"/>
      <c r="L328" s="44"/>
      <c r="M328" s="237"/>
      <c r="N328" s="238"/>
      <c r="O328" s="91"/>
      <c r="P328" s="91"/>
      <c r="Q328" s="91"/>
      <c r="R328" s="91"/>
      <c r="S328" s="91"/>
      <c r="T328" s="92"/>
      <c r="U328" s="38"/>
      <c r="V328" s="38"/>
      <c r="W328" s="38"/>
      <c r="X328" s="38"/>
      <c r="Y328" s="38"/>
      <c r="Z328" s="38"/>
      <c r="AA328" s="38"/>
      <c r="AB328" s="38"/>
      <c r="AC328" s="38"/>
      <c r="AD328" s="38"/>
      <c r="AE328" s="38"/>
      <c r="AT328" s="17" t="s">
        <v>274</v>
      </c>
      <c r="AU328" s="17" t="s">
        <v>86</v>
      </c>
    </row>
    <row r="329" s="13" customFormat="1">
      <c r="A329" s="13"/>
      <c r="B329" s="253"/>
      <c r="C329" s="254"/>
      <c r="D329" s="234" t="s">
        <v>276</v>
      </c>
      <c r="E329" s="255" t="s">
        <v>1</v>
      </c>
      <c r="F329" s="256" t="s">
        <v>1516</v>
      </c>
      <c r="G329" s="254"/>
      <c r="H329" s="255" t="s">
        <v>1</v>
      </c>
      <c r="I329" s="257"/>
      <c r="J329" s="254"/>
      <c r="K329" s="254"/>
      <c r="L329" s="258"/>
      <c r="M329" s="259"/>
      <c r="N329" s="260"/>
      <c r="O329" s="260"/>
      <c r="P329" s="260"/>
      <c r="Q329" s="260"/>
      <c r="R329" s="260"/>
      <c r="S329" s="260"/>
      <c r="T329" s="261"/>
      <c r="U329" s="13"/>
      <c r="V329" s="13"/>
      <c r="W329" s="13"/>
      <c r="X329" s="13"/>
      <c r="Y329" s="13"/>
      <c r="Z329" s="13"/>
      <c r="AA329" s="13"/>
      <c r="AB329" s="13"/>
      <c r="AC329" s="13"/>
      <c r="AD329" s="13"/>
      <c r="AE329" s="13"/>
      <c r="AT329" s="262" t="s">
        <v>276</v>
      </c>
      <c r="AU329" s="262" t="s">
        <v>86</v>
      </c>
      <c r="AV329" s="13" t="s">
        <v>84</v>
      </c>
      <c r="AW329" s="13" t="s">
        <v>32</v>
      </c>
      <c r="AX329" s="13" t="s">
        <v>76</v>
      </c>
      <c r="AY329" s="262" t="s">
        <v>251</v>
      </c>
    </row>
    <row r="330" s="12" customFormat="1">
      <c r="A330" s="12"/>
      <c r="B330" s="242"/>
      <c r="C330" s="243"/>
      <c r="D330" s="234" t="s">
        <v>276</v>
      </c>
      <c r="E330" s="244" t="s">
        <v>1</v>
      </c>
      <c r="F330" s="245" t="s">
        <v>2528</v>
      </c>
      <c r="G330" s="243"/>
      <c r="H330" s="246">
        <v>1680</v>
      </c>
      <c r="I330" s="247"/>
      <c r="J330" s="243"/>
      <c r="K330" s="243"/>
      <c r="L330" s="248"/>
      <c r="M330" s="249"/>
      <c r="N330" s="250"/>
      <c r="O330" s="250"/>
      <c r="P330" s="250"/>
      <c r="Q330" s="250"/>
      <c r="R330" s="250"/>
      <c r="S330" s="250"/>
      <c r="T330" s="251"/>
      <c r="U330" s="12"/>
      <c r="V330" s="12"/>
      <c r="W330" s="12"/>
      <c r="X330" s="12"/>
      <c r="Y330" s="12"/>
      <c r="Z330" s="12"/>
      <c r="AA330" s="12"/>
      <c r="AB330" s="12"/>
      <c r="AC330" s="12"/>
      <c r="AD330" s="12"/>
      <c r="AE330" s="12"/>
      <c r="AT330" s="252" t="s">
        <v>276</v>
      </c>
      <c r="AU330" s="252" t="s">
        <v>86</v>
      </c>
      <c r="AV330" s="12" t="s">
        <v>86</v>
      </c>
      <c r="AW330" s="12" t="s">
        <v>32</v>
      </c>
      <c r="AX330" s="12" t="s">
        <v>84</v>
      </c>
      <c r="AY330" s="252" t="s">
        <v>251</v>
      </c>
    </row>
    <row r="331" s="2" customFormat="1" ht="33" customHeight="1">
      <c r="A331" s="38"/>
      <c r="B331" s="39"/>
      <c r="C331" s="220" t="s">
        <v>1435</v>
      </c>
      <c r="D331" s="220" t="s">
        <v>255</v>
      </c>
      <c r="E331" s="221" t="s">
        <v>1521</v>
      </c>
      <c r="F331" s="222" t="s">
        <v>1522</v>
      </c>
      <c r="G331" s="223" t="s">
        <v>409</v>
      </c>
      <c r="H331" s="224">
        <v>1680</v>
      </c>
      <c r="I331" s="225"/>
      <c r="J331" s="226">
        <f>ROUND(I331*H331,2)</f>
        <v>0</v>
      </c>
      <c r="K331" s="227"/>
      <c r="L331" s="44"/>
      <c r="M331" s="228" t="s">
        <v>1</v>
      </c>
      <c r="N331" s="229" t="s">
        <v>41</v>
      </c>
      <c r="O331" s="91"/>
      <c r="P331" s="230">
        <f>O331*H331</f>
        <v>0</v>
      </c>
      <c r="Q331" s="230">
        <v>0</v>
      </c>
      <c r="R331" s="230">
        <f>Q331*H331</f>
        <v>0</v>
      </c>
      <c r="S331" s="230">
        <v>0</v>
      </c>
      <c r="T331" s="231">
        <f>S331*H331</f>
        <v>0</v>
      </c>
      <c r="U331" s="38"/>
      <c r="V331" s="38"/>
      <c r="W331" s="38"/>
      <c r="X331" s="38"/>
      <c r="Y331" s="38"/>
      <c r="Z331" s="38"/>
      <c r="AA331" s="38"/>
      <c r="AB331" s="38"/>
      <c r="AC331" s="38"/>
      <c r="AD331" s="38"/>
      <c r="AE331" s="38"/>
      <c r="AR331" s="232" t="s">
        <v>254</v>
      </c>
      <c r="AT331" s="232" t="s">
        <v>255</v>
      </c>
      <c r="AU331" s="232" t="s">
        <v>86</v>
      </c>
      <c r="AY331" s="17" t="s">
        <v>251</v>
      </c>
      <c r="BE331" s="233">
        <f>IF(N331="základní",J331,0)</f>
        <v>0</v>
      </c>
      <c r="BF331" s="233">
        <f>IF(N331="snížená",J331,0)</f>
        <v>0</v>
      </c>
      <c r="BG331" s="233">
        <f>IF(N331="zákl. přenesená",J331,0)</f>
        <v>0</v>
      </c>
      <c r="BH331" s="233">
        <f>IF(N331="sníž. přenesená",J331,0)</f>
        <v>0</v>
      </c>
      <c r="BI331" s="233">
        <f>IF(N331="nulová",J331,0)</f>
        <v>0</v>
      </c>
      <c r="BJ331" s="17" t="s">
        <v>84</v>
      </c>
      <c r="BK331" s="233">
        <f>ROUND(I331*H331,2)</f>
        <v>0</v>
      </c>
      <c r="BL331" s="17" t="s">
        <v>254</v>
      </c>
      <c r="BM331" s="232" t="s">
        <v>2530</v>
      </c>
    </row>
    <row r="332" s="2" customFormat="1">
      <c r="A332" s="38"/>
      <c r="B332" s="39"/>
      <c r="C332" s="40"/>
      <c r="D332" s="234" t="s">
        <v>260</v>
      </c>
      <c r="E332" s="40"/>
      <c r="F332" s="235" t="s">
        <v>1524</v>
      </c>
      <c r="G332" s="40"/>
      <c r="H332" s="40"/>
      <c r="I332" s="236"/>
      <c r="J332" s="40"/>
      <c r="K332" s="40"/>
      <c r="L332" s="44"/>
      <c r="M332" s="237"/>
      <c r="N332" s="238"/>
      <c r="O332" s="91"/>
      <c r="P332" s="91"/>
      <c r="Q332" s="91"/>
      <c r="R332" s="91"/>
      <c r="S332" s="91"/>
      <c r="T332" s="92"/>
      <c r="U332" s="38"/>
      <c r="V332" s="38"/>
      <c r="W332" s="38"/>
      <c r="X332" s="38"/>
      <c r="Y332" s="38"/>
      <c r="Z332" s="38"/>
      <c r="AA332" s="38"/>
      <c r="AB332" s="38"/>
      <c r="AC332" s="38"/>
      <c r="AD332" s="38"/>
      <c r="AE332" s="38"/>
      <c r="AT332" s="17" t="s">
        <v>260</v>
      </c>
      <c r="AU332" s="17" t="s">
        <v>86</v>
      </c>
    </row>
    <row r="333" s="2" customFormat="1">
      <c r="A333" s="38"/>
      <c r="B333" s="39"/>
      <c r="C333" s="40"/>
      <c r="D333" s="240" t="s">
        <v>274</v>
      </c>
      <c r="E333" s="40"/>
      <c r="F333" s="241" t="s">
        <v>1525</v>
      </c>
      <c r="G333" s="40"/>
      <c r="H333" s="40"/>
      <c r="I333" s="236"/>
      <c r="J333" s="40"/>
      <c r="K333" s="40"/>
      <c r="L333" s="44"/>
      <c r="M333" s="237"/>
      <c r="N333" s="238"/>
      <c r="O333" s="91"/>
      <c r="P333" s="91"/>
      <c r="Q333" s="91"/>
      <c r="R333" s="91"/>
      <c r="S333" s="91"/>
      <c r="T333" s="92"/>
      <c r="U333" s="38"/>
      <c r="V333" s="38"/>
      <c r="W333" s="38"/>
      <c r="X333" s="38"/>
      <c r="Y333" s="38"/>
      <c r="Z333" s="38"/>
      <c r="AA333" s="38"/>
      <c r="AB333" s="38"/>
      <c r="AC333" s="38"/>
      <c r="AD333" s="38"/>
      <c r="AE333" s="38"/>
      <c r="AT333" s="17" t="s">
        <v>274</v>
      </c>
      <c r="AU333" s="17" t="s">
        <v>86</v>
      </c>
    </row>
    <row r="334" s="13" customFormat="1">
      <c r="A334" s="13"/>
      <c r="B334" s="253"/>
      <c r="C334" s="254"/>
      <c r="D334" s="234" t="s">
        <v>276</v>
      </c>
      <c r="E334" s="255" t="s">
        <v>1</v>
      </c>
      <c r="F334" s="256" t="s">
        <v>1526</v>
      </c>
      <c r="G334" s="254"/>
      <c r="H334" s="255" t="s">
        <v>1</v>
      </c>
      <c r="I334" s="257"/>
      <c r="J334" s="254"/>
      <c r="K334" s="254"/>
      <c r="L334" s="258"/>
      <c r="M334" s="259"/>
      <c r="N334" s="260"/>
      <c r="O334" s="260"/>
      <c r="P334" s="260"/>
      <c r="Q334" s="260"/>
      <c r="R334" s="260"/>
      <c r="S334" s="260"/>
      <c r="T334" s="261"/>
      <c r="U334" s="13"/>
      <c r="V334" s="13"/>
      <c r="W334" s="13"/>
      <c r="X334" s="13"/>
      <c r="Y334" s="13"/>
      <c r="Z334" s="13"/>
      <c r="AA334" s="13"/>
      <c r="AB334" s="13"/>
      <c r="AC334" s="13"/>
      <c r="AD334" s="13"/>
      <c r="AE334" s="13"/>
      <c r="AT334" s="262" t="s">
        <v>276</v>
      </c>
      <c r="AU334" s="262" t="s">
        <v>86</v>
      </c>
      <c r="AV334" s="13" t="s">
        <v>84</v>
      </c>
      <c r="AW334" s="13" t="s">
        <v>32</v>
      </c>
      <c r="AX334" s="13" t="s">
        <v>76</v>
      </c>
      <c r="AY334" s="262" t="s">
        <v>251</v>
      </c>
    </row>
    <row r="335" s="12" customFormat="1">
      <c r="A335" s="12"/>
      <c r="B335" s="242"/>
      <c r="C335" s="243"/>
      <c r="D335" s="234" t="s">
        <v>276</v>
      </c>
      <c r="E335" s="244" t="s">
        <v>1</v>
      </c>
      <c r="F335" s="245" t="s">
        <v>2528</v>
      </c>
      <c r="G335" s="243"/>
      <c r="H335" s="246">
        <v>1680</v>
      </c>
      <c r="I335" s="247"/>
      <c r="J335" s="243"/>
      <c r="K335" s="243"/>
      <c r="L335" s="248"/>
      <c r="M335" s="249"/>
      <c r="N335" s="250"/>
      <c r="O335" s="250"/>
      <c r="P335" s="250"/>
      <c r="Q335" s="250"/>
      <c r="R335" s="250"/>
      <c r="S335" s="250"/>
      <c r="T335" s="251"/>
      <c r="U335" s="12"/>
      <c r="V335" s="12"/>
      <c r="W335" s="12"/>
      <c r="X335" s="12"/>
      <c r="Y335" s="12"/>
      <c r="Z335" s="12"/>
      <c r="AA335" s="12"/>
      <c r="AB335" s="12"/>
      <c r="AC335" s="12"/>
      <c r="AD335" s="12"/>
      <c r="AE335" s="12"/>
      <c r="AT335" s="252" t="s">
        <v>276</v>
      </c>
      <c r="AU335" s="252" t="s">
        <v>86</v>
      </c>
      <c r="AV335" s="12" t="s">
        <v>86</v>
      </c>
      <c r="AW335" s="12" t="s">
        <v>32</v>
      </c>
      <c r="AX335" s="12" t="s">
        <v>84</v>
      </c>
      <c r="AY335" s="252" t="s">
        <v>251</v>
      </c>
    </row>
    <row r="336" s="2" customFormat="1" ht="16.5" customHeight="1">
      <c r="A336" s="38"/>
      <c r="B336" s="39"/>
      <c r="C336" s="220" t="s">
        <v>1442</v>
      </c>
      <c r="D336" s="220" t="s">
        <v>255</v>
      </c>
      <c r="E336" s="221" t="s">
        <v>2279</v>
      </c>
      <c r="F336" s="222" t="s">
        <v>2280</v>
      </c>
      <c r="G336" s="223" t="s">
        <v>592</v>
      </c>
      <c r="H336" s="224">
        <v>254</v>
      </c>
      <c r="I336" s="225"/>
      <c r="J336" s="226">
        <f>ROUND(I336*H336,2)</f>
        <v>0</v>
      </c>
      <c r="K336" s="227"/>
      <c r="L336" s="44"/>
      <c r="M336" s="228" t="s">
        <v>1</v>
      </c>
      <c r="N336" s="229" t="s">
        <v>41</v>
      </c>
      <c r="O336" s="91"/>
      <c r="P336" s="230">
        <f>O336*H336</f>
        <v>0</v>
      </c>
      <c r="Q336" s="230">
        <v>0</v>
      </c>
      <c r="R336" s="230">
        <f>Q336*H336</f>
        <v>0</v>
      </c>
      <c r="S336" s="230">
        <v>0</v>
      </c>
      <c r="T336" s="231">
        <f>S336*H336</f>
        <v>0</v>
      </c>
      <c r="U336" s="38"/>
      <c r="V336" s="38"/>
      <c r="W336" s="38"/>
      <c r="X336" s="38"/>
      <c r="Y336" s="38"/>
      <c r="Z336" s="38"/>
      <c r="AA336" s="38"/>
      <c r="AB336" s="38"/>
      <c r="AC336" s="38"/>
      <c r="AD336" s="38"/>
      <c r="AE336" s="38"/>
      <c r="AR336" s="232" t="s">
        <v>254</v>
      </c>
      <c r="AT336" s="232" t="s">
        <v>255</v>
      </c>
      <c r="AU336" s="232" t="s">
        <v>86</v>
      </c>
      <c r="AY336" s="17" t="s">
        <v>251</v>
      </c>
      <c r="BE336" s="233">
        <f>IF(N336="základní",J336,0)</f>
        <v>0</v>
      </c>
      <c r="BF336" s="233">
        <f>IF(N336="snížená",J336,0)</f>
        <v>0</v>
      </c>
      <c r="BG336" s="233">
        <f>IF(N336="zákl. přenesená",J336,0)</f>
        <v>0</v>
      </c>
      <c r="BH336" s="233">
        <f>IF(N336="sníž. přenesená",J336,0)</f>
        <v>0</v>
      </c>
      <c r="BI336" s="233">
        <f>IF(N336="nulová",J336,0)</f>
        <v>0</v>
      </c>
      <c r="BJ336" s="17" t="s">
        <v>84</v>
      </c>
      <c r="BK336" s="233">
        <f>ROUND(I336*H336,2)</f>
        <v>0</v>
      </c>
      <c r="BL336" s="17" t="s">
        <v>254</v>
      </c>
      <c r="BM336" s="232" t="s">
        <v>2531</v>
      </c>
    </row>
    <row r="337" s="2" customFormat="1">
      <c r="A337" s="38"/>
      <c r="B337" s="39"/>
      <c r="C337" s="40"/>
      <c r="D337" s="234" t="s">
        <v>260</v>
      </c>
      <c r="E337" s="40"/>
      <c r="F337" s="235" t="s">
        <v>2282</v>
      </c>
      <c r="G337" s="40"/>
      <c r="H337" s="40"/>
      <c r="I337" s="236"/>
      <c r="J337" s="40"/>
      <c r="K337" s="40"/>
      <c r="L337" s="44"/>
      <c r="M337" s="237"/>
      <c r="N337" s="238"/>
      <c r="O337" s="91"/>
      <c r="P337" s="91"/>
      <c r="Q337" s="91"/>
      <c r="R337" s="91"/>
      <c r="S337" s="91"/>
      <c r="T337" s="92"/>
      <c r="U337" s="38"/>
      <c r="V337" s="38"/>
      <c r="W337" s="38"/>
      <c r="X337" s="38"/>
      <c r="Y337" s="38"/>
      <c r="Z337" s="38"/>
      <c r="AA337" s="38"/>
      <c r="AB337" s="38"/>
      <c r="AC337" s="38"/>
      <c r="AD337" s="38"/>
      <c r="AE337" s="38"/>
      <c r="AT337" s="17" t="s">
        <v>260</v>
      </c>
      <c r="AU337" s="17" t="s">
        <v>86</v>
      </c>
    </row>
    <row r="338" s="2" customFormat="1">
      <c r="A338" s="38"/>
      <c r="B338" s="39"/>
      <c r="C338" s="40"/>
      <c r="D338" s="240" t="s">
        <v>274</v>
      </c>
      <c r="E338" s="40"/>
      <c r="F338" s="241" t="s">
        <v>2283</v>
      </c>
      <c r="G338" s="40"/>
      <c r="H338" s="40"/>
      <c r="I338" s="236"/>
      <c r="J338" s="40"/>
      <c r="K338" s="40"/>
      <c r="L338" s="44"/>
      <c r="M338" s="237"/>
      <c r="N338" s="238"/>
      <c r="O338" s="91"/>
      <c r="P338" s="91"/>
      <c r="Q338" s="91"/>
      <c r="R338" s="91"/>
      <c r="S338" s="91"/>
      <c r="T338" s="92"/>
      <c r="U338" s="38"/>
      <c r="V338" s="38"/>
      <c r="W338" s="38"/>
      <c r="X338" s="38"/>
      <c r="Y338" s="38"/>
      <c r="Z338" s="38"/>
      <c r="AA338" s="38"/>
      <c r="AB338" s="38"/>
      <c r="AC338" s="38"/>
      <c r="AD338" s="38"/>
      <c r="AE338" s="38"/>
      <c r="AT338" s="17" t="s">
        <v>274</v>
      </c>
      <c r="AU338" s="17" t="s">
        <v>86</v>
      </c>
    </row>
    <row r="339" s="13" customFormat="1">
      <c r="A339" s="13"/>
      <c r="B339" s="253"/>
      <c r="C339" s="254"/>
      <c r="D339" s="234" t="s">
        <v>276</v>
      </c>
      <c r="E339" s="255" t="s">
        <v>1</v>
      </c>
      <c r="F339" s="256" t="s">
        <v>2284</v>
      </c>
      <c r="G339" s="254"/>
      <c r="H339" s="255" t="s">
        <v>1</v>
      </c>
      <c r="I339" s="257"/>
      <c r="J339" s="254"/>
      <c r="K339" s="254"/>
      <c r="L339" s="258"/>
      <c r="M339" s="259"/>
      <c r="N339" s="260"/>
      <c r="O339" s="260"/>
      <c r="P339" s="260"/>
      <c r="Q339" s="260"/>
      <c r="R339" s="260"/>
      <c r="S339" s="260"/>
      <c r="T339" s="261"/>
      <c r="U339" s="13"/>
      <c r="V339" s="13"/>
      <c r="W339" s="13"/>
      <c r="X339" s="13"/>
      <c r="Y339" s="13"/>
      <c r="Z339" s="13"/>
      <c r="AA339" s="13"/>
      <c r="AB339" s="13"/>
      <c r="AC339" s="13"/>
      <c r="AD339" s="13"/>
      <c r="AE339" s="13"/>
      <c r="AT339" s="262" t="s">
        <v>276</v>
      </c>
      <c r="AU339" s="262" t="s">
        <v>86</v>
      </c>
      <c r="AV339" s="13" t="s">
        <v>84</v>
      </c>
      <c r="AW339" s="13" t="s">
        <v>32</v>
      </c>
      <c r="AX339" s="13" t="s">
        <v>76</v>
      </c>
      <c r="AY339" s="262" t="s">
        <v>251</v>
      </c>
    </row>
    <row r="340" s="12" customFormat="1">
      <c r="A340" s="12"/>
      <c r="B340" s="242"/>
      <c r="C340" s="243"/>
      <c r="D340" s="234" t="s">
        <v>276</v>
      </c>
      <c r="E340" s="244" t="s">
        <v>1</v>
      </c>
      <c r="F340" s="245" t="s">
        <v>2532</v>
      </c>
      <c r="G340" s="243"/>
      <c r="H340" s="246">
        <v>254</v>
      </c>
      <c r="I340" s="247"/>
      <c r="J340" s="243"/>
      <c r="K340" s="243"/>
      <c r="L340" s="248"/>
      <c r="M340" s="249"/>
      <c r="N340" s="250"/>
      <c r="O340" s="250"/>
      <c r="P340" s="250"/>
      <c r="Q340" s="250"/>
      <c r="R340" s="250"/>
      <c r="S340" s="250"/>
      <c r="T340" s="251"/>
      <c r="U340" s="12"/>
      <c r="V340" s="12"/>
      <c r="W340" s="12"/>
      <c r="X340" s="12"/>
      <c r="Y340" s="12"/>
      <c r="Z340" s="12"/>
      <c r="AA340" s="12"/>
      <c r="AB340" s="12"/>
      <c r="AC340" s="12"/>
      <c r="AD340" s="12"/>
      <c r="AE340" s="12"/>
      <c r="AT340" s="252" t="s">
        <v>276</v>
      </c>
      <c r="AU340" s="252" t="s">
        <v>86</v>
      </c>
      <c r="AV340" s="12" t="s">
        <v>86</v>
      </c>
      <c r="AW340" s="12" t="s">
        <v>32</v>
      </c>
      <c r="AX340" s="12" t="s">
        <v>84</v>
      </c>
      <c r="AY340" s="252" t="s">
        <v>251</v>
      </c>
    </row>
    <row r="341" s="2" customFormat="1" ht="24.15" customHeight="1">
      <c r="A341" s="38"/>
      <c r="B341" s="39"/>
      <c r="C341" s="220" t="s">
        <v>1449</v>
      </c>
      <c r="D341" s="220" t="s">
        <v>255</v>
      </c>
      <c r="E341" s="221" t="s">
        <v>1543</v>
      </c>
      <c r="F341" s="222" t="s">
        <v>1544</v>
      </c>
      <c r="G341" s="223" t="s">
        <v>409</v>
      </c>
      <c r="H341" s="224">
        <v>1680</v>
      </c>
      <c r="I341" s="225"/>
      <c r="J341" s="226">
        <f>ROUND(I341*H341,2)</f>
        <v>0</v>
      </c>
      <c r="K341" s="227"/>
      <c r="L341" s="44"/>
      <c r="M341" s="228" t="s">
        <v>1</v>
      </c>
      <c r="N341" s="229" t="s">
        <v>41</v>
      </c>
      <c r="O341" s="91"/>
      <c r="P341" s="230">
        <f>O341*H341</f>
        <v>0</v>
      </c>
      <c r="Q341" s="230">
        <v>0</v>
      </c>
      <c r="R341" s="230">
        <f>Q341*H341</f>
        <v>0</v>
      </c>
      <c r="S341" s="230">
        <v>0</v>
      </c>
      <c r="T341" s="231">
        <f>S341*H341</f>
        <v>0</v>
      </c>
      <c r="U341" s="38"/>
      <c r="V341" s="38"/>
      <c r="W341" s="38"/>
      <c r="X341" s="38"/>
      <c r="Y341" s="38"/>
      <c r="Z341" s="38"/>
      <c r="AA341" s="38"/>
      <c r="AB341" s="38"/>
      <c r="AC341" s="38"/>
      <c r="AD341" s="38"/>
      <c r="AE341" s="38"/>
      <c r="AR341" s="232" t="s">
        <v>254</v>
      </c>
      <c r="AT341" s="232" t="s">
        <v>255</v>
      </c>
      <c r="AU341" s="232" t="s">
        <v>86</v>
      </c>
      <c r="AY341" s="17" t="s">
        <v>251</v>
      </c>
      <c r="BE341" s="233">
        <f>IF(N341="základní",J341,0)</f>
        <v>0</v>
      </c>
      <c r="BF341" s="233">
        <f>IF(N341="snížená",J341,0)</f>
        <v>0</v>
      </c>
      <c r="BG341" s="233">
        <f>IF(N341="zákl. přenesená",J341,0)</f>
        <v>0</v>
      </c>
      <c r="BH341" s="233">
        <f>IF(N341="sníž. přenesená",J341,0)</f>
        <v>0</v>
      </c>
      <c r="BI341" s="233">
        <f>IF(N341="nulová",J341,0)</f>
        <v>0</v>
      </c>
      <c r="BJ341" s="17" t="s">
        <v>84</v>
      </c>
      <c r="BK341" s="233">
        <f>ROUND(I341*H341,2)</f>
        <v>0</v>
      </c>
      <c r="BL341" s="17" t="s">
        <v>254</v>
      </c>
      <c r="BM341" s="232" t="s">
        <v>2533</v>
      </c>
    </row>
    <row r="342" s="2" customFormat="1">
      <c r="A342" s="38"/>
      <c r="B342" s="39"/>
      <c r="C342" s="40"/>
      <c r="D342" s="234" t="s">
        <v>260</v>
      </c>
      <c r="E342" s="40"/>
      <c r="F342" s="235" t="s">
        <v>1546</v>
      </c>
      <c r="G342" s="40"/>
      <c r="H342" s="40"/>
      <c r="I342" s="236"/>
      <c r="J342" s="40"/>
      <c r="K342" s="40"/>
      <c r="L342" s="44"/>
      <c r="M342" s="237"/>
      <c r="N342" s="238"/>
      <c r="O342" s="91"/>
      <c r="P342" s="91"/>
      <c r="Q342" s="91"/>
      <c r="R342" s="91"/>
      <c r="S342" s="91"/>
      <c r="T342" s="92"/>
      <c r="U342" s="38"/>
      <c r="V342" s="38"/>
      <c r="W342" s="38"/>
      <c r="X342" s="38"/>
      <c r="Y342" s="38"/>
      <c r="Z342" s="38"/>
      <c r="AA342" s="38"/>
      <c r="AB342" s="38"/>
      <c r="AC342" s="38"/>
      <c r="AD342" s="38"/>
      <c r="AE342" s="38"/>
      <c r="AT342" s="17" t="s">
        <v>260</v>
      </c>
      <c r="AU342" s="17" t="s">
        <v>86</v>
      </c>
    </row>
    <row r="343" s="2" customFormat="1">
      <c r="A343" s="38"/>
      <c r="B343" s="39"/>
      <c r="C343" s="40"/>
      <c r="D343" s="240" t="s">
        <v>274</v>
      </c>
      <c r="E343" s="40"/>
      <c r="F343" s="241" t="s">
        <v>1547</v>
      </c>
      <c r="G343" s="40"/>
      <c r="H343" s="40"/>
      <c r="I343" s="236"/>
      <c r="J343" s="40"/>
      <c r="K343" s="40"/>
      <c r="L343" s="44"/>
      <c r="M343" s="237"/>
      <c r="N343" s="238"/>
      <c r="O343" s="91"/>
      <c r="P343" s="91"/>
      <c r="Q343" s="91"/>
      <c r="R343" s="91"/>
      <c r="S343" s="91"/>
      <c r="T343" s="92"/>
      <c r="U343" s="38"/>
      <c r="V343" s="38"/>
      <c r="W343" s="38"/>
      <c r="X343" s="38"/>
      <c r="Y343" s="38"/>
      <c r="Z343" s="38"/>
      <c r="AA343" s="38"/>
      <c r="AB343" s="38"/>
      <c r="AC343" s="38"/>
      <c r="AD343" s="38"/>
      <c r="AE343" s="38"/>
      <c r="AT343" s="17" t="s">
        <v>274</v>
      </c>
      <c r="AU343" s="17" t="s">
        <v>86</v>
      </c>
    </row>
    <row r="344" s="13" customFormat="1">
      <c r="A344" s="13"/>
      <c r="B344" s="253"/>
      <c r="C344" s="254"/>
      <c r="D344" s="234" t="s">
        <v>276</v>
      </c>
      <c r="E344" s="255" t="s">
        <v>1</v>
      </c>
      <c r="F344" s="256" t="s">
        <v>1548</v>
      </c>
      <c r="G344" s="254"/>
      <c r="H344" s="255" t="s">
        <v>1</v>
      </c>
      <c r="I344" s="257"/>
      <c r="J344" s="254"/>
      <c r="K344" s="254"/>
      <c r="L344" s="258"/>
      <c r="M344" s="259"/>
      <c r="N344" s="260"/>
      <c r="O344" s="260"/>
      <c r="P344" s="260"/>
      <c r="Q344" s="260"/>
      <c r="R344" s="260"/>
      <c r="S344" s="260"/>
      <c r="T344" s="261"/>
      <c r="U344" s="13"/>
      <c r="V344" s="13"/>
      <c r="W344" s="13"/>
      <c r="X344" s="13"/>
      <c r="Y344" s="13"/>
      <c r="Z344" s="13"/>
      <c r="AA344" s="13"/>
      <c r="AB344" s="13"/>
      <c r="AC344" s="13"/>
      <c r="AD344" s="13"/>
      <c r="AE344" s="13"/>
      <c r="AT344" s="262" t="s">
        <v>276</v>
      </c>
      <c r="AU344" s="262" t="s">
        <v>86</v>
      </c>
      <c r="AV344" s="13" t="s">
        <v>84</v>
      </c>
      <c r="AW344" s="13" t="s">
        <v>32</v>
      </c>
      <c r="AX344" s="13" t="s">
        <v>76</v>
      </c>
      <c r="AY344" s="262" t="s">
        <v>251</v>
      </c>
    </row>
    <row r="345" s="12" customFormat="1">
      <c r="A345" s="12"/>
      <c r="B345" s="242"/>
      <c r="C345" s="243"/>
      <c r="D345" s="234" t="s">
        <v>276</v>
      </c>
      <c r="E345" s="244" t="s">
        <v>1</v>
      </c>
      <c r="F345" s="245" t="s">
        <v>2534</v>
      </c>
      <c r="G345" s="243"/>
      <c r="H345" s="246">
        <v>1680</v>
      </c>
      <c r="I345" s="247"/>
      <c r="J345" s="243"/>
      <c r="K345" s="243"/>
      <c r="L345" s="248"/>
      <c r="M345" s="249"/>
      <c r="N345" s="250"/>
      <c r="O345" s="250"/>
      <c r="P345" s="250"/>
      <c r="Q345" s="250"/>
      <c r="R345" s="250"/>
      <c r="S345" s="250"/>
      <c r="T345" s="251"/>
      <c r="U345" s="12"/>
      <c r="V345" s="12"/>
      <c r="W345" s="12"/>
      <c r="X345" s="12"/>
      <c r="Y345" s="12"/>
      <c r="Z345" s="12"/>
      <c r="AA345" s="12"/>
      <c r="AB345" s="12"/>
      <c r="AC345" s="12"/>
      <c r="AD345" s="12"/>
      <c r="AE345" s="12"/>
      <c r="AT345" s="252" t="s">
        <v>276</v>
      </c>
      <c r="AU345" s="252" t="s">
        <v>86</v>
      </c>
      <c r="AV345" s="12" t="s">
        <v>86</v>
      </c>
      <c r="AW345" s="12" t="s">
        <v>32</v>
      </c>
      <c r="AX345" s="12" t="s">
        <v>84</v>
      </c>
      <c r="AY345" s="252" t="s">
        <v>251</v>
      </c>
    </row>
    <row r="346" s="2" customFormat="1" ht="24.15" customHeight="1">
      <c r="A346" s="38"/>
      <c r="B346" s="39"/>
      <c r="C346" s="220" t="s">
        <v>1455</v>
      </c>
      <c r="D346" s="220" t="s">
        <v>255</v>
      </c>
      <c r="E346" s="221" t="s">
        <v>1550</v>
      </c>
      <c r="F346" s="222" t="s">
        <v>1551</v>
      </c>
      <c r="G346" s="223" t="s">
        <v>409</v>
      </c>
      <c r="H346" s="224">
        <v>3360</v>
      </c>
      <c r="I346" s="225"/>
      <c r="J346" s="226">
        <f>ROUND(I346*H346,2)</f>
        <v>0</v>
      </c>
      <c r="K346" s="227"/>
      <c r="L346" s="44"/>
      <c r="M346" s="228" t="s">
        <v>1</v>
      </c>
      <c r="N346" s="229" t="s">
        <v>41</v>
      </c>
      <c r="O346" s="91"/>
      <c r="P346" s="230">
        <f>O346*H346</f>
        <v>0</v>
      </c>
      <c r="Q346" s="230">
        <v>0</v>
      </c>
      <c r="R346" s="230">
        <f>Q346*H346</f>
        <v>0</v>
      </c>
      <c r="S346" s="230">
        <v>0</v>
      </c>
      <c r="T346" s="231">
        <f>S346*H346</f>
        <v>0</v>
      </c>
      <c r="U346" s="38"/>
      <c r="V346" s="38"/>
      <c r="W346" s="38"/>
      <c r="X346" s="38"/>
      <c r="Y346" s="38"/>
      <c r="Z346" s="38"/>
      <c r="AA346" s="38"/>
      <c r="AB346" s="38"/>
      <c r="AC346" s="38"/>
      <c r="AD346" s="38"/>
      <c r="AE346" s="38"/>
      <c r="AR346" s="232" t="s">
        <v>254</v>
      </c>
      <c r="AT346" s="232" t="s">
        <v>255</v>
      </c>
      <c r="AU346" s="232" t="s">
        <v>86</v>
      </c>
      <c r="AY346" s="17" t="s">
        <v>251</v>
      </c>
      <c r="BE346" s="233">
        <f>IF(N346="základní",J346,0)</f>
        <v>0</v>
      </c>
      <c r="BF346" s="233">
        <f>IF(N346="snížená",J346,0)</f>
        <v>0</v>
      </c>
      <c r="BG346" s="233">
        <f>IF(N346="zákl. přenesená",J346,0)</f>
        <v>0</v>
      </c>
      <c r="BH346" s="233">
        <f>IF(N346="sníž. přenesená",J346,0)</f>
        <v>0</v>
      </c>
      <c r="BI346" s="233">
        <f>IF(N346="nulová",J346,0)</f>
        <v>0</v>
      </c>
      <c r="BJ346" s="17" t="s">
        <v>84</v>
      </c>
      <c r="BK346" s="233">
        <f>ROUND(I346*H346,2)</f>
        <v>0</v>
      </c>
      <c r="BL346" s="17" t="s">
        <v>254</v>
      </c>
      <c r="BM346" s="232" t="s">
        <v>2535</v>
      </c>
    </row>
    <row r="347" s="2" customFormat="1">
      <c r="A347" s="38"/>
      <c r="B347" s="39"/>
      <c r="C347" s="40"/>
      <c r="D347" s="234" t="s">
        <v>260</v>
      </c>
      <c r="E347" s="40"/>
      <c r="F347" s="235" t="s">
        <v>1553</v>
      </c>
      <c r="G347" s="40"/>
      <c r="H347" s="40"/>
      <c r="I347" s="236"/>
      <c r="J347" s="40"/>
      <c r="K347" s="40"/>
      <c r="L347" s="44"/>
      <c r="M347" s="237"/>
      <c r="N347" s="238"/>
      <c r="O347" s="91"/>
      <c r="P347" s="91"/>
      <c r="Q347" s="91"/>
      <c r="R347" s="91"/>
      <c r="S347" s="91"/>
      <c r="T347" s="92"/>
      <c r="U347" s="38"/>
      <c r="V347" s="38"/>
      <c r="W347" s="38"/>
      <c r="X347" s="38"/>
      <c r="Y347" s="38"/>
      <c r="Z347" s="38"/>
      <c r="AA347" s="38"/>
      <c r="AB347" s="38"/>
      <c r="AC347" s="38"/>
      <c r="AD347" s="38"/>
      <c r="AE347" s="38"/>
      <c r="AT347" s="17" t="s">
        <v>260</v>
      </c>
      <c r="AU347" s="17" t="s">
        <v>86</v>
      </c>
    </row>
    <row r="348" s="2" customFormat="1">
      <c r="A348" s="38"/>
      <c r="B348" s="39"/>
      <c r="C348" s="40"/>
      <c r="D348" s="240" t="s">
        <v>274</v>
      </c>
      <c r="E348" s="40"/>
      <c r="F348" s="241" t="s">
        <v>1554</v>
      </c>
      <c r="G348" s="40"/>
      <c r="H348" s="40"/>
      <c r="I348" s="236"/>
      <c r="J348" s="40"/>
      <c r="K348" s="40"/>
      <c r="L348" s="44"/>
      <c r="M348" s="237"/>
      <c r="N348" s="238"/>
      <c r="O348" s="91"/>
      <c r="P348" s="91"/>
      <c r="Q348" s="91"/>
      <c r="R348" s="91"/>
      <c r="S348" s="91"/>
      <c r="T348" s="92"/>
      <c r="U348" s="38"/>
      <c r="V348" s="38"/>
      <c r="W348" s="38"/>
      <c r="X348" s="38"/>
      <c r="Y348" s="38"/>
      <c r="Z348" s="38"/>
      <c r="AA348" s="38"/>
      <c r="AB348" s="38"/>
      <c r="AC348" s="38"/>
      <c r="AD348" s="38"/>
      <c r="AE348" s="38"/>
      <c r="AT348" s="17" t="s">
        <v>274</v>
      </c>
      <c r="AU348" s="17" t="s">
        <v>86</v>
      </c>
    </row>
    <row r="349" s="13" customFormat="1">
      <c r="A349" s="13"/>
      <c r="B349" s="253"/>
      <c r="C349" s="254"/>
      <c r="D349" s="234" t="s">
        <v>276</v>
      </c>
      <c r="E349" s="255" t="s">
        <v>1</v>
      </c>
      <c r="F349" s="256" t="s">
        <v>1555</v>
      </c>
      <c r="G349" s="254"/>
      <c r="H349" s="255" t="s">
        <v>1</v>
      </c>
      <c r="I349" s="257"/>
      <c r="J349" s="254"/>
      <c r="K349" s="254"/>
      <c r="L349" s="258"/>
      <c r="M349" s="259"/>
      <c r="N349" s="260"/>
      <c r="O349" s="260"/>
      <c r="P349" s="260"/>
      <c r="Q349" s="260"/>
      <c r="R349" s="260"/>
      <c r="S349" s="260"/>
      <c r="T349" s="261"/>
      <c r="U349" s="13"/>
      <c r="V349" s="13"/>
      <c r="W349" s="13"/>
      <c r="X349" s="13"/>
      <c r="Y349" s="13"/>
      <c r="Z349" s="13"/>
      <c r="AA349" s="13"/>
      <c r="AB349" s="13"/>
      <c r="AC349" s="13"/>
      <c r="AD349" s="13"/>
      <c r="AE349" s="13"/>
      <c r="AT349" s="262" t="s">
        <v>276</v>
      </c>
      <c r="AU349" s="262" t="s">
        <v>86</v>
      </c>
      <c r="AV349" s="13" t="s">
        <v>84</v>
      </c>
      <c r="AW349" s="13" t="s">
        <v>32</v>
      </c>
      <c r="AX349" s="13" t="s">
        <v>76</v>
      </c>
      <c r="AY349" s="262" t="s">
        <v>251</v>
      </c>
    </row>
    <row r="350" s="12" customFormat="1">
      <c r="A350" s="12"/>
      <c r="B350" s="242"/>
      <c r="C350" s="243"/>
      <c r="D350" s="234" t="s">
        <v>276</v>
      </c>
      <c r="E350" s="244" t="s">
        <v>1</v>
      </c>
      <c r="F350" s="245" t="s">
        <v>2536</v>
      </c>
      <c r="G350" s="243"/>
      <c r="H350" s="246">
        <v>3360</v>
      </c>
      <c r="I350" s="247"/>
      <c r="J350" s="243"/>
      <c r="K350" s="243"/>
      <c r="L350" s="248"/>
      <c r="M350" s="249"/>
      <c r="N350" s="250"/>
      <c r="O350" s="250"/>
      <c r="P350" s="250"/>
      <c r="Q350" s="250"/>
      <c r="R350" s="250"/>
      <c r="S350" s="250"/>
      <c r="T350" s="251"/>
      <c r="U350" s="12"/>
      <c r="V350" s="12"/>
      <c r="W350" s="12"/>
      <c r="X350" s="12"/>
      <c r="Y350" s="12"/>
      <c r="Z350" s="12"/>
      <c r="AA350" s="12"/>
      <c r="AB350" s="12"/>
      <c r="AC350" s="12"/>
      <c r="AD350" s="12"/>
      <c r="AE350" s="12"/>
      <c r="AT350" s="252" t="s">
        <v>276</v>
      </c>
      <c r="AU350" s="252" t="s">
        <v>86</v>
      </c>
      <c r="AV350" s="12" t="s">
        <v>86</v>
      </c>
      <c r="AW350" s="12" t="s">
        <v>32</v>
      </c>
      <c r="AX350" s="12" t="s">
        <v>84</v>
      </c>
      <c r="AY350" s="252" t="s">
        <v>251</v>
      </c>
    </row>
    <row r="351" s="2" customFormat="1" ht="33" customHeight="1">
      <c r="A351" s="38"/>
      <c r="B351" s="39"/>
      <c r="C351" s="220" t="s">
        <v>1462</v>
      </c>
      <c r="D351" s="220" t="s">
        <v>255</v>
      </c>
      <c r="E351" s="221" t="s">
        <v>1558</v>
      </c>
      <c r="F351" s="222" t="s">
        <v>1559</v>
      </c>
      <c r="G351" s="223" t="s">
        <v>409</v>
      </c>
      <c r="H351" s="224">
        <v>1680</v>
      </c>
      <c r="I351" s="225"/>
      <c r="J351" s="226">
        <f>ROUND(I351*H351,2)</f>
        <v>0</v>
      </c>
      <c r="K351" s="227"/>
      <c r="L351" s="44"/>
      <c r="M351" s="228" t="s">
        <v>1</v>
      </c>
      <c r="N351" s="229" t="s">
        <v>41</v>
      </c>
      <c r="O351" s="91"/>
      <c r="P351" s="230">
        <f>O351*H351</f>
        <v>0</v>
      </c>
      <c r="Q351" s="230">
        <v>0</v>
      </c>
      <c r="R351" s="230">
        <f>Q351*H351</f>
        <v>0</v>
      </c>
      <c r="S351" s="230">
        <v>0</v>
      </c>
      <c r="T351" s="231">
        <f>S351*H351</f>
        <v>0</v>
      </c>
      <c r="U351" s="38"/>
      <c r="V351" s="38"/>
      <c r="W351" s="38"/>
      <c r="X351" s="38"/>
      <c r="Y351" s="38"/>
      <c r="Z351" s="38"/>
      <c r="AA351" s="38"/>
      <c r="AB351" s="38"/>
      <c r="AC351" s="38"/>
      <c r="AD351" s="38"/>
      <c r="AE351" s="38"/>
      <c r="AR351" s="232" t="s">
        <v>254</v>
      </c>
      <c r="AT351" s="232" t="s">
        <v>255</v>
      </c>
      <c r="AU351" s="232" t="s">
        <v>86</v>
      </c>
      <c r="AY351" s="17" t="s">
        <v>251</v>
      </c>
      <c r="BE351" s="233">
        <f>IF(N351="základní",J351,0)</f>
        <v>0</v>
      </c>
      <c r="BF351" s="233">
        <f>IF(N351="snížená",J351,0)</f>
        <v>0</v>
      </c>
      <c r="BG351" s="233">
        <f>IF(N351="zákl. přenesená",J351,0)</f>
        <v>0</v>
      </c>
      <c r="BH351" s="233">
        <f>IF(N351="sníž. přenesená",J351,0)</f>
        <v>0</v>
      </c>
      <c r="BI351" s="233">
        <f>IF(N351="nulová",J351,0)</f>
        <v>0</v>
      </c>
      <c r="BJ351" s="17" t="s">
        <v>84</v>
      </c>
      <c r="BK351" s="233">
        <f>ROUND(I351*H351,2)</f>
        <v>0</v>
      </c>
      <c r="BL351" s="17" t="s">
        <v>254</v>
      </c>
      <c r="BM351" s="232" t="s">
        <v>2537</v>
      </c>
    </row>
    <row r="352" s="2" customFormat="1">
      <c r="A352" s="38"/>
      <c r="B352" s="39"/>
      <c r="C352" s="40"/>
      <c r="D352" s="234" t="s">
        <v>260</v>
      </c>
      <c r="E352" s="40"/>
      <c r="F352" s="235" t="s">
        <v>1561</v>
      </c>
      <c r="G352" s="40"/>
      <c r="H352" s="40"/>
      <c r="I352" s="236"/>
      <c r="J352" s="40"/>
      <c r="K352" s="40"/>
      <c r="L352" s="44"/>
      <c r="M352" s="237"/>
      <c r="N352" s="238"/>
      <c r="O352" s="91"/>
      <c r="P352" s="91"/>
      <c r="Q352" s="91"/>
      <c r="R352" s="91"/>
      <c r="S352" s="91"/>
      <c r="T352" s="92"/>
      <c r="U352" s="38"/>
      <c r="V352" s="38"/>
      <c r="W352" s="38"/>
      <c r="X352" s="38"/>
      <c r="Y352" s="38"/>
      <c r="Z352" s="38"/>
      <c r="AA352" s="38"/>
      <c r="AB352" s="38"/>
      <c r="AC352" s="38"/>
      <c r="AD352" s="38"/>
      <c r="AE352" s="38"/>
      <c r="AT352" s="17" t="s">
        <v>260</v>
      </c>
      <c r="AU352" s="17" t="s">
        <v>86</v>
      </c>
    </row>
    <row r="353" s="2" customFormat="1">
      <c r="A353" s="38"/>
      <c r="B353" s="39"/>
      <c r="C353" s="40"/>
      <c r="D353" s="240" t="s">
        <v>274</v>
      </c>
      <c r="E353" s="40"/>
      <c r="F353" s="241" t="s">
        <v>1562</v>
      </c>
      <c r="G353" s="40"/>
      <c r="H353" s="40"/>
      <c r="I353" s="236"/>
      <c r="J353" s="40"/>
      <c r="K353" s="40"/>
      <c r="L353" s="44"/>
      <c r="M353" s="237"/>
      <c r="N353" s="238"/>
      <c r="O353" s="91"/>
      <c r="P353" s="91"/>
      <c r="Q353" s="91"/>
      <c r="R353" s="91"/>
      <c r="S353" s="91"/>
      <c r="T353" s="92"/>
      <c r="U353" s="38"/>
      <c r="V353" s="38"/>
      <c r="W353" s="38"/>
      <c r="X353" s="38"/>
      <c r="Y353" s="38"/>
      <c r="Z353" s="38"/>
      <c r="AA353" s="38"/>
      <c r="AB353" s="38"/>
      <c r="AC353" s="38"/>
      <c r="AD353" s="38"/>
      <c r="AE353" s="38"/>
      <c r="AT353" s="17" t="s">
        <v>274</v>
      </c>
      <c r="AU353" s="17" t="s">
        <v>86</v>
      </c>
    </row>
    <row r="354" s="12" customFormat="1">
      <c r="A354" s="12"/>
      <c r="B354" s="242"/>
      <c r="C354" s="243"/>
      <c r="D354" s="234" t="s">
        <v>276</v>
      </c>
      <c r="E354" s="244" t="s">
        <v>1</v>
      </c>
      <c r="F354" s="245" t="s">
        <v>2538</v>
      </c>
      <c r="G354" s="243"/>
      <c r="H354" s="246">
        <v>1680</v>
      </c>
      <c r="I354" s="247"/>
      <c r="J354" s="243"/>
      <c r="K354" s="243"/>
      <c r="L354" s="248"/>
      <c r="M354" s="249"/>
      <c r="N354" s="250"/>
      <c r="O354" s="250"/>
      <c r="P354" s="250"/>
      <c r="Q354" s="250"/>
      <c r="R354" s="250"/>
      <c r="S354" s="250"/>
      <c r="T354" s="251"/>
      <c r="U354" s="12"/>
      <c r="V354" s="12"/>
      <c r="W354" s="12"/>
      <c r="X354" s="12"/>
      <c r="Y354" s="12"/>
      <c r="Z354" s="12"/>
      <c r="AA354" s="12"/>
      <c r="AB354" s="12"/>
      <c r="AC354" s="12"/>
      <c r="AD354" s="12"/>
      <c r="AE354" s="12"/>
      <c r="AT354" s="252" t="s">
        <v>276</v>
      </c>
      <c r="AU354" s="252" t="s">
        <v>86</v>
      </c>
      <c r="AV354" s="12" t="s">
        <v>86</v>
      </c>
      <c r="AW354" s="12" t="s">
        <v>32</v>
      </c>
      <c r="AX354" s="12" t="s">
        <v>84</v>
      </c>
      <c r="AY354" s="252" t="s">
        <v>251</v>
      </c>
    </row>
    <row r="355" s="2" customFormat="1" ht="24.15" customHeight="1">
      <c r="A355" s="38"/>
      <c r="B355" s="39"/>
      <c r="C355" s="220" t="s">
        <v>1469</v>
      </c>
      <c r="D355" s="220" t="s">
        <v>255</v>
      </c>
      <c r="E355" s="221" t="s">
        <v>1565</v>
      </c>
      <c r="F355" s="222" t="s">
        <v>1566</v>
      </c>
      <c r="G355" s="223" t="s">
        <v>409</v>
      </c>
      <c r="H355" s="224">
        <v>1680</v>
      </c>
      <c r="I355" s="225"/>
      <c r="J355" s="226">
        <f>ROUND(I355*H355,2)</f>
        <v>0</v>
      </c>
      <c r="K355" s="227"/>
      <c r="L355" s="44"/>
      <c r="M355" s="228" t="s">
        <v>1</v>
      </c>
      <c r="N355" s="229" t="s">
        <v>41</v>
      </c>
      <c r="O355" s="91"/>
      <c r="P355" s="230">
        <f>O355*H355</f>
        <v>0</v>
      </c>
      <c r="Q355" s="230">
        <v>0</v>
      </c>
      <c r="R355" s="230">
        <f>Q355*H355</f>
        <v>0</v>
      </c>
      <c r="S355" s="230">
        <v>0</v>
      </c>
      <c r="T355" s="231">
        <f>S355*H355</f>
        <v>0</v>
      </c>
      <c r="U355" s="38"/>
      <c r="V355" s="38"/>
      <c r="W355" s="38"/>
      <c r="X355" s="38"/>
      <c r="Y355" s="38"/>
      <c r="Z355" s="38"/>
      <c r="AA355" s="38"/>
      <c r="AB355" s="38"/>
      <c r="AC355" s="38"/>
      <c r="AD355" s="38"/>
      <c r="AE355" s="38"/>
      <c r="AR355" s="232" t="s">
        <v>254</v>
      </c>
      <c r="AT355" s="232" t="s">
        <v>255</v>
      </c>
      <c r="AU355" s="232" t="s">
        <v>86</v>
      </c>
      <c r="AY355" s="17" t="s">
        <v>251</v>
      </c>
      <c r="BE355" s="233">
        <f>IF(N355="základní",J355,0)</f>
        <v>0</v>
      </c>
      <c r="BF355" s="233">
        <f>IF(N355="snížená",J355,0)</f>
        <v>0</v>
      </c>
      <c r="BG355" s="233">
        <f>IF(N355="zákl. přenesená",J355,0)</f>
        <v>0</v>
      </c>
      <c r="BH355" s="233">
        <f>IF(N355="sníž. přenesená",J355,0)</f>
        <v>0</v>
      </c>
      <c r="BI355" s="233">
        <f>IF(N355="nulová",J355,0)</f>
        <v>0</v>
      </c>
      <c r="BJ355" s="17" t="s">
        <v>84</v>
      </c>
      <c r="BK355" s="233">
        <f>ROUND(I355*H355,2)</f>
        <v>0</v>
      </c>
      <c r="BL355" s="17" t="s">
        <v>254</v>
      </c>
      <c r="BM355" s="232" t="s">
        <v>2539</v>
      </c>
    </row>
    <row r="356" s="2" customFormat="1">
      <c r="A356" s="38"/>
      <c r="B356" s="39"/>
      <c r="C356" s="40"/>
      <c r="D356" s="234" t="s">
        <v>260</v>
      </c>
      <c r="E356" s="40"/>
      <c r="F356" s="235" t="s">
        <v>1568</v>
      </c>
      <c r="G356" s="40"/>
      <c r="H356" s="40"/>
      <c r="I356" s="236"/>
      <c r="J356" s="40"/>
      <c r="K356" s="40"/>
      <c r="L356" s="44"/>
      <c r="M356" s="237"/>
      <c r="N356" s="238"/>
      <c r="O356" s="91"/>
      <c r="P356" s="91"/>
      <c r="Q356" s="91"/>
      <c r="R356" s="91"/>
      <c r="S356" s="91"/>
      <c r="T356" s="92"/>
      <c r="U356" s="38"/>
      <c r="V356" s="38"/>
      <c r="W356" s="38"/>
      <c r="X356" s="38"/>
      <c r="Y356" s="38"/>
      <c r="Z356" s="38"/>
      <c r="AA356" s="38"/>
      <c r="AB356" s="38"/>
      <c r="AC356" s="38"/>
      <c r="AD356" s="38"/>
      <c r="AE356" s="38"/>
      <c r="AT356" s="17" t="s">
        <v>260</v>
      </c>
      <c r="AU356" s="17" t="s">
        <v>86</v>
      </c>
    </row>
    <row r="357" s="2" customFormat="1">
      <c r="A357" s="38"/>
      <c r="B357" s="39"/>
      <c r="C357" s="40"/>
      <c r="D357" s="240" t="s">
        <v>274</v>
      </c>
      <c r="E357" s="40"/>
      <c r="F357" s="241" t="s">
        <v>1569</v>
      </c>
      <c r="G357" s="40"/>
      <c r="H357" s="40"/>
      <c r="I357" s="236"/>
      <c r="J357" s="40"/>
      <c r="K357" s="40"/>
      <c r="L357" s="44"/>
      <c r="M357" s="237"/>
      <c r="N357" s="238"/>
      <c r="O357" s="91"/>
      <c r="P357" s="91"/>
      <c r="Q357" s="91"/>
      <c r="R357" s="91"/>
      <c r="S357" s="91"/>
      <c r="T357" s="92"/>
      <c r="U357" s="38"/>
      <c r="V357" s="38"/>
      <c r="W357" s="38"/>
      <c r="X357" s="38"/>
      <c r="Y357" s="38"/>
      <c r="Z357" s="38"/>
      <c r="AA357" s="38"/>
      <c r="AB357" s="38"/>
      <c r="AC357" s="38"/>
      <c r="AD357" s="38"/>
      <c r="AE357" s="38"/>
      <c r="AT357" s="17" t="s">
        <v>274</v>
      </c>
      <c r="AU357" s="17" t="s">
        <v>86</v>
      </c>
    </row>
    <row r="358" s="12" customFormat="1">
      <c r="A358" s="12"/>
      <c r="B358" s="242"/>
      <c r="C358" s="243"/>
      <c r="D358" s="234" t="s">
        <v>276</v>
      </c>
      <c r="E358" s="244" t="s">
        <v>1</v>
      </c>
      <c r="F358" s="245" t="s">
        <v>2540</v>
      </c>
      <c r="G358" s="243"/>
      <c r="H358" s="246">
        <v>1680</v>
      </c>
      <c r="I358" s="247"/>
      <c r="J358" s="243"/>
      <c r="K358" s="243"/>
      <c r="L358" s="248"/>
      <c r="M358" s="249"/>
      <c r="N358" s="250"/>
      <c r="O358" s="250"/>
      <c r="P358" s="250"/>
      <c r="Q358" s="250"/>
      <c r="R358" s="250"/>
      <c r="S358" s="250"/>
      <c r="T358" s="251"/>
      <c r="U358" s="12"/>
      <c r="V358" s="12"/>
      <c r="W358" s="12"/>
      <c r="X358" s="12"/>
      <c r="Y358" s="12"/>
      <c r="Z358" s="12"/>
      <c r="AA358" s="12"/>
      <c r="AB358" s="12"/>
      <c r="AC358" s="12"/>
      <c r="AD358" s="12"/>
      <c r="AE358" s="12"/>
      <c r="AT358" s="252" t="s">
        <v>276</v>
      </c>
      <c r="AU358" s="252" t="s">
        <v>86</v>
      </c>
      <c r="AV358" s="12" t="s">
        <v>86</v>
      </c>
      <c r="AW358" s="12" t="s">
        <v>32</v>
      </c>
      <c r="AX358" s="12" t="s">
        <v>84</v>
      </c>
      <c r="AY358" s="252" t="s">
        <v>251</v>
      </c>
    </row>
    <row r="359" s="2" customFormat="1" ht="21.75" customHeight="1">
      <c r="A359" s="38"/>
      <c r="B359" s="39"/>
      <c r="C359" s="220" t="s">
        <v>1479</v>
      </c>
      <c r="D359" s="220" t="s">
        <v>255</v>
      </c>
      <c r="E359" s="221" t="s">
        <v>1610</v>
      </c>
      <c r="F359" s="222" t="s">
        <v>1611</v>
      </c>
      <c r="G359" s="223" t="s">
        <v>802</v>
      </c>
      <c r="H359" s="224">
        <v>814</v>
      </c>
      <c r="I359" s="225"/>
      <c r="J359" s="226">
        <f>ROUND(I359*H359,2)</f>
        <v>0</v>
      </c>
      <c r="K359" s="227"/>
      <c r="L359" s="44"/>
      <c r="M359" s="228" t="s">
        <v>1</v>
      </c>
      <c r="N359" s="229" t="s">
        <v>41</v>
      </c>
      <c r="O359" s="91"/>
      <c r="P359" s="230">
        <f>O359*H359</f>
        <v>0</v>
      </c>
      <c r="Q359" s="230">
        <v>0.0035999999999999999</v>
      </c>
      <c r="R359" s="230">
        <f>Q359*H359</f>
        <v>2.9304000000000001</v>
      </c>
      <c r="S359" s="230">
        <v>0</v>
      </c>
      <c r="T359" s="231">
        <f>S359*H359</f>
        <v>0</v>
      </c>
      <c r="U359" s="38"/>
      <c r="V359" s="38"/>
      <c r="W359" s="38"/>
      <c r="X359" s="38"/>
      <c r="Y359" s="38"/>
      <c r="Z359" s="38"/>
      <c r="AA359" s="38"/>
      <c r="AB359" s="38"/>
      <c r="AC359" s="38"/>
      <c r="AD359" s="38"/>
      <c r="AE359" s="38"/>
      <c r="AR359" s="232" t="s">
        <v>254</v>
      </c>
      <c r="AT359" s="232" t="s">
        <v>255</v>
      </c>
      <c r="AU359" s="232" t="s">
        <v>86</v>
      </c>
      <c r="AY359" s="17" t="s">
        <v>251</v>
      </c>
      <c r="BE359" s="233">
        <f>IF(N359="základní",J359,0)</f>
        <v>0</v>
      </c>
      <c r="BF359" s="233">
        <f>IF(N359="snížená",J359,0)</f>
        <v>0</v>
      </c>
      <c r="BG359" s="233">
        <f>IF(N359="zákl. přenesená",J359,0)</f>
        <v>0</v>
      </c>
      <c r="BH359" s="233">
        <f>IF(N359="sníž. přenesená",J359,0)</f>
        <v>0</v>
      </c>
      <c r="BI359" s="233">
        <f>IF(N359="nulová",J359,0)</f>
        <v>0</v>
      </c>
      <c r="BJ359" s="17" t="s">
        <v>84</v>
      </c>
      <c r="BK359" s="233">
        <f>ROUND(I359*H359,2)</f>
        <v>0</v>
      </c>
      <c r="BL359" s="17" t="s">
        <v>254</v>
      </c>
      <c r="BM359" s="232" t="s">
        <v>2541</v>
      </c>
    </row>
    <row r="360" s="2" customFormat="1">
      <c r="A360" s="38"/>
      <c r="B360" s="39"/>
      <c r="C360" s="40"/>
      <c r="D360" s="234" t="s">
        <v>260</v>
      </c>
      <c r="E360" s="40"/>
      <c r="F360" s="235" t="s">
        <v>1613</v>
      </c>
      <c r="G360" s="40"/>
      <c r="H360" s="40"/>
      <c r="I360" s="236"/>
      <c r="J360" s="40"/>
      <c r="K360" s="40"/>
      <c r="L360" s="44"/>
      <c r="M360" s="237"/>
      <c r="N360" s="238"/>
      <c r="O360" s="91"/>
      <c r="P360" s="91"/>
      <c r="Q360" s="91"/>
      <c r="R360" s="91"/>
      <c r="S360" s="91"/>
      <c r="T360" s="92"/>
      <c r="U360" s="38"/>
      <c r="V360" s="38"/>
      <c r="W360" s="38"/>
      <c r="X360" s="38"/>
      <c r="Y360" s="38"/>
      <c r="Z360" s="38"/>
      <c r="AA360" s="38"/>
      <c r="AB360" s="38"/>
      <c r="AC360" s="38"/>
      <c r="AD360" s="38"/>
      <c r="AE360" s="38"/>
      <c r="AT360" s="17" t="s">
        <v>260</v>
      </c>
      <c r="AU360" s="17" t="s">
        <v>86</v>
      </c>
    </row>
    <row r="361" s="13" customFormat="1">
      <c r="A361" s="13"/>
      <c r="B361" s="253"/>
      <c r="C361" s="254"/>
      <c r="D361" s="234" t="s">
        <v>276</v>
      </c>
      <c r="E361" s="255" t="s">
        <v>1</v>
      </c>
      <c r="F361" s="256" t="s">
        <v>1614</v>
      </c>
      <c r="G361" s="254"/>
      <c r="H361" s="255" t="s">
        <v>1</v>
      </c>
      <c r="I361" s="257"/>
      <c r="J361" s="254"/>
      <c r="K361" s="254"/>
      <c r="L361" s="258"/>
      <c r="M361" s="259"/>
      <c r="N361" s="260"/>
      <c r="O361" s="260"/>
      <c r="P361" s="260"/>
      <c r="Q361" s="260"/>
      <c r="R361" s="260"/>
      <c r="S361" s="260"/>
      <c r="T361" s="261"/>
      <c r="U361" s="13"/>
      <c r="V361" s="13"/>
      <c r="W361" s="13"/>
      <c r="X361" s="13"/>
      <c r="Y361" s="13"/>
      <c r="Z361" s="13"/>
      <c r="AA361" s="13"/>
      <c r="AB361" s="13"/>
      <c r="AC361" s="13"/>
      <c r="AD361" s="13"/>
      <c r="AE361" s="13"/>
      <c r="AT361" s="262" t="s">
        <v>276</v>
      </c>
      <c r="AU361" s="262" t="s">
        <v>86</v>
      </c>
      <c r="AV361" s="13" t="s">
        <v>84</v>
      </c>
      <c r="AW361" s="13" t="s">
        <v>32</v>
      </c>
      <c r="AX361" s="13" t="s">
        <v>76</v>
      </c>
      <c r="AY361" s="262" t="s">
        <v>251</v>
      </c>
    </row>
    <row r="362" s="12" customFormat="1">
      <c r="A362" s="12"/>
      <c r="B362" s="242"/>
      <c r="C362" s="243"/>
      <c r="D362" s="234" t="s">
        <v>276</v>
      </c>
      <c r="E362" s="244" t="s">
        <v>1</v>
      </c>
      <c r="F362" s="245" t="s">
        <v>2542</v>
      </c>
      <c r="G362" s="243"/>
      <c r="H362" s="246">
        <v>270</v>
      </c>
      <c r="I362" s="247"/>
      <c r="J362" s="243"/>
      <c r="K362" s="243"/>
      <c r="L362" s="248"/>
      <c r="M362" s="249"/>
      <c r="N362" s="250"/>
      <c r="O362" s="250"/>
      <c r="P362" s="250"/>
      <c r="Q362" s="250"/>
      <c r="R362" s="250"/>
      <c r="S362" s="250"/>
      <c r="T362" s="251"/>
      <c r="U362" s="12"/>
      <c r="V362" s="12"/>
      <c r="W362" s="12"/>
      <c r="X362" s="12"/>
      <c r="Y362" s="12"/>
      <c r="Z362" s="12"/>
      <c r="AA362" s="12"/>
      <c r="AB362" s="12"/>
      <c r="AC362" s="12"/>
      <c r="AD362" s="12"/>
      <c r="AE362" s="12"/>
      <c r="AT362" s="252" t="s">
        <v>276</v>
      </c>
      <c r="AU362" s="252" t="s">
        <v>86</v>
      </c>
      <c r="AV362" s="12" t="s">
        <v>86</v>
      </c>
      <c r="AW362" s="12" t="s">
        <v>32</v>
      </c>
      <c r="AX362" s="12" t="s">
        <v>76</v>
      </c>
      <c r="AY362" s="252" t="s">
        <v>251</v>
      </c>
    </row>
    <row r="363" s="12" customFormat="1">
      <c r="A363" s="12"/>
      <c r="B363" s="242"/>
      <c r="C363" s="243"/>
      <c r="D363" s="234" t="s">
        <v>276</v>
      </c>
      <c r="E363" s="244" t="s">
        <v>1</v>
      </c>
      <c r="F363" s="245" t="s">
        <v>2543</v>
      </c>
      <c r="G363" s="243"/>
      <c r="H363" s="246">
        <v>508</v>
      </c>
      <c r="I363" s="247"/>
      <c r="J363" s="243"/>
      <c r="K363" s="243"/>
      <c r="L363" s="248"/>
      <c r="M363" s="249"/>
      <c r="N363" s="250"/>
      <c r="O363" s="250"/>
      <c r="P363" s="250"/>
      <c r="Q363" s="250"/>
      <c r="R363" s="250"/>
      <c r="S363" s="250"/>
      <c r="T363" s="251"/>
      <c r="U363" s="12"/>
      <c r="V363" s="12"/>
      <c r="W363" s="12"/>
      <c r="X363" s="12"/>
      <c r="Y363" s="12"/>
      <c r="Z363" s="12"/>
      <c r="AA363" s="12"/>
      <c r="AB363" s="12"/>
      <c r="AC363" s="12"/>
      <c r="AD363" s="12"/>
      <c r="AE363" s="12"/>
      <c r="AT363" s="252" t="s">
        <v>276</v>
      </c>
      <c r="AU363" s="252" t="s">
        <v>86</v>
      </c>
      <c r="AV363" s="12" t="s">
        <v>86</v>
      </c>
      <c r="AW363" s="12" t="s">
        <v>32</v>
      </c>
      <c r="AX363" s="12" t="s">
        <v>76</v>
      </c>
      <c r="AY363" s="252" t="s">
        <v>251</v>
      </c>
    </row>
    <row r="364" s="12" customFormat="1">
      <c r="A364" s="12"/>
      <c r="B364" s="242"/>
      <c r="C364" s="243"/>
      <c r="D364" s="234" t="s">
        <v>276</v>
      </c>
      <c r="E364" s="244" t="s">
        <v>1</v>
      </c>
      <c r="F364" s="245" t="s">
        <v>2544</v>
      </c>
      <c r="G364" s="243"/>
      <c r="H364" s="246">
        <v>36</v>
      </c>
      <c r="I364" s="247"/>
      <c r="J364" s="243"/>
      <c r="K364" s="243"/>
      <c r="L364" s="248"/>
      <c r="M364" s="249"/>
      <c r="N364" s="250"/>
      <c r="O364" s="250"/>
      <c r="P364" s="250"/>
      <c r="Q364" s="250"/>
      <c r="R364" s="250"/>
      <c r="S364" s="250"/>
      <c r="T364" s="251"/>
      <c r="U364" s="12"/>
      <c r="V364" s="12"/>
      <c r="W364" s="12"/>
      <c r="X364" s="12"/>
      <c r="Y364" s="12"/>
      <c r="Z364" s="12"/>
      <c r="AA364" s="12"/>
      <c r="AB364" s="12"/>
      <c r="AC364" s="12"/>
      <c r="AD364" s="12"/>
      <c r="AE364" s="12"/>
      <c r="AT364" s="252" t="s">
        <v>276</v>
      </c>
      <c r="AU364" s="252" t="s">
        <v>86</v>
      </c>
      <c r="AV364" s="12" t="s">
        <v>86</v>
      </c>
      <c r="AW364" s="12" t="s">
        <v>32</v>
      </c>
      <c r="AX364" s="12" t="s">
        <v>76</v>
      </c>
      <c r="AY364" s="252" t="s">
        <v>251</v>
      </c>
    </row>
    <row r="365" s="15" customFormat="1">
      <c r="A365" s="15"/>
      <c r="B365" s="274"/>
      <c r="C365" s="275"/>
      <c r="D365" s="234" t="s">
        <v>276</v>
      </c>
      <c r="E365" s="276" t="s">
        <v>1</v>
      </c>
      <c r="F365" s="277" t="s">
        <v>423</v>
      </c>
      <c r="G365" s="275"/>
      <c r="H365" s="278">
        <v>814</v>
      </c>
      <c r="I365" s="279"/>
      <c r="J365" s="275"/>
      <c r="K365" s="275"/>
      <c r="L365" s="280"/>
      <c r="M365" s="281"/>
      <c r="N365" s="282"/>
      <c r="O365" s="282"/>
      <c r="P365" s="282"/>
      <c r="Q365" s="282"/>
      <c r="R365" s="282"/>
      <c r="S365" s="282"/>
      <c r="T365" s="283"/>
      <c r="U365" s="15"/>
      <c r="V365" s="15"/>
      <c r="W365" s="15"/>
      <c r="X365" s="15"/>
      <c r="Y365" s="15"/>
      <c r="Z365" s="15"/>
      <c r="AA365" s="15"/>
      <c r="AB365" s="15"/>
      <c r="AC365" s="15"/>
      <c r="AD365" s="15"/>
      <c r="AE365" s="15"/>
      <c r="AT365" s="284" t="s">
        <v>276</v>
      </c>
      <c r="AU365" s="284" t="s">
        <v>86</v>
      </c>
      <c r="AV365" s="15" t="s">
        <v>254</v>
      </c>
      <c r="AW365" s="15" t="s">
        <v>32</v>
      </c>
      <c r="AX365" s="15" t="s">
        <v>84</v>
      </c>
      <c r="AY365" s="284" t="s">
        <v>251</v>
      </c>
    </row>
    <row r="366" s="11" customFormat="1" ht="22.8" customHeight="1">
      <c r="A366" s="11"/>
      <c r="B366" s="206"/>
      <c r="C366" s="207"/>
      <c r="D366" s="208" t="s">
        <v>75</v>
      </c>
      <c r="E366" s="272" t="s">
        <v>299</v>
      </c>
      <c r="F366" s="272" t="s">
        <v>1855</v>
      </c>
      <c r="G366" s="207"/>
      <c r="H366" s="207"/>
      <c r="I366" s="210"/>
      <c r="J366" s="273">
        <f>BK366</f>
        <v>0</v>
      </c>
      <c r="K366" s="207"/>
      <c r="L366" s="212"/>
      <c r="M366" s="213"/>
      <c r="N366" s="214"/>
      <c r="O366" s="214"/>
      <c r="P366" s="215">
        <f>SUM(P367:P431)</f>
        <v>0</v>
      </c>
      <c r="Q366" s="214"/>
      <c r="R366" s="215">
        <f>SUM(R367:R431)</f>
        <v>16.947955100000001</v>
      </c>
      <c r="S366" s="214"/>
      <c r="T366" s="216">
        <f>SUM(T367:T431)</f>
        <v>0</v>
      </c>
      <c r="U366" s="11"/>
      <c r="V366" s="11"/>
      <c r="W366" s="11"/>
      <c r="X366" s="11"/>
      <c r="Y366" s="11"/>
      <c r="Z366" s="11"/>
      <c r="AA366" s="11"/>
      <c r="AB366" s="11"/>
      <c r="AC366" s="11"/>
      <c r="AD366" s="11"/>
      <c r="AE366" s="11"/>
      <c r="AR366" s="217" t="s">
        <v>84</v>
      </c>
      <c r="AT366" s="218" t="s">
        <v>75</v>
      </c>
      <c r="AU366" s="218" t="s">
        <v>84</v>
      </c>
      <c r="AY366" s="217" t="s">
        <v>251</v>
      </c>
      <c r="BK366" s="219">
        <f>SUM(BK367:BK431)</f>
        <v>0</v>
      </c>
    </row>
    <row r="367" s="2" customFormat="1" ht="16.5" customHeight="1">
      <c r="A367" s="38"/>
      <c r="B367" s="39"/>
      <c r="C367" s="220" t="s">
        <v>1484</v>
      </c>
      <c r="D367" s="220" t="s">
        <v>255</v>
      </c>
      <c r="E367" s="221" t="s">
        <v>1857</v>
      </c>
      <c r="F367" s="222" t="s">
        <v>1858</v>
      </c>
      <c r="G367" s="223" t="s">
        <v>258</v>
      </c>
      <c r="H367" s="224">
        <v>18</v>
      </c>
      <c r="I367" s="225"/>
      <c r="J367" s="226">
        <f>ROUND(I367*H367,2)</f>
        <v>0</v>
      </c>
      <c r="K367" s="227"/>
      <c r="L367" s="44"/>
      <c r="M367" s="228" t="s">
        <v>1</v>
      </c>
      <c r="N367" s="229" t="s">
        <v>41</v>
      </c>
      <c r="O367" s="91"/>
      <c r="P367" s="230">
        <f>O367*H367</f>
        <v>0</v>
      </c>
      <c r="Q367" s="230">
        <v>0</v>
      </c>
      <c r="R367" s="230">
        <f>Q367*H367</f>
        <v>0</v>
      </c>
      <c r="S367" s="230">
        <v>0</v>
      </c>
      <c r="T367" s="231">
        <f>S367*H367</f>
        <v>0</v>
      </c>
      <c r="U367" s="38"/>
      <c r="V367" s="38"/>
      <c r="W367" s="38"/>
      <c r="X367" s="38"/>
      <c r="Y367" s="38"/>
      <c r="Z367" s="38"/>
      <c r="AA367" s="38"/>
      <c r="AB367" s="38"/>
      <c r="AC367" s="38"/>
      <c r="AD367" s="38"/>
      <c r="AE367" s="38"/>
      <c r="AR367" s="232" t="s">
        <v>254</v>
      </c>
      <c r="AT367" s="232" t="s">
        <v>255</v>
      </c>
      <c r="AU367" s="232" t="s">
        <v>86</v>
      </c>
      <c r="AY367" s="17" t="s">
        <v>251</v>
      </c>
      <c r="BE367" s="233">
        <f>IF(N367="základní",J367,0)</f>
        <v>0</v>
      </c>
      <c r="BF367" s="233">
        <f>IF(N367="snížená",J367,0)</f>
        <v>0</v>
      </c>
      <c r="BG367" s="233">
        <f>IF(N367="zákl. přenesená",J367,0)</f>
        <v>0</v>
      </c>
      <c r="BH367" s="233">
        <f>IF(N367="sníž. přenesená",J367,0)</f>
        <v>0</v>
      </c>
      <c r="BI367" s="233">
        <f>IF(N367="nulová",J367,0)</f>
        <v>0</v>
      </c>
      <c r="BJ367" s="17" t="s">
        <v>84</v>
      </c>
      <c r="BK367" s="233">
        <f>ROUND(I367*H367,2)</f>
        <v>0</v>
      </c>
      <c r="BL367" s="17" t="s">
        <v>254</v>
      </c>
      <c r="BM367" s="232" t="s">
        <v>2545</v>
      </c>
    </row>
    <row r="368" s="2" customFormat="1">
      <c r="A368" s="38"/>
      <c r="B368" s="39"/>
      <c r="C368" s="40"/>
      <c r="D368" s="234" t="s">
        <v>260</v>
      </c>
      <c r="E368" s="40"/>
      <c r="F368" s="235" t="s">
        <v>1860</v>
      </c>
      <c r="G368" s="40"/>
      <c r="H368" s="40"/>
      <c r="I368" s="236"/>
      <c r="J368" s="40"/>
      <c r="K368" s="40"/>
      <c r="L368" s="44"/>
      <c r="M368" s="237"/>
      <c r="N368" s="238"/>
      <c r="O368" s="91"/>
      <c r="P368" s="91"/>
      <c r="Q368" s="91"/>
      <c r="R368" s="91"/>
      <c r="S368" s="91"/>
      <c r="T368" s="92"/>
      <c r="U368" s="38"/>
      <c r="V368" s="38"/>
      <c r="W368" s="38"/>
      <c r="X368" s="38"/>
      <c r="Y368" s="38"/>
      <c r="Z368" s="38"/>
      <c r="AA368" s="38"/>
      <c r="AB368" s="38"/>
      <c r="AC368" s="38"/>
      <c r="AD368" s="38"/>
      <c r="AE368" s="38"/>
      <c r="AT368" s="17" t="s">
        <v>260</v>
      </c>
      <c r="AU368" s="17" t="s">
        <v>86</v>
      </c>
    </row>
    <row r="369" s="2" customFormat="1">
      <c r="A369" s="38"/>
      <c r="B369" s="39"/>
      <c r="C369" s="40"/>
      <c r="D369" s="234" t="s">
        <v>262</v>
      </c>
      <c r="E369" s="40"/>
      <c r="F369" s="239" t="s">
        <v>1861</v>
      </c>
      <c r="G369" s="40"/>
      <c r="H369" s="40"/>
      <c r="I369" s="236"/>
      <c r="J369" s="40"/>
      <c r="K369" s="40"/>
      <c r="L369" s="44"/>
      <c r="M369" s="237"/>
      <c r="N369" s="238"/>
      <c r="O369" s="91"/>
      <c r="P369" s="91"/>
      <c r="Q369" s="91"/>
      <c r="R369" s="91"/>
      <c r="S369" s="91"/>
      <c r="T369" s="92"/>
      <c r="U369" s="38"/>
      <c r="V369" s="38"/>
      <c r="W369" s="38"/>
      <c r="X369" s="38"/>
      <c r="Y369" s="38"/>
      <c r="Z369" s="38"/>
      <c r="AA369" s="38"/>
      <c r="AB369" s="38"/>
      <c r="AC369" s="38"/>
      <c r="AD369" s="38"/>
      <c r="AE369" s="38"/>
      <c r="AT369" s="17" t="s">
        <v>262</v>
      </c>
      <c r="AU369" s="17" t="s">
        <v>86</v>
      </c>
    </row>
    <row r="370" s="12" customFormat="1">
      <c r="A370" s="12"/>
      <c r="B370" s="242"/>
      <c r="C370" s="243"/>
      <c r="D370" s="234" t="s">
        <v>276</v>
      </c>
      <c r="E370" s="244" t="s">
        <v>1</v>
      </c>
      <c r="F370" s="245" t="s">
        <v>363</v>
      </c>
      <c r="G370" s="243"/>
      <c r="H370" s="246">
        <v>18</v>
      </c>
      <c r="I370" s="247"/>
      <c r="J370" s="243"/>
      <c r="K370" s="243"/>
      <c r="L370" s="248"/>
      <c r="M370" s="249"/>
      <c r="N370" s="250"/>
      <c r="O370" s="250"/>
      <c r="P370" s="250"/>
      <c r="Q370" s="250"/>
      <c r="R370" s="250"/>
      <c r="S370" s="250"/>
      <c r="T370" s="251"/>
      <c r="U370" s="12"/>
      <c r="V370" s="12"/>
      <c r="W370" s="12"/>
      <c r="X370" s="12"/>
      <c r="Y370" s="12"/>
      <c r="Z370" s="12"/>
      <c r="AA370" s="12"/>
      <c r="AB370" s="12"/>
      <c r="AC370" s="12"/>
      <c r="AD370" s="12"/>
      <c r="AE370" s="12"/>
      <c r="AT370" s="252" t="s">
        <v>276</v>
      </c>
      <c r="AU370" s="252" t="s">
        <v>86</v>
      </c>
      <c r="AV370" s="12" t="s">
        <v>86</v>
      </c>
      <c r="AW370" s="12" t="s">
        <v>32</v>
      </c>
      <c r="AX370" s="12" t="s">
        <v>84</v>
      </c>
      <c r="AY370" s="252" t="s">
        <v>251</v>
      </c>
    </row>
    <row r="371" s="2" customFormat="1" ht="24.15" customHeight="1">
      <c r="A371" s="38"/>
      <c r="B371" s="39"/>
      <c r="C371" s="220" t="s">
        <v>1492</v>
      </c>
      <c r="D371" s="220" t="s">
        <v>255</v>
      </c>
      <c r="E371" s="221" t="s">
        <v>1863</v>
      </c>
      <c r="F371" s="222" t="s">
        <v>1864</v>
      </c>
      <c r="G371" s="223" t="s">
        <v>802</v>
      </c>
      <c r="H371" s="224">
        <v>41.5</v>
      </c>
      <c r="I371" s="225"/>
      <c r="J371" s="226">
        <f>ROUND(I371*H371,2)</f>
        <v>0</v>
      </c>
      <c r="K371" s="227"/>
      <c r="L371" s="44"/>
      <c r="M371" s="228" t="s">
        <v>1</v>
      </c>
      <c r="N371" s="229" t="s">
        <v>41</v>
      </c>
      <c r="O371" s="91"/>
      <c r="P371" s="230">
        <f>O371*H371</f>
        <v>0</v>
      </c>
      <c r="Q371" s="230">
        <v>1.0000000000000001E-05</v>
      </c>
      <c r="R371" s="230">
        <f>Q371*H371</f>
        <v>0.00041500000000000006</v>
      </c>
      <c r="S371" s="230">
        <v>0</v>
      </c>
      <c r="T371" s="231">
        <f>S371*H371</f>
        <v>0</v>
      </c>
      <c r="U371" s="38"/>
      <c r="V371" s="38"/>
      <c r="W371" s="38"/>
      <c r="X371" s="38"/>
      <c r="Y371" s="38"/>
      <c r="Z371" s="38"/>
      <c r="AA371" s="38"/>
      <c r="AB371" s="38"/>
      <c r="AC371" s="38"/>
      <c r="AD371" s="38"/>
      <c r="AE371" s="38"/>
      <c r="AR371" s="232" t="s">
        <v>254</v>
      </c>
      <c r="AT371" s="232" t="s">
        <v>255</v>
      </c>
      <c r="AU371" s="232" t="s">
        <v>86</v>
      </c>
      <c r="AY371" s="17" t="s">
        <v>251</v>
      </c>
      <c r="BE371" s="233">
        <f>IF(N371="základní",J371,0)</f>
        <v>0</v>
      </c>
      <c r="BF371" s="233">
        <f>IF(N371="snížená",J371,0)</f>
        <v>0</v>
      </c>
      <c r="BG371" s="233">
        <f>IF(N371="zákl. přenesená",J371,0)</f>
        <v>0</v>
      </c>
      <c r="BH371" s="233">
        <f>IF(N371="sníž. přenesená",J371,0)</f>
        <v>0</v>
      </c>
      <c r="BI371" s="233">
        <f>IF(N371="nulová",J371,0)</f>
        <v>0</v>
      </c>
      <c r="BJ371" s="17" t="s">
        <v>84</v>
      </c>
      <c r="BK371" s="233">
        <f>ROUND(I371*H371,2)</f>
        <v>0</v>
      </c>
      <c r="BL371" s="17" t="s">
        <v>254</v>
      </c>
      <c r="BM371" s="232" t="s">
        <v>2546</v>
      </c>
    </row>
    <row r="372" s="2" customFormat="1">
      <c r="A372" s="38"/>
      <c r="B372" s="39"/>
      <c r="C372" s="40"/>
      <c r="D372" s="234" t="s">
        <v>260</v>
      </c>
      <c r="E372" s="40"/>
      <c r="F372" s="235" t="s">
        <v>1866</v>
      </c>
      <c r="G372" s="40"/>
      <c r="H372" s="40"/>
      <c r="I372" s="236"/>
      <c r="J372" s="40"/>
      <c r="K372" s="40"/>
      <c r="L372" s="44"/>
      <c r="M372" s="237"/>
      <c r="N372" s="238"/>
      <c r="O372" s="91"/>
      <c r="P372" s="91"/>
      <c r="Q372" s="91"/>
      <c r="R372" s="91"/>
      <c r="S372" s="91"/>
      <c r="T372" s="92"/>
      <c r="U372" s="38"/>
      <c r="V372" s="38"/>
      <c r="W372" s="38"/>
      <c r="X372" s="38"/>
      <c r="Y372" s="38"/>
      <c r="Z372" s="38"/>
      <c r="AA372" s="38"/>
      <c r="AB372" s="38"/>
      <c r="AC372" s="38"/>
      <c r="AD372" s="38"/>
      <c r="AE372" s="38"/>
      <c r="AT372" s="17" t="s">
        <v>260</v>
      </c>
      <c r="AU372" s="17" t="s">
        <v>86</v>
      </c>
    </row>
    <row r="373" s="2" customFormat="1">
      <c r="A373" s="38"/>
      <c r="B373" s="39"/>
      <c r="C373" s="40"/>
      <c r="D373" s="240" t="s">
        <v>274</v>
      </c>
      <c r="E373" s="40"/>
      <c r="F373" s="241" t="s">
        <v>1867</v>
      </c>
      <c r="G373" s="40"/>
      <c r="H373" s="40"/>
      <c r="I373" s="236"/>
      <c r="J373" s="40"/>
      <c r="K373" s="40"/>
      <c r="L373" s="44"/>
      <c r="M373" s="237"/>
      <c r="N373" s="238"/>
      <c r="O373" s="91"/>
      <c r="P373" s="91"/>
      <c r="Q373" s="91"/>
      <c r="R373" s="91"/>
      <c r="S373" s="91"/>
      <c r="T373" s="92"/>
      <c r="U373" s="38"/>
      <c r="V373" s="38"/>
      <c r="W373" s="38"/>
      <c r="X373" s="38"/>
      <c r="Y373" s="38"/>
      <c r="Z373" s="38"/>
      <c r="AA373" s="38"/>
      <c r="AB373" s="38"/>
      <c r="AC373" s="38"/>
      <c r="AD373" s="38"/>
      <c r="AE373" s="38"/>
      <c r="AT373" s="17" t="s">
        <v>274</v>
      </c>
      <c r="AU373" s="17" t="s">
        <v>86</v>
      </c>
    </row>
    <row r="374" s="13" customFormat="1">
      <c r="A374" s="13"/>
      <c r="B374" s="253"/>
      <c r="C374" s="254"/>
      <c r="D374" s="234" t="s">
        <v>276</v>
      </c>
      <c r="E374" s="255" t="s">
        <v>1</v>
      </c>
      <c r="F374" s="256" t="s">
        <v>1868</v>
      </c>
      <c r="G374" s="254"/>
      <c r="H374" s="255" t="s">
        <v>1</v>
      </c>
      <c r="I374" s="257"/>
      <c r="J374" s="254"/>
      <c r="K374" s="254"/>
      <c r="L374" s="258"/>
      <c r="M374" s="259"/>
      <c r="N374" s="260"/>
      <c r="O374" s="260"/>
      <c r="P374" s="260"/>
      <c r="Q374" s="260"/>
      <c r="R374" s="260"/>
      <c r="S374" s="260"/>
      <c r="T374" s="261"/>
      <c r="U374" s="13"/>
      <c r="V374" s="13"/>
      <c r="W374" s="13"/>
      <c r="X374" s="13"/>
      <c r="Y374" s="13"/>
      <c r="Z374" s="13"/>
      <c r="AA374" s="13"/>
      <c r="AB374" s="13"/>
      <c r="AC374" s="13"/>
      <c r="AD374" s="13"/>
      <c r="AE374" s="13"/>
      <c r="AT374" s="262" t="s">
        <v>276</v>
      </c>
      <c r="AU374" s="262" t="s">
        <v>86</v>
      </c>
      <c r="AV374" s="13" t="s">
        <v>84</v>
      </c>
      <c r="AW374" s="13" t="s">
        <v>32</v>
      </c>
      <c r="AX374" s="13" t="s">
        <v>76</v>
      </c>
      <c r="AY374" s="262" t="s">
        <v>251</v>
      </c>
    </row>
    <row r="375" s="12" customFormat="1">
      <c r="A375" s="12"/>
      <c r="B375" s="242"/>
      <c r="C375" s="243"/>
      <c r="D375" s="234" t="s">
        <v>276</v>
      </c>
      <c r="E375" s="244" t="s">
        <v>1</v>
      </c>
      <c r="F375" s="245" t="s">
        <v>2547</v>
      </c>
      <c r="G375" s="243"/>
      <c r="H375" s="246">
        <v>41.5</v>
      </c>
      <c r="I375" s="247"/>
      <c r="J375" s="243"/>
      <c r="K375" s="243"/>
      <c r="L375" s="248"/>
      <c r="M375" s="249"/>
      <c r="N375" s="250"/>
      <c r="O375" s="250"/>
      <c r="P375" s="250"/>
      <c r="Q375" s="250"/>
      <c r="R375" s="250"/>
      <c r="S375" s="250"/>
      <c r="T375" s="251"/>
      <c r="U375" s="12"/>
      <c r="V375" s="12"/>
      <c r="W375" s="12"/>
      <c r="X375" s="12"/>
      <c r="Y375" s="12"/>
      <c r="Z375" s="12"/>
      <c r="AA375" s="12"/>
      <c r="AB375" s="12"/>
      <c r="AC375" s="12"/>
      <c r="AD375" s="12"/>
      <c r="AE375" s="12"/>
      <c r="AT375" s="252" t="s">
        <v>276</v>
      </c>
      <c r="AU375" s="252" t="s">
        <v>86</v>
      </c>
      <c r="AV375" s="12" t="s">
        <v>86</v>
      </c>
      <c r="AW375" s="12" t="s">
        <v>32</v>
      </c>
      <c r="AX375" s="12" t="s">
        <v>84</v>
      </c>
      <c r="AY375" s="252" t="s">
        <v>251</v>
      </c>
    </row>
    <row r="376" s="2" customFormat="1" ht="24.15" customHeight="1">
      <c r="A376" s="38"/>
      <c r="B376" s="39"/>
      <c r="C376" s="292" t="s">
        <v>744</v>
      </c>
      <c r="D376" s="292" t="s">
        <v>1133</v>
      </c>
      <c r="E376" s="293" t="s">
        <v>1871</v>
      </c>
      <c r="F376" s="294" t="s">
        <v>1872</v>
      </c>
      <c r="G376" s="295" t="s">
        <v>802</v>
      </c>
      <c r="H376" s="296">
        <v>42.329999999999998</v>
      </c>
      <c r="I376" s="297"/>
      <c r="J376" s="298">
        <f>ROUND(I376*H376,2)</f>
        <v>0</v>
      </c>
      <c r="K376" s="299"/>
      <c r="L376" s="300"/>
      <c r="M376" s="301" t="s">
        <v>1</v>
      </c>
      <c r="N376" s="302" t="s">
        <v>41</v>
      </c>
      <c r="O376" s="91"/>
      <c r="P376" s="230">
        <f>O376*H376</f>
        <v>0</v>
      </c>
      <c r="Q376" s="230">
        <v>0.0035999999999999999</v>
      </c>
      <c r="R376" s="230">
        <f>Q376*H376</f>
        <v>0.152388</v>
      </c>
      <c r="S376" s="230">
        <v>0</v>
      </c>
      <c r="T376" s="231">
        <f>S376*H376</f>
        <v>0</v>
      </c>
      <c r="U376" s="38"/>
      <c r="V376" s="38"/>
      <c r="W376" s="38"/>
      <c r="X376" s="38"/>
      <c r="Y376" s="38"/>
      <c r="Z376" s="38"/>
      <c r="AA376" s="38"/>
      <c r="AB376" s="38"/>
      <c r="AC376" s="38"/>
      <c r="AD376" s="38"/>
      <c r="AE376" s="38"/>
      <c r="AR376" s="232" t="s">
        <v>299</v>
      </c>
      <c r="AT376" s="232" t="s">
        <v>1133</v>
      </c>
      <c r="AU376" s="232" t="s">
        <v>86</v>
      </c>
      <c r="AY376" s="17" t="s">
        <v>251</v>
      </c>
      <c r="BE376" s="233">
        <f>IF(N376="základní",J376,0)</f>
        <v>0</v>
      </c>
      <c r="BF376" s="233">
        <f>IF(N376="snížená",J376,0)</f>
        <v>0</v>
      </c>
      <c r="BG376" s="233">
        <f>IF(N376="zákl. přenesená",J376,0)</f>
        <v>0</v>
      </c>
      <c r="BH376" s="233">
        <f>IF(N376="sníž. přenesená",J376,0)</f>
        <v>0</v>
      </c>
      <c r="BI376" s="233">
        <f>IF(N376="nulová",J376,0)</f>
        <v>0</v>
      </c>
      <c r="BJ376" s="17" t="s">
        <v>84</v>
      </c>
      <c r="BK376" s="233">
        <f>ROUND(I376*H376,2)</f>
        <v>0</v>
      </c>
      <c r="BL376" s="17" t="s">
        <v>254</v>
      </c>
      <c r="BM376" s="232" t="s">
        <v>2548</v>
      </c>
    </row>
    <row r="377" s="2" customFormat="1">
      <c r="A377" s="38"/>
      <c r="B377" s="39"/>
      <c r="C377" s="40"/>
      <c r="D377" s="234" t="s">
        <v>260</v>
      </c>
      <c r="E377" s="40"/>
      <c r="F377" s="235" t="s">
        <v>1872</v>
      </c>
      <c r="G377" s="40"/>
      <c r="H377" s="40"/>
      <c r="I377" s="236"/>
      <c r="J377" s="40"/>
      <c r="K377" s="40"/>
      <c r="L377" s="44"/>
      <c r="M377" s="237"/>
      <c r="N377" s="238"/>
      <c r="O377" s="91"/>
      <c r="P377" s="91"/>
      <c r="Q377" s="91"/>
      <c r="R377" s="91"/>
      <c r="S377" s="91"/>
      <c r="T377" s="92"/>
      <c r="U377" s="38"/>
      <c r="V377" s="38"/>
      <c r="W377" s="38"/>
      <c r="X377" s="38"/>
      <c r="Y377" s="38"/>
      <c r="Z377" s="38"/>
      <c r="AA377" s="38"/>
      <c r="AB377" s="38"/>
      <c r="AC377" s="38"/>
      <c r="AD377" s="38"/>
      <c r="AE377" s="38"/>
      <c r="AT377" s="17" t="s">
        <v>260</v>
      </c>
      <c r="AU377" s="17" t="s">
        <v>86</v>
      </c>
    </row>
    <row r="378" s="12" customFormat="1">
      <c r="A378" s="12"/>
      <c r="B378" s="242"/>
      <c r="C378" s="243"/>
      <c r="D378" s="234" t="s">
        <v>276</v>
      </c>
      <c r="E378" s="243"/>
      <c r="F378" s="245" t="s">
        <v>2549</v>
      </c>
      <c r="G378" s="243"/>
      <c r="H378" s="246">
        <v>42.329999999999998</v>
      </c>
      <c r="I378" s="247"/>
      <c r="J378" s="243"/>
      <c r="K378" s="243"/>
      <c r="L378" s="248"/>
      <c r="M378" s="249"/>
      <c r="N378" s="250"/>
      <c r="O378" s="250"/>
      <c r="P378" s="250"/>
      <c r="Q378" s="250"/>
      <c r="R378" s="250"/>
      <c r="S378" s="250"/>
      <c r="T378" s="251"/>
      <c r="U378" s="12"/>
      <c r="V378" s="12"/>
      <c r="W378" s="12"/>
      <c r="X378" s="12"/>
      <c r="Y378" s="12"/>
      <c r="Z378" s="12"/>
      <c r="AA378" s="12"/>
      <c r="AB378" s="12"/>
      <c r="AC378" s="12"/>
      <c r="AD378" s="12"/>
      <c r="AE378" s="12"/>
      <c r="AT378" s="252" t="s">
        <v>276</v>
      </c>
      <c r="AU378" s="252" t="s">
        <v>86</v>
      </c>
      <c r="AV378" s="12" t="s">
        <v>86</v>
      </c>
      <c r="AW378" s="12" t="s">
        <v>4</v>
      </c>
      <c r="AX378" s="12" t="s">
        <v>84</v>
      </c>
      <c r="AY378" s="252" t="s">
        <v>251</v>
      </c>
    </row>
    <row r="379" s="2" customFormat="1" ht="24.15" customHeight="1">
      <c r="A379" s="38"/>
      <c r="B379" s="39"/>
      <c r="C379" s="220" t="s">
        <v>1502</v>
      </c>
      <c r="D379" s="220" t="s">
        <v>255</v>
      </c>
      <c r="E379" s="221" t="s">
        <v>1876</v>
      </c>
      <c r="F379" s="222" t="s">
        <v>1877</v>
      </c>
      <c r="G379" s="223" t="s">
        <v>416</v>
      </c>
      <c r="H379" s="224">
        <v>54</v>
      </c>
      <c r="I379" s="225"/>
      <c r="J379" s="226">
        <f>ROUND(I379*H379,2)</f>
        <v>0</v>
      </c>
      <c r="K379" s="227"/>
      <c r="L379" s="44"/>
      <c r="M379" s="228" t="s">
        <v>1</v>
      </c>
      <c r="N379" s="229" t="s">
        <v>41</v>
      </c>
      <c r="O379" s="91"/>
      <c r="P379" s="230">
        <f>O379*H379</f>
        <v>0</v>
      </c>
      <c r="Q379" s="230">
        <v>0</v>
      </c>
      <c r="R379" s="230">
        <f>Q379*H379</f>
        <v>0</v>
      </c>
      <c r="S379" s="230">
        <v>0</v>
      </c>
      <c r="T379" s="231">
        <f>S379*H379</f>
        <v>0</v>
      </c>
      <c r="U379" s="38"/>
      <c r="V379" s="38"/>
      <c r="W379" s="38"/>
      <c r="X379" s="38"/>
      <c r="Y379" s="38"/>
      <c r="Z379" s="38"/>
      <c r="AA379" s="38"/>
      <c r="AB379" s="38"/>
      <c r="AC379" s="38"/>
      <c r="AD379" s="38"/>
      <c r="AE379" s="38"/>
      <c r="AR379" s="232" t="s">
        <v>254</v>
      </c>
      <c r="AT379" s="232" t="s">
        <v>255</v>
      </c>
      <c r="AU379" s="232" t="s">
        <v>86</v>
      </c>
      <c r="AY379" s="17" t="s">
        <v>251</v>
      </c>
      <c r="BE379" s="233">
        <f>IF(N379="základní",J379,0)</f>
        <v>0</v>
      </c>
      <c r="BF379" s="233">
        <f>IF(N379="snížená",J379,0)</f>
        <v>0</v>
      </c>
      <c r="BG379" s="233">
        <f>IF(N379="zákl. přenesená",J379,0)</f>
        <v>0</v>
      </c>
      <c r="BH379" s="233">
        <f>IF(N379="sníž. přenesená",J379,0)</f>
        <v>0</v>
      </c>
      <c r="BI379" s="233">
        <f>IF(N379="nulová",J379,0)</f>
        <v>0</v>
      </c>
      <c r="BJ379" s="17" t="s">
        <v>84</v>
      </c>
      <c r="BK379" s="233">
        <f>ROUND(I379*H379,2)</f>
        <v>0</v>
      </c>
      <c r="BL379" s="17" t="s">
        <v>254</v>
      </c>
      <c r="BM379" s="232" t="s">
        <v>2550</v>
      </c>
    </row>
    <row r="380" s="2" customFormat="1">
      <c r="A380" s="38"/>
      <c r="B380" s="39"/>
      <c r="C380" s="40"/>
      <c r="D380" s="234" t="s">
        <v>260</v>
      </c>
      <c r="E380" s="40"/>
      <c r="F380" s="235" t="s">
        <v>1879</v>
      </c>
      <c r="G380" s="40"/>
      <c r="H380" s="40"/>
      <c r="I380" s="236"/>
      <c r="J380" s="40"/>
      <c r="K380" s="40"/>
      <c r="L380" s="44"/>
      <c r="M380" s="237"/>
      <c r="N380" s="238"/>
      <c r="O380" s="91"/>
      <c r="P380" s="91"/>
      <c r="Q380" s="91"/>
      <c r="R380" s="91"/>
      <c r="S380" s="91"/>
      <c r="T380" s="92"/>
      <c r="U380" s="38"/>
      <c r="V380" s="38"/>
      <c r="W380" s="38"/>
      <c r="X380" s="38"/>
      <c r="Y380" s="38"/>
      <c r="Z380" s="38"/>
      <c r="AA380" s="38"/>
      <c r="AB380" s="38"/>
      <c r="AC380" s="38"/>
      <c r="AD380" s="38"/>
      <c r="AE380" s="38"/>
      <c r="AT380" s="17" t="s">
        <v>260</v>
      </c>
      <c r="AU380" s="17" t="s">
        <v>86</v>
      </c>
    </row>
    <row r="381" s="2" customFormat="1">
      <c r="A381" s="38"/>
      <c r="B381" s="39"/>
      <c r="C381" s="40"/>
      <c r="D381" s="240" t="s">
        <v>274</v>
      </c>
      <c r="E381" s="40"/>
      <c r="F381" s="241" t="s">
        <v>1880</v>
      </c>
      <c r="G381" s="40"/>
      <c r="H381" s="40"/>
      <c r="I381" s="236"/>
      <c r="J381" s="40"/>
      <c r="K381" s="40"/>
      <c r="L381" s="44"/>
      <c r="M381" s="237"/>
      <c r="N381" s="238"/>
      <c r="O381" s="91"/>
      <c r="P381" s="91"/>
      <c r="Q381" s="91"/>
      <c r="R381" s="91"/>
      <c r="S381" s="91"/>
      <c r="T381" s="92"/>
      <c r="U381" s="38"/>
      <c r="V381" s="38"/>
      <c r="W381" s="38"/>
      <c r="X381" s="38"/>
      <c r="Y381" s="38"/>
      <c r="Z381" s="38"/>
      <c r="AA381" s="38"/>
      <c r="AB381" s="38"/>
      <c r="AC381" s="38"/>
      <c r="AD381" s="38"/>
      <c r="AE381" s="38"/>
      <c r="AT381" s="17" t="s">
        <v>274</v>
      </c>
      <c r="AU381" s="17" t="s">
        <v>86</v>
      </c>
    </row>
    <row r="382" s="12" customFormat="1">
      <c r="A382" s="12"/>
      <c r="B382" s="242"/>
      <c r="C382" s="243"/>
      <c r="D382" s="234" t="s">
        <v>276</v>
      </c>
      <c r="E382" s="244" t="s">
        <v>1</v>
      </c>
      <c r="F382" s="245" t="s">
        <v>2551</v>
      </c>
      <c r="G382" s="243"/>
      <c r="H382" s="246">
        <v>54</v>
      </c>
      <c r="I382" s="247"/>
      <c r="J382" s="243"/>
      <c r="K382" s="243"/>
      <c r="L382" s="248"/>
      <c r="M382" s="249"/>
      <c r="N382" s="250"/>
      <c r="O382" s="250"/>
      <c r="P382" s="250"/>
      <c r="Q382" s="250"/>
      <c r="R382" s="250"/>
      <c r="S382" s="250"/>
      <c r="T382" s="251"/>
      <c r="U382" s="12"/>
      <c r="V382" s="12"/>
      <c r="W382" s="12"/>
      <c r="X382" s="12"/>
      <c r="Y382" s="12"/>
      <c r="Z382" s="12"/>
      <c r="AA382" s="12"/>
      <c r="AB382" s="12"/>
      <c r="AC382" s="12"/>
      <c r="AD382" s="12"/>
      <c r="AE382" s="12"/>
      <c r="AT382" s="252" t="s">
        <v>276</v>
      </c>
      <c r="AU382" s="252" t="s">
        <v>86</v>
      </c>
      <c r="AV382" s="12" t="s">
        <v>86</v>
      </c>
      <c r="AW382" s="12" t="s">
        <v>32</v>
      </c>
      <c r="AX382" s="12" t="s">
        <v>84</v>
      </c>
      <c r="AY382" s="252" t="s">
        <v>251</v>
      </c>
    </row>
    <row r="383" s="2" customFormat="1" ht="16.5" customHeight="1">
      <c r="A383" s="38"/>
      <c r="B383" s="39"/>
      <c r="C383" s="292" t="s">
        <v>1510</v>
      </c>
      <c r="D383" s="292" t="s">
        <v>1133</v>
      </c>
      <c r="E383" s="293" t="s">
        <v>1883</v>
      </c>
      <c r="F383" s="294" t="s">
        <v>1884</v>
      </c>
      <c r="G383" s="295" t="s">
        <v>416</v>
      </c>
      <c r="H383" s="296">
        <v>18</v>
      </c>
      <c r="I383" s="297"/>
      <c r="J383" s="298">
        <f>ROUND(I383*H383,2)</f>
        <v>0</v>
      </c>
      <c r="K383" s="299"/>
      <c r="L383" s="300"/>
      <c r="M383" s="301" t="s">
        <v>1</v>
      </c>
      <c r="N383" s="302" t="s">
        <v>41</v>
      </c>
      <c r="O383" s="91"/>
      <c r="P383" s="230">
        <f>O383*H383</f>
        <v>0</v>
      </c>
      <c r="Q383" s="230">
        <v>0.00148</v>
      </c>
      <c r="R383" s="230">
        <f>Q383*H383</f>
        <v>0.02664</v>
      </c>
      <c r="S383" s="230">
        <v>0</v>
      </c>
      <c r="T383" s="231">
        <f>S383*H383</f>
        <v>0</v>
      </c>
      <c r="U383" s="38"/>
      <c r="V383" s="38"/>
      <c r="W383" s="38"/>
      <c r="X383" s="38"/>
      <c r="Y383" s="38"/>
      <c r="Z383" s="38"/>
      <c r="AA383" s="38"/>
      <c r="AB383" s="38"/>
      <c r="AC383" s="38"/>
      <c r="AD383" s="38"/>
      <c r="AE383" s="38"/>
      <c r="AR383" s="232" t="s">
        <v>299</v>
      </c>
      <c r="AT383" s="232" t="s">
        <v>1133</v>
      </c>
      <c r="AU383" s="232" t="s">
        <v>86</v>
      </c>
      <c r="AY383" s="17" t="s">
        <v>251</v>
      </c>
      <c r="BE383" s="233">
        <f>IF(N383="základní",J383,0)</f>
        <v>0</v>
      </c>
      <c r="BF383" s="233">
        <f>IF(N383="snížená",J383,0)</f>
        <v>0</v>
      </c>
      <c r="BG383" s="233">
        <f>IF(N383="zákl. přenesená",J383,0)</f>
        <v>0</v>
      </c>
      <c r="BH383" s="233">
        <f>IF(N383="sníž. přenesená",J383,0)</f>
        <v>0</v>
      </c>
      <c r="BI383" s="233">
        <f>IF(N383="nulová",J383,0)</f>
        <v>0</v>
      </c>
      <c r="BJ383" s="17" t="s">
        <v>84</v>
      </c>
      <c r="BK383" s="233">
        <f>ROUND(I383*H383,2)</f>
        <v>0</v>
      </c>
      <c r="BL383" s="17" t="s">
        <v>254</v>
      </c>
      <c r="BM383" s="232" t="s">
        <v>2552</v>
      </c>
    </row>
    <row r="384" s="2" customFormat="1">
      <c r="A384" s="38"/>
      <c r="B384" s="39"/>
      <c r="C384" s="40"/>
      <c r="D384" s="234" t="s">
        <v>260</v>
      </c>
      <c r="E384" s="40"/>
      <c r="F384" s="235" t="s">
        <v>1884</v>
      </c>
      <c r="G384" s="40"/>
      <c r="H384" s="40"/>
      <c r="I384" s="236"/>
      <c r="J384" s="40"/>
      <c r="K384" s="40"/>
      <c r="L384" s="44"/>
      <c r="M384" s="237"/>
      <c r="N384" s="238"/>
      <c r="O384" s="91"/>
      <c r="P384" s="91"/>
      <c r="Q384" s="91"/>
      <c r="R384" s="91"/>
      <c r="S384" s="91"/>
      <c r="T384" s="92"/>
      <c r="U384" s="38"/>
      <c r="V384" s="38"/>
      <c r="W384" s="38"/>
      <c r="X384" s="38"/>
      <c r="Y384" s="38"/>
      <c r="Z384" s="38"/>
      <c r="AA384" s="38"/>
      <c r="AB384" s="38"/>
      <c r="AC384" s="38"/>
      <c r="AD384" s="38"/>
      <c r="AE384" s="38"/>
      <c r="AT384" s="17" t="s">
        <v>260</v>
      </c>
      <c r="AU384" s="17" t="s">
        <v>86</v>
      </c>
    </row>
    <row r="385" s="2" customFormat="1" ht="16.5" customHeight="1">
      <c r="A385" s="38"/>
      <c r="B385" s="39"/>
      <c r="C385" s="292" t="s">
        <v>1520</v>
      </c>
      <c r="D385" s="292" t="s">
        <v>1133</v>
      </c>
      <c r="E385" s="293" t="s">
        <v>1887</v>
      </c>
      <c r="F385" s="294" t="s">
        <v>1888</v>
      </c>
      <c r="G385" s="295" t="s">
        <v>416</v>
      </c>
      <c r="H385" s="296">
        <v>18</v>
      </c>
      <c r="I385" s="297"/>
      <c r="J385" s="298">
        <f>ROUND(I385*H385,2)</f>
        <v>0</v>
      </c>
      <c r="K385" s="299"/>
      <c r="L385" s="300"/>
      <c r="M385" s="301" t="s">
        <v>1</v>
      </c>
      <c r="N385" s="302" t="s">
        <v>41</v>
      </c>
      <c r="O385" s="91"/>
      <c r="P385" s="230">
        <f>O385*H385</f>
        <v>0</v>
      </c>
      <c r="Q385" s="230">
        <v>0.00087000000000000001</v>
      </c>
      <c r="R385" s="230">
        <f>Q385*H385</f>
        <v>0.01566</v>
      </c>
      <c r="S385" s="230">
        <v>0</v>
      </c>
      <c r="T385" s="231">
        <f>S385*H385</f>
        <v>0</v>
      </c>
      <c r="U385" s="38"/>
      <c r="V385" s="38"/>
      <c r="W385" s="38"/>
      <c r="X385" s="38"/>
      <c r="Y385" s="38"/>
      <c r="Z385" s="38"/>
      <c r="AA385" s="38"/>
      <c r="AB385" s="38"/>
      <c r="AC385" s="38"/>
      <c r="AD385" s="38"/>
      <c r="AE385" s="38"/>
      <c r="AR385" s="232" t="s">
        <v>299</v>
      </c>
      <c r="AT385" s="232" t="s">
        <v>1133</v>
      </c>
      <c r="AU385" s="232" t="s">
        <v>86</v>
      </c>
      <c r="AY385" s="17" t="s">
        <v>251</v>
      </c>
      <c r="BE385" s="233">
        <f>IF(N385="základní",J385,0)</f>
        <v>0</v>
      </c>
      <c r="BF385" s="233">
        <f>IF(N385="snížená",J385,0)</f>
        <v>0</v>
      </c>
      <c r="BG385" s="233">
        <f>IF(N385="zákl. přenesená",J385,0)</f>
        <v>0</v>
      </c>
      <c r="BH385" s="233">
        <f>IF(N385="sníž. přenesená",J385,0)</f>
        <v>0</v>
      </c>
      <c r="BI385" s="233">
        <f>IF(N385="nulová",J385,0)</f>
        <v>0</v>
      </c>
      <c r="BJ385" s="17" t="s">
        <v>84</v>
      </c>
      <c r="BK385" s="233">
        <f>ROUND(I385*H385,2)</f>
        <v>0</v>
      </c>
      <c r="BL385" s="17" t="s">
        <v>254</v>
      </c>
      <c r="BM385" s="232" t="s">
        <v>2553</v>
      </c>
    </row>
    <row r="386" s="2" customFormat="1">
      <c r="A386" s="38"/>
      <c r="B386" s="39"/>
      <c r="C386" s="40"/>
      <c r="D386" s="234" t="s">
        <v>260</v>
      </c>
      <c r="E386" s="40"/>
      <c r="F386" s="235" t="s">
        <v>1888</v>
      </c>
      <c r="G386" s="40"/>
      <c r="H386" s="40"/>
      <c r="I386" s="236"/>
      <c r="J386" s="40"/>
      <c r="K386" s="40"/>
      <c r="L386" s="44"/>
      <c r="M386" s="237"/>
      <c r="N386" s="238"/>
      <c r="O386" s="91"/>
      <c r="P386" s="91"/>
      <c r="Q386" s="91"/>
      <c r="R386" s="91"/>
      <c r="S386" s="91"/>
      <c r="T386" s="92"/>
      <c r="U386" s="38"/>
      <c r="V386" s="38"/>
      <c r="W386" s="38"/>
      <c r="X386" s="38"/>
      <c r="Y386" s="38"/>
      <c r="Z386" s="38"/>
      <c r="AA386" s="38"/>
      <c r="AB386" s="38"/>
      <c r="AC386" s="38"/>
      <c r="AD386" s="38"/>
      <c r="AE386" s="38"/>
      <c r="AT386" s="17" t="s">
        <v>260</v>
      </c>
      <c r="AU386" s="17" t="s">
        <v>86</v>
      </c>
    </row>
    <row r="387" s="2" customFormat="1" ht="16.5" customHeight="1">
      <c r="A387" s="38"/>
      <c r="B387" s="39"/>
      <c r="C387" s="292" t="s">
        <v>1527</v>
      </c>
      <c r="D387" s="292" t="s">
        <v>1133</v>
      </c>
      <c r="E387" s="293" t="s">
        <v>1891</v>
      </c>
      <c r="F387" s="294" t="s">
        <v>1892</v>
      </c>
      <c r="G387" s="295" t="s">
        <v>416</v>
      </c>
      <c r="H387" s="296">
        <v>18</v>
      </c>
      <c r="I387" s="297"/>
      <c r="J387" s="298">
        <f>ROUND(I387*H387,2)</f>
        <v>0</v>
      </c>
      <c r="K387" s="299"/>
      <c r="L387" s="300"/>
      <c r="M387" s="301" t="s">
        <v>1</v>
      </c>
      <c r="N387" s="302" t="s">
        <v>41</v>
      </c>
      <c r="O387" s="91"/>
      <c r="P387" s="230">
        <f>O387*H387</f>
        <v>0</v>
      </c>
      <c r="Q387" s="230">
        <v>0.00123</v>
      </c>
      <c r="R387" s="230">
        <f>Q387*H387</f>
        <v>0.02214</v>
      </c>
      <c r="S387" s="230">
        <v>0</v>
      </c>
      <c r="T387" s="231">
        <f>S387*H387</f>
        <v>0</v>
      </c>
      <c r="U387" s="38"/>
      <c r="V387" s="38"/>
      <c r="W387" s="38"/>
      <c r="X387" s="38"/>
      <c r="Y387" s="38"/>
      <c r="Z387" s="38"/>
      <c r="AA387" s="38"/>
      <c r="AB387" s="38"/>
      <c r="AC387" s="38"/>
      <c r="AD387" s="38"/>
      <c r="AE387" s="38"/>
      <c r="AR387" s="232" t="s">
        <v>299</v>
      </c>
      <c r="AT387" s="232" t="s">
        <v>1133</v>
      </c>
      <c r="AU387" s="232" t="s">
        <v>86</v>
      </c>
      <c r="AY387" s="17" t="s">
        <v>251</v>
      </c>
      <c r="BE387" s="233">
        <f>IF(N387="základní",J387,0)</f>
        <v>0</v>
      </c>
      <c r="BF387" s="233">
        <f>IF(N387="snížená",J387,0)</f>
        <v>0</v>
      </c>
      <c r="BG387" s="233">
        <f>IF(N387="zákl. přenesená",J387,0)</f>
        <v>0</v>
      </c>
      <c r="BH387" s="233">
        <f>IF(N387="sníž. přenesená",J387,0)</f>
        <v>0</v>
      </c>
      <c r="BI387" s="233">
        <f>IF(N387="nulová",J387,0)</f>
        <v>0</v>
      </c>
      <c r="BJ387" s="17" t="s">
        <v>84</v>
      </c>
      <c r="BK387" s="233">
        <f>ROUND(I387*H387,2)</f>
        <v>0</v>
      </c>
      <c r="BL387" s="17" t="s">
        <v>254</v>
      </c>
      <c r="BM387" s="232" t="s">
        <v>2554</v>
      </c>
    </row>
    <row r="388" s="2" customFormat="1">
      <c r="A388" s="38"/>
      <c r="B388" s="39"/>
      <c r="C388" s="40"/>
      <c r="D388" s="234" t="s">
        <v>260</v>
      </c>
      <c r="E388" s="40"/>
      <c r="F388" s="235" t="s">
        <v>1892</v>
      </c>
      <c r="G388" s="40"/>
      <c r="H388" s="40"/>
      <c r="I388" s="236"/>
      <c r="J388" s="40"/>
      <c r="K388" s="40"/>
      <c r="L388" s="44"/>
      <c r="M388" s="237"/>
      <c r="N388" s="238"/>
      <c r="O388" s="91"/>
      <c r="P388" s="91"/>
      <c r="Q388" s="91"/>
      <c r="R388" s="91"/>
      <c r="S388" s="91"/>
      <c r="T388" s="92"/>
      <c r="U388" s="38"/>
      <c r="V388" s="38"/>
      <c r="W388" s="38"/>
      <c r="X388" s="38"/>
      <c r="Y388" s="38"/>
      <c r="Z388" s="38"/>
      <c r="AA388" s="38"/>
      <c r="AB388" s="38"/>
      <c r="AC388" s="38"/>
      <c r="AD388" s="38"/>
      <c r="AE388" s="38"/>
      <c r="AT388" s="17" t="s">
        <v>260</v>
      </c>
      <c r="AU388" s="17" t="s">
        <v>86</v>
      </c>
    </row>
    <row r="389" s="2" customFormat="1" ht="21.75" customHeight="1">
      <c r="A389" s="38"/>
      <c r="B389" s="39"/>
      <c r="C389" s="220" t="s">
        <v>1534</v>
      </c>
      <c r="D389" s="220" t="s">
        <v>255</v>
      </c>
      <c r="E389" s="221" t="s">
        <v>1895</v>
      </c>
      <c r="F389" s="222" t="s">
        <v>1896</v>
      </c>
      <c r="G389" s="223" t="s">
        <v>802</v>
      </c>
      <c r="H389" s="224">
        <v>41.5</v>
      </c>
      <c r="I389" s="225"/>
      <c r="J389" s="226">
        <f>ROUND(I389*H389,2)</f>
        <v>0</v>
      </c>
      <c r="K389" s="227"/>
      <c r="L389" s="44"/>
      <c r="M389" s="228" t="s">
        <v>1</v>
      </c>
      <c r="N389" s="229" t="s">
        <v>41</v>
      </c>
      <c r="O389" s="91"/>
      <c r="P389" s="230">
        <f>O389*H389</f>
        <v>0</v>
      </c>
      <c r="Q389" s="230">
        <v>0</v>
      </c>
      <c r="R389" s="230">
        <f>Q389*H389</f>
        <v>0</v>
      </c>
      <c r="S389" s="230">
        <v>0</v>
      </c>
      <c r="T389" s="231">
        <f>S389*H389</f>
        <v>0</v>
      </c>
      <c r="U389" s="38"/>
      <c r="V389" s="38"/>
      <c r="W389" s="38"/>
      <c r="X389" s="38"/>
      <c r="Y389" s="38"/>
      <c r="Z389" s="38"/>
      <c r="AA389" s="38"/>
      <c r="AB389" s="38"/>
      <c r="AC389" s="38"/>
      <c r="AD389" s="38"/>
      <c r="AE389" s="38"/>
      <c r="AR389" s="232" t="s">
        <v>254</v>
      </c>
      <c r="AT389" s="232" t="s">
        <v>255</v>
      </c>
      <c r="AU389" s="232" t="s">
        <v>86</v>
      </c>
      <c r="AY389" s="17" t="s">
        <v>251</v>
      </c>
      <c r="BE389" s="233">
        <f>IF(N389="základní",J389,0)</f>
        <v>0</v>
      </c>
      <c r="BF389" s="233">
        <f>IF(N389="snížená",J389,0)</f>
        <v>0</v>
      </c>
      <c r="BG389" s="233">
        <f>IF(N389="zákl. přenesená",J389,0)</f>
        <v>0</v>
      </c>
      <c r="BH389" s="233">
        <f>IF(N389="sníž. přenesená",J389,0)</f>
        <v>0</v>
      </c>
      <c r="BI389" s="233">
        <f>IF(N389="nulová",J389,0)</f>
        <v>0</v>
      </c>
      <c r="BJ389" s="17" t="s">
        <v>84</v>
      </c>
      <c r="BK389" s="233">
        <f>ROUND(I389*H389,2)</f>
        <v>0</v>
      </c>
      <c r="BL389" s="17" t="s">
        <v>254</v>
      </c>
      <c r="BM389" s="232" t="s">
        <v>2555</v>
      </c>
    </row>
    <row r="390" s="2" customFormat="1">
      <c r="A390" s="38"/>
      <c r="B390" s="39"/>
      <c r="C390" s="40"/>
      <c r="D390" s="234" t="s">
        <v>260</v>
      </c>
      <c r="E390" s="40"/>
      <c r="F390" s="235" t="s">
        <v>1898</v>
      </c>
      <c r="G390" s="40"/>
      <c r="H390" s="40"/>
      <c r="I390" s="236"/>
      <c r="J390" s="40"/>
      <c r="K390" s="40"/>
      <c r="L390" s="44"/>
      <c r="M390" s="237"/>
      <c r="N390" s="238"/>
      <c r="O390" s="91"/>
      <c r="P390" s="91"/>
      <c r="Q390" s="91"/>
      <c r="R390" s="91"/>
      <c r="S390" s="91"/>
      <c r="T390" s="92"/>
      <c r="U390" s="38"/>
      <c r="V390" s="38"/>
      <c r="W390" s="38"/>
      <c r="X390" s="38"/>
      <c r="Y390" s="38"/>
      <c r="Z390" s="38"/>
      <c r="AA390" s="38"/>
      <c r="AB390" s="38"/>
      <c r="AC390" s="38"/>
      <c r="AD390" s="38"/>
      <c r="AE390" s="38"/>
      <c r="AT390" s="17" t="s">
        <v>260</v>
      </c>
      <c r="AU390" s="17" t="s">
        <v>86</v>
      </c>
    </row>
    <row r="391" s="2" customFormat="1">
      <c r="A391" s="38"/>
      <c r="B391" s="39"/>
      <c r="C391" s="40"/>
      <c r="D391" s="240" t="s">
        <v>274</v>
      </c>
      <c r="E391" s="40"/>
      <c r="F391" s="241" t="s">
        <v>1899</v>
      </c>
      <c r="G391" s="40"/>
      <c r="H391" s="40"/>
      <c r="I391" s="236"/>
      <c r="J391" s="40"/>
      <c r="K391" s="40"/>
      <c r="L391" s="44"/>
      <c r="M391" s="237"/>
      <c r="N391" s="238"/>
      <c r="O391" s="91"/>
      <c r="P391" s="91"/>
      <c r="Q391" s="91"/>
      <c r="R391" s="91"/>
      <c r="S391" s="91"/>
      <c r="T391" s="92"/>
      <c r="U391" s="38"/>
      <c r="V391" s="38"/>
      <c r="W391" s="38"/>
      <c r="X391" s="38"/>
      <c r="Y391" s="38"/>
      <c r="Z391" s="38"/>
      <c r="AA391" s="38"/>
      <c r="AB391" s="38"/>
      <c r="AC391" s="38"/>
      <c r="AD391" s="38"/>
      <c r="AE391" s="38"/>
      <c r="AT391" s="17" t="s">
        <v>274</v>
      </c>
      <c r="AU391" s="17" t="s">
        <v>86</v>
      </c>
    </row>
    <row r="392" s="12" customFormat="1">
      <c r="A392" s="12"/>
      <c r="B392" s="242"/>
      <c r="C392" s="243"/>
      <c r="D392" s="234" t="s">
        <v>276</v>
      </c>
      <c r="E392" s="244" t="s">
        <v>1</v>
      </c>
      <c r="F392" s="245" t="s">
        <v>2556</v>
      </c>
      <c r="G392" s="243"/>
      <c r="H392" s="246">
        <v>41.5</v>
      </c>
      <c r="I392" s="247"/>
      <c r="J392" s="243"/>
      <c r="K392" s="243"/>
      <c r="L392" s="248"/>
      <c r="M392" s="249"/>
      <c r="N392" s="250"/>
      <c r="O392" s="250"/>
      <c r="P392" s="250"/>
      <c r="Q392" s="250"/>
      <c r="R392" s="250"/>
      <c r="S392" s="250"/>
      <c r="T392" s="251"/>
      <c r="U392" s="12"/>
      <c r="V392" s="12"/>
      <c r="W392" s="12"/>
      <c r="X392" s="12"/>
      <c r="Y392" s="12"/>
      <c r="Z392" s="12"/>
      <c r="AA392" s="12"/>
      <c r="AB392" s="12"/>
      <c r="AC392" s="12"/>
      <c r="AD392" s="12"/>
      <c r="AE392" s="12"/>
      <c r="AT392" s="252" t="s">
        <v>276</v>
      </c>
      <c r="AU392" s="252" t="s">
        <v>86</v>
      </c>
      <c r="AV392" s="12" t="s">
        <v>86</v>
      </c>
      <c r="AW392" s="12" t="s">
        <v>32</v>
      </c>
      <c r="AX392" s="12" t="s">
        <v>84</v>
      </c>
      <c r="AY392" s="252" t="s">
        <v>251</v>
      </c>
    </row>
    <row r="393" s="2" customFormat="1" ht="24.15" customHeight="1">
      <c r="A393" s="38"/>
      <c r="B393" s="39"/>
      <c r="C393" s="220" t="s">
        <v>1542</v>
      </c>
      <c r="D393" s="220" t="s">
        <v>255</v>
      </c>
      <c r="E393" s="221" t="s">
        <v>1902</v>
      </c>
      <c r="F393" s="222" t="s">
        <v>1903</v>
      </c>
      <c r="G393" s="223" t="s">
        <v>416</v>
      </c>
      <c r="H393" s="224">
        <v>18</v>
      </c>
      <c r="I393" s="225"/>
      <c r="J393" s="226">
        <f>ROUND(I393*H393,2)</f>
        <v>0</v>
      </c>
      <c r="K393" s="227"/>
      <c r="L393" s="44"/>
      <c r="M393" s="228" t="s">
        <v>1</v>
      </c>
      <c r="N393" s="229" t="s">
        <v>41</v>
      </c>
      <c r="O393" s="91"/>
      <c r="P393" s="230">
        <f>O393*H393</f>
        <v>0</v>
      </c>
      <c r="Q393" s="230">
        <v>0.12422</v>
      </c>
      <c r="R393" s="230">
        <f>Q393*H393</f>
        <v>2.2359599999999999</v>
      </c>
      <c r="S393" s="230">
        <v>0</v>
      </c>
      <c r="T393" s="231">
        <f>S393*H393</f>
        <v>0</v>
      </c>
      <c r="U393" s="38"/>
      <c r="V393" s="38"/>
      <c r="W393" s="38"/>
      <c r="X393" s="38"/>
      <c r="Y393" s="38"/>
      <c r="Z393" s="38"/>
      <c r="AA393" s="38"/>
      <c r="AB393" s="38"/>
      <c r="AC393" s="38"/>
      <c r="AD393" s="38"/>
      <c r="AE393" s="38"/>
      <c r="AR393" s="232" t="s">
        <v>254</v>
      </c>
      <c r="AT393" s="232" t="s">
        <v>255</v>
      </c>
      <c r="AU393" s="232" t="s">
        <v>86</v>
      </c>
      <c r="AY393" s="17" t="s">
        <v>251</v>
      </c>
      <c r="BE393" s="233">
        <f>IF(N393="základní",J393,0)</f>
        <v>0</v>
      </c>
      <c r="BF393" s="233">
        <f>IF(N393="snížená",J393,0)</f>
        <v>0</v>
      </c>
      <c r="BG393" s="233">
        <f>IF(N393="zákl. přenesená",J393,0)</f>
        <v>0</v>
      </c>
      <c r="BH393" s="233">
        <f>IF(N393="sníž. přenesená",J393,0)</f>
        <v>0</v>
      </c>
      <c r="BI393" s="233">
        <f>IF(N393="nulová",J393,0)</f>
        <v>0</v>
      </c>
      <c r="BJ393" s="17" t="s">
        <v>84</v>
      </c>
      <c r="BK393" s="233">
        <f>ROUND(I393*H393,2)</f>
        <v>0</v>
      </c>
      <c r="BL393" s="17" t="s">
        <v>254</v>
      </c>
      <c r="BM393" s="232" t="s">
        <v>2557</v>
      </c>
    </row>
    <row r="394" s="2" customFormat="1">
      <c r="A394" s="38"/>
      <c r="B394" s="39"/>
      <c r="C394" s="40"/>
      <c r="D394" s="234" t="s">
        <v>260</v>
      </c>
      <c r="E394" s="40"/>
      <c r="F394" s="235" t="s">
        <v>1905</v>
      </c>
      <c r="G394" s="40"/>
      <c r="H394" s="40"/>
      <c r="I394" s="236"/>
      <c r="J394" s="40"/>
      <c r="K394" s="40"/>
      <c r="L394" s="44"/>
      <c r="M394" s="237"/>
      <c r="N394" s="238"/>
      <c r="O394" s="91"/>
      <c r="P394" s="91"/>
      <c r="Q394" s="91"/>
      <c r="R394" s="91"/>
      <c r="S394" s="91"/>
      <c r="T394" s="92"/>
      <c r="U394" s="38"/>
      <c r="V394" s="38"/>
      <c r="W394" s="38"/>
      <c r="X394" s="38"/>
      <c r="Y394" s="38"/>
      <c r="Z394" s="38"/>
      <c r="AA394" s="38"/>
      <c r="AB394" s="38"/>
      <c r="AC394" s="38"/>
      <c r="AD394" s="38"/>
      <c r="AE394" s="38"/>
      <c r="AT394" s="17" t="s">
        <v>260</v>
      </c>
      <c r="AU394" s="17" t="s">
        <v>86</v>
      </c>
    </row>
    <row r="395" s="2" customFormat="1">
      <c r="A395" s="38"/>
      <c r="B395" s="39"/>
      <c r="C395" s="40"/>
      <c r="D395" s="240" t="s">
        <v>274</v>
      </c>
      <c r="E395" s="40"/>
      <c r="F395" s="241" t="s">
        <v>1906</v>
      </c>
      <c r="G395" s="40"/>
      <c r="H395" s="40"/>
      <c r="I395" s="236"/>
      <c r="J395" s="40"/>
      <c r="K395" s="40"/>
      <c r="L395" s="44"/>
      <c r="M395" s="237"/>
      <c r="N395" s="238"/>
      <c r="O395" s="91"/>
      <c r="P395" s="91"/>
      <c r="Q395" s="91"/>
      <c r="R395" s="91"/>
      <c r="S395" s="91"/>
      <c r="T395" s="92"/>
      <c r="U395" s="38"/>
      <c r="V395" s="38"/>
      <c r="W395" s="38"/>
      <c r="X395" s="38"/>
      <c r="Y395" s="38"/>
      <c r="Z395" s="38"/>
      <c r="AA395" s="38"/>
      <c r="AB395" s="38"/>
      <c r="AC395" s="38"/>
      <c r="AD395" s="38"/>
      <c r="AE395" s="38"/>
      <c r="AT395" s="17" t="s">
        <v>274</v>
      </c>
      <c r="AU395" s="17" t="s">
        <v>86</v>
      </c>
    </row>
    <row r="396" s="12" customFormat="1">
      <c r="A396" s="12"/>
      <c r="B396" s="242"/>
      <c r="C396" s="243"/>
      <c r="D396" s="234" t="s">
        <v>276</v>
      </c>
      <c r="E396" s="244" t="s">
        <v>1</v>
      </c>
      <c r="F396" s="245" t="s">
        <v>363</v>
      </c>
      <c r="G396" s="243"/>
      <c r="H396" s="246">
        <v>18</v>
      </c>
      <c r="I396" s="247"/>
      <c r="J396" s="243"/>
      <c r="K396" s="243"/>
      <c r="L396" s="248"/>
      <c r="M396" s="249"/>
      <c r="N396" s="250"/>
      <c r="O396" s="250"/>
      <c r="P396" s="250"/>
      <c r="Q396" s="250"/>
      <c r="R396" s="250"/>
      <c r="S396" s="250"/>
      <c r="T396" s="251"/>
      <c r="U396" s="12"/>
      <c r="V396" s="12"/>
      <c r="W396" s="12"/>
      <c r="X396" s="12"/>
      <c r="Y396" s="12"/>
      <c r="Z396" s="12"/>
      <c r="AA396" s="12"/>
      <c r="AB396" s="12"/>
      <c r="AC396" s="12"/>
      <c r="AD396" s="12"/>
      <c r="AE396" s="12"/>
      <c r="AT396" s="252" t="s">
        <v>276</v>
      </c>
      <c r="AU396" s="252" t="s">
        <v>86</v>
      </c>
      <c r="AV396" s="12" t="s">
        <v>86</v>
      </c>
      <c r="AW396" s="12" t="s">
        <v>32</v>
      </c>
      <c r="AX396" s="12" t="s">
        <v>84</v>
      </c>
      <c r="AY396" s="252" t="s">
        <v>251</v>
      </c>
    </row>
    <row r="397" s="2" customFormat="1" ht="21.75" customHeight="1">
      <c r="A397" s="38"/>
      <c r="B397" s="39"/>
      <c r="C397" s="292" t="s">
        <v>1549</v>
      </c>
      <c r="D397" s="292" t="s">
        <v>1133</v>
      </c>
      <c r="E397" s="293" t="s">
        <v>1908</v>
      </c>
      <c r="F397" s="294" t="s">
        <v>1909</v>
      </c>
      <c r="G397" s="295" t="s">
        <v>416</v>
      </c>
      <c r="H397" s="296">
        <v>18</v>
      </c>
      <c r="I397" s="297"/>
      <c r="J397" s="298">
        <f>ROUND(I397*H397,2)</f>
        <v>0</v>
      </c>
      <c r="K397" s="299"/>
      <c r="L397" s="300"/>
      <c r="M397" s="301" t="s">
        <v>1</v>
      </c>
      <c r="N397" s="302" t="s">
        <v>41</v>
      </c>
      <c r="O397" s="91"/>
      <c r="P397" s="230">
        <f>O397*H397</f>
        <v>0</v>
      </c>
      <c r="Q397" s="230">
        <v>0.067000000000000004</v>
      </c>
      <c r="R397" s="230">
        <f>Q397*H397</f>
        <v>1.206</v>
      </c>
      <c r="S397" s="230">
        <v>0</v>
      </c>
      <c r="T397" s="231">
        <f>S397*H397</f>
        <v>0</v>
      </c>
      <c r="U397" s="38"/>
      <c r="V397" s="38"/>
      <c r="W397" s="38"/>
      <c r="X397" s="38"/>
      <c r="Y397" s="38"/>
      <c r="Z397" s="38"/>
      <c r="AA397" s="38"/>
      <c r="AB397" s="38"/>
      <c r="AC397" s="38"/>
      <c r="AD397" s="38"/>
      <c r="AE397" s="38"/>
      <c r="AR397" s="232" t="s">
        <v>299</v>
      </c>
      <c r="AT397" s="232" t="s">
        <v>1133</v>
      </c>
      <c r="AU397" s="232" t="s">
        <v>86</v>
      </c>
      <c r="AY397" s="17" t="s">
        <v>251</v>
      </c>
      <c r="BE397" s="233">
        <f>IF(N397="základní",J397,0)</f>
        <v>0</v>
      </c>
      <c r="BF397" s="233">
        <f>IF(N397="snížená",J397,0)</f>
        <v>0</v>
      </c>
      <c r="BG397" s="233">
        <f>IF(N397="zákl. přenesená",J397,0)</f>
        <v>0</v>
      </c>
      <c r="BH397" s="233">
        <f>IF(N397="sníž. přenesená",J397,0)</f>
        <v>0</v>
      </c>
      <c r="BI397" s="233">
        <f>IF(N397="nulová",J397,0)</f>
        <v>0</v>
      </c>
      <c r="BJ397" s="17" t="s">
        <v>84</v>
      </c>
      <c r="BK397" s="233">
        <f>ROUND(I397*H397,2)</f>
        <v>0</v>
      </c>
      <c r="BL397" s="17" t="s">
        <v>254</v>
      </c>
      <c r="BM397" s="232" t="s">
        <v>2558</v>
      </c>
    </row>
    <row r="398" s="2" customFormat="1">
      <c r="A398" s="38"/>
      <c r="B398" s="39"/>
      <c r="C398" s="40"/>
      <c r="D398" s="234" t="s">
        <v>260</v>
      </c>
      <c r="E398" s="40"/>
      <c r="F398" s="235" t="s">
        <v>1909</v>
      </c>
      <c r="G398" s="40"/>
      <c r="H398" s="40"/>
      <c r="I398" s="236"/>
      <c r="J398" s="40"/>
      <c r="K398" s="40"/>
      <c r="L398" s="44"/>
      <c r="M398" s="237"/>
      <c r="N398" s="238"/>
      <c r="O398" s="91"/>
      <c r="P398" s="91"/>
      <c r="Q398" s="91"/>
      <c r="R398" s="91"/>
      <c r="S398" s="91"/>
      <c r="T398" s="92"/>
      <c r="U398" s="38"/>
      <c r="V398" s="38"/>
      <c r="W398" s="38"/>
      <c r="X398" s="38"/>
      <c r="Y398" s="38"/>
      <c r="Z398" s="38"/>
      <c r="AA398" s="38"/>
      <c r="AB398" s="38"/>
      <c r="AC398" s="38"/>
      <c r="AD398" s="38"/>
      <c r="AE398" s="38"/>
      <c r="AT398" s="17" t="s">
        <v>260</v>
      </c>
      <c r="AU398" s="17" t="s">
        <v>86</v>
      </c>
    </row>
    <row r="399" s="2" customFormat="1" ht="24.15" customHeight="1">
      <c r="A399" s="38"/>
      <c r="B399" s="39"/>
      <c r="C399" s="220" t="s">
        <v>1557</v>
      </c>
      <c r="D399" s="220" t="s">
        <v>255</v>
      </c>
      <c r="E399" s="221" t="s">
        <v>1911</v>
      </c>
      <c r="F399" s="222" t="s">
        <v>1912</v>
      </c>
      <c r="G399" s="223" t="s">
        <v>416</v>
      </c>
      <c r="H399" s="224">
        <v>18</v>
      </c>
      <c r="I399" s="225"/>
      <c r="J399" s="226">
        <f>ROUND(I399*H399,2)</f>
        <v>0</v>
      </c>
      <c r="K399" s="227"/>
      <c r="L399" s="44"/>
      <c r="M399" s="228" t="s">
        <v>1</v>
      </c>
      <c r="N399" s="229" t="s">
        <v>41</v>
      </c>
      <c r="O399" s="91"/>
      <c r="P399" s="230">
        <f>O399*H399</f>
        <v>0</v>
      </c>
      <c r="Q399" s="230">
        <v>0.02972</v>
      </c>
      <c r="R399" s="230">
        <f>Q399*H399</f>
        <v>0.53495999999999999</v>
      </c>
      <c r="S399" s="230">
        <v>0</v>
      </c>
      <c r="T399" s="231">
        <f>S399*H399</f>
        <v>0</v>
      </c>
      <c r="U399" s="38"/>
      <c r="V399" s="38"/>
      <c r="W399" s="38"/>
      <c r="X399" s="38"/>
      <c r="Y399" s="38"/>
      <c r="Z399" s="38"/>
      <c r="AA399" s="38"/>
      <c r="AB399" s="38"/>
      <c r="AC399" s="38"/>
      <c r="AD399" s="38"/>
      <c r="AE399" s="38"/>
      <c r="AR399" s="232" t="s">
        <v>254</v>
      </c>
      <c r="AT399" s="232" t="s">
        <v>255</v>
      </c>
      <c r="AU399" s="232" t="s">
        <v>86</v>
      </c>
      <c r="AY399" s="17" t="s">
        <v>251</v>
      </c>
      <c r="BE399" s="233">
        <f>IF(N399="základní",J399,0)</f>
        <v>0</v>
      </c>
      <c r="BF399" s="233">
        <f>IF(N399="snížená",J399,0)</f>
        <v>0</v>
      </c>
      <c r="BG399" s="233">
        <f>IF(N399="zákl. přenesená",J399,0)</f>
        <v>0</v>
      </c>
      <c r="BH399" s="233">
        <f>IF(N399="sníž. přenesená",J399,0)</f>
        <v>0</v>
      </c>
      <c r="BI399" s="233">
        <f>IF(N399="nulová",J399,0)</f>
        <v>0</v>
      </c>
      <c r="BJ399" s="17" t="s">
        <v>84</v>
      </c>
      <c r="BK399" s="233">
        <f>ROUND(I399*H399,2)</f>
        <v>0</v>
      </c>
      <c r="BL399" s="17" t="s">
        <v>254</v>
      </c>
      <c r="BM399" s="232" t="s">
        <v>2559</v>
      </c>
    </row>
    <row r="400" s="2" customFormat="1">
      <c r="A400" s="38"/>
      <c r="B400" s="39"/>
      <c r="C400" s="40"/>
      <c r="D400" s="234" t="s">
        <v>260</v>
      </c>
      <c r="E400" s="40"/>
      <c r="F400" s="235" t="s">
        <v>1914</v>
      </c>
      <c r="G400" s="40"/>
      <c r="H400" s="40"/>
      <c r="I400" s="236"/>
      <c r="J400" s="40"/>
      <c r="K400" s="40"/>
      <c r="L400" s="44"/>
      <c r="M400" s="237"/>
      <c r="N400" s="238"/>
      <c r="O400" s="91"/>
      <c r="P400" s="91"/>
      <c r="Q400" s="91"/>
      <c r="R400" s="91"/>
      <c r="S400" s="91"/>
      <c r="T400" s="92"/>
      <c r="U400" s="38"/>
      <c r="V400" s="38"/>
      <c r="W400" s="38"/>
      <c r="X400" s="38"/>
      <c r="Y400" s="38"/>
      <c r="Z400" s="38"/>
      <c r="AA400" s="38"/>
      <c r="AB400" s="38"/>
      <c r="AC400" s="38"/>
      <c r="AD400" s="38"/>
      <c r="AE400" s="38"/>
      <c r="AT400" s="17" t="s">
        <v>260</v>
      </c>
      <c r="AU400" s="17" t="s">
        <v>86</v>
      </c>
    </row>
    <row r="401" s="2" customFormat="1">
      <c r="A401" s="38"/>
      <c r="B401" s="39"/>
      <c r="C401" s="40"/>
      <c r="D401" s="240" t="s">
        <v>274</v>
      </c>
      <c r="E401" s="40"/>
      <c r="F401" s="241" t="s">
        <v>1915</v>
      </c>
      <c r="G401" s="40"/>
      <c r="H401" s="40"/>
      <c r="I401" s="236"/>
      <c r="J401" s="40"/>
      <c r="K401" s="40"/>
      <c r="L401" s="44"/>
      <c r="M401" s="237"/>
      <c r="N401" s="238"/>
      <c r="O401" s="91"/>
      <c r="P401" s="91"/>
      <c r="Q401" s="91"/>
      <c r="R401" s="91"/>
      <c r="S401" s="91"/>
      <c r="T401" s="92"/>
      <c r="U401" s="38"/>
      <c r="V401" s="38"/>
      <c r="W401" s="38"/>
      <c r="X401" s="38"/>
      <c r="Y401" s="38"/>
      <c r="Z401" s="38"/>
      <c r="AA401" s="38"/>
      <c r="AB401" s="38"/>
      <c r="AC401" s="38"/>
      <c r="AD401" s="38"/>
      <c r="AE401" s="38"/>
      <c r="AT401" s="17" t="s">
        <v>274</v>
      </c>
      <c r="AU401" s="17" t="s">
        <v>86</v>
      </c>
    </row>
    <row r="402" s="12" customFormat="1">
      <c r="A402" s="12"/>
      <c r="B402" s="242"/>
      <c r="C402" s="243"/>
      <c r="D402" s="234" t="s">
        <v>276</v>
      </c>
      <c r="E402" s="244" t="s">
        <v>1</v>
      </c>
      <c r="F402" s="245" t="s">
        <v>363</v>
      </c>
      <c r="G402" s="243"/>
      <c r="H402" s="246">
        <v>18</v>
      </c>
      <c r="I402" s="247"/>
      <c r="J402" s="243"/>
      <c r="K402" s="243"/>
      <c r="L402" s="248"/>
      <c r="M402" s="249"/>
      <c r="N402" s="250"/>
      <c r="O402" s="250"/>
      <c r="P402" s="250"/>
      <c r="Q402" s="250"/>
      <c r="R402" s="250"/>
      <c r="S402" s="250"/>
      <c r="T402" s="251"/>
      <c r="U402" s="12"/>
      <c r="V402" s="12"/>
      <c r="W402" s="12"/>
      <c r="X402" s="12"/>
      <c r="Y402" s="12"/>
      <c r="Z402" s="12"/>
      <c r="AA402" s="12"/>
      <c r="AB402" s="12"/>
      <c r="AC402" s="12"/>
      <c r="AD402" s="12"/>
      <c r="AE402" s="12"/>
      <c r="AT402" s="252" t="s">
        <v>276</v>
      </c>
      <c r="AU402" s="252" t="s">
        <v>86</v>
      </c>
      <c r="AV402" s="12" t="s">
        <v>86</v>
      </c>
      <c r="AW402" s="12" t="s">
        <v>32</v>
      </c>
      <c r="AX402" s="12" t="s">
        <v>84</v>
      </c>
      <c r="AY402" s="252" t="s">
        <v>251</v>
      </c>
    </row>
    <row r="403" s="2" customFormat="1" ht="21.75" customHeight="1">
      <c r="A403" s="38"/>
      <c r="B403" s="39"/>
      <c r="C403" s="292" t="s">
        <v>1564</v>
      </c>
      <c r="D403" s="292" t="s">
        <v>1133</v>
      </c>
      <c r="E403" s="293" t="s">
        <v>1917</v>
      </c>
      <c r="F403" s="294" t="s">
        <v>1918</v>
      </c>
      <c r="G403" s="295" t="s">
        <v>416</v>
      </c>
      <c r="H403" s="296">
        <v>18</v>
      </c>
      <c r="I403" s="297"/>
      <c r="J403" s="298">
        <f>ROUND(I403*H403,2)</f>
        <v>0</v>
      </c>
      <c r="K403" s="299"/>
      <c r="L403" s="300"/>
      <c r="M403" s="301" t="s">
        <v>1</v>
      </c>
      <c r="N403" s="302" t="s">
        <v>41</v>
      </c>
      <c r="O403" s="91"/>
      <c r="P403" s="230">
        <f>O403*H403</f>
        <v>0</v>
      </c>
      <c r="Q403" s="230">
        <v>0.111</v>
      </c>
      <c r="R403" s="230">
        <f>Q403*H403</f>
        <v>1.998</v>
      </c>
      <c r="S403" s="230">
        <v>0</v>
      </c>
      <c r="T403" s="231">
        <f>S403*H403</f>
        <v>0</v>
      </c>
      <c r="U403" s="38"/>
      <c r="V403" s="38"/>
      <c r="W403" s="38"/>
      <c r="X403" s="38"/>
      <c r="Y403" s="38"/>
      <c r="Z403" s="38"/>
      <c r="AA403" s="38"/>
      <c r="AB403" s="38"/>
      <c r="AC403" s="38"/>
      <c r="AD403" s="38"/>
      <c r="AE403" s="38"/>
      <c r="AR403" s="232" t="s">
        <v>299</v>
      </c>
      <c r="AT403" s="232" t="s">
        <v>1133</v>
      </c>
      <c r="AU403" s="232" t="s">
        <v>86</v>
      </c>
      <c r="AY403" s="17" t="s">
        <v>251</v>
      </c>
      <c r="BE403" s="233">
        <f>IF(N403="základní",J403,0)</f>
        <v>0</v>
      </c>
      <c r="BF403" s="233">
        <f>IF(N403="snížená",J403,0)</f>
        <v>0</v>
      </c>
      <c r="BG403" s="233">
        <f>IF(N403="zákl. přenesená",J403,0)</f>
        <v>0</v>
      </c>
      <c r="BH403" s="233">
        <f>IF(N403="sníž. přenesená",J403,0)</f>
        <v>0</v>
      </c>
      <c r="BI403" s="233">
        <f>IF(N403="nulová",J403,0)</f>
        <v>0</v>
      </c>
      <c r="BJ403" s="17" t="s">
        <v>84</v>
      </c>
      <c r="BK403" s="233">
        <f>ROUND(I403*H403,2)</f>
        <v>0</v>
      </c>
      <c r="BL403" s="17" t="s">
        <v>254</v>
      </c>
      <c r="BM403" s="232" t="s">
        <v>2560</v>
      </c>
    </row>
    <row r="404" s="2" customFormat="1">
      <c r="A404" s="38"/>
      <c r="B404" s="39"/>
      <c r="C404" s="40"/>
      <c r="D404" s="234" t="s">
        <v>260</v>
      </c>
      <c r="E404" s="40"/>
      <c r="F404" s="235" t="s">
        <v>1918</v>
      </c>
      <c r="G404" s="40"/>
      <c r="H404" s="40"/>
      <c r="I404" s="236"/>
      <c r="J404" s="40"/>
      <c r="K404" s="40"/>
      <c r="L404" s="44"/>
      <c r="M404" s="237"/>
      <c r="N404" s="238"/>
      <c r="O404" s="91"/>
      <c r="P404" s="91"/>
      <c r="Q404" s="91"/>
      <c r="R404" s="91"/>
      <c r="S404" s="91"/>
      <c r="T404" s="92"/>
      <c r="U404" s="38"/>
      <c r="V404" s="38"/>
      <c r="W404" s="38"/>
      <c r="X404" s="38"/>
      <c r="Y404" s="38"/>
      <c r="Z404" s="38"/>
      <c r="AA404" s="38"/>
      <c r="AB404" s="38"/>
      <c r="AC404" s="38"/>
      <c r="AD404" s="38"/>
      <c r="AE404" s="38"/>
      <c r="AT404" s="17" t="s">
        <v>260</v>
      </c>
      <c r="AU404" s="17" t="s">
        <v>86</v>
      </c>
    </row>
    <row r="405" s="2" customFormat="1" ht="24.15" customHeight="1">
      <c r="A405" s="38"/>
      <c r="B405" s="39"/>
      <c r="C405" s="220" t="s">
        <v>1571</v>
      </c>
      <c r="D405" s="220" t="s">
        <v>255</v>
      </c>
      <c r="E405" s="221" t="s">
        <v>1921</v>
      </c>
      <c r="F405" s="222" t="s">
        <v>1922</v>
      </c>
      <c r="G405" s="223" t="s">
        <v>416</v>
      </c>
      <c r="H405" s="224">
        <v>18</v>
      </c>
      <c r="I405" s="225"/>
      <c r="J405" s="226">
        <f>ROUND(I405*H405,2)</f>
        <v>0</v>
      </c>
      <c r="K405" s="227"/>
      <c r="L405" s="44"/>
      <c r="M405" s="228" t="s">
        <v>1</v>
      </c>
      <c r="N405" s="229" t="s">
        <v>41</v>
      </c>
      <c r="O405" s="91"/>
      <c r="P405" s="230">
        <f>O405*H405</f>
        <v>0</v>
      </c>
      <c r="Q405" s="230">
        <v>0.02972</v>
      </c>
      <c r="R405" s="230">
        <f>Q405*H405</f>
        <v>0.53495999999999999</v>
      </c>
      <c r="S405" s="230">
        <v>0</v>
      </c>
      <c r="T405" s="231">
        <f>S405*H405</f>
        <v>0</v>
      </c>
      <c r="U405" s="38"/>
      <c r="V405" s="38"/>
      <c r="W405" s="38"/>
      <c r="X405" s="38"/>
      <c r="Y405" s="38"/>
      <c r="Z405" s="38"/>
      <c r="AA405" s="38"/>
      <c r="AB405" s="38"/>
      <c r="AC405" s="38"/>
      <c r="AD405" s="38"/>
      <c r="AE405" s="38"/>
      <c r="AR405" s="232" t="s">
        <v>254</v>
      </c>
      <c r="AT405" s="232" t="s">
        <v>255</v>
      </c>
      <c r="AU405" s="232" t="s">
        <v>86</v>
      </c>
      <c r="AY405" s="17" t="s">
        <v>251</v>
      </c>
      <c r="BE405" s="233">
        <f>IF(N405="základní",J405,0)</f>
        <v>0</v>
      </c>
      <c r="BF405" s="233">
        <f>IF(N405="snížená",J405,0)</f>
        <v>0</v>
      </c>
      <c r="BG405" s="233">
        <f>IF(N405="zákl. přenesená",J405,0)</f>
        <v>0</v>
      </c>
      <c r="BH405" s="233">
        <f>IF(N405="sníž. přenesená",J405,0)</f>
        <v>0</v>
      </c>
      <c r="BI405" s="233">
        <f>IF(N405="nulová",J405,0)</f>
        <v>0</v>
      </c>
      <c r="BJ405" s="17" t="s">
        <v>84</v>
      </c>
      <c r="BK405" s="233">
        <f>ROUND(I405*H405,2)</f>
        <v>0</v>
      </c>
      <c r="BL405" s="17" t="s">
        <v>254</v>
      </c>
      <c r="BM405" s="232" t="s">
        <v>2561</v>
      </c>
    </row>
    <row r="406" s="2" customFormat="1">
      <c r="A406" s="38"/>
      <c r="B406" s="39"/>
      <c r="C406" s="40"/>
      <c r="D406" s="234" t="s">
        <v>260</v>
      </c>
      <c r="E406" s="40"/>
      <c r="F406" s="235" t="s">
        <v>1924</v>
      </c>
      <c r="G406" s="40"/>
      <c r="H406" s="40"/>
      <c r="I406" s="236"/>
      <c r="J406" s="40"/>
      <c r="K406" s="40"/>
      <c r="L406" s="44"/>
      <c r="M406" s="237"/>
      <c r="N406" s="238"/>
      <c r="O406" s="91"/>
      <c r="P406" s="91"/>
      <c r="Q406" s="91"/>
      <c r="R406" s="91"/>
      <c r="S406" s="91"/>
      <c r="T406" s="92"/>
      <c r="U406" s="38"/>
      <c r="V406" s="38"/>
      <c r="W406" s="38"/>
      <c r="X406" s="38"/>
      <c r="Y406" s="38"/>
      <c r="Z406" s="38"/>
      <c r="AA406" s="38"/>
      <c r="AB406" s="38"/>
      <c r="AC406" s="38"/>
      <c r="AD406" s="38"/>
      <c r="AE406" s="38"/>
      <c r="AT406" s="17" t="s">
        <v>260</v>
      </c>
      <c r="AU406" s="17" t="s">
        <v>86</v>
      </c>
    </row>
    <row r="407" s="2" customFormat="1">
      <c r="A407" s="38"/>
      <c r="B407" s="39"/>
      <c r="C407" s="40"/>
      <c r="D407" s="240" t="s">
        <v>274</v>
      </c>
      <c r="E407" s="40"/>
      <c r="F407" s="241" t="s">
        <v>1925</v>
      </c>
      <c r="G407" s="40"/>
      <c r="H407" s="40"/>
      <c r="I407" s="236"/>
      <c r="J407" s="40"/>
      <c r="K407" s="40"/>
      <c r="L407" s="44"/>
      <c r="M407" s="237"/>
      <c r="N407" s="238"/>
      <c r="O407" s="91"/>
      <c r="P407" s="91"/>
      <c r="Q407" s="91"/>
      <c r="R407" s="91"/>
      <c r="S407" s="91"/>
      <c r="T407" s="92"/>
      <c r="U407" s="38"/>
      <c r="V407" s="38"/>
      <c r="W407" s="38"/>
      <c r="X407" s="38"/>
      <c r="Y407" s="38"/>
      <c r="Z407" s="38"/>
      <c r="AA407" s="38"/>
      <c r="AB407" s="38"/>
      <c r="AC407" s="38"/>
      <c r="AD407" s="38"/>
      <c r="AE407" s="38"/>
      <c r="AT407" s="17" t="s">
        <v>274</v>
      </c>
      <c r="AU407" s="17" t="s">
        <v>86</v>
      </c>
    </row>
    <row r="408" s="12" customFormat="1">
      <c r="A408" s="12"/>
      <c r="B408" s="242"/>
      <c r="C408" s="243"/>
      <c r="D408" s="234" t="s">
        <v>276</v>
      </c>
      <c r="E408" s="244" t="s">
        <v>1</v>
      </c>
      <c r="F408" s="245" t="s">
        <v>363</v>
      </c>
      <c r="G408" s="243"/>
      <c r="H408" s="246">
        <v>18</v>
      </c>
      <c r="I408" s="247"/>
      <c r="J408" s="243"/>
      <c r="K408" s="243"/>
      <c r="L408" s="248"/>
      <c r="M408" s="249"/>
      <c r="N408" s="250"/>
      <c r="O408" s="250"/>
      <c r="P408" s="250"/>
      <c r="Q408" s="250"/>
      <c r="R408" s="250"/>
      <c r="S408" s="250"/>
      <c r="T408" s="251"/>
      <c r="U408" s="12"/>
      <c r="V408" s="12"/>
      <c r="W408" s="12"/>
      <c r="X408" s="12"/>
      <c r="Y408" s="12"/>
      <c r="Z408" s="12"/>
      <c r="AA408" s="12"/>
      <c r="AB408" s="12"/>
      <c r="AC408" s="12"/>
      <c r="AD408" s="12"/>
      <c r="AE408" s="12"/>
      <c r="AT408" s="252" t="s">
        <v>276</v>
      </c>
      <c r="AU408" s="252" t="s">
        <v>86</v>
      </c>
      <c r="AV408" s="12" t="s">
        <v>86</v>
      </c>
      <c r="AW408" s="12" t="s">
        <v>32</v>
      </c>
      <c r="AX408" s="12" t="s">
        <v>84</v>
      </c>
      <c r="AY408" s="252" t="s">
        <v>251</v>
      </c>
    </row>
    <row r="409" s="2" customFormat="1" ht="24.15" customHeight="1">
      <c r="A409" s="38"/>
      <c r="B409" s="39"/>
      <c r="C409" s="292" t="s">
        <v>1580</v>
      </c>
      <c r="D409" s="292" t="s">
        <v>1133</v>
      </c>
      <c r="E409" s="293" t="s">
        <v>1927</v>
      </c>
      <c r="F409" s="294" t="s">
        <v>1928</v>
      </c>
      <c r="G409" s="295" t="s">
        <v>416</v>
      </c>
      <c r="H409" s="296">
        <v>18</v>
      </c>
      <c r="I409" s="297"/>
      <c r="J409" s="298">
        <f>ROUND(I409*H409,2)</f>
        <v>0</v>
      </c>
      <c r="K409" s="299"/>
      <c r="L409" s="300"/>
      <c r="M409" s="301" t="s">
        <v>1</v>
      </c>
      <c r="N409" s="302" t="s">
        <v>41</v>
      </c>
      <c r="O409" s="91"/>
      <c r="P409" s="230">
        <f>O409*H409</f>
        <v>0</v>
      </c>
      <c r="Q409" s="230">
        <v>0.057000000000000002</v>
      </c>
      <c r="R409" s="230">
        <f>Q409*H409</f>
        <v>1.026</v>
      </c>
      <c r="S409" s="230">
        <v>0</v>
      </c>
      <c r="T409" s="231">
        <f>S409*H409</f>
        <v>0</v>
      </c>
      <c r="U409" s="38"/>
      <c r="V409" s="38"/>
      <c r="W409" s="38"/>
      <c r="X409" s="38"/>
      <c r="Y409" s="38"/>
      <c r="Z409" s="38"/>
      <c r="AA409" s="38"/>
      <c r="AB409" s="38"/>
      <c r="AC409" s="38"/>
      <c r="AD409" s="38"/>
      <c r="AE409" s="38"/>
      <c r="AR409" s="232" t="s">
        <v>299</v>
      </c>
      <c r="AT409" s="232" t="s">
        <v>1133</v>
      </c>
      <c r="AU409" s="232" t="s">
        <v>86</v>
      </c>
      <c r="AY409" s="17" t="s">
        <v>251</v>
      </c>
      <c r="BE409" s="233">
        <f>IF(N409="základní",J409,0)</f>
        <v>0</v>
      </c>
      <c r="BF409" s="233">
        <f>IF(N409="snížená",J409,0)</f>
        <v>0</v>
      </c>
      <c r="BG409" s="233">
        <f>IF(N409="zákl. přenesená",J409,0)</f>
        <v>0</v>
      </c>
      <c r="BH409" s="233">
        <f>IF(N409="sníž. přenesená",J409,0)</f>
        <v>0</v>
      </c>
      <c r="BI409" s="233">
        <f>IF(N409="nulová",J409,0)</f>
        <v>0</v>
      </c>
      <c r="BJ409" s="17" t="s">
        <v>84</v>
      </c>
      <c r="BK409" s="233">
        <f>ROUND(I409*H409,2)</f>
        <v>0</v>
      </c>
      <c r="BL409" s="17" t="s">
        <v>254</v>
      </c>
      <c r="BM409" s="232" t="s">
        <v>2562</v>
      </c>
    </row>
    <row r="410" s="2" customFormat="1">
      <c r="A410" s="38"/>
      <c r="B410" s="39"/>
      <c r="C410" s="40"/>
      <c r="D410" s="234" t="s">
        <v>260</v>
      </c>
      <c r="E410" s="40"/>
      <c r="F410" s="235" t="s">
        <v>1928</v>
      </c>
      <c r="G410" s="40"/>
      <c r="H410" s="40"/>
      <c r="I410" s="236"/>
      <c r="J410" s="40"/>
      <c r="K410" s="40"/>
      <c r="L410" s="44"/>
      <c r="M410" s="237"/>
      <c r="N410" s="238"/>
      <c r="O410" s="91"/>
      <c r="P410" s="91"/>
      <c r="Q410" s="91"/>
      <c r="R410" s="91"/>
      <c r="S410" s="91"/>
      <c r="T410" s="92"/>
      <c r="U410" s="38"/>
      <c r="V410" s="38"/>
      <c r="W410" s="38"/>
      <c r="X410" s="38"/>
      <c r="Y410" s="38"/>
      <c r="Z410" s="38"/>
      <c r="AA410" s="38"/>
      <c r="AB410" s="38"/>
      <c r="AC410" s="38"/>
      <c r="AD410" s="38"/>
      <c r="AE410" s="38"/>
      <c r="AT410" s="17" t="s">
        <v>260</v>
      </c>
      <c r="AU410" s="17" t="s">
        <v>86</v>
      </c>
    </row>
    <row r="411" s="2" customFormat="1" ht="24.15" customHeight="1">
      <c r="A411" s="38"/>
      <c r="B411" s="39"/>
      <c r="C411" s="220" t="s">
        <v>1591</v>
      </c>
      <c r="D411" s="220" t="s">
        <v>255</v>
      </c>
      <c r="E411" s="221" t="s">
        <v>1941</v>
      </c>
      <c r="F411" s="222" t="s">
        <v>1942</v>
      </c>
      <c r="G411" s="223" t="s">
        <v>416</v>
      </c>
      <c r="H411" s="224">
        <v>18</v>
      </c>
      <c r="I411" s="225"/>
      <c r="J411" s="226">
        <f>ROUND(I411*H411,2)</f>
        <v>0</v>
      </c>
      <c r="K411" s="227"/>
      <c r="L411" s="44"/>
      <c r="M411" s="228" t="s">
        <v>1</v>
      </c>
      <c r="N411" s="229" t="s">
        <v>41</v>
      </c>
      <c r="O411" s="91"/>
      <c r="P411" s="230">
        <f>O411*H411</f>
        <v>0</v>
      </c>
      <c r="Q411" s="230">
        <v>0.02972</v>
      </c>
      <c r="R411" s="230">
        <f>Q411*H411</f>
        <v>0.53495999999999999</v>
      </c>
      <c r="S411" s="230">
        <v>0</v>
      </c>
      <c r="T411" s="231">
        <f>S411*H411</f>
        <v>0</v>
      </c>
      <c r="U411" s="38"/>
      <c r="V411" s="38"/>
      <c r="W411" s="38"/>
      <c r="X411" s="38"/>
      <c r="Y411" s="38"/>
      <c r="Z411" s="38"/>
      <c r="AA411" s="38"/>
      <c r="AB411" s="38"/>
      <c r="AC411" s="38"/>
      <c r="AD411" s="38"/>
      <c r="AE411" s="38"/>
      <c r="AR411" s="232" t="s">
        <v>254</v>
      </c>
      <c r="AT411" s="232" t="s">
        <v>255</v>
      </c>
      <c r="AU411" s="232" t="s">
        <v>86</v>
      </c>
      <c r="AY411" s="17" t="s">
        <v>251</v>
      </c>
      <c r="BE411" s="233">
        <f>IF(N411="základní",J411,0)</f>
        <v>0</v>
      </c>
      <c r="BF411" s="233">
        <f>IF(N411="snížená",J411,0)</f>
        <v>0</v>
      </c>
      <c r="BG411" s="233">
        <f>IF(N411="zákl. přenesená",J411,0)</f>
        <v>0</v>
      </c>
      <c r="BH411" s="233">
        <f>IF(N411="sníž. přenesená",J411,0)</f>
        <v>0</v>
      </c>
      <c r="BI411" s="233">
        <f>IF(N411="nulová",J411,0)</f>
        <v>0</v>
      </c>
      <c r="BJ411" s="17" t="s">
        <v>84</v>
      </c>
      <c r="BK411" s="233">
        <f>ROUND(I411*H411,2)</f>
        <v>0</v>
      </c>
      <c r="BL411" s="17" t="s">
        <v>254</v>
      </c>
      <c r="BM411" s="232" t="s">
        <v>2563</v>
      </c>
    </row>
    <row r="412" s="2" customFormat="1">
      <c r="A412" s="38"/>
      <c r="B412" s="39"/>
      <c r="C412" s="40"/>
      <c r="D412" s="234" t="s">
        <v>260</v>
      </c>
      <c r="E412" s="40"/>
      <c r="F412" s="235" t="s">
        <v>1944</v>
      </c>
      <c r="G412" s="40"/>
      <c r="H412" s="40"/>
      <c r="I412" s="236"/>
      <c r="J412" s="40"/>
      <c r="K412" s="40"/>
      <c r="L412" s="44"/>
      <c r="M412" s="237"/>
      <c r="N412" s="238"/>
      <c r="O412" s="91"/>
      <c r="P412" s="91"/>
      <c r="Q412" s="91"/>
      <c r="R412" s="91"/>
      <c r="S412" s="91"/>
      <c r="T412" s="92"/>
      <c r="U412" s="38"/>
      <c r="V412" s="38"/>
      <c r="W412" s="38"/>
      <c r="X412" s="38"/>
      <c r="Y412" s="38"/>
      <c r="Z412" s="38"/>
      <c r="AA412" s="38"/>
      <c r="AB412" s="38"/>
      <c r="AC412" s="38"/>
      <c r="AD412" s="38"/>
      <c r="AE412" s="38"/>
      <c r="AT412" s="17" t="s">
        <v>260</v>
      </c>
      <c r="AU412" s="17" t="s">
        <v>86</v>
      </c>
    </row>
    <row r="413" s="2" customFormat="1">
      <c r="A413" s="38"/>
      <c r="B413" s="39"/>
      <c r="C413" s="40"/>
      <c r="D413" s="240" t="s">
        <v>274</v>
      </c>
      <c r="E413" s="40"/>
      <c r="F413" s="241" t="s">
        <v>1945</v>
      </c>
      <c r="G413" s="40"/>
      <c r="H413" s="40"/>
      <c r="I413" s="236"/>
      <c r="J413" s="40"/>
      <c r="K413" s="40"/>
      <c r="L413" s="44"/>
      <c r="M413" s="237"/>
      <c r="N413" s="238"/>
      <c r="O413" s="91"/>
      <c r="P413" s="91"/>
      <c r="Q413" s="91"/>
      <c r="R413" s="91"/>
      <c r="S413" s="91"/>
      <c r="T413" s="92"/>
      <c r="U413" s="38"/>
      <c r="V413" s="38"/>
      <c r="W413" s="38"/>
      <c r="X413" s="38"/>
      <c r="Y413" s="38"/>
      <c r="Z413" s="38"/>
      <c r="AA413" s="38"/>
      <c r="AB413" s="38"/>
      <c r="AC413" s="38"/>
      <c r="AD413" s="38"/>
      <c r="AE413" s="38"/>
      <c r="AT413" s="17" t="s">
        <v>274</v>
      </c>
      <c r="AU413" s="17" t="s">
        <v>86</v>
      </c>
    </row>
    <row r="414" s="12" customFormat="1">
      <c r="A414" s="12"/>
      <c r="B414" s="242"/>
      <c r="C414" s="243"/>
      <c r="D414" s="234" t="s">
        <v>276</v>
      </c>
      <c r="E414" s="244" t="s">
        <v>1</v>
      </c>
      <c r="F414" s="245" t="s">
        <v>363</v>
      </c>
      <c r="G414" s="243"/>
      <c r="H414" s="246">
        <v>18</v>
      </c>
      <c r="I414" s="247"/>
      <c r="J414" s="243"/>
      <c r="K414" s="243"/>
      <c r="L414" s="248"/>
      <c r="M414" s="249"/>
      <c r="N414" s="250"/>
      <c r="O414" s="250"/>
      <c r="P414" s="250"/>
      <c r="Q414" s="250"/>
      <c r="R414" s="250"/>
      <c r="S414" s="250"/>
      <c r="T414" s="251"/>
      <c r="U414" s="12"/>
      <c r="V414" s="12"/>
      <c r="W414" s="12"/>
      <c r="X414" s="12"/>
      <c r="Y414" s="12"/>
      <c r="Z414" s="12"/>
      <c r="AA414" s="12"/>
      <c r="AB414" s="12"/>
      <c r="AC414" s="12"/>
      <c r="AD414" s="12"/>
      <c r="AE414" s="12"/>
      <c r="AT414" s="252" t="s">
        <v>276</v>
      </c>
      <c r="AU414" s="252" t="s">
        <v>86</v>
      </c>
      <c r="AV414" s="12" t="s">
        <v>86</v>
      </c>
      <c r="AW414" s="12" t="s">
        <v>32</v>
      </c>
      <c r="AX414" s="12" t="s">
        <v>84</v>
      </c>
      <c r="AY414" s="252" t="s">
        <v>251</v>
      </c>
    </row>
    <row r="415" s="2" customFormat="1" ht="24.15" customHeight="1">
      <c r="A415" s="38"/>
      <c r="B415" s="39"/>
      <c r="C415" s="292" t="s">
        <v>1598</v>
      </c>
      <c r="D415" s="292" t="s">
        <v>1133</v>
      </c>
      <c r="E415" s="293" t="s">
        <v>1947</v>
      </c>
      <c r="F415" s="294" t="s">
        <v>1948</v>
      </c>
      <c r="G415" s="295" t="s">
        <v>416</v>
      </c>
      <c r="H415" s="296">
        <v>18</v>
      </c>
      <c r="I415" s="297"/>
      <c r="J415" s="298">
        <f>ROUND(I415*H415,2)</f>
        <v>0</v>
      </c>
      <c r="K415" s="299"/>
      <c r="L415" s="300"/>
      <c r="M415" s="301" t="s">
        <v>1</v>
      </c>
      <c r="N415" s="302" t="s">
        <v>41</v>
      </c>
      <c r="O415" s="91"/>
      <c r="P415" s="230">
        <f>O415*H415</f>
        <v>0</v>
      </c>
      <c r="Q415" s="230">
        <v>0.089999999999999997</v>
      </c>
      <c r="R415" s="230">
        <f>Q415*H415</f>
        <v>1.6199999999999999</v>
      </c>
      <c r="S415" s="230">
        <v>0</v>
      </c>
      <c r="T415" s="231">
        <f>S415*H415</f>
        <v>0</v>
      </c>
      <c r="U415" s="38"/>
      <c r="V415" s="38"/>
      <c r="W415" s="38"/>
      <c r="X415" s="38"/>
      <c r="Y415" s="38"/>
      <c r="Z415" s="38"/>
      <c r="AA415" s="38"/>
      <c r="AB415" s="38"/>
      <c r="AC415" s="38"/>
      <c r="AD415" s="38"/>
      <c r="AE415" s="38"/>
      <c r="AR415" s="232" t="s">
        <v>299</v>
      </c>
      <c r="AT415" s="232" t="s">
        <v>1133</v>
      </c>
      <c r="AU415" s="232" t="s">
        <v>86</v>
      </c>
      <c r="AY415" s="17" t="s">
        <v>251</v>
      </c>
      <c r="BE415" s="233">
        <f>IF(N415="základní",J415,0)</f>
        <v>0</v>
      </c>
      <c r="BF415" s="233">
        <f>IF(N415="snížená",J415,0)</f>
        <v>0</v>
      </c>
      <c r="BG415" s="233">
        <f>IF(N415="zákl. přenesená",J415,0)</f>
        <v>0</v>
      </c>
      <c r="BH415" s="233">
        <f>IF(N415="sníž. přenesená",J415,0)</f>
        <v>0</v>
      </c>
      <c r="BI415" s="233">
        <f>IF(N415="nulová",J415,0)</f>
        <v>0</v>
      </c>
      <c r="BJ415" s="17" t="s">
        <v>84</v>
      </c>
      <c r="BK415" s="233">
        <f>ROUND(I415*H415,2)</f>
        <v>0</v>
      </c>
      <c r="BL415" s="17" t="s">
        <v>254</v>
      </c>
      <c r="BM415" s="232" t="s">
        <v>2564</v>
      </c>
    </row>
    <row r="416" s="2" customFormat="1">
      <c r="A416" s="38"/>
      <c r="B416" s="39"/>
      <c r="C416" s="40"/>
      <c r="D416" s="234" t="s">
        <v>260</v>
      </c>
      <c r="E416" s="40"/>
      <c r="F416" s="235" t="s">
        <v>1948</v>
      </c>
      <c r="G416" s="40"/>
      <c r="H416" s="40"/>
      <c r="I416" s="236"/>
      <c r="J416" s="40"/>
      <c r="K416" s="40"/>
      <c r="L416" s="44"/>
      <c r="M416" s="237"/>
      <c r="N416" s="238"/>
      <c r="O416" s="91"/>
      <c r="P416" s="91"/>
      <c r="Q416" s="91"/>
      <c r="R416" s="91"/>
      <c r="S416" s="91"/>
      <c r="T416" s="92"/>
      <c r="U416" s="38"/>
      <c r="V416" s="38"/>
      <c r="W416" s="38"/>
      <c r="X416" s="38"/>
      <c r="Y416" s="38"/>
      <c r="Z416" s="38"/>
      <c r="AA416" s="38"/>
      <c r="AB416" s="38"/>
      <c r="AC416" s="38"/>
      <c r="AD416" s="38"/>
      <c r="AE416" s="38"/>
      <c r="AT416" s="17" t="s">
        <v>260</v>
      </c>
      <c r="AU416" s="17" t="s">
        <v>86</v>
      </c>
    </row>
    <row r="417" s="2" customFormat="1" ht="24.15" customHeight="1">
      <c r="A417" s="38"/>
      <c r="B417" s="39"/>
      <c r="C417" s="220" t="s">
        <v>1605</v>
      </c>
      <c r="D417" s="220" t="s">
        <v>255</v>
      </c>
      <c r="E417" s="221" t="s">
        <v>1951</v>
      </c>
      <c r="F417" s="222" t="s">
        <v>1952</v>
      </c>
      <c r="G417" s="223" t="s">
        <v>416</v>
      </c>
      <c r="H417" s="224">
        <v>18</v>
      </c>
      <c r="I417" s="225"/>
      <c r="J417" s="226">
        <f>ROUND(I417*H417,2)</f>
        <v>0</v>
      </c>
      <c r="K417" s="227"/>
      <c r="L417" s="44"/>
      <c r="M417" s="228" t="s">
        <v>1</v>
      </c>
      <c r="N417" s="229" t="s">
        <v>41</v>
      </c>
      <c r="O417" s="91"/>
      <c r="P417" s="230">
        <f>O417*H417</f>
        <v>0</v>
      </c>
      <c r="Q417" s="230">
        <v>0.21734000000000001</v>
      </c>
      <c r="R417" s="230">
        <f>Q417*H417</f>
        <v>3.9121200000000003</v>
      </c>
      <c r="S417" s="230">
        <v>0</v>
      </c>
      <c r="T417" s="231">
        <f>S417*H417</f>
        <v>0</v>
      </c>
      <c r="U417" s="38"/>
      <c r="V417" s="38"/>
      <c r="W417" s="38"/>
      <c r="X417" s="38"/>
      <c r="Y417" s="38"/>
      <c r="Z417" s="38"/>
      <c r="AA417" s="38"/>
      <c r="AB417" s="38"/>
      <c r="AC417" s="38"/>
      <c r="AD417" s="38"/>
      <c r="AE417" s="38"/>
      <c r="AR417" s="232" t="s">
        <v>254</v>
      </c>
      <c r="AT417" s="232" t="s">
        <v>255</v>
      </c>
      <c r="AU417" s="232" t="s">
        <v>86</v>
      </c>
      <c r="AY417" s="17" t="s">
        <v>251</v>
      </c>
      <c r="BE417" s="233">
        <f>IF(N417="základní",J417,0)</f>
        <v>0</v>
      </c>
      <c r="BF417" s="233">
        <f>IF(N417="snížená",J417,0)</f>
        <v>0</v>
      </c>
      <c r="BG417" s="233">
        <f>IF(N417="zákl. přenesená",J417,0)</f>
        <v>0</v>
      </c>
      <c r="BH417" s="233">
        <f>IF(N417="sníž. přenesená",J417,0)</f>
        <v>0</v>
      </c>
      <c r="BI417" s="233">
        <f>IF(N417="nulová",J417,0)</f>
        <v>0</v>
      </c>
      <c r="BJ417" s="17" t="s">
        <v>84</v>
      </c>
      <c r="BK417" s="233">
        <f>ROUND(I417*H417,2)</f>
        <v>0</v>
      </c>
      <c r="BL417" s="17" t="s">
        <v>254</v>
      </c>
      <c r="BM417" s="232" t="s">
        <v>2565</v>
      </c>
    </row>
    <row r="418" s="2" customFormat="1">
      <c r="A418" s="38"/>
      <c r="B418" s="39"/>
      <c r="C418" s="40"/>
      <c r="D418" s="234" t="s">
        <v>260</v>
      </c>
      <c r="E418" s="40"/>
      <c r="F418" s="235" t="s">
        <v>1952</v>
      </c>
      <c r="G418" s="40"/>
      <c r="H418" s="40"/>
      <c r="I418" s="236"/>
      <c r="J418" s="40"/>
      <c r="K418" s="40"/>
      <c r="L418" s="44"/>
      <c r="M418" s="237"/>
      <c r="N418" s="238"/>
      <c r="O418" s="91"/>
      <c r="P418" s="91"/>
      <c r="Q418" s="91"/>
      <c r="R418" s="91"/>
      <c r="S418" s="91"/>
      <c r="T418" s="92"/>
      <c r="U418" s="38"/>
      <c r="V418" s="38"/>
      <c r="W418" s="38"/>
      <c r="X418" s="38"/>
      <c r="Y418" s="38"/>
      <c r="Z418" s="38"/>
      <c r="AA418" s="38"/>
      <c r="AB418" s="38"/>
      <c r="AC418" s="38"/>
      <c r="AD418" s="38"/>
      <c r="AE418" s="38"/>
      <c r="AT418" s="17" t="s">
        <v>260</v>
      </c>
      <c r="AU418" s="17" t="s">
        <v>86</v>
      </c>
    </row>
    <row r="419" s="2" customFormat="1">
      <c r="A419" s="38"/>
      <c r="B419" s="39"/>
      <c r="C419" s="40"/>
      <c r="D419" s="240" t="s">
        <v>274</v>
      </c>
      <c r="E419" s="40"/>
      <c r="F419" s="241" t="s">
        <v>1954</v>
      </c>
      <c r="G419" s="40"/>
      <c r="H419" s="40"/>
      <c r="I419" s="236"/>
      <c r="J419" s="40"/>
      <c r="K419" s="40"/>
      <c r="L419" s="44"/>
      <c r="M419" s="237"/>
      <c r="N419" s="238"/>
      <c r="O419" s="91"/>
      <c r="P419" s="91"/>
      <c r="Q419" s="91"/>
      <c r="R419" s="91"/>
      <c r="S419" s="91"/>
      <c r="T419" s="92"/>
      <c r="U419" s="38"/>
      <c r="V419" s="38"/>
      <c r="W419" s="38"/>
      <c r="X419" s="38"/>
      <c r="Y419" s="38"/>
      <c r="Z419" s="38"/>
      <c r="AA419" s="38"/>
      <c r="AB419" s="38"/>
      <c r="AC419" s="38"/>
      <c r="AD419" s="38"/>
      <c r="AE419" s="38"/>
      <c r="AT419" s="17" t="s">
        <v>274</v>
      </c>
      <c r="AU419" s="17" t="s">
        <v>86</v>
      </c>
    </row>
    <row r="420" s="12" customFormat="1">
      <c r="A420" s="12"/>
      <c r="B420" s="242"/>
      <c r="C420" s="243"/>
      <c r="D420" s="234" t="s">
        <v>276</v>
      </c>
      <c r="E420" s="244" t="s">
        <v>1</v>
      </c>
      <c r="F420" s="245" t="s">
        <v>2566</v>
      </c>
      <c r="G420" s="243"/>
      <c r="H420" s="246">
        <v>18</v>
      </c>
      <c r="I420" s="247"/>
      <c r="J420" s="243"/>
      <c r="K420" s="243"/>
      <c r="L420" s="248"/>
      <c r="M420" s="249"/>
      <c r="N420" s="250"/>
      <c r="O420" s="250"/>
      <c r="P420" s="250"/>
      <c r="Q420" s="250"/>
      <c r="R420" s="250"/>
      <c r="S420" s="250"/>
      <c r="T420" s="251"/>
      <c r="U420" s="12"/>
      <c r="V420" s="12"/>
      <c r="W420" s="12"/>
      <c r="X420" s="12"/>
      <c r="Y420" s="12"/>
      <c r="Z420" s="12"/>
      <c r="AA420" s="12"/>
      <c r="AB420" s="12"/>
      <c r="AC420" s="12"/>
      <c r="AD420" s="12"/>
      <c r="AE420" s="12"/>
      <c r="AT420" s="252" t="s">
        <v>276</v>
      </c>
      <c r="AU420" s="252" t="s">
        <v>86</v>
      </c>
      <c r="AV420" s="12" t="s">
        <v>86</v>
      </c>
      <c r="AW420" s="12" t="s">
        <v>32</v>
      </c>
      <c r="AX420" s="12" t="s">
        <v>84</v>
      </c>
      <c r="AY420" s="252" t="s">
        <v>251</v>
      </c>
    </row>
    <row r="421" s="2" customFormat="1" ht="16.5" customHeight="1">
      <c r="A421" s="38"/>
      <c r="B421" s="39"/>
      <c r="C421" s="292" t="s">
        <v>1175</v>
      </c>
      <c r="D421" s="292" t="s">
        <v>1133</v>
      </c>
      <c r="E421" s="293" t="s">
        <v>1956</v>
      </c>
      <c r="F421" s="294" t="s">
        <v>1957</v>
      </c>
      <c r="G421" s="295" t="s">
        <v>416</v>
      </c>
      <c r="H421" s="296">
        <v>18</v>
      </c>
      <c r="I421" s="297"/>
      <c r="J421" s="298">
        <f>ROUND(I421*H421,2)</f>
        <v>0</v>
      </c>
      <c r="K421" s="299"/>
      <c r="L421" s="300"/>
      <c r="M421" s="301" t="s">
        <v>1</v>
      </c>
      <c r="N421" s="302" t="s">
        <v>41</v>
      </c>
      <c r="O421" s="91"/>
      <c r="P421" s="230">
        <f>O421*H421</f>
        <v>0</v>
      </c>
      <c r="Q421" s="230">
        <v>0.052400000000000002</v>
      </c>
      <c r="R421" s="230">
        <f>Q421*H421</f>
        <v>0.94320000000000004</v>
      </c>
      <c r="S421" s="230">
        <v>0</v>
      </c>
      <c r="T421" s="231">
        <f>S421*H421</f>
        <v>0</v>
      </c>
      <c r="U421" s="38"/>
      <c r="V421" s="38"/>
      <c r="W421" s="38"/>
      <c r="X421" s="38"/>
      <c r="Y421" s="38"/>
      <c r="Z421" s="38"/>
      <c r="AA421" s="38"/>
      <c r="AB421" s="38"/>
      <c r="AC421" s="38"/>
      <c r="AD421" s="38"/>
      <c r="AE421" s="38"/>
      <c r="AR421" s="232" t="s">
        <v>299</v>
      </c>
      <c r="AT421" s="232" t="s">
        <v>1133</v>
      </c>
      <c r="AU421" s="232" t="s">
        <v>86</v>
      </c>
      <c r="AY421" s="17" t="s">
        <v>251</v>
      </c>
      <c r="BE421" s="233">
        <f>IF(N421="základní",J421,0)</f>
        <v>0</v>
      </c>
      <c r="BF421" s="233">
        <f>IF(N421="snížená",J421,0)</f>
        <v>0</v>
      </c>
      <c r="BG421" s="233">
        <f>IF(N421="zákl. přenesená",J421,0)</f>
        <v>0</v>
      </c>
      <c r="BH421" s="233">
        <f>IF(N421="sníž. přenesená",J421,0)</f>
        <v>0</v>
      </c>
      <c r="BI421" s="233">
        <f>IF(N421="nulová",J421,0)</f>
        <v>0</v>
      </c>
      <c r="BJ421" s="17" t="s">
        <v>84</v>
      </c>
      <c r="BK421" s="233">
        <f>ROUND(I421*H421,2)</f>
        <v>0</v>
      </c>
      <c r="BL421" s="17" t="s">
        <v>254</v>
      </c>
      <c r="BM421" s="232" t="s">
        <v>2567</v>
      </c>
    </row>
    <row r="422" s="2" customFormat="1">
      <c r="A422" s="38"/>
      <c r="B422" s="39"/>
      <c r="C422" s="40"/>
      <c r="D422" s="234" t="s">
        <v>260</v>
      </c>
      <c r="E422" s="40"/>
      <c r="F422" s="235" t="s">
        <v>1957</v>
      </c>
      <c r="G422" s="40"/>
      <c r="H422" s="40"/>
      <c r="I422" s="236"/>
      <c r="J422" s="40"/>
      <c r="K422" s="40"/>
      <c r="L422" s="44"/>
      <c r="M422" s="237"/>
      <c r="N422" s="238"/>
      <c r="O422" s="91"/>
      <c r="P422" s="91"/>
      <c r="Q422" s="91"/>
      <c r="R422" s="91"/>
      <c r="S422" s="91"/>
      <c r="T422" s="92"/>
      <c r="U422" s="38"/>
      <c r="V422" s="38"/>
      <c r="W422" s="38"/>
      <c r="X422" s="38"/>
      <c r="Y422" s="38"/>
      <c r="Z422" s="38"/>
      <c r="AA422" s="38"/>
      <c r="AB422" s="38"/>
      <c r="AC422" s="38"/>
      <c r="AD422" s="38"/>
      <c r="AE422" s="38"/>
      <c r="AT422" s="17" t="s">
        <v>260</v>
      </c>
      <c r="AU422" s="17" t="s">
        <v>86</v>
      </c>
    </row>
    <row r="423" s="2" customFormat="1" ht="24.15" customHeight="1">
      <c r="A423" s="38"/>
      <c r="B423" s="39"/>
      <c r="C423" s="292" t="s">
        <v>1619</v>
      </c>
      <c r="D423" s="292" t="s">
        <v>1133</v>
      </c>
      <c r="E423" s="293" t="s">
        <v>1960</v>
      </c>
      <c r="F423" s="294" t="s">
        <v>1961</v>
      </c>
      <c r="G423" s="295" t="s">
        <v>416</v>
      </c>
      <c r="H423" s="296">
        <v>18</v>
      </c>
      <c r="I423" s="297"/>
      <c r="J423" s="298">
        <f>ROUND(I423*H423,2)</f>
        <v>0</v>
      </c>
      <c r="K423" s="299"/>
      <c r="L423" s="300"/>
      <c r="M423" s="301" t="s">
        <v>1</v>
      </c>
      <c r="N423" s="302" t="s">
        <v>41</v>
      </c>
      <c r="O423" s="91"/>
      <c r="P423" s="230">
        <f>O423*H423</f>
        <v>0</v>
      </c>
      <c r="Q423" s="230">
        <v>0.0060000000000000001</v>
      </c>
      <c r="R423" s="230">
        <f>Q423*H423</f>
        <v>0.108</v>
      </c>
      <c r="S423" s="230">
        <v>0</v>
      </c>
      <c r="T423" s="231">
        <f>S423*H423</f>
        <v>0</v>
      </c>
      <c r="U423" s="38"/>
      <c r="V423" s="38"/>
      <c r="W423" s="38"/>
      <c r="X423" s="38"/>
      <c r="Y423" s="38"/>
      <c r="Z423" s="38"/>
      <c r="AA423" s="38"/>
      <c r="AB423" s="38"/>
      <c r="AC423" s="38"/>
      <c r="AD423" s="38"/>
      <c r="AE423" s="38"/>
      <c r="AR423" s="232" t="s">
        <v>299</v>
      </c>
      <c r="AT423" s="232" t="s">
        <v>1133</v>
      </c>
      <c r="AU423" s="232" t="s">
        <v>86</v>
      </c>
      <c r="AY423" s="17" t="s">
        <v>251</v>
      </c>
      <c r="BE423" s="233">
        <f>IF(N423="základní",J423,0)</f>
        <v>0</v>
      </c>
      <c r="BF423" s="233">
        <f>IF(N423="snížená",J423,0)</f>
        <v>0</v>
      </c>
      <c r="BG423" s="233">
        <f>IF(N423="zákl. přenesená",J423,0)</f>
        <v>0</v>
      </c>
      <c r="BH423" s="233">
        <f>IF(N423="sníž. přenesená",J423,0)</f>
        <v>0</v>
      </c>
      <c r="BI423" s="233">
        <f>IF(N423="nulová",J423,0)</f>
        <v>0</v>
      </c>
      <c r="BJ423" s="17" t="s">
        <v>84</v>
      </c>
      <c r="BK423" s="233">
        <f>ROUND(I423*H423,2)</f>
        <v>0</v>
      </c>
      <c r="BL423" s="17" t="s">
        <v>254</v>
      </c>
      <c r="BM423" s="232" t="s">
        <v>2568</v>
      </c>
    </row>
    <row r="424" s="2" customFormat="1">
      <c r="A424" s="38"/>
      <c r="B424" s="39"/>
      <c r="C424" s="40"/>
      <c r="D424" s="234" t="s">
        <v>260</v>
      </c>
      <c r="E424" s="40"/>
      <c r="F424" s="235" t="s">
        <v>1961</v>
      </c>
      <c r="G424" s="40"/>
      <c r="H424" s="40"/>
      <c r="I424" s="236"/>
      <c r="J424" s="40"/>
      <c r="K424" s="40"/>
      <c r="L424" s="44"/>
      <c r="M424" s="237"/>
      <c r="N424" s="238"/>
      <c r="O424" s="91"/>
      <c r="P424" s="91"/>
      <c r="Q424" s="91"/>
      <c r="R424" s="91"/>
      <c r="S424" s="91"/>
      <c r="T424" s="92"/>
      <c r="U424" s="38"/>
      <c r="V424" s="38"/>
      <c r="W424" s="38"/>
      <c r="X424" s="38"/>
      <c r="Y424" s="38"/>
      <c r="Z424" s="38"/>
      <c r="AA424" s="38"/>
      <c r="AB424" s="38"/>
      <c r="AC424" s="38"/>
      <c r="AD424" s="38"/>
      <c r="AE424" s="38"/>
      <c r="AT424" s="17" t="s">
        <v>260</v>
      </c>
      <c r="AU424" s="17" t="s">
        <v>86</v>
      </c>
    </row>
    <row r="425" s="12" customFormat="1">
      <c r="A425" s="12"/>
      <c r="B425" s="242"/>
      <c r="C425" s="243"/>
      <c r="D425" s="234" t="s">
        <v>276</v>
      </c>
      <c r="E425" s="244" t="s">
        <v>1</v>
      </c>
      <c r="F425" s="245" t="s">
        <v>363</v>
      </c>
      <c r="G425" s="243"/>
      <c r="H425" s="246">
        <v>18</v>
      </c>
      <c r="I425" s="247"/>
      <c r="J425" s="243"/>
      <c r="K425" s="243"/>
      <c r="L425" s="248"/>
      <c r="M425" s="249"/>
      <c r="N425" s="250"/>
      <c r="O425" s="250"/>
      <c r="P425" s="250"/>
      <c r="Q425" s="250"/>
      <c r="R425" s="250"/>
      <c r="S425" s="250"/>
      <c r="T425" s="251"/>
      <c r="U425" s="12"/>
      <c r="V425" s="12"/>
      <c r="W425" s="12"/>
      <c r="X425" s="12"/>
      <c r="Y425" s="12"/>
      <c r="Z425" s="12"/>
      <c r="AA425" s="12"/>
      <c r="AB425" s="12"/>
      <c r="AC425" s="12"/>
      <c r="AD425" s="12"/>
      <c r="AE425" s="12"/>
      <c r="AT425" s="252" t="s">
        <v>276</v>
      </c>
      <c r="AU425" s="252" t="s">
        <v>86</v>
      </c>
      <c r="AV425" s="12" t="s">
        <v>86</v>
      </c>
      <c r="AW425" s="12" t="s">
        <v>32</v>
      </c>
      <c r="AX425" s="12" t="s">
        <v>84</v>
      </c>
      <c r="AY425" s="252" t="s">
        <v>251</v>
      </c>
    </row>
    <row r="426" s="2" customFormat="1" ht="33" customHeight="1">
      <c r="A426" s="38"/>
      <c r="B426" s="39"/>
      <c r="C426" s="220" t="s">
        <v>1624</v>
      </c>
      <c r="D426" s="220" t="s">
        <v>255</v>
      </c>
      <c r="E426" s="221" t="s">
        <v>1964</v>
      </c>
      <c r="F426" s="222" t="s">
        <v>1965</v>
      </c>
      <c r="G426" s="223" t="s">
        <v>592</v>
      </c>
      <c r="H426" s="224">
        <v>0.82999999999999996</v>
      </c>
      <c r="I426" s="225"/>
      <c r="J426" s="226">
        <f>ROUND(I426*H426,2)</f>
        <v>0</v>
      </c>
      <c r="K426" s="227"/>
      <c r="L426" s="44"/>
      <c r="M426" s="228" t="s">
        <v>1</v>
      </c>
      <c r="N426" s="229" t="s">
        <v>41</v>
      </c>
      <c r="O426" s="91"/>
      <c r="P426" s="230">
        <f>O426*H426</f>
        <v>0</v>
      </c>
      <c r="Q426" s="230">
        <v>2.5018699999999998</v>
      </c>
      <c r="R426" s="230">
        <f>Q426*H426</f>
        <v>2.0765520999999998</v>
      </c>
      <c r="S426" s="230">
        <v>0</v>
      </c>
      <c r="T426" s="231">
        <f>S426*H426</f>
        <v>0</v>
      </c>
      <c r="U426" s="38"/>
      <c r="V426" s="38"/>
      <c r="W426" s="38"/>
      <c r="X426" s="38"/>
      <c r="Y426" s="38"/>
      <c r="Z426" s="38"/>
      <c r="AA426" s="38"/>
      <c r="AB426" s="38"/>
      <c r="AC426" s="38"/>
      <c r="AD426" s="38"/>
      <c r="AE426" s="38"/>
      <c r="AR426" s="232" t="s">
        <v>254</v>
      </c>
      <c r="AT426" s="232" t="s">
        <v>255</v>
      </c>
      <c r="AU426" s="232" t="s">
        <v>86</v>
      </c>
      <c r="AY426" s="17" t="s">
        <v>251</v>
      </c>
      <c r="BE426" s="233">
        <f>IF(N426="základní",J426,0)</f>
        <v>0</v>
      </c>
      <c r="BF426" s="233">
        <f>IF(N426="snížená",J426,0)</f>
        <v>0</v>
      </c>
      <c r="BG426" s="233">
        <f>IF(N426="zákl. přenesená",J426,0)</f>
        <v>0</v>
      </c>
      <c r="BH426" s="233">
        <f>IF(N426="sníž. přenesená",J426,0)</f>
        <v>0</v>
      </c>
      <c r="BI426" s="233">
        <f>IF(N426="nulová",J426,0)</f>
        <v>0</v>
      </c>
      <c r="BJ426" s="17" t="s">
        <v>84</v>
      </c>
      <c r="BK426" s="233">
        <f>ROUND(I426*H426,2)</f>
        <v>0</v>
      </c>
      <c r="BL426" s="17" t="s">
        <v>254</v>
      </c>
      <c r="BM426" s="232" t="s">
        <v>2569</v>
      </c>
    </row>
    <row r="427" s="2" customFormat="1">
      <c r="A427" s="38"/>
      <c r="B427" s="39"/>
      <c r="C427" s="40"/>
      <c r="D427" s="234" t="s">
        <v>260</v>
      </c>
      <c r="E427" s="40"/>
      <c r="F427" s="235" t="s">
        <v>1967</v>
      </c>
      <c r="G427" s="40"/>
      <c r="H427" s="40"/>
      <c r="I427" s="236"/>
      <c r="J427" s="40"/>
      <c r="K427" s="40"/>
      <c r="L427" s="44"/>
      <c r="M427" s="237"/>
      <c r="N427" s="238"/>
      <c r="O427" s="91"/>
      <c r="P427" s="91"/>
      <c r="Q427" s="91"/>
      <c r="R427" s="91"/>
      <c r="S427" s="91"/>
      <c r="T427" s="92"/>
      <c r="U427" s="38"/>
      <c r="V427" s="38"/>
      <c r="W427" s="38"/>
      <c r="X427" s="38"/>
      <c r="Y427" s="38"/>
      <c r="Z427" s="38"/>
      <c r="AA427" s="38"/>
      <c r="AB427" s="38"/>
      <c r="AC427" s="38"/>
      <c r="AD427" s="38"/>
      <c r="AE427" s="38"/>
      <c r="AT427" s="17" t="s">
        <v>260</v>
      </c>
      <c r="AU427" s="17" t="s">
        <v>86</v>
      </c>
    </row>
    <row r="428" s="2" customFormat="1">
      <c r="A428" s="38"/>
      <c r="B428" s="39"/>
      <c r="C428" s="40"/>
      <c r="D428" s="240" t="s">
        <v>274</v>
      </c>
      <c r="E428" s="40"/>
      <c r="F428" s="241" t="s">
        <v>1968</v>
      </c>
      <c r="G428" s="40"/>
      <c r="H428" s="40"/>
      <c r="I428" s="236"/>
      <c r="J428" s="40"/>
      <c r="K428" s="40"/>
      <c r="L428" s="44"/>
      <c r="M428" s="237"/>
      <c r="N428" s="238"/>
      <c r="O428" s="91"/>
      <c r="P428" s="91"/>
      <c r="Q428" s="91"/>
      <c r="R428" s="91"/>
      <c r="S428" s="91"/>
      <c r="T428" s="92"/>
      <c r="U428" s="38"/>
      <c r="V428" s="38"/>
      <c r="W428" s="38"/>
      <c r="X428" s="38"/>
      <c r="Y428" s="38"/>
      <c r="Z428" s="38"/>
      <c r="AA428" s="38"/>
      <c r="AB428" s="38"/>
      <c r="AC428" s="38"/>
      <c r="AD428" s="38"/>
      <c r="AE428" s="38"/>
      <c r="AT428" s="17" t="s">
        <v>274</v>
      </c>
      <c r="AU428" s="17" t="s">
        <v>86</v>
      </c>
    </row>
    <row r="429" s="13" customFormat="1">
      <c r="A429" s="13"/>
      <c r="B429" s="253"/>
      <c r="C429" s="254"/>
      <c r="D429" s="234" t="s">
        <v>276</v>
      </c>
      <c r="E429" s="255" t="s">
        <v>1</v>
      </c>
      <c r="F429" s="256" t="s">
        <v>2323</v>
      </c>
      <c r="G429" s="254"/>
      <c r="H429" s="255" t="s">
        <v>1</v>
      </c>
      <c r="I429" s="257"/>
      <c r="J429" s="254"/>
      <c r="K429" s="254"/>
      <c r="L429" s="258"/>
      <c r="M429" s="259"/>
      <c r="N429" s="260"/>
      <c r="O429" s="260"/>
      <c r="P429" s="260"/>
      <c r="Q429" s="260"/>
      <c r="R429" s="260"/>
      <c r="S429" s="260"/>
      <c r="T429" s="261"/>
      <c r="U429" s="13"/>
      <c r="V429" s="13"/>
      <c r="W429" s="13"/>
      <c r="X429" s="13"/>
      <c r="Y429" s="13"/>
      <c r="Z429" s="13"/>
      <c r="AA429" s="13"/>
      <c r="AB429" s="13"/>
      <c r="AC429" s="13"/>
      <c r="AD429" s="13"/>
      <c r="AE429" s="13"/>
      <c r="AT429" s="262" t="s">
        <v>276</v>
      </c>
      <c r="AU429" s="262" t="s">
        <v>86</v>
      </c>
      <c r="AV429" s="13" t="s">
        <v>84</v>
      </c>
      <c r="AW429" s="13" t="s">
        <v>32</v>
      </c>
      <c r="AX429" s="13" t="s">
        <v>76</v>
      </c>
      <c r="AY429" s="262" t="s">
        <v>251</v>
      </c>
    </row>
    <row r="430" s="12" customFormat="1">
      <c r="A430" s="12"/>
      <c r="B430" s="242"/>
      <c r="C430" s="243"/>
      <c r="D430" s="234" t="s">
        <v>276</v>
      </c>
      <c r="E430" s="244" t="s">
        <v>1</v>
      </c>
      <c r="F430" s="245" t="s">
        <v>2570</v>
      </c>
      <c r="G430" s="243"/>
      <c r="H430" s="246">
        <v>0.82999999999999996</v>
      </c>
      <c r="I430" s="247"/>
      <c r="J430" s="243"/>
      <c r="K430" s="243"/>
      <c r="L430" s="248"/>
      <c r="M430" s="249"/>
      <c r="N430" s="250"/>
      <c r="O430" s="250"/>
      <c r="P430" s="250"/>
      <c r="Q430" s="250"/>
      <c r="R430" s="250"/>
      <c r="S430" s="250"/>
      <c r="T430" s="251"/>
      <c r="U430" s="12"/>
      <c r="V430" s="12"/>
      <c r="W430" s="12"/>
      <c r="X430" s="12"/>
      <c r="Y430" s="12"/>
      <c r="Z430" s="12"/>
      <c r="AA430" s="12"/>
      <c r="AB430" s="12"/>
      <c r="AC430" s="12"/>
      <c r="AD430" s="12"/>
      <c r="AE430" s="12"/>
      <c r="AT430" s="252" t="s">
        <v>276</v>
      </c>
      <c r="AU430" s="252" t="s">
        <v>86</v>
      </c>
      <c r="AV430" s="12" t="s">
        <v>86</v>
      </c>
      <c r="AW430" s="12" t="s">
        <v>32</v>
      </c>
      <c r="AX430" s="12" t="s">
        <v>76</v>
      </c>
      <c r="AY430" s="252" t="s">
        <v>251</v>
      </c>
    </row>
    <row r="431" s="15" customFormat="1">
      <c r="A431" s="15"/>
      <c r="B431" s="274"/>
      <c r="C431" s="275"/>
      <c r="D431" s="234" t="s">
        <v>276</v>
      </c>
      <c r="E431" s="276" t="s">
        <v>1</v>
      </c>
      <c r="F431" s="277" t="s">
        <v>423</v>
      </c>
      <c r="G431" s="275"/>
      <c r="H431" s="278">
        <v>0.82999999999999996</v>
      </c>
      <c r="I431" s="279"/>
      <c r="J431" s="275"/>
      <c r="K431" s="275"/>
      <c r="L431" s="280"/>
      <c r="M431" s="281"/>
      <c r="N431" s="282"/>
      <c r="O431" s="282"/>
      <c r="P431" s="282"/>
      <c r="Q431" s="282"/>
      <c r="R431" s="282"/>
      <c r="S431" s="282"/>
      <c r="T431" s="283"/>
      <c r="U431" s="15"/>
      <c r="V431" s="15"/>
      <c r="W431" s="15"/>
      <c r="X431" s="15"/>
      <c r="Y431" s="15"/>
      <c r="Z431" s="15"/>
      <c r="AA431" s="15"/>
      <c r="AB431" s="15"/>
      <c r="AC431" s="15"/>
      <c r="AD431" s="15"/>
      <c r="AE431" s="15"/>
      <c r="AT431" s="284" t="s">
        <v>276</v>
      </c>
      <c r="AU431" s="284" t="s">
        <v>86</v>
      </c>
      <c r="AV431" s="15" t="s">
        <v>254</v>
      </c>
      <c r="AW431" s="15" t="s">
        <v>32</v>
      </c>
      <c r="AX431" s="15" t="s">
        <v>84</v>
      </c>
      <c r="AY431" s="284" t="s">
        <v>251</v>
      </c>
    </row>
    <row r="432" s="11" customFormat="1" ht="22.8" customHeight="1">
      <c r="A432" s="11"/>
      <c r="B432" s="206"/>
      <c r="C432" s="207"/>
      <c r="D432" s="208" t="s">
        <v>75</v>
      </c>
      <c r="E432" s="272" t="s">
        <v>306</v>
      </c>
      <c r="F432" s="272" t="s">
        <v>814</v>
      </c>
      <c r="G432" s="207"/>
      <c r="H432" s="207"/>
      <c r="I432" s="210"/>
      <c r="J432" s="273">
        <f>BK432</f>
        <v>0</v>
      </c>
      <c r="K432" s="207"/>
      <c r="L432" s="212"/>
      <c r="M432" s="213"/>
      <c r="N432" s="214"/>
      <c r="O432" s="214"/>
      <c r="P432" s="215">
        <f>SUM(P433:P473)</f>
        <v>0</v>
      </c>
      <c r="Q432" s="214"/>
      <c r="R432" s="215">
        <f>SUM(R433:R473)</f>
        <v>387.2127438</v>
      </c>
      <c r="S432" s="214"/>
      <c r="T432" s="216">
        <f>SUM(T433:T473)</f>
        <v>0</v>
      </c>
      <c r="U432" s="11"/>
      <c r="V432" s="11"/>
      <c r="W432" s="11"/>
      <c r="X432" s="11"/>
      <c r="Y432" s="11"/>
      <c r="Z432" s="11"/>
      <c r="AA432" s="11"/>
      <c r="AB432" s="11"/>
      <c r="AC432" s="11"/>
      <c r="AD432" s="11"/>
      <c r="AE432" s="11"/>
      <c r="AR432" s="217" t="s">
        <v>84</v>
      </c>
      <c r="AT432" s="218" t="s">
        <v>75</v>
      </c>
      <c r="AU432" s="218" t="s">
        <v>84</v>
      </c>
      <c r="AY432" s="217" t="s">
        <v>251</v>
      </c>
      <c r="BK432" s="219">
        <f>SUM(BK433:BK473)</f>
        <v>0</v>
      </c>
    </row>
    <row r="433" s="2" customFormat="1" ht="24.15" customHeight="1">
      <c r="A433" s="38"/>
      <c r="B433" s="39"/>
      <c r="C433" s="220" t="s">
        <v>1628</v>
      </c>
      <c r="D433" s="220" t="s">
        <v>255</v>
      </c>
      <c r="E433" s="221" t="s">
        <v>1695</v>
      </c>
      <c r="F433" s="222" t="s">
        <v>1696</v>
      </c>
      <c r="G433" s="223" t="s">
        <v>802</v>
      </c>
      <c r="H433" s="224">
        <v>516</v>
      </c>
      <c r="I433" s="225"/>
      <c r="J433" s="226">
        <f>ROUND(I433*H433,2)</f>
        <v>0</v>
      </c>
      <c r="K433" s="227"/>
      <c r="L433" s="44"/>
      <c r="M433" s="228" t="s">
        <v>1</v>
      </c>
      <c r="N433" s="229" t="s">
        <v>41</v>
      </c>
      <c r="O433" s="91"/>
      <c r="P433" s="230">
        <f>O433*H433</f>
        <v>0</v>
      </c>
      <c r="Q433" s="230">
        <v>0.10988000000000001</v>
      </c>
      <c r="R433" s="230">
        <f>Q433*H433</f>
        <v>56.698080000000004</v>
      </c>
      <c r="S433" s="230">
        <v>0</v>
      </c>
      <c r="T433" s="231">
        <f>S433*H433</f>
        <v>0</v>
      </c>
      <c r="U433" s="38"/>
      <c r="V433" s="38"/>
      <c r="W433" s="38"/>
      <c r="X433" s="38"/>
      <c r="Y433" s="38"/>
      <c r="Z433" s="38"/>
      <c r="AA433" s="38"/>
      <c r="AB433" s="38"/>
      <c r="AC433" s="38"/>
      <c r="AD433" s="38"/>
      <c r="AE433" s="38"/>
      <c r="AR433" s="232" t="s">
        <v>254</v>
      </c>
      <c r="AT433" s="232" t="s">
        <v>255</v>
      </c>
      <c r="AU433" s="232" t="s">
        <v>86</v>
      </c>
      <c r="AY433" s="17" t="s">
        <v>251</v>
      </c>
      <c r="BE433" s="233">
        <f>IF(N433="základní",J433,0)</f>
        <v>0</v>
      </c>
      <c r="BF433" s="233">
        <f>IF(N433="snížená",J433,0)</f>
        <v>0</v>
      </c>
      <c r="BG433" s="233">
        <f>IF(N433="zákl. přenesená",J433,0)</f>
        <v>0</v>
      </c>
      <c r="BH433" s="233">
        <f>IF(N433="sníž. přenesená",J433,0)</f>
        <v>0</v>
      </c>
      <c r="BI433" s="233">
        <f>IF(N433="nulová",J433,0)</f>
        <v>0</v>
      </c>
      <c r="BJ433" s="17" t="s">
        <v>84</v>
      </c>
      <c r="BK433" s="233">
        <f>ROUND(I433*H433,2)</f>
        <v>0</v>
      </c>
      <c r="BL433" s="17" t="s">
        <v>254</v>
      </c>
      <c r="BM433" s="232" t="s">
        <v>2571</v>
      </c>
    </row>
    <row r="434" s="2" customFormat="1">
      <c r="A434" s="38"/>
      <c r="B434" s="39"/>
      <c r="C434" s="40"/>
      <c r="D434" s="234" t="s">
        <v>260</v>
      </c>
      <c r="E434" s="40"/>
      <c r="F434" s="235" t="s">
        <v>1698</v>
      </c>
      <c r="G434" s="40"/>
      <c r="H434" s="40"/>
      <c r="I434" s="236"/>
      <c r="J434" s="40"/>
      <c r="K434" s="40"/>
      <c r="L434" s="44"/>
      <c r="M434" s="237"/>
      <c r="N434" s="238"/>
      <c r="O434" s="91"/>
      <c r="P434" s="91"/>
      <c r="Q434" s="91"/>
      <c r="R434" s="91"/>
      <c r="S434" s="91"/>
      <c r="T434" s="92"/>
      <c r="U434" s="38"/>
      <c r="V434" s="38"/>
      <c r="W434" s="38"/>
      <c r="X434" s="38"/>
      <c r="Y434" s="38"/>
      <c r="Z434" s="38"/>
      <c r="AA434" s="38"/>
      <c r="AB434" s="38"/>
      <c r="AC434" s="38"/>
      <c r="AD434" s="38"/>
      <c r="AE434" s="38"/>
      <c r="AT434" s="17" t="s">
        <v>260</v>
      </c>
      <c r="AU434" s="17" t="s">
        <v>86</v>
      </c>
    </row>
    <row r="435" s="2" customFormat="1">
      <c r="A435" s="38"/>
      <c r="B435" s="39"/>
      <c r="C435" s="40"/>
      <c r="D435" s="240" t="s">
        <v>274</v>
      </c>
      <c r="E435" s="40"/>
      <c r="F435" s="241" t="s">
        <v>1699</v>
      </c>
      <c r="G435" s="40"/>
      <c r="H435" s="40"/>
      <c r="I435" s="236"/>
      <c r="J435" s="40"/>
      <c r="K435" s="40"/>
      <c r="L435" s="44"/>
      <c r="M435" s="237"/>
      <c r="N435" s="238"/>
      <c r="O435" s="91"/>
      <c r="P435" s="91"/>
      <c r="Q435" s="91"/>
      <c r="R435" s="91"/>
      <c r="S435" s="91"/>
      <c r="T435" s="92"/>
      <c r="U435" s="38"/>
      <c r="V435" s="38"/>
      <c r="W435" s="38"/>
      <c r="X435" s="38"/>
      <c r="Y435" s="38"/>
      <c r="Z435" s="38"/>
      <c r="AA435" s="38"/>
      <c r="AB435" s="38"/>
      <c r="AC435" s="38"/>
      <c r="AD435" s="38"/>
      <c r="AE435" s="38"/>
      <c r="AT435" s="17" t="s">
        <v>274</v>
      </c>
      <c r="AU435" s="17" t="s">
        <v>86</v>
      </c>
    </row>
    <row r="436" s="13" customFormat="1">
      <c r="A436" s="13"/>
      <c r="B436" s="253"/>
      <c r="C436" s="254"/>
      <c r="D436" s="234" t="s">
        <v>276</v>
      </c>
      <c r="E436" s="255" t="s">
        <v>1</v>
      </c>
      <c r="F436" s="256" t="s">
        <v>1700</v>
      </c>
      <c r="G436" s="254"/>
      <c r="H436" s="255" t="s">
        <v>1</v>
      </c>
      <c r="I436" s="257"/>
      <c r="J436" s="254"/>
      <c r="K436" s="254"/>
      <c r="L436" s="258"/>
      <c r="M436" s="259"/>
      <c r="N436" s="260"/>
      <c r="O436" s="260"/>
      <c r="P436" s="260"/>
      <c r="Q436" s="260"/>
      <c r="R436" s="260"/>
      <c r="S436" s="260"/>
      <c r="T436" s="261"/>
      <c r="U436" s="13"/>
      <c r="V436" s="13"/>
      <c r="W436" s="13"/>
      <c r="X436" s="13"/>
      <c r="Y436" s="13"/>
      <c r="Z436" s="13"/>
      <c r="AA436" s="13"/>
      <c r="AB436" s="13"/>
      <c r="AC436" s="13"/>
      <c r="AD436" s="13"/>
      <c r="AE436" s="13"/>
      <c r="AT436" s="262" t="s">
        <v>276</v>
      </c>
      <c r="AU436" s="262" t="s">
        <v>86</v>
      </c>
      <c r="AV436" s="13" t="s">
        <v>84</v>
      </c>
      <c r="AW436" s="13" t="s">
        <v>32</v>
      </c>
      <c r="AX436" s="13" t="s">
        <v>76</v>
      </c>
      <c r="AY436" s="262" t="s">
        <v>251</v>
      </c>
    </row>
    <row r="437" s="12" customFormat="1">
      <c r="A437" s="12"/>
      <c r="B437" s="242"/>
      <c r="C437" s="243"/>
      <c r="D437" s="234" t="s">
        <v>276</v>
      </c>
      <c r="E437" s="244" t="s">
        <v>1</v>
      </c>
      <c r="F437" s="245" t="s">
        <v>2362</v>
      </c>
      <c r="G437" s="243"/>
      <c r="H437" s="246">
        <v>516</v>
      </c>
      <c r="I437" s="247"/>
      <c r="J437" s="243"/>
      <c r="K437" s="243"/>
      <c r="L437" s="248"/>
      <c r="M437" s="249"/>
      <c r="N437" s="250"/>
      <c r="O437" s="250"/>
      <c r="P437" s="250"/>
      <c r="Q437" s="250"/>
      <c r="R437" s="250"/>
      <c r="S437" s="250"/>
      <c r="T437" s="251"/>
      <c r="U437" s="12"/>
      <c r="V437" s="12"/>
      <c r="W437" s="12"/>
      <c r="X437" s="12"/>
      <c r="Y437" s="12"/>
      <c r="Z437" s="12"/>
      <c r="AA437" s="12"/>
      <c r="AB437" s="12"/>
      <c r="AC437" s="12"/>
      <c r="AD437" s="12"/>
      <c r="AE437" s="12"/>
      <c r="AT437" s="252" t="s">
        <v>276</v>
      </c>
      <c r="AU437" s="252" t="s">
        <v>86</v>
      </c>
      <c r="AV437" s="12" t="s">
        <v>86</v>
      </c>
      <c r="AW437" s="12" t="s">
        <v>32</v>
      </c>
      <c r="AX437" s="12" t="s">
        <v>84</v>
      </c>
      <c r="AY437" s="252" t="s">
        <v>251</v>
      </c>
    </row>
    <row r="438" s="2" customFormat="1" ht="16.5" customHeight="1">
      <c r="A438" s="38"/>
      <c r="B438" s="39"/>
      <c r="C438" s="292" t="s">
        <v>1632</v>
      </c>
      <c r="D438" s="292" t="s">
        <v>1133</v>
      </c>
      <c r="E438" s="293" t="s">
        <v>1703</v>
      </c>
      <c r="F438" s="294" t="s">
        <v>1704</v>
      </c>
      <c r="G438" s="295" t="s">
        <v>409</v>
      </c>
      <c r="H438" s="296">
        <v>52.116</v>
      </c>
      <c r="I438" s="297"/>
      <c r="J438" s="298">
        <f>ROUND(I438*H438,2)</f>
        <v>0</v>
      </c>
      <c r="K438" s="299"/>
      <c r="L438" s="300"/>
      <c r="M438" s="301" t="s">
        <v>1</v>
      </c>
      <c r="N438" s="302" t="s">
        <v>41</v>
      </c>
      <c r="O438" s="91"/>
      <c r="P438" s="230">
        <f>O438*H438</f>
        <v>0</v>
      </c>
      <c r="Q438" s="230">
        <v>0.222</v>
      </c>
      <c r="R438" s="230">
        <f>Q438*H438</f>
        <v>11.569751999999999</v>
      </c>
      <c r="S438" s="230">
        <v>0</v>
      </c>
      <c r="T438" s="231">
        <f>S438*H438</f>
        <v>0</v>
      </c>
      <c r="U438" s="38"/>
      <c r="V438" s="38"/>
      <c r="W438" s="38"/>
      <c r="X438" s="38"/>
      <c r="Y438" s="38"/>
      <c r="Z438" s="38"/>
      <c r="AA438" s="38"/>
      <c r="AB438" s="38"/>
      <c r="AC438" s="38"/>
      <c r="AD438" s="38"/>
      <c r="AE438" s="38"/>
      <c r="AR438" s="232" t="s">
        <v>299</v>
      </c>
      <c r="AT438" s="232" t="s">
        <v>1133</v>
      </c>
      <c r="AU438" s="232" t="s">
        <v>86</v>
      </c>
      <c r="AY438" s="17" t="s">
        <v>251</v>
      </c>
      <c r="BE438" s="233">
        <f>IF(N438="základní",J438,0)</f>
        <v>0</v>
      </c>
      <c r="BF438" s="233">
        <f>IF(N438="snížená",J438,0)</f>
        <v>0</v>
      </c>
      <c r="BG438" s="233">
        <f>IF(N438="zákl. přenesená",J438,0)</f>
        <v>0</v>
      </c>
      <c r="BH438" s="233">
        <f>IF(N438="sníž. přenesená",J438,0)</f>
        <v>0</v>
      </c>
      <c r="BI438" s="233">
        <f>IF(N438="nulová",J438,0)</f>
        <v>0</v>
      </c>
      <c r="BJ438" s="17" t="s">
        <v>84</v>
      </c>
      <c r="BK438" s="233">
        <f>ROUND(I438*H438,2)</f>
        <v>0</v>
      </c>
      <c r="BL438" s="17" t="s">
        <v>254</v>
      </c>
      <c r="BM438" s="232" t="s">
        <v>2572</v>
      </c>
    </row>
    <row r="439" s="2" customFormat="1">
      <c r="A439" s="38"/>
      <c r="B439" s="39"/>
      <c r="C439" s="40"/>
      <c r="D439" s="234" t="s">
        <v>260</v>
      </c>
      <c r="E439" s="40"/>
      <c r="F439" s="235" t="s">
        <v>1704</v>
      </c>
      <c r="G439" s="40"/>
      <c r="H439" s="40"/>
      <c r="I439" s="236"/>
      <c r="J439" s="40"/>
      <c r="K439" s="40"/>
      <c r="L439" s="44"/>
      <c r="M439" s="237"/>
      <c r="N439" s="238"/>
      <c r="O439" s="91"/>
      <c r="P439" s="91"/>
      <c r="Q439" s="91"/>
      <c r="R439" s="91"/>
      <c r="S439" s="91"/>
      <c r="T439" s="92"/>
      <c r="U439" s="38"/>
      <c r="V439" s="38"/>
      <c r="W439" s="38"/>
      <c r="X439" s="38"/>
      <c r="Y439" s="38"/>
      <c r="Z439" s="38"/>
      <c r="AA439" s="38"/>
      <c r="AB439" s="38"/>
      <c r="AC439" s="38"/>
      <c r="AD439" s="38"/>
      <c r="AE439" s="38"/>
      <c r="AT439" s="17" t="s">
        <v>260</v>
      </c>
      <c r="AU439" s="17" t="s">
        <v>86</v>
      </c>
    </row>
    <row r="440" s="12" customFormat="1">
      <c r="A440" s="12"/>
      <c r="B440" s="242"/>
      <c r="C440" s="243"/>
      <c r="D440" s="234" t="s">
        <v>276</v>
      </c>
      <c r="E440" s="244" t="s">
        <v>1</v>
      </c>
      <c r="F440" s="245" t="s">
        <v>2364</v>
      </c>
      <c r="G440" s="243"/>
      <c r="H440" s="246">
        <v>51.600000000000001</v>
      </c>
      <c r="I440" s="247"/>
      <c r="J440" s="243"/>
      <c r="K440" s="243"/>
      <c r="L440" s="248"/>
      <c r="M440" s="249"/>
      <c r="N440" s="250"/>
      <c r="O440" s="250"/>
      <c r="P440" s="250"/>
      <c r="Q440" s="250"/>
      <c r="R440" s="250"/>
      <c r="S440" s="250"/>
      <c r="T440" s="251"/>
      <c r="U440" s="12"/>
      <c r="V440" s="12"/>
      <c r="W440" s="12"/>
      <c r="X440" s="12"/>
      <c r="Y440" s="12"/>
      <c r="Z440" s="12"/>
      <c r="AA440" s="12"/>
      <c r="AB440" s="12"/>
      <c r="AC440" s="12"/>
      <c r="AD440" s="12"/>
      <c r="AE440" s="12"/>
      <c r="AT440" s="252" t="s">
        <v>276</v>
      </c>
      <c r="AU440" s="252" t="s">
        <v>86</v>
      </c>
      <c r="AV440" s="12" t="s">
        <v>86</v>
      </c>
      <c r="AW440" s="12" t="s">
        <v>32</v>
      </c>
      <c r="AX440" s="12" t="s">
        <v>84</v>
      </c>
      <c r="AY440" s="252" t="s">
        <v>251</v>
      </c>
    </row>
    <row r="441" s="12" customFormat="1">
      <c r="A441" s="12"/>
      <c r="B441" s="242"/>
      <c r="C441" s="243"/>
      <c r="D441" s="234" t="s">
        <v>276</v>
      </c>
      <c r="E441" s="243"/>
      <c r="F441" s="245" t="s">
        <v>2365</v>
      </c>
      <c r="G441" s="243"/>
      <c r="H441" s="246">
        <v>52.116</v>
      </c>
      <c r="I441" s="247"/>
      <c r="J441" s="243"/>
      <c r="K441" s="243"/>
      <c r="L441" s="248"/>
      <c r="M441" s="249"/>
      <c r="N441" s="250"/>
      <c r="O441" s="250"/>
      <c r="P441" s="250"/>
      <c r="Q441" s="250"/>
      <c r="R441" s="250"/>
      <c r="S441" s="250"/>
      <c r="T441" s="251"/>
      <c r="U441" s="12"/>
      <c r="V441" s="12"/>
      <c r="W441" s="12"/>
      <c r="X441" s="12"/>
      <c r="Y441" s="12"/>
      <c r="Z441" s="12"/>
      <c r="AA441" s="12"/>
      <c r="AB441" s="12"/>
      <c r="AC441" s="12"/>
      <c r="AD441" s="12"/>
      <c r="AE441" s="12"/>
      <c r="AT441" s="252" t="s">
        <v>276</v>
      </c>
      <c r="AU441" s="252" t="s">
        <v>86</v>
      </c>
      <c r="AV441" s="12" t="s">
        <v>86</v>
      </c>
      <c r="AW441" s="12" t="s">
        <v>4</v>
      </c>
      <c r="AX441" s="12" t="s">
        <v>84</v>
      </c>
      <c r="AY441" s="252" t="s">
        <v>251</v>
      </c>
    </row>
    <row r="442" s="2" customFormat="1" ht="33" customHeight="1">
      <c r="A442" s="38"/>
      <c r="B442" s="39"/>
      <c r="C442" s="220" t="s">
        <v>1636</v>
      </c>
      <c r="D442" s="220" t="s">
        <v>255</v>
      </c>
      <c r="E442" s="221" t="s">
        <v>1708</v>
      </c>
      <c r="F442" s="222" t="s">
        <v>1709</v>
      </c>
      <c r="G442" s="223" t="s">
        <v>802</v>
      </c>
      <c r="H442" s="224">
        <v>508</v>
      </c>
      <c r="I442" s="225"/>
      <c r="J442" s="226">
        <f>ROUND(I442*H442,2)</f>
        <v>0</v>
      </c>
      <c r="K442" s="227"/>
      <c r="L442" s="44"/>
      <c r="M442" s="228" t="s">
        <v>1</v>
      </c>
      <c r="N442" s="229" t="s">
        <v>41</v>
      </c>
      <c r="O442" s="91"/>
      <c r="P442" s="230">
        <f>O442*H442</f>
        <v>0</v>
      </c>
      <c r="Q442" s="230">
        <v>0.15540000000000001</v>
      </c>
      <c r="R442" s="230">
        <f>Q442*H442</f>
        <v>78.943200000000004</v>
      </c>
      <c r="S442" s="230">
        <v>0</v>
      </c>
      <c r="T442" s="231">
        <f>S442*H442</f>
        <v>0</v>
      </c>
      <c r="U442" s="38"/>
      <c r="V442" s="38"/>
      <c r="W442" s="38"/>
      <c r="X442" s="38"/>
      <c r="Y442" s="38"/>
      <c r="Z442" s="38"/>
      <c r="AA442" s="38"/>
      <c r="AB442" s="38"/>
      <c r="AC442" s="38"/>
      <c r="AD442" s="38"/>
      <c r="AE442" s="38"/>
      <c r="AR442" s="232" t="s">
        <v>254</v>
      </c>
      <c r="AT442" s="232" t="s">
        <v>255</v>
      </c>
      <c r="AU442" s="232" t="s">
        <v>86</v>
      </c>
      <c r="AY442" s="17" t="s">
        <v>251</v>
      </c>
      <c r="BE442" s="233">
        <f>IF(N442="základní",J442,0)</f>
        <v>0</v>
      </c>
      <c r="BF442" s="233">
        <f>IF(N442="snížená",J442,0)</f>
        <v>0</v>
      </c>
      <c r="BG442" s="233">
        <f>IF(N442="zákl. přenesená",J442,0)</f>
        <v>0</v>
      </c>
      <c r="BH442" s="233">
        <f>IF(N442="sníž. přenesená",J442,0)</f>
        <v>0</v>
      </c>
      <c r="BI442" s="233">
        <f>IF(N442="nulová",J442,0)</f>
        <v>0</v>
      </c>
      <c r="BJ442" s="17" t="s">
        <v>84</v>
      </c>
      <c r="BK442" s="233">
        <f>ROUND(I442*H442,2)</f>
        <v>0</v>
      </c>
      <c r="BL442" s="17" t="s">
        <v>254</v>
      </c>
      <c r="BM442" s="232" t="s">
        <v>2573</v>
      </c>
    </row>
    <row r="443" s="2" customFormat="1">
      <c r="A443" s="38"/>
      <c r="B443" s="39"/>
      <c r="C443" s="40"/>
      <c r="D443" s="234" t="s">
        <v>260</v>
      </c>
      <c r="E443" s="40"/>
      <c r="F443" s="235" t="s">
        <v>1711</v>
      </c>
      <c r="G443" s="40"/>
      <c r="H443" s="40"/>
      <c r="I443" s="236"/>
      <c r="J443" s="40"/>
      <c r="K443" s="40"/>
      <c r="L443" s="44"/>
      <c r="M443" s="237"/>
      <c r="N443" s="238"/>
      <c r="O443" s="91"/>
      <c r="P443" s="91"/>
      <c r="Q443" s="91"/>
      <c r="R443" s="91"/>
      <c r="S443" s="91"/>
      <c r="T443" s="92"/>
      <c r="U443" s="38"/>
      <c r="V443" s="38"/>
      <c r="W443" s="38"/>
      <c r="X443" s="38"/>
      <c r="Y443" s="38"/>
      <c r="Z443" s="38"/>
      <c r="AA443" s="38"/>
      <c r="AB443" s="38"/>
      <c r="AC443" s="38"/>
      <c r="AD443" s="38"/>
      <c r="AE443" s="38"/>
      <c r="AT443" s="17" t="s">
        <v>260</v>
      </c>
      <c r="AU443" s="17" t="s">
        <v>86</v>
      </c>
    </row>
    <row r="444" s="2" customFormat="1">
      <c r="A444" s="38"/>
      <c r="B444" s="39"/>
      <c r="C444" s="40"/>
      <c r="D444" s="240" t="s">
        <v>274</v>
      </c>
      <c r="E444" s="40"/>
      <c r="F444" s="241" t="s">
        <v>1712</v>
      </c>
      <c r="G444" s="40"/>
      <c r="H444" s="40"/>
      <c r="I444" s="236"/>
      <c r="J444" s="40"/>
      <c r="K444" s="40"/>
      <c r="L444" s="44"/>
      <c r="M444" s="237"/>
      <c r="N444" s="238"/>
      <c r="O444" s="91"/>
      <c r="P444" s="91"/>
      <c r="Q444" s="91"/>
      <c r="R444" s="91"/>
      <c r="S444" s="91"/>
      <c r="T444" s="92"/>
      <c r="U444" s="38"/>
      <c r="V444" s="38"/>
      <c r="W444" s="38"/>
      <c r="X444" s="38"/>
      <c r="Y444" s="38"/>
      <c r="Z444" s="38"/>
      <c r="AA444" s="38"/>
      <c r="AB444" s="38"/>
      <c r="AC444" s="38"/>
      <c r="AD444" s="38"/>
      <c r="AE444" s="38"/>
      <c r="AT444" s="17" t="s">
        <v>274</v>
      </c>
      <c r="AU444" s="17" t="s">
        <v>86</v>
      </c>
    </row>
    <row r="445" s="13" customFormat="1">
      <c r="A445" s="13"/>
      <c r="B445" s="253"/>
      <c r="C445" s="254"/>
      <c r="D445" s="234" t="s">
        <v>276</v>
      </c>
      <c r="E445" s="255" t="s">
        <v>1</v>
      </c>
      <c r="F445" s="256" t="s">
        <v>1713</v>
      </c>
      <c r="G445" s="254"/>
      <c r="H445" s="255" t="s">
        <v>1</v>
      </c>
      <c r="I445" s="257"/>
      <c r="J445" s="254"/>
      <c r="K445" s="254"/>
      <c r="L445" s="258"/>
      <c r="M445" s="259"/>
      <c r="N445" s="260"/>
      <c r="O445" s="260"/>
      <c r="P445" s="260"/>
      <c r="Q445" s="260"/>
      <c r="R445" s="260"/>
      <c r="S445" s="260"/>
      <c r="T445" s="261"/>
      <c r="U445" s="13"/>
      <c r="V445" s="13"/>
      <c r="W445" s="13"/>
      <c r="X445" s="13"/>
      <c r="Y445" s="13"/>
      <c r="Z445" s="13"/>
      <c r="AA445" s="13"/>
      <c r="AB445" s="13"/>
      <c r="AC445" s="13"/>
      <c r="AD445" s="13"/>
      <c r="AE445" s="13"/>
      <c r="AT445" s="262" t="s">
        <v>276</v>
      </c>
      <c r="AU445" s="262" t="s">
        <v>86</v>
      </c>
      <c r="AV445" s="13" t="s">
        <v>84</v>
      </c>
      <c r="AW445" s="13" t="s">
        <v>32</v>
      </c>
      <c r="AX445" s="13" t="s">
        <v>76</v>
      </c>
      <c r="AY445" s="262" t="s">
        <v>251</v>
      </c>
    </row>
    <row r="446" s="12" customFormat="1">
      <c r="A446" s="12"/>
      <c r="B446" s="242"/>
      <c r="C446" s="243"/>
      <c r="D446" s="234" t="s">
        <v>276</v>
      </c>
      <c r="E446" s="244" t="s">
        <v>1</v>
      </c>
      <c r="F446" s="245" t="s">
        <v>2574</v>
      </c>
      <c r="G446" s="243"/>
      <c r="H446" s="246">
        <v>508</v>
      </c>
      <c r="I446" s="247"/>
      <c r="J446" s="243"/>
      <c r="K446" s="243"/>
      <c r="L446" s="248"/>
      <c r="M446" s="249"/>
      <c r="N446" s="250"/>
      <c r="O446" s="250"/>
      <c r="P446" s="250"/>
      <c r="Q446" s="250"/>
      <c r="R446" s="250"/>
      <c r="S446" s="250"/>
      <c r="T446" s="251"/>
      <c r="U446" s="12"/>
      <c r="V446" s="12"/>
      <c r="W446" s="12"/>
      <c r="X446" s="12"/>
      <c r="Y446" s="12"/>
      <c r="Z446" s="12"/>
      <c r="AA446" s="12"/>
      <c r="AB446" s="12"/>
      <c r="AC446" s="12"/>
      <c r="AD446" s="12"/>
      <c r="AE446" s="12"/>
      <c r="AT446" s="252" t="s">
        <v>276</v>
      </c>
      <c r="AU446" s="252" t="s">
        <v>86</v>
      </c>
      <c r="AV446" s="12" t="s">
        <v>86</v>
      </c>
      <c r="AW446" s="12" t="s">
        <v>32</v>
      </c>
      <c r="AX446" s="12" t="s">
        <v>84</v>
      </c>
      <c r="AY446" s="252" t="s">
        <v>251</v>
      </c>
    </row>
    <row r="447" s="2" customFormat="1" ht="16.5" customHeight="1">
      <c r="A447" s="38"/>
      <c r="B447" s="39"/>
      <c r="C447" s="292" t="s">
        <v>1640</v>
      </c>
      <c r="D447" s="292" t="s">
        <v>1133</v>
      </c>
      <c r="E447" s="293" t="s">
        <v>1716</v>
      </c>
      <c r="F447" s="294" t="s">
        <v>1717</v>
      </c>
      <c r="G447" s="295" t="s">
        <v>802</v>
      </c>
      <c r="H447" s="296">
        <v>273.36000000000001</v>
      </c>
      <c r="I447" s="297"/>
      <c r="J447" s="298">
        <f>ROUND(I447*H447,2)</f>
        <v>0</v>
      </c>
      <c r="K447" s="299"/>
      <c r="L447" s="300"/>
      <c r="M447" s="301" t="s">
        <v>1</v>
      </c>
      <c r="N447" s="302" t="s">
        <v>41</v>
      </c>
      <c r="O447" s="91"/>
      <c r="P447" s="230">
        <f>O447*H447</f>
        <v>0</v>
      </c>
      <c r="Q447" s="230">
        <v>0.080000000000000002</v>
      </c>
      <c r="R447" s="230">
        <f>Q447*H447</f>
        <v>21.8688</v>
      </c>
      <c r="S447" s="230">
        <v>0</v>
      </c>
      <c r="T447" s="231">
        <f>S447*H447</f>
        <v>0</v>
      </c>
      <c r="U447" s="38"/>
      <c r="V447" s="38"/>
      <c r="W447" s="38"/>
      <c r="X447" s="38"/>
      <c r="Y447" s="38"/>
      <c r="Z447" s="38"/>
      <c r="AA447" s="38"/>
      <c r="AB447" s="38"/>
      <c r="AC447" s="38"/>
      <c r="AD447" s="38"/>
      <c r="AE447" s="38"/>
      <c r="AR447" s="232" t="s">
        <v>299</v>
      </c>
      <c r="AT447" s="232" t="s">
        <v>1133</v>
      </c>
      <c r="AU447" s="232" t="s">
        <v>86</v>
      </c>
      <c r="AY447" s="17" t="s">
        <v>251</v>
      </c>
      <c r="BE447" s="233">
        <f>IF(N447="základní",J447,0)</f>
        <v>0</v>
      </c>
      <c r="BF447" s="233">
        <f>IF(N447="snížená",J447,0)</f>
        <v>0</v>
      </c>
      <c r="BG447" s="233">
        <f>IF(N447="zákl. přenesená",J447,0)</f>
        <v>0</v>
      </c>
      <c r="BH447" s="233">
        <f>IF(N447="sníž. přenesená",J447,0)</f>
        <v>0</v>
      </c>
      <c r="BI447" s="233">
        <f>IF(N447="nulová",J447,0)</f>
        <v>0</v>
      </c>
      <c r="BJ447" s="17" t="s">
        <v>84</v>
      </c>
      <c r="BK447" s="233">
        <f>ROUND(I447*H447,2)</f>
        <v>0</v>
      </c>
      <c r="BL447" s="17" t="s">
        <v>254</v>
      </c>
      <c r="BM447" s="232" t="s">
        <v>2575</v>
      </c>
    </row>
    <row r="448" s="2" customFormat="1">
      <c r="A448" s="38"/>
      <c r="B448" s="39"/>
      <c r="C448" s="40"/>
      <c r="D448" s="234" t="s">
        <v>260</v>
      </c>
      <c r="E448" s="40"/>
      <c r="F448" s="235" t="s">
        <v>1717</v>
      </c>
      <c r="G448" s="40"/>
      <c r="H448" s="40"/>
      <c r="I448" s="236"/>
      <c r="J448" s="40"/>
      <c r="K448" s="40"/>
      <c r="L448" s="44"/>
      <c r="M448" s="237"/>
      <c r="N448" s="238"/>
      <c r="O448" s="91"/>
      <c r="P448" s="91"/>
      <c r="Q448" s="91"/>
      <c r="R448" s="91"/>
      <c r="S448" s="91"/>
      <c r="T448" s="92"/>
      <c r="U448" s="38"/>
      <c r="V448" s="38"/>
      <c r="W448" s="38"/>
      <c r="X448" s="38"/>
      <c r="Y448" s="38"/>
      <c r="Z448" s="38"/>
      <c r="AA448" s="38"/>
      <c r="AB448" s="38"/>
      <c r="AC448" s="38"/>
      <c r="AD448" s="38"/>
      <c r="AE448" s="38"/>
      <c r="AT448" s="17" t="s">
        <v>260</v>
      </c>
      <c r="AU448" s="17" t="s">
        <v>86</v>
      </c>
    </row>
    <row r="449" s="12" customFormat="1">
      <c r="A449" s="12"/>
      <c r="B449" s="242"/>
      <c r="C449" s="243"/>
      <c r="D449" s="234" t="s">
        <v>276</v>
      </c>
      <c r="E449" s="244" t="s">
        <v>1</v>
      </c>
      <c r="F449" s="245" t="s">
        <v>2576</v>
      </c>
      <c r="G449" s="243"/>
      <c r="H449" s="246">
        <v>268</v>
      </c>
      <c r="I449" s="247"/>
      <c r="J449" s="243"/>
      <c r="K449" s="243"/>
      <c r="L449" s="248"/>
      <c r="M449" s="249"/>
      <c r="N449" s="250"/>
      <c r="O449" s="250"/>
      <c r="P449" s="250"/>
      <c r="Q449" s="250"/>
      <c r="R449" s="250"/>
      <c r="S449" s="250"/>
      <c r="T449" s="251"/>
      <c r="U449" s="12"/>
      <c r="V449" s="12"/>
      <c r="W449" s="12"/>
      <c r="X449" s="12"/>
      <c r="Y449" s="12"/>
      <c r="Z449" s="12"/>
      <c r="AA449" s="12"/>
      <c r="AB449" s="12"/>
      <c r="AC449" s="12"/>
      <c r="AD449" s="12"/>
      <c r="AE449" s="12"/>
      <c r="AT449" s="252" t="s">
        <v>276</v>
      </c>
      <c r="AU449" s="252" t="s">
        <v>86</v>
      </c>
      <c r="AV449" s="12" t="s">
        <v>86</v>
      </c>
      <c r="AW449" s="12" t="s">
        <v>32</v>
      </c>
      <c r="AX449" s="12" t="s">
        <v>84</v>
      </c>
      <c r="AY449" s="252" t="s">
        <v>251</v>
      </c>
    </row>
    <row r="450" s="12" customFormat="1">
      <c r="A450" s="12"/>
      <c r="B450" s="242"/>
      <c r="C450" s="243"/>
      <c r="D450" s="234" t="s">
        <v>276</v>
      </c>
      <c r="E450" s="243"/>
      <c r="F450" s="245" t="s">
        <v>2577</v>
      </c>
      <c r="G450" s="243"/>
      <c r="H450" s="246">
        <v>273.36000000000001</v>
      </c>
      <c r="I450" s="247"/>
      <c r="J450" s="243"/>
      <c r="K450" s="243"/>
      <c r="L450" s="248"/>
      <c r="M450" s="249"/>
      <c r="N450" s="250"/>
      <c r="O450" s="250"/>
      <c r="P450" s="250"/>
      <c r="Q450" s="250"/>
      <c r="R450" s="250"/>
      <c r="S450" s="250"/>
      <c r="T450" s="251"/>
      <c r="U450" s="12"/>
      <c r="V450" s="12"/>
      <c r="W450" s="12"/>
      <c r="X450" s="12"/>
      <c r="Y450" s="12"/>
      <c r="Z450" s="12"/>
      <c r="AA450" s="12"/>
      <c r="AB450" s="12"/>
      <c r="AC450" s="12"/>
      <c r="AD450" s="12"/>
      <c r="AE450" s="12"/>
      <c r="AT450" s="252" t="s">
        <v>276</v>
      </c>
      <c r="AU450" s="252" t="s">
        <v>86</v>
      </c>
      <c r="AV450" s="12" t="s">
        <v>86</v>
      </c>
      <c r="AW450" s="12" t="s">
        <v>4</v>
      </c>
      <c r="AX450" s="12" t="s">
        <v>84</v>
      </c>
      <c r="AY450" s="252" t="s">
        <v>251</v>
      </c>
    </row>
    <row r="451" s="2" customFormat="1" ht="24.15" customHeight="1">
      <c r="A451" s="38"/>
      <c r="B451" s="39"/>
      <c r="C451" s="292" t="s">
        <v>1644</v>
      </c>
      <c r="D451" s="292" t="s">
        <v>1133</v>
      </c>
      <c r="E451" s="293" t="s">
        <v>1722</v>
      </c>
      <c r="F451" s="294" t="s">
        <v>1723</v>
      </c>
      <c r="G451" s="295" t="s">
        <v>802</v>
      </c>
      <c r="H451" s="296">
        <v>236.34</v>
      </c>
      <c r="I451" s="297"/>
      <c r="J451" s="298">
        <f>ROUND(I451*H451,2)</f>
        <v>0</v>
      </c>
      <c r="K451" s="299"/>
      <c r="L451" s="300"/>
      <c r="M451" s="301" t="s">
        <v>1</v>
      </c>
      <c r="N451" s="302" t="s">
        <v>41</v>
      </c>
      <c r="O451" s="91"/>
      <c r="P451" s="230">
        <f>O451*H451</f>
        <v>0</v>
      </c>
      <c r="Q451" s="230">
        <v>0.048300000000000003</v>
      </c>
      <c r="R451" s="230">
        <f>Q451*H451</f>
        <v>11.415222</v>
      </c>
      <c r="S451" s="230">
        <v>0</v>
      </c>
      <c r="T451" s="231">
        <f>S451*H451</f>
        <v>0</v>
      </c>
      <c r="U451" s="38"/>
      <c r="V451" s="38"/>
      <c r="W451" s="38"/>
      <c r="X451" s="38"/>
      <c r="Y451" s="38"/>
      <c r="Z451" s="38"/>
      <c r="AA451" s="38"/>
      <c r="AB451" s="38"/>
      <c r="AC451" s="38"/>
      <c r="AD451" s="38"/>
      <c r="AE451" s="38"/>
      <c r="AR451" s="232" t="s">
        <v>299</v>
      </c>
      <c r="AT451" s="232" t="s">
        <v>1133</v>
      </c>
      <c r="AU451" s="232" t="s">
        <v>86</v>
      </c>
      <c r="AY451" s="17" t="s">
        <v>251</v>
      </c>
      <c r="BE451" s="233">
        <f>IF(N451="základní",J451,0)</f>
        <v>0</v>
      </c>
      <c r="BF451" s="233">
        <f>IF(N451="snížená",J451,0)</f>
        <v>0</v>
      </c>
      <c r="BG451" s="233">
        <f>IF(N451="zákl. přenesená",J451,0)</f>
        <v>0</v>
      </c>
      <c r="BH451" s="233">
        <f>IF(N451="sníž. přenesená",J451,0)</f>
        <v>0</v>
      </c>
      <c r="BI451" s="233">
        <f>IF(N451="nulová",J451,0)</f>
        <v>0</v>
      </c>
      <c r="BJ451" s="17" t="s">
        <v>84</v>
      </c>
      <c r="BK451" s="233">
        <f>ROUND(I451*H451,2)</f>
        <v>0</v>
      </c>
      <c r="BL451" s="17" t="s">
        <v>254</v>
      </c>
      <c r="BM451" s="232" t="s">
        <v>2578</v>
      </c>
    </row>
    <row r="452" s="2" customFormat="1">
      <c r="A452" s="38"/>
      <c r="B452" s="39"/>
      <c r="C452" s="40"/>
      <c r="D452" s="234" t="s">
        <v>260</v>
      </c>
      <c r="E452" s="40"/>
      <c r="F452" s="235" t="s">
        <v>1723</v>
      </c>
      <c r="G452" s="40"/>
      <c r="H452" s="40"/>
      <c r="I452" s="236"/>
      <c r="J452" s="40"/>
      <c r="K452" s="40"/>
      <c r="L452" s="44"/>
      <c r="M452" s="237"/>
      <c r="N452" s="238"/>
      <c r="O452" s="91"/>
      <c r="P452" s="91"/>
      <c r="Q452" s="91"/>
      <c r="R452" s="91"/>
      <c r="S452" s="91"/>
      <c r="T452" s="92"/>
      <c r="U452" s="38"/>
      <c r="V452" s="38"/>
      <c r="W452" s="38"/>
      <c r="X452" s="38"/>
      <c r="Y452" s="38"/>
      <c r="Z452" s="38"/>
      <c r="AA452" s="38"/>
      <c r="AB452" s="38"/>
      <c r="AC452" s="38"/>
      <c r="AD452" s="38"/>
      <c r="AE452" s="38"/>
      <c r="AT452" s="17" t="s">
        <v>260</v>
      </c>
      <c r="AU452" s="17" t="s">
        <v>86</v>
      </c>
    </row>
    <row r="453" s="12" customFormat="1">
      <c r="A453" s="12"/>
      <c r="B453" s="242"/>
      <c r="C453" s="243"/>
      <c r="D453" s="234" t="s">
        <v>276</v>
      </c>
      <c r="E453" s="244" t="s">
        <v>1</v>
      </c>
      <c r="F453" s="245" t="s">
        <v>2579</v>
      </c>
      <c r="G453" s="243"/>
      <c r="H453" s="246">
        <v>234</v>
      </c>
      <c r="I453" s="247"/>
      <c r="J453" s="243"/>
      <c r="K453" s="243"/>
      <c r="L453" s="248"/>
      <c r="M453" s="249"/>
      <c r="N453" s="250"/>
      <c r="O453" s="250"/>
      <c r="P453" s="250"/>
      <c r="Q453" s="250"/>
      <c r="R453" s="250"/>
      <c r="S453" s="250"/>
      <c r="T453" s="251"/>
      <c r="U453" s="12"/>
      <c r="V453" s="12"/>
      <c r="W453" s="12"/>
      <c r="X453" s="12"/>
      <c r="Y453" s="12"/>
      <c r="Z453" s="12"/>
      <c r="AA453" s="12"/>
      <c r="AB453" s="12"/>
      <c r="AC453" s="12"/>
      <c r="AD453" s="12"/>
      <c r="AE453" s="12"/>
      <c r="AT453" s="252" t="s">
        <v>276</v>
      </c>
      <c r="AU453" s="252" t="s">
        <v>86</v>
      </c>
      <c r="AV453" s="12" t="s">
        <v>86</v>
      </c>
      <c r="AW453" s="12" t="s">
        <v>32</v>
      </c>
      <c r="AX453" s="12" t="s">
        <v>84</v>
      </c>
      <c r="AY453" s="252" t="s">
        <v>251</v>
      </c>
    </row>
    <row r="454" s="12" customFormat="1">
      <c r="A454" s="12"/>
      <c r="B454" s="242"/>
      <c r="C454" s="243"/>
      <c r="D454" s="234" t="s">
        <v>276</v>
      </c>
      <c r="E454" s="243"/>
      <c r="F454" s="245" t="s">
        <v>2580</v>
      </c>
      <c r="G454" s="243"/>
      <c r="H454" s="246">
        <v>236.34</v>
      </c>
      <c r="I454" s="247"/>
      <c r="J454" s="243"/>
      <c r="K454" s="243"/>
      <c r="L454" s="248"/>
      <c r="M454" s="249"/>
      <c r="N454" s="250"/>
      <c r="O454" s="250"/>
      <c r="P454" s="250"/>
      <c r="Q454" s="250"/>
      <c r="R454" s="250"/>
      <c r="S454" s="250"/>
      <c r="T454" s="251"/>
      <c r="U454" s="12"/>
      <c r="V454" s="12"/>
      <c r="W454" s="12"/>
      <c r="X454" s="12"/>
      <c r="Y454" s="12"/>
      <c r="Z454" s="12"/>
      <c r="AA454" s="12"/>
      <c r="AB454" s="12"/>
      <c r="AC454" s="12"/>
      <c r="AD454" s="12"/>
      <c r="AE454" s="12"/>
      <c r="AT454" s="252" t="s">
        <v>276</v>
      </c>
      <c r="AU454" s="252" t="s">
        <v>86</v>
      </c>
      <c r="AV454" s="12" t="s">
        <v>86</v>
      </c>
      <c r="AW454" s="12" t="s">
        <v>4</v>
      </c>
      <c r="AX454" s="12" t="s">
        <v>84</v>
      </c>
      <c r="AY454" s="252" t="s">
        <v>251</v>
      </c>
    </row>
    <row r="455" s="2" customFormat="1" ht="24.15" customHeight="1">
      <c r="A455" s="38"/>
      <c r="B455" s="39"/>
      <c r="C455" s="292" t="s">
        <v>1648</v>
      </c>
      <c r="D455" s="292" t="s">
        <v>1133</v>
      </c>
      <c r="E455" s="293" t="s">
        <v>1728</v>
      </c>
      <c r="F455" s="294" t="s">
        <v>1729</v>
      </c>
      <c r="G455" s="295" t="s">
        <v>802</v>
      </c>
      <c r="H455" s="296">
        <v>6.0599999999999996</v>
      </c>
      <c r="I455" s="297"/>
      <c r="J455" s="298">
        <f>ROUND(I455*H455,2)</f>
        <v>0</v>
      </c>
      <c r="K455" s="299"/>
      <c r="L455" s="300"/>
      <c r="M455" s="301" t="s">
        <v>1</v>
      </c>
      <c r="N455" s="302" t="s">
        <v>41</v>
      </c>
      <c r="O455" s="91"/>
      <c r="P455" s="230">
        <f>O455*H455</f>
        <v>0</v>
      </c>
      <c r="Q455" s="230">
        <v>0.065670000000000006</v>
      </c>
      <c r="R455" s="230">
        <f>Q455*H455</f>
        <v>0.39796019999999999</v>
      </c>
      <c r="S455" s="230">
        <v>0</v>
      </c>
      <c r="T455" s="231">
        <f>S455*H455</f>
        <v>0</v>
      </c>
      <c r="U455" s="38"/>
      <c r="V455" s="38"/>
      <c r="W455" s="38"/>
      <c r="X455" s="38"/>
      <c r="Y455" s="38"/>
      <c r="Z455" s="38"/>
      <c r="AA455" s="38"/>
      <c r="AB455" s="38"/>
      <c r="AC455" s="38"/>
      <c r="AD455" s="38"/>
      <c r="AE455" s="38"/>
      <c r="AR455" s="232" t="s">
        <v>299</v>
      </c>
      <c r="AT455" s="232" t="s">
        <v>1133</v>
      </c>
      <c r="AU455" s="232" t="s">
        <v>86</v>
      </c>
      <c r="AY455" s="17" t="s">
        <v>251</v>
      </c>
      <c r="BE455" s="233">
        <f>IF(N455="základní",J455,0)</f>
        <v>0</v>
      </c>
      <c r="BF455" s="233">
        <f>IF(N455="snížená",J455,0)</f>
        <v>0</v>
      </c>
      <c r="BG455" s="233">
        <f>IF(N455="zákl. přenesená",J455,0)</f>
        <v>0</v>
      </c>
      <c r="BH455" s="233">
        <f>IF(N455="sníž. přenesená",J455,0)</f>
        <v>0</v>
      </c>
      <c r="BI455" s="233">
        <f>IF(N455="nulová",J455,0)</f>
        <v>0</v>
      </c>
      <c r="BJ455" s="17" t="s">
        <v>84</v>
      </c>
      <c r="BK455" s="233">
        <f>ROUND(I455*H455,2)</f>
        <v>0</v>
      </c>
      <c r="BL455" s="17" t="s">
        <v>254</v>
      </c>
      <c r="BM455" s="232" t="s">
        <v>2581</v>
      </c>
    </row>
    <row r="456" s="2" customFormat="1">
      <c r="A456" s="38"/>
      <c r="B456" s="39"/>
      <c r="C456" s="40"/>
      <c r="D456" s="234" t="s">
        <v>260</v>
      </c>
      <c r="E456" s="40"/>
      <c r="F456" s="235" t="s">
        <v>1729</v>
      </c>
      <c r="G456" s="40"/>
      <c r="H456" s="40"/>
      <c r="I456" s="236"/>
      <c r="J456" s="40"/>
      <c r="K456" s="40"/>
      <c r="L456" s="44"/>
      <c r="M456" s="237"/>
      <c r="N456" s="238"/>
      <c r="O456" s="91"/>
      <c r="P456" s="91"/>
      <c r="Q456" s="91"/>
      <c r="R456" s="91"/>
      <c r="S456" s="91"/>
      <c r="T456" s="92"/>
      <c r="U456" s="38"/>
      <c r="V456" s="38"/>
      <c r="W456" s="38"/>
      <c r="X456" s="38"/>
      <c r="Y456" s="38"/>
      <c r="Z456" s="38"/>
      <c r="AA456" s="38"/>
      <c r="AB456" s="38"/>
      <c r="AC456" s="38"/>
      <c r="AD456" s="38"/>
      <c r="AE456" s="38"/>
      <c r="AT456" s="17" t="s">
        <v>260</v>
      </c>
      <c r="AU456" s="17" t="s">
        <v>86</v>
      </c>
    </row>
    <row r="457" s="12" customFormat="1">
      <c r="A457" s="12"/>
      <c r="B457" s="242"/>
      <c r="C457" s="243"/>
      <c r="D457" s="234" t="s">
        <v>276</v>
      </c>
      <c r="E457" s="244" t="s">
        <v>1</v>
      </c>
      <c r="F457" s="245" t="s">
        <v>2582</v>
      </c>
      <c r="G457" s="243"/>
      <c r="H457" s="246">
        <v>6</v>
      </c>
      <c r="I457" s="247"/>
      <c r="J457" s="243"/>
      <c r="K457" s="243"/>
      <c r="L457" s="248"/>
      <c r="M457" s="249"/>
      <c r="N457" s="250"/>
      <c r="O457" s="250"/>
      <c r="P457" s="250"/>
      <c r="Q457" s="250"/>
      <c r="R457" s="250"/>
      <c r="S457" s="250"/>
      <c r="T457" s="251"/>
      <c r="U457" s="12"/>
      <c r="V457" s="12"/>
      <c r="W457" s="12"/>
      <c r="X457" s="12"/>
      <c r="Y457" s="12"/>
      <c r="Z457" s="12"/>
      <c r="AA457" s="12"/>
      <c r="AB457" s="12"/>
      <c r="AC457" s="12"/>
      <c r="AD457" s="12"/>
      <c r="AE457" s="12"/>
      <c r="AT457" s="252" t="s">
        <v>276</v>
      </c>
      <c r="AU457" s="252" t="s">
        <v>86</v>
      </c>
      <c r="AV457" s="12" t="s">
        <v>86</v>
      </c>
      <c r="AW457" s="12" t="s">
        <v>32</v>
      </c>
      <c r="AX457" s="12" t="s">
        <v>84</v>
      </c>
      <c r="AY457" s="252" t="s">
        <v>251</v>
      </c>
    </row>
    <row r="458" s="12" customFormat="1">
      <c r="A458" s="12"/>
      <c r="B458" s="242"/>
      <c r="C458" s="243"/>
      <c r="D458" s="234" t="s">
        <v>276</v>
      </c>
      <c r="E458" s="243"/>
      <c r="F458" s="245" t="s">
        <v>2583</v>
      </c>
      <c r="G458" s="243"/>
      <c r="H458" s="246">
        <v>6.0599999999999996</v>
      </c>
      <c r="I458" s="247"/>
      <c r="J458" s="243"/>
      <c r="K458" s="243"/>
      <c r="L458" s="248"/>
      <c r="M458" s="249"/>
      <c r="N458" s="250"/>
      <c r="O458" s="250"/>
      <c r="P458" s="250"/>
      <c r="Q458" s="250"/>
      <c r="R458" s="250"/>
      <c r="S458" s="250"/>
      <c r="T458" s="251"/>
      <c r="U458" s="12"/>
      <c r="V458" s="12"/>
      <c r="W458" s="12"/>
      <c r="X458" s="12"/>
      <c r="Y458" s="12"/>
      <c r="Z458" s="12"/>
      <c r="AA458" s="12"/>
      <c r="AB458" s="12"/>
      <c r="AC458" s="12"/>
      <c r="AD458" s="12"/>
      <c r="AE458" s="12"/>
      <c r="AT458" s="252" t="s">
        <v>276</v>
      </c>
      <c r="AU458" s="252" t="s">
        <v>86</v>
      </c>
      <c r="AV458" s="12" t="s">
        <v>86</v>
      </c>
      <c r="AW458" s="12" t="s">
        <v>4</v>
      </c>
      <c r="AX458" s="12" t="s">
        <v>84</v>
      </c>
      <c r="AY458" s="252" t="s">
        <v>251</v>
      </c>
    </row>
    <row r="459" s="2" customFormat="1" ht="24.15" customHeight="1">
      <c r="A459" s="38"/>
      <c r="B459" s="39"/>
      <c r="C459" s="220" t="s">
        <v>1652</v>
      </c>
      <c r="D459" s="220" t="s">
        <v>255</v>
      </c>
      <c r="E459" s="221" t="s">
        <v>1765</v>
      </c>
      <c r="F459" s="222" t="s">
        <v>1766</v>
      </c>
      <c r="G459" s="223" t="s">
        <v>592</v>
      </c>
      <c r="H459" s="224">
        <v>91.439999999999998</v>
      </c>
      <c r="I459" s="225"/>
      <c r="J459" s="226">
        <f>ROUND(I459*H459,2)</f>
        <v>0</v>
      </c>
      <c r="K459" s="227"/>
      <c r="L459" s="44"/>
      <c r="M459" s="228" t="s">
        <v>1</v>
      </c>
      <c r="N459" s="229" t="s">
        <v>41</v>
      </c>
      <c r="O459" s="91"/>
      <c r="P459" s="230">
        <f>O459*H459</f>
        <v>0</v>
      </c>
      <c r="Q459" s="230">
        <v>2.2563399999999998</v>
      </c>
      <c r="R459" s="230">
        <f>Q459*H459</f>
        <v>206.31972959999999</v>
      </c>
      <c r="S459" s="230">
        <v>0</v>
      </c>
      <c r="T459" s="231">
        <f>S459*H459</f>
        <v>0</v>
      </c>
      <c r="U459" s="38"/>
      <c r="V459" s="38"/>
      <c r="W459" s="38"/>
      <c r="X459" s="38"/>
      <c r="Y459" s="38"/>
      <c r="Z459" s="38"/>
      <c r="AA459" s="38"/>
      <c r="AB459" s="38"/>
      <c r="AC459" s="38"/>
      <c r="AD459" s="38"/>
      <c r="AE459" s="38"/>
      <c r="AR459" s="232" t="s">
        <v>254</v>
      </c>
      <c r="AT459" s="232" t="s">
        <v>255</v>
      </c>
      <c r="AU459" s="232" t="s">
        <v>86</v>
      </c>
      <c r="AY459" s="17" t="s">
        <v>251</v>
      </c>
      <c r="BE459" s="233">
        <f>IF(N459="základní",J459,0)</f>
        <v>0</v>
      </c>
      <c r="BF459" s="233">
        <f>IF(N459="snížená",J459,0)</f>
        <v>0</v>
      </c>
      <c r="BG459" s="233">
        <f>IF(N459="zákl. přenesená",J459,0)</f>
        <v>0</v>
      </c>
      <c r="BH459" s="233">
        <f>IF(N459="sníž. přenesená",J459,0)</f>
        <v>0</v>
      </c>
      <c r="BI459" s="233">
        <f>IF(N459="nulová",J459,0)</f>
        <v>0</v>
      </c>
      <c r="BJ459" s="17" t="s">
        <v>84</v>
      </c>
      <c r="BK459" s="233">
        <f>ROUND(I459*H459,2)</f>
        <v>0</v>
      </c>
      <c r="BL459" s="17" t="s">
        <v>254</v>
      </c>
      <c r="BM459" s="232" t="s">
        <v>2584</v>
      </c>
    </row>
    <row r="460" s="2" customFormat="1">
      <c r="A460" s="38"/>
      <c r="B460" s="39"/>
      <c r="C460" s="40"/>
      <c r="D460" s="234" t="s">
        <v>260</v>
      </c>
      <c r="E460" s="40"/>
      <c r="F460" s="235" t="s">
        <v>1766</v>
      </c>
      <c r="G460" s="40"/>
      <c r="H460" s="40"/>
      <c r="I460" s="236"/>
      <c r="J460" s="40"/>
      <c r="K460" s="40"/>
      <c r="L460" s="44"/>
      <c r="M460" s="237"/>
      <c r="N460" s="238"/>
      <c r="O460" s="91"/>
      <c r="P460" s="91"/>
      <c r="Q460" s="91"/>
      <c r="R460" s="91"/>
      <c r="S460" s="91"/>
      <c r="T460" s="92"/>
      <c r="U460" s="38"/>
      <c r="V460" s="38"/>
      <c r="W460" s="38"/>
      <c r="X460" s="38"/>
      <c r="Y460" s="38"/>
      <c r="Z460" s="38"/>
      <c r="AA460" s="38"/>
      <c r="AB460" s="38"/>
      <c r="AC460" s="38"/>
      <c r="AD460" s="38"/>
      <c r="AE460" s="38"/>
      <c r="AT460" s="17" t="s">
        <v>260</v>
      </c>
      <c r="AU460" s="17" t="s">
        <v>86</v>
      </c>
    </row>
    <row r="461" s="2" customFormat="1">
      <c r="A461" s="38"/>
      <c r="B461" s="39"/>
      <c r="C461" s="40"/>
      <c r="D461" s="240" t="s">
        <v>274</v>
      </c>
      <c r="E461" s="40"/>
      <c r="F461" s="241" t="s">
        <v>1768</v>
      </c>
      <c r="G461" s="40"/>
      <c r="H461" s="40"/>
      <c r="I461" s="236"/>
      <c r="J461" s="40"/>
      <c r="K461" s="40"/>
      <c r="L461" s="44"/>
      <c r="M461" s="237"/>
      <c r="N461" s="238"/>
      <c r="O461" s="91"/>
      <c r="P461" s="91"/>
      <c r="Q461" s="91"/>
      <c r="R461" s="91"/>
      <c r="S461" s="91"/>
      <c r="T461" s="92"/>
      <c r="U461" s="38"/>
      <c r="V461" s="38"/>
      <c r="W461" s="38"/>
      <c r="X461" s="38"/>
      <c r="Y461" s="38"/>
      <c r="Z461" s="38"/>
      <c r="AA461" s="38"/>
      <c r="AB461" s="38"/>
      <c r="AC461" s="38"/>
      <c r="AD461" s="38"/>
      <c r="AE461" s="38"/>
      <c r="AT461" s="17" t="s">
        <v>274</v>
      </c>
      <c r="AU461" s="17" t="s">
        <v>86</v>
      </c>
    </row>
    <row r="462" s="13" customFormat="1">
      <c r="A462" s="13"/>
      <c r="B462" s="253"/>
      <c r="C462" s="254"/>
      <c r="D462" s="234" t="s">
        <v>276</v>
      </c>
      <c r="E462" s="255" t="s">
        <v>1</v>
      </c>
      <c r="F462" s="256" t="s">
        <v>1713</v>
      </c>
      <c r="G462" s="254"/>
      <c r="H462" s="255" t="s">
        <v>1</v>
      </c>
      <c r="I462" s="257"/>
      <c r="J462" s="254"/>
      <c r="K462" s="254"/>
      <c r="L462" s="258"/>
      <c r="M462" s="259"/>
      <c r="N462" s="260"/>
      <c r="O462" s="260"/>
      <c r="P462" s="260"/>
      <c r="Q462" s="260"/>
      <c r="R462" s="260"/>
      <c r="S462" s="260"/>
      <c r="T462" s="261"/>
      <c r="U462" s="13"/>
      <c r="V462" s="13"/>
      <c r="W462" s="13"/>
      <c r="X462" s="13"/>
      <c r="Y462" s="13"/>
      <c r="Z462" s="13"/>
      <c r="AA462" s="13"/>
      <c r="AB462" s="13"/>
      <c r="AC462" s="13"/>
      <c r="AD462" s="13"/>
      <c r="AE462" s="13"/>
      <c r="AT462" s="262" t="s">
        <v>276</v>
      </c>
      <c r="AU462" s="262" t="s">
        <v>86</v>
      </c>
      <c r="AV462" s="13" t="s">
        <v>84</v>
      </c>
      <c r="AW462" s="13" t="s">
        <v>32</v>
      </c>
      <c r="AX462" s="13" t="s">
        <v>76</v>
      </c>
      <c r="AY462" s="262" t="s">
        <v>251</v>
      </c>
    </row>
    <row r="463" s="12" customFormat="1">
      <c r="A463" s="12"/>
      <c r="B463" s="242"/>
      <c r="C463" s="243"/>
      <c r="D463" s="234" t="s">
        <v>276</v>
      </c>
      <c r="E463" s="244" t="s">
        <v>1</v>
      </c>
      <c r="F463" s="245" t="s">
        <v>2585</v>
      </c>
      <c r="G463" s="243"/>
      <c r="H463" s="246">
        <v>50.799999999999997</v>
      </c>
      <c r="I463" s="247"/>
      <c r="J463" s="243"/>
      <c r="K463" s="243"/>
      <c r="L463" s="248"/>
      <c r="M463" s="249"/>
      <c r="N463" s="250"/>
      <c r="O463" s="250"/>
      <c r="P463" s="250"/>
      <c r="Q463" s="250"/>
      <c r="R463" s="250"/>
      <c r="S463" s="250"/>
      <c r="T463" s="251"/>
      <c r="U463" s="12"/>
      <c r="V463" s="12"/>
      <c r="W463" s="12"/>
      <c r="X463" s="12"/>
      <c r="Y463" s="12"/>
      <c r="Z463" s="12"/>
      <c r="AA463" s="12"/>
      <c r="AB463" s="12"/>
      <c r="AC463" s="12"/>
      <c r="AD463" s="12"/>
      <c r="AE463" s="12"/>
      <c r="AT463" s="252" t="s">
        <v>276</v>
      </c>
      <c r="AU463" s="252" t="s">
        <v>86</v>
      </c>
      <c r="AV463" s="12" t="s">
        <v>86</v>
      </c>
      <c r="AW463" s="12" t="s">
        <v>32</v>
      </c>
      <c r="AX463" s="12" t="s">
        <v>76</v>
      </c>
      <c r="AY463" s="252" t="s">
        <v>251</v>
      </c>
    </row>
    <row r="464" s="12" customFormat="1">
      <c r="A464" s="12"/>
      <c r="B464" s="242"/>
      <c r="C464" s="243"/>
      <c r="D464" s="234" t="s">
        <v>276</v>
      </c>
      <c r="E464" s="244" t="s">
        <v>1</v>
      </c>
      <c r="F464" s="245" t="s">
        <v>2586</v>
      </c>
      <c r="G464" s="243"/>
      <c r="H464" s="246">
        <v>40.640000000000001</v>
      </c>
      <c r="I464" s="247"/>
      <c r="J464" s="243"/>
      <c r="K464" s="243"/>
      <c r="L464" s="248"/>
      <c r="M464" s="249"/>
      <c r="N464" s="250"/>
      <c r="O464" s="250"/>
      <c r="P464" s="250"/>
      <c r="Q464" s="250"/>
      <c r="R464" s="250"/>
      <c r="S464" s="250"/>
      <c r="T464" s="251"/>
      <c r="U464" s="12"/>
      <c r="V464" s="12"/>
      <c r="W464" s="12"/>
      <c r="X464" s="12"/>
      <c r="Y464" s="12"/>
      <c r="Z464" s="12"/>
      <c r="AA464" s="12"/>
      <c r="AB464" s="12"/>
      <c r="AC464" s="12"/>
      <c r="AD464" s="12"/>
      <c r="AE464" s="12"/>
      <c r="AT464" s="252" t="s">
        <v>276</v>
      </c>
      <c r="AU464" s="252" t="s">
        <v>86</v>
      </c>
      <c r="AV464" s="12" t="s">
        <v>86</v>
      </c>
      <c r="AW464" s="12" t="s">
        <v>32</v>
      </c>
      <c r="AX464" s="12" t="s">
        <v>76</v>
      </c>
      <c r="AY464" s="252" t="s">
        <v>251</v>
      </c>
    </row>
    <row r="465" s="15" customFormat="1">
      <c r="A465" s="15"/>
      <c r="B465" s="274"/>
      <c r="C465" s="275"/>
      <c r="D465" s="234" t="s">
        <v>276</v>
      </c>
      <c r="E465" s="276" t="s">
        <v>1</v>
      </c>
      <c r="F465" s="277" t="s">
        <v>423</v>
      </c>
      <c r="G465" s="275"/>
      <c r="H465" s="278">
        <v>91.439999999999998</v>
      </c>
      <c r="I465" s="279"/>
      <c r="J465" s="275"/>
      <c r="K465" s="275"/>
      <c r="L465" s="280"/>
      <c r="M465" s="281"/>
      <c r="N465" s="282"/>
      <c r="O465" s="282"/>
      <c r="P465" s="282"/>
      <c r="Q465" s="282"/>
      <c r="R465" s="282"/>
      <c r="S465" s="282"/>
      <c r="T465" s="283"/>
      <c r="U465" s="15"/>
      <c r="V465" s="15"/>
      <c r="W465" s="15"/>
      <c r="X465" s="15"/>
      <c r="Y465" s="15"/>
      <c r="Z465" s="15"/>
      <c r="AA465" s="15"/>
      <c r="AB465" s="15"/>
      <c r="AC465" s="15"/>
      <c r="AD465" s="15"/>
      <c r="AE465" s="15"/>
      <c r="AT465" s="284" t="s">
        <v>276</v>
      </c>
      <c r="AU465" s="284" t="s">
        <v>86</v>
      </c>
      <c r="AV465" s="15" t="s">
        <v>254</v>
      </c>
      <c r="AW465" s="15" t="s">
        <v>32</v>
      </c>
      <c r="AX465" s="15" t="s">
        <v>84</v>
      </c>
      <c r="AY465" s="284" t="s">
        <v>251</v>
      </c>
    </row>
    <row r="466" s="2" customFormat="1" ht="16.5" customHeight="1">
      <c r="A466" s="38"/>
      <c r="B466" s="39"/>
      <c r="C466" s="220" t="s">
        <v>1656</v>
      </c>
      <c r="D466" s="220" t="s">
        <v>255</v>
      </c>
      <c r="E466" s="221" t="s">
        <v>1825</v>
      </c>
      <c r="F466" s="222" t="s">
        <v>1826</v>
      </c>
      <c r="G466" s="223" t="s">
        <v>802</v>
      </c>
      <c r="H466" s="224">
        <v>406</v>
      </c>
      <c r="I466" s="225"/>
      <c r="J466" s="226">
        <f>ROUND(I466*H466,2)</f>
        <v>0</v>
      </c>
      <c r="K466" s="227"/>
      <c r="L466" s="44"/>
      <c r="M466" s="228" t="s">
        <v>1</v>
      </c>
      <c r="N466" s="229" t="s">
        <v>41</v>
      </c>
      <c r="O466" s="91"/>
      <c r="P466" s="230">
        <f>O466*H466</f>
        <v>0</v>
      </c>
      <c r="Q466" s="230">
        <v>0</v>
      </c>
      <c r="R466" s="230">
        <f>Q466*H466</f>
        <v>0</v>
      </c>
      <c r="S466" s="230">
        <v>0</v>
      </c>
      <c r="T466" s="231">
        <f>S466*H466</f>
        <v>0</v>
      </c>
      <c r="U466" s="38"/>
      <c r="V466" s="38"/>
      <c r="W466" s="38"/>
      <c r="X466" s="38"/>
      <c r="Y466" s="38"/>
      <c r="Z466" s="38"/>
      <c r="AA466" s="38"/>
      <c r="AB466" s="38"/>
      <c r="AC466" s="38"/>
      <c r="AD466" s="38"/>
      <c r="AE466" s="38"/>
      <c r="AR466" s="232" t="s">
        <v>254</v>
      </c>
      <c r="AT466" s="232" t="s">
        <v>255</v>
      </c>
      <c r="AU466" s="232" t="s">
        <v>86</v>
      </c>
      <c r="AY466" s="17" t="s">
        <v>251</v>
      </c>
      <c r="BE466" s="233">
        <f>IF(N466="základní",J466,0)</f>
        <v>0</v>
      </c>
      <c r="BF466" s="233">
        <f>IF(N466="snížená",J466,0)</f>
        <v>0</v>
      </c>
      <c r="BG466" s="233">
        <f>IF(N466="zákl. přenesená",J466,0)</f>
        <v>0</v>
      </c>
      <c r="BH466" s="233">
        <f>IF(N466="sníž. přenesená",J466,0)</f>
        <v>0</v>
      </c>
      <c r="BI466" s="233">
        <f>IF(N466="nulová",J466,0)</f>
        <v>0</v>
      </c>
      <c r="BJ466" s="17" t="s">
        <v>84</v>
      </c>
      <c r="BK466" s="233">
        <f>ROUND(I466*H466,2)</f>
        <v>0</v>
      </c>
      <c r="BL466" s="17" t="s">
        <v>254</v>
      </c>
      <c r="BM466" s="232" t="s">
        <v>2587</v>
      </c>
    </row>
    <row r="467" s="2" customFormat="1">
      <c r="A467" s="38"/>
      <c r="B467" s="39"/>
      <c r="C467" s="40"/>
      <c r="D467" s="234" t="s">
        <v>260</v>
      </c>
      <c r="E467" s="40"/>
      <c r="F467" s="235" t="s">
        <v>1828</v>
      </c>
      <c r="G467" s="40"/>
      <c r="H467" s="40"/>
      <c r="I467" s="236"/>
      <c r="J467" s="40"/>
      <c r="K467" s="40"/>
      <c r="L467" s="44"/>
      <c r="M467" s="237"/>
      <c r="N467" s="238"/>
      <c r="O467" s="91"/>
      <c r="P467" s="91"/>
      <c r="Q467" s="91"/>
      <c r="R467" s="91"/>
      <c r="S467" s="91"/>
      <c r="T467" s="92"/>
      <c r="U467" s="38"/>
      <c r="V467" s="38"/>
      <c r="W467" s="38"/>
      <c r="X467" s="38"/>
      <c r="Y467" s="38"/>
      <c r="Z467" s="38"/>
      <c r="AA467" s="38"/>
      <c r="AB467" s="38"/>
      <c r="AC467" s="38"/>
      <c r="AD467" s="38"/>
      <c r="AE467" s="38"/>
      <c r="AT467" s="17" t="s">
        <v>260</v>
      </c>
      <c r="AU467" s="17" t="s">
        <v>86</v>
      </c>
    </row>
    <row r="468" s="2" customFormat="1">
      <c r="A468" s="38"/>
      <c r="B468" s="39"/>
      <c r="C468" s="40"/>
      <c r="D468" s="240" t="s">
        <v>274</v>
      </c>
      <c r="E468" s="40"/>
      <c r="F468" s="241" t="s">
        <v>1829</v>
      </c>
      <c r="G468" s="40"/>
      <c r="H468" s="40"/>
      <c r="I468" s="236"/>
      <c r="J468" s="40"/>
      <c r="K468" s="40"/>
      <c r="L468" s="44"/>
      <c r="M468" s="237"/>
      <c r="N468" s="238"/>
      <c r="O468" s="91"/>
      <c r="P468" s="91"/>
      <c r="Q468" s="91"/>
      <c r="R468" s="91"/>
      <c r="S468" s="91"/>
      <c r="T468" s="92"/>
      <c r="U468" s="38"/>
      <c r="V468" s="38"/>
      <c r="W468" s="38"/>
      <c r="X468" s="38"/>
      <c r="Y468" s="38"/>
      <c r="Z468" s="38"/>
      <c r="AA468" s="38"/>
      <c r="AB468" s="38"/>
      <c r="AC468" s="38"/>
      <c r="AD468" s="38"/>
      <c r="AE468" s="38"/>
      <c r="AT468" s="17" t="s">
        <v>274</v>
      </c>
      <c r="AU468" s="17" t="s">
        <v>86</v>
      </c>
    </row>
    <row r="469" s="13" customFormat="1">
      <c r="A469" s="13"/>
      <c r="B469" s="253"/>
      <c r="C469" s="254"/>
      <c r="D469" s="234" t="s">
        <v>276</v>
      </c>
      <c r="E469" s="255" t="s">
        <v>1</v>
      </c>
      <c r="F469" s="256" t="s">
        <v>1830</v>
      </c>
      <c r="G469" s="254"/>
      <c r="H469" s="255" t="s">
        <v>1</v>
      </c>
      <c r="I469" s="257"/>
      <c r="J469" s="254"/>
      <c r="K469" s="254"/>
      <c r="L469" s="258"/>
      <c r="M469" s="259"/>
      <c r="N469" s="260"/>
      <c r="O469" s="260"/>
      <c r="P469" s="260"/>
      <c r="Q469" s="260"/>
      <c r="R469" s="260"/>
      <c r="S469" s="260"/>
      <c r="T469" s="261"/>
      <c r="U469" s="13"/>
      <c r="V469" s="13"/>
      <c r="W469" s="13"/>
      <c r="X469" s="13"/>
      <c r="Y469" s="13"/>
      <c r="Z469" s="13"/>
      <c r="AA469" s="13"/>
      <c r="AB469" s="13"/>
      <c r="AC469" s="13"/>
      <c r="AD469" s="13"/>
      <c r="AE469" s="13"/>
      <c r="AT469" s="262" t="s">
        <v>276</v>
      </c>
      <c r="AU469" s="262" t="s">
        <v>86</v>
      </c>
      <c r="AV469" s="13" t="s">
        <v>84</v>
      </c>
      <c r="AW469" s="13" t="s">
        <v>32</v>
      </c>
      <c r="AX469" s="13" t="s">
        <v>76</v>
      </c>
      <c r="AY469" s="262" t="s">
        <v>251</v>
      </c>
    </row>
    <row r="470" s="12" customFormat="1">
      <c r="A470" s="12"/>
      <c r="B470" s="242"/>
      <c r="C470" s="243"/>
      <c r="D470" s="234" t="s">
        <v>276</v>
      </c>
      <c r="E470" s="244" t="s">
        <v>1</v>
      </c>
      <c r="F470" s="245" t="s">
        <v>2294</v>
      </c>
      <c r="G470" s="243"/>
      <c r="H470" s="246">
        <v>130</v>
      </c>
      <c r="I470" s="247"/>
      <c r="J470" s="243"/>
      <c r="K470" s="243"/>
      <c r="L470" s="248"/>
      <c r="M470" s="249"/>
      <c r="N470" s="250"/>
      <c r="O470" s="250"/>
      <c r="P470" s="250"/>
      <c r="Q470" s="250"/>
      <c r="R470" s="250"/>
      <c r="S470" s="250"/>
      <c r="T470" s="251"/>
      <c r="U470" s="12"/>
      <c r="V470" s="12"/>
      <c r="W470" s="12"/>
      <c r="X470" s="12"/>
      <c r="Y470" s="12"/>
      <c r="Z470" s="12"/>
      <c r="AA470" s="12"/>
      <c r="AB470" s="12"/>
      <c r="AC470" s="12"/>
      <c r="AD470" s="12"/>
      <c r="AE470" s="12"/>
      <c r="AT470" s="252" t="s">
        <v>276</v>
      </c>
      <c r="AU470" s="252" t="s">
        <v>86</v>
      </c>
      <c r="AV470" s="12" t="s">
        <v>86</v>
      </c>
      <c r="AW470" s="12" t="s">
        <v>32</v>
      </c>
      <c r="AX470" s="12" t="s">
        <v>76</v>
      </c>
      <c r="AY470" s="252" t="s">
        <v>251</v>
      </c>
    </row>
    <row r="471" s="12" customFormat="1">
      <c r="A471" s="12"/>
      <c r="B471" s="242"/>
      <c r="C471" s="243"/>
      <c r="D471" s="234" t="s">
        <v>276</v>
      </c>
      <c r="E471" s="244" t="s">
        <v>1</v>
      </c>
      <c r="F471" s="245" t="s">
        <v>2295</v>
      </c>
      <c r="G471" s="243"/>
      <c r="H471" s="246">
        <v>258</v>
      </c>
      <c r="I471" s="247"/>
      <c r="J471" s="243"/>
      <c r="K471" s="243"/>
      <c r="L471" s="248"/>
      <c r="M471" s="249"/>
      <c r="N471" s="250"/>
      <c r="O471" s="250"/>
      <c r="P471" s="250"/>
      <c r="Q471" s="250"/>
      <c r="R471" s="250"/>
      <c r="S471" s="250"/>
      <c r="T471" s="251"/>
      <c r="U471" s="12"/>
      <c r="V471" s="12"/>
      <c r="W471" s="12"/>
      <c r="X471" s="12"/>
      <c r="Y471" s="12"/>
      <c r="Z471" s="12"/>
      <c r="AA471" s="12"/>
      <c r="AB471" s="12"/>
      <c r="AC471" s="12"/>
      <c r="AD471" s="12"/>
      <c r="AE471" s="12"/>
      <c r="AT471" s="252" t="s">
        <v>276</v>
      </c>
      <c r="AU471" s="252" t="s">
        <v>86</v>
      </c>
      <c r="AV471" s="12" t="s">
        <v>86</v>
      </c>
      <c r="AW471" s="12" t="s">
        <v>32</v>
      </c>
      <c r="AX471" s="12" t="s">
        <v>76</v>
      </c>
      <c r="AY471" s="252" t="s">
        <v>251</v>
      </c>
    </row>
    <row r="472" s="12" customFormat="1">
      <c r="A472" s="12"/>
      <c r="B472" s="242"/>
      <c r="C472" s="243"/>
      <c r="D472" s="234" t="s">
        <v>276</v>
      </c>
      <c r="E472" s="244" t="s">
        <v>1</v>
      </c>
      <c r="F472" s="245" t="s">
        <v>2296</v>
      </c>
      <c r="G472" s="243"/>
      <c r="H472" s="246">
        <v>18</v>
      </c>
      <c r="I472" s="247"/>
      <c r="J472" s="243"/>
      <c r="K472" s="243"/>
      <c r="L472" s="248"/>
      <c r="M472" s="249"/>
      <c r="N472" s="250"/>
      <c r="O472" s="250"/>
      <c r="P472" s="250"/>
      <c r="Q472" s="250"/>
      <c r="R472" s="250"/>
      <c r="S472" s="250"/>
      <c r="T472" s="251"/>
      <c r="U472" s="12"/>
      <c r="V472" s="12"/>
      <c r="W472" s="12"/>
      <c r="X472" s="12"/>
      <c r="Y472" s="12"/>
      <c r="Z472" s="12"/>
      <c r="AA472" s="12"/>
      <c r="AB472" s="12"/>
      <c r="AC472" s="12"/>
      <c r="AD472" s="12"/>
      <c r="AE472" s="12"/>
      <c r="AT472" s="252" t="s">
        <v>276</v>
      </c>
      <c r="AU472" s="252" t="s">
        <v>86</v>
      </c>
      <c r="AV472" s="12" t="s">
        <v>86</v>
      </c>
      <c r="AW472" s="12" t="s">
        <v>32</v>
      </c>
      <c r="AX472" s="12" t="s">
        <v>76</v>
      </c>
      <c r="AY472" s="252" t="s">
        <v>251</v>
      </c>
    </row>
    <row r="473" s="15" customFormat="1">
      <c r="A473" s="15"/>
      <c r="B473" s="274"/>
      <c r="C473" s="275"/>
      <c r="D473" s="234" t="s">
        <v>276</v>
      </c>
      <c r="E473" s="276" t="s">
        <v>1</v>
      </c>
      <c r="F473" s="277" t="s">
        <v>423</v>
      </c>
      <c r="G473" s="275"/>
      <c r="H473" s="278">
        <v>406</v>
      </c>
      <c r="I473" s="279"/>
      <c r="J473" s="275"/>
      <c r="K473" s="275"/>
      <c r="L473" s="280"/>
      <c r="M473" s="281"/>
      <c r="N473" s="282"/>
      <c r="O473" s="282"/>
      <c r="P473" s="282"/>
      <c r="Q473" s="282"/>
      <c r="R473" s="282"/>
      <c r="S473" s="282"/>
      <c r="T473" s="283"/>
      <c r="U473" s="15"/>
      <c r="V473" s="15"/>
      <c r="W473" s="15"/>
      <c r="X473" s="15"/>
      <c r="Y473" s="15"/>
      <c r="Z473" s="15"/>
      <c r="AA473" s="15"/>
      <c r="AB473" s="15"/>
      <c r="AC473" s="15"/>
      <c r="AD473" s="15"/>
      <c r="AE473" s="15"/>
      <c r="AT473" s="284" t="s">
        <v>276</v>
      </c>
      <c r="AU473" s="284" t="s">
        <v>86</v>
      </c>
      <c r="AV473" s="15" t="s">
        <v>254</v>
      </c>
      <c r="AW473" s="15" t="s">
        <v>32</v>
      </c>
      <c r="AX473" s="15" t="s">
        <v>84</v>
      </c>
      <c r="AY473" s="284" t="s">
        <v>251</v>
      </c>
    </row>
    <row r="474" s="11" customFormat="1" ht="25.92" customHeight="1">
      <c r="A474" s="11"/>
      <c r="B474" s="206"/>
      <c r="C474" s="207"/>
      <c r="D474" s="208" t="s">
        <v>75</v>
      </c>
      <c r="E474" s="209" t="s">
        <v>1133</v>
      </c>
      <c r="F474" s="209" t="s">
        <v>2017</v>
      </c>
      <c r="G474" s="207"/>
      <c r="H474" s="207"/>
      <c r="I474" s="210"/>
      <c r="J474" s="211">
        <f>BK474</f>
        <v>0</v>
      </c>
      <c r="K474" s="207"/>
      <c r="L474" s="212"/>
      <c r="M474" s="213"/>
      <c r="N474" s="214"/>
      <c r="O474" s="214"/>
      <c r="P474" s="215">
        <f>P475+P479+P487+P504</f>
        <v>0</v>
      </c>
      <c r="Q474" s="214"/>
      <c r="R474" s="215">
        <f>R475+R479+R487+R504</f>
        <v>108.38307700000001</v>
      </c>
      <c r="S474" s="214"/>
      <c r="T474" s="216">
        <f>T475+T479+T487+T504</f>
        <v>0</v>
      </c>
      <c r="U474" s="11"/>
      <c r="V474" s="11"/>
      <c r="W474" s="11"/>
      <c r="X474" s="11"/>
      <c r="Y474" s="11"/>
      <c r="Z474" s="11"/>
      <c r="AA474" s="11"/>
      <c r="AB474" s="11"/>
      <c r="AC474" s="11"/>
      <c r="AD474" s="11"/>
      <c r="AE474" s="11"/>
      <c r="AR474" s="217" t="s">
        <v>269</v>
      </c>
      <c r="AT474" s="218" t="s">
        <v>75</v>
      </c>
      <c r="AU474" s="218" t="s">
        <v>76</v>
      </c>
      <c r="AY474" s="217" t="s">
        <v>251</v>
      </c>
      <c r="BK474" s="219">
        <f>BK475+BK479+BK487+BK504</f>
        <v>0</v>
      </c>
    </row>
    <row r="475" s="11" customFormat="1" ht="22.8" customHeight="1">
      <c r="A475" s="11"/>
      <c r="B475" s="206"/>
      <c r="C475" s="207"/>
      <c r="D475" s="208" t="s">
        <v>75</v>
      </c>
      <c r="E475" s="272" t="s">
        <v>2009</v>
      </c>
      <c r="F475" s="272" t="s">
        <v>2010</v>
      </c>
      <c r="G475" s="207"/>
      <c r="H475" s="207"/>
      <c r="I475" s="210"/>
      <c r="J475" s="273">
        <f>BK475</f>
        <v>0</v>
      </c>
      <c r="K475" s="207"/>
      <c r="L475" s="212"/>
      <c r="M475" s="213"/>
      <c r="N475" s="214"/>
      <c r="O475" s="214"/>
      <c r="P475" s="215">
        <f>SUM(P476:P478)</f>
        <v>0</v>
      </c>
      <c r="Q475" s="214"/>
      <c r="R475" s="215">
        <f>SUM(R476:R478)</f>
        <v>0</v>
      </c>
      <c r="S475" s="214"/>
      <c r="T475" s="216">
        <f>SUM(T476:T478)</f>
        <v>0</v>
      </c>
      <c r="U475" s="11"/>
      <c r="V475" s="11"/>
      <c r="W475" s="11"/>
      <c r="X475" s="11"/>
      <c r="Y475" s="11"/>
      <c r="Z475" s="11"/>
      <c r="AA475" s="11"/>
      <c r="AB475" s="11"/>
      <c r="AC475" s="11"/>
      <c r="AD475" s="11"/>
      <c r="AE475" s="11"/>
      <c r="AR475" s="217" t="s">
        <v>84</v>
      </c>
      <c r="AT475" s="218" t="s">
        <v>75</v>
      </c>
      <c r="AU475" s="218" t="s">
        <v>84</v>
      </c>
      <c r="AY475" s="217" t="s">
        <v>251</v>
      </c>
      <c r="BK475" s="219">
        <f>SUM(BK476:BK478)</f>
        <v>0</v>
      </c>
    </row>
    <row r="476" s="2" customFormat="1" ht="33" customHeight="1">
      <c r="A476" s="38"/>
      <c r="B476" s="39"/>
      <c r="C476" s="220" t="s">
        <v>1661</v>
      </c>
      <c r="D476" s="220" t="s">
        <v>255</v>
      </c>
      <c r="E476" s="221" t="s">
        <v>2012</v>
      </c>
      <c r="F476" s="222" t="s">
        <v>2013</v>
      </c>
      <c r="G476" s="223" t="s">
        <v>681</v>
      </c>
      <c r="H476" s="224">
        <v>3721.7080000000001</v>
      </c>
      <c r="I476" s="225"/>
      <c r="J476" s="226">
        <f>ROUND(I476*H476,2)</f>
        <v>0</v>
      </c>
      <c r="K476" s="227"/>
      <c r="L476" s="44"/>
      <c r="M476" s="228" t="s">
        <v>1</v>
      </c>
      <c r="N476" s="229" t="s">
        <v>41</v>
      </c>
      <c r="O476" s="91"/>
      <c r="P476" s="230">
        <f>O476*H476</f>
        <v>0</v>
      </c>
      <c r="Q476" s="230">
        <v>0</v>
      </c>
      <c r="R476" s="230">
        <f>Q476*H476</f>
        <v>0</v>
      </c>
      <c r="S476" s="230">
        <v>0</v>
      </c>
      <c r="T476" s="231">
        <f>S476*H476</f>
        <v>0</v>
      </c>
      <c r="U476" s="38"/>
      <c r="V476" s="38"/>
      <c r="W476" s="38"/>
      <c r="X476" s="38"/>
      <c r="Y476" s="38"/>
      <c r="Z476" s="38"/>
      <c r="AA476" s="38"/>
      <c r="AB476" s="38"/>
      <c r="AC476" s="38"/>
      <c r="AD476" s="38"/>
      <c r="AE476" s="38"/>
      <c r="AR476" s="232" t="s">
        <v>254</v>
      </c>
      <c r="AT476" s="232" t="s">
        <v>255</v>
      </c>
      <c r="AU476" s="232" t="s">
        <v>86</v>
      </c>
      <c r="AY476" s="17" t="s">
        <v>251</v>
      </c>
      <c r="BE476" s="233">
        <f>IF(N476="základní",J476,0)</f>
        <v>0</v>
      </c>
      <c r="BF476" s="233">
        <f>IF(N476="snížená",J476,0)</f>
        <v>0</v>
      </c>
      <c r="BG476" s="233">
        <f>IF(N476="zákl. přenesená",J476,0)</f>
        <v>0</v>
      </c>
      <c r="BH476" s="233">
        <f>IF(N476="sníž. přenesená",J476,0)</f>
        <v>0</v>
      </c>
      <c r="BI476" s="233">
        <f>IF(N476="nulová",J476,0)</f>
        <v>0</v>
      </c>
      <c r="BJ476" s="17" t="s">
        <v>84</v>
      </c>
      <c r="BK476" s="233">
        <f>ROUND(I476*H476,2)</f>
        <v>0</v>
      </c>
      <c r="BL476" s="17" t="s">
        <v>254</v>
      </c>
      <c r="BM476" s="232" t="s">
        <v>2588</v>
      </c>
    </row>
    <row r="477" s="2" customFormat="1">
      <c r="A477" s="38"/>
      <c r="B477" s="39"/>
      <c r="C477" s="40"/>
      <c r="D477" s="234" t="s">
        <v>260</v>
      </c>
      <c r="E477" s="40"/>
      <c r="F477" s="235" t="s">
        <v>2015</v>
      </c>
      <c r="G477" s="40"/>
      <c r="H477" s="40"/>
      <c r="I477" s="236"/>
      <c r="J477" s="40"/>
      <c r="K477" s="40"/>
      <c r="L477" s="44"/>
      <c r="M477" s="237"/>
      <c r="N477" s="238"/>
      <c r="O477" s="91"/>
      <c r="P477" s="91"/>
      <c r="Q477" s="91"/>
      <c r="R477" s="91"/>
      <c r="S477" s="91"/>
      <c r="T477" s="92"/>
      <c r="U477" s="38"/>
      <c r="V477" s="38"/>
      <c r="W477" s="38"/>
      <c r="X477" s="38"/>
      <c r="Y477" s="38"/>
      <c r="Z477" s="38"/>
      <c r="AA477" s="38"/>
      <c r="AB477" s="38"/>
      <c r="AC477" s="38"/>
      <c r="AD477" s="38"/>
      <c r="AE477" s="38"/>
      <c r="AT477" s="17" t="s">
        <v>260</v>
      </c>
      <c r="AU477" s="17" t="s">
        <v>86</v>
      </c>
    </row>
    <row r="478" s="2" customFormat="1">
      <c r="A478" s="38"/>
      <c r="B478" s="39"/>
      <c r="C478" s="40"/>
      <c r="D478" s="240" t="s">
        <v>274</v>
      </c>
      <c r="E478" s="40"/>
      <c r="F478" s="241" t="s">
        <v>2016</v>
      </c>
      <c r="G478" s="40"/>
      <c r="H478" s="40"/>
      <c r="I478" s="236"/>
      <c r="J478" s="40"/>
      <c r="K478" s="40"/>
      <c r="L478" s="44"/>
      <c r="M478" s="237"/>
      <c r="N478" s="238"/>
      <c r="O478" s="91"/>
      <c r="P478" s="91"/>
      <c r="Q478" s="91"/>
      <c r="R478" s="91"/>
      <c r="S478" s="91"/>
      <c r="T478" s="92"/>
      <c r="U478" s="38"/>
      <c r="V478" s="38"/>
      <c r="W478" s="38"/>
      <c r="X478" s="38"/>
      <c r="Y478" s="38"/>
      <c r="Z478" s="38"/>
      <c r="AA478" s="38"/>
      <c r="AB478" s="38"/>
      <c r="AC478" s="38"/>
      <c r="AD478" s="38"/>
      <c r="AE478" s="38"/>
      <c r="AT478" s="17" t="s">
        <v>274</v>
      </c>
      <c r="AU478" s="17" t="s">
        <v>86</v>
      </c>
    </row>
    <row r="479" s="11" customFormat="1" ht="22.8" customHeight="1">
      <c r="A479" s="11"/>
      <c r="B479" s="206"/>
      <c r="C479" s="207"/>
      <c r="D479" s="208" t="s">
        <v>75</v>
      </c>
      <c r="E479" s="272" t="s">
        <v>2018</v>
      </c>
      <c r="F479" s="272" t="s">
        <v>2019</v>
      </c>
      <c r="G479" s="207"/>
      <c r="H479" s="207"/>
      <c r="I479" s="210"/>
      <c r="J479" s="273">
        <f>BK479</f>
        <v>0</v>
      </c>
      <c r="K479" s="207"/>
      <c r="L479" s="212"/>
      <c r="M479" s="213"/>
      <c r="N479" s="214"/>
      <c r="O479" s="214"/>
      <c r="P479" s="215">
        <f>SUM(P480:P486)</f>
        <v>0</v>
      </c>
      <c r="Q479" s="214"/>
      <c r="R479" s="215">
        <f>SUM(R480:R486)</f>
        <v>0.0104</v>
      </c>
      <c r="S479" s="214"/>
      <c r="T479" s="216">
        <f>SUM(T480:T486)</f>
        <v>0</v>
      </c>
      <c r="U479" s="11"/>
      <c r="V479" s="11"/>
      <c r="W479" s="11"/>
      <c r="X479" s="11"/>
      <c r="Y479" s="11"/>
      <c r="Z479" s="11"/>
      <c r="AA479" s="11"/>
      <c r="AB479" s="11"/>
      <c r="AC479" s="11"/>
      <c r="AD479" s="11"/>
      <c r="AE479" s="11"/>
      <c r="AR479" s="217" t="s">
        <v>269</v>
      </c>
      <c r="AT479" s="218" t="s">
        <v>75</v>
      </c>
      <c r="AU479" s="218" t="s">
        <v>84</v>
      </c>
      <c r="AY479" s="217" t="s">
        <v>251</v>
      </c>
      <c r="BK479" s="219">
        <f>SUM(BK480:BK486)</f>
        <v>0</v>
      </c>
    </row>
    <row r="480" s="2" customFormat="1" ht="24.15" customHeight="1">
      <c r="A480" s="38"/>
      <c r="B480" s="39"/>
      <c r="C480" s="220" t="s">
        <v>1666</v>
      </c>
      <c r="D480" s="220" t="s">
        <v>255</v>
      </c>
      <c r="E480" s="221" t="s">
        <v>2021</v>
      </c>
      <c r="F480" s="222" t="s">
        <v>2022</v>
      </c>
      <c r="G480" s="223" t="s">
        <v>802</v>
      </c>
      <c r="H480" s="224">
        <v>40</v>
      </c>
      <c r="I480" s="225"/>
      <c r="J480" s="226">
        <f>ROUND(I480*H480,2)</f>
        <v>0</v>
      </c>
      <c r="K480" s="227"/>
      <c r="L480" s="44"/>
      <c r="M480" s="228" t="s">
        <v>1</v>
      </c>
      <c r="N480" s="229" t="s">
        <v>41</v>
      </c>
      <c r="O480" s="91"/>
      <c r="P480" s="230">
        <f>O480*H480</f>
        <v>0</v>
      </c>
      <c r="Q480" s="230">
        <v>0</v>
      </c>
      <c r="R480" s="230">
        <f>Q480*H480</f>
        <v>0</v>
      </c>
      <c r="S480" s="230">
        <v>0</v>
      </c>
      <c r="T480" s="231">
        <f>S480*H480</f>
        <v>0</v>
      </c>
      <c r="U480" s="38"/>
      <c r="V480" s="38"/>
      <c r="W480" s="38"/>
      <c r="X480" s="38"/>
      <c r="Y480" s="38"/>
      <c r="Z480" s="38"/>
      <c r="AA480" s="38"/>
      <c r="AB480" s="38"/>
      <c r="AC480" s="38"/>
      <c r="AD480" s="38"/>
      <c r="AE480" s="38"/>
      <c r="AR480" s="232" t="s">
        <v>1605</v>
      </c>
      <c r="AT480" s="232" t="s">
        <v>255</v>
      </c>
      <c r="AU480" s="232" t="s">
        <v>86</v>
      </c>
      <c r="AY480" s="17" t="s">
        <v>251</v>
      </c>
      <c r="BE480" s="233">
        <f>IF(N480="základní",J480,0)</f>
        <v>0</v>
      </c>
      <c r="BF480" s="233">
        <f>IF(N480="snížená",J480,0)</f>
        <v>0</v>
      </c>
      <c r="BG480" s="233">
        <f>IF(N480="zákl. přenesená",J480,0)</f>
        <v>0</v>
      </c>
      <c r="BH480" s="233">
        <f>IF(N480="sníž. přenesená",J480,0)</f>
        <v>0</v>
      </c>
      <c r="BI480" s="233">
        <f>IF(N480="nulová",J480,0)</f>
        <v>0</v>
      </c>
      <c r="BJ480" s="17" t="s">
        <v>84</v>
      </c>
      <c r="BK480" s="233">
        <f>ROUND(I480*H480,2)</f>
        <v>0</v>
      </c>
      <c r="BL480" s="17" t="s">
        <v>1605</v>
      </c>
      <c r="BM480" s="232" t="s">
        <v>2589</v>
      </c>
    </row>
    <row r="481" s="2" customFormat="1">
      <c r="A481" s="38"/>
      <c r="B481" s="39"/>
      <c r="C481" s="40"/>
      <c r="D481" s="234" t="s">
        <v>260</v>
      </c>
      <c r="E481" s="40"/>
      <c r="F481" s="235" t="s">
        <v>2022</v>
      </c>
      <c r="G481" s="40"/>
      <c r="H481" s="40"/>
      <c r="I481" s="236"/>
      <c r="J481" s="40"/>
      <c r="K481" s="40"/>
      <c r="L481" s="44"/>
      <c r="M481" s="237"/>
      <c r="N481" s="238"/>
      <c r="O481" s="91"/>
      <c r="P481" s="91"/>
      <c r="Q481" s="91"/>
      <c r="R481" s="91"/>
      <c r="S481" s="91"/>
      <c r="T481" s="92"/>
      <c r="U481" s="38"/>
      <c r="V481" s="38"/>
      <c r="W481" s="38"/>
      <c r="X481" s="38"/>
      <c r="Y481" s="38"/>
      <c r="Z481" s="38"/>
      <c r="AA481" s="38"/>
      <c r="AB481" s="38"/>
      <c r="AC481" s="38"/>
      <c r="AD481" s="38"/>
      <c r="AE481" s="38"/>
      <c r="AT481" s="17" t="s">
        <v>260</v>
      </c>
      <c r="AU481" s="17" t="s">
        <v>86</v>
      </c>
    </row>
    <row r="482" s="2" customFormat="1">
      <c r="A482" s="38"/>
      <c r="B482" s="39"/>
      <c r="C482" s="40"/>
      <c r="D482" s="240" t="s">
        <v>274</v>
      </c>
      <c r="E482" s="40"/>
      <c r="F482" s="241" t="s">
        <v>2024</v>
      </c>
      <c r="G482" s="40"/>
      <c r="H482" s="40"/>
      <c r="I482" s="236"/>
      <c r="J482" s="40"/>
      <c r="K482" s="40"/>
      <c r="L482" s="44"/>
      <c r="M482" s="237"/>
      <c r="N482" s="238"/>
      <c r="O482" s="91"/>
      <c r="P482" s="91"/>
      <c r="Q482" s="91"/>
      <c r="R482" s="91"/>
      <c r="S482" s="91"/>
      <c r="T482" s="92"/>
      <c r="U482" s="38"/>
      <c r="V482" s="38"/>
      <c r="W482" s="38"/>
      <c r="X482" s="38"/>
      <c r="Y482" s="38"/>
      <c r="Z482" s="38"/>
      <c r="AA482" s="38"/>
      <c r="AB482" s="38"/>
      <c r="AC482" s="38"/>
      <c r="AD482" s="38"/>
      <c r="AE482" s="38"/>
      <c r="AT482" s="17" t="s">
        <v>274</v>
      </c>
      <c r="AU482" s="17" t="s">
        <v>86</v>
      </c>
    </row>
    <row r="483" s="13" customFormat="1">
      <c r="A483" s="13"/>
      <c r="B483" s="253"/>
      <c r="C483" s="254"/>
      <c r="D483" s="234" t="s">
        <v>276</v>
      </c>
      <c r="E483" s="255" t="s">
        <v>1</v>
      </c>
      <c r="F483" s="256" t="s">
        <v>2114</v>
      </c>
      <c r="G483" s="254"/>
      <c r="H483" s="255" t="s">
        <v>1</v>
      </c>
      <c r="I483" s="257"/>
      <c r="J483" s="254"/>
      <c r="K483" s="254"/>
      <c r="L483" s="258"/>
      <c r="M483" s="259"/>
      <c r="N483" s="260"/>
      <c r="O483" s="260"/>
      <c r="P483" s="260"/>
      <c r="Q483" s="260"/>
      <c r="R483" s="260"/>
      <c r="S483" s="260"/>
      <c r="T483" s="261"/>
      <c r="U483" s="13"/>
      <c r="V483" s="13"/>
      <c r="W483" s="13"/>
      <c r="X483" s="13"/>
      <c r="Y483" s="13"/>
      <c r="Z483" s="13"/>
      <c r="AA483" s="13"/>
      <c r="AB483" s="13"/>
      <c r="AC483" s="13"/>
      <c r="AD483" s="13"/>
      <c r="AE483" s="13"/>
      <c r="AT483" s="262" t="s">
        <v>276</v>
      </c>
      <c r="AU483" s="262" t="s">
        <v>86</v>
      </c>
      <c r="AV483" s="13" t="s">
        <v>84</v>
      </c>
      <c r="AW483" s="13" t="s">
        <v>32</v>
      </c>
      <c r="AX483" s="13" t="s">
        <v>76</v>
      </c>
      <c r="AY483" s="262" t="s">
        <v>251</v>
      </c>
    </row>
    <row r="484" s="12" customFormat="1">
      <c r="A484" s="12"/>
      <c r="B484" s="242"/>
      <c r="C484" s="243"/>
      <c r="D484" s="234" t="s">
        <v>276</v>
      </c>
      <c r="E484" s="244" t="s">
        <v>1</v>
      </c>
      <c r="F484" s="245" t="s">
        <v>2590</v>
      </c>
      <c r="G484" s="243"/>
      <c r="H484" s="246">
        <v>40</v>
      </c>
      <c r="I484" s="247"/>
      <c r="J484" s="243"/>
      <c r="K484" s="243"/>
      <c r="L484" s="248"/>
      <c r="M484" s="249"/>
      <c r="N484" s="250"/>
      <c r="O484" s="250"/>
      <c r="P484" s="250"/>
      <c r="Q484" s="250"/>
      <c r="R484" s="250"/>
      <c r="S484" s="250"/>
      <c r="T484" s="251"/>
      <c r="U484" s="12"/>
      <c r="V484" s="12"/>
      <c r="W484" s="12"/>
      <c r="X484" s="12"/>
      <c r="Y484" s="12"/>
      <c r="Z484" s="12"/>
      <c r="AA484" s="12"/>
      <c r="AB484" s="12"/>
      <c r="AC484" s="12"/>
      <c r="AD484" s="12"/>
      <c r="AE484" s="12"/>
      <c r="AT484" s="252" t="s">
        <v>276</v>
      </c>
      <c r="AU484" s="252" t="s">
        <v>86</v>
      </c>
      <c r="AV484" s="12" t="s">
        <v>86</v>
      </c>
      <c r="AW484" s="12" t="s">
        <v>32</v>
      </c>
      <c r="AX484" s="12" t="s">
        <v>84</v>
      </c>
      <c r="AY484" s="252" t="s">
        <v>251</v>
      </c>
    </row>
    <row r="485" s="2" customFormat="1" ht="24.15" customHeight="1">
      <c r="A485" s="38"/>
      <c r="B485" s="39"/>
      <c r="C485" s="292" t="s">
        <v>1671</v>
      </c>
      <c r="D485" s="292" t="s">
        <v>1133</v>
      </c>
      <c r="E485" s="293" t="s">
        <v>2382</v>
      </c>
      <c r="F485" s="294" t="s">
        <v>2383</v>
      </c>
      <c r="G485" s="295" t="s">
        <v>802</v>
      </c>
      <c r="H485" s="296">
        <v>40</v>
      </c>
      <c r="I485" s="297"/>
      <c r="J485" s="298">
        <f>ROUND(I485*H485,2)</f>
        <v>0</v>
      </c>
      <c r="K485" s="299"/>
      <c r="L485" s="300"/>
      <c r="M485" s="301" t="s">
        <v>1</v>
      </c>
      <c r="N485" s="302" t="s">
        <v>41</v>
      </c>
      <c r="O485" s="91"/>
      <c r="P485" s="230">
        <f>O485*H485</f>
        <v>0</v>
      </c>
      <c r="Q485" s="230">
        <v>0.00025999999999999998</v>
      </c>
      <c r="R485" s="230">
        <f>Q485*H485</f>
        <v>0.0104</v>
      </c>
      <c r="S485" s="230">
        <v>0</v>
      </c>
      <c r="T485" s="231">
        <f>S485*H485</f>
        <v>0</v>
      </c>
      <c r="U485" s="38"/>
      <c r="V485" s="38"/>
      <c r="W485" s="38"/>
      <c r="X485" s="38"/>
      <c r="Y485" s="38"/>
      <c r="Z485" s="38"/>
      <c r="AA485" s="38"/>
      <c r="AB485" s="38"/>
      <c r="AC485" s="38"/>
      <c r="AD485" s="38"/>
      <c r="AE485" s="38"/>
      <c r="AR485" s="232" t="s">
        <v>1955</v>
      </c>
      <c r="AT485" s="232" t="s">
        <v>1133</v>
      </c>
      <c r="AU485" s="232" t="s">
        <v>86</v>
      </c>
      <c r="AY485" s="17" t="s">
        <v>251</v>
      </c>
      <c r="BE485" s="233">
        <f>IF(N485="základní",J485,0)</f>
        <v>0</v>
      </c>
      <c r="BF485" s="233">
        <f>IF(N485="snížená",J485,0)</f>
        <v>0</v>
      </c>
      <c r="BG485" s="233">
        <f>IF(N485="zákl. přenesená",J485,0)</f>
        <v>0</v>
      </c>
      <c r="BH485" s="233">
        <f>IF(N485="sníž. přenesená",J485,0)</f>
        <v>0</v>
      </c>
      <c r="BI485" s="233">
        <f>IF(N485="nulová",J485,0)</f>
        <v>0</v>
      </c>
      <c r="BJ485" s="17" t="s">
        <v>84</v>
      </c>
      <c r="BK485" s="233">
        <f>ROUND(I485*H485,2)</f>
        <v>0</v>
      </c>
      <c r="BL485" s="17" t="s">
        <v>1955</v>
      </c>
      <c r="BM485" s="232" t="s">
        <v>2591</v>
      </c>
    </row>
    <row r="486" s="2" customFormat="1">
      <c r="A486" s="38"/>
      <c r="B486" s="39"/>
      <c r="C486" s="40"/>
      <c r="D486" s="234" t="s">
        <v>260</v>
      </c>
      <c r="E486" s="40"/>
      <c r="F486" s="235" t="s">
        <v>2383</v>
      </c>
      <c r="G486" s="40"/>
      <c r="H486" s="40"/>
      <c r="I486" s="236"/>
      <c r="J486" s="40"/>
      <c r="K486" s="40"/>
      <c r="L486" s="44"/>
      <c r="M486" s="237"/>
      <c r="N486" s="238"/>
      <c r="O486" s="91"/>
      <c r="P486" s="91"/>
      <c r="Q486" s="91"/>
      <c r="R486" s="91"/>
      <c r="S486" s="91"/>
      <c r="T486" s="92"/>
      <c r="U486" s="38"/>
      <c r="V486" s="38"/>
      <c r="W486" s="38"/>
      <c r="X486" s="38"/>
      <c r="Y486" s="38"/>
      <c r="Z486" s="38"/>
      <c r="AA486" s="38"/>
      <c r="AB486" s="38"/>
      <c r="AC486" s="38"/>
      <c r="AD486" s="38"/>
      <c r="AE486" s="38"/>
      <c r="AT486" s="17" t="s">
        <v>260</v>
      </c>
      <c r="AU486" s="17" t="s">
        <v>86</v>
      </c>
    </row>
    <row r="487" s="11" customFormat="1" ht="22.8" customHeight="1">
      <c r="A487" s="11"/>
      <c r="B487" s="206"/>
      <c r="C487" s="207"/>
      <c r="D487" s="208" t="s">
        <v>75</v>
      </c>
      <c r="E487" s="272" t="s">
        <v>2032</v>
      </c>
      <c r="F487" s="272" t="s">
        <v>2033</v>
      </c>
      <c r="G487" s="207"/>
      <c r="H487" s="207"/>
      <c r="I487" s="210"/>
      <c r="J487" s="273">
        <f>BK487</f>
        <v>0</v>
      </c>
      <c r="K487" s="207"/>
      <c r="L487" s="212"/>
      <c r="M487" s="213"/>
      <c r="N487" s="214"/>
      <c r="O487" s="214"/>
      <c r="P487" s="215">
        <f>SUM(P488:P503)</f>
        <v>0</v>
      </c>
      <c r="Q487" s="214"/>
      <c r="R487" s="215">
        <f>SUM(R488:R503)</f>
        <v>5.1391</v>
      </c>
      <c r="S487" s="214"/>
      <c r="T487" s="216">
        <f>SUM(T488:T503)</f>
        <v>0</v>
      </c>
      <c r="U487" s="11"/>
      <c r="V487" s="11"/>
      <c r="W487" s="11"/>
      <c r="X487" s="11"/>
      <c r="Y487" s="11"/>
      <c r="Z487" s="11"/>
      <c r="AA487" s="11"/>
      <c r="AB487" s="11"/>
      <c r="AC487" s="11"/>
      <c r="AD487" s="11"/>
      <c r="AE487" s="11"/>
      <c r="AR487" s="217" t="s">
        <v>269</v>
      </c>
      <c r="AT487" s="218" t="s">
        <v>75</v>
      </c>
      <c r="AU487" s="218" t="s">
        <v>84</v>
      </c>
      <c r="AY487" s="217" t="s">
        <v>251</v>
      </c>
      <c r="BK487" s="219">
        <f>SUM(BK488:BK503)</f>
        <v>0</v>
      </c>
    </row>
    <row r="488" s="2" customFormat="1" ht="24.15" customHeight="1">
      <c r="A488" s="38"/>
      <c r="B488" s="39"/>
      <c r="C488" s="220" t="s">
        <v>1675</v>
      </c>
      <c r="D488" s="220" t="s">
        <v>255</v>
      </c>
      <c r="E488" s="221" t="s">
        <v>2385</v>
      </c>
      <c r="F488" s="222" t="s">
        <v>2386</v>
      </c>
      <c r="G488" s="223" t="s">
        <v>802</v>
      </c>
      <c r="H488" s="224">
        <v>80</v>
      </c>
      <c r="I488" s="225"/>
      <c r="J488" s="226">
        <f>ROUND(I488*H488,2)</f>
        <v>0</v>
      </c>
      <c r="K488" s="227"/>
      <c r="L488" s="44"/>
      <c r="M488" s="228" t="s">
        <v>1</v>
      </c>
      <c r="N488" s="229" t="s">
        <v>41</v>
      </c>
      <c r="O488" s="91"/>
      <c r="P488" s="230">
        <f>O488*H488</f>
        <v>0</v>
      </c>
      <c r="Q488" s="230">
        <v>0.00046999999999999999</v>
      </c>
      <c r="R488" s="230">
        <f>Q488*H488</f>
        <v>0.037600000000000001</v>
      </c>
      <c r="S488" s="230">
        <v>0</v>
      </c>
      <c r="T488" s="231">
        <f>S488*H488</f>
        <v>0</v>
      </c>
      <c r="U488" s="38"/>
      <c r="V488" s="38"/>
      <c r="W488" s="38"/>
      <c r="X488" s="38"/>
      <c r="Y488" s="38"/>
      <c r="Z488" s="38"/>
      <c r="AA488" s="38"/>
      <c r="AB488" s="38"/>
      <c r="AC488" s="38"/>
      <c r="AD488" s="38"/>
      <c r="AE488" s="38"/>
      <c r="AR488" s="232" t="s">
        <v>1605</v>
      </c>
      <c r="AT488" s="232" t="s">
        <v>255</v>
      </c>
      <c r="AU488" s="232" t="s">
        <v>86</v>
      </c>
      <c r="AY488" s="17" t="s">
        <v>251</v>
      </c>
      <c r="BE488" s="233">
        <f>IF(N488="základní",J488,0)</f>
        <v>0</v>
      </c>
      <c r="BF488" s="233">
        <f>IF(N488="snížená",J488,0)</f>
        <v>0</v>
      </c>
      <c r="BG488" s="233">
        <f>IF(N488="zákl. přenesená",J488,0)</f>
        <v>0</v>
      </c>
      <c r="BH488" s="233">
        <f>IF(N488="sníž. přenesená",J488,0)</f>
        <v>0</v>
      </c>
      <c r="BI488" s="233">
        <f>IF(N488="nulová",J488,0)</f>
        <v>0</v>
      </c>
      <c r="BJ488" s="17" t="s">
        <v>84</v>
      </c>
      <c r="BK488" s="233">
        <f>ROUND(I488*H488,2)</f>
        <v>0</v>
      </c>
      <c r="BL488" s="17" t="s">
        <v>1605</v>
      </c>
      <c r="BM488" s="232" t="s">
        <v>2592</v>
      </c>
    </row>
    <row r="489" s="2" customFormat="1">
      <c r="A489" s="38"/>
      <c r="B489" s="39"/>
      <c r="C489" s="40"/>
      <c r="D489" s="234" t="s">
        <v>260</v>
      </c>
      <c r="E489" s="40"/>
      <c r="F489" s="235" t="s">
        <v>2388</v>
      </c>
      <c r="G489" s="40"/>
      <c r="H489" s="40"/>
      <c r="I489" s="236"/>
      <c r="J489" s="40"/>
      <c r="K489" s="40"/>
      <c r="L489" s="44"/>
      <c r="M489" s="237"/>
      <c r="N489" s="238"/>
      <c r="O489" s="91"/>
      <c r="P489" s="91"/>
      <c r="Q489" s="91"/>
      <c r="R489" s="91"/>
      <c r="S489" s="91"/>
      <c r="T489" s="92"/>
      <c r="U489" s="38"/>
      <c r="V489" s="38"/>
      <c r="W489" s="38"/>
      <c r="X489" s="38"/>
      <c r="Y489" s="38"/>
      <c r="Z489" s="38"/>
      <c r="AA489" s="38"/>
      <c r="AB489" s="38"/>
      <c r="AC489" s="38"/>
      <c r="AD489" s="38"/>
      <c r="AE489" s="38"/>
      <c r="AT489" s="17" t="s">
        <v>260</v>
      </c>
      <c r="AU489" s="17" t="s">
        <v>86</v>
      </c>
    </row>
    <row r="490" s="2" customFormat="1">
      <c r="A490" s="38"/>
      <c r="B490" s="39"/>
      <c r="C490" s="40"/>
      <c r="D490" s="240" t="s">
        <v>274</v>
      </c>
      <c r="E490" s="40"/>
      <c r="F490" s="241" t="s">
        <v>2389</v>
      </c>
      <c r="G490" s="40"/>
      <c r="H490" s="40"/>
      <c r="I490" s="236"/>
      <c r="J490" s="40"/>
      <c r="K490" s="40"/>
      <c r="L490" s="44"/>
      <c r="M490" s="237"/>
      <c r="N490" s="238"/>
      <c r="O490" s="91"/>
      <c r="P490" s="91"/>
      <c r="Q490" s="91"/>
      <c r="R490" s="91"/>
      <c r="S490" s="91"/>
      <c r="T490" s="92"/>
      <c r="U490" s="38"/>
      <c r="V490" s="38"/>
      <c r="W490" s="38"/>
      <c r="X490" s="38"/>
      <c r="Y490" s="38"/>
      <c r="Z490" s="38"/>
      <c r="AA490" s="38"/>
      <c r="AB490" s="38"/>
      <c r="AC490" s="38"/>
      <c r="AD490" s="38"/>
      <c r="AE490" s="38"/>
      <c r="AT490" s="17" t="s">
        <v>274</v>
      </c>
      <c r="AU490" s="17" t="s">
        <v>86</v>
      </c>
    </row>
    <row r="491" s="12" customFormat="1">
      <c r="A491" s="12"/>
      <c r="B491" s="242"/>
      <c r="C491" s="243"/>
      <c r="D491" s="234" t="s">
        <v>276</v>
      </c>
      <c r="E491" s="244" t="s">
        <v>1</v>
      </c>
      <c r="F491" s="245" t="s">
        <v>2593</v>
      </c>
      <c r="G491" s="243"/>
      <c r="H491" s="246">
        <v>80</v>
      </c>
      <c r="I491" s="247"/>
      <c r="J491" s="243"/>
      <c r="K491" s="243"/>
      <c r="L491" s="248"/>
      <c r="M491" s="249"/>
      <c r="N491" s="250"/>
      <c r="O491" s="250"/>
      <c r="P491" s="250"/>
      <c r="Q491" s="250"/>
      <c r="R491" s="250"/>
      <c r="S491" s="250"/>
      <c r="T491" s="251"/>
      <c r="U491" s="12"/>
      <c r="V491" s="12"/>
      <c r="W491" s="12"/>
      <c r="X491" s="12"/>
      <c r="Y491" s="12"/>
      <c r="Z491" s="12"/>
      <c r="AA491" s="12"/>
      <c r="AB491" s="12"/>
      <c r="AC491" s="12"/>
      <c r="AD491" s="12"/>
      <c r="AE491" s="12"/>
      <c r="AT491" s="252" t="s">
        <v>276</v>
      </c>
      <c r="AU491" s="252" t="s">
        <v>86</v>
      </c>
      <c r="AV491" s="12" t="s">
        <v>86</v>
      </c>
      <c r="AW491" s="12" t="s">
        <v>32</v>
      </c>
      <c r="AX491" s="12" t="s">
        <v>84</v>
      </c>
      <c r="AY491" s="252" t="s">
        <v>251</v>
      </c>
    </row>
    <row r="492" s="2" customFormat="1" ht="24.15" customHeight="1">
      <c r="A492" s="38"/>
      <c r="B492" s="39"/>
      <c r="C492" s="292" t="s">
        <v>1680</v>
      </c>
      <c r="D492" s="292" t="s">
        <v>1133</v>
      </c>
      <c r="E492" s="293" t="s">
        <v>2391</v>
      </c>
      <c r="F492" s="294" t="s">
        <v>2392</v>
      </c>
      <c r="G492" s="295" t="s">
        <v>802</v>
      </c>
      <c r="H492" s="296">
        <v>80</v>
      </c>
      <c r="I492" s="297"/>
      <c r="J492" s="298">
        <f>ROUND(I492*H492,2)</f>
        <v>0</v>
      </c>
      <c r="K492" s="299"/>
      <c r="L492" s="300"/>
      <c r="M492" s="301" t="s">
        <v>1</v>
      </c>
      <c r="N492" s="302" t="s">
        <v>41</v>
      </c>
      <c r="O492" s="91"/>
      <c r="P492" s="230">
        <f>O492*H492</f>
        <v>0</v>
      </c>
      <c r="Q492" s="230">
        <v>0.057799999999999997</v>
      </c>
      <c r="R492" s="230">
        <f>Q492*H492</f>
        <v>4.6239999999999997</v>
      </c>
      <c r="S492" s="230">
        <v>0</v>
      </c>
      <c r="T492" s="231">
        <f>S492*H492</f>
        <v>0</v>
      </c>
      <c r="U492" s="38"/>
      <c r="V492" s="38"/>
      <c r="W492" s="38"/>
      <c r="X492" s="38"/>
      <c r="Y492" s="38"/>
      <c r="Z492" s="38"/>
      <c r="AA492" s="38"/>
      <c r="AB492" s="38"/>
      <c r="AC492" s="38"/>
      <c r="AD492" s="38"/>
      <c r="AE492" s="38"/>
      <c r="AR492" s="232" t="s">
        <v>2030</v>
      </c>
      <c r="AT492" s="232" t="s">
        <v>1133</v>
      </c>
      <c r="AU492" s="232" t="s">
        <v>86</v>
      </c>
      <c r="AY492" s="17" t="s">
        <v>251</v>
      </c>
      <c r="BE492" s="233">
        <f>IF(N492="základní",J492,0)</f>
        <v>0</v>
      </c>
      <c r="BF492" s="233">
        <f>IF(N492="snížená",J492,0)</f>
        <v>0</v>
      </c>
      <c r="BG492" s="233">
        <f>IF(N492="zákl. přenesená",J492,0)</f>
        <v>0</v>
      </c>
      <c r="BH492" s="233">
        <f>IF(N492="sníž. přenesená",J492,0)</f>
        <v>0</v>
      </c>
      <c r="BI492" s="233">
        <f>IF(N492="nulová",J492,0)</f>
        <v>0</v>
      </c>
      <c r="BJ492" s="17" t="s">
        <v>84</v>
      </c>
      <c r="BK492" s="233">
        <f>ROUND(I492*H492,2)</f>
        <v>0</v>
      </c>
      <c r="BL492" s="17" t="s">
        <v>1605</v>
      </c>
      <c r="BM492" s="232" t="s">
        <v>2594</v>
      </c>
    </row>
    <row r="493" s="2" customFormat="1">
      <c r="A493" s="38"/>
      <c r="B493" s="39"/>
      <c r="C493" s="40"/>
      <c r="D493" s="234" t="s">
        <v>260</v>
      </c>
      <c r="E493" s="40"/>
      <c r="F493" s="235" t="s">
        <v>2392</v>
      </c>
      <c r="G493" s="40"/>
      <c r="H493" s="40"/>
      <c r="I493" s="236"/>
      <c r="J493" s="40"/>
      <c r="K493" s="40"/>
      <c r="L493" s="44"/>
      <c r="M493" s="237"/>
      <c r="N493" s="238"/>
      <c r="O493" s="91"/>
      <c r="P493" s="91"/>
      <c r="Q493" s="91"/>
      <c r="R493" s="91"/>
      <c r="S493" s="91"/>
      <c r="T493" s="92"/>
      <c r="U493" s="38"/>
      <c r="V493" s="38"/>
      <c r="W493" s="38"/>
      <c r="X493" s="38"/>
      <c r="Y493" s="38"/>
      <c r="Z493" s="38"/>
      <c r="AA493" s="38"/>
      <c r="AB493" s="38"/>
      <c r="AC493" s="38"/>
      <c r="AD493" s="38"/>
      <c r="AE493" s="38"/>
      <c r="AT493" s="17" t="s">
        <v>260</v>
      </c>
      <c r="AU493" s="17" t="s">
        <v>86</v>
      </c>
    </row>
    <row r="494" s="12" customFormat="1">
      <c r="A494" s="12"/>
      <c r="B494" s="242"/>
      <c r="C494" s="243"/>
      <c r="D494" s="234" t="s">
        <v>276</v>
      </c>
      <c r="E494" s="244" t="s">
        <v>1</v>
      </c>
      <c r="F494" s="245" t="s">
        <v>2593</v>
      </c>
      <c r="G494" s="243"/>
      <c r="H494" s="246">
        <v>80</v>
      </c>
      <c r="I494" s="247"/>
      <c r="J494" s="243"/>
      <c r="K494" s="243"/>
      <c r="L494" s="248"/>
      <c r="M494" s="249"/>
      <c r="N494" s="250"/>
      <c r="O494" s="250"/>
      <c r="P494" s="250"/>
      <c r="Q494" s="250"/>
      <c r="R494" s="250"/>
      <c r="S494" s="250"/>
      <c r="T494" s="251"/>
      <c r="U494" s="12"/>
      <c r="V494" s="12"/>
      <c r="W494" s="12"/>
      <c r="X494" s="12"/>
      <c r="Y494" s="12"/>
      <c r="Z494" s="12"/>
      <c r="AA494" s="12"/>
      <c r="AB494" s="12"/>
      <c r="AC494" s="12"/>
      <c r="AD494" s="12"/>
      <c r="AE494" s="12"/>
      <c r="AT494" s="252" t="s">
        <v>276</v>
      </c>
      <c r="AU494" s="252" t="s">
        <v>86</v>
      </c>
      <c r="AV494" s="12" t="s">
        <v>86</v>
      </c>
      <c r="AW494" s="12" t="s">
        <v>32</v>
      </c>
      <c r="AX494" s="12" t="s">
        <v>84</v>
      </c>
      <c r="AY494" s="252" t="s">
        <v>251</v>
      </c>
    </row>
    <row r="495" s="2" customFormat="1" ht="24.15" customHeight="1">
      <c r="A495" s="38"/>
      <c r="B495" s="39"/>
      <c r="C495" s="220" t="s">
        <v>1685</v>
      </c>
      <c r="D495" s="220" t="s">
        <v>255</v>
      </c>
      <c r="E495" s="221" t="s">
        <v>2035</v>
      </c>
      <c r="F495" s="222" t="s">
        <v>2036</v>
      </c>
      <c r="G495" s="223" t="s">
        <v>802</v>
      </c>
      <c r="H495" s="224">
        <v>95.5</v>
      </c>
      <c r="I495" s="225"/>
      <c r="J495" s="226">
        <f>ROUND(I495*H495,2)</f>
        <v>0</v>
      </c>
      <c r="K495" s="227"/>
      <c r="L495" s="44"/>
      <c r="M495" s="228" t="s">
        <v>1</v>
      </c>
      <c r="N495" s="229" t="s">
        <v>41</v>
      </c>
      <c r="O495" s="91"/>
      <c r="P495" s="230">
        <f>O495*H495</f>
        <v>0</v>
      </c>
      <c r="Q495" s="230">
        <v>0</v>
      </c>
      <c r="R495" s="230">
        <f>Q495*H495</f>
        <v>0</v>
      </c>
      <c r="S495" s="230">
        <v>0</v>
      </c>
      <c r="T495" s="231">
        <f>S495*H495</f>
        <v>0</v>
      </c>
      <c r="U495" s="38"/>
      <c r="V495" s="38"/>
      <c r="W495" s="38"/>
      <c r="X495" s="38"/>
      <c r="Y495" s="38"/>
      <c r="Z495" s="38"/>
      <c r="AA495" s="38"/>
      <c r="AB495" s="38"/>
      <c r="AC495" s="38"/>
      <c r="AD495" s="38"/>
      <c r="AE495" s="38"/>
      <c r="AR495" s="232" t="s">
        <v>1605</v>
      </c>
      <c r="AT495" s="232" t="s">
        <v>255</v>
      </c>
      <c r="AU495" s="232" t="s">
        <v>86</v>
      </c>
      <c r="AY495" s="17" t="s">
        <v>251</v>
      </c>
      <c r="BE495" s="233">
        <f>IF(N495="základní",J495,0)</f>
        <v>0</v>
      </c>
      <c r="BF495" s="233">
        <f>IF(N495="snížená",J495,0)</f>
        <v>0</v>
      </c>
      <c r="BG495" s="233">
        <f>IF(N495="zákl. přenesená",J495,0)</f>
        <v>0</v>
      </c>
      <c r="BH495" s="233">
        <f>IF(N495="sníž. přenesená",J495,0)</f>
        <v>0</v>
      </c>
      <c r="BI495" s="233">
        <f>IF(N495="nulová",J495,0)</f>
        <v>0</v>
      </c>
      <c r="BJ495" s="17" t="s">
        <v>84</v>
      </c>
      <c r="BK495" s="233">
        <f>ROUND(I495*H495,2)</f>
        <v>0</v>
      </c>
      <c r="BL495" s="17" t="s">
        <v>1605</v>
      </c>
      <c r="BM495" s="232" t="s">
        <v>2595</v>
      </c>
    </row>
    <row r="496" s="2" customFormat="1">
      <c r="A496" s="38"/>
      <c r="B496" s="39"/>
      <c r="C496" s="40"/>
      <c r="D496" s="234" t="s">
        <v>260</v>
      </c>
      <c r="E496" s="40"/>
      <c r="F496" s="235" t="s">
        <v>2038</v>
      </c>
      <c r="G496" s="40"/>
      <c r="H496" s="40"/>
      <c r="I496" s="236"/>
      <c r="J496" s="40"/>
      <c r="K496" s="40"/>
      <c r="L496" s="44"/>
      <c r="M496" s="237"/>
      <c r="N496" s="238"/>
      <c r="O496" s="91"/>
      <c r="P496" s="91"/>
      <c r="Q496" s="91"/>
      <c r="R496" s="91"/>
      <c r="S496" s="91"/>
      <c r="T496" s="92"/>
      <c r="U496" s="38"/>
      <c r="V496" s="38"/>
      <c r="W496" s="38"/>
      <c r="X496" s="38"/>
      <c r="Y496" s="38"/>
      <c r="Z496" s="38"/>
      <c r="AA496" s="38"/>
      <c r="AB496" s="38"/>
      <c r="AC496" s="38"/>
      <c r="AD496" s="38"/>
      <c r="AE496" s="38"/>
      <c r="AT496" s="17" t="s">
        <v>260</v>
      </c>
      <c r="AU496" s="17" t="s">
        <v>86</v>
      </c>
    </row>
    <row r="497" s="2" customFormat="1">
      <c r="A497" s="38"/>
      <c r="B497" s="39"/>
      <c r="C497" s="40"/>
      <c r="D497" s="240" t="s">
        <v>274</v>
      </c>
      <c r="E497" s="40"/>
      <c r="F497" s="241" t="s">
        <v>2039</v>
      </c>
      <c r="G497" s="40"/>
      <c r="H497" s="40"/>
      <c r="I497" s="236"/>
      <c r="J497" s="40"/>
      <c r="K497" s="40"/>
      <c r="L497" s="44"/>
      <c r="M497" s="237"/>
      <c r="N497" s="238"/>
      <c r="O497" s="91"/>
      <c r="P497" s="91"/>
      <c r="Q497" s="91"/>
      <c r="R497" s="91"/>
      <c r="S497" s="91"/>
      <c r="T497" s="92"/>
      <c r="U497" s="38"/>
      <c r="V497" s="38"/>
      <c r="W497" s="38"/>
      <c r="X497" s="38"/>
      <c r="Y497" s="38"/>
      <c r="Z497" s="38"/>
      <c r="AA497" s="38"/>
      <c r="AB497" s="38"/>
      <c r="AC497" s="38"/>
      <c r="AD497" s="38"/>
      <c r="AE497" s="38"/>
      <c r="AT497" s="17" t="s">
        <v>274</v>
      </c>
      <c r="AU497" s="17" t="s">
        <v>86</v>
      </c>
    </row>
    <row r="498" s="13" customFormat="1">
      <c r="A498" s="13"/>
      <c r="B498" s="253"/>
      <c r="C498" s="254"/>
      <c r="D498" s="234" t="s">
        <v>276</v>
      </c>
      <c r="E498" s="255" t="s">
        <v>1</v>
      </c>
      <c r="F498" s="256" t="s">
        <v>2040</v>
      </c>
      <c r="G498" s="254"/>
      <c r="H498" s="255" t="s">
        <v>1</v>
      </c>
      <c r="I498" s="257"/>
      <c r="J498" s="254"/>
      <c r="K498" s="254"/>
      <c r="L498" s="258"/>
      <c r="M498" s="259"/>
      <c r="N498" s="260"/>
      <c r="O498" s="260"/>
      <c r="P498" s="260"/>
      <c r="Q498" s="260"/>
      <c r="R498" s="260"/>
      <c r="S498" s="260"/>
      <c r="T498" s="261"/>
      <c r="U498" s="13"/>
      <c r="V498" s="13"/>
      <c r="W498" s="13"/>
      <c r="X498" s="13"/>
      <c r="Y498" s="13"/>
      <c r="Z498" s="13"/>
      <c r="AA498" s="13"/>
      <c r="AB498" s="13"/>
      <c r="AC498" s="13"/>
      <c r="AD498" s="13"/>
      <c r="AE498" s="13"/>
      <c r="AT498" s="262" t="s">
        <v>276</v>
      </c>
      <c r="AU498" s="262" t="s">
        <v>86</v>
      </c>
      <c r="AV498" s="13" t="s">
        <v>84</v>
      </c>
      <c r="AW498" s="13" t="s">
        <v>32</v>
      </c>
      <c r="AX498" s="13" t="s">
        <v>76</v>
      </c>
      <c r="AY498" s="262" t="s">
        <v>251</v>
      </c>
    </row>
    <row r="499" s="12" customFormat="1">
      <c r="A499" s="12"/>
      <c r="B499" s="242"/>
      <c r="C499" s="243"/>
      <c r="D499" s="234" t="s">
        <v>276</v>
      </c>
      <c r="E499" s="244" t="s">
        <v>1</v>
      </c>
      <c r="F499" s="245" t="s">
        <v>2596</v>
      </c>
      <c r="G499" s="243"/>
      <c r="H499" s="246">
        <v>95.5</v>
      </c>
      <c r="I499" s="247"/>
      <c r="J499" s="243"/>
      <c r="K499" s="243"/>
      <c r="L499" s="248"/>
      <c r="M499" s="249"/>
      <c r="N499" s="250"/>
      <c r="O499" s="250"/>
      <c r="P499" s="250"/>
      <c r="Q499" s="250"/>
      <c r="R499" s="250"/>
      <c r="S499" s="250"/>
      <c r="T499" s="251"/>
      <c r="U499" s="12"/>
      <c r="V499" s="12"/>
      <c r="W499" s="12"/>
      <c r="X499" s="12"/>
      <c r="Y499" s="12"/>
      <c r="Z499" s="12"/>
      <c r="AA499" s="12"/>
      <c r="AB499" s="12"/>
      <c r="AC499" s="12"/>
      <c r="AD499" s="12"/>
      <c r="AE499" s="12"/>
      <c r="AT499" s="252" t="s">
        <v>276</v>
      </c>
      <c r="AU499" s="252" t="s">
        <v>86</v>
      </c>
      <c r="AV499" s="12" t="s">
        <v>86</v>
      </c>
      <c r="AW499" s="12" t="s">
        <v>32</v>
      </c>
      <c r="AX499" s="12" t="s">
        <v>84</v>
      </c>
      <c r="AY499" s="252" t="s">
        <v>251</v>
      </c>
    </row>
    <row r="500" s="2" customFormat="1" ht="24.15" customHeight="1">
      <c r="A500" s="38"/>
      <c r="B500" s="39"/>
      <c r="C500" s="292" t="s">
        <v>1690</v>
      </c>
      <c r="D500" s="292" t="s">
        <v>1133</v>
      </c>
      <c r="E500" s="293" t="s">
        <v>2042</v>
      </c>
      <c r="F500" s="294" t="s">
        <v>2043</v>
      </c>
      <c r="G500" s="295" t="s">
        <v>802</v>
      </c>
      <c r="H500" s="296">
        <v>95.5</v>
      </c>
      <c r="I500" s="297"/>
      <c r="J500" s="298">
        <f>ROUND(I500*H500,2)</f>
        <v>0</v>
      </c>
      <c r="K500" s="299"/>
      <c r="L500" s="300"/>
      <c r="M500" s="301" t="s">
        <v>1</v>
      </c>
      <c r="N500" s="302" t="s">
        <v>41</v>
      </c>
      <c r="O500" s="91"/>
      <c r="P500" s="230">
        <f>O500*H500</f>
        <v>0</v>
      </c>
      <c r="Q500" s="230">
        <v>0.0050000000000000001</v>
      </c>
      <c r="R500" s="230">
        <f>Q500*H500</f>
        <v>0.47750000000000004</v>
      </c>
      <c r="S500" s="230">
        <v>0</v>
      </c>
      <c r="T500" s="231">
        <f>S500*H500</f>
        <v>0</v>
      </c>
      <c r="U500" s="38"/>
      <c r="V500" s="38"/>
      <c r="W500" s="38"/>
      <c r="X500" s="38"/>
      <c r="Y500" s="38"/>
      <c r="Z500" s="38"/>
      <c r="AA500" s="38"/>
      <c r="AB500" s="38"/>
      <c r="AC500" s="38"/>
      <c r="AD500" s="38"/>
      <c r="AE500" s="38"/>
      <c r="AR500" s="232" t="s">
        <v>2030</v>
      </c>
      <c r="AT500" s="232" t="s">
        <v>1133</v>
      </c>
      <c r="AU500" s="232" t="s">
        <v>86</v>
      </c>
      <c r="AY500" s="17" t="s">
        <v>251</v>
      </c>
      <c r="BE500" s="233">
        <f>IF(N500="základní",J500,0)</f>
        <v>0</v>
      </c>
      <c r="BF500" s="233">
        <f>IF(N500="snížená",J500,0)</f>
        <v>0</v>
      </c>
      <c r="BG500" s="233">
        <f>IF(N500="zákl. přenesená",J500,0)</f>
        <v>0</v>
      </c>
      <c r="BH500" s="233">
        <f>IF(N500="sníž. přenesená",J500,0)</f>
        <v>0</v>
      </c>
      <c r="BI500" s="233">
        <f>IF(N500="nulová",J500,0)</f>
        <v>0</v>
      </c>
      <c r="BJ500" s="17" t="s">
        <v>84</v>
      </c>
      <c r="BK500" s="233">
        <f>ROUND(I500*H500,2)</f>
        <v>0</v>
      </c>
      <c r="BL500" s="17" t="s">
        <v>1605</v>
      </c>
      <c r="BM500" s="232" t="s">
        <v>2597</v>
      </c>
    </row>
    <row r="501" s="2" customFormat="1">
      <c r="A501" s="38"/>
      <c r="B501" s="39"/>
      <c r="C501" s="40"/>
      <c r="D501" s="234" t="s">
        <v>260</v>
      </c>
      <c r="E501" s="40"/>
      <c r="F501" s="235" t="s">
        <v>2043</v>
      </c>
      <c r="G501" s="40"/>
      <c r="H501" s="40"/>
      <c r="I501" s="236"/>
      <c r="J501" s="40"/>
      <c r="K501" s="40"/>
      <c r="L501" s="44"/>
      <c r="M501" s="237"/>
      <c r="N501" s="238"/>
      <c r="O501" s="91"/>
      <c r="P501" s="91"/>
      <c r="Q501" s="91"/>
      <c r="R501" s="91"/>
      <c r="S501" s="91"/>
      <c r="T501" s="92"/>
      <c r="U501" s="38"/>
      <c r="V501" s="38"/>
      <c r="W501" s="38"/>
      <c r="X501" s="38"/>
      <c r="Y501" s="38"/>
      <c r="Z501" s="38"/>
      <c r="AA501" s="38"/>
      <c r="AB501" s="38"/>
      <c r="AC501" s="38"/>
      <c r="AD501" s="38"/>
      <c r="AE501" s="38"/>
      <c r="AT501" s="17" t="s">
        <v>260</v>
      </c>
      <c r="AU501" s="17" t="s">
        <v>86</v>
      </c>
    </row>
    <row r="502" s="13" customFormat="1">
      <c r="A502" s="13"/>
      <c r="B502" s="253"/>
      <c r="C502" s="254"/>
      <c r="D502" s="234" t="s">
        <v>276</v>
      </c>
      <c r="E502" s="255" t="s">
        <v>1</v>
      </c>
      <c r="F502" s="256" t="s">
        <v>2045</v>
      </c>
      <c r="G502" s="254"/>
      <c r="H502" s="255" t="s">
        <v>1</v>
      </c>
      <c r="I502" s="257"/>
      <c r="J502" s="254"/>
      <c r="K502" s="254"/>
      <c r="L502" s="258"/>
      <c r="M502" s="259"/>
      <c r="N502" s="260"/>
      <c r="O502" s="260"/>
      <c r="P502" s="260"/>
      <c r="Q502" s="260"/>
      <c r="R502" s="260"/>
      <c r="S502" s="260"/>
      <c r="T502" s="261"/>
      <c r="U502" s="13"/>
      <c r="V502" s="13"/>
      <c r="W502" s="13"/>
      <c r="X502" s="13"/>
      <c r="Y502" s="13"/>
      <c r="Z502" s="13"/>
      <c r="AA502" s="13"/>
      <c r="AB502" s="13"/>
      <c r="AC502" s="13"/>
      <c r="AD502" s="13"/>
      <c r="AE502" s="13"/>
      <c r="AT502" s="262" t="s">
        <v>276</v>
      </c>
      <c r="AU502" s="262" t="s">
        <v>86</v>
      </c>
      <c r="AV502" s="13" t="s">
        <v>84</v>
      </c>
      <c r="AW502" s="13" t="s">
        <v>32</v>
      </c>
      <c r="AX502" s="13" t="s">
        <v>76</v>
      </c>
      <c r="AY502" s="262" t="s">
        <v>251</v>
      </c>
    </row>
    <row r="503" s="12" customFormat="1">
      <c r="A503" s="12"/>
      <c r="B503" s="242"/>
      <c r="C503" s="243"/>
      <c r="D503" s="234" t="s">
        <v>276</v>
      </c>
      <c r="E503" s="244" t="s">
        <v>1</v>
      </c>
      <c r="F503" s="245" t="s">
        <v>2598</v>
      </c>
      <c r="G503" s="243"/>
      <c r="H503" s="246">
        <v>95.5</v>
      </c>
      <c r="I503" s="247"/>
      <c r="J503" s="243"/>
      <c r="K503" s="243"/>
      <c r="L503" s="248"/>
      <c r="M503" s="249"/>
      <c r="N503" s="250"/>
      <c r="O503" s="250"/>
      <c r="P503" s="250"/>
      <c r="Q503" s="250"/>
      <c r="R503" s="250"/>
      <c r="S503" s="250"/>
      <c r="T503" s="251"/>
      <c r="U503" s="12"/>
      <c r="V503" s="12"/>
      <c r="W503" s="12"/>
      <c r="X503" s="12"/>
      <c r="Y503" s="12"/>
      <c r="Z503" s="12"/>
      <c r="AA503" s="12"/>
      <c r="AB503" s="12"/>
      <c r="AC503" s="12"/>
      <c r="AD503" s="12"/>
      <c r="AE503" s="12"/>
      <c r="AT503" s="252" t="s">
        <v>276</v>
      </c>
      <c r="AU503" s="252" t="s">
        <v>86</v>
      </c>
      <c r="AV503" s="12" t="s">
        <v>86</v>
      </c>
      <c r="AW503" s="12" t="s">
        <v>32</v>
      </c>
      <c r="AX503" s="12" t="s">
        <v>84</v>
      </c>
      <c r="AY503" s="252" t="s">
        <v>251</v>
      </c>
    </row>
    <row r="504" s="11" customFormat="1" ht="22.8" customHeight="1">
      <c r="A504" s="11"/>
      <c r="B504" s="206"/>
      <c r="C504" s="207"/>
      <c r="D504" s="208" t="s">
        <v>75</v>
      </c>
      <c r="E504" s="272" t="s">
        <v>2046</v>
      </c>
      <c r="F504" s="272" t="s">
        <v>2047</v>
      </c>
      <c r="G504" s="207"/>
      <c r="H504" s="207"/>
      <c r="I504" s="210"/>
      <c r="J504" s="273">
        <f>BK504</f>
        <v>0</v>
      </c>
      <c r="K504" s="207"/>
      <c r="L504" s="212"/>
      <c r="M504" s="213"/>
      <c r="N504" s="214"/>
      <c r="O504" s="214"/>
      <c r="P504" s="215">
        <f>SUM(P505:P600)</f>
        <v>0</v>
      </c>
      <c r="Q504" s="214"/>
      <c r="R504" s="215">
        <f>SUM(R505:R600)</f>
        <v>103.23357700000001</v>
      </c>
      <c r="S504" s="214"/>
      <c r="T504" s="216">
        <f>SUM(T505:T600)</f>
        <v>0</v>
      </c>
      <c r="U504" s="11"/>
      <c r="V504" s="11"/>
      <c r="W504" s="11"/>
      <c r="X504" s="11"/>
      <c r="Y504" s="11"/>
      <c r="Z504" s="11"/>
      <c r="AA504" s="11"/>
      <c r="AB504" s="11"/>
      <c r="AC504" s="11"/>
      <c r="AD504" s="11"/>
      <c r="AE504" s="11"/>
      <c r="AR504" s="217" t="s">
        <v>269</v>
      </c>
      <c r="AT504" s="218" t="s">
        <v>75</v>
      </c>
      <c r="AU504" s="218" t="s">
        <v>84</v>
      </c>
      <c r="AY504" s="217" t="s">
        <v>251</v>
      </c>
      <c r="BK504" s="219">
        <f>SUM(BK505:BK600)</f>
        <v>0</v>
      </c>
    </row>
    <row r="505" s="2" customFormat="1" ht="24.15" customHeight="1">
      <c r="A505" s="38"/>
      <c r="B505" s="39"/>
      <c r="C505" s="220" t="s">
        <v>1694</v>
      </c>
      <c r="D505" s="220" t="s">
        <v>255</v>
      </c>
      <c r="E505" s="221" t="s">
        <v>2049</v>
      </c>
      <c r="F505" s="222" t="s">
        <v>2050</v>
      </c>
      <c r="G505" s="223" t="s">
        <v>802</v>
      </c>
      <c r="H505" s="224">
        <v>78.5</v>
      </c>
      <c r="I505" s="225"/>
      <c r="J505" s="226">
        <f>ROUND(I505*H505,2)</f>
        <v>0</v>
      </c>
      <c r="K505" s="227"/>
      <c r="L505" s="44"/>
      <c r="M505" s="228" t="s">
        <v>1</v>
      </c>
      <c r="N505" s="229" t="s">
        <v>41</v>
      </c>
      <c r="O505" s="91"/>
      <c r="P505" s="230">
        <f>O505*H505</f>
        <v>0</v>
      </c>
      <c r="Q505" s="230">
        <v>0</v>
      </c>
      <c r="R505" s="230">
        <f>Q505*H505</f>
        <v>0</v>
      </c>
      <c r="S505" s="230">
        <v>0</v>
      </c>
      <c r="T505" s="231">
        <f>S505*H505</f>
        <v>0</v>
      </c>
      <c r="U505" s="38"/>
      <c r="V505" s="38"/>
      <c r="W505" s="38"/>
      <c r="X505" s="38"/>
      <c r="Y505" s="38"/>
      <c r="Z505" s="38"/>
      <c r="AA505" s="38"/>
      <c r="AB505" s="38"/>
      <c r="AC505" s="38"/>
      <c r="AD505" s="38"/>
      <c r="AE505" s="38"/>
      <c r="AR505" s="232" t="s">
        <v>1605</v>
      </c>
      <c r="AT505" s="232" t="s">
        <v>255</v>
      </c>
      <c r="AU505" s="232" t="s">
        <v>86</v>
      </c>
      <c r="AY505" s="17" t="s">
        <v>251</v>
      </c>
      <c r="BE505" s="233">
        <f>IF(N505="základní",J505,0)</f>
        <v>0</v>
      </c>
      <c r="BF505" s="233">
        <f>IF(N505="snížená",J505,0)</f>
        <v>0</v>
      </c>
      <c r="BG505" s="233">
        <f>IF(N505="zákl. přenesená",J505,0)</f>
        <v>0</v>
      </c>
      <c r="BH505" s="233">
        <f>IF(N505="sníž. přenesená",J505,0)</f>
        <v>0</v>
      </c>
      <c r="BI505" s="233">
        <f>IF(N505="nulová",J505,0)</f>
        <v>0</v>
      </c>
      <c r="BJ505" s="17" t="s">
        <v>84</v>
      </c>
      <c r="BK505" s="233">
        <f>ROUND(I505*H505,2)</f>
        <v>0</v>
      </c>
      <c r="BL505" s="17" t="s">
        <v>1605</v>
      </c>
      <c r="BM505" s="232" t="s">
        <v>2599</v>
      </c>
    </row>
    <row r="506" s="2" customFormat="1">
      <c r="A506" s="38"/>
      <c r="B506" s="39"/>
      <c r="C506" s="40"/>
      <c r="D506" s="234" t="s">
        <v>260</v>
      </c>
      <c r="E506" s="40"/>
      <c r="F506" s="235" t="s">
        <v>2052</v>
      </c>
      <c r="G506" s="40"/>
      <c r="H506" s="40"/>
      <c r="I506" s="236"/>
      <c r="J506" s="40"/>
      <c r="K506" s="40"/>
      <c r="L506" s="44"/>
      <c r="M506" s="237"/>
      <c r="N506" s="238"/>
      <c r="O506" s="91"/>
      <c r="P506" s="91"/>
      <c r="Q506" s="91"/>
      <c r="R506" s="91"/>
      <c r="S506" s="91"/>
      <c r="T506" s="92"/>
      <c r="U506" s="38"/>
      <c r="V506" s="38"/>
      <c r="W506" s="38"/>
      <c r="X506" s="38"/>
      <c r="Y506" s="38"/>
      <c r="Z506" s="38"/>
      <c r="AA506" s="38"/>
      <c r="AB506" s="38"/>
      <c r="AC506" s="38"/>
      <c r="AD506" s="38"/>
      <c r="AE506" s="38"/>
      <c r="AT506" s="17" t="s">
        <v>260</v>
      </c>
      <c r="AU506" s="17" t="s">
        <v>86</v>
      </c>
    </row>
    <row r="507" s="2" customFormat="1">
      <c r="A507" s="38"/>
      <c r="B507" s="39"/>
      <c r="C507" s="40"/>
      <c r="D507" s="240" t="s">
        <v>274</v>
      </c>
      <c r="E507" s="40"/>
      <c r="F507" s="241" t="s">
        <v>2053</v>
      </c>
      <c r="G507" s="40"/>
      <c r="H507" s="40"/>
      <c r="I507" s="236"/>
      <c r="J507" s="40"/>
      <c r="K507" s="40"/>
      <c r="L507" s="44"/>
      <c r="M507" s="237"/>
      <c r="N507" s="238"/>
      <c r="O507" s="91"/>
      <c r="P507" s="91"/>
      <c r="Q507" s="91"/>
      <c r="R507" s="91"/>
      <c r="S507" s="91"/>
      <c r="T507" s="92"/>
      <c r="U507" s="38"/>
      <c r="V507" s="38"/>
      <c r="W507" s="38"/>
      <c r="X507" s="38"/>
      <c r="Y507" s="38"/>
      <c r="Z507" s="38"/>
      <c r="AA507" s="38"/>
      <c r="AB507" s="38"/>
      <c r="AC507" s="38"/>
      <c r="AD507" s="38"/>
      <c r="AE507" s="38"/>
      <c r="AT507" s="17" t="s">
        <v>274</v>
      </c>
      <c r="AU507" s="17" t="s">
        <v>86</v>
      </c>
    </row>
    <row r="508" s="13" customFormat="1">
      <c r="A508" s="13"/>
      <c r="B508" s="253"/>
      <c r="C508" s="254"/>
      <c r="D508" s="234" t="s">
        <v>276</v>
      </c>
      <c r="E508" s="255" t="s">
        <v>1</v>
      </c>
      <c r="F508" s="256" t="s">
        <v>2040</v>
      </c>
      <c r="G508" s="254"/>
      <c r="H508" s="255" t="s">
        <v>1</v>
      </c>
      <c r="I508" s="257"/>
      <c r="J508" s="254"/>
      <c r="K508" s="254"/>
      <c r="L508" s="258"/>
      <c r="M508" s="259"/>
      <c r="N508" s="260"/>
      <c r="O508" s="260"/>
      <c r="P508" s="260"/>
      <c r="Q508" s="260"/>
      <c r="R508" s="260"/>
      <c r="S508" s="260"/>
      <c r="T508" s="261"/>
      <c r="U508" s="13"/>
      <c r="V508" s="13"/>
      <c r="W508" s="13"/>
      <c r="X508" s="13"/>
      <c r="Y508" s="13"/>
      <c r="Z508" s="13"/>
      <c r="AA508" s="13"/>
      <c r="AB508" s="13"/>
      <c r="AC508" s="13"/>
      <c r="AD508" s="13"/>
      <c r="AE508" s="13"/>
      <c r="AT508" s="262" t="s">
        <v>276</v>
      </c>
      <c r="AU508" s="262" t="s">
        <v>86</v>
      </c>
      <c r="AV508" s="13" t="s">
        <v>84</v>
      </c>
      <c r="AW508" s="13" t="s">
        <v>32</v>
      </c>
      <c r="AX508" s="13" t="s">
        <v>76</v>
      </c>
      <c r="AY508" s="262" t="s">
        <v>251</v>
      </c>
    </row>
    <row r="509" s="13" customFormat="1">
      <c r="A509" s="13"/>
      <c r="B509" s="253"/>
      <c r="C509" s="254"/>
      <c r="D509" s="234" t="s">
        <v>276</v>
      </c>
      <c r="E509" s="255" t="s">
        <v>1</v>
      </c>
      <c r="F509" s="256" t="s">
        <v>2600</v>
      </c>
      <c r="G509" s="254"/>
      <c r="H509" s="255" t="s">
        <v>1</v>
      </c>
      <c r="I509" s="257"/>
      <c r="J509" s="254"/>
      <c r="K509" s="254"/>
      <c r="L509" s="258"/>
      <c r="M509" s="259"/>
      <c r="N509" s="260"/>
      <c r="O509" s="260"/>
      <c r="P509" s="260"/>
      <c r="Q509" s="260"/>
      <c r="R509" s="260"/>
      <c r="S509" s="260"/>
      <c r="T509" s="261"/>
      <c r="U509" s="13"/>
      <c r="V509" s="13"/>
      <c r="W509" s="13"/>
      <c r="X509" s="13"/>
      <c r="Y509" s="13"/>
      <c r="Z509" s="13"/>
      <c r="AA509" s="13"/>
      <c r="AB509" s="13"/>
      <c r="AC509" s="13"/>
      <c r="AD509" s="13"/>
      <c r="AE509" s="13"/>
      <c r="AT509" s="262" t="s">
        <v>276</v>
      </c>
      <c r="AU509" s="262" t="s">
        <v>86</v>
      </c>
      <c r="AV509" s="13" t="s">
        <v>84</v>
      </c>
      <c r="AW509" s="13" t="s">
        <v>32</v>
      </c>
      <c r="AX509" s="13" t="s">
        <v>76</v>
      </c>
      <c r="AY509" s="262" t="s">
        <v>251</v>
      </c>
    </row>
    <row r="510" s="12" customFormat="1">
      <c r="A510" s="12"/>
      <c r="B510" s="242"/>
      <c r="C510" s="243"/>
      <c r="D510" s="234" t="s">
        <v>276</v>
      </c>
      <c r="E510" s="244" t="s">
        <v>1</v>
      </c>
      <c r="F510" s="245" t="s">
        <v>2601</v>
      </c>
      <c r="G510" s="243"/>
      <c r="H510" s="246">
        <v>38.5</v>
      </c>
      <c r="I510" s="247"/>
      <c r="J510" s="243"/>
      <c r="K510" s="243"/>
      <c r="L510" s="248"/>
      <c r="M510" s="249"/>
      <c r="N510" s="250"/>
      <c r="O510" s="250"/>
      <c r="P510" s="250"/>
      <c r="Q510" s="250"/>
      <c r="R510" s="250"/>
      <c r="S510" s="250"/>
      <c r="T510" s="251"/>
      <c r="U510" s="12"/>
      <c r="V510" s="12"/>
      <c r="W510" s="12"/>
      <c r="X510" s="12"/>
      <c r="Y510" s="12"/>
      <c r="Z510" s="12"/>
      <c r="AA510" s="12"/>
      <c r="AB510" s="12"/>
      <c r="AC510" s="12"/>
      <c r="AD510" s="12"/>
      <c r="AE510" s="12"/>
      <c r="AT510" s="252" t="s">
        <v>276</v>
      </c>
      <c r="AU510" s="252" t="s">
        <v>86</v>
      </c>
      <c r="AV510" s="12" t="s">
        <v>86</v>
      </c>
      <c r="AW510" s="12" t="s">
        <v>32</v>
      </c>
      <c r="AX510" s="12" t="s">
        <v>76</v>
      </c>
      <c r="AY510" s="252" t="s">
        <v>251</v>
      </c>
    </row>
    <row r="511" s="13" customFormat="1">
      <c r="A511" s="13"/>
      <c r="B511" s="253"/>
      <c r="C511" s="254"/>
      <c r="D511" s="234" t="s">
        <v>276</v>
      </c>
      <c r="E511" s="255" t="s">
        <v>1</v>
      </c>
      <c r="F511" s="256" t="s">
        <v>2114</v>
      </c>
      <c r="G511" s="254"/>
      <c r="H511" s="255" t="s">
        <v>1</v>
      </c>
      <c r="I511" s="257"/>
      <c r="J511" s="254"/>
      <c r="K511" s="254"/>
      <c r="L511" s="258"/>
      <c r="M511" s="259"/>
      <c r="N511" s="260"/>
      <c r="O511" s="260"/>
      <c r="P511" s="260"/>
      <c r="Q511" s="260"/>
      <c r="R511" s="260"/>
      <c r="S511" s="260"/>
      <c r="T511" s="261"/>
      <c r="U511" s="13"/>
      <c r="V511" s="13"/>
      <c r="W511" s="13"/>
      <c r="X511" s="13"/>
      <c r="Y511" s="13"/>
      <c r="Z511" s="13"/>
      <c r="AA511" s="13"/>
      <c r="AB511" s="13"/>
      <c r="AC511" s="13"/>
      <c r="AD511" s="13"/>
      <c r="AE511" s="13"/>
      <c r="AT511" s="262" t="s">
        <v>276</v>
      </c>
      <c r="AU511" s="262" t="s">
        <v>86</v>
      </c>
      <c r="AV511" s="13" t="s">
        <v>84</v>
      </c>
      <c r="AW511" s="13" t="s">
        <v>32</v>
      </c>
      <c r="AX511" s="13" t="s">
        <v>76</v>
      </c>
      <c r="AY511" s="262" t="s">
        <v>251</v>
      </c>
    </row>
    <row r="512" s="12" customFormat="1">
      <c r="A512" s="12"/>
      <c r="B512" s="242"/>
      <c r="C512" s="243"/>
      <c r="D512" s="234" t="s">
        <v>276</v>
      </c>
      <c r="E512" s="244" t="s">
        <v>1</v>
      </c>
      <c r="F512" s="245" t="s">
        <v>2590</v>
      </c>
      <c r="G512" s="243"/>
      <c r="H512" s="246">
        <v>40</v>
      </c>
      <c r="I512" s="247"/>
      <c r="J512" s="243"/>
      <c r="K512" s="243"/>
      <c r="L512" s="248"/>
      <c r="M512" s="249"/>
      <c r="N512" s="250"/>
      <c r="O512" s="250"/>
      <c r="P512" s="250"/>
      <c r="Q512" s="250"/>
      <c r="R512" s="250"/>
      <c r="S512" s="250"/>
      <c r="T512" s="251"/>
      <c r="U512" s="12"/>
      <c r="V512" s="12"/>
      <c r="W512" s="12"/>
      <c r="X512" s="12"/>
      <c r="Y512" s="12"/>
      <c r="Z512" s="12"/>
      <c r="AA512" s="12"/>
      <c r="AB512" s="12"/>
      <c r="AC512" s="12"/>
      <c r="AD512" s="12"/>
      <c r="AE512" s="12"/>
      <c r="AT512" s="252" t="s">
        <v>276</v>
      </c>
      <c r="AU512" s="252" t="s">
        <v>86</v>
      </c>
      <c r="AV512" s="12" t="s">
        <v>86</v>
      </c>
      <c r="AW512" s="12" t="s">
        <v>32</v>
      </c>
      <c r="AX512" s="12" t="s">
        <v>76</v>
      </c>
      <c r="AY512" s="252" t="s">
        <v>251</v>
      </c>
    </row>
    <row r="513" s="15" customFormat="1">
      <c r="A513" s="15"/>
      <c r="B513" s="274"/>
      <c r="C513" s="275"/>
      <c r="D513" s="234" t="s">
        <v>276</v>
      </c>
      <c r="E513" s="276" t="s">
        <v>1</v>
      </c>
      <c r="F513" s="277" t="s">
        <v>423</v>
      </c>
      <c r="G513" s="275"/>
      <c r="H513" s="278">
        <v>78.5</v>
      </c>
      <c r="I513" s="279"/>
      <c r="J513" s="275"/>
      <c r="K513" s="275"/>
      <c r="L513" s="280"/>
      <c r="M513" s="281"/>
      <c r="N513" s="282"/>
      <c r="O513" s="282"/>
      <c r="P513" s="282"/>
      <c r="Q513" s="282"/>
      <c r="R513" s="282"/>
      <c r="S513" s="282"/>
      <c r="T513" s="283"/>
      <c r="U513" s="15"/>
      <c r="V513" s="15"/>
      <c r="W513" s="15"/>
      <c r="X513" s="15"/>
      <c r="Y513" s="15"/>
      <c r="Z513" s="15"/>
      <c r="AA513" s="15"/>
      <c r="AB513" s="15"/>
      <c r="AC513" s="15"/>
      <c r="AD513" s="15"/>
      <c r="AE513" s="15"/>
      <c r="AT513" s="284" t="s">
        <v>276</v>
      </c>
      <c r="AU513" s="284" t="s">
        <v>86</v>
      </c>
      <c r="AV513" s="15" t="s">
        <v>254</v>
      </c>
      <c r="AW513" s="15" t="s">
        <v>32</v>
      </c>
      <c r="AX513" s="15" t="s">
        <v>84</v>
      </c>
      <c r="AY513" s="284" t="s">
        <v>251</v>
      </c>
    </row>
    <row r="514" s="2" customFormat="1" ht="24.15" customHeight="1">
      <c r="A514" s="38"/>
      <c r="B514" s="39"/>
      <c r="C514" s="220" t="s">
        <v>1702</v>
      </c>
      <c r="D514" s="220" t="s">
        <v>255</v>
      </c>
      <c r="E514" s="221" t="s">
        <v>2398</v>
      </c>
      <c r="F514" s="222" t="s">
        <v>2399</v>
      </c>
      <c r="G514" s="223" t="s">
        <v>802</v>
      </c>
      <c r="H514" s="224">
        <v>40</v>
      </c>
      <c r="I514" s="225"/>
      <c r="J514" s="226">
        <f>ROUND(I514*H514,2)</f>
        <v>0</v>
      </c>
      <c r="K514" s="227"/>
      <c r="L514" s="44"/>
      <c r="M514" s="228" t="s">
        <v>1</v>
      </c>
      <c r="N514" s="229" t="s">
        <v>41</v>
      </c>
      <c r="O514" s="91"/>
      <c r="P514" s="230">
        <f>O514*H514</f>
        <v>0</v>
      </c>
      <c r="Q514" s="230">
        <v>0</v>
      </c>
      <c r="R514" s="230">
        <f>Q514*H514</f>
        <v>0</v>
      </c>
      <c r="S514" s="230">
        <v>0</v>
      </c>
      <c r="T514" s="231">
        <f>S514*H514</f>
        <v>0</v>
      </c>
      <c r="U514" s="38"/>
      <c r="V514" s="38"/>
      <c r="W514" s="38"/>
      <c r="X514" s="38"/>
      <c r="Y514" s="38"/>
      <c r="Z514" s="38"/>
      <c r="AA514" s="38"/>
      <c r="AB514" s="38"/>
      <c r="AC514" s="38"/>
      <c r="AD514" s="38"/>
      <c r="AE514" s="38"/>
      <c r="AR514" s="232" t="s">
        <v>1605</v>
      </c>
      <c r="AT514" s="232" t="s">
        <v>255</v>
      </c>
      <c r="AU514" s="232" t="s">
        <v>86</v>
      </c>
      <c r="AY514" s="17" t="s">
        <v>251</v>
      </c>
      <c r="BE514" s="233">
        <f>IF(N514="základní",J514,0)</f>
        <v>0</v>
      </c>
      <c r="BF514" s="233">
        <f>IF(N514="snížená",J514,0)</f>
        <v>0</v>
      </c>
      <c r="BG514" s="233">
        <f>IF(N514="zákl. přenesená",J514,0)</f>
        <v>0</v>
      </c>
      <c r="BH514" s="233">
        <f>IF(N514="sníž. přenesená",J514,0)</f>
        <v>0</v>
      </c>
      <c r="BI514" s="233">
        <f>IF(N514="nulová",J514,0)</f>
        <v>0</v>
      </c>
      <c r="BJ514" s="17" t="s">
        <v>84</v>
      </c>
      <c r="BK514" s="233">
        <f>ROUND(I514*H514,2)</f>
        <v>0</v>
      </c>
      <c r="BL514" s="17" t="s">
        <v>1605</v>
      </c>
      <c r="BM514" s="232" t="s">
        <v>2602</v>
      </c>
    </row>
    <row r="515" s="2" customFormat="1">
      <c r="A515" s="38"/>
      <c r="B515" s="39"/>
      <c r="C515" s="40"/>
      <c r="D515" s="234" t="s">
        <v>260</v>
      </c>
      <c r="E515" s="40"/>
      <c r="F515" s="235" t="s">
        <v>2401</v>
      </c>
      <c r="G515" s="40"/>
      <c r="H515" s="40"/>
      <c r="I515" s="236"/>
      <c r="J515" s="40"/>
      <c r="K515" s="40"/>
      <c r="L515" s="44"/>
      <c r="M515" s="237"/>
      <c r="N515" s="238"/>
      <c r="O515" s="91"/>
      <c r="P515" s="91"/>
      <c r="Q515" s="91"/>
      <c r="R515" s="91"/>
      <c r="S515" s="91"/>
      <c r="T515" s="92"/>
      <c r="U515" s="38"/>
      <c r="V515" s="38"/>
      <c r="W515" s="38"/>
      <c r="X515" s="38"/>
      <c r="Y515" s="38"/>
      <c r="Z515" s="38"/>
      <c r="AA515" s="38"/>
      <c r="AB515" s="38"/>
      <c r="AC515" s="38"/>
      <c r="AD515" s="38"/>
      <c r="AE515" s="38"/>
      <c r="AT515" s="17" t="s">
        <v>260</v>
      </c>
      <c r="AU515" s="17" t="s">
        <v>86</v>
      </c>
    </row>
    <row r="516" s="2" customFormat="1">
      <c r="A516" s="38"/>
      <c r="B516" s="39"/>
      <c r="C516" s="40"/>
      <c r="D516" s="240" t="s">
        <v>274</v>
      </c>
      <c r="E516" s="40"/>
      <c r="F516" s="241" t="s">
        <v>2402</v>
      </c>
      <c r="G516" s="40"/>
      <c r="H516" s="40"/>
      <c r="I516" s="236"/>
      <c r="J516" s="40"/>
      <c r="K516" s="40"/>
      <c r="L516" s="44"/>
      <c r="M516" s="237"/>
      <c r="N516" s="238"/>
      <c r="O516" s="91"/>
      <c r="P516" s="91"/>
      <c r="Q516" s="91"/>
      <c r="R516" s="91"/>
      <c r="S516" s="91"/>
      <c r="T516" s="92"/>
      <c r="U516" s="38"/>
      <c r="V516" s="38"/>
      <c r="W516" s="38"/>
      <c r="X516" s="38"/>
      <c r="Y516" s="38"/>
      <c r="Z516" s="38"/>
      <c r="AA516" s="38"/>
      <c r="AB516" s="38"/>
      <c r="AC516" s="38"/>
      <c r="AD516" s="38"/>
      <c r="AE516" s="38"/>
      <c r="AT516" s="17" t="s">
        <v>274</v>
      </c>
      <c r="AU516" s="17" t="s">
        <v>86</v>
      </c>
    </row>
    <row r="517" s="12" customFormat="1">
      <c r="A517" s="12"/>
      <c r="B517" s="242"/>
      <c r="C517" s="243"/>
      <c r="D517" s="234" t="s">
        <v>276</v>
      </c>
      <c r="E517" s="244" t="s">
        <v>1</v>
      </c>
      <c r="F517" s="245" t="s">
        <v>2603</v>
      </c>
      <c r="G517" s="243"/>
      <c r="H517" s="246">
        <v>40</v>
      </c>
      <c r="I517" s="247"/>
      <c r="J517" s="243"/>
      <c r="K517" s="243"/>
      <c r="L517" s="248"/>
      <c r="M517" s="249"/>
      <c r="N517" s="250"/>
      <c r="O517" s="250"/>
      <c r="P517" s="250"/>
      <c r="Q517" s="250"/>
      <c r="R517" s="250"/>
      <c r="S517" s="250"/>
      <c r="T517" s="251"/>
      <c r="U517" s="12"/>
      <c r="V517" s="12"/>
      <c r="W517" s="12"/>
      <c r="X517" s="12"/>
      <c r="Y517" s="12"/>
      <c r="Z517" s="12"/>
      <c r="AA517" s="12"/>
      <c r="AB517" s="12"/>
      <c r="AC517" s="12"/>
      <c r="AD517" s="12"/>
      <c r="AE517" s="12"/>
      <c r="AT517" s="252" t="s">
        <v>276</v>
      </c>
      <c r="AU517" s="252" t="s">
        <v>86</v>
      </c>
      <c r="AV517" s="12" t="s">
        <v>86</v>
      </c>
      <c r="AW517" s="12" t="s">
        <v>32</v>
      </c>
      <c r="AX517" s="12" t="s">
        <v>84</v>
      </c>
      <c r="AY517" s="252" t="s">
        <v>251</v>
      </c>
    </row>
    <row r="518" s="2" customFormat="1" ht="24.15" customHeight="1">
      <c r="A518" s="38"/>
      <c r="B518" s="39"/>
      <c r="C518" s="220" t="s">
        <v>1707</v>
      </c>
      <c r="D518" s="220" t="s">
        <v>255</v>
      </c>
      <c r="E518" s="221" t="s">
        <v>2056</v>
      </c>
      <c r="F518" s="222" t="s">
        <v>2057</v>
      </c>
      <c r="G518" s="223" t="s">
        <v>409</v>
      </c>
      <c r="H518" s="224">
        <v>332.39999999999998</v>
      </c>
      <c r="I518" s="225"/>
      <c r="J518" s="226">
        <f>ROUND(I518*H518,2)</f>
        <v>0</v>
      </c>
      <c r="K518" s="227"/>
      <c r="L518" s="44"/>
      <c r="M518" s="228" t="s">
        <v>1</v>
      </c>
      <c r="N518" s="229" t="s">
        <v>41</v>
      </c>
      <c r="O518" s="91"/>
      <c r="P518" s="230">
        <f>O518*H518</f>
        <v>0</v>
      </c>
      <c r="Q518" s="230">
        <v>0.00058</v>
      </c>
      <c r="R518" s="230">
        <f>Q518*H518</f>
        <v>0.19279199999999999</v>
      </c>
      <c r="S518" s="230">
        <v>0</v>
      </c>
      <c r="T518" s="231">
        <f>S518*H518</f>
        <v>0</v>
      </c>
      <c r="U518" s="38"/>
      <c r="V518" s="38"/>
      <c r="W518" s="38"/>
      <c r="X518" s="38"/>
      <c r="Y518" s="38"/>
      <c r="Z518" s="38"/>
      <c r="AA518" s="38"/>
      <c r="AB518" s="38"/>
      <c r="AC518" s="38"/>
      <c r="AD518" s="38"/>
      <c r="AE518" s="38"/>
      <c r="AR518" s="232" t="s">
        <v>1605</v>
      </c>
      <c r="AT518" s="232" t="s">
        <v>255</v>
      </c>
      <c r="AU518" s="232" t="s">
        <v>86</v>
      </c>
      <c r="AY518" s="17" t="s">
        <v>251</v>
      </c>
      <c r="BE518" s="233">
        <f>IF(N518="základní",J518,0)</f>
        <v>0</v>
      </c>
      <c r="BF518" s="233">
        <f>IF(N518="snížená",J518,0)</f>
        <v>0</v>
      </c>
      <c r="BG518" s="233">
        <f>IF(N518="zákl. přenesená",J518,0)</f>
        <v>0</v>
      </c>
      <c r="BH518" s="233">
        <f>IF(N518="sníž. přenesená",J518,0)</f>
        <v>0</v>
      </c>
      <c r="BI518" s="233">
        <f>IF(N518="nulová",J518,0)</f>
        <v>0</v>
      </c>
      <c r="BJ518" s="17" t="s">
        <v>84</v>
      </c>
      <c r="BK518" s="233">
        <f>ROUND(I518*H518,2)</f>
        <v>0</v>
      </c>
      <c r="BL518" s="17" t="s">
        <v>1605</v>
      </c>
      <c r="BM518" s="232" t="s">
        <v>2604</v>
      </c>
    </row>
    <row r="519" s="2" customFormat="1">
      <c r="A519" s="38"/>
      <c r="B519" s="39"/>
      <c r="C519" s="40"/>
      <c r="D519" s="234" t="s">
        <v>260</v>
      </c>
      <c r="E519" s="40"/>
      <c r="F519" s="235" t="s">
        <v>2059</v>
      </c>
      <c r="G519" s="40"/>
      <c r="H519" s="40"/>
      <c r="I519" s="236"/>
      <c r="J519" s="40"/>
      <c r="K519" s="40"/>
      <c r="L519" s="44"/>
      <c r="M519" s="237"/>
      <c r="N519" s="238"/>
      <c r="O519" s="91"/>
      <c r="P519" s="91"/>
      <c r="Q519" s="91"/>
      <c r="R519" s="91"/>
      <c r="S519" s="91"/>
      <c r="T519" s="92"/>
      <c r="U519" s="38"/>
      <c r="V519" s="38"/>
      <c r="W519" s="38"/>
      <c r="X519" s="38"/>
      <c r="Y519" s="38"/>
      <c r="Z519" s="38"/>
      <c r="AA519" s="38"/>
      <c r="AB519" s="38"/>
      <c r="AC519" s="38"/>
      <c r="AD519" s="38"/>
      <c r="AE519" s="38"/>
      <c r="AT519" s="17" t="s">
        <v>260</v>
      </c>
      <c r="AU519" s="17" t="s">
        <v>86</v>
      </c>
    </row>
    <row r="520" s="2" customFormat="1">
      <c r="A520" s="38"/>
      <c r="B520" s="39"/>
      <c r="C520" s="40"/>
      <c r="D520" s="240" t="s">
        <v>274</v>
      </c>
      <c r="E520" s="40"/>
      <c r="F520" s="241" t="s">
        <v>2060</v>
      </c>
      <c r="G520" s="40"/>
      <c r="H520" s="40"/>
      <c r="I520" s="236"/>
      <c r="J520" s="40"/>
      <c r="K520" s="40"/>
      <c r="L520" s="44"/>
      <c r="M520" s="237"/>
      <c r="N520" s="238"/>
      <c r="O520" s="91"/>
      <c r="P520" s="91"/>
      <c r="Q520" s="91"/>
      <c r="R520" s="91"/>
      <c r="S520" s="91"/>
      <c r="T520" s="92"/>
      <c r="U520" s="38"/>
      <c r="V520" s="38"/>
      <c r="W520" s="38"/>
      <c r="X520" s="38"/>
      <c r="Y520" s="38"/>
      <c r="Z520" s="38"/>
      <c r="AA520" s="38"/>
      <c r="AB520" s="38"/>
      <c r="AC520" s="38"/>
      <c r="AD520" s="38"/>
      <c r="AE520" s="38"/>
      <c r="AT520" s="17" t="s">
        <v>274</v>
      </c>
      <c r="AU520" s="17" t="s">
        <v>86</v>
      </c>
    </row>
    <row r="521" s="12" customFormat="1">
      <c r="A521" s="12"/>
      <c r="B521" s="242"/>
      <c r="C521" s="243"/>
      <c r="D521" s="234" t="s">
        <v>276</v>
      </c>
      <c r="E521" s="244" t="s">
        <v>1</v>
      </c>
      <c r="F521" s="245" t="s">
        <v>2605</v>
      </c>
      <c r="G521" s="243"/>
      <c r="H521" s="246">
        <v>120</v>
      </c>
      <c r="I521" s="247"/>
      <c r="J521" s="243"/>
      <c r="K521" s="243"/>
      <c r="L521" s="248"/>
      <c r="M521" s="249"/>
      <c r="N521" s="250"/>
      <c r="O521" s="250"/>
      <c r="P521" s="250"/>
      <c r="Q521" s="250"/>
      <c r="R521" s="250"/>
      <c r="S521" s="250"/>
      <c r="T521" s="251"/>
      <c r="U521" s="12"/>
      <c r="V521" s="12"/>
      <c r="W521" s="12"/>
      <c r="X521" s="12"/>
      <c r="Y521" s="12"/>
      <c r="Z521" s="12"/>
      <c r="AA521" s="12"/>
      <c r="AB521" s="12"/>
      <c r="AC521" s="12"/>
      <c r="AD521" s="12"/>
      <c r="AE521" s="12"/>
      <c r="AT521" s="252" t="s">
        <v>276</v>
      </c>
      <c r="AU521" s="252" t="s">
        <v>86</v>
      </c>
      <c r="AV521" s="12" t="s">
        <v>86</v>
      </c>
      <c r="AW521" s="12" t="s">
        <v>32</v>
      </c>
      <c r="AX521" s="12" t="s">
        <v>76</v>
      </c>
      <c r="AY521" s="252" t="s">
        <v>251</v>
      </c>
    </row>
    <row r="522" s="13" customFormat="1">
      <c r="A522" s="13"/>
      <c r="B522" s="253"/>
      <c r="C522" s="254"/>
      <c r="D522" s="234" t="s">
        <v>276</v>
      </c>
      <c r="E522" s="255" t="s">
        <v>1</v>
      </c>
      <c r="F522" s="256" t="s">
        <v>2114</v>
      </c>
      <c r="G522" s="254"/>
      <c r="H522" s="255" t="s">
        <v>1</v>
      </c>
      <c r="I522" s="257"/>
      <c r="J522" s="254"/>
      <c r="K522" s="254"/>
      <c r="L522" s="258"/>
      <c r="M522" s="259"/>
      <c r="N522" s="260"/>
      <c r="O522" s="260"/>
      <c r="P522" s="260"/>
      <c r="Q522" s="260"/>
      <c r="R522" s="260"/>
      <c r="S522" s="260"/>
      <c r="T522" s="261"/>
      <c r="U522" s="13"/>
      <c r="V522" s="13"/>
      <c r="W522" s="13"/>
      <c r="X522" s="13"/>
      <c r="Y522" s="13"/>
      <c r="Z522" s="13"/>
      <c r="AA522" s="13"/>
      <c r="AB522" s="13"/>
      <c r="AC522" s="13"/>
      <c r="AD522" s="13"/>
      <c r="AE522" s="13"/>
      <c r="AT522" s="262" t="s">
        <v>276</v>
      </c>
      <c r="AU522" s="262" t="s">
        <v>86</v>
      </c>
      <c r="AV522" s="13" t="s">
        <v>84</v>
      </c>
      <c r="AW522" s="13" t="s">
        <v>32</v>
      </c>
      <c r="AX522" s="13" t="s">
        <v>76</v>
      </c>
      <c r="AY522" s="262" t="s">
        <v>251</v>
      </c>
    </row>
    <row r="523" s="12" customFormat="1">
      <c r="A523" s="12"/>
      <c r="B523" s="242"/>
      <c r="C523" s="243"/>
      <c r="D523" s="234" t="s">
        <v>276</v>
      </c>
      <c r="E523" s="244" t="s">
        <v>1</v>
      </c>
      <c r="F523" s="245" t="s">
        <v>2606</v>
      </c>
      <c r="G523" s="243"/>
      <c r="H523" s="246">
        <v>120</v>
      </c>
      <c r="I523" s="247"/>
      <c r="J523" s="243"/>
      <c r="K523" s="243"/>
      <c r="L523" s="248"/>
      <c r="M523" s="249"/>
      <c r="N523" s="250"/>
      <c r="O523" s="250"/>
      <c r="P523" s="250"/>
      <c r="Q523" s="250"/>
      <c r="R523" s="250"/>
      <c r="S523" s="250"/>
      <c r="T523" s="251"/>
      <c r="U523" s="12"/>
      <c r="V523" s="12"/>
      <c r="W523" s="12"/>
      <c r="X523" s="12"/>
      <c r="Y523" s="12"/>
      <c r="Z523" s="12"/>
      <c r="AA523" s="12"/>
      <c r="AB523" s="12"/>
      <c r="AC523" s="12"/>
      <c r="AD523" s="12"/>
      <c r="AE523" s="12"/>
      <c r="AT523" s="252" t="s">
        <v>276</v>
      </c>
      <c r="AU523" s="252" t="s">
        <v>86</v>
      </c>
      <c r="AV523" s="12" t="s">
        <v>86</v>
      </c>
      <c r="AW523" s="12" t="s">
        <v>32</v>
      </c>
      <c r="AX523" s="12" t="s">
        <v>76</v>
      </c>
      <c r="AY523" s="252" t="s">
        <v>251</v>
      </c>
    </row>
    <row r="524" s="13" customFormat="1">
      <c r="A524" s="13"/>
      <c r="B524" s="253"/>
      <c r="C524" s="254"/>
      <c r="D524" s="234" t="s">
        <v>276</v>
      </c>
      <c r="E524" s="255" t="s">
        <v>1</v>
      </c>
      <c r="F524" s="256" t="s">
        <v>2061</v>
      </c>
      <c r="G524" s="254"/>
      <c r="H524" s="255" t="s">
        <v>1</v>
      </c>
      <c r="I524" s="257"/>
      <c r="J524" s="254"/>
      <c r="K524" s="254"/>
      <c r="L524" s="258"/>
      <c r="M524" s="259"/>
      <c r="N524" s="260"/>
      <c r="O524" s="260"/>
      <c r="P524" s="260"/>
      <c r="Q524" s="260"/>
      <c r="R524" s="260"/>
      <c r="S524" s="260"/>
      <c r="T524" s="261"/>
      <c r="U524" s="13"/>
      <c r="V524" s="13"/>
      <c r="W524" s="13"/>
      <c r="X524" s="13"/>
      <c r="Y524" s="13"/>
      <c r="Z524" s="13"/>
      <c r="AA524" s="13"/>
      <c r="AB524" s="13"/>
      <c r="AC524" s="13"/>
      <c r="AD524" s="13"/>
      <c r="AE524" s="13"/>
      <c r="AT524" s="262" t="s">
        <v>276</v>
      </c>
      <c r="AU524" s="262" t="s">
        <v>86</v>
      </c>
      <c r="AV524" s="13" t="s">
        <v>84</v>
      </c>
      <c r="AW524" s="13" t="s">
        <v>32</v>
      </c>
      <c r="AX524" s="13" t="s">
        <v>76</v>
      </c>
      <c r="AY524" s="262" t="s">
        <v>251</v>
      </c>
    </row>
    <row r="525" s="12" customFormat="1">
      <c r="A525" s="12"/>
      <c r="B525" s="242"/>
      <c r="C525" s="243"/>
      <c r="D525" s="234" t="s">
        <v>276</v>
      </c>
      <c r="E525" s="244" t="s">
        <v>1</v>
      </c>
      <c r="F525" s="245" t="s">
        <v>2607</v>
      </c>
      <c r="G525" s="243"/>
      <c r="H525" s="246">
        <v>92.400000000000006</v>
      </c>
      <c r="I525" s="247"/>
      <c r="J525" s="243"/>
      <c r="K525" s="243"/>
      <c r="L525" s="248"/>
      <c r="M525" s="249"/>
      <c r="N525" s="250"/>
      <c r="O525" s="250"/>
      <c r="P525" s="250"/>
      <c r="Q525" s="250"/>
      <c r="R525" s="250"/>
      <c r="S525" s="250"/>
      <c r="T525" s="251"/>
      <c r="U525" s="12"/>
      <c r="V525" s="12"/>
      <c r="W525" s="12"/>
      <c r="X525" s="12"/>
      <c r="Y525" s="12"/>
      <c r="Z525" s="12"/>
      <c r="AA525" s="12"/>
      <c r="AB525" s="12"/>
      <c r="AC525" s="12"/>
      <c r="AD525" s="12"/>
      <c r="AE525" s="12"/>
      <c r="AT525" s="252" t="s">
        <v>276</v>
      </c>
      <c r="AU525" s="252" t="s">
        <v>86</v>
      </c>
      <c r="AV525" s="12" t="s">
        <v>86</v>
      </c>
      <c r="AW525" s="12" t="s">
        <v>32</v>
      </c>
      <c r="AX525" s="12" t="s">
        <v>76</v>
      </c>
      <c r="AY525" s="252" t="s">
        <v>251</v>
      </c>
    </row>
    <row r="526" s="15" customFormat="1">
      <c r="A526" s="15"/>
      <c r="B526" s="274"/>
      <c r="C526" s="275"/>
      <c r="D526" s="234" t="s">
        <v>276</v>
      </c>
      <c r="E526" s="276" t="s">
        <v>1</v>
      </c>
      <c r="F526" s="277" t="s">
        <v>423</v>
      </c>
      <c r="G526" s="275"/>
      <c r="H526" s="278">
        <v>332.39999999999998</v>
      </c>
      <c r="I526" s="279"/>
      <c r="J526" s="275"/>
      <c r="K526" s="275"/>
      <c r="L526" s="280"/>
      <c r="M526" s="281"/>
      <c r="N526" s="282"/>
      <c r="O526" s="282"/>
      <c r="P526" s="282"/>
      <c r="Q526" s="282"/>
      <c r="R526" s="282"/>
      <c r="S526" s="282"/>
      <c r="T526" s="283"/>
      <c r="U526" s="15"/>
      <c r="V526" s="15"/>
      <c r="W526" s="15"/>
      <c r="X526" s="15"/>
      <c r="Y526" s="15"/>
      <c r="Z526" s="15"/>
      <c r="AA526" s="15"/>
      <c r="AB526" s="15"/>
      <c r="AC526" s="15"/>
      <c r="AD526" s="15"/>
      <c r="AE526" s="15"/>
      <c r="AT526" s="284" t="s">
        <v>276</v>
      </c>
      <c r="AU526" s="284" t="s">
        <v>86</v>
      </c>
      <c r="AV526" s="15" t="s">
        <v>254</v>
      </c>
      <c r="AW526" s="15" t="s">
        <v>32</v>
      </c>
      <c r="AX526" s="15" t="s">
        <v>84</v>
      </c>
      <c r="AY526" s="284" t="s">
        <v>251</v>
      </c>
    </row>
    <row r="527" s="2" customFormat="1" ht="24.15" customHeight="1">
      <c r="A527" s="38"/>
      <c r="B527" s="39"/>
      <c r="C527" s="220" t="s">
        <v>1715</v>
      </c>
      <c r="D527" s="220" t="s">
        <v>255</v>
      </c>
      <c r="E527" s="221" t="s">
        <v>2064</v>
      </c>
      <c r="F527" s="222" t="s">
        <v>2065</v>
      </c>
      <c r="G527" s="223" t="s">
        <v>409</v>
      </c>
      <c r="H527" s="224">
        <v>332.39999999999998</v>
      </c>
      <c r="I527" s="225"/>
      <c r="J527" s="226">
        <f>ROUND(I527*H527,2)</f>
        <v>0</v>
      </c>
      <c r="K527" s="227"/>
      <c r="L527" s="44"/>
      <c r="M527" s="228" t="s">
        <v>1</v>
      </c>
      <c r="N527" s="229" t="s">
        <v>41</v>
      </c>
      <c r="O527" s="91"/>
      <c r="P527" s="230">
        <f>O527*H527</f>
        <v>0</v>
      </c>
      <c r="Q527" s="230">
        <v>0</v>
      </c>
      <c r="R527" s="230">
        <f>Q527*H527</f>
        <v>0</v>
      </c>
      <c r="S527" s="230">
        <v>0</v>
      </c>
      <c r="T527" s="231">
        <f>S527*H527</f>
        <v>0</v>
      </c>
      <c r="U527" s="38"/>
      <c r="V527" s="38"/>
      <c r="W527" s="38"/>
      <c r="X527" s="38"/>
      <c r="Y527" s="38"/>
      <c r="Z527" s="38"/>
      <c r="AA527" s="38"/>
      <c r="AB527" s="38"/>
      <c r="AC527" s="38"/>
      <c r="AD527" s="38"/>
      <c r="AE527" s="38"/>
      <c r="AR527" s="232" t="s">
        <v>1605</v>
      </c>
      <c r="AT527" s="232" t="s">
        <v>255</v>
      </c>
      <c r="AU527" s="232" t="s">
        <v>86</v>
      </c>
      <c r="AY527" s="17" t="s">
        <v>251</v>
      </c>
      <c r="BE527" s="233">
        <f>IF(N527="základní",J527,0)</f>
        <v>0</v>
      </c>
      <c r="BF527" s="233">
        <f>IF(N527="snížená",J527,0)</f>
        <v>0</v>
      </c>
      <c r="BG527" s="233">
        <f>IF(N527="zákl. přenesená",J527,0)</f>
        <v>0</v>
      </c>
      <c r="BH527" s="233">
        <f>IF(N527="sníž. přenesená",J527,0)</f>
        <v>0</v>
      </c>
      <c r="BI527" s="233">
        <f>IF(N527="nulová",J527,0)</f>
        <v>0</v>
      </c>
      <c r="BJ527" s="17" t="s">
        <v>84</v>
      </c>
      <c r="BK527" s="233">
        <f>ROUND(I527*H527,2)</f>
        <v>0</v>
      </c>
      <c r="BL527" s="17" t="s">
        <v>1605</v>
      </c>
      <c r="BM527" s="232" t="s">
        <v>2608</v>
      </c>
    </row>
    <row r="528" s="2" customFormat="1">
      <c r="A528" s="38"/>
      <c r="B528" s="39"/>
      <c r="C528" s="40"/>
      <c r="D528" s="234" t="s">
        <v>260</v>
      </c>
      <c r="E528" s="40"/>
      <c r="F528" s="235" t="s">
        <v>2067</v>
      </c>
      <c r="G528" s="40"/>
      <c r="H528" s="40"/>
      <c r="I528" s="236"/>
      <c r="J528" s="40"/>
      <c r="K528" s="40"/>
      <c r="L528" s="44"/>
      <c r="M528" s="237"/>
      <c r="N528" s="238"/>
      <c r="O528" s="91"/>
      <c r="P528" s="91"/>
      <c r="Q528" s="91"/>
      <c r="R528" s="91"/>
      <c r="S528" s="91"/>
      <c r="T528" s="92"/>
      <c r="U528" s="38"/>
      <c r="V528" s="38"/>
      <c r="W528" s="38"/>
      <c r="X528" s="38"/>
      <c r="Y528" s="38"/>
      <c r="Z528" s="38"/>
      <c r="AA528" s="38"/>
      <c r="AB528" s="38"/>
      <c r="AC528" s="38"/>
      <c r="AD528" s="38"/>
      <c r="AE528" s="38"/>
      <c r="AT528" s="17" t="s">
        <v>260</v>
      </c>
      <c r="AU528" s="17" t="s">
        <v>86</v>
      </c>
    </row>
    <row r="529" s="2" customFormat="1">
      <c r="A529" s="38"/>
      <c r="B529" s="39"/>
      <c r="C529" s="40"/>
      <c r="D529" s="240" t="s">
        <v>274</v>
      </c>
      <c r="E529" s="40"/>
      <c r="F529" s="241" t="s">
        <v>2068</v>
      </c>
      <c r="G529" s="40"/>
      <c r="H529" s="40"/>
      <c r="I529" s="236"/>
      <c r="J529" s="40"/>
      <c r="K529" s="40"/>
      <c r="L529" s="44"/>
      <c r="M529" s="237"/>
      <c r="N529" s="238"/>
      <c r="O529" s="91"/>
      <c r="P529" s="91"/>
      <c r="Q529" s="91"/>
      <c r="R529" s="91"/>
      <c r="S529" s="91"/>
      <c r="T529" s="92"/>
      <c r="U529" s="38"/>
      <c r="V529" s="38"/>
      <c r="W529" s="38"/>
      <c r="X529" s="38"/>
      <c r="Y529" s="38"/>
      <c r="Z529" s="38"/>
      <c r="AA529" s="38"/>
      <c r="AB529" s="38"/>
      <c r="AC529" s="38"/>
      <c r="AD529" s="38"/>
      <c r="AE529" s="38"/>
      <c r="AT529" s="17" t="s">
        <v>274</v>
      </c>
      <c r="AU529" s="17" t="s">
        <v>86</v>
      </c>
    </row>
    <row r="530" s="12" customFormat="1">
      <c r="A530" s="12"/>
      <c r="B530" s="242"/>
      <c r="C530" s="243"/>
      <c r="D530" s="234" t="s">
        <v>276</v>
      </c>
      <c r="E530" s="244" t="s">
        <v>1</v>
      </c>
      <c r="F530" s="245" t="s">
        <v>2609</v>
      </c>
      <c r="G530" s="243"/>
      <c r="H530" s="246">
        <v>332.39999999999998</v>
      </c>
      <c r="I530" s="247"/>
      <c r="J530" s="243"/>
      <c r="K530" s="243"/>
      <c r="L530" s="248"/>
      <c r="M530" s="249"/>
      <c r="N530" s="250"/>
      <c r="O530" s="250"/>
      <c r="P530" s="250"/>
      <c r="Q530" s="250"/>
      <c r="R530" s="250"/>
      <c r="S530" s="250"/>
      <c r="T530" s="251"/>
      <c r="U530" s="12"/>
      <c r="V530" s="12"/>
      <c r="W530" s="12"/>
      <c r="X530" s="12"/>
      <c r="Y530" s="12"/>
      <c r="Z530" s="12"/>
      <c r="AA530" s="12"/>
      <c r="AB530" s="12"/>
      <c r="AC530" s="12"/>
      <c r="AD530" s="12"/>
      <c r="AE530" s="12"/>
      <c r="AT530" s="252" t="s">
        <v>276</v>
      </c>
      <c r="AU530" s="252" t="s">
        <v>86</v>
      </c>
      <c r="AV530" s="12" t="s">
        <v>86</v>
      </c>
      <c r="AW530" s="12" t="s">
        <v>32</v>
      </c>
      <c r="AX530" s="12" t="s">
        <v>84</v>
      </c>
      <c r="AY530" s="252" t="s">
        <v>251</v>
      </c>
    </row>
    <row r="531" s="2" customFormat="1" ht="37.8" customHeight="1">
      <c r="A531" s="38"/>
      <c r="B531" s="39"/>
      <c r="C531" s="220" t="s">
        <v>1721</v>
      </c>
      <c r="D531" s="220" t="s">
        <v>255</v>
      </c>
      <c r="E531" s="221" t="s">
        <v>2071</v>
      </c>
      <c r="F531" s="222" t="s">
        <v>2072</v>
      </c>
      <c r="G531" s="223" t="s">
        <v>592</v>
      </c>
      <c r="H531" s="224">
        <v>158.40000000000001</v>
      </c>
      <c r="I531" s="225"/>
      <c r="J531" s="226">
        <f>ROUND(I531*H531,2)</f>
        <v>0</v>
      </c>
      <c r="K531" s="227"/>
      <c r="L531" s="44"/>
      <c r="M531" s="228" t="s">
        <v>1</v>
      </c>
      <c r="N531" s="229" t="s">
        <v>41</v>
      </c>
      <c r="O531" s="91"/>
      <c r="P531" s="230">
        <f>O531*H531</f>
        <v>0</v>
      </c>
      <c r="Q531" s="230">
        <v>0</v>
      </c>
      <c r="R531" s="230">
        <f>Q531*H531</f>
        <v>0</v>
      </c>
      <c r="S531" s="230">
        <v>0</v>
      </c>
      <c r="T531" s="231">
        <f>S531*H531</f>
        <v>0</v>
      </c>
      <c r="U531" s="38"/>
      <c r="V531" s="38"/>
      <c r="W531" s="38"/>
      <c r="X531" s="38"/>
      <c r="Y531" s="38"/>
      <c r="Z531" s="38"/>
      <c r="AA531" s="38"/>
      <c r="AB531" s="38"/>
      <c r="AC531" s="38"/>
      <c r="AD531" s="38"/>
      <c r="AE531" s="38"/>
      <c r="AR531" s="232" t="s">
        <v>1605</v>
      </c>
      <c r="AT531" s="232" t="s">
        <v>255</v>
      </c>
      <c r="AU531" s="232" t="s">
        <v>86</v>
      </c>
      <c r="AY531" s="17" t="s">
        <v>251</v>
      </c>
      <c r="BE531" s="233">
        <f>IF(N531="základní",J531,0)</f>
        <v>0</v>
      </c>
      <c r="BF531" s="233">
        <f>IF(N531="snížená",J531,0)</f>
        <v>0</v>
      </c>
      <c r="BG531" s="233">
        <f>IF(N531="zákl. přenesená",J531,0)</f>
        <v>0</v>
      </c>
      <c r="BH531" s="233">
        <f>IF(N531="sníž. přenesená",J531,0)</f>
        <v>0</v>
      </c>
      <c r="BI531" s="233">
        <f>IF(N531="nulová",J531,0)</f>
        <v>0</v>
      </c>
      <c r="BJ531" s="17" t="s">
        <v>84</v>
      </c>
      <c r="BK531" s="233">
        <f>ROUND(I531*H531,2)</f>
        <v>0</v>
      </c>
      <c r="BL531" s="17" t="s">
        <v>1605</v>
      </c>
      <c r="BM531" s="232" t="s">
        <v>2610</v>
      </c>
    </row>
    <row r="532" s="2" customFormat="1">
      <c r="A532" s="38"/>
      <c r="B532" s="39"/>
      <c r="C532" s="40"/>
      <c r="D532" s="234" t="s">
        <v>260</v>
      </c>
      <c r="E532" s="40"/>
      <c r="F532" s="235" t="s">
        <v>2074</v>
      </c>
      <c r="G532" s="40"/>
      <c r="H532" s="40"/>
      <c r="I532" s="236"/>
      <c r="J532" s="40"/>
      <c r="K532" s="40"/>
      <c r="L532" s="44"/>
      <c r="M532" s="237"/>
      <c r="N532" s="238"/>
      <c r="O532" s="91"/>
      <c r="P532" s="91"/>
      <c r="Q532" s="91"/>
      <c r="R532" s="91"/>
      <c r="S532" s="91"/>
      <c r="T532" s="92"/>
      <c r="U532" s="38"/>
      <c r="V532" s="38"/>
      <c r="W532" s="38"/>
      <c r="X532" s="38"/>
      <c r="Y532" s="38"/>
      <c r="Z532" s="38"/>
      <c r="AA532" s="38"/>
      <c r="AB532" s="38"/>
      <c r="AC532" s="38"/>
      <c r="AD532" s="38"/>
      <c r="AE532" s="38"/>
      <c r="AT532" s="17" t="s">
        <v>260</v>
      </c>
      <c r="AU532" s="17" t="s">
        <v>86</v>
      </c>
    </row>
    <row r="533" s="2" customFormat="1">
      <c r="A533" s="38"/>
      <c r="B533" s="39"/>
      <c r="C533" s="40"/>
      <c r="D533" s="240" t="s">
        <v>274</v>
      </c>
      <c r="E533" s="40"/>
      <c r="F533" s="241" t="s">
        <v>2075</v>
      </c>
      <c r="G533" s="40"/>
      <c r="H533" s="40"/>
      <c r="I533" s="236"/>
      <c r="J533" s="40"/>
      <c r="K533" s="40"/>
      <c r="L533" s="44"/>
      <c r="M533" s="237"/>
      <c r="N533" s="238"/>
      <c r="O533" s="91"/>
      <c r="P533" s="91"/>
      <c r="Q533" s="91"/>
      <c r="R533" s="91"/>
      <c r="S533" s="91"/>
      <c r="T533" s="92"/>
      <c r="U533" s="38"/>
      <c r="V533" s="38"/>
      <c r="W533" s="38"/>
      <c r="X533" s="38"/>
      <c r="Y533" s="38"/>
      <c r="Z533" s="38"/>
      <c r="AA533" s="38"/>
      <c r="AB533" s="38"/>
      <c r="AC533" s="38"/>
      <c r="AD533" s="38"/>
      <c r="AE533" s="38"/>
      <c r="AT533" s="17" t="s">
        <v>274</v>
      </c>
      <c r="AU533" s="17" t="s">
        <v>86</v>
      </c>
    </row>
    <row r="534" s="13" customFormat="1">
      <c r="A534" s="13"/>
      <c r="B534" s="253"/>
      <c r="C534" s="254"/>
      <c r="D534" s="234" t="s">
        <v>276</v>
      </c>
      <c r="E534" s="255" t="s">
        <v>1</v>
      </c>
      <c r="F534" s="256" t="s">
        <v>2076</v>
      </c>
      <c r="G534" s="254"/>
      <c r="H534" s="255" t="s">
        <v>1</v>
      </c>
      <c r="I534" s="257"/>
      <c r="J534" s="254"/>
      <c r="K534" s="254"/>
      <c r="L534" s="258"/>
      <c r="M534" s="259"/>
      <c r="N534" s="260"/>
      <c r="O534" s="260"/>
      <c r="P534" s="260"/>
      <c r="Q534" s="260"/>
      <c r="R534" s="260"/>
      <c r="S534" s="260"/>
      <c r="T534" s="261"/>
      <c r="U534" s="13"/>
      <c r="V534" s="13"/>
      <c r="W534" s="13"/>
      <c r="X534" s="13"/>
      <c r="Y534" s="13"/>
      <c r="Z534" s="13"/>
      <c r="AA534" s="13"/>
      <c r="AB534" s="13"/>
      <c r="AC534" s="13"/>
      <c r="AD534" s="13"/>
      <c r="AE534" s="13"/>
      <c r="AT534" s="262" t="s">
        <v>276</v>
      </c>
      <c r="AU534" s="262" t="s">
        <v>86</v>
      </c>
      <c r="AV534" s="13" t="s">
        <v>84</v>
      </c>
      <c r="AW534" s="13" t="s">
        <v>32</v>
      </c>
      <c r="AX534" s="13" t="s">
        <v>76</v>
      </c>
      <c r="AY534" s="262" t="s">
        <v>251</v>
      </c>
    </row>
    <row r="535" s="13" customFormat="1">
      <c r="A535" s="13"/>
      <c r="B535" s="253"/>
      <c r="C535" s="254"/>
      <c r="D535" s="234" t="s">
        <v>276</v>
      </c>
      <c r="E535" s="255" t="s">
        <v>1</v>
      </c>
      <c r="F535" s="256" t="s">
        <v>2061</v>
      </c>
      <c r="G535" s="254"/>
      <c r="H535" s="255" t="s">
        <v>1</v>
      </c>
      <c r="I535" s="257"/>
      <c r="J535" s="254"/>
      <c r="K535" s="254"/>
      <c r="L535" s="258"/>
      <c r="M535" s="259"/>
      <c r="N535" s="260"/>
      <c r="O535" s="260"/>
      <c r="P535" s="260"/>
      <c r="Q535" s="260"/>
      <c r="R535" s="260"/>
      <c r="S535" s="260"/>
      <c r="T535" s="261"/>
      <c r="U535" s="13"/>
      <c r="V535" s="13"/>
      <c r="W535" s="13"/>
      <c r="X535" s="13"/>
      <c r="Y535" s="13"/>
      <c r="Z535" s="13"/>
      <c r="AA535" s="13"/>
      <c r="AB535" s="13"/>
      <c r="AC535" s="13"/>
      <c r="AD535" s="13"/>
      <c r="AE535" s="13"/>
      <c r="AT535" s="262" t="s">
        <v>276</v>
      </c>
      <c r="AU535" s="262" t="s">
        <v>86</v>
      </c>
      <c r="AV535" s="13" t="s">
        <v>84</v>
      </c>
      <c r="AW535" s="13" t="s">
        <v>32</v>
      </c>
      <c r="AX535" s="13" t="s">
        <v>76</v>
      </c>
      <c r="AY535" s="262" t="s">
        <v>251</v>
      </c>
    </row>
    <row r="536" s="12" customFormat="1">
      <c r="A536" s="12"/>
      <c r="B536" s="242"/>
      <c r="C536" s="243"/>
      <c r="D536" s="234" t="s">
        <v>276</v>
      </c>
      <c r="E536" s="244" t="s">
        <v>1</v>
      </c>
      <c r="F536" s="245" t="s">
        <v>2611</v>
      </c>
      <c r="G536" s="243"/>
      <c r="H536" s="246">
        <v>48</v>
      </c>
      <c r="I536" s="247"/>
      <c r="J536" s="243"/>
      <c r="K536" s="243"/>
      <c r="L536" s="248"/>
      <c r="M536" s="249"/>
      <c r="N536" s="250"/>
      <c r="O536" s="250"/>
      <c r="P536" s="250"/>
      <c r="Q536" s="250"/>
      <c r="R536" s="250"/>
      <c r="S536" s="250"/>
      <c r="T536" s="251"/>
      <c r="U536" s="12"/>
      <c r="V536" s="12"/>
      <c r="W536" s="12"/>
      <c r="X536" s="12"/>
      <c r="Y536" s="12"/>
      <c r="Z536" s="12"/>
      <c r="AA536" s="12"/>
      <c r="AB536" s="12"/>
      <c r="AC536" s="12"/>
      <c r="AD536" s="12"/>
      <c r="AE536" s="12"/>
      <c r="AT536" s="252" t="s">
        <v>276</v>
      </c>
      <c r="AU536" s="252" t="s">
        <v>86</v>
      </c>
      <c r="AV536" s="12" t="s">
        <v>86</v>
      </c>
      <c r="AW536" s="12" t="s">
        <v>32</v>
      </c>
      <c r="AX536" s="12" t="s">
        <v>76</v>
      </c>
      <c r="AY536" s="252" t="s">
        <v>251</v>
      </c>
    </row>
    <row r="537" s="13" customFormat="1">
      <c r="A537" s="13"/>
      <c r="B537" s="253"/>
      <c r="C537" s="254"/>
      <c r="D537" s="234" t="s">
        <v>276</v>
      </c>
      <c r="E537" s="255" t="s">
        <v>1</v>
      </c>
      <c r="F537" s="256" t="s">
        <v>2114</v>
      </c>
      <c r="G537" s="254"/>
      <c r="H537" s="255" t="s">
        <v>1</v>
      </c>
      <c r="I537" s="257"/>
      <c r="J537" s="254"/>
      <c r="K537" s="254"/>
      <c r="L537" s="258"/>
      <c r="M537" s="259"/>
      <c r="N537" s="260"/>
      <c r="O537" s="260"/>
      <c r="P537" s="260"/>
      <c r="Q537" s="260"/>
      <c r="R537" s="260"/>
      <c r="S537" s="260"/>
      <c r="T537" s="261"/>
      <c r="U537" s="13"/>
      <c r="V537" s="13"/>
      <c r="W537" s="13"/>
      <c r="X537" s="13"/>
      <c r="Y537" s="13"/>
      <c r="Z537" s="13"/>
      <c r="AA537" s="13"/>
      <c r="AB537" s="13"/>
      <c r="AC537" s="13"/>
      <c r="AD537" s="13"/>
      <c r="AE537" s="13"/>
      <c r="AT537" s="262" t="s">
        <v>276</v>
      </c>
      <c r="AU537" s="262" t="s">
        <v>86</v>
      </c>
      <c r="AV537" s="13" t="s">
        <v>84</v>
      </c>
      <c r="AW537" s="13" t="s">
        <v>32</v>
      </c>
      <c r="AX537" s="13" t="s">
        <v>76</v>
      </c>
      <c r="AY537" s="262" t="s">
        <v>251</v>
      </c>
    </row>
    <row r="538" s="12" customFormat="1">
      <c r="A538" s="12"/>
      <c r="B538" s="242"/>
      <c r="C538" s="243"/>
      <c r="D538" s="234" t="s">
        <v>276</v>
      </c>
      <c r="E538" s="244" t="s">
        <v>1</v>
      </c>
      <c r="F538" s="245" t="s">
        <v>2612</v>
      </c>
      <c r="G538" s="243"/>
      <c r="H538" s="246">
        <v>38.399999999999999</v>
      </c>
      <c r="I538" s="247"/>
      <c r="J538" s="243"/>
      <c r="K538" s="243"/>
      <c r="L538" s="248"/>
      <c r="M538" s="249"/>
      <c r="N538" s="250"/>
      <c r="O538" s="250"/>
      <c r="P538" s="250"/>
      <c r="Q538" s="250"/>
      <c r="R538" s="250"/>
      <c r="S538" s="250"/>
      <c r="T538" s="251"/>
      <c r="U538" s="12"/>
      <c r="V538" s="12"/>
      <c r="W538" s="12"/>
      <c r="X538" s="12"/>
      <c r="Y538" s="12"/>
      <c r="Z538" s="12"/>
      <c r="AA538" s="12"/>
      <c r="AB538" s="12"/>
      <c r="AC538" s="12"/>
      <c r="AD538" s="12"/>
      <c r="AE538" s="12"/>
      <c r="AT538" s="252" t="s">
        <v>276</v>
      </c>
      <c r="AU538" s="252" t="s">
        <v>86</v>
      </c>
      <c r="AV538" s="12" t="s">
        <v>86</v>
      </c>
      <c r="AW538" s="12" t="s">
        <v>32</v>
      </c>
      <c r="AX538" s="12" t="s">
        <v>76</v>
      </c>
      <c r="AY538" s="252" t="s">
        <v>251</v>
      </c>
    </row>
    <row r="539" s="12" customFormat="1">
      <c r="A539" s="12"/>
      <c r="B539" s="242"/>
      <c r="C539" s="243"/>
      <c r="D539" s="234" t="s">
        <v>276</v>
      </c>
      <c r="E539" s="244" t="s">
        <v>1</v>
      </c>
      <c r="F539" s="245" t="s">
        <v>2613</v>
      </c>
      <c r="G539" s="243"/>
      <c r="H539" s="246">
        <v>72</v>
      </c>
      <c r="I539" s="247"/>
      <c r="J539" s="243"/>
      <c r="K539" s="243"/>
      <c r="L539" s="248"/>
      <c r="M539" s="249"/>
      <c r="N539" s="250"/>
      <c r="O539" s="250"/>
      <c r="P539" s="250"/>
      <c r="Q539" s="250"/>
      <c r="R539" s="250"/>
      <c r="S539" s="250"/>
      <c r="T539" s="251"/>
      <c r="U539" s="12"/>
      <c r="V539" s="12"/>
      <c r="W539" s="12"/>
      <c r="X539" s="12"/>
      <c r="Y539" s="12"/>
      <c r="Z539" s="12"/>
      <c r="AA539" s="12"/>
      <c r="AB539" s="12"/>
      <c r="AC539" s="12"/>
      <c r="AD539" s="12"/>
      <c r="AE539" s="12"/>
      <c r="AT539" s="252" t="s">
        <v>276</v>
      </c>
      <c r="AU539" s="252" t="s">
        <v>86</v>
      </c>
      <c r="AV539" s="12" t="s">
        <v>86</v>
      </c>
      <c r="AW539" s="12" t="s">
        <v>32</v>
      </c>
      <c r="AX539" s="12" t="s">
        <v>76</v>
      </c>
      <c r="AY539" s="252" t="s">
        <v>251</v>
      </c>
    </row>
    <row r="540" s="15" customFormat="1">
      <c r="A540" s="15"/>
      <c r="B540" s="274"/>
      <c r="C540" s="275"/>
      <c r="D540" s="234" t="s">
        <v>276</v>
      </c>
      <c r="E540" s="276" t="s">
        <v>1</v>
      </c>
      <c r="F540" s="277" t="s">
        <v>423</v>
      </c>
      <c r="G540" s="275"/>
      <c r="H540" s="278">
        <v>158.40000000000001</v>
      </c>
      <c r="I540" s="279"/>
      <c r="J540" s="275"/>
      <c r="K540" s="275"/>
      <c r="L540" s="280"/>
      <c r="M540" s="281"/>
      <c r="N540" s="282"/>
      <c r="O540" s="282"/>
      <c r="P540" s="282"/>
      <c r="Q540" s="282"/>
      <c r="R540" s="282"/>
      <c r="S540" s="282"/>
      <c r="T540" s="283"/>
      <c r="U540" s="15"/>
      <c r="V540" s="15"/>
      <c r="W540" s="15"/>
      <c r="X540" s="15"/>
      <c r="Y540" s="15"/>
      <c r="Z540" s="15"/>
      <c r="AA540" s="15"/>
      <c r="AB540" s="15"/>
      <c r="AC540" s="15"/>
      <c r="AD540" s="15"/>
      <c r="AE540" s="15"/>
      <c r="AT540" s="284" t="s">
        <v>276</v>
      </c>
      <c r="AU540" s="284" t="s">
        <v>86</v>
      </c>
      <c r="AV540" s="15" t="s">
        <v>254</v>
      </c>
      <c r="AW540" s="15" t="s">
        <v>32</v>
      </c>
      <c r="AX540" s="15" t="s">
        <v>84</v>
      </c>
      <c r="AY540" s="284" t="s">
        <v>251</v>
      </c>
    </row>
    <row r="541" s="2" customFormat="1" ht="37.8" customHeight="1">
      <c r="A541" s="38"/>
      <c r="B541" s="39"/>
      <c r="C541" s="220" t="s">
        <v>1727</v>
      </c>
      <c r="D541" s="220" t="s">
        <v>255</v>
      </c>
      <c r="E541" s="221" t="s">
        <v>2079</v>
      </c>
      <c r="F541" s="222" t="s">
        <v>2080</v>
      </c>
      <c r="G541" s="223" t="s">
        <v>592</v>
      </c>
      <c r="H541" s="224">
        <v>158.40000000000001</v>
      </c>
      <c r="I541" s="225"/>
      <c r="J541" s="226">
        <f>ROUND(I541*H541,2)</f>
        <v>0</v>
      </c>
      <c r="K541" s="227"/>
      <c r="L541" s="44"/>
      <c r="M541" s="228" t="s">
        <v>1</v>
      </c>
      <c r="N541" s="229" t="s">
        <v>41</v>
      </c>
      <c r="O541" s="91"/>
      <c r="P541" s="230">
        <f>O541*H541</f>
        <v>0</v>
      </c>
      <c r="Q541" s="230">
        <v>0</v>
      </c>
      <c r="R541" s="230">
        <f>Q541*H541</f>
        <v>0</v>
      </c>
      <c r="S541" s="230">
        <v>0</v>
      </c>
      <c r="T541" s="231">
        <f>S541*H541</f>
        <v>0</v>
      </c>
      <c r="U541" s="38"/>
      <c r="V541" s="38"/>
      <c r="W541" s="38"/>
      <c r="X541" s="38"/>
      <c r="Y541" s="38"/>
      <c r="Z541" s="38"/>
      <c r="AA541" s="38"/>
      <c r="AB541" s="38"/>
      <c r="AC541" s="38"/>
      <c r="AD541" s="38"/>
      <c r="AE541" s="38"/>
      <c r="AR541" s="232" t="s">
        <v>1605</v>
      </c>
      <c r="AT541" s="232" t="s">
        <v>255</v>
      </c>
      <c r="AU541" s="232" t="s">
        <v>86</v>
      </c>
      <c r="AY541" s="17" t="s">
        <v>251</v>
      </c>
      <c r="BE541" s="233">
        <f>IF(N541="základní",J541,0)</f>
        <v>0</v>
      </c>
      <c r="BF541" s="233">
        <f>IF(N541="snížená",J541,0)</f>
        <v>0</v>
      </c>
      <c r="BG541" s="233">
        <f>IF(N541="zákl. přenesená",J541,0)</f>
        <v>0</v>
      </c>
      <c r="BH541" s="233">
        <f>IF(N541="sníž. přenesená",J541,0)</f>
        <v>0</v>
      </c>
      <c r="BI541" s="233">
        <f>IF(N541="nulová",J541,0)</f>
        <v>0</v>
      </c>
      <c r="BJ541" s="17" t="s">
        <v>84</v>
      </c>
      <c r="BK541" s="233">
        <f>ROUND(I541*H541,2)</f>
        <v>0</v>
      </c>
      <c r="BL541" s="17" t="s">
        <v>1605</v>
      </c>
      <c r="BM541" s="232" t="s">
        <v>2614</v>
      </c>
    </row>
    <row r="542" s="2" customFormat="1">
      <c r="A542" s="38"/>
      <c r="B542" s="39"/>
      <c r="C542" s="40"/>
      <c r="D542" s="234" t="s">
        <v>260</v>
      </c>
      <c r="E542" s="40"/>
      <c r="F542" s="235" t="s">
        <v>2082</v>
      </c>
      <c r="G542" s="40"/>
      <c r="H542" s="40"/>
      <c r="I542" s="236"/>
      <c r="J542" s="40"/>
      <c r="K542" s="40"/>
      <c r="L542" s="44"/>
      <c r="M542" s="237"/>
      <c r="N542" s="238"/>
      <c r="O542" s="91"/>
      <c r="P542" s="91"/>
      <c r="Q542" s="91"/>
      <c r="R542" s="91"/>
      <c r="S542" s="91"/>
      <c r="T542" s="92"/>
      <c r="U542" s="38"/>
      <c r="V542" s="38"/>
      <c r="W542" s="38"/>
      <c r="X542" s="38"/>
      <c r="Y542" s="38"/>
      <c r="Z542" s="38"/>
      <c r="AA542" s="38"/>
      <c r="AB542" s="38"/>
      <c r="AC542" s="38"/>
      <c r="AD542" s="38"/>
      <c r="AE542" s="38"/>
      <c r="AT542" s="17" t="s">
        <v>260</v>
      </c>
      <c r="AU542" s="17" t="s">
        <v>86</v>
      </c>
    </row>
    <row r="543" s="2" customFormat="1">
      <c r="A543" s="38"/>
      <c r="B543" s="39"/>
      <c r="C543" s="40"/>
      <c r="D543" s="240" t="s">
        <v>274</v>
      </c>
      <c r="E543" s="40"/>
      <c r="F543" s="241" t="s">
        <v>2083</v>
      </c>
      <c r="G543" s="40"/>
      <c r="H543" s="40"/>
      <c r="I543" s="236"/>
      <c r="J543" s="40"/>
      <c r="K543" s="40"/>
      <c r="L543" s="44"/>
      <c r="M543" s="237"/>
      <c r="N543" s="238"/>
      <c r="O543" s="91"/>
      <c r="P543" s="91"/>
      <c r="Q543" s="91"/>
      <c r="R543" s="91"/>
      <c r="S543" s="91"/>
      <c r="T543" s="92"/>
      <c r="U543" s="38"/>
      <c r="V543" s="38"/>
      <c r="W543" s="38"/>
      <c r="X543" s="38"/>
      <c r="Y543" s="38"/>
      <c r="Z543" s="38"/>
      <c r="AA543" s="38"/>
      <c r="AB543" s="38"/>
      <c r="AC543" s="38"/>
      <c r="AD543" s="38"/>
      <c r="AE543" s="38"/>
      <c r="AT543" s="17" t="s">
        <v>274</v>
      </c>
      <c r="AU543" s="17" t="s">
        <v>86</v>
      </c>
    </row>
    <row r="544" s="12" customFormat="1">
      <c r="A544" s="12"/>
      <c r="B544" s="242"/>
      <c r="C544" s="243"/>
      <c r="D544" s="234" t="s">
        <v>276</v>
      </c>
      <c r="E544" s="244" t="s">
        <v>1</v>
      </c>
      <c r="F544" s="245" t="s">
        <v>2615</v>
      </c>
      <c r="G544" s="243"/>
      <c r="H544" s="246">
        <v>158.40000000000001</v>
      </c>
      <c r="I544" s="247"/>
      <c r="J544" s="243"/>
      <c r="K544" s="243"/>
      <c r="L544" s="248"/>
      <c r="M544" s="249"/>
      <c r="N544" s="250"/>
      <c r="O544" s="250"/>
      <c r="P544" s="250"/>
      <c r="Q544" s="250"/>
      <c r="R544" s="250"/>
      <c r="S544" s="250"/>
      <c r="T544" s="251"/>
      <c r="U544" s="12"/>
      <c r="V544" s="12"/>
      <c r="W544" s="12"/>
      <c r="X544" s="12"/>
      <c r="Y544" s="12"/>
      <c r="Z544" s="12"/>
      <c r="AA544" s="12"/>
      <c r="AB544" s="12"/>
      <c r="AC544" s="12"/>
      <c r="AD544" s="12"/>
      <c r="AE544" s="12"/>
      <c r="AT544" s="252" t="s">
        <v>276</v>
      </c>
      <c r="AU544" s="252" t="s">
        <v>86</v>
      </c>
      <c r="AV544" s="12" t="s">
        <v>86</v>
      </c>
      <c r="AW544" s="12" t="s">
        <v>32</v>
      </c>
      <c r="AX544" s="12" t="s">
        <v>84</v>
      </c>
      <c r="AY544" s="252" t="s">
        <v>251</v>
      </c>
    </row>
    <row r="545" s="2" customFormat="1" ht="37.8" customHeight="1">
      <c r="A545" s="38"/>
      <c r="B545" s="39"/>
      <c r="C545" s="220" t="s">
        <v>1733</v>
      </c>
      <c r="D545" s="220" t="s">
        <v>255</v>
      </c>
      <c r="E545" s="221" t="s">
        <v>2086</v>
      </c>
      <c r="F545" s="222" t="s">
        <v>2087</v>
      </c>
      <c r="G545" s="223" t="s">
        <v>592</v>
      </c>
      <c r="H545" s="224">
        <v>3009.5999999999999</v>
      </c>
      <c r="I545" s="225"/>
      <c r="J545" s="226">
        <f>ROUND(I545*H545,2)</f>
        <v>0</v>
      </c>
      <c r="K545" s="227"/>
      <c r="L545" s="44"/>
      <c r="M545" s="228" t="s">
        <v>1</v>
      </c>
      <c r="N545" s="229" t="s">
        <v>41</v>
      </c>
      <c r="O545" s="91"/>
      <c r="P545" s="230">
        <f>O545*H545</f>
        <v>0</v>
      </c>
      <c r="Q545" s="230">
        <v>0</v>
      </c>
      <c r="R545" s="230">
        <f>Q545*H545</f>
        <v>0</v>
      </c>
      <c r="S545" s="230">
        <v>0</v>
      </c>
      <c r="T545" s="231">
        <f>S545*H545</f>
        <v>0</v>
      </c>
      <c r="U545" s="38"/>
      <c r="V545" s="38"/>
      <c r="W545" s="38"/>
      <c r="X545" s="38"/>
      <c r="Y545" s="38"/>
      <c r="Z545" s="38"/>
      <c r="AA545" s="38"/>
      <c r="AB545" s="38"/>
      <c r="AC545" s="38"/>
      <c r="AD545" s="38"/>
      <c r="AE545" s="38"/>
      <c r="AR545" s="232" t="s">
        <v>1605</v>
      </c>
      <c r="AT545" s="232" t="s">
        <v>255</v>
      </c>
      <c r="AU545" s="232" t="s">
        <v>86</v>
      </c>
      <c r="AY545" s="17" t="s">
        <v>251</v>
      </c>
      <c r="BE545" s="233">
        <f>IF(N545="základní",J545,0)</f>
        <v>0</v>
      </c>
      <c r="BF545" s="233">
        <f>IF(N545="snížená",J545,0)</f>
        <v>0</v>
      </c>
      <c r="BG545" s="233">
        <f>IF(N545="zákl. přenesená",J545,0)</f>
        <v>0</v>
      </c>
      <c r="BH545" s="233">
        <f>IF(N545="sníž. přenesená",J545,0)</f>
        <v>0</v>
      </c>
      <c r="BI545" s="233">
        <f>IF(N545="nulová",J545,0)</f>
        <v>0</v>
      </c>
      <c r="BJ545" s="17" t="s">
        <v>84</v>
      </c>
      <c r="BK545" s="233">
        <f>ROUND(I545*H545,2)</f>
        <v>0</v>
      </c>
      <c r="BL545" s="17" t="s">
        <v>1605</v>
      </c>
      <c r="BM545" s="232" t="s">
        <v>2616</v>
      </c>
    </row>
    <row r="546" s="2" customFormat="1">
      <c r="A546" s="38"/>
      <c r="B546" s="39"/>
      <c r="C546" s="40"/>
      <c r="D546" s="234" t="s">
        <v>260</v>
      </c>
      <c r="E546" s="40"/>
      <c r="F546" s="235" t="s">
        <v>2089</v>
      </c>
      <c r="G546" s="40"/>
      <c r="H546" s="40"/>
      <c r="I546" s="236"/>
      <c r="J546" s="40"/>
      <c r="K546" s="40"/>
      <c r="L546" s="44"/>
      <c r="M546" s="237"/>
      <c r="N546" s="238"/>
      <c r="O546" s="91"/>
      <c r="P546" s="91"/>
      <c r="Q546" s="91"/>
      <c r="R546" s="91"/>
      <c r="S546" s="91"/>
      <c r="T546" s="92"/>
      <c r="U546" s="38"/>
      <c r="V546" s="38"/>
      <c r="W546" s="38"/>
      <c r="X546" s="38"/>
      <c r="Y546" s="38"/>
      <c r="Z546" s="38"/>
      <c r="AA546" s="38"/>
      <c r="AB546" s="38"/>
      <c r="AC546" s="38"/>
      <c r="AD546" s="38"/>
      <c r="AE546" s="38"/>
      <c r="AT546" s="17" t="s">
        <v>260</v>
      </c>
      <c r="AU546" s="17" t="s">
        <v>86</v>
      </c>
    </row>
    <row r="547" s="2" customFormat="1">
      <c r="A547" s="38"/>
      <c r="B547" s="39"/>
      <c r="C547" s="40"/>
      <c r="D547" s="240" t="s">
        <v>274</v>
      </c>
      <c r="E547" s="40"/>
      <c r="F547" s="241" t="s">
        <v>2090</v>
      </c>
      <c r="G547" s="40"/>
      <c r="H547" s="40"/>
      <c r="I547" s="236"/>
      <c r="J547" s="40"/>
      <c r="K547" s="40"/>
      <c r="L547" s="44"/>
      <c r="M547" s="237"/>
      <c r="N547" s="238"/>
      <c r="O547" s="91"/>
      <c r="P547" s="91"/>
      <c r="Q547" s="91"/>
      <c r="R547" s="91"/>
      <c r="S547" s="91"/>
      <c r="T547" s="92"/>
      <c r="U547" s="38"/>
      <c r="V547" s="38"/>
      <c r="W547" s="38"/>
      <c r="X547" s="38"/>
      <c r="Y547" s="38"/>
      <c r="Z547" s="38"/>
      <c r="AA547" s="38"/>
      <c r="AB547" s="38"/>
      <c r="AC547" s="38"/>
      <c r="AD547" s="38"/>
      <c r="AE547" s="38"/>
      <c r="AT547" s="17" t="s">
        <v>274</v>
      </c>
      <c r="AU547" s="17" t="s">
        <v>86</v>
      </c>
    </row>
    <row r="548" s="12" customFormat="1">
      <c r="A548" s="12"/>
      <c r="B548" s="242"/>
      <c r="C548" s="243"/>
      <c r="D548" s="234" t="s">
        <v>276</v>
      </c>
      <c r="E548" s="244" t="s">
        <v>1</v>
      </c>
      <c r="F548" s="245" t="s">
        <v>2617</v>
      </c>
      <c r="G548" s="243"/>
      <c r="H548" s="246">
        <v>3009.5999999999999</v>
      </c>
      <c r="I548" s="247"/>
      <c r="J548" s="243"/>
      <c r="K548" s="243"/>
      <c r="L548" s="248"/>
      <c r="M548" s="249"/>
      <c r="N548" s="250"/>
      <c r="O548" s="250"/>
      <c r="P548" s="250"/>
      <c r="Q548" s="250"/>
      <c r="R548" s="250"/>
      <c r="S548" s="250"/>
      <c r="T548" s="251"/>
      <c r="U548" s="12"/>
      <c r="V548" s="12"/>
      <c r="W548" s="12"/>
      <c r="X548" s="12"/>
      <c r="Y548" s="12"/>
      <c r="Z548" s="12"/>
      <c r="AA548" s="12"/>
      <c r="AB548" s="12"/>
      <c r="AC548" s="12"/>
      <c r="AD548" s="12"/>
      <c r="AE548" s="12"/>
      <c r="AT548" s="252" t="s">
        <v>276</v>
      </c>
      <c r="AU548" s="252" t="s">
        <v>86</v>
      </c>
      <c r="AV548" s="12" t="s">
        <v>86</v>
      </c>
      <c r="AW548" s="12" t="s">
        <v>32</v>
      </c>
      <c r="AX548" s="12" t="s">
        <v>84</v>
      </c>
      <c r="AY548" s="252" t="s">
        <v>251</v>
      </c>
    </row>
    <row r="549" s="2" customFormat="1" ht="24.15" customHeight="1">
      <c r="A549" s="38"/>
      <c r="B549" s="39"/>
      <c r="C549" s="220" t="s">
        <v>1739</v>
      </c>
      <c r="D549" s="220" t="s">
        <v>255</v>
      </c>
      <c r="E549" s="221" t="s">
        <v>2093</v>
      </c>
      <c r="F549" s="222" t="s">
        <v>2094</v>
      </c>
      <c r="G549" s="223" t="s">
        <v>681</v>
      </c>
      <c r="H549" s="224">
        <v>285.12</v>
      </c>
      <c r="I549" s="225"/>
      <c r="J549" s="226">
        <f>ROUND(I549*H549,2)</f>
        <v>0</v>
      </c>
      <c r="K549" s="227"/>
      <c r="L549" s="44"/>
      <c r="M549" s="228" t="s">
        <v>1</v>
      </c>
      <c r="N549" s="229" t="s">
        <v>41</v>
      </c>
      <c r="O549" s="91"/>
      <c r="P549" s="230">
        <f>O549*H549</f>
        <v>0</v>
      </c>
      <c r="Q549" s="230">
        <v>0</v>
      </c>
      <c r="R549" s="230">
        <f>Q549*H549</f>
        <v>0</v>
      </c>
      <c r="S549" s="230">
        <v>0</v>
      </c>
      <c r="T549" s="231">
        <f>S549*H549</f>
        <v>0</v>
      </c>
      <c r="U549" s="38"/>
      <c r="V549" s="38"/>
      <c r="W549" s="38"/>
      <c r="X549" s="38"/>
      <c r="Y549" s="38"/>
      <c r="Z549" s="38"/>
      <c r="AA549" s="38"/>
      <c r="AB549" s="38"/>
      <c r="AC549" s="38"/>
      <c r="AD549" s="38"/>
      <c r="AE549" s="38"/>
      <c r="AR549" s="232" t="s">
        <v>1605</v>
      </c>
      <c r="AT549" s="232" t="s">
        <v>255</v>
      </c>
      <c r="AU549" s="232" t="s">
        <v>86</v>
      </c>
      <c r="AY549" s="17" t="s">
        <v>251</v>
      </c>
      <c r="BE549" s="233">
        <f>IF(N549="základní",J549,0)</f>
        <v>0</v>
      </c>
      <c r="BF549" s="233">
        <f>IF(N549="snížená",J549,0)</f>
        <v>0</v>
      </c>
      <c r="BG549" s="233">
        <f>IF(N549="zákl. přenesená",J549,0)</f>
        <v>0</v>
      </c>
      <c r="BH549" s="233">
        <f>IF(N549="sníž. přenesená",J549,0)</f>
        <v>0</v>
      </c>
      <c r="BI549" s="233">
        <f>IF(N549="nulová",J549,0)</f>
        <v>0</v>
      </c>
      <c r="BJ549" s="17" t="s">
        <v>84</v>
      </c>
      <c r="BK549" s="233">
        <f>ROUND(I549*H549,2)</f>
        <v>0</v>
      </c>
      <c r="BL549" s="17" t="s">
        <v>1605</v>
      </c>
      <c r="BM549" s="232" t="s">
        <v>2618</v>
      </c>
    </row>
    <row r="550" s="2" customFormat="1">
      <c r="A550" s="38"/>
      <c r="B550" s="39"/>
      <c r="C550" s="40"/>
      <c r="D550" s="234" t="s">
        <v>260</v>
      </c>
      <c r="E550" s="40"/>
      <c r="F550" s="235" t="s">
        <v>2096</v>
      </c>
      <c r="G550" s="40"/>
      <c r="H550" s="40"/>
      <c r="I550" s="236"/>
      <c r="J550" s="40"/>
      <c r="K550" s="40"/>
      <c r="L550" s="44"/>
      <c r="M550" s="237"/>
      <c r="N550" s="238"/>
      <c r="O550" s="91"/>
      <c r="P550" s="91"/>
      <c r="Q550" s="91"/>
      <c r="R550" s="91"/>
      <c r="S550" s="91"/>
      <c r="T550" s="92"/>
      <c r="U550" s="38"/>
      <c r="V550" s="38"/>
      <c r="W550" s="38"/>
      <c r="X550" s="38"/>
      <c r="Y550" s="38"/>
      <c r="Z550" s="38"/>
      <c r="AA550" s="38"/>
      <c r="AB550" s="38"/>
      <c r="AC550" s="38"/>
      <c r="AD550" s="38"/>
      <c r="AE550" s="38"/>
      <c r="AT550" s="17" t="s">
        <v>260</v>
      </c>
      <c r="AU550" s="17" t="s">
        <v>86</v>
      </c>
    </row>
    <row r="551" s="2" customFormat="1">
      <c r="A551" s="38"/>
      <c r="B551" s="39"/>
      <c r="C551" s="40"/>
      <c r="D551" s="240" t="s">
        <v>274</v>
      </c>
      <c r="E551" s="40"/>
      <c r="F551" s="241" t="s">
        <v>2097</v>
      </c>
      <c r="G551" s="40"/>
      <c r="H551" s="40"/>
      <c r="I551" s="236"/>
      <c r="J551" s="40"/>
      <c r="K551" s="40"/>
      <c r="L551" s="44"/>
      <c r="M551" s="237"/>
      <c r="N551" s="238"/>
      <c r="O551" s="91"/>
      <c r="P551" s="91"/>
      <c r="Q551" s="91"/>
      <c r="R551" s="91"/>
      <c r="S551" s="91"/>
      <c r="T551" s="92"/>
      <c r="U551" s="38"/>
      <c r="V551" s="38"/>
      <c r="W551" s="38"/>
      <c r="X551" s="38"/>
      <c r="Y551" s="38"/>
      <c r="Z551" s="38"/>
      <c r="AA551" s="38"/>
      <c r="AB551" s="38"/>
      <c r="AC551" s="38"/>
      <c r="AD551" s="38"/>
      <c r="AE551" s="38"/>
      <c r="AT551" s="17" t="s">
        <v>274</v>
      </c>
      <c r="AU551" s="17" t="s">
        <v>86</v>
      </c>
    </row>
    <row r="552" s="12" customFormat="1">
      <c r="A552" s="12"/>
      <c r="B552" s="242"/>
      <c r="C552" s="243"/>
      <c r="D552" s="234" t="s">
        <v>276</v>
      </c>
      <c r="E552" s="244" t="s">
        <v>1</v>
      </c>
      <c r="F552" s="245" t="s">
        <v>2619</v>
      </c>
      <c r="G552" s="243"/>
      <c r="H552" s="246">
        <v>285.12</v>
      </c>
      <c r="I552" s="247"/>
      <c r="J552" s="243"/>
      <c r="K552" s="243"/>
      <c r="L552" s="248"/>
      <c r="M552" s="249"/>
      <c r="N552" s="250"/>
      <c r="O552" s="250"/>
      <c r="P552" s="250"/>
      <c r="Q552" s="250"/>
      <c r="R552" s="250"/>
      <c r="S552" s="250"/>
      <c r="T552" s="251"/>
      <c r="U552" s="12"/>
      <c r="V552" s="12"/>
      <c r="W552" s="12"/>
      <c r="X552" s="12"/>
      <c r="Y552" s="12"/>
      <c r="Z552" s="12"/>
      <c r="AA552" s="12"/>
      <c r="AB552" s="12"/>
      <c r="AC552" s="12"/>
      <c r="AD552" s="12"/>
      <c r="AE552" s="12"/>
      <c r="AT552" s="252" t="s">
        <v>276</v>
      </c>
      <c r="AU552" s="252" t="s">
        <v>86</v>
      </c>
      <c r="AV552" s="12" t="s">
        <v>86</v>
      </c>
      <c r="AW552" s="12" t="s">
        <v>32</v>
      </c>
      <c r="AX552" s="12" t="s">
        <v>84</v>
      </c>
      <c r="AY552" s="252" t="s">
        <v>251</v>
      </c>
    </row>
    <row r="553" s="2" customFormat="1" ht="24.15" customHeight="1">
      <c r="A553" s="38"/>
      <c r="B553" s="39"/>
      <c r="C553" s="220" t="s">
        <v>1747</v>
      </c>
      <c r="D553" s="220" t="s">
        <v>255</v>
      </c>
      <c r="E553" s="221" t="s">
        <v>2100</v>
      </c>
      <c r="F553" s="222" t="s">
        <v>2101</v>
      </c>
      <c r="G553" s="223" t="s">
        <v>592</v>
      </c>
      <c r="H553" s="224">
        <v>158.40000000000001</v>
      </c>
      <c r="I553" s="225"/>
      <c r="J553" s="226">
        <f>ROUND(I553*H553,2)</f>
        <v>0</v>
      </c>
      <c r="K553" s="227"/>
      <c r="L553" s="44"/>
      <c r="M553" s="228" t="s">
        <v>1</v>
      </c>
      <c r="N553" s="229" t="s">
        <v>41</v>
      </c>
      <c r="O553" s="91"/>
      <c r="P553" s="230">
        <f>O553*H553</f>
        <v>0</v>
      </c>
      <c r="Q553" s="230">
        <v>0</v>
      </c>
      <c r="R553" s="230">
        <f>Q553*H553</f>
        <v>0</v>
      </c>
      <c r="S553" s="230">
        <v>0</v>
      </c>
      <c r="T553" s="231">
        <f>S553*H553</f>
        <v>0</v>
      </c>
      <c r="U553" s="38"/>
      <c r="V553" s="38"/>
      <c r="W553" s="38"/>
      <c r="X553" s="38"/>
      <c r="Y553" s="38"/>
      <c r="Z553" s="38"/>
      <c r="AA553" s="38"/>
      <c r="AB553" s="38"/>
      <c r="AC553" s="38"/>
      <c r="AD553" s="38"/>
      <c r="AE553" s="38"/>
      <c r="AR553" s="232" t="s">
        <v>1605</v>
      </c>
      <c r="AT553" s="232" t="s">
        <v>255</v>
      </c>
      <c r="AU553" s="232" t="s">
        <v>86</v>
      </c>
      <c r="AY553" s="17" t="s">
        <v>251</v>
      </c>
      <c r="BE553" s="233">
        <f>IF(N553="základní",J553,0)</f>
        <v>0</v>
      </c>
      <c r="BF553" s="233">
        <f>IF(N553="snížená",J553,0)</f>
        <v>0</v>
      </c>
      <c r="BG553" s="233">
        <f>IF(N553="zákl. přenesená",J553,0)</f>
        <v>0</v>
      </c>
      <c r="BH553" s="233">
        <f>IF(N553="sníž. přenesená",J553,0)</f>
        <v>0</v>
      </c>
      <c r="BI553" s="233">
        <f>IF(N553="nulová",J553,0)</f>
        <v>0</v>
      </c>
      <c r="BJ553" s="17" t="s">
        <v>84</v>
      </c>
      <c r="BK553" s="233">
        <f>ROUND(I553*H553,2)</f>
        <v>0</v>
      </c>
      <c r="BL553" s="17" t="s">
        <v>1605</v>
      </c>
      <c r="BM553" s="232" t="s">
        <v>2620</v>
      </c>
    </row>
    <row r="554" s="2" customFormat="1">
      <c r="A554" s="38"/>
      <c r="B554" s="39"/>
      <c r="C554" s="40"/>
      <c r="D554" s="234" t="s">
        <v>260</v>
      </c>
      <c r="E554" s="40"/>
      <c r="F554" s="235" t="s">
        <v>2103</v>
      </c>
      <c r="G554" s="40"/>
      <c r="H554" s="40"/>
      <c r="I554" s="236"/>
      <c r="J554" s="40"/>
      <c r="K554" s="40"/>
      <c r="L554" s="44"/>
      <c r="M554" s="237"/>
      <c r="N554" s="238"/>
      <c r="O554" s="91"/>
      <c r="P554" s="91"/>
      <c r="Q554" s="91"/>
      <c r="R554" s="91"/>
      <c r="S554" s="91"/>
      <c r="T554" s="92"/>
      <c r="U554" s="38"/>
      <c r="V554" s="38"/>
      <c r="W554" s="38"/>
      <c r="X554" s="38"/>
      <c r="Y554" s="38"/>
      <c r="Z554" s="38"/>
      <c r="AA554" s="38"/>
      <c r="AB554" s="38"/>
      <c r="AC554" s="38"/>
      <c r="AD554" s="38"/>
      <c r="AE554" s="38"/>
      <c r="AT554" s="17" t="s">
        <v>260</v>
      </c>
      <c r="AU554" s="17" t="s">
        <v>86</v>
      </c>
    </row>
    <row r="555" s="2" customFormat="1">
      <c r="A555" s="38"/>
      <c r="B555" s="39"/>
      <c r="C555" s="40"/>
      <c r="D555" s="240" t="s">
        <v>274</v>
      </c>
      <c r="E555" s="40"/>
      <c r="F555" s="241" t="s">
        <v>2104</v>
      </c>
      <c r="G555" s="40"/>
      <c r="H555" s="40"/>
      <c r="I555" s="236"/>
      <c r="J555" s="40"/>
      <c r="K555" s="40"/>
      <c r="L555" s="44"/>
      <c r="M555" s="237"/>
      <c r="N555" s="238"/>
      <c r="O555" s="91"/>
      <c r="P555" s="91"/>
      <c r="Q555" s="91"/>
      <c r="R555" s="91"/>
      <c r="S555" s="91"/>
      <c r="T555" s="92"/>
      <c r="U555" s="38"/>
      <c r="V555" s="38"/>
      <c r="W555" s="38"/>
      <c r="X555" s="38"/>
      <c r="Y555" s="38"/>
      <c r="Z555" s="38"/>
      <c r="AA555" s="38"/>
      <c r="AB555" s="38"/>
      <c r="AC555" s="38"/>
      <c r="AD555" s="38"/>
      <c r="AE555" s="38"/>
      <c r="AT555" s="17" t="s">
        <v>274</v>
      </c>
      <c r="AU555" s="17" t="s">
        <v>86</v>
      </c>
    </row>
    <row r="556" s="12" customFormat="1">
      <c r="A556" s="12"/>
      <c r="B556" s="242"/>
      <c r="C556" s="243"/>
      <c r="D556" s="234" t="s">
        <v>276</v>
      </c>
      <c r="E556" s="244" t="s">
        <v>1</v>
      </c>
      <c r="F556" s="245" t="s">
        <v>2621</v>
      </c>
      <c r="G556" s="243"/>
      <c r="H556" s="246">
        <v>158.40000000000001</v>
      </c>
      <c r="I556" s="247"/>
      <c r="J556" s="243"/>
      <c r="K556" s="243"/>
      <c r="L556" s="248"/>
      <c r="M556" s="249"/>
      <c r="N556" s="250"/>
      <c r="O556" s="250"/>
      <c r="P556" s="250"/>
      <c r="Q556" s="250"/>
      <c r="R556" s="250"/>
      <c r="S556" s="250"/>
      <c r="T556" s="251"/>
      <c r="U556" s="12"/>
      <c r="V556" s="12"/>
      <c r="W556" s="12"/>
      <c r="X556" s="12"/>
      <c r="Y556" s="12"/>
      <c r="Z556" s="12"/>
      <c r="AA556" s="12"/>
      <c r="AB556" s="12"/>
      <c r="AC556" s="12"/>
      <c r="AD556" s="12"/>
      <c r="AE556" s="12"/>
      <c r="AT556" s="252" t="s">
        <v>276</v>
      </c>
      <c r="AU556" s="252" t="s">
        <v>86</v>
      </c>
      <c r="AV556" s="12" t="s">
        <v>86</v>
      </c>
      <c r="AW556" s="12" t="s">
        <v>32</v>
      </c>
      <c r="AX556" s="12" t="s">
        <v>84</v>
      </c>
      <c r="AY556" s="252" t="s">
        <v>251</v>
      </c>
    </row>
    <row r="557" s="2" customFormat="1" ht="24.15" customHeight="1">
      <c r="A557" s="38"/>
      <c r="B557" s="39"/>
      <c r="C557" s="220" t="s">
        <v>1752</v>
      </c>
      <c r="D557" s="220" t="s">
        <v>255</v>
      </c>
      <c r="E557" s="221" t="s">
        <v>2107</v>
      </c>
      <c r="F557" s="222" t="s">
        <v>2108</v>
      </c>
      <c r="G557" s="223" t="s">
        <v>802</v>
      </c>
      <c r="H557" s="224">
        <v>78.5</v>
      </c>
      <c r="I557" s="225"/>
      <c r="J557" s="226">
        <f>ROUND(I557*H557,2)</f>
        <v>0</v>
      </c>
      <c r="K557" s="227"/>
      <c r="L557" s="44"/>
      <c r="M557" s="228" t="s">
        <v>1</v>
      </c>
      <c r="N557" s="229" t="s">
        <v>41</v>
      </c>
      <c r="O557" s="91"/>
      <c r="P557" s="230">
        <f>O557*H557</f>
        <v>0</v>
      </c>
      <c r="Q557" s="230">
        <v>0</v>
      </c>
      <c r="R557" s="230">
        <f>Q557*H557</f>
        <v>0</v>
      </c>
      <c r="S557" s="230">
        <v>0</v>
      </c>
      <c r="T557" s="231">
        <f>S557*H557</f>
        <v>0</v>
      </c>
      <c r="U557" s="38"/>
      <c r="V557" s="38"/>
      <c r="W557" s="38"/>
      <c r="X557" s="38"/>
      <c r="Y557" s="38"/>
      <c r="Z557" s="38"/>
      <c r="AA557" s="38"/>
      <c r="AB557" s="38"/>
      <c r="AC557" s="38"/>
      <c r="AD557" s="38"/>
      <c r="AE557" s="38"/>
      <c r="AR557" s="232" t="s">
        <v>1605</v>
      </c>
      <c r="AT557" s="232" t="s">
        <v>255</v>
      </c>
      <c r="AU557" s="232" t="s">
        <v>86</v>
      </c>
      <c r="AY557" s="17" t="s">
        <v>251</v>
      </c>
      <c r="BE557" s="233">
        <f>IF(N557="základní",J557,0)</f>
        <v>0</v>
      </c>
      <c r="BF557" s="233">
        <f>IF(N557="snížená",J557,0)</f>
        <v>0</v>
      </c>
      <c r="BG557" s="233">
        <f>IF(N557="zákl. přenesená",J557,0)</f>
        <v>0</v>
      </c>
      <c r="BH557" s="233">
        <f>IF(N557="sníž. přenesená",J557,0)</f>
        <v>0</v>
      </c>
      <c r="BI557" s="233">
        <f>IF(N557="nulová",J557,0)</f>
        <v>0</v>
      </c>
      <c r="BJ557" s="17" t="s">
        <v>84</v>
      </c>
      <c r="BK557" s="233">
        <f>ROUND(I557*H557,2)</f>
        <v>0</v>
      </c>
      <c r="BL557" s="17" t="s">
        <v>1605</v>
      </c>
      <c r="BM557" s="232" t="s">
        <v>2622</v>
      </c>
    </row>
    <row r="558" s="2" customFormat="1">
      <c r="A558" s="38"/>
      <c r="B558" s="39"/>
      <c r="C558" s="40"/>
      <c r="D558" s="234" t="s">
        <v>260</v>
      </c>
      <c r="E558" s="40"/>
      <c r="F558" s="235" t="s">
        <v>2110</v>
      </c>
      <c r="G558" s="40"/>
      <c r="H558" s="40"/>
      <c r="I558" s="236"/>
      <c r="J558" s="40"/>
      <c r="K558" s="40"/>
      <c r="L558" s="44"/>
      <c r="M558" s="237"/>
      <c r="N558" s="238"/>
      <c r="O558" s="91"/>
      <c r="P558" s="91"/>
      <c r="Q558" s="91"/>
      <c r="R558" s="91"/>
      <c r="S558" s="91"/>
      <c r="T558" s="92"/>
      <c r="U558" s="38"/>
      <c r="V558" s="38"/>
      <c r="W558" s="38"/>
      <c r="X558" s="38"/>
      <c r="Y558" s="38"/>
      <c r="Z558" s="38"/>
      <c r="AA558" s="38"/>
      <c r="AB558" s="38"/>
      <c r="AC558" s="38"/>
      <c r="AD558" s="38"/>
      <c r="AE558" s="38"/>
      <c r="AT558" s="17" t="s">
        <v>260</v>
      </c>
      <c r="AU558" s="17" t="s">
        <v>86</v>
      </c>
    </row>
    <row r="559" s="2" customFormat="1">
      <c r="A559" s="38"/>
      <c r="B559" s="39"/>
      <c r="C559" s="40"/>
      <c r="D559" s="240" t="s">
        <v>274</v>
      </c>
      <c r="E559" s="40"/>
      <c r="F559" s="241" t="s">
        <v>2111</v>
      </c>
      <c r="G559" s="40"/>
      <c r="H559" s="40"/>
      <c r="I559" s="236"/>
      <c r="J559" s="40"/>
      <c r="K559" s="40"/>
      <c r="L559" s="44"/>
      <c r="M559" s="237"/>
      <c r="N559" s="238"/>
      <c r="O559" s="91"/>
      <c r="P559" s="91"/>
      <c r="Q559" s="91"/>
      <c r="R559" s="91"/>
      <c r="S559" s="91"/>
      <c r="T559" s="92"/>
      <c r="U559" s="38"/>
      <c r="V559" s="38"/>
      <c r="W559" s="38"/>
      <c r="X559" s="38"/>
      <c r="Y559" s="38"/>
      <c r="Z559" s="38"/>
      <c r="AA559" s="38"/>
      <c r="AB559" s="38"/>
      <c r="AC559" s="38"/>
      <c r="AD559" s="38"/>
      <c r="AE559" s="38"/>
      <c r="AT559" s="17" t="s">
        <v>274</v>
      </c>
      <c r="AU559" s="17" t="s">
        <v>86</v>
      </c>
    </row>
    <row r="560" s="13" customFormat="1">
      <c r="A560" s="13"/>
      <c r="B560" s="253"/>
      <c r="C560" s="254"/>
      <c r="D560" s="234" t="s">
        <v>276</v>
      </c>
      <c r="E560" s="255" t="s">
        <v>1</v>
      </c>
      <c r="F560" s="256" t="s">
        <v>2112</v>
      </c>
      <c r="G560" s="254"/>
      <c r="H560" s="255" t="s">
        <v>1</v>
      </c>
      <c r="I560" s="257"/>
      <c r="J560" s="254"/>
      <c r="K560" s="254"/>
      <c r="L560" s="258"/>
      <c r="M560" s="259"/>
      <c r="N560" s="260"/>
      <c r="O560" s="260"/>
      <c r="P560" s="260"/>
      <c r="Q560" s="260"/>
      <c r="R560" s="260"/>
      <c r="S560" s="260"/>
      <c r="T560" s="261"/>
      <c r="U560" s="13"/>
      <c r="V560" s="13"/>
      <c r="W560" s="13"/>
      <c r="X560" s="13"/>
      <c r="Y560" s="13"/>
      <c r="Z560" s="13"/>
      <c r="AA560" s="13"/>
      <c r="AB560" s="13"/>
      <c r="AC560" s="13"/>
      <c r="AD560" s="13"/>
      <c r="AE560" s="13"/>
      <c r="AT560" s="262" t="s">
        <v>276</v>
      </c>
      <c r="AU560" s="262" t="s">
        <v>86</v>
      </c>
      <c r="AV560" s="13" t="s">
        <v>84</v>
      </c>
      <c r="AW560" s="13" t="s">
        <v>32</v>
      </c>
      <c r="AX560" s="13" t="s">
        <v>76</v>
      </c>
      <c r="AY560" s="262" t="s">
        <v>251</v>
      </c>
    </row>
    <row r="561" s="13" customFormat="1">
      <c r="A561" s="13"/>
      <c r="B561" s="253"/>
      <c r="C561" s="254"/>
      <c r="D561" s="234" t="s">
        <v>276</v>
      </c>
      <c r="E561" s="255" t="s">
        <v>1</v>
      </c>
      <c r="F561" s="256" t="s">
        <v>2040</v>
      </c>
      <c r="G561" s="254"/>
      <c r="H561" s="255" t="s">
        <v>1</v>
      </c>
      <c r="I561" s="257"/>
      <c r="J561" s="254"/>
      <c r="K561" s="254"/>
      <c r="L561" s="258"/>
      <c r="M561" s="259"/>
      <c r="N561" s="260"/>
      <c r="O561" s="260"/>
      <c r="P561" s="260"/>
      <c r="Q561" s="260"/>
      <c r="R561" s="260"/>
      <c r="S561" s="260"/>
      <c r="T561" s="261"/>
      <c r="U561" s="13"/>
      <c r="V561" s="13"/>
      <c r="W561" s="13"/>
      <c r="X561" s="13"/>
      <c r="Y561" s="13"/>
      <c r="Z561" s="13"/>
      <c r="AA561" s="13"/>
      <c r="AB561" s="13"/>
      <c r="AC561" s="13"/>
      <c r="AD561" s="13"/>
      <c r="AE561" s="13"/>
      <c r="AT561" s="262" t="s">
        <v>276</v>
      </c>
      <c r="AU561" s="262" t="s">
        <v>86</v>
      </c>
      <c r="AV561" s="13" t="s">
        <v>84</v>
      </c>
      <c r="AW561" s="13" t="s">
        <v>32</v>
      </c>
      <c r="AX561" s="13" t="s">
        <v>76</v>
      </c>
      <c r="AY561" s="262" t="s">
        <v>251</v>
      </c>
    </row>
    <row r="562" s="12" customFormat="1">
      <c r="A562" s="12"/>
      <c r="B562" s="242"/>
      <c r="C562" s="243"/>
      <c r="D562" s="234" t="s">
        <v>276</v>
      </c>
      <c r="E562" s="244" t="s">
        <v>1</v>
      </c>
      <c r="F562" s="245" t="s">
        <v>2623</v>
      </c>
      <c r="G562" s="243"/>
      <c r="H562" s="246">
        <v>38.5</v>
      </c>
      <c r="I562" s="247"/>
      <c r="J562" s="243"/>
      <c r="K562" s="243"/>
      <c r="L562" s="248"/>
      <c r="M562" s="249"/>
      <c r="N562" s="250"/>
      <c r="O562" s="250"/>
      <c r="P562" s="250"/>
      <c r="Q562" s="250"/>
      <c r="R562" s="250"/>
      <c r="S562" s="250"/>
      <c r="T562" s="251"/>
      <c r="U562" s="12"/>
      <c r="V562" s="12"/>
      <c r="W562" s="12"/>
      <c r="X562" s="12"/>
      <c r="Y562" s="12"/>
      <c r="Z562" s="12"/>
      <c r="AA562" s="12"/>
      <c r="AB562" s="12"/>
      <c r="AC562" s="12"/>
      <c r="AD562" s="12"/>
      <c r="AE562" s="12"/>
      <c r="AT562" s="252" t="s">
        <v>276</v>
      </c>
      <c r="AU562" s="252" t="s">
        <v>86</v>
      </c>
      <c r="AV562" s="12" t="s">
        <v>86</v>
      </c>
      <c r="AW562" s="12" t="s">
        <v>32</v>
      </c>
      <c r="AX562" s="12" t="s">
        <v>76</v>
      </c>
      <c r="AY562" s="252" t="s">
        <v>251</v>
      </c>
    </row>
    <row r="563" s="13" customFormat="1">
      <c r="A563" s="13"/>
      <c r="B563" s="253"/>
      <c r="C563" s="254"/>
      <c r="D563" s="234" t="s">
        <v>276</v>
      </c>
      <c r="E563" s="255" t="s">
        <v>1</v>
      </c>
      <c r="F563" s="256" t="s">
        <v>2114</v>
      </c>
      <c r="G563" s="254"/>
      <c r="H563" s="255" t="s">
        <v>1</v>
      </c>
      <c r="I563" s="257"/>
      <c r="J563" s="254"/>
      <c r="K563" s="254"/>
      <c r="L563" s="258"/>
      <c r="M563" s="259"/>
      <c r="N563" s="260"/>
      <c r="O563" s="260"/>
      <c r="P563" s="260"/>
      <c r="Q563" s="260"/>
      <c r="R563" s="260"/>
      <c r="S563" s="260"/>
      <c r="T563" s="261"/>
      <c r="U563" s="13"/>
      <c r="V563" s="13"/>
      <c r="W563" s="13"/>
      <c r="X563" s="13"/>
      <c r="Y563" s="13"/>
      <c r="Z563" s="13"/>
      <c r="AA563" s="13"/>
      <c r="AB563" s="13"/>
      <c r="AC563" s="13"/>
      <c r="AD563" s="13"/>
      <c r="AE563" s="13"/>
      <c r="AT563" s="262" t="s">
        <v>276</v>
      </c>
      <c r="AU563" s="262" t="s">
        <v>86</v>
      </c>
      <c r="AV563" s="13" t="s">
        <v>84</v>
      </c>
      <c r="AW563" s="13" t="s">
        <v>32</v>
      </c>
      <c r="AX563" s="13" t="s">
        <v>76</v>
      </c>
      <c r="AY563" s="262" t="s">
        <v>251</v>
      </c>
    </row>
    <row r="564" s="12" customFormat="1">
      <c r="A564" s="12"/>
      <c r="B564" s="242"/>
      <c r="C564" s="243"/>
      <c r="D564" s="234" t="s">
        <v>276</v>
      </c>
      <c r="E564" s="244" t="s">
        <v>1</v>
      </c>
      <c r="F564" s="245" t="s">
        <v>2624</v>
      </c>
      <c r="G564" s="243"/>
      <c r="H564" s="246">
        <v>40</v>
      </c>
      <c r="I564" s="247"/>
      <c r="J564" s="243"/>
      <c r="K564" s="243"/>
      <c r="L564" s="248"/>
      <c r="M564" s="249"/>
      <c r="N564" s="250"/>
      <c r="O564" s="250"/>
      <c r="P564" s="250"/>
      <c r="Q564" s="250"/>
      <c r="R564" s="250"/>
      <c r="S564" s="250"/>
      <c r="T564" s="251"/>
      <c r="U564" s="12"/>
      <c r="V564" s="12"/>
      <c r="W564" s="12"/>
      <c r="X564" s="12"/>
      <c r="Y564" s="12"/>
      <c r="Z564" s="12"/>
      <c r="AA564" s="12"/>
      <c r="AB564" s="12"/>
      <c r="AC564" s="12"/>
      <c r="AD564" s="12"/>
      <c r="AE564" s="12"/>
      <c r="AT564" s="252" t="s">
        <v>276</v>
      </c>
      <c r="AU564" s="252" t="s">
        <v>86</v>
      </c>
      <c r="AV564" s="12" t="s">
        <v>86</v>
      </c>
      <c r="AW564" s="12" t="s">
        <v>32</v>
      </c>
      <c r="AX564" s="12" t="s">
        <v>76</v>
      </c>
      <c r="AY564" s="252" t="s">
        <v>251</v>
      </c>
    </row>
    <row r="565" s="15" customFormat="1">
      <c r="A565" s="15"/>
      <c r="B565" s="274"/>
      <c r="C565" s="275"/>
      <c r="D565" s="234" t="s">
        <v>276</v>
      </c>
      <c r="E565" s="276" t="s">
        <v>1</v>
      </c>
      <c r="F565" s="277" t="s">
        <v>423</v>
      </c>
      <c r="G565" s="275"/>
      <c r="H565" s="278">
        <v>78.5</v>
      </c>
      <c r="I565" s="279"/>
      <c r="J565" s="275"/>
      <c r="K565" s="275"/>
      <c r="L565" s="280"/>
      <c r="M565" s="281"/>
      <c r="N565" s="282"/>
      <c r="O565" s="282"/>
      <c r="P565" s="282"/>
      <c r="Q565" s="282"/>
      <c r="R565" s="282"/>
      <c r="S565" s="282"/>
      <c r="T565" s="283"/>
      <c r="U565" s="15"/>
      <c r="V565" s="15"/>
      <c r="W565" s="15"/>
      <c r="X565" s="15"/>
      <c r="Y565" s="15"/>
      <c r="Z565" s="15"/>
      <c r="AA565" s="15"/>
      <c r="AB565" s="15"/>
      <c r="AC565" s="15"/>
      <c r="AD565" s="15"/>
      <c r="AE565" s="15"/>
      <c r="AT565" s="284" t="s">
        <v>276</v>
      </c>
      <c r="AU565" s="284" t="s">
        <v>86</v>
      </c>
      <c r="AV565" s="15" t="s">
        <v>254</v>
      </c>
      <c r="AW565" s="15" t="s">
        <v>32</v>
      </c>
      <c r="AX565" s="15" t="s">
        <v>84</v>
      </c>
      <c r="AY565" s="284" t="s">
        <v>251</v>
      </c>
    </row>
    <row r="566" s="2" customFormat="1" ht="16.5" customHeight="1">
      <c r="A566" s="38"/>
      <c r="B566" s="39"/>
      <c r="C566" s="292" t="s">
        <v>1758</v>
      </c>
      <c r="D566" s="292" t="s">
        <v>1133</v>
      </c>
      <c r="E566" s="293" t="s">
        <v>2117</v>
      </c>
      <c r="F566" s="294" t="s">
        <v>2118</v>
      </c>
      <c r="G566" s="295" t="s">
        <v>681</v>
      </c>
      <c r="H566" s="296">
        <v>33.911999999999999</v>
      </c>
      <c r="I566" s="297"/>
      <c r="J566" s="298">
        <f>ROUND(I566*H566,2)</f>
        <v>0</v>
      </c>
      <c r="K566" s="299"/>
      <c r="L566" s="300"/>
      <c r="M566" s="301" t="s">
        <v>1</v>
      </c>
      <c r="N566" s="302" t="s">
        <v>41</v>
      </c>
      <c r="O566" s="91"/>
      <c r="P566" s="230">
        <f>O566*H566</f>
        <v>0</v>
      </c>
      <c r="Q566" s="230">
        <v>1</v>
      </c>
      <c r="R566" s="230">
        <f>Q566*H566</f>
        <v>33.911999999999999</v>
      </c>
      <c r="S566" s="230">
        <v>0</v>
      </c>
      <c r="T566" s="231">
        <f>S566*H566</f>
        <v>0</v>
      </c>
      <c r="U566" s="38"/>
      <c r="V566" s="38"/>
      <c r="W566" s="38"/>
      <c r="X566" s="38"/>
      <c r="Y566" s="38"/>
      <c r="Z566" s="38"/>
      <c r="AA566" s="38"/>
      <c r="AB566" s="38"/>
      <c r="AC566" s="38"/>
      <c r="AD566" s="38"/>
      <c r="AE566" s="38"/>
      <c r="AR566" s="232" t="s">
        <v>2030</v>
      </c>
      <c r="AT566" s="232" t="s">
        <v>1133</v>
      </c>
      <c r="AU566" s="232" t="s">
        <v>86</v>
      </c>
      <c r="AY566" s="17" t="s">
        <v>251</v>
      </c>
      <c r="BE566" s="233">
        <f>IF(N566="základní",J566,0)</f>
        <v>0</v>
      </c>
      <c r="BF566" s="233">
        <f>IF(N566="snížená",J566,0)</f>
        <v>0</v>
      </c>
      <c r="BG566" s="233">
        <f>IF(N566="zákl. přenesená",J566,0)</f>
        <v>0</v>
      </c>
      <c r="BH566" s="233">
        <f>IF(N566="sníž. přenesená",J566,0)</f>
        <v>0</v>
      </c>
      <c r="BI566" s="233">
        <f>IF(N566="nulová",J566,0)</f>
        <v>0</v>
      </c>
      <c r="BJ566" s="17" t="s">
        <v>84</v>
      </c>
      <c r="BK566" s="233">
        <f>ROUND(I566*H566,2)</f>
        <v>0</v>
      </c>
      <c r="BL566" s="17" t="s">
        <v>1605</v>
      </c>
      <c r="BM566" s="232" t="s">
        <v>2625</v>
      </c>
    </row>
    <row r="567" s="2" customFormat="1">
      <c r="A567" s="38"/>
      <c r="B567" s="39"/>
      <c r="C567" s="40"/>
      <c r="D567" s="234" t="s">
        <v>260</v>
      </c>
      <c r="E567" s="40"/>
      <c r="F567" s="235" t="s">
        <v>2118</v>
      </c>
      <c r="G567" s="40"/>
      <c r="H567" s="40"/>
      <c r="I567" s="236"/>
      <c r="J567" s="40"/>
      <c r="K567" s="40"/>
      <c r="L567" s="44"/>
      <c r="M567" s="237"/>
      <c r="N567" s="238"/>
      <c r="O567" s="91"/>
      <c r="P567" s="91"/>
      <c r="Q567" s="91"/>
      <c r="R567" s="91"/>
      <c r="S567" s="91"/>
      <c r="T567" s="92"/>
      <c r="U567" s="38"/>
      <c r="V567" s="38"/>
      <c r="W567" s="38"/>
      <c r="X567" s="38"/>
      <c r="Y567" s="38"/>
      <c r="Z567" s="38"/>
      <c r="AA567" s="38"/>
      <c r="AB567" s="38"/>
      <c r="AC567" s="38"/>
      <c r="AD567" s="38"/>
      <c r="AE567" s="38"/>
      <c r="AT567" s="17" t="s">
        <v>260</v>
      </c>
      <c r="AU567" s="17" t="s">
        <v>86</v>
      </c>
    </row>
    <row r="568" s="13" customFormat="1">
      <c r="A568" s="13"/>
      <c r="B568" s="253"/>
      <c r="C568" s="254"/>
      <c r="D568" s="234" t="s">
        <v>276</v>
      </c>
      <c r="E568" s="255" t="s">
        <v>1</v>
      </c>
      <c r="F568" s="256" t="s">
        <v>2040</v>
      </c>
      <c r="G568" s="254"/>
      <c r="H568" s="255" t="s">
        <v>1</v>
      </c>
      <c r="I568" s="257"/>
      <c r="J568" s="254"/>
      <c r="K568" s="254"/>
      <c r="L568" s="258"/>
      <c r="M568" s="259"/>
      <c r="N568" s="260"/>
      <c r="O568" s="260"/>
      <c r="P568" s="260"/>
      <c r="Q568" s="260"/>
      <c r="R568" s="260"/>
      <c r="S568" s="260"/>
      <c r="T568" s="261"/>
      <c r="U568" s="13"/>
      <c r="V568" s="13"/>
      <c r="W568" s="13"/>
      <c r="X568" s="13"/>
      <c r="Y568" s="13"/>
      <c r="Z568" s="13"/>
      <c r="AA568" s="13"/>
      <c r="AB568" s="13"/>
      <c r="AC568" s="13"/>
      <c r="AD568" s="13"/>
      <c r="AE568" s="13"/>
      <c r="AT568" s="262" t="s">
        <v>276</v>
      </c>
      <c r="AU568" s="262" t="s">
        <v>86</v>
      </c>
      <c r="AV568" s="13" t="s">
        <v>84</v>
      </c>
      <c r="AW568" s="13" t="s">
        <v>32</v>
      </c>
      <c r="AX568" s="13" t="s">
        <v>76</v>
      </c>
      <c r="AY568" s="262" t="s">
        <v>251</v>
      </c>
    </row>
    <row r="569" s="12" customFormat="1">
      <c r="A569" s="12"/>
      <c r="B569" s="242"/>
      <c r="C569" s="243"/>
      <c r="D569" s="234" t="s">
        <v>276</v>
      </c>
      <c r="E569" s="244" t="s">
        <v>1</v>
      </c>
      <c r="F569" s="245" t="s">
        <v>2626</v>
      </c>
      <c r="G569" s="243"/>
      <c r="H569" s="246">
        <v>9.2400000000000002</v>
      </c>
      <c r="I569" s="247"/>
      <c r="J569" s="243"/>
      <c r="K569" s="243"/>
      <c r="L569" s="248"/>
      <c r="M569" s="249"/>
      <c r="N569" s="250"/>
      <c r="O569" s="250"/>
      <c r="P569" s="250"/>
      <c r="Q569" s="250"/>
      <c r="R569" s="250"/>
      <c r="S569" s="250"/>
      <c r="T569" s="251"/>
      <c r="U569" s="12"/>
      <c r="V569" s="12"/>
      <c r="W569" s="12"/>
      <c r="X569" s="12"/>
      <c r="Y569" s="12"/>
      <c r="Z569" s="12"/>
      <c r="AA569" s="12"/>
      <c r="AB569" s="12"/>
      <c r="AC569" s="12"/>
      <c r="AD569" s="12"/>
      <c r="AE569" s="12"/>
      <c r="AT569" s="252" t="s">
        <v>276</v>
      </c>
      <c r="AU569" s="252" t="s">
        <v>86</v>
      </c>
      <c r="AV569" s="12" t="s">
        <v>86</v>
      </c>
      <c r="AW569" s="12" t="s">
        <v>32</v>
      </c>
      <c r="AX569" s="12" t="s">
        <v>76</v>
      </c>
      <c r="AY569" s="252" t="s">
        <v>251</v>
      </c>
    </row>
    <row r="570" s="13" customFormat="1">
      <c r="A570" s="13"/>
      <c r="B570" s="253"/>
      <c r="C570" s="254"/>
      <c r="D570" s="234" t="s">
        <v>276</v>
      </c>
      <c r="E570" s="255" t="s">
        <v>1</v>
      </c>
      <c r="F570" s="256" t="s">
        <v>2114</v>
      </c>
      <c r="G570" s="254"/>
      <c r="H570" s="255" t="s">
        <v>1</v>
      </c>
      <c r="I570" s="257"/>
      <c r="J570" s="254"/>
      <c r="K570" s="254"/>
      <c r="L570" s="258"/>
      <c r="M570" s="259"/>
      <c r="N570" s="260"/>
      <c r="O570" s="260"/>
      <c r="P570" s="260"/>
      <c r="Q570" s="260"/>
      <c r="R570" s="260"/>
      <c r="S570" s="260"/>
      <c r="T570" s="261"/>
      <c r="U570" s="13"/>
      <c r="V570" s="13"/>
      <c r="W570" s="13"/>
      <c r="X570" s="13"/>
      <c r="Y570" s="13"/>
      <c r="Z570" s="13"/>
      <c r="AA570" s="13"/>
      <c r="AB570" s="13"/>
      <c r="AC570" s="13"/>
      <c r="AD570" s="13"/>
      <c r="AE570" s="13"/>
      <c r="AT570" s="262" t="s">
        <v>276</v>
      </c>
      <c r="AU570" s="262" t="s">
        <v>86</v>
      </c>
      <c r="AV570" s="13" t="s">
        <v>84</v>
      </c>
      <c r="AW570" s="13" t="s">
        <v>32</v>
      </c>
      <c r="AX570" s="13" t="s">
        <v>76</v>
      </c>
      <c r="AY570" s="262" t="s">
        <v>251</v>
      </c>
    </row>
    <row r="571" s="12" customFormat="1">
      <c r="A571" s="12"/>
      <c r="B571" s="242"/>
      <c r="C571" s="243"/>
      <c r="D571" s="234" t="s">
        <v>276</v>
      </c>
      <c r="E571" s="244" t="s">
        <v>1</v>
      </c>
      <c r="F571" s="245" t="s">
        <v>2627</v>
      </c>
      <c r="G571" s="243"/>
      <c r="H571" s="246">
        <v>9.5999999999999996</v>
      </c>
      <c r="I571" s="247"/>
      <c r="J571" s="243"/>
      <c r="K571" s="243"/>
      <c r="L571" s="248"/>
      <c r="M571" s="249"/>
      <c r="N571" s="250"/>
      <c r="O571" s="250"/>
      <c r="P571" s="250"/>
      <c r="Q571" s="250"/>
      <c r="R571" s="250"/>
      <c r="S571" s="250"/>
      <c r="T571" s="251"/>
      <c r="U571" s="12"/>
      <c r="V571" s="12"/>
      <c r="W571" s="12"/>
      <c r="X571" s="12"/>
      <c r="Y571" s="12"/>
      <c r="Z571" s="12"/>
      <c r="AA571" s="12"/>
      <c r="AB571" s="12"/>
      <c r="AC571" s="12"/>
      <c r="AD571" s="12"/>
      <c r="AE571" s="12"/>
      <c r="AT571" s="252" t="s">
        <v>276</v>
      </c>
      <c r="AU571" s="252" t="s">
        <v>86</v>
      </c>
      <c r="AV571" s="12" t="s">
        <v>86</v>
      </c>
      <c r="AW571" s="12" t="s">
        <v>32</v>
      </c>
      <c r="AX571" s="12" t="s">
        <v>76</v>
      </c>
      <c r="AY571" s="252" t="s">
        <v>251</v>
      </c>
    </row>
    <row r="572" s="15" customFormat="1">
      <c r="A572" s="15"/>
      <c r="B572" s="274"/>
      <c r="C572" s="275"/>
      <c r="D572" s="234" t="s">
        <v>276</v>
      </c>
      <c r="E572" s="276" t="s">
        <v>1</v>
      </c>
      <c r="F572" s="277" t="s">
        <v>423</v>
      </c>
      <c r="G572" s="275"/>
      <c r="H572" s="278">
        <v>18.84</v>
      </c>
      <c r="I572" s="279"/>
      <c r="J572" s="275"/>
      <c r="K572" s="275"/>
      <c r="L572" s="280"/>
      <c r="M572" s="281"/>
      <c r="N572" s="282"/>
      <c r="O572" s="282"/>
      <c r="P572" s="282"/>
      <c r="Q572" s="282"/>
      <c r="R572" s="282"/>
      <c r="S572" s="282"/>
      <c r="T572" s="283"/>
      <c r="U572" s="15"/>
      <c r="V572" s="15"/>
      <c r="W572" s="15"/>
      <c r="X572" s="15"/>
      <c r="Y572" s="15"/>
      <c r="Z572" s="15"/>
      <c r="AA572" s="15"/>
      <c r="AB572" s="15"/>
      <c r="AC572" s="15"/>
      <c r="AD572" s="15"/>
      <c r="AE572" s="15"/>
      <c r="AT572" s="284" t="s">
        <v>276</v>
      </c>
      <c r="AU572" s="284" t="s">
        <v>86</v>
      </c>
      <c r="AV572" s="15" t="s">
        <v>254</v>
      </c>
      <c r="AW572" s="15" t="s">
        <v>32</v>
      </c>
      <c r="AX572" s="15" t="s">
        <v>84</v>
      </c>
      <c r="AY572" s="284" t="s">
        <v>251</v>
      </c>
    </row>
    <row r="573" s="12" customFormat="1">
      <c r="A573" s="12"/>
      <c r="B573" s="242"/>
      <c r="C573" s="243"/>
      <c r="D573" s="234" t="s">
        <v>276</v>
      </c>
      <c r="E573" s="243"/>
      <c r="F573" s="245" t="s">
        <v>2628</v>
      </c>
      <c r="G573" s="243"/>
      <c r="H573" s="246">
        <v>33.911999999999999</v>
      </c>
      <c r="I573" s="247"/>
      <c r="J573" s="243"/>
      <c r="K573" s="243"/>
      <c r="L573" s="248"/>
      <c r="M573" s="249"/>
      <c r="N573" s="250"/>
      <c r="O573" s="250"/>
      <c r="P573" s="250"/>
      <c r="Q573" s="250"/>
      <c r="R573" s="250"/>
      <c r="S573" s="250"/>
      <c r="T573" s="251"/>
      <c r="U573" s="12"/>
      <c r="V573" s="12"/>
      <c r="W573" s="12"/>
      <c r="X573" s="12"/>
      <c r="Y573" s="12"/>
      <c r="Z573" s="12"/>
      <c r="AA573" s="12"/>
      <c r="AB573" s="12"/>
      <c r="AC573" s="12"/>
      <c r="AD573" s="12"/>
      <c r="AE573" s="12"/>
      <c r="AT573" s="252" t="s">
        <v>276</v>
      </c>
      <c r="AU573" s="252" t="s">
        <v>86</v>
      </c>
      <c r="AV573" s="12" t="s">
        <v>86</v>
      </c>
      <c r="AW573" s="12" t="s">
        <v>4</v>
      </c>
      <c r="AX573" s="12" t="s">
        <v>84</v>
      </c>
      <c r="AY573" s="252" t="s">
        <v>251</v>
      </c>
    </row>
    <row r="574" s="2" customFormat="1" ht="24.15" customHeight="1">
      <c r="A574" s="38"/>
      <c r="B574" s="39"/>
      <c r="C574" s="220" t="s">
        <v>1764</v>
      </c>
      <c r="D574" s="220" t="s">
        <v>255</v>
      </c>
      <c r="E574" s="221" t="s">
        <v>2124</v>
      </c>
      <c r="F574" s="222" t="s">
        <v>2125</v>
      </c>
      <c r="G574" s="223" t="s">
        <v>802</v>
      </c>
      <c r="H574" s="224">
        <v>40</v>
      </c>
      <c r="I574" s="225"/>
      <c r="J574" s="226">
        <f>ROUND(I574*H574,2)</f>
        <v>0</v>
      </c>
      <c r="K574" s="227"/>
      <c r="L574" s="44"/>
      <c r="M574" s="228" t="s">
        <v>1</v>
      </c>
      <c r="N574" s="229" t="s">
        <v>41</v>
      </c>
      <c r="O574" s="91"/>
      <c r="P574" s="230">
        <f>O574*H574</f>
        <v>0</v>
      </c>
      <c r="Q574" s="230">
        <v>0</v>
      </c>
      <c r="R574" s="230">
        <f>Q574*H574</f>
        <v>0</v>
      </c>
      <c r="S574" s="230">
        <v>0</v>
      </c>
      <c r="T574" s="231">
        <f>S574*H574</f>
        <v>0</v>
      </c>
      <c r="U574" s="38"/>
      <c r="V574" s="38"/>
      <c r="W574" s="38"/>
      <c r="X574" s="38"/>
      <c r="Y574" s="38"/>
      <c r="Z574" s="38"/>
      <c r="AA574" s="38"/>
      <c r="AB574" s="38"/>
      <c r="AC574" s="38"/>
      <c r="AD574" s="38"/>
      <c r="AE574" s="38"/>
      <c r="AR574" s="232" t="s">
        <v>1605</v>
      </c>
      <c r="AT574" s="232" t="s">
        <v>255</v>
      </c>
      <c r="AU574" s="232" t="s">
        <v>86</v>
      </c>
      <c r="AY574" s="17" t="s">
        <v>251</v>
      </c>
      <c r="BE574" s="233">
        <f>IF(N574="základní",J574,0)</f>
        <v>0</v>
      </c>
      <c r="BF574" s="233">
        <f>IF(N574="snížená",J574,0)</f>
        <v>0</v>
      </c>
      <c r="BG574" s="233">
        <f>IF(N574="zákl. přenesená",J574,0)</f>
        <v>0</v>
      </c>
      <c r="BH574" s="233">
        <f>IF(N574="sníž. přenesená",J574,0)</f>
        <v>0</v>
      </c>
      <c r="BI574" s="233">
        <f>IF(N574="nulová",J574,0)</f>
        <v>0</v>
      </c>
      <c r="BJ574" s="17" t="s">
        <v>84</v>
      </c>
      <c r="BK574" s="233">
        <f>ROUND(I574*H574,2)</f>
        <v>0</v>
      </c>
      <c r="BL574" s="17" t="s">
        <v>1605</v>
      </c>
      <c r="BM574" s="232" t="s">
        <v>2629</v>
      </c>
    </row>
    <row r="575" s="2" customFormat="1">
      <c r="A575" s="38"/>
      <c r="B575" s="39"/>
      <c r="C575" s="40"/>
      <c r="D575" s="234" t="s">
        <v>260</v>
      </c>
      <c r="E575" s="40"/>
      <c r="F575" s="235" t="s">
        <v>2127</v>
      </c>
      <c r="G575" s="40"/>
      <c r="H575" s="40"/>
      <c r="I575" s="236"/>
      <c r="J575" s="40"/>
      <c r="K575" s="40"/>
      <c r="L575" s="44"/>
      <c r="M575" s="237"/>
      <c r="N575" s="238"/>
      <c r="O575" s="91"/>
      <c r="P575" s="91"/>
      <c r="Q575" s="91"/>
      <c r="R575" s="91"/>
      <c r="S575" s="91"/>
      <c r="T575" s="92"/>
      <c r="U575" s="38"/>
      <c r="V575" s="38"/>
      <c r="W575" s="38"/>
      <c r="X575" s="38"/>
      <c r="Y575" s="38"/>
      <c r="Z575" s="38"/>
      <c r="AA575" s="38"/>
      <c r="AB575" s="38"/>
      <c r="AC575" s="38"/>
      <c r="AD575" s="38"/>
      <c r="AE575" s="38"/>
      <c r="AT575" s="17" t="s">
        <v>260</v>
      </c>
      <c r="AU575" s="17" t="s">
        <v>86</v>
      </c>
    </row>
    <row r="576" s="2" customFormat="1">
      <c r="A576" s="38"/>
      <c r="B576" s="39"/>
      <c r="C576" s="40"/>
      <c r="D576" s="240" t="s">
        <v>274</v>
      </c>
      <c r="E576" s="40"/>
      <c r="F576" s="241" t="s">
        <v>2128</v>
      </c>
      <c r="G576" s="40"/>
      <c r="H576" s="40"/>
      <c r="I576" s="236"/>
      <c r="J576" s="40"/>
      <c r="K576" s="40"/>
      <c r="L576" s="44"/>
      <c r="M576" s="237"/>
      <c r="N576" s="238"/>
      <c r="O576" s="91"/>
      <c r="P576" s="91"/>
      <c r="Q576" s="91"/>
      <c r="R576" s="91"/>
      <c r="S576" s="91"/>
      <c r="T576" s="92"/>
      <c r="U576" s="38"/>
      <c r="V576" s="38"/>
      <c r="W576" s="38"/>
      <c r="X576" s="38"/>
      <c r="Y576" s="38"/>
      <c r="Z576" s="38"/>
      <c r="AA576" s="38"/>
      <c r="AB576" s="38"/>
      <c r="AC576" s="38"/>
      <c r="AD576" s="38"/>
      <c r="AE576" s="38"/>
      <c r="AT576" s="17" t="s">
        <v>274</v>
      </c>
      <c r="AU576" s="17" t="s">
        <v>86</v>
      </c>
    </row>
    <row r="577" s="13" customFormat="1">
      <c r="A577" s="13"/>
      <c r="B577" s="253"/>
      <c r="C577" s="254"/>
      <c r="D577" s="234" t="s">
        <v>276</v>
      </c>
      <c r="E577" s="255" t="s">
        <v>1</v>
      </c>
      <c r="F577" s="256" t="s">
        <v>2112</v>
      </c>
      <c r="G577" s="254"/>
      <c r="H577" s="255" t="s">
        <v>1</v>
      </c>
      <c r="I577" s="257"/>
      <c r="J577" s="254"/>
      <c r="K577" s="254"/>
      <c r="L577" s="258"/>
      <c r="M577" s="259"/>
      <c r="N577" s="260"/>
      <c r="O577" s="260"/>
      <c r="P577" s="260"/>
      <c r="Q577" s="260"/>
      <c r="R577" s="260"/>
      <c r="S577" s="260"/>
      <c r="T577" s="261"/>
      <c r="U577" s="13"/>
      <c r="V577" s="13"/>
      <c r="W577" s="13"/>
      <c r="X577" s="13"/>
      <c r="Y577" s="13"/>
      <c r="Z577" s="13"/>
      <c r="AA577" s="13"/>
      <c r="AB577" s="13"/>
      <c r="AC577" s="13"/>
      <c r="AD577" s="13"/>
      <c r="AE577" s="13"/>
      <c r="AT577" s="262" t="s">
        <v>276</v>
      </c>
      <c r="AU577" s="262" t="s">
        <v>86</v>
      </c>
      <c r="AV577" s="13" t="s">
        <v>84</v>
      </c>
      <c r="AW577" s="13" t="s">
        <v>32</v>
      </c>
      <c r="AX577" s="13" t="s">
        <v>76</v>
      </c>
      <c r="AY577" s="262" t="s">
        <v>251</v>
      </c>
    </row>
    <row r="578" s="12" customFormat="1">
      <c r="A578" s="12"/>
      <c r="B578" s="242"/>
      <c r="C578" s="243"/>
      <c r="D578" s="234" t="s">
        <v>276</v>
      </c>
      <c r="E578" s="244" t="s">
        <v>1</v>
      </c>
      <c r="F578" s="245" t="s">
        <v>2630</v>
      </c>
      <c r="G578" s="243"/>
      <c r="H578" s="246">
        <v>40</v>
      </c>
      <c r="I578" s="247"/>
      <c r="J578" s="243"/>
      <c r="K578" s="243"/>
      <c r="L578" s="248"/>
      <c r="M578" s="249"/>
      <c r="N578" s="250"/>
      <c r="O578" s="250"/>
      <c r="P578" s="250"/>
      <c r="Q578" s="250"/>
      <c r="R578" s="250"/>
      <c r="S578" s="250"/>
      <c r="T578" s="251"/>
      <c r="U578" s="12"/>
      <c r="V578" s="12"/>
      <c r="W578" s="12"/>
      <c r="X578" s="12"/>
      <c r="Y578" s="12"/>
      <c r="Z578" s="12"/>
      <c r="AA578" s="12"/>
      <c r="AB578" s="12"/>
      <c r="AC578" s="12"/>
      <c r="AD578" s="12"/>
      <c r="AE578" s="12"/>
      <c r="AT578" s="252" t="s">
        <v>276</v>
      </c>
      <c r="AU578" s="252" t="s">
        <v>86</v>
      </c>
      <c r="AV578" s="12" t="s">
        <v>86</v>
      </c>
      <c r="AW578" s="12" t="s">
        <v>32</v>
      </c>
      <c r="AX578" s="12" t="s">
        <v>84</v>
      </c>
      <c r="AY578" s="252" t="s">
        <v>251</v>
      </c>
    </row>
    <row r="579" s="2" customFormat="1" ht="16.5" customHeight="1">
      <c r="A579" s="38"/>
      <c r="B579" s="39"/>
      <c r="C579" s="292" t="s">
        <v>1772</v>
      </c>
      <c r="D579" s="292" t="s">
        <v>1133</v>
      </c>
      <c r="E579" s="293" t="s">
        <v>2131</v>
      </c>
      <c r="F579" s="294" t="s">
        <v>2132</v>
      </c>
      <c r="G579" s="295" t="s">
        <v>681</v>
      </c>
      <c r="H579" s="296">
        <v>34.560000000000002</v>
      </c>
      <c r="I579" s="297"/>
      <c r="J579" s="298">
        <f>ROUND(I579*H579,2)</f>
        <v>0</v>
      </c>
      <c r="K579" s="299"/>
      <c r="L579" s="300"/>
      <c r="M579" s="301" t="s">
        <v>1</v>
      </c>
      <c r="N579" s="302" t="s">
        <v>41</v>
      </c>
      <c r="O579" s="91"/>
      <c r="P579" s="230">
        <f>O579*H579</f>
        <v>0</v>
      </c>
      <c r="Q579" s="230">
        <v>1</v>
      </c>
      <c r="R579" s="230">
        <f>Q579*H579</f>
        <v>34.560000000000002</v>
      </c>
      <c r="S579" s="230">
        <v>0</v>
      </c>
      <c r="T579" s="231">
        <f>S579*H579</f>
        <v>0</v>
      </c>
      <c r="U579" s="38"/>
      <c r="V579" s="38"/>
      <c r="W579" s="38"/>
      <c r="X579" s="38"/>
      <c r="Y579" s="38"/>
      <c r="Z579" s="38"/>
      <c r="AA579" s="38"/>
      <c r="AB579" s="38"/>
      <c r="AC579" s="38"/>
      <c r="AD579" s="38"/>
      <c r="AE579" s="38"/>
      <c r="AR579" s="232" t="s">
        <v>2030</v>
      </c>
      <c r="AT579" s="232" t="s">
        <v>1133</v>
      </c>
      <c r="AU579" s="232" t="s">
        <v>86</v>
      </c>
      <c r="AY579" s="17" t="s">
        <v>251</v>
      </c>
      <c r="BE579" s="233">
        <f>IF(N579="základní",J579,0)</f>
        <v>0</v>
      </c>
      <c r="BF579" s="233">
        <f>IF(N579="snížená",J579,0)</f>
        <v>0</v>
      </c>
      <c r="BG579" s="233">
        <f>IF(N579="zákl. přenesená",J579,0)</f>
        <v>0</v>
      </c>
      <c r="BH579" s="233">
        <f>IF(N579="sníž. přenesená",J579,0)</f>
        <v>0</v>
      </c>
      <c r="BI579" s="233">
        <f>IF(N579="nulová",J579,0)</f>
        <v>0</v>
      </c>
      <c r="BJ579" s="17" t="s">
        <v>84</v>
      </c>
      <c r="BK579" s="233">
        <f>ROUND(I579*H579,2)</f>
        <v>0</v>
      </c>
      <c r="BL579" s="17" t="s">
        <v>1605</v>
      </c>
      <c r="BM579" s="232" t="s">
        <v>2631</v>
      </c>
    </row>
    <row r="580" s="2" customFormat="1">
      <c r="A580" s="38"/>
      <c r="B580" s="39"/>
      <c r="C580" s="40"/>
      <c r="D580" s="234" t="s">
        <v>260</v>
      </c>
      <c r="E580" s="40"/>
      <c r="F580" s="235" t="s">
        <v>2132</v>
      </c>
      <c r="G580" s="40"/>
      <c r="H580" s="40"/>
      <c r="I580" s="236"/>
      <c r="J580" s="40"/>
      <c r="K580" s="40"/>
      <c r="L580" s="44"/>
      <c r="M580" s="237"/>
      <c r="N580" s="238"/>
      <c r="O580" s="91"/>
      <c r="P580" s="91"/>
      <c r="Q580" s="91"/>
      <c r="R580" s="91"/>
      <c r="S580" s="91"/>
      <c r="T580" s="92"/>
      <c r="U580" s="38"/>
      <c r="V580" s="38"/>
      <c r="W580" s="38"/>
      <c r="X580" s="38"/>
      <c r="Y580" s="38"/>
      <c r="Z580" s="38"/>
      <c r="AA580" s="38"/>
      <c r="AB580" s="38"/>
      <c r="AC580" s="38"/>
      <c r="AD580" s="38"/>
      <c r="AE580" s="38"/>
      <c r="AT580" s="17" t="s">
        <v>260</v>
      </c>
      <c r="AU580" s="17" t="s">
        <v>86</v>
      </c>
    </row>
    <row r="581" s="12" customFormat="1">
      <c r="A581" s="12"/>
      <c r="B581" s="242"/>
      <c r="C581" s="243"/>
      <c r="D581" s="234" t="s">
        <v>276</v>
      </c>
      <c r="E581" s="244" t="s">
        <v>1</v>
      </c>
      <c r="F581" s="245" t="s">
        <v>2632</v>
      </c>
      <c r="G581" s="243"/>
      <c r="H581" s="246">
        <v>19.199999999999999</v>
      </c>
      <c r="I581" s="247"/>
      <c r="J581" s="243"/>
      <c r="K581" s="243"/>
      <c r="L581" s="248"/>
      <c r="M581" s="249"/>
      <c r="N581" s="250"/>
      <c r="O581" s="250"/>
      <c r="P581" s="250"/>
      <c r="Q581" s="250"/>
      <c r="R581" s="250"/>
      <c r="S581" s="250"/>
      <c r="T581" s="251"/>
      <c r="U581" s="12"/>
      <c r="V581" s="12"/>
      <c r="W581" s="12"/>
      <c r="X581" s="12"/>
      <c r="Y581" s="12"/>
      <c r="Z581" s="12"/>
      <c r="AA581" s="12"/>
      <c r="AB581" s="12"/>
      <c r="AC581" s="12"/>
      <c r="AD581" s="12"/>
      <c r="AE581" s="12"/>
      <c r="AT581" s="252" t="s">
        <v>276</v>
      </c>
      <c r="AU581" s="252" t="s">
        <v>86</v>
      </c>
      <c r="AV581" s="12" t="s">
        <v>86</v>
      </c>
      <c r="AW581" s="12" t="s">
        <v>32</v>
      </c>
      <c r="AX581" s="12" t="s">
        <v>84</v>
      </c>
      <c r="AY581" s="252" t="s">
        <v>251</v>
      </c>
    </row>
    <row r="582" s="12" customFormat="1">
      <c r="A582" s="12"/>
      <c r="B582" s="242"/>
      <c r="C582" s="243"/>
      <c r="D582" s="234" t="s">
        <v>276</v>
      </c>
      <c r="E582" s="243"/>
      <c r="F582" s="245" t="s">
        <v>2633</v>
      </c>
      <c r="G582" s="243"/>
      <c r="H582" s="246">
        <v>34.560000000000002</v>
      </c>
      <c r="I582" s="247"/>
      <c r="J582" s="243"/>
      <c r="K582" s="243"/>
      <c r="L582" s="248"/>
      <c r="M582" s="249"/>
      <c r="N582" s="250"/>
      <c r="O582" s="250"/>
      <c r="P582" s="250"/>
      <c r="Q582" s="250"/>
      <c r="R582" s="250"/>
      <c r="S582" s="250"/>
      <c r="T582" s="251"/>
      <c r="U582" s="12"/>
      <c r="V582" s="12"/>
      <c r="W582" s="12"/>
      <c r="X582" s="12"/>
      <c r="Y582" s="12"/>
      <c r="Z582" s="12"/>
      <c r="AA582" s="12"/>
      <c r="AB582" s="12"/>
      <c r="AC582" s="12"/>
      <c r="AD582" s="12"/>
      <c r="AE582" s="12"/>
      <c r="AT582" s="252" t="s">
        <v>276</v>
      </c>
      <c r="AU582" s="252" t="s">
        <v>86</v>
      </c>
      <c r="AV582" s="12" t="s">
        <v>86</v>
      </c>
      <c r="AW582" s="12" t="s">
        <v>4</v>
      </c>
      <c r="AX582" s="12" t="s">
        <v>84</v>
      </c>
      <c r="AY582" s="252" t="s">
        <v>251</v>
      </c>
    </row>
    <row r="583" s="2" customFormat="1" ht="16.5" customHeight="1">
      <c r="A583" s="38"/>
      <c r="B583" s="39"/>
      <c r="C583" s="292" t="s">
        <v>1778</v>
      </c>
      <c r="D583" s="292" t="s">
        <v>1133</v>
      </c>
      <c r="E583" s="293" t="s">
        <v>2137</v>
      </c>
      <c r="F583" s="294" t="s">
        <v>2138</v>
      </c>
      <c r="G583" s="295" t="s">
        <v>681</v>
      </c>
      <c r="H583" s="296">
        <v>34.560000000000002</v>
      </c>
      <c r="I583" s="297"/>
      <c r="J583" s="298">
        <f>ROUND(I583*H583,2)</f>
        <v>0</v>
      </c>
      <c r="K583" s="299"/>
      <c r="L583" s="300"/>
      <c r="M583" s="301" t="s">
        <v>1</v>
      </c>
      <c r="N583" s="302" t="s">
        <v>41</v>
      </c>
      <c r="O583" s="91"/>
      <c r="P583" s="230">
        <f>O583*H583</f>
        <v>0</v>
      </c>
      <c r="Q583" s="230">
        <v>1</v>
      </c>
      <c r="R583" s="230">
        <f>Q583*H583</f>
        <v>34.560000000000002</v>
      </c>
      <c r="S583" s="230">
        <v>0</v>
      </c>
      <c r="T583" s="231">
        <f>S583*H583</f>
        <v>0</v>
      </c>
      <c r="U583" s="38"/>
      <c r="V583" s="38"/>
      <c r="W583" s="38"/>
      <c r="X583" s="38"/>
      <c r="Y583" s="38"/>
      <c r="Z583" s="38"/>
      <c r="AA583" s="38"/>
      <c r="AB583" s="38"/>
      <c r="AC583" s="38"/>
      <c r="AD583" s="38"/>
      <c r="AE583" s="38"/>
      <c r="AR583" s="232" t="s">
        <v>2030</v>
      </c>
      <c r="AT583" s="232" t="s">
        <v>1133</v>
      </c>
      <c r="AU583" s="232" t="s">
        <v>86</v>
      </c>
      <c r="AY583" s="17" t="s">
        <v>251</v>
      </c>
      <c r="BE583" s="233">
        <f>IF(N583="základní",J583,0)</f>
        <v>0</v>
      </c>
      <c r="BF583" s="233">
        <f>IF(N583="snížená",J583,0)</f>
        <v>0</v>
      </c>
      <c r="BG583" s="233">
        <f>IF(N583="zákl. přenesená",J583,0)</f>
        <v>0</v>
      </c>
      <c r="BH583" s="233">
        <f>IF(N583="sníž. přenesená",J583,0)</f>
        <v>0</v>
      </c>
      <c r="BI583" s="233">
        <f>IF(N583="nulová",J583,0)</f>
        <v>0</v>
      </c>
      <c r="BJ583" s="17" t="s">
        <v>84</v>
      </c>
      <c r="BK583" s="233">
        <f>ROUND(I583*H583,2)</f>
        <v>0</v>
      </c>
      <c r="BL583" s="17" t="s">
        <v>1605</v>
      </c>
      <c r="BM583" s="232" t="s">
        <v>2634</v>
      </c>
    </row>
    <row r="584" s="2" customFormat="1">
      <c r="A584" s="38"/>
      <c r="B584" s="39"/>
      <c r="C584" s="40"/>
      <c r="D584" s="234" t="s">
        <v>260</v>
      </c>
      <c r="E584" s="40"/>
      <c r="F584" s="235" t="s">
        <v>2138</v>
      </c>
      <c r="G584" s="40"/>
      <c r="H584" s="40"/>
      <c r="I584" s="236"/>
      <c r="J584" s="40"/>
      <c r="K584" s="40"/>
      <c r="L584" s="44"/>
      <c r="M584" s="237"/>
      <c r="N584" s="238"/>
      <c r="O584" s="91"/>
      <c r="P584" s="91"/>
      <c r="Q584" s="91"/>
      <c r="R584" s="91"/>
      <c r="S584" s="91"/>
      <c r="T584" s="92"/>
      <c r="U584" s="38"/>
      <c r="V584" s="38"/>
      <c r="W584" s="38"/>
      <c r="X584" s="38"/>
      <c r="Y584" s="38"/>
      <c r="Z584" s="38"/>
      <c r="AA584" s="38"/>
      <c r="AB584" s="38"/>
      <c r="AC584" s="38"/>
      <c r="AD584" s="38"/>
      <c r="AE584" s="38"/>
      <c r="AT584" s="17" t="s">
        <v>260</v>
      </c>
      <c r="AU584" s="17" t="s">
        <v>86</v>
      </c>
    </row>
    <row r="585" s="12" customFormat="1">
      <c r="A585" s="12"/>
      <c r="B585" s="242"/>
      <c r="C585" s="243"/>
      <c r="D585" s="234" t="s">
        <v>276</v>
      </c>
      <c r="E585" s="244" t="s">
        <v>1</v>
      </c>
      <c r="F585" s="245" t="s">
        <v>2632</v>
      </c>
      <c r="G585" s="243"/>
      <c r="H585" s="246">
        <v>19.199999999999999</v>
      </c>
      <c r="I585" s="247"/>
      <c r="J585" s="243"/>
      <c r="K585" s="243"/>
      <c r="L585" s="248"/>
      <c r="M585" s="249"/>
      <c r="N585" s="250"/>
      <c r="O585" s="250"/>
      <c r="P585" s="250"/>
      <c r="Q585" s="250"/>
      <c r="R585" s="250"/>
      <c r="S585" s="250"/>
      <c r="T585" s="251"/>
      <c r="U585" s="12"/>
      <c r="V585" s="12"/>
      <c r="W585" s="12"/>
      <c r="X585" s="12"/>
      <c r="Y585" s="12"/>
      <c r="Z585" s="12"/>
      <c r="AA585" s="12"/>
      <c r="AB585" s="12"/>
      <c r="AC585" s="12"/>
      <c r="AD585" s="12"/>
      <c r="AE585" s="12"/>
      <c r="AT585" s="252" t="s">
        <v>276</v>
      </c>
      <c r="AU585" s="252" t="s">
        <v>86</v>
      </c>
      <c r="AV585" s="12" t="s">
        <v>86</v>
      </c>
      <c r="AW585" s="12" t="s">
        <v>32</v>
      </c>
      <c r="AX585" s="12" t="s">
        <v>84</v>
      </c>
      <c r="AY585" s="252" t="s">
        <v>251</v>
      </c>
    </row>
    <row r="586" s="12" customFormat="1">
      <c r="A586" s="12"/>
      <c r="B586" s="242"/>
      <c r="C586" s="243"/>
      <c r="D586" s="234" t="s">
        <v>276</v>
      </c>
      <c r="E586" s="243"/>
      <c r="F586" s="245" t="s">
        <v>2633</v>
      </c>
      <c r="G586" s="243"/>
      <c r="H586" s="246">
        <v>34.560000000000002</v>
      </c>
      <c r="I586" s="247"/>
      <c r="J586" s="243"/>
      <c r="K586" s="243"/>
      <c r="L586" s="248"/>
      <c r="M586" s="249"/>
      <c r="N586" s="250"/>
      <c r="O586" s="250"/>
      <c r="P586" s="250"/>
      <c r="Q586" s="250"/>
      <c r="R586" s="250"/>
      <c r="S586" s="250"/>
      <c r="T586" s="251"/>
      <c r="U586" s="12"/>
      <c r="V586" s="12"/>
      <c r="W586" s="12"/>
      <c r="X586" s="12"/>
      <c r="Y586" s="12"/>
      <c r="Z586" s="12"/>
      <c r="AA586" s="12"/>
      <c r="AB586" s="12"/>
      <c r="AC586" s="12"/>
      <c r="AD586" s="12"/>
      <c r="AE586" s="12"/>
      <c r="AT586" s="252" t="s">
        <v>276</v>
      </c>
      <c r="AU586" s="252" t="s">
        <v>86</v>
      </c>
      <c r="AV586" s="12" t="s">
        <v>86</v>
      </c>
      <c r="AW586" s="12" t="s">
        <v>4</v>
      </c>
      <c r="AX586" s="12" t="s">
        <v>84</v>
      </c>
      <c r="AY586" s="252" t="s">
        <v>251</v>
      </c>
    </row>
    <row r="587" s="2" customFormat="1" ht="24.15" customHeight="1">
      <c r="A587" s="38"/>
      <c r="B587" s="39"/>
      <c r="C587" s="220" t="s">
        <v>1784</v>
      </c>
      <c r="D587" s="220" t="s">
        <v>255</v>
      </c>
      <c r="E587" s="221" t="s">
        <v>2141</v>
      </c>
      <c r="F587" s="222" t="s">
        <v>2142</v>
      </c>
      <c r="G587" s="223" t="s">
        <v>802</v>
      </c>
      <c r="H587" s="224">
        <v>125.5</v>
      </c>
      <c r="I587" s="225"/>
      <c r="J587" s="226">
        <f>ROUND(I587*H587,2)</f>
        <v>0</v>
      </c>
      <c r="K587" s="227"/>
      <c r="L587" s="44"/>
      <c r="M587" s="228" t="s">
        <v>1</v>
      </c>
      <c r="N587" s="229" t="s">
        <v>41</v>
      </c>
      <c r="O587" s="91"/>
      <c r="P587" s="230">
        <f>O587*H587</f>
        <v>0</v>
      </c>
      <c r="Q587" s="230">
        <v>0</v>
      </c>
      <c r="R587" s="230">
        <f>Q587*H587</f>
        <v>0</v>
      </c>
      <c r="S587" s="230">
        <v>0</v>
      </c>
      <c r="T587" s="231">
        <f>S587*H587</f>
        <v>0</v>
      </c>
      <c r="U587" s="38"/>
      <c r="V587" s="38"/>
      <c r="W587" s="38"/>
      <c r="X587" s="38"/>
      <c r="Y587" s="38"/>
      <c r="Z587" s="38"/>
      <c r="AA587" s="38"/>
      <c r="AB587" s="38"/>
      <c r="AC587" s="38"/>
      <c r="AD587" s="38"/>
      <c r="AE587" s="38"/>
      <c r="AR587" s="232" t="s">
        <v>1605</v>
      </c>
      <c r="AT587" s="232" t="s">
        <v>255</v>
      </c>
      <c r="AU587" s="232" t="s">
        <v>86</v>
      </c>
      <c r="AY587" s="17" t="s">
        <v>251</v>
      </c>
      <c r="BE587" s="233">
        <f>IF(N587="základní",J587,0)</f>
        <v>0</v>
      </c>
      <c r="BF587" s="233">
        <f>IF(N587="snížená",J587,0)</f>
        <v>0</v>
      </c>
      <c r="BG587" s="233">
        <f>IF(N587="zákl. přenesená",J587,0)</f>
        <v>0</v>
      </c>
      <c r="BH587" s="233">
        <f>IF(N587="sníž. přenesená",J587,0)</f>
        <v>0</v>
      </c>
      <c r="BI587" s="233">
        <f>IF(N587="nulová",J587,0)</f>
        <v>0</v>
      </c>
      <c r="BJ587" s="17" t="s">
        <v>84</v>
      </c>
      <c r="BK587" s="233">
        <f>ROUND(I587*H587,2)</f>
        <v>0</v>
      </c>
      <c r="BL587" s="17" t="s">
        <v>1605</v>
      </c>
      <c r="BM587" s="232" t="s">
        <v>2635</v>
      </c>
    </row>
    <row r="588" s="2" customFormat="1">
      <c r="A588" s="38"/>
      <c r="B588" s="39"/>
      <c r="C588" s="40"/>
      <c r="D588" s="234" t="s">
        <v>260</v>
      </c>
      <c r="E588" s="40"/>
      <c r="F588" s="235" t="s">
        <v>2144</v>
      </c>
      <c r="G588" s="40"/>
      <c r="H588" s="40"/>
      <c r="I588" s="236"/>
      <c r="J588" s="40"/>
      <c r="K588" s="40"/>
      <c r="L588" s="44"/>
      <c r="M588" s="237"/>
      <c r="N588" s="238"/>
      <c r="O588" s="91"/>
      <c r="P588" s="91"/>
      <c r="Q588" s="91"/>
      <c r="R588" s="91"/>
      <c r="S588" s="91"/>
      <c r="T588" s="92"/>
      <c r="U588" s="38"/>
      <c r="V588" s="38"/>
      <c r="W588" s="38"/>
      <c r="X588" s="38"/>
      <c r="Y588" s="38"/>
      <c r="Z588" s="38"/>
      <c r="AA588" s="38"/>
      <c r="AB588" s="38"/>
      <c r="AC588" s="38"/>
      <c r="AD588" s="38"/>
      <c r="AE588" s="38"/>
      <c r="AT588" s="17" t="s">
        <v>260</v>
      </c>
      <c r="AU588" s="17" t="s">
        <v>86</v>
      </c>
    </row>
    <row r="589" s="2" customFormat="1">
      <c r="A589" s="38"/>
      <c r="B589" s="39"/>
      <c r="C589" s="40"/>
      <c r="D589" s="240" t="s">
        <v>274</v>
      </c>
      <c r="E589" s="40"/>
      <c r="F589" s="241" t="s">
        <v>2145</v>
      </c>
      <c r="G589" s="40"/>
      <c r="H589" s="40"/>
      <c r="I589" s="236"/>
      <c r="J589" s="40"/>
      <c r="K589" s="40"/>
      <c r="L589" s="44"/>
      <c r="M589" s="237"/>
      <c r="N589" s="238"/>
      <c r="O589" s="91"/>
      <c r="P589" s="91"/>
      <c r="Q589" s="91"/>
      <c r="R589" s="91"/>
      <c r="S589" s="91"/>
      <c r="T589" s="92"/>
      <c r="U589" s="38"/>
      <c r="V589" s="38"/>
      <c r="W589" s="38"/>
      <c r="X589" s="38"/>
      <c r="Y589" s="38"/>
      <c r="Z589" s="38"/>
      <c r="AA589" s="38"/>
      <c r="AB589" s="38"/>
      <c r="AC589" s="38"/>
      <c r="AD589" s="38"/>
      <c r="AE589" s="38"/>
      <c r="AT589" s="17" t="s">
        <v>274</v>
      </c>
      <c r="AU589" s="17" t="s">
        <v>86</v>
      </c>
    </row>
    <row r="590" s="12" customFormat="1">
      <c r="A590" s="12"/>
      <c r="B590" s="242"/>
      <c r="C590" s="243"/>
      <c r="D590" s="234" t="s">
        <v>276</v>
      </c>
      <c r="E590" s="244" t="s">
        <v>1</v>
      </c>
      <c r="F590" s="245" t="s">
        <v>2636</v>
      </c>
      <c r="G590" s="243"/>
      <c r="H590" s="246">
        <v>85.5</v>
      </c>
      <c r="I590" s="247"/>
      <c r="J590" s="243"/>
      <c r="K590" s="243"/>
      <c r="L590" s="248"/>
      <c r="M590" s="249"/>
      <c r="N590" s="250"/>
      <c r="O590" s="250"/>
      <c r="P590" s="250"/>
      <c r="Q590" s="250"/>
      <c r="R590" s="250"/>
      <c r="S590" s="250"/>
      <c r="T590" s="251"/>
      <c r="U590" s="12"/>
      <c r="V590" s="12"/>
      <c r="W590" s="12"/>
      <c r="X590" s="12"/>
      <c r="Y590" s="12"/>
      <c r="Z590" s="12"/>
      <c r="AA590" s="12"/>
      <c r="AB590" s="12"/>
      <c r="AC590" s="12"/>
      <c r="AD590" s="12"/>
      <c r="AE590" s="12"/>
      <c r="AT590" s="252" t="s">
        <v>276</v>
      </c>
      <c r="AU590" s="252" t="s">
        <v>86</v>
      </c>
      <c r="AV590" s="12" t="s">
        <v>86</v>
      </c>
      <c r="AW590" s="12" t="s">
        <v>32</v>
      </c>
      <c r="AX590" s="12" t="s">
        <v>76</v>
      </c>
      <c r="AY590" s="252" t="s">
        <v>251</v>
      </c>
    </row>
    <row r="591" s="13" customFormat="1">
      <c r="A591" s="13"/>
      <c r="B591" s="253"/>
      <c r="C591" s="254"/>
      <c r="D591" s="234" t="s">
        <v>276</v>
      </c>
      <c r="E591" s="255" t="s">
        <v>1</v>
      </c>
      <c r="F591" s="256" t="s">
        <v>2114</v>
      </c>
      <c r="G591" s="254"/>
      <c r="H591" s="255" t="s">
        <v>1</v>
      </c>
      <c r="I591" s="257"/>
      <c r="J591" s="254"/>
      <c r="K591" s="254"/>
      <c r="L591" s="258"/>
      <c r="M591" s="259"/>
      <c r="N591" s="260"/>
      <c r="O591" s="260"/>
      <c r="P591" s="260"/>
      <c r="Q591" s="260"/>
      <c r="R591" s="260"/>
      <c r="S591" s="260"/>
      <c r="T591" s="261"/>
      <c r="U591" s="13"/>
      <c r="V591" s="13"/>
      <c r="W591" s="13"/>
      <c r="X591" s="13"/>
      <c r="Y591" s="13"/>
      <c r="Z591" s="13"/>
      <c r="AA591" s="13"/>
      <c r="AB591" s="13"/>
      <c r="AC591" s="13"/>
      <c r="AD591" s="13"/>
      <c r="AE591" s="13"/>
      <c r="AT591" s="262" t="s">
        <v>276</v>
      </c>
      <c r="AU591" s="262" t="s">
        <v>86</v>
      </c>
      <c r="AV591" s="13" t="s">
        <v>84</v>
      </c>
      <c r="AW591" s="13" t="s">
        <v>32</v>
      </c>
      <c r="AX591" s="13" t="s">
        <v>76</v>
      </c>
      <c r="AY591" s="262" t="s">
        <v>251</v>
      </c>
    </row>
    <row r="592" s="12" customFormat="1">
      <c r="A592" s="12"/>
      <c r="B592" s="242"/>
      <c r="C592" s="243"/>
      <c r="D592" s="234" t="s">
        <v>276</v>
      </c>
      <c r="E592" s="244" t="s">
        <v>1</v>
      </c>
      <c r="F592" s="245" t="s">
        <v>2624</v>
      </c>
      <c r="G592" s="243"/>
      <c r="H592" s="246">
        <v>40</v>
      </c>
      <c r="I592" s="247"/>
      <c r="J592" s="243"/>
      <c r="K592" s="243"/>
      <c r="L592" s="248"/>
      <c r="M592" s="249"/>
      <c r="N592" s="250"/>
      <c r="O592" s="250"/>
      <c r="P592" s="250"/>
      <c r="Q592" s="250"/>
      <c r="R592" s="250"/>
      <c r="S592" s="250"/>
      <c r="T592" s="251"/>
      <c r="U592" s="12"/>
      <c r="V592" s="12"/>
      <c r="W592" s="12"/>
      <c r="X592" s="12"/>
      <c r="Y592" s="12"/>
      <c r="Z592" s="12"/>
      <c r="AA592" s="12"/>
      <c r="AB592" s="12"/>
      <c r="AC592" s="12"/>
      <c r="AD592" s="12"/>
      <c r="AE592" s="12"/>
      <c r="AT592" s="252" t="s">
        <v>276</v>
      </c>
      <c r="AU592" s="252" t="s">
        <v>86</v>
      </c>
      <c r="AV592" s="12" t="s">
        <v>86</v>
      </c>
      <c r="AW592" s="12" t="s">
        <v>32</v>
      </c>
      <c r="AX592" s="12" t="s">
        <v>76</v>
      </c>
      <c r="AY592" s="252" t="s">
        <v>251</v>
      </c>
    </row>
    <row r="593" s="15" customFormat="1">
      <c r="A593" s="15"/>
      <c r="B593" s="274"/>
      <c r="C593" s="275"/>
      <c r="D593" s="234" t="s">
        <v>276</v>
      </c>
      <c r="E593" s="276" t="s">
        <v>1</v>
      </c>
      <c r="F593" s="277" t="s">
        <v>423</v>
      </c>
      <c r="G593" s="275"/>
      <c r="H593" s="278">
        <v>125.5</v>
      </c>
      <c r="I593" s="279"/>
      <c r="J593" s="275"/>
      <c r="K593" s="275"/>
      <c r="L593" s="280"/>
      <c r="M593" s="281"/>
      <c r="N593" s="282"/>
      <c r="O593" s="282"/>
      <c r="P593" s="282"/>
      <c r="Q593" s="282"/>
      <c r="R593" s="282"/>
      <c r="S593" s="282"/>
      <c r="T593" s="283"/>
      <c r="U593" s="15"/>
      <c r="V593" s="15"/>
      <c r="W593" s="15"/>
      <c r="X593" s="15"/>
      <c r="Y593" s="15"/>
      <c r="Z593" s="15"/>
      <c r="AA593" s="15"/>
      <c r="AB593" s="15"/>
      <c r="AC593" s="15"/>
      <c r="AD593" s="15"/>
      <c r="AE593" s="15"/>
      <c r="AT593" s="284" t="s">
        <v>276</v>
      </c>
      <c r="AU593" s="284" t="s">
        <v>86</v>
      </c>
      <c r="AV593" s="15" t="s">
        <v>254</v>
      </c>
      <c r="AW593" s="15" t="s">
        <v>32</v>
      </c>
      <c r="AX593" s="15" t="s">
        <v>84</v>
      </c>
      <c r="AY593" s="284" t="s">
        <v>251</v>
      </c>
    </row>
    <row r="594" s="2" customFormat="1" ht="21.75" customHeight="1">
      <c r="A594" s="38"/>
      <c r="B594" s="39"/>
      <c r="C594" s="220" t="s">
        <v>1791</v>
      </c>
      <c r="D594" s="220" t="s">
        <v>255</v>
      </c>
      <c r="E594" s="221" t="s">
        <v>2148</v>
      </c>
      <c r="F594" s="222" t="s">
        <v>2149</v>
      </c>
      <c r="G594" s="223" t="s">
        <v>802</v>
      </c>
      <c r="H594" s="224">
        <v>125.5</v>
      </c>
      <c r="I594" s="225"/>
      <c r="J594" s="226">
        <f>ROUND(I594*H594,2)</f>
        <v>0</v>
      </c>
      <c r="K594" s="227"/>
      <c r="L594" s="44"/>
      <c r="M594" s="228" t="s">
        <v>1</v>
      </c>
      <c r="N594" s="229" t="s">
        <v>41</v>
      </c>
      <c r="O594" s="91"/>
      <c r="P594" s="230">
        <f>O594*H594</f>
        <v>0</v>
      </c>
      <c r="Q594" s="230">
        <v>6.9999999999999994E-05</v>
      </c>
      <c r="R594" s="230">
        <f>Q594*H594</f>
        <v>0.0087849999999999994</v>
      </c>
      <c r="S594" s="230">
        <v>0</v>
      </c>
      <c r="T594" s="231">
        <f>S594*H594</f>
        <v>0</v>
      </c>
      <c r="U594" s="38"/>
      <c r="V594" s="38"/>
      <c r="W594" s="38"/>
      <c r="X594" s="38"/>
      <c r="Y594" s="38"/>
      <c r="Z594" s="38"/>
      <c r="AA594" s="38"/>
      <c r="AB594" s="38"/>
      <c r="AC594" s="38"/>
      <c r="AD594" s="38"/>
      <c r="AE594" s="38"/>
      <c r="AR594" s="232" t="s">
        <v>1605</v>
      </c>
      <c r="AT594" s="232" t="s">
        <v>255</v>
      </c>
      <c r="AU594" s="232" t="s">
        <v>86</v>
      </c>
      <c r="AY594" s="17" t="s">
        <v>251</v>
      </c>
      <c r="BE594" s="233">
        <f>IF(N594="základní",J594,0)</f>
        <v>0</v>
      </c>
      <c r="BF594" s="233">
        <f>IF(N594="snížená",J594,0)</f>
        <v>0</v>
      </c>
      <c r="BG594" s="233">
        <f>IF(N594="zákl. přenesená",J594,0)</f>
        <v>0</v>
      </c>
      <c r="BH594" s="233">
        <f>IF(N594="sníž. přenesená",J594,0)</f>
        <v>0</v>
      </c>
      <c r="BI594" s="233">
        <f>IF(N594="nulová",J594,0)</f>
        <v>0</v>
      </c>
      <c r="BJ594" s="17" t="s">
        <v>84</v>
      </c>
      <c r="BK594" s="233">
        <f>ROUND(I594*H594,2)</f>
        <v>0</v>
      </c>
      <c r="BL594" s="17" t="s">
        <v>1605</v>
      </c>
      <c r="BM594" s="232" t="s">
        <v>2637</v>
      </c>
    </row>
    <row r="595" s="2" customFormat="1">
      <c r="A595" s="38"/>
      <c r="B595" s="39"/>
      <c r="C595" s="40"/>
      <c r="D595" s="234" t="s">
        <v>260</v>
      </c>
      <c r="E595" s="40"/>
      <c r="F595" s="235" t="s">
        <v>2151</v>
      </c>
      <c r="G595" s="40"/>
      <c r="H595" s="40"/>
      <c r="I595" s="236"/>
      <c r="J595" s="40"/>
      <c r="K595" s="40"/>
      <c r="L595" s="44"/>
      <c r="M595" s="237"/>
      <c r="N595" s="238"/>
      <c r="O595" s="91"/>
      <c r="P595" s="91"/>
      <c r="Q595" s="91"/>
      <c r="R595" s="91"/>
      <c r="S595" s="91"/>
      <c r="T595" s="92"/>
      <c r="U595" s="38"/>
      <c r="V595" s="38"/>
      <c r="W595" s="38"/>
      <c r="X595" s="38"/>
      <c r="Y595" s="38"/>
      <c r="Z595" s="38"/>
      <c r="AA595" s="38"/>
      <c r="AB595" s="38"/>
      <c r="AC595" s="38"/>
      <c r="AD595" s="38"/>
      <c r="AE595" s="38"/>
      <c r="AT595" s="17" t="s">
        <v>260</v>
      </c>
      <c r="AU595" s="17" t="s">
        <v>86</v>
      </c>
    </row>
    <row r="596" s="2" customFormat="1">
      <c r="A596" s="38"/>
      <c r="B596" s="39"/>
      <c r="C596" s="40"/>
      <c r="D596" s="240" t="s">
        <v>274</v>
      </c>
      <c r="E596" s="40"/>
      <c r="F596" s="241" t="s">
        <v>2152</v>
      </c>
      <c r="G596" s="40"/>
      <c r="H596" s="40"/>
      <c r="I596" s="236"/>
      <c r="J596" s="40"/>
      <c r="K596" s="40"/>
      <c r="L596" s="44"/>
      <c r="M596" s="237"/>
      <c r="N596" s="238"/>
      <c r="O596" s="91"/>
      <c r="P596" s="91"/>
      <c r="Q596" s="91"/>
      <c r="R596" s="91"/>
      <c r="S596" s="91"/>
      <c r="T596" s="92"/>
      <c r="U596" s="38"/>
      <c r="V596" s="38"/>
      <c r="W596" s="38"/>
      <c r="X596" s="38"/>
      <c r="Y596" s="38"/>
      <c r="Z596" s="38"/>
      <c r="AA596" s="38"/>
      <c r="AB596" s="38"/>
      <c r="AC596" s="38"/>
      <c r="AD596" s="38"/>
      <c r="AE596" s="38"/>
      <c r="AT596" s="17" t="s">
        <v>274</v>
      </c>
      <c r="AU596" s="17" t="s">
        <v>86</v>
      </c>
    </row>
    <row r="597" s="12" customFormat="1">
      <c r="A597" s="12"/>
      <c r="B597" s="242"/>
      <c r="C597" s="243"/>
      <c r="D597" s="234" t="s">
        <v>276</v>
      </c>
      <c r="E597" s="244" t="s">
        <v>1</v>
      </c>
      <c r="F597" s="245" t="s">
        <v>2636</v>
      </c>
      <c r="G597" s="243"/>
      <c r="H597" s="246">
        <v>85.5</v>
      </c>
      <c r="I597" s="247"/>
      <c r="J597" s="243"/>
      <c r="K597" s="243"/>
      <c r="L597" s="248"/>
      <c r="M597" s="249"/>
      <c r="N597" s="250"/>
      <c r="O597" s="250"/>
      <c r="P597" s="250"/>
      <c r="Q597" s="250"/>
      <c r="R597" s="250"/>
      <c r="S597" s="250"/>
      <c r="T597" s="251"/>
      <c r="U597" s="12"/>
      <c r="V597" s="12"/>
      <c r="W597" s="12"/>
      <c r="X597" s="12"/>
      <c r="Y597" s="12"/>
      <c r="Z597" s="12"/>
      <c r="AA597" s="12"/>
      <c r="AB597" s="12"/>
      <c r="AC597" s="12"/>
      <c r="AD597" s="12"/>
      <c r="AE597" s="12"/>
      <c r="AT597" s="252" t="s">
        <v>276</v>
      </c>
      <c r="AU597" s="252" t="s">
        <v>86</v>
      </c>
      <c r="AV597" s="12" t="s">
        <v>86</v>
      </c>
      <c r="AW597" s="12" t="s">
        <v>32</v>
      </c>
      <c r="AX597" s="12" t="s">
        <v>76</v>
      </c>
      <c r="AY597" s="252" t="s">
        <v>251</v>
      </c>
    </row>
    <row r="598" s="13" customFormat="1">
      <c r="A598" s="13"/>
      <c r="B598" s="253"/>
      <c r="C598" s="254"/>
      <c r="D598" s="234" t="s">
        <v>276</v>
      </c>
      <c r="E598" s="255" t="s">
        <v>1</v>
      </c>
      <c r="F598" s="256" t="s">
        <v>2114</v>
      </c>
      <c r="G598" s="254"/>
      <c r="H598" s="255" t="s">
        <v>1</v>
      </c>
      <c r="I598" s="257"/>
      <c r="J598" s="254"/>
      <c r="K598" s="254"/>
      <c r="L598" s="258"/>
      <c r="M598" s="259"/>
      <c r="N598" s="260"/>
      <c r="O598" s="260"/>
      <c r="P598" s="260"/>
      <c r="Q598" s="260"/>
      <c r="R598" s="260"/>
      <c r="S598" s="260"/>
      <c r="T598" s="261"/>
      <c r="U598" s="13"/>
      <c r="V598" s="13"/>
      <c r="W598" s="13"/>
      <c r="X598" s="13"/>
      <c r="Y598" s="13"/>
      <c r="Z598" s="13"/>
      <c r="AA598" s="13"/>
      <c r="AB598" s="13"/>
      <c r="AC598" s="13"/>
      <c r="AD598" s="13"/>
      <c r="AE598" s="13"/>
      <c r="AT598" s="262" t="s">
        <v>276</v>
      </c>
      <c r="AU598" s="262" t="s">
        <v>86</v>
      </c>
      <c r="AV598" s="13" t="s">
        <v>84</v>
      </c>
      <c r="AW598" s="13" t="s">
        <v>32</v>
      </c>
      <c r="AX598" s="13" t="s">
        <v>76</v>
      </c>
      <c r="AY598" s="262" t="s">
        <v>251</v>
      </c>
    </row>
    <row r="599" s="12" customFormat="1">
      <c r="A599" s="12"/>
      <c r="B599" s="242"/>
      <c r="C599" s="243"/>
      <c r="D599" s="234" t="s">
        <v>276</v>
      </c>
      <c r="E599" s="244" t="s">
        <v>1</v>
      </c>
      <c r="F599" s="245" t="s">
        <v>2624</v>
      </c>
      <c r="G599" s="243"/>
      <c r="H599" s="246">
        <v>40</v>
      </c>
      <c r="I599" s="247"/>
      <c r="J599" s="243"/>
      <c r="K599" s="243"/>
      <c r="L599" s="248"/>
      <c r="M599" s="249"/>
      <c r="N599" s="250"/>
      <c r="O599" s="250"/>
      <c r="P599" s="250"/>
      <c r="Q599" s="250"/>
      <c r="R599" s="250"/>
      <c r="S599" s="250"/>
      <c r="T599" s="251"/>
      <c r="U599" s="12"/>
      <c r="V599" s="12"/>
      <c r="W599" s="12"/>
      <c r="X599" s="12"/>
      <c r="Y599" s="12"/>
      <c r="Z599" s="12"/>
      <c r="AA599" s="12"/>
      <c r="AB599" s="12"/>
      <c r="AC599" s="12"/>
      <c r="AD599" s="12"/>
      <c r="AE599" s="12"/>
      <c r="AT599" s="252" t="s">
        <v>276</v>
      </c>
      <c r="AU599" s="252" t="s">
        <v>86</v>
      </c>
      <c r="AV599" s="12" t="s">
        <v>86</v>
      </c>
      <c r="AW599" s="12" t="s">
        <v>32</v>
      </c>
      <c r="AX599" s="12" t="s">
        <v>76</v>
      </c>
      <c r="AY599" s="252" t="s">
        <v>251</v>
      </c>
    </row>
    <row r="600" s="15" customFormat="1">
      <c r="A600" s="15"/>
      <c r="B600" s="274"/>
      <c r="C600" s="275"/>
      <c r="D600" s="234" t="s">
        <v>276</v>
      </c>
      <c r="E600" s="276" t="s">
        <v>1</v>
      </c>
      <c r="F600" s="277" t="s">
        <v>423</v>
      </c>
      <c r="G600" s="275"/>
      <c r="H600" s="278">
        <v>125.5</v>
      </c>
      <c r="I600" s="279"/>
      <c r="J600" s="275"/>
      <c r="K600" s="275"/>
      <c r="L600" s="280"/>
      <c r="M600" s="289"/>
      <c r="N600" s="290"/>
      <c r="O600" s="290"/>
      <c r="P600" s="290"/>
      <c r="Q600" s="290"/>
      <c r="R600" s="290"/>
      <c r="S600" s="290"/>
      <c r="T600" s="291"/>
      <c r="U600" s="15"/>
      <c r="V600" s="15"/>
      <c r="W600" s="15"/>
      <c r="X600" s="15"/>
      <c r="Y600" s="15"/>
      <c r="Z600" s="15"/>
      <c r="AA600" s="15"/>
      <c r="AB600" s="15"/>
      <c r="AC600" s="15"/>
      <c r="AD600" s="15"/>
      <c r="AE600" s="15"/>
      <c r="AT600" s="284" t="s">
        <v>276</v>
      </c>
      <c r="AU600" s="284" t="s">
        <v>86</v>
      </c>
      <c r="AV600" s="15" t="s">
        <v>254</v>
      </c>
      <c r="AW600" s="15" t="s">
        <v>32</v>
      </c>
      <c r="AX600" s="15" t="s">
        <v>84</v>
      </c>
      <c r="AY600" s="284" t="s">
        <v>251</v>
      </c>
    </row>
    <row r="601" s="2" customFormat="1" ht="6.96" customHeight="1">
      <c r="A601" s="38"/>
      <c r="B601" s="66"/>
      <c r="C601" s="67"/>
      <c r="D601" s="67"/>
      <c r="E601" s="67"/>
      <c r="F601" s="67"/>
      <c r="G601" s="67"/>
      <c r="H601" s="67"/>
      <c r="I601" s="67"/>
      <c r="J601" s="67"/>
      <c r="K601" s="67"/>
      <c r="L601" s="44"/>
      <c r="M601" s="38"/>
      <c r="O601" s="38"/>
      <c r="P601" s="38"/>
      <c r="Q601" s="38"/>
      <c r="R601" s="38"/>
      <c r="S601" s="38"/>
      <c r="T601" s="38"/>
      <c r="U601" s="38"/>
      <c r="V601" s="38"/>
      <c r="W601" s="38"/>
      <c r="X601" s="38"/>
      <c r="Y601" s="38"/>
      <c r="Z601" s="38"/>
      <c r="AA601" s="38"/>
      <c r="AB601" s="38"/>
      <c r="AC601" s="38"/>
      <c r="AD601" s="38"/>
      <c r="AE601" s="38"/>
    </row>
  </sheetData>
  <sheetProtection sheet="1" autoFilter="0" formatColumns="0" formatRows="0" objects="1" scenarios="1" spinCount="100000" saltValue="0RmMdwelxTSS1eDQFRlMMmdMiF1EEGTJLk1DbgunxszYxe593xEhuWDyrANUYp2lg3P7KSxJDDbhYl9KpIR5pw==" hashValue="/1wP5I3x/OM87avpeqdwUv9nVI1WE4z/glBc5E0cPgOlZ1T6KVVfXxaiPRvyRtDt3J4D2jy80xQjjCrmCMxEfw==" algorithmName="SHA-512" password="CC35"/>
  <autoFilter ref="C131:K600"/>
  <mergeCells count="12">
    <mergeCell ref="E7:H7"/>
    <mergeCell ref="E9:H9"/>
    <mergeCell ref="E11:H11"/>
    <mergeCell ref="E20:H20"/>
    <mergeCell ref="E29:H29"/>
    <mergeCell ref="E85:H85"/>
    <mergeCell ref="E87:H87"/>
    <mergeCell ref="E89:H89"/>
    <mergeCell ref="E120:H120"/>
    <mergeCell ref="E122:H122"/>
    <mergeCell ref="E124:H124"/>
    <mergeCell ref="L2:V2"/>
  </mergeCells>
  <hyperlinks>
    <hyperlink ref="F137" r:id="rId1" display="https://podminky.urs.cz/item/CS_URS_2024_02/122251106"/>
    <hyperlink ref="F151" r:id="rId2" display="https://podminky.urs.cz/item/CS_URS_2024_01/133212811"/>
    <hyperlink ref="F155" r:id="rId3" display="https://podminky.urs.cz/item/CS_URS_2022_01/162751117"/>
    <hyperlink ref="F163" r:id="rId4" display="https://podminky.urs.cz/item/CS_URS_2024_02/162751119"/>
    <hyperlink ref="F168" r:id="rId5" display="https://podminky.urs.cz/item/CS_URS_2024_02/162751137"/>
    <hyperlink ref="F173" r:id="rId6" display="https://podminky.urs.cz/item/CS_URS_2024_02/162751139"/>
    <hyperlink ref="F178" r:id="rId7" display="https://podminky.urs.cz/item/CS_URS_2024_02/167151111"/>
    <hyperlink ref="F182" r:id="rId8" display="https://podminky.urs.cz/item/CS_URS_2024_02/167151112"/>
    <hyperlink ref="F187" r:id="rId9" display="https://podminky.urs.cz/item/CS_URS_2024_02/171152101"/>
    <hyperlink ref="F192" r:id="rId10" display="https://podminky.urs.cz/item/CS_URS_2024_01/171152111"/>
    <hyperlink ref="F212" r:id="rId11" display="https://podminky.urs.cz/item/CS_URS_2024_02/171201231"/>
    <hyperlink ref="F216" r:id="rId12" display="https://podminky.urs.cz/item/CS_URS_2024_02/171251201"/>
    <hyperlink ref="F220" r:id="rId13" display="https://podminky.urs.cz/item/CS_URS_2023_01/174151101"/>
    <hyperlink ref="F225" r:id="rId14" display="https://podminky.urs.cz/item/CS_URS_2024_01/175111101"/>
    <hyperlink ref="F234" r:id="rId15" display="https://podminky.urs.cz/item/CS_URS_2024_01/175111201"/>
    <hyperlink ref="F241" r:id="rId16" display="https://podminky.urs.cz/item/CS_URS_2024_02/181311103"/>
    <hyperlink ref="F247" r:id="rId17" display="https://podminky.urs.cz/item/CS_URS_2024_02/181411132"/>
    <hyperlink ref="F254" r:id="rId18" display="https://podminky.urs.cz/item/CS_URS_2024_02/181451131"/>
    <hyperlink ref="F261" r:id="rId19" display="https://podminky.urs.cz/item/CS_URS_2024_02/181951112"/>
    <hyperlink ref="F266" r:id="rId20" display="https://podminky.urs.cz/item/CS_URS_2024_02/182311123"/>
    <hyperlink ref="F272" r:id="rId21" display="https://podminky.urs.cz/item/CS_URS_2024_02/184813521"/>
    <hyperlink ref="F276" r:id="rId22" display="https://podminky.urs.cz/item/CS_URS_2024_02/184813522"/>
    <hyperlink ref="F281" r:id="rId23" display="https://podminky.urs.cz/item/CS_URS_2024_02/211531111"/>
    <hyperlink ref="F285" r:id="rId24" display="https://podminky.urs.cz/item/CS_URS_2024_02/211971121"/>
    <hyperlink ref="F292" r:id="rId25" display="https://podminky.urs.cz/item/CS_URS_2024_01/212572121"/>
    <hyperlink ref="F297" r:id="rId26" display="https://podminky.urs.cz/item/CS_URS_2024_02/212752413"/>
    <hyperlink ref="F301" r:id="rId27" display="https://podminky.urs.cz/item/CS_URS_2024_02/213141112"/>
    <hyperlink ref="F317" r:id="rId28" display="https://podminky.urs.cz/item/CS_URS_2024_02/452311141"/>
    <hyperlink ref="F323" r:id="rId29" display="https://podminky.urs.cz/item/CS_URS_2024_02/564851111"/>
    <hyperlink ref="F328" r:id="rId30" display="https://podminky.urs.cz/item/CS_URS_2024_01/564861111"/>
    <hyperlink ref="F333" r:id="rId31" display="https://podminky.urs.cz/item/CS_URS_2024_02/565176111"/>
    <hyperlink ref="F338" r:id="rId32" display="https://podminky.urs.cz/item/CS_URS_2024_02/569903311"/>
    <hyperlink ref="F343" r:id="rId33" display="https://podminky.urs.cz/item/CS_URS_2024_02/573111112"/>
    <hyperlink ref="F348" r:id="rId34" display="https://podminky.urs.cz/item/CS_URS_2023_02/573231107"/>
    <hyperlink ref="F353" r:id="rId35" display="https://podminky.urs.cz/item/CS_URS_2024_01/577134111"/>
    <hyperlink ref="F357" r:id="rId36" display="https://podminky.urs.cz/item/CS_URS_2024_02/577165112"/>
    <hyperlink ref="F373" r:id="rId37" display="https://podminky.urs.cz/item/CS_URS_2024_01/871310320"/>
    <hyperlink ref="F381" r:id="rId38" display="https://podminky.urs.cz/item/CS_URS_2022_01/877310310"/>
    <hyperlink ref="F391" r:id="rId39" display="https://podminky.urs.cz/item/CS_URS_2024_02/892351111"/>
    <hyperlink ref="F395" r:id="rId40" display="https://podminky.urs.cz/item/CS_URS_2024_02/895941302"/>
    <hyperlink ref="F401" r:id="rId41" display="https://podminky.urs.cz/item/CS_URS_2024_02/895941314"/>
    <hyperlink ref="F407" r:id="rId42" display="https://podminky.urs.cz/item/CS_URS_2024_02/895941322"/>
    <hyperlink ref="F413" r:id="rId43" display="https://podminky.urs.cz/item/CS_URS_2024_02/895941331"/>
    <hyperlink ref="F419" r:id="rId44" display="https://podminky.urs.cz/item/CS_URS_2024_01/899204112"/>
    <hyperlink ref="F428" r:id="rId45" display="https://podminky.urs.cz/item/CS_URS_2024_02/899633151"/>
    <hyperlink ref="F435" r:id="rId46" display="https://podminky.urs.cz/item/CS_URS_2024_02/916111113"/>
    <hyperlink ref="F444" r:id="rId47" display="https://podminky.urs.cz/item/CS_URS_2024_01/916131213"/>
    <hyperlink ref="F461" r:id="rId48" display="https://podminky.urs.cz/item/CS_URS_2024_01/916991121"/>
    <hyperlink ref="F468" r:id="rId49" display="https://podminky.urs.cz/item/CS_URS_2024_01/919735111"/>
    <hyperlink ref="F478" r:id="rId50" display="https://podminky.urs.cz/item/CS_URS_2024_02/998225111"/>
    <hyperlink ref="F482" r:id="rId51" display="https://podminky.urs.cz/item/CS_URS_2022_01/220060423"/>
    <hyperlink ref="F490" r:id="rId52" display="https://podminky.urs.cz/item/CS_URS_2024_02/230202019"/>
    <hyperlink ref="F497" r:id="rId53" display="https://podminky.urs.cz/item/CS_URS_2024_02/230202033"/>
    <hyperlink ref="F507" r:id="rId54" display="https://podminky.urs.cz/item/CS_URS_2024_02/460171722"/>
    <hyperlink ref="F516" r:id="rId55" display="https://podminky.urs.cz/item/CS_URS_2024_02/460172042"/>
    <hyperlink ref="F520" r:id="rId56" display="https://podminky.urs.cz/item/CS_URS_2024_02/460282111"/>
    <hyperlink ref="F529" r:id="rId57" display="https://podminky.urs.cz/item/CS_URS_2024_02/460282511"/>
    <hyperlink ref="F533" r:id="rId58" display="https://podminky.urs.cz/item/CS_URS_2024_02/460341112"/>
    <hyperlink ref="F543" r:id="rId59" display="https://podminky.urs.cz/item/CS_URS_2024_02/460341113"/>
    <hyperlink ref="F547" r:id="rId60" display="https://podminky.urs.cz/item/CS_URS_2024_02/460341121"/>
    <hyperlink ref="F551" r:id="rId61" display="https://podminky.urs.cz/item/CS_URS_2024_02/460361121"/>
    <hyperlink ref="F555" r:id="rId62" display="https://podminky.urs.cz/item/CS_URS_2024_02/460371121"/>
    <hyperlink ref="F559" r:id="rId63" display="https://podminky.urs.cz/item/CS_URS_2024_02/460451742"/>
    <hyperlink ref="F576" r:id="rId64" display="https://podminky.urs.cz/item/CS_URS_2024_02/460452052"/>
    <hyperlink ref="F589" r:id="rId65" display="https://podminky.urs.cz/item/CS_URS_2024_02/460661511"/>
    <hyperlink ref="F596" r:id="rId66" display="https://podminky.urs.cz/item/CS_URS_2024_02/460671112"/>
  </hyperlinks>
  <pageMargins left="0.39375" right="0.39375" top="0.39375" bottom="0.39375" header="0" footer="0"/>
  <pageSetup paperSize="9" orientation="portrait" blackAndWhite="1" fitToHeight="100"/>
  <headerFooter>
    <oddFooter>&amp;CStrana &amp;P z &amp;N</oddFooter>
  </headerFooter>
  <drawing r:id="rId67"/>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134</v>
      </c>
      <c r="AZ2" s="288" t="s">
        <v>2433</v>
      </c>
      <c r="BA2" s="288" t="s">
        <v>1</v>
      </c>
      <c r="BB2" s="288" t="s">
        <v>1</v>
      </c>
      <c r="BC2" s="288" t="s">
        <v>2638</v>
      </c>
      <c r="BD2" s="288" t="s">
        <v>86</v>
      </c>
    </row>
    <row r="3" s="1" customFormat="1" ht="6.96" customHeight="1">
      <c r="B3" s="146"/>
      <c r="C3" s="147"/>
      <c r="D3" s="147"/>
      <c r="E3" s="147"/>
      <c r="F3" s="147"/>
      <c r="G3" s="147"/>
      <c r="H3" s="147"/>
      <c r="I3" s="147"/>
      <c r="J3" s="147"/>
      <c r="K3" s="147"/>
      <c r="L3" s="20"/>
      <c r="AT3" s="17" t="s">
        <v>86</v>
      </c>
      <c r="AZ3" s="288" t="s">
        <v>1181</v>
      </c>
      <c r="BA3" s="288" t="s">
        <v>1</v>
      </c>
      <c r="BB3" s="288" t="s">
        <v>1</v>
      </c>
      <c r="BC3" s="288" t="s">
        <v>2639</v>
      </c>
      <c r="BD3" s="288" t="s">
        <v>86</v>
      </c>
    </row>
    <row r="4" s="1" customFormat="1" ht="24.96" customHeight="1">
      <c r="B4" s="20"/>
      <c r="D4" s="148" t="s">
        <v>222</v>
      </c>
      <c r="L4" s="20"/>
      <c r="M4" s="149" t="s">
        <v>10</v>
      </c>
      <c r="AT4" s="17" t="s">
        <v>4</v>
      </c>
      <c r="AZ4" s="288" t="s">
        <v>2153</v>
      </c>
      <c r="BA4" s="288" t="s">
        <v>1</v>
      </c>
      <c r="BB4" s="288" t="s">
        <v>1</v>
      </c>
      <c r="BC4" s="288" t="s">
        <v>2640</v>
      </c>
      <c r="BD4" s="288" t="s">
        <v>86</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1" customFormat="1" ht="12" customHeight="1">
      <c r="B8" s="20"/>
      <c r="D8" s="150" t="s">
        <v>223</v>
      </c>
      <c r="L8" s="20"/>
    </row>
    <row r="9" s="2" customFormat="1" ht="16.5" customHeight="1">
      <c r="A9" s="38"/>
      <c r="B9" s="44"/>
      <c r="C9" s="38"/>
      <c r="D9" s="38"/>
      <c r="E9" s="151" t="s">
        <v>2155</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403</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2641</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12. 5. 2025</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36</v>
      </c>
      <c r="E32" s="38"/>
      <c r="F32" s="38"/>
      <c r="G32" s="38"/>
      <c r="H32" s="38"/>
      <c r="I32" s="38"/>
      <c r="J32" s="160">
        <f>ROUND(J132,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38</v>
      </c>
      <c r="G34" s="38"/>
      <c r="H34" s="38"/>
      <c r="I34" s="161" t="s">
        <v>37</v>
      </c>
      <c r="J34" s="161" t="s">
        <v>39</v>
      </c>
      <c r="K34" s="38"/>
      <c r="L34" s="63"/>
      <c r="S34" s="38"/>
      <c r="T34" s="38"/>
      <c r="U34" s="38"/>
      <c r="V34" s="38"/>
      <c r="W34" s="38"/>
      <c r="X34" s="38"/>
      <c r="Y34" s="38"/>
      <c r="Z34" s="38"/>
      <c r="AA34" s="38"/>
      <c r="AB34" s="38"/>
      <c r="AC34" s="38"/>
      <c r="AD34" s="38"/>
      <c r="AE34" s="38"/>
    </row>
    <row r="35" s="2" customFormat="1" ht="14.4" customHeight="1">
      <c r="A35" s="38"/>
      <c r="B35" s="44"/>
      <c r="C35" s="38"/>
      <c r="D35" s="162" t="s">
        <v>40</v>
      </c>
      <c r="E35" s="150" t="s">
        <v>41</v>
      </c>
      <c r="F35" s="163">
        <f>ROUND((SUM(BE132:BE595)),  2)</f>
        <v>0</v>
      </c>
      <c r="G35" s="38"/>
      <c r="H35" s="38"/>
      <c r="I35" s="164">
        <v>0.20999999999999999</v>
      </c>
      <c r="J35" s="163">
        <f>ROUND(((SUM(BE132:BE595))*I35),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42</v>
      </c>
      <c r="F36" s="163">
        <f>ROUND((SUM(BF132:BF595)),  2)</f>
        <v>0</v>
      </c>
      <c r="G36" s="38"/>
      <c r="H36" s="38"/>
      <c r="I36" s="164">
        <v>0.12</v>
      </c>
      <c r="J36" s="163">
        <f>ROUND(((SUM(BF132:BF595))*I36),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43</v>
      </c>
      <c r="F37" s="163">
        <f>ROUND((SUM(BG132:BG595)),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44</v>
      </c>
      <c r="F38" s="163">
        <f>ROUND((SUM(BH132:BH595)),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45</v>
      </c>
      <c r="F39" s="163">
        <f>ROUND((SUM(BI132:BI595)),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46</v>
      </c>
      <c r="E41" s="167"/>
      <c r="F41" s="167"/>
      <c r="G41" s="168" t="s">
        <v>47</v>
      </c>
      <c r="H41" s="169" t="s">
        <v>48</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223</v>
      </c>
      <c r="D86" s="22"/>
      <c r="E86" s="22"/>
      <c r="F86" s="22"/>
      <c r="G86" s="22"/>
      <c r="H86" s="22"/>
      <c r="I86" s="22"/>
      <c r="J86" s="22"/>
      <c r="K86" s="22"/>
      <c r="L86" s="20"/>
    </row>
    <row r="87" s="2" customFormat="1" ht="16.5" customHeight="1">
      <c r="A87" s="38"/>
      <c r="B87" s="39"/>
      <c r="C87" s="40"/>
      <c r="D87" s="40"/>
      <c r="E87" s="183" t="s">
        <v>2155</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403</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102.3 - Místní komunikace III.třídy - 2</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Frýdek-Místek</v>
      </c>
      <c r="G91" s="40"/>
      <c r="H91" s="40"/>
      <c r="I91" s="32" t="s">
        <v>22</v>
      </c>
      <c r="J91" s="79" t="str">
        <f>IF(J14="","",J14)</f>
        <v>12. 5. 2025</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Statutární město Frýdek-Místek</v>
      </c>
      <c r="G93" s="40"/>
      <c r="H93" s="40"/>
      <c r="I93" s="32" t="s">
        <v>30</v>
      </c>
      <c r="J93" s="36" t="str">
        <f>E23</f>
        <v>DOPRAPLAN s.r.o.</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226</v>
      </c>
      <c r="D96" s="185"/>
      <c r="E96" s="185"/>
      <c r="F96" s="185"/>
      <c r="G96" s="185"/>
      <c r="H96" s="185"/>
      <c r="I96" s="185"/>
      <c r="J96" s="186" t="s">
        <v>227</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228</v>
      </c>
      <c r="D98" s="40"/>
      <c r="E98" s="40"/>
      <c r="F98" s="40"/>
      <c r="G98" s="40"/>
      <c r="H98" s="40"/>
      <c r="I98" s="40"/>
      <c r="J98" s="110">
        <f>J132</f>
        <v>0</v>
      </c>
      <c r="K98" s="40"/>
      <c r="L98" s="63"/>
      <c r="S98" s="38"/>
      <c r="T98" s="38"/>
      <c r="U98" s="38"/>
      <c r="V98" s="38"/>
      <c r="W98" s="38"/>
      <c r="X98" s="38"/>
      <c r="Y98" s="38"/>
      <c r="Z98" s="38"/>
      <c r="AA98" s="38"/>
      <c r="AB98" s="38"/>
      <c r="AC98" s="38"/>
      <c r="AD98" s="38"/>
      <c r="AE98" s="38"/>
      <c r="AU98" s="17" t="s">
        <v>229</v>
      </c>
    </row>
    <row r="99" s="9" customFormat="1" ht="24.96" customHeight="1">
      <c r="A99" s="9"/>
      <c r="B99" s="188"/>
      <c r="C99" s="189"/>
      <c r="D99" s="190" t="s">
        <v>230</v>
      </c>
      <c r="E99" s="191"/>
      <c r="F99" s="191"/>
      <c r="G99" s="191"/>
      <c r="H99" s="191"/>
      <c r="I99" s="191"/>
      <c r="J99" s="192">
        <f>J133</f>
        <v>0</v>
      </c>
      <c r="K99" s="189"/>
      <c r="L99" s="193"/>
      <c r="S99" s="9"/>
      <c r="T99" s="9"/>
      <c r="U99" s="9"/>
      <c r="V99" s="9"/>
      <c r="W99" s="9"/>
      <c r="X99" s="9"/>
      <c r="Y99" s="9"/>
      <c r="Z99" s="9"/>
      <c r="AA99" s="9"/>
      <c r="AB99" s="9"/>
      <c r="AC99" s="9"/>
      <c r="AD99" s="9"/>
      <c r="AE99" s="9"/>
    </row>
    <row r="100" s="14" customFormat="1" ht="19.92" customHeight="1">
      <c r="A100" s="14"/>
      <c r="B100" s="267"/>
      <c r="C100" s="133"/>
      <c r="D100" s="268" t="s">
        <v>405</v>
      </c>
      <c r="E100" s="269"/>
      <c r="F100" s="269"/>
      <c r="G100" s="269"/>
      <c r="H100" s="269"/>
      <c r="I100" s="269"/>
      <c r="J100" s="270">
        <f>J134</f>
        <v>0</v>
      </c>
      <c r="K100" s="133"/>
      <c r="L100" s="271"/>
      <c r="S100" s="14"/>
      <c r="T100" s="14"/>
      <c r="U100" s="14"/>
      <c r="V100" s="14"/>
      <c r="W100" s="14"/>
      <c r="X100" s="14"/>
      <c r="Y100" s="14"/>
      <c r="Z100" s="14"/>
      <c r="AA100" s="14"/>
      <c r="AB100" s="14"/>
      <c r="AC100" s="14"/>
      <c r="AD100" s="14"/>
      <c r="AE100" s="14"/>
    </row>
    <row r="101" s="14" customFormat="1" ht="19.92" customHeight="1">
      <c r="A101" s="14"/>
      <c r="B101" s="267"/>
      <c r="C101" s="133"/>
      <c r="D101" s="268" t="s">
        <v>2157</v>
      </c>
      <c r="E101" s="269"/>
      <c r="F101" s="269"/>
      <c r="G101" s="269"/>
      <c r="H101" s="269"/>
      <c r="I101" s="269"/>
      <c r="J101" s="270">
        <f>J279</f>
        <v>0</v>
      </c>
      <c r="K101" s="133"/>
      <c r="L101" s="271"/>
      <c r="S101" s="14"/>
      <c r="T101" s="14"/>
      <c r="U101" s="14"/>
      <c r="V101" s="14"/>
      <c r="W101" s="14"/>
      <c r="X101" s="14"/>
      <c r="Y101" s="14"/>
      <c r="Z101" s="14"/>
      <c r="AA101" s="14"/>
      <c r="AB101" s="14"/>
      <c r="AC101" s="14"/>
      <c r="AD101" s="14"/>
      <c r="AE101" s="14"/>
    </row>
    <row r="102" s="14" customFormat="1" ht="19.92" customHeight="1">
      <c r="A102" s="14"/>
      <c r="B102" s="267"/>
      <c r="C102" s="133"/>
      <c r="D102" s="268" t="s">
        <v>2158</v>
      </c>
      <c r="E102" s="269"/>
      <c r="F102" s="269"/>
      <c r="G102" s="269"/>
      <c r="H102" s="269"/>
      <c r="I102" s="269"/>
      <c r="J102" s="270">
        <f>J315</f>
        <v>0</v>
      </c>
      <c r="K102" s="133"/>
      <c r="L102" s="271"/>
      <c r="S102" s="14"/>
      <c r="T102" s="14"/>
      <c r="U102" s="14"/>
      <c r="V102" s="14"/>
      <c r="W102" s="14"/>
      <c r="X102" s="14"/>
      <c r="Y102" s="14"/>
      <c r="Z102" s="14"/>
      <c r="AA102" s="14"/>
      <c r="AB102" s="14"/>
      <c r="AC102" s="14"/>
      <c r="AD102" s="14"/>
      <c r="AE102" s="14"/>
    </row>
    <row r="103" s="14" customFormat="1" ht="19.92" customHeight="1">
      <c r="A103" s="14"/>
      <c r="B103" s="267"/>
      <c r="C103" s="133"/>
      <c r="D103" s="268" t="s">
        <v>2159</v>
      </c>
      <c r="E103" s="269"/>
      <c r="F103" s="269"/>
      <c r="G103" s="269"/>
      <c r="H103" s="269"/>
      <c r="I103" s="269"/>
      <c r="J103" s="270">
        <f>J321</f>
        <v>0</v>
      </c>
      <c r="K103" s="133"/>
      <c r="L103" s="271"/>
      <c r="S103" s="14"/>
      <c r="T103" s="14"/>
      <c r="U103" s="14"/>
      <c r="V103" s="14"/>
      <c r="W103" s="14"/>
      <c r="X103" s="14"/>
      <c r="Y103" s="14"/>
      <c r="Z103" s="14"/>
      <c r="AA103" s="14"/>
      <c r="AB103" s="14"/>
      <c r="AC103" s="14"/>
      <c r="AD103" s="14"/>
      <c r="AE103" s="14"/>
    </row>
    <row r="104" s="14" customFormat="1" ht="19.92" customHeight="1">
      <c r="A104" s="14"/>
      <c r="B104" s="267"/>
      <c r="C104" s="133"/>
      <c r="D104" s="268" t="s">
        <v>1188</v>
      </c>
      <c r="E104" s="269"/>
      <c r="F104" s="269"/>
      <c r="G104" s="269"/>
      <c r="H104" s="269"/>
      <c r="I104" s="269"/>
      <c r="J104" s="270">
        <f>J367</f>
        <v>0</v>
      </c>
      <c r="K104" s="133"/>
      <c r="L104" s="271"/>
      <c r="S104" s="14"/>
      <c r="T104" s="14"/>
      <c r="U104" s="14"/>
      <c r="V104" s="14"/>
      <c r="W104" s="14"/>
      <c r="X104" s="14"/>
      <c r="Y104" s="14"/>
      <c r="Z104" s="14"/>
      <c r="AA104" s="14"/>
      <c r="AB104" s="14"/>
      <c r="AC104" s="14"/>
      <c r="AD104" s="14"/>
      <c r="AE104" s="14"/>
    </row>
    <row r="105" s="14" customFormat="1" ht="19.92" customHeight="1">
      <c r="A105" s="14"/>
      <c r="B105" s="267"/>
      <c r="C105" s="133"/>
      <c r="D105" s="268" t="s">
        <v>756</v>
      </c>
      <c r="E105" s="269"/>
      <c r="F105" s="269"/>
      <c r="G105" s="269"/>
      <c r="H105" s="269"/>
      <c r="I105" s="269"/>
      <c r="J105" s="270">
        <f>J436</f>
        <v>0</v>
      </c>
      <c r="K105" s="133"/>
      <c r="L105" s="271"/>
      <c r="S105" s="14"/>
      <c r="T105" s="14"/>
      <c r="U105" s="14"/>
      <c r="V105" s="14"/>
      <c r="W105" s="14"/>
      <c r="X105" s="14"/>
      <c r="Y105" s="14"/>
      <c r="Z105" s="14"/>
      <c r="AA105" s="14"/>
      <c r="AB105" s="14"/>
      <c r="AC105" s="14"/>
      <c r="AD105" s="14"/>
      <c r="AE105" s="14"/>
    </row>
    <row r="106" s="9" customFormat="1" ht="24.96" customHeight="1">
      <c r="A106" s="9"/>
      <c r="B106" s="188"/>
      <c r="C106" s="189"/>
      <c r="D106" s="190" t="s">
        <v>1191</v>
      </c>
      <c r="E106" s="191"/>
      <c r="F106" s="191"/>
      <c r="G106" s="191"/>
      <c r="H106" s="191"/>
      <c r="I106" s="191"/>
      <c r="J106" s="192">
        <f>J470</f>
        <v>0</v>
      </c>
      <c r="K106" s="189"/>
      <c r="L106" s="193"/>
      <c r="S106" s="9"/>
      <c r="T106" s="9"/>
      <c r="U106" s="9"/>
      <c r="V106" s="9"/>
      <c r="W106" s="9"/>
      <c r="X106" s="9"/>
      <c r="Y106" s="9"/>
      <c r="Z106" s="9"/>
      <c r="AA106" s="9"/>
      <c r="AB106" s="9"/>
      <c r="AC106" s="9"/>
      <c r="AD106" s="9"/>
      <c r="AE106" s="9"/>
    </row>
    <row r="107" s="14" customFormat="1" ht="19.92" customHeight="1">
      <c r="A107" s="14"/>
      <c r="B107" s="267"/>
      <c r="C107" s="133"/>
      <c r="D107" s="268" t="s">
        <v>2160</v>
      </c>
      <c r="E107" s="269"/>
      <c r="F107" s="269"/>
      <c r="G107" s="269"/>
      <c r="H107" s="269"/>
      <c r="I107" s="269"/>
      <c r="J107" s="270">
        <f>J471</f>
        <v>0</v>
      </c>
      <c r="K107" s="133"/>
      <c r="L107" s="271"/>
      <c r="S107" s="14"/>
      <c r="T107" s="14"/>
      <c r="U107" s="14"/>
      <c r="V107" s="14"/>
      <c r="W107" s="14"/>
      <c r="X107" s="14"/>
      <c r="Y107" s="14"/>
      <c r="Z107" s="14"/>
      <c r="AA107" s="14"/>
      <c r="AB107" s="14"/>
      <c r="AC107" s="14"/>
      <c r="AD107" s="14"/>
      <c r="AE107" s="14"/>
    </row>
    <row r="108" s="14" customFormat="1" ht="19.92" customHeight="1">
      <c r="A108" s="14"/>
      <c r="B108" s="267"/>
      <c r="C108" s="133"/>
      <c r="D108" s="268" t="s">
        <v>1192</v>
      </c>
      <c r="E108" s="269"/>
      <c r="F108" s="269"/>
      <c r="G108" s="269"/>
      <c r="H108" s="269"/>
      <c r="I108" s="269"/>
      <c r="J108" s="270">
        <f>J475</f>
        <v>0</v>
      </c>
      <c r="K108" s="133"/>
      <c r="L108" s="271"/>
      <c r="S108" s="14"/>
      <c r="T108" s="14"/>
      <c r="U108" s="14"/>
      <c r="V108" s="14"/>
      <c r="W108" s="14"/>
      <c r="X108" s="14"/>
      <c r="Y108" s="14"/>
      <c r="Z108" s="14"/>
      <c r="AA108" s="14"/>
      <c r="AB108" s="14"/>
      <c r="AC108" s="14"/>
      <c r="AD108" s="14"/>
      <c r="AE108" s="14"/>
    </row>
    <row r="109" s="14" customFormat="1" ht="19.92" customHeight="1">
      <c r="A109" s="14"/>
      <c r="B109" s="267"/>
      <c r="C109" s="133"/>
      <c r="D109" s="268" t="s">
        <v>1193</v>
      </c>
      <c r="E109" s="269"/>
      <c r="F109" s="269"/>
      <c r="G109" s="269"/>
      <c r="H109" s="269"/>
      <c r="I109" s="269"/>
      <c r="J109" s="270">
        <f>J483</f>
        <v>0</v>
      </c>
      <c r="K109" s="133"/>
      <c r="L109" s="271"/>
      <c r="S109" s="14"/>
      <c r="T109" s="14"/>
      <c r="U109" s="14"/>
      <c r="V109" s="14"/>
      <c r="W109" s="14"/>
      <c r="X109" s="14"/>
      <c r="Y109" s="14"/>
      <c r="Z109" s="14"/>
      <c r="AA109" s="14"/>
      <c r="AB109" s="14"/>
      <c r="AC109" s="14"/>
      <c r="AD109" s="14"/>
      <c r="AE109" s="14"/>
    </row>
    <row r="110" s="14" customFormat="1" ht="19.92" customHeight="1">
      <c r="A110" s="14"/>
      <c r="B110" s="267"/>
      <c r="C110" s="133"/>
      <c r="D110" s="268" t="s">
        <v>1194</v>
      </c>
      <c r="E110" s="269"/>
      <c r="F110" s="269"/>
      <c r="G110" s="269"/>
      <c r="H110" s="269"/>
      <c r="I110" s="269"/>
      <c r="J110" s="270">
        <f>J500</f>
        <v>0</v>
      </c>
      <c r="K110" s="133"/>
      <c r="L110" s="271"/>
      <c r="S110" s="14"/>
      <c r="T110" s="14"/>
      <c r="U110" s="14"/>
      <c r="V110" s="14"/>
      <c r="W110" s="14"/>
      <c r="X110" s="14"/>
      <c r="Y110" s="14"/>
      <c r="Z110" s="14"/>
      <c r="AA110" s="14"/>
      <c r="AB110" s="14"/>
      <c r="AC110" s="14"/>
      <c r="AD110" s="14"/>
      <c r="AE110" s="14"/>
    </row>
    <row r="111" s="2" customFormat="1" ht="21.84"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6.96" customHeight="1">
      <c r="A112" s="38"/>
      <c r="B112" s="66"/>
      <c r="C112" s="67"/>
      <c r="D112" s="67"/>
      <c r="E112" s="67"/>
      <c r="F112" s="67"/>
      <c r="G112" s="67"/>
      <c r="H112" s="67"/>
      <c r="I112" s="67"/>
      <c r="J112" s="67"/>
      <c r="K112" s="67"/>
      <c r="L112" s="63"/>
      <c r="S112" s="38"/>
      <c r="T112" s="38"/>
      <c r="U112" s="38"/>
      <c r="V112" s="38"/>
      <c r="W112" s="38"/>
      <c r="X112" s="38"/>
      <c r="Y112" s="38"/>
      <c r="Z112" s="38"/>
      <c r="AA112" s="38"/>
      <c r="AB112" s="38"/>
      <c r="AC112" s="38"/>
      <c r="AD112" s="38"/>
      <c r="AE112" s="38"/>
    </row>
    <row r="116" s="2" customFormat="1" ht="6.96" customHeight="1">
      <c r="A116" s="38"/>
      <c r="B116" s="68"/>
      <c r="C116" s="69"/>
      <c r="D116" s="69"/>
      <c r="E116" s="69"/>
      <c r="F116" s="69"/>
      <c r="G116" s="69"/>
      <c r="H116" s="69"/>
      <c r="I116" s="69"/>
      <c r="J116" s="69"/>
      <c r="K116" s="69"/>
      <c r="L116" s="63"/>
      <c r="S116" s="38"/>
      <c r="T116" s="38"/>
      <c r="U116" s="38"/>
      <c r="V116" s="38"/>
      <c r="W116" s="38"/>
      <c r="X116" s="38"/>
      <c r="Y116" s="38"/>
      <c r="Z116" s="38"/>
      <c r="AA116" s="38"/>
      <c r="AB116" s="38"/>
      <c r="AC116" s="38"/>
      <c r="AD116" s="38"/>
      <c r="AE116" s="38"/>
    </row>
    <row r="117" s="2" customFormat="1" ht="24.96" customHeight="1">
      <c r="A117" s="38"/>
      <c r="B117" s="39"/>
      <c r="C117" s="23" t="s">
        <v>236</v>
      </c>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16</v>
      </c>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26.25" customHeight="1">
      <c r="A120" s="38"/>
      <c r="B120" s="39"/>
      <c r="C120" s="40"/>
      <c r="D120" s="40"/>
      <c r="E120" s="183" t="str">
        <f>E7</f>
        <v>Vybudování komunikací a inženýrských sítí v lokalitě Berlín 2, Frýdek-Místek</v>
      </c>
      <c r="F120" s="32"/>
      <c r="G120" s="32"/>
      <c r="H120" s="32"/>
      <c r="I120" s="40"/>
      <c r="J120" s="40"/>
      <c r="K120" s="40"/>
      <c r="L120" s="63"/>
      <c r="S120" s="38"/>
      <c r="T120" s="38"/>
      <c r="U120" s="38"/>
      <c r="V120" s="38"/>
      <c r="W120" s="38"/>
      <c r="X120" s="38"/>
      <c r="Y120" s="38"/>
      <c r="Z120" s="38"/>
      <c r="AA120" s="38"/>
      <c r="AB120" s="38"/>
      <c r="AC120" s="38"/>
      <c r="AD120" s="38"/>
      <c r="AE120" s="38"/>
    </row>
    <row r="121" s="1" customFormat="1" ht="12" customHeight="1">
      <c r="B121" s="21"/>
      <c r="C121" s="32" t="s">
        <v>223</v>
      </c>
      <c r="D121" s="22"/>
      <c r="E121" s="22"/>
      <c r="F121" s="22"/>
      <c r="G121" s="22"/>
      <c r="H121" s="22"/>
      <c r="I121" s="22"/>
      <c r="J121" s="22"/>
      <c r="K121" s="22"/>
      <c r="L121" s="20"/>
    </row>
    <row r="122" s="2" customFormat="1" ht="16.5" customHeight="1">
      <c r="A122" s="38"/>
      <c r="B122" s="39"/>
      <c r="C122" s="40"/>
      <c r="D122" s="40"/>
      <c r="E122" s="183" t="s">
        <v>2155</v>
      </c>
      <c r="F122" s="40"/>
      <c r="G122" s="40"/>
      <c r="H122" s="40"/>
      <c r="I122" s="40"/>
      <c r="J122" s="40"/>
      <c r="K122" s="40"/>
      <c r="L122" s="63"/>
      <c r="S122" s="38"/>
      <c r="T122" s="38"/>
      <c r="U122" s="38"/>
      <c r="V122" s="38"/>
      <c r="W122" s="38"/>
      <c r="X122" s="38"/>
      <c r="Y122" s="38"/>
      <c r="Z122" s="38"/>
      <c r="AA122" s="38"/>
      <c r="AB122" s="38"/>
      <c r="AC122" s="38"/>
      <c r="AD122" s="38"/>
      <c r="AE122" s="38"/>
    </row>
    <row r="123" s="2" customFormat="1" ht="12" customHeight="1">
      <c r="A123" s="38"/>
      <c r="B123" s="39"/>
      <c r="C123" s="32" t="s">
        <v>403</v>
      </c>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2" customFormat="1" ht="16.5" customHeight="1">
      <c r="A124" s="38"/>
      <c r="B124" s="39"/>
      <c r="C124" s="40"/>
      <c r="D124" s="40"/>
      <c r="E124" s="76" t="str">
        <f>E11</f>
        <v>102.3 - Místní komunikace III.třídy - 2</v>
      </c>
      <c r="F124" s="40"/>
      <c r="G124" s="40"/>
      <c r="H124" s="40"/>
      <c r="I124" s="40"/>
      <c r="J124" s="40"/>
      <c r="K124" s="40"/>
      <c r="L124" s="63"/>
      <c r="S124" s="38"/>
      <c r="T124" s="38"/>
      <c r="U124" s="38"/>
      <c r="V124" s="38"/>
      <c r="W124" s="38"/>
      <c r="X124" s="38"/>
      <c r="Y124" s="38"/>
      <c r="Z124" s="38"/>
      <c r="AA124" s="38"/>
      <c r="AB124" s="38"/>
      <c r="AC124" s="38"/>
      <c r="AD124" s="38"/>
      <c r="AE124" s="38"/>
    </row>
    <row r="125" s="2" customFormat="1" ht="6.96" customHeight="1">
      <c r="A125" s="38"/>
      <c r="B125" s="39"/>
      <c r="C125" s="40"/>
      <c r="D125" s="40"/>
      <c r="E125" s="40"/>
      <c r="F125" s="40"/>
      <c r="G125" s="40"/>
      <c r="H125" s="40"/>
      <c r="I125" s="40"/>
      <c r="J125" s="40"/>
      <c r="K125" s="40"/>
      <c r="L125" s="63"/>
      <c r="S125" s="38"/>
      <c r="T125" s="38"/>
      <c r="U125" s="38"/>
      <c r="V125" s="38"/>
      <c r="W125" s="38"/>
      <c r="X125" s="38"/>
      <c r="Y125" s="38"/>
      <c r="Z125" s="38"/>
      <c r="AA125" s="38"/>
      <c r="AB125" s="38"/>
      <c r="AC125" s="38"/>
      <c r="AD125" s="38"/>
      <c r="AE125" s="38"/>
    </row>
    <row r="126" s="2" customFormat="1" ht="12" customHeight="1">
      <c r="A126" s="38"/>
      <c r="B126" s="39"/>
      <c r="C126" s="32" t="s">
        <v>20</v>
      </c>
      <c r="D126" s="40"/>
      <c r="E126" s="40"/>
      <c r="F126" s="27" t="str">
        <f>F14</f>
        <v>Frýdek-Místek</v>
      </c>
      <c r="G126" s="40"/>
      <c r="H126" s="40"/>
      <c r="I126" s="32" t="s">
        <v>22</v>
      </c>
      <c r="J126" s="79" t="str">
        <f>IF(J14="","",J14)</f>
        <v>12. 5. 2025</v>
      </c>
      <c r="K126" s="40"/>
      <c r="L126" s="63"/>
      <c r="S126" s="38"/>
      <c r="T126" s="38"/>
      <c r="U126" s="38"/>
      <c r="V126" s="38"/>
      <c r="W126" s="38"/>
      <c r="X126" s="38"/>
      <c r="Y126" s="38"/>
      <c r="Z126" s="38"/>
      <c r="AA126" s="38"/>
      <c r="AB126" s="38"/>
      <c r="AC126" s="38"/>
      <c r="AD126" s="38"/>
      <c r="AE126" s="38"/>
    </row>
    <row r="127" s="2" customFormat="1" ht="6.96" customHeight="1">
      <c r="A127" s="38"/>
      <c r="B127" s="39"/>
      <c r="C127" s="40"/>
      <c r="D127" s="40"/>
      <c r="E127" s="40"/>
      <c r="F127" s="40"/>
      <c r="G127" s="40"/>
      <c r="H127" s="40"/>
      <c r="I127" s="40"/>
      <c r="J127" s="40"/>
      <c r="K127" s="40"/>
      <c r="L127" s="63"/>
      <c r="S127" s="38"/>
      <c r="T127" s="38"/>
      <c r="U127" s="38"/>
      <c r="V127" s="38"/>
      <c r="W127" s="38"/>
      <c r="X127" s="38"/>
      <c r="Y127" s="38"/>
      <c r="Z127" s="38"/>
      <c r="AA127" s="38"/>
      <c r="AB127" s="38"/>
      <c r="AC127" s="38"/>
      <c r="AD127" s="38"/>
      <c r="AE127" s="38"/>
    </row>
    <row r="128" s="2" customFormat="1" ht="15.15" customHeight="1">
      <c r="A128" s="38"/>
      <c r="B128" s="39"/>
      <c r="C128" s="32" t="s">
        <v>24</v>
      </c>
      <c r="D128" s="40"/>
      <c r="E128" s="40"/>
      <c r="F128" s="27" t="str">
        <f>E17</f>
        <v>Statutární město Frýdek-Místek</v>
      </c>
      <c r="G128" s="40"/>
      <c r="H128" s="40"/>
      <c r="I128" s="32" t="s">
        <v>30</v>
      </c>
      <c r="J128" s="36" t="str">
        <f>E23</f>
        <v>DOPRAPLAN s.r.o.</v>
      </c>
      <c r="K128" s="40"/>
      <c r="L128" s="63"/>
      <c r="S128" s="38"/>
      <c r="T128" s="38"/>
      <c r="U128" s="38"/>
      <c r="V128" s="38"/>
      <c r="W128" s="38"/>
      <c r="X128" s="38"/>
      <c r="Y128" s="38"/>
      <c r="Z128" s="38"/>
      <c r="AA128" s="38"/>
      <c r="AB128" s="38"/>
      <c r="AC128" s="38"/>
      <c r="AD128" s="38"/>
      <c r="AE128" s="38"/>
    </row>
    <row r="129" s="2" customFormat="1" ht="15.15" customHeight="1">
      <c r="A129" s="38"/>
      <c r="B129" s="39"/>
      <c r="C129" s="32" t="s">
        <v>28</v>
      </c>
      <c r="D129" s="40"/>
      <c r="E129" s="40"/>
      <c r="F129" s="27" t="str">
        <f>IF(E20="","",E20)</f>
        <v>Vyplň údaj</v>
      </c>
      <c r="G129" s="40"/>
      <c r="H129" s="40"/>
      <c r="I129" s="32" t="s">
        <v>33</v>
      </c>
      <c r="J129" s="36" t="str">
        <f>E26</f>
        <v xml:space="preserve"> </v>
      </c>
      <c r="K129" s="40"/>
      <c r="L129" s="63"/>
      <c r="S129" s="38"/>
      <c r="T129" s="38"/>
      <c r="U129" s="38"/>
      <c r="V129" s="38"/>
      <c r="W129" s="38"/>
      <c r="X129" s="38"/>
      <c r="Y129" s="38"/>
      <c r="Z129" s="38"/>
      <c r="AA129" s="38"/>
      <c r="AB129" s="38"/>
      <c r="AC129" s="38"/>
      <c r="AD129" s="38"/>
      <c r="AE129" s="38"/>
    </row>
    <row r="130" s="2" customFormat="1" ht="10.32" customHeight="1">
      <c r="A130" s="38"/>
      <c r="B130" s="39"/>
      <c r="C130" s="40"/>
      <c r="D130" s="40"/>
      <c r="E130" s="40"/>
      <c r="F130" s="40"/>
      <c r="G130" s="40"/>
      <c r="H130" s="40"/>
      <c r="I130" s="40"/>
      <c r="J130" s="40"/>
      <c r="K130" s="40"/>
      <c r="L130" s="63"/>
      <c r="S130" s="38"/>
      <c r="T130" s="38"/>
      <c r="U130" s="38"/>
      <c r="V130" s="38"/>
      <c r="W130" s="38"/>
      <c r="X130" s="38"/>
      <c r="Y130" s="38"/>
      <c r="Z130" s="38"/>
      <c r="AA130" s="38"/>
      <c r="AB130" s="38"/>
      <c r="AC130" s="38"/>
      <c r="AD130" s="38"/>
      <c r="AE130" s="38"/>
    </row>
    <row r="131" s="10" customFormat="1" ht="29.28" customHeight="1">
      <c r="A131" s="194"/>
      <c r="B131" s="195"/>
      <c r="C131" s="196" t="s">
        <v>237</v>
      </c>
      <c r="D131" s="197" t="s">
        <v>61</v>
      </c>
      <c r="E131" s="197" t="s">
        <v>57</v>
      </c>
      <c r="F131" s="197" t="s">
        <v>58</v>
      </c>
      <c r="G131" s="197" t="s">
        <v>238</v>
      </c>
      <c r="H131" s="197" t="s">
        <v>239</v>
      </c>
      <c r="I131" s="197" t="s">
        <v>240</v>
      </c>
      <c r="J131" s="198" t="s">
        <v>227</v>
      </c>
      <c r="K131" s="199" t="s">
        <v>241</v>
      </c>
      <c r="L131" s="200"/>
      <c r="M131" s="100" t="s">
        <v>1</v>
      </c>
      <c r="N131" s="101" t="s">
        <v>40</v>
      </c>
      <c r="O131" s="101" t="s">
        <v>242</v>
      </c>
      <c r="P131" s="101" t="s">
        <v>243</v>
      </c>
      <c r="Q131" s="101" t="s">
        <v>244</v>
      </c>
      <c r="R131" s="101" t="s">
        <v>245</v>
      </c>
      <c r="S131" s="101" t="s">
        <v>246</v>
      </c>
      <c r="T131" s="102" t="s">
        <v>247</v>
      </c>
      <c r="U131" s="194"/>
      <c r="V131" s="194"/>
      <c r="W131" s="194"/>
      <c r="X131" s="194"/>
      <c r="Y131" s="194"/>
      <c r="Z131" s="194"/>
      <c r="AA131" s="194"/>
      <c r="AB131" s="194"/>
      <c r="AC131" s="194"/>
      <c r="AD131" s="194"/>
      <c r="AE131" s="194"/>
    </row>
    <row r="132" s="2" customFormat="1" ht="22.8" customHeight="1">
      <c r="A132" s="38"/>
      <c r="B132" s="39"/>
      <c r="C132" s="107" t="s">
        <v>248</v>
      </c>
      <c r="D132" s="40"/>
      <c r="E132" s="40"/>
      <c r="F132" s="40"/>
      <c r="G132" s="40"/>
      <c r="H132" s="40"/>
      <c r="I132" s="40"/>
      <c r="J132" s="201">
        <f>BK132</f>
        <v>0</v>
      </c>
      <c r="K132" s="40"/>
      <c r="L132" s="44"/>
      <c r="M132" s="103"/>
      <c r="N132" s="202"/>
      <c r="O132" s="104"/>
      <c r="P132" s="203">
        <f>P133+P470</f>
        <v>0</v>
      </c>
      <c r="Q132" s="104"/>
      <c r="R132" s="203">
        <f>R133+R470</f>
        <v>235.41403759999997</v>
      </c>
      <c r="S132" s="104"/>
      <c r="T132" s="204">
        <f>T133+T470</f>
        <v>0</v>
      </c>
      <c r="U132" s="38"/>
      <c r="V132" s="38"/>
      <c r="W132" s="38"/>
      <c r="X132" s="38"/>
      <c r="Y132" s="38"/>
      <c r="Z132" s="38"/>
      <c r="AA132" s="38"/>
      <c r="AB132" s="38"/>
      <c r="AC132" s="38"/>
      <c r="AD132" s="38"/>
      <c r="AE132" s="38"/>
      <c r="AT132" s="17" t="s">
        <v>75</v>
      </c>
      <c r="AU132" s="17" t="s">
        <v>229</v>
      </c>
      <c r="BK132" s="205">
        <f>BK133+BK470</f>
        <v>0</v>
      </c>
    </row>
    <row r="133" s="11" customFormat="1" ht="25.92" customHeight="1">
      <c r="A133" s="11"/>
      <c r="B133" s="206"/>
      <c r="C133" s="207"/>
      <c r="D133" s="208" t="s">
        <v>75</v>
      </c>
      <c r="E133" s="209" t="s">
        <v>249</v>
      </c>
      <c r="F133" s="209" t="s">
        <v>250</v>
      </c>
      <c r="G133" s="207"/>
      <c r="H133" s="207"/>
      <c r="I133" s="210"/>
      <c r="J133" s="211">
        <f>BK133</f>
        <v>0</v>
      </c>
      <c r="K133" s="207"/>
      <c r="L133" s="212"/>
      <c r="M133" s="213"/>
      <c r="N133" s="214"/>
      <c r="O133" s="214"/>
      <c r="P133" s="215">
        <f>P134+P279+P315+P321+P367+P436</f>
        <v>0</v>
      </c>
      <c r="Q133" s="214"/>
      <c r="R133" s="215">
        <f>R134+R279+R315+R321+R367+R436</f>
        <v>210.94346959999996</v>
      </c>
      <c r="S133" s="214"/>
      <c r="T133" s="216">
        <f>T134+T279+T315+T321+T367+T436</f>
        <v>0</v>
      </c>
      <c r="U133" s="11"/>
      <c r="V133" s="11"/>
      <c r="W133" s="11"/>
      <c r="X133" s="11"/>
      <c r="Y133" s="11"/>
      <c r="Z133" s="11"/>
      <c r="AA133" s="11"/>
      <c r="AB133" s="11"/>
      <c r="AC133" s="11"/>
      <c r="AD133" s="11"/>
      <c r="AE133" s="11"/>
      <c r="AR133" s="217" t="s">
        <v>84</v>
      </c>
      <c r="AT133" s="218" t="s">
        <v>75</v>
      </c>
      <c r="AU133" s="218" t="s">
        <v>76</v>
      </c>
      <c r="AY133" s="217" t="s">
        <v>251</v>
      </c>
      <c r="BK133" s="219">
        <f>BK134+BK279+BK315+BK321+BK367+BK436</f>
        <v>0</v>
      </c>
    </row>
    <row r="134" s="11" customFormat="1" ht="22.8" customHeight="1">
      <c r="A134" s="11"/>
      <c r="B134" s="206"/>
      <c r="C134" s="207"/>
      <c r="D134" s="208" t="s">
        <v>75</v>
      </c>
      <c r="E134" s="272" t="s">
        <v>84</v>
      </c>
      <c r="F134" s="272" t="s">
        <v>406</v>
      </c>
      <c r="G134" s="207"/>
      <c r="H134" s="207"/>
      <c r="I134" s="210"/>
      <c r="J134" s="273">
        <f>BK134</f>
        <v>0</v>
      </c>
      <c r="K134" s="207"/>
      <c r="L134" s="212"/>
      <c r="M134" s="213"/>
      <c r="N134" s="214"/>
      <c r="O134" s="214"/>
      <c r="P134" s="215">
        <f>SUM(P135:P278)</f>
        <v>0</v>
      </c>
      <c r="Q134" s="214"/>
      <c r="R134" s="215">
        <f>SUM(R135:R278)</f>
        <v>168.59583599999999</v>
      </c>
      <c r="S134" s="214"/>
      <c r="T134" s="216">
        <f>SUM(T135:T278)</f>
        <v>0</v>
      </c>
      <c r="U134" s="11"/>
      <c r="V134" s="11"/>
      <c r="W134" s="11"/>
      <c r="X134" s="11"/>
      <c r="Y134" s="11"/>
      <c r="Z134" s="11"/>
      <c r="AA134" s="11"/>
      <c r="AB134" s="11"/>
      <c r="AC134" s="11"/>
      <c r="AD134" s="11"/>
      <c r="AE134" s="11"/>
      <c r="AR134" s="217" t="s">
        <v>84</v>
      </c>
      <c r="AT134" s="218" t="s">
        <v>75</v>
      </c>
      <c r="AU134" s="218" t="s">
        <v>84</v>
      </c>
      <c r="AY134" s="217" t="s">
        <v>251</v>
      </c>
      <c r="BK134" s="219">
        <f>SUM(BK135:BK278)</f>
        <v>0</v>
      </c>
    </row>
    <row r="135" s="2" customFormat="1" ht="33" customHeight="1">
      <c r="A135" s="38"/>
      <c r="B135" s="39"/>
      <c r="C135" s="220" t="s">
        <v>84</v>
      </c>
      <c r="D135" s="220" t="s">
        <v>255</v>
      </c>
      <c r="E135" s="221" t="s">
        <v>1250</v>
      </c>
      <c r="F135" s="222" t="s">
        <v>1251</v>
      </c>
      <c r="G135" s="223" t="s">
        <v>592</v>
      </c>
      <c r="H135" s="224">
        <v>223.19999999999999</v>
      </c>
      <c r="I135" s="225"/>
      <c r="J135" s="226">
        <f>ROUND(I135*H135,2)</f>
        <v>0</v>
      </c>
      <c r="K135" s="227"/>
      <c r="L135" s="44"/>
      <c r="M135" s="228" t="s">
        <v>1</v>
      </c>
      <c r="N135" s="229" t="s">
        <v>41</v>
      </c>
      <c r="O135" s="91"/>
      <c r="P135" s="230">
        <f>O135*H135</f>
        <v>0</v>
      </c>
      <c r="Q135" s="230">
        <v>0</v>
      </c>
      <c r="R135" s="230">
        <f>Q135*H135</f>
        <v>0</v>
      </c>
      <c r="S135" s="230">
        <v>0</v>
      </c>
      <c r="T135" s="231">
        <f>S135*H135</f>
        <v>0</v>
      </c>
      <c r="U135" s="38"/>
      <c r="V135" s="38"/>
      <c r="W135" s="38"/>
      <c r="X135" s="38"/>
      <c r="Y135" s="38"/>
      <c r="Z135" s="38"/>
      <c r="AA135" s="38"/>
      <c r="AB135" s="38"/>
      <c r="AC135" s="38"/>
      <c r="AD135" s="38"/>
      <c r="AE135" s="38"/>
      <c r="AR135" s="232" t="s">
        <v>254</v>
      </c>
      <c r="AT135" s="232" t="s">
        <v>255</v>
      </c>
      <c r="AU135" s="232" t="s">
        <v>86</v>
      </c>
      <c r="AY135" s="17" t="s">
        <v>251</v>
      </c>
      <c r="BE135" s="233">
        <f>IF(N135="základní",J135,0)</f>
        <v>0</v>
      </c>
      <c r="BF135" s="233">
        <f>IF(N135="snížená",J135,0)</f>
        <v>0</v>
      </c>
      <c r="BG135" s="233">
        <f>IF(N135="zákl. přenesená",J135,0)</f>
        <v>0</v>
      </c>
      <c r="BH135" s="233">
        <f>IF(N135="sníž. přenesená",J135,0)</f>
        <v>0</v>
      </c>
      <c r="BI135" s="233">
        <f>IF(N135="nulová",J135,0)</f>
        <v>0</v>
      </c>
      <c r="BJ135" s="17" t="s">
        <v>84</v>
      </c>
      <c r="BK135" s="233">
        <f>ROUND(I135*H135,2)</f>
        <v>0</v>
      </c>
      <c r="BL135" s="17" t="s">
        <v>254</v>
      </c>
      <c r="BM135" s="232" t="s">
        <v>2642</v>
      </c>
    </row>
    <row r="136" s="2" customFormat="1">
      <c r="A136" s="38"/>
      <c r="B136" s="39"/>
      <c r="C136" s="40"/>
      <c r="D136" s="234" t="s">
        <v>260</v>
      </c>
      <c r="E136" s="40"/>
      <c r="F136" s="235" t="s">
        <v>1253</v>
      </c>
      <c r="G136" s="40"/>
      <c r="H136" s="40"/>
      <c r="I136" s="236"/>
      <c r="J136" s="40"/>
      <c r="K136" s="40"/>
      <c r="L136" s="44"/>
      <c r="M136" s="237"/>
      <c r="N136" s="238"/>
      <c r="O136" s="91"/>
      <c r="P136" s="91"/>
      <c r="Q136" s="91"/>
      <c r="R136" s="91"/>
      <c r="S136" s="91"/>
      <c r="T136" s="92"/>
      <c r="U136" s="38"/>
      <c r="V136" s="38"/>
      <c r="W136" s="38"/>
      <c r="X136" s="38"/>
      <c r="Y136" s="38"/>
      <c r="Z136" s="38"/>
      <c r="AA136" s="38"/>
      <c r="AB136" s="38"/>
      <c r="AC136" s="38"/>
      <c r="AD136" s="38"/>
      <c r="AE136" s="38"/>
      <c r="AT136" s="17" t="s">
        <v>260</v>
      </c>
      <c r="AU136" s="17" t="s">
        <v>86</v>
      </c>
    </row>
    <row r="137" s="2" customFormat="1">
      <c r="A137" s="38"/>
      <c r="B137" s="39"/>
      <c r="C137" s="40"/>
      <c r="D137" s="240" t="s">
        <v>274</v>
      </c>
      <c r="E137" s="40"/>
      <c r="F137" s="241" t="s">
        <v>1254</v>
      </c>
      <c r="G137" s="40"/>
      <c r="H137" s="40"/>
      <c r="I137" s="236"/>
      <c r="J137" s="40"/>
      <c r="K137" s="40"/>
      <c r="L137" s="44"/>
      <c r="M137" s="237"/>
      <c r="N137" s="238"/>
      <c r="O137" s="91"/>
      <c r="P137" s="91"/>
      <c r="Q137" s="91"/>
      <c r="R137" s="91"/>
      <c r="S137" s="91"/>
      <c r="T137" s="92"/>
      <c r="U137" s="38"/>
      <c r="V137" s="38"/>
      <c r="W137" s="38"/>
      <c r="X137" s="38"/>
      <c r="Y137" s="38"/>
      <c r="Z137" s="38"/>
      <c r="AA137" s="38"/>
      <c r="AB137" s="38"/>
      <c r="AC137" s="38"/>
      <c r="AD137" s="38"/>
      <c r="AE137" s="38"/>
      <c r="AT137" s="17" t="s">
        <v>274</v>
      </c>
      <c r="AU137" s="17" t="s">
        <v>86</v>
      </c>
    </row>
    <row r="138" s="13" customFormat="1">
      <c r="A138" s="13"/>
      <c r="B138" s="253"/>
      <c r="C138" s="254"/>
      <c r="D138" s="234" t="s">
        <v>276</v>
      </c>
      <c r="E138" s="255" t="s">
        <v>1</v>
      </c>
      <c r="F138" s="256" t="s">
        <v>1255</v>
      </c>
      <c r="G138" s="254"/>
      <c r="H138" s="255" t="s">
        <v>1</v>
      </c>
      <c r="I138" s="257"/>
      <c r="J138" s="254"/>
      <c r="K138" s="254"/>
      <c r="L138" s="258"/>
      <c r="M138" s="259"/>
      <c r="N138" s="260"/>
      <c r="O138" s="260"/>
      <c r="P138" s="260"/>
      <c r="Q138" s="260"/>
      <c r="R138" s="260"/>
      <c r="S138" s="260"/>
      <c r="T138" s="261"/>
      <c r="U138" s="13"/>
      <c r="V138" s="13"/>
      <c r="W138" s="13"/>
      <c r="X138" s="13"/>
      <c r="Y138" s="13"/>
      <c r="Z138" s="13"/>
      <c r="AA138" s="13"/>
      <c r="AB138" s="13"/>
      <c r="AC138" s="13"/>
      <c r="AD138" s="13"/>
      <c r="AE138" s="13"/>
      <c r="AT138" s="262" t="s">
        <v>276</v>
      </c>
      <c r="AU138" s="262" t="s">
        <v>86</v>
      </c>
      <c r="AV138" s="13" t="s">
        <v>84</v>
      </c>
      <c r="AW138" s="13" t="s">
        <v>32</v>
      </c>
      <c r="AX138" s="13" t="s">
        <v>76</v>
      </c>
      <c r="AY138" s="262" t="s">
        <v>251</v>
      </c>
    </row>
    <row r="139" s="13" customFormat="1">
      <c r="A139" s="13"/>
      <c r="B139" s="253"/>
      <c r="C139" s="254"/>
      <c r="D139" s="234" t="s">
        <v>276</v>
      </c>
      <c r="E139" s="255" t="s">
        <v>1</v>
      </c>
      <c r="F139" s="256" t="s">
        <v>1326</v>
      </c>
      <c r="G139" s="254"/>
      <c r="H139" s="255" t="s">
        <v>1</v>
      </c>
      <c r="I139" s="257"/>
      <c r="J139" s="254"/>
      <c r="K139" s="254"/>
      <c r="L139" s="258"/>
      <c r="M139" s="259"/>
      <c r="N139" s="260"/>
      <c r="O139" s="260"/>
      <c r="P139" s="260"/>
      <c r="Q139" s="260"/>
      <c r="R139" s="260"/>
      <c r="S139" s="260"/>
      <c r="T139" s="261"/>
      <c r="U139" s="13"/>
      <c r="V139" s="13"/>
      <c r="W139" s="13"/>
      <c r="X139" s="13"/>
      <c r="Y139" s="13"/>
      <c r="Z139" s="13"/>
      <c r="AA139" s="13"/>
      <c r="AB139" s="13"/>
      <c r="AC139" s="13"/>
      <c r="AD139" s="13"/>
      <c r="AE139" s="13"/>
      <c r="AT139" s="262" t="s">
        <v>276</v>
      </c>
      <c r="AU139" s="262" t="s">
        <v>86</v>
      </c>
      <c r="AV139" s="13" t="s">
        <v>84</v>
      </c>
      <c r="AW139" s="13" t="s">
        <v>32</v>
      </c>
      <c r="AX139" s="13" t="s">
        <v>76</v>
      </c>
      <c r="AY139" s="262" t="s">
        <v>251</v>
      </c>
    </row>
    <row r="140" s="12" customFormat="1">
      <c r="A140" s="12"/>
      <c r="B140" s="242"/>
      <c r="C140" s="243"/>
      <c r="D140" s="234" t="s">
        <v>276</v>
      </c>
      <c r="E140" s="244" t="s">
        <v>1</v>
      </c>
      <c r="F140" s="245" t="s">
        <v>2643</v>
      </c>
      <c r="G140" s="243"/>
      <c r="H140" s="246">
        <v>88.200000000000003</v>
      </c>
      <c r="I140" s="247"/>
      <c r="J140" s="243"/>
      <c r="K140" s="243"/>
      <c r="L140" s="248"/>
      <c r="M140" s="249"/>
      <c r="N140" s="250"/>
      <c r="O140" s="250"/>
      <c r="P140" s="250"/>
      <c r="Q140" s="250"/>
      <c r="R140" s="250"/>
      <c r="S140" s="250"/>
      <c r="T140" s="251"/>
      <c r="U140" s="12"/>
      <c r="V140" s="12"/>
      <c r="W140" s="12"/>
      <c r="X140" s="12"/>
      <c r="Y140" s="12"/>
      <c r="Z140" s="12"/>
      <c r="AA140" s="12"/>
      <c r="AB140" s="12"/>
      <c r="AC140" s="12"/>
      <c r="AD140" s="12"/>
      <c r="AE140" s="12"/>
      <c r="AT140" s="252" t="s">
        <v>276</v>
      </c>
      <c r="AU140" s="252" t="s">
        <v>86</v>
      </c>
      <c r="AV140" s="12" t="s">
        <v>86</v>
      </c>
      <c r="AW140" s="12" t="s">
        <v>32</v>
      </c>
      <c r="AX140" s="12" t="s">
        <v>76</v>
      </c>
      <c r="AY140" s="252" t="s">
        <v>251</v>
      </c>
    </row>
    <row r="141" s="13" customFormat="1">
      <c r="A141" s="13"/>
      <c r="B141" s="253"/>
      <c r="C141" s="254"/>
      <c r="D141" s="234" t="s">
        <v>276</v>
      </c>
      <c r="E141" s="255" t="s">
        <v>1</v>
      </c>
      <c r="F141" s="256" t="s">
        <v>1256</v>
      </c>
      <c r="G141" s="254"/>
      <c r="H141" s="255" t="s">
        <v>1</v>
      </c>
      <c r="I141" s="257"/>
      <c r="J141" s="254"/>
      <c r="K141" s="254"/>
      <c r="L141" s="258"/>
      <c r="M141" s="259"/>
      <c r="N141" s="260"/>
      <c r="O141" s="260"/>
      <c r="P141" s="260"/>
      <c r="Q141" s="260"/>
      <c r="R141" s="260"/>
      <c r="S141" s="260"/>
      <c r="T141" s="261"/>
      <c r="U141" s="13"/>
      <c r="V141" s="13"/>
      <c r="W141" s="13"/>
      <c r="X141" s="13"/>
      <c r="Y141" s="13"/>
      <c r="Z141" s="13"/>
      <c r="AA141" s="13"/>
      <c r="AB141" s="13"/>
      <c r="AC141" s="13"/>
      <c r="AD141" s="13"/>
      <c r="AE141" s="13"/>
      <c r="AT141" s="262" t="s">
        <v>276</v>
      </c>
      <c r="AU141" s="262" t="s">
        <v>86</v>
      </c>
      <c r="AV141" s="13" t="s">
        <v>84</v>
      </c>
      <c r="AW141" s="13" t="s">
        <v>32</v>
      </c>
      <c r="AX141" s="13" t="s">
        <v>76</v>
      </c>
      <c r="AY141" s="262" t="s">
        <v>251</v>
      </c>
    </row>
    <row r="142" s="12" customFormat="1">
      <c r="A142" s="12"/>
      <c r="B142" s="242"/>
      <c r="C142" s="243"/>
      <c r="D142" s="234" t="s">
        <v>276</v>
      </c>
      <c r="E142" s="244" t="s">
        <v>1</v>
      </c>
      <c r="F142" s="245" t="s">
        <v>2644</v>
      </c>
      <c r="G142" s="243"/>
      <c r="H142" s="246">
        <v>135</v>
      </c>
      <c r="I142" s="247"/>
      <c r="J142" s="243"/>
      <c r="K142" s="243"/>
      <c r="L142" s="248"/>
      <c r="M142" s="249"/>
      <c r="N142" s="250"/>
      <c r="O142" s="250"/>
      <c r="P142" s="250"/>
      <c r="Q142" s="250"/>
      <c r="R142" s="250"/>
      <c r="S142" s="250"/>
      <c r="T142" s="251"/>
      <c r="U142" s="12"/>
      <c r="V142" s="12"/>
      <c r="W142" s="12"/>
      <c r="X142" s="12"/>
      <c r="Y142" s="12"/>
      <c r="Z142" s="12"/>
      <c r="AA142" s="12"/>
      <c r="AB142" s="12"/>
      <c r="AC142" s="12"/>
      <c r="AD142" s="12"/>
      <c r="AE142" s="12"/>
      <c r="AT142" s="252" t="s">
        <v>276</v>
      </c>
      <c r="AU142" s="252" t="s">
        <v>86</v>
      </c>
      <c r="AV142" s="12" t="s">
        <v>86</v>
      </c>
      <c r="AW142" s="12" t="s">
        <v>32</v>
      </c>
      <c r="AX142" s="12" t="s">
        <v>76</v>
      </c>
      <c r="AY142" s="252" t="s">
        <v>251</v>
      </c>
    </row>
    <row r="143" s="15" customFormat="1">
      <c r="A143" s="15"/>
      <c r="B143" s="274"/>
      <c r="C143" s="275"/>
      <c r="D143" s="234" t="s">
        <v>276</v>
      </c>
      <c r="E143" s="276" t="s">
        <v>1</v>
      </c>
      <c r="F143" s="277" t="s">
        <v>423</v>
      </c>
      <c r="G143" s="275"/>
      <c r="H143" s="278">
        <v>223.19999999999999</v>
      </c>
      <c r="I143" s="279"/>
      <c r="J143" s="275"/>
      <c r="K143" s="275"/>
      <c r="L143" s="280"/>
      <c r="M143" s="281"/>
      <c r="N143" s="282"/>
      <c r="O143" s="282"/>
      <c r="P143" s="282"/>
      <c r="Q143" s="282"/>
      <c r="R143" s="282"/>
      <c r="S143" s="282"/>
      <c r="T143" s="283"/>
      <c r="U143" s="15"/>
      <c r="V143" s="15"/>
      <c r="W143" s="15"/>
      <c r="X143" s="15"/>
      <c r="Y143" s="15"/>
      <c r="Z143" s="15"/>
      <c r="AA143" s="15"/>
      <c r="AB143" s="15"/>
      <c r="AC143" s="15"/>
      <c r="AD143" s="15"/>
      <c r="AE143" s="15"/>
      <c r="AT143" s="284" t="s">
        <v>276</v>
      </c>
      <c r="AU143" s="284" t="s">
        <v>86</v>
      </c>
      <c r="AV143" s="15" t="s">
        <v>254</v>
      </c>
      <c r="AW143" s="15" t="s">
        <v>32</v>
      </c>
      <c r="AX143" s="15" t="s">
        <v>84</v>
      </c>
      <c r="AY143" s="284" t="s">
        <v>251</v>
      </c>
    </row>
    <row r="144" s="2" customFormat="1" ht="33" customHeight="1">
      <c r="A144" s="38"/>
      <c r="B144" s="39"/>
      <c r="C144" s="220" t="s">
        <v>86</v>
      </c>
      <c r="D144" s="220" t="s">
        <v>255</v>
      </c>
      <c r="E144" s="221" t="s">
        <v>2170</v>
      </c>
      <c r="F144" s="222" t="s">
        <v>2171</v>
      </c>
      <c r="G144" s="223" t="s">
        <v>592</v>
      </c>
      <c r="H144" s="224">
        <v>11.94</v>
      </c>
      <c r="I144" s="225"/>
      <c r="J144" s="226">
        <f>ROUND(I144*H144,2)</f>
        <v>0</v>
      </c>
      <c r="K144" s="227"/>
      <c r="L144" s="44"/>
      <c r="M144" s="228" t="s">
        <v>1</v>
      </c>
      <c r="N144" s="229" t="s">
        <v>41</v>
      </c>
      <c r="O144" s="91"/>
      <c r="P144" s="230">
        <f>O144*H144</f>
        <v>0</v>
      </c>
      <c r="Q144" s="230">
        <v>0</v>
      </c>
      <c r="R144" s="230">
        <f>Q144*H144</f>
        <v>0</v>
      </c>
      <c r="S144" s="230">
        <v>0</v>
      </c>
      <c r="T144" s="231">
        <f>S144*H144</f>
        <v>0</v>
      </c>
      <c r="U144" s="38"/>
      <c r="V144" s="38"/>
      <c r="W144" s="38"/>
      <c r="X144" s="38"/>
      <c r="Y144" s="38"/>
      <c r="Z144" s="38"/>
      <c r="AA144" s="38"/>
      <c r="AB144" s="38"/>
      <c r="AC144" s="38"/>
      <c r="AD144" s="38"/>
      <c r="AE144" s="38"/>
      <c r="AR144" s="232" t="s">
        <v>254</v>
      </c>
      <c r="AT144" s="232" t="s">
        <v>255</v>
      </c>
      <c r="AU144" s="232" t="s">
        <v>86</v>
      </c>
      <c r="AY144" s="17" t="s">
        <v>251</v>
      </c>
      <c r="BE144" s="233">
        <f>IF(N144="základní",J144,0)</f>
        <v>0</v>
      </c>
      <c r="BF144" s="233">
        <f>IF(N144="snížená",J144,0)</f>
        <v>0</v>
      </c>
      <c r="BG144" s="233">
        <f>IF(N144="zákl. přenesená",J144,0)</f>
        <v>0</v>
      </c>
      <c r="BH144" s="233">
        <f>IF(N144="sníž. přenesená",J144,0)</f>
        <v>0</v>
      </c>
      <c r="BI144" s="233">
        <f>IF(N144="nulová",J144,0)</f>
        <v>0</v>
      </c>
      <c r="BJ144" s="17" t="s">
        <v>84</v>
      </c>
      <c r="BK144" s="233">
        <f>ROUND(I144*H144,2)</f>
        <v>0</v>
      </c>
      <c r="BL144" s="17" t="s">
        <v>254</v>
      </c>
      <c r="BM144" s="232" t="s">
        <v>2645</v>
      </c>
    </row>
    <row r="145" s="2" customFormat="1">
      <c r="A145" s="38"/>
      <c r="B145" s="39"/>
      <c r="C145" s="40"/>
      <c r="D145" s="234" t="s">
        <v>260</v>
      </c>
      <c r="E145" s="40"/>
      <c r="F145" s="235" t="s">
        <v>2173</v>
      </c>
      <c r="G145" s="40"/>
      <c r="H145" s="40"/>
      <c r="I145" s="236"/>
      <c r="J145" s="40"/>
      <c r="K145" s="40"/>
      <c r="L145" s="44"/>
      <c r="M145" s="237"/>
      <c r="N145" s="238"/>
      <c r="O145" s="91"/>
      <c r="P145" s="91"/>
      <c r="Q145" s="91"/>
      <c r="R145" s="91"/>
      <c r="S145" s="91"/>
      <c r="T145" s="92"/>
      <c r="U145" s="38"/>
      <c r="V145" s="38"/>
      <c r="W145" s="38"/>
      <c r="X145" s="38"/>
      <c r="Y145" s="38"/>
      <c r="Z145" s="38"/>
      <c r="AA145" s="38"/>
      <c r="AB145" s="38"/>
      <c r="AC145" s="38"/>
      <c r="AD145" s="38"/>
      <c r="AE145" s="38"/>
      <c r="AT145" s="17" t="s">
        <v>260</v>
      </c>
      <c r="AU145" s="17" t="s">
        <v>86</v>
      </c>
    </row>
    <row r="146" s="2" customFormat="1">
      <c r="A146" s="38"/>
      <c r="B146" s="39"/>
      <c r="C146" s="40"/>
      <c r="D146" s="240" t="s">
        <v>274</v>
      </c>
      <c r="E146" s="40"/>
      <c r="F146" s="241" t="s">
        <v>2174</v>
      </c>
      <c r="G146" s="40"/>
      <c r="H146" s="40"/>
      <c r="I146" s="236"/>
      <c r="J146" s="40"/>
      <c r="K146" s="40"/>
      <c r="L146" s="44"/>
      <c r="M146" s="237"/>
      <c r="N146" s="238"/>
      <c r="O146" s="91"/>
      <c r="P146" s="91"/>
      <c r="Q146" s="91"/>
      <c r="R146" s="91"/>
      <c r="S146" s="91"/>
      <c r="T146" s="92"/>
      <c r="U146" s="38"/>
      <c r="V146" s="38"/>
      <c r="W146" s="38"/>
      <c r="X146" s="38"/>
      <c r="Y146" s="38"/>
      <c r="Z146" s="38"/>
      <c r="AA146" s="38"/>
      <c r="AB146" s="38"/>
      <c r="AC146" s="38"/>
      <c r="AD146" s="38"/>
      <c r="AE146" s="38"/>
      <c r="AT146" s="17" t="s">
        <v>274</v>
      </c>
      <c r="AU146" s="17" t="s">
        <v>86</v>
      </c>
    </row>
    <row r="147" s="12" customFormat="1">
      <c r="A147" s="12"/>
      <c r="B147" s="242"/>
      <c r="C147" s="243"/>
      <c r="D147" s="234" t="s">
        <v>276</v>
      </c>
      <c r="E147" s="244" t="s">
        <v>1</v>
      </c>
      <c r="F147" s="245" t="s">
        <v>2646</v>
      </c>
      <c r="G147" s="243"/>
      <c r="H147" s="246">
        <v>8.6400000000000006</v>
      </c>
      <c r="I147" s="247"/>
      <c r="J147" s="243"/>
      <c r="K147" s="243"/>
      <c r="L147" s="248"/>
      <c r="M147" s="249"/>
      <c r="N147" s="250"/>
      <c r="O147" s="250"/>
      <c r="P147" s="250"/>
      <c r="Q147" s="250"/>
      <c r="R147" s="250"/>
      <c r="S147" s="250"/>
      <c r="T147" s="251"/>
      <c r="U147" s="12"/>
      <c r="V147" s="12"/>
      <c r="W147" s="12"/>
      <c r="X147" s="12"/>
      <c r="Y147" s="12"/>
      <c r="Z147" s="12"/>
      <c r="AA147" s="12"/>
      <c r="AB147" s="12"/>
      <c r="AC147" s="12"/>
      <c r="AD147" s="12"/>
      <c r="AE147" s="12"/>
      <c r="AT147" s="252" t="s">
        <v>276</v>
      </c>
      <c r="AU147" s="252" t="s">
        <v>86</v>
      </c>
      <c r="AV147" s="12" t="s">
        <v>86</v>
      </c>
      <c r="AW147" s="12" t="s">
        <v>32</v>
      </c>
      <c r="AX147" s="12" t="s">
        <v>76</v>
      </c>
      <c r="AY147" s="252" t="s">
        <v>251</v>
      </c>
    </row>
    <row r="148" s="12" customFormat="1">
      <c r="A148" s="12"/>
      <c r="B148" s="242"/>
      <c r="C148" s="243"/>
      <c r="D148" s="234" t="s">
        <v>276</v>
      </c>
      <c r="E148" s="244" t="s">
        <v>1</v>
      </c>
      <c r="F148" s="245" t="s">
        <v>2647</v>
      </c>
      <c r="G148" s="243"/>
      <c r="H148" s="246">
        <v>3.2999999999999998</v>
      </c>
      <c r="I148" s="247"/>
      <c r="J148" s="243"/>
      <c r="K148" s="243"/>
      <c r="L148" s="248"/>
      <c r="M148" s="249"/>
      <c r="N148" s="250"/>
      <c r="O148" s="250"/>
      <c r="P148" s="250"/>
      <c r="Q148" s="250"/>
      <c r="R148" s="250"/>
      <c r="S148" s="250"/>
      <c r="T148" s="251"/>
      <c r="U148" s="12"/>
      <c r="V148" s="12"/>
      <c r="W148" s="12"/>
      <c r="X148" s="12"/>
      <c r="Y148" s="12"/>
      <c r="Z148" s="12"/>
      <c r="AA148" s="12"/>
      <c r="AB148" s="12"/>
      <c r="AC148" s="12"/>
      <c r="AD148" s="12"/>
      <c r="AE148" s="12"/>
      <c r="AT148" s="252" t="s">
        <v>276</v>
      </c>
      <c r="AU148" s="252" t="s">
        <v>86</v>
      </c>
      <c r="AV148" s="12" t="s">
        <v>86</v>
      </c>
      <c r="AW148" s="12" t="s">
        <v>32</v>
      </c>
      <c r="AX148" s="12" t="s">
        <v>76</v>
      </c>
      <c r="AY148" s="252" t="s">
        <v>251</v>
      </c>
    </row>
    <row r="149" s="15" customFormat="1">
      <c r="A149" s="15"/>
      <c r="B149" s="274"/>
      <c r="C149" s="275"/>
      <c r="D149" s="234" t="s">
        <v>276</v>
      </c>
      <c r="E149" s="276" t="s">
        <v>1</v>
      </c>
      <c r="F149" s="277" t="s">
        <v>423</v>
      </c>
      <c r="G149" s="275"/>
      <c r="H149" s="278">
        <v>11.94</v>
      </c>
      <c r="I149" s="279"/>
      <c r="J149" s="275"/>
      <c r="K149" s="275"/>
      <c r="L149" s="280"/>
      <c r="M149" s="281"/>
      <c r="N149" s="282"/>
      <c r="O149" s="282"/>
      <c r="P149" s="282"/>
      <c r="Q149" s="282"/>
      <c r="R149" s="282"/>
      <c r="S149" s="282"/>
      <c r="T149" s="283"/>
      <c r="U149" s="15"/>
      <c r="V149" s="15"/>
      <c r="W149" s="15"/>
      <c r="X149" s="15"/>
      <c r="Y149" s="15"/>
      <c r="Z149" s="15"/>
      <c r="AA149" s="15"/>
      <c r="AB149" s="15"/>
      <c r="AC149" s="15"/>
      <c r="AD149" s="15"/>
      <c r="AE149" s="15"/>
      <c r="AT149" s="284" t="s">
        <v>276</v>
      </c>
      <c r="AU149" s="284" t="s">
        <v>86</v>
      </c>
      <c r="AV149" s="15" t="s">
        <v>254</v>
      </c>
      <c r="AW149" s="15" t="s">
        <v>32</v>
      </c>
      <c r="AX149" s="15" t="s">
        <v>84</v>
      </c>
      <c r="AY149" s="284" t="s">
        <v>251</v>
      </c>
    </row>
    <row r="150" s="2" customFormat="1" ht="33" customHeight="1">
      <c r="A150" s="38"/>
      <c r="B150" s="39"/>
      <c r="C150" s="220" t="s">
        <v>269</v>
      </c>
      <c r="D150" s="220" t="s">
        <v>255</v>
      </c>
      <c r="E150" s="221" t="s">
        <v>1266</v>
      </c>
      <c r="F150" s="222" t="s">
        <v>1267</v>
      </c>
      <c r="G150" s="223" t="s">
        <v>592</v>
      </c>
      <c r="H150" s="224">
        <v>4.5</v>
      </c>
      <c r="I150" s="225"/>
      <c r="J150" s="226">
        <f>ROUND(I150*H150,2)</f>
        <v>0</v>
      </c>
      <c r="K150" s="227"/>
      <c r="L150" s="44"/>
      <c r="M150" s="228" t="s">
        <v>1</v>
      </c>
      <c r="N150" s="229" t="s">
        <v>41</v>
      </c>
      <c r="O150" s="91"/>
      <c r="P150" s="230">
        <f>O150*H150</f>
        <v>0</v>
      </c>
      <c r="Q150" s="230">
        <v>0</v>
      </c>
      <c r="R150" s="230">
        <f>Q150*H150</f>
        <v>0</v>
      </c>
      <c r="S150" s="230">
        <v>0</v>
      </c>
      <c r="T150" s="231">
        <f>S150*H150</f>
        <v>0</v>
      </c>
      <c r="U150" s="38"/>
      <c r="V150" s="38"/>
      <c r="W150" s="38"/>
      <c r="X150" s="38"/>
      <c r="Y150" s="38"/>
      <c r="Z150" s="38"/>
      <c r="AA150" s="38"/>
      <c r="AB150" s="38"/>
      <c r="AC150" s="38"/>
      <c r="AD150" s="38"/>
      <c r="AE150" s="38"/>
      <c r="AR150" s="232" t="s">
        <v>254</v>
      </c>
      <c r="AT150" s="232" t="s">
        <v>255</v>
      </c>
      <c r="AU150" s="232" t="s">
        <v>86</v>
      </c>
      <c r="AY150" s="17" t="s">
        <v>251</v>
      </c>
      <c r="BE150" s="233">
        <f>IF(N150="základní",J150,0)</f>
        <v>0</v>
      </c>
      <c r="BF150" s="233">
        <f>IF(N150="snížená",J150,0)</f>
        <v>0</v>
      </c>
      <c r="BG150" s="233">
        <f>IF(N150="zákl. přenesená",J150,0)</f>
        <v>0</v>
      </c>
      <c r="BH150" s="233">
        <f>IF(N150="sníž. přenesená",J150,0)</f>
        <v>0</v>
      </c>
      <c r="BI150" s="233">
        <f>IF(N150="nulová",J150,0)</f>
        <v>0</v>
      </c>
      <c r="BJ150" s="17" t="s">
        <v>84</v>
      </c>
      <c r="BK150" s="233">
        <f>ROUND(I150*H150,2)</f>
        <v>0</v>
      </c>
      <c r="BL150" s="17" t="s">
        <v>254</v>
      </c>
      <c r="BM150" s="232" t="s">
        <v>2648</v>
      </c>
    </row>
    <row r="151" s="2" customFormat="1">
      <c r="A151" s="38"/>
      <c r="B151" s="39"/>
      <c r="C151" s="40"/>
      <c r="D151" s="234" t="s">
        <v>260</v>
      </c>
      <c r="E151" s="40"/>
      <c r="F151" s="235" t="s">
        <v>1269</v>
      </c>
      <c r="G151" s="40"/>
      <c r="H151" s="40"/>
      <c r="I151" s="236"/>
      <c r="J151" s="40"/>
      <c r="K151" s="40"/>
      <c r="L151" s="44"/>
      <c r="M151" s="237"/>
      <c r="N151" s="238"/>
      <c r="O151" s="91"/>
      <c r="P151" s="91"/>
      <c r="Q151" s="91"/>
      <c r="R151" s="91"/>
      <c r="S151" s="91"/>
      <c r="T151" s="92"/>
      <c r="U151" s="38"/>
      <c r="V151" s="38"/>
      <c r="W151" s="38"/>
      <c r="X151" s="38"/>
      <c r="Y151" s="38"/>
      <c r="Z151" s="38"/>
      <c r="AA151" s="38"/>
      <c r="AB151" s="38"/>
      <c r="AC151" s="38"/>
      <c r="AD151" s="38"/>
      <c r="AE151" s="38"/>
      <c r="AT151" s="17" t="s">
        <v>260</v>
      </c>
      <c r="AU151" s="17" t="s">
        <v>86</v>
      </c>
    </row>
    <row r="152" s="2" customFormat="1">
      <c r="A152" s="38"/>
      <c r="B152" s="39"/>
      <c r="C152" s="40"/>
      <c r="D152" s="240" t="s">
        <v>274</v>
      </c>
      <c r="E152" s="40"/>
      <c r="F152" s="241" t="s">
        <v>1270</v>
      </c>
      <c r="G152" s="40"/>
      <c r="H152" s="40"/>
      <c r="I152" s="236"/>
      <c r="J152" s="40"/>
      <c r="K152" s="40"/>
      <c r="L152" s="44"/>
      <c r="M152" s="237"/>
      <c r="N152" s="238"/>
      <c r="O152" s="91"/>
      <c r="P152" s="91"/>
      <c r="Q152" s="91"/>
      <c r="R152" s="91"/>
      <c r="S152" s="91"/>
      <c r="T152" s="92"/>
      <c r="U152" s="38"/>
      <c r="V152" s="38"/>
      <c r="W152" s="38"/>
      <c r="X152" s="38"/>
      <c r="Y152" s="38"/>
      <c r="Z152" s="38"/>
      <c r="AA152" s="38"/>
      <c r="AB152" s="38"/>
      <c r="AC152" s="38"/>
      <c r="AD152" s="38"/>
      <c r="AE152" s="38"/>
      <c r="AT152" s="17" t="s">
        <v>274</v>
      </c>
      <c r="AU152" s="17" t="s">
        <v>86</v>
      </c>
    </row>
    <row r="153" s="12" customFormat="1">
      <c r="A153" s="12"/>
      <c r="B153" s="242"/>
      <c r="C153" s="243"/>
      <c r="D153" s="234" t="s">
        <v>276</v>
      </c>
      <c r="E153" s="244" t="s">
        <v>1</v>
      </c>
      <c r="F153" s="245" t="s">
        <v>2649</v>
      </c>
      <c r="G153" s="243"/>
      <c r="H153" s="246">
        <v>4.5</v>
      </c>
      <c r="I153" s="247"/>
      <c r="J153" s="243"/>
      <c r="K153" s="243"/>
      <c r="L153" s="248"/>
      <c r="M153" s="249"/>
      <c r="N153" s="250"/>
      <c r="O153" s="250"/>
      <c r="P153" s="250"/>
      <c r="Q153" s="250"/>
      <c r="R153" s="250"/>
      <c r="S153" s="250"/>
      <c r="T153" s="251"/>
      <c r="U153" s="12"/>
      <c r="V153" s="12"/>
      <c r="W153" s="12"/>
      <c r="X153" s="12"/>
      <c r="Y153" s="12"/>
      <c r="Z153" s="12"/>
      <c r="AA153" s="12"/>
      <c r="AB153" s="12"/>
      <c r="AC153" s="12"/>
      <c r="AD153" s="12"/>
      <c r="AE153" s="12"/>
      <c r="AT153" s="252" t="s">
        <v>276</v>
      </c>
      <c r="AU153" s="252" t="s">
        <v>86</v>
      </c>
      <c r="AV153" s="12" t="s">
        <v>86</v>
      </c>
      <c r="AW153" s="12" t="s">
        <v>32</v>
      </c>
      <c r="AX153" s="12" t="s">
        <v>84</v>
      </c>
      <c r="AY153" s="252" t="s">
        <v>251</v>
      </c>
    </row>
    <row r="154" s="2" customFormat="1" ht="37.8" customHeight="1">
      <c r="A154" s="38"/>
      <c r="B154" s="39"/>
      <c r="C154" s="220" t="s">
        <v>254</v>
      </c>
      <c r="D154" s="220" t="s">
        <v>255</v>
      </c>
      <c r="E154" s="221" t="s">
        <v>1272</v>
      </c>
      <c r="F154" s="222" t="s">
        <v>1273</v>
      </c>
      <c r="G154" s="223" t="s">
        <v>592</v>
      </c>
      <c r="H154" s="224">
        <v>222.53999999999999</v>
      </c>
      <c r="I154" s="225"/>
      <c r="J154" s="226">
        <f>ROUND(I154*H154,2)</f>
        <v>0</v>
      </c>
      <c r="K154" s="227"/>
      <c r="L154" s="44"/>
      <c r="M154" s="228" t="s">
        <v>1</v>
      </c>
      <c r="N154" s="229" t="s">
        <v>41</v>
      </c>
      <c r="O154" s="91"/>
      <c r="P154" s="230">
        <f>O154*H154</f>
        <v>0</v>
      </c>
      <c r="Q154" s="230">
        <v>0</v>
      </c>
      <c r="R154" s="230">
        <f>Q154*H154</f>
        <v>0</v>
      </c>
      <c r="S154" s="230">
        <v>0</v>
      </c>
      <c r="T154" s="231">
        <f>S154*H154</f>
        <v>0</v>
      </c>
      <c r="U154" s="38"/>
      <c r="V154" s="38"/>
      <c r="W154" s="38"/>
      <c r="X154" s="38"/>
      <c r="Y154" s="38"/>
      <c r="Z154" s="38"/>
      <c r="AA154" s="38"/>
      <c r="AB154" s="38"/>
      <c r="AC154" s="38"/>
      <c r="AD154" s="38"/>
      <c r="AE154" s="38"/>
      <c r="AR154" s="232" t="s">
        <v>254</v>
      </c>
      <c r="AT154" s="232" t="s">
        <v>255</v>
      </c>
      <c r="AU154" s="232" t="s">
        <v>86</v>
      </c>
      <c r="AY154" s="17" t="s">
        <v>251</v>
      </c>
      <c r="BE154" s="233">
        <f>IF(N154="základní",J154,0)</f>
        <v>0</v>
      </c>
      <c r="BF154" s="233">
        <f>IF(N154="snížená",J154,0)</f>
        <v>0</v>
      </c>
      <c r="BG154" s="233">
        <f>IF(N154="zákl. přenesená",J154,0)</f>
        <v>0</v>
      </c>
      <c r="BH154" s="233">
        <f>IF(N154="sníž. přenesená",J154,0)</f>
        <v>0</v>
      </c>
      <c r="BI154" s="233">
        <f>IF(N154="nulová",J154,0)</f>
        <v>0</v>
      </c>
      <c r="BJ154" s="17" t="s">
        <v>84</v>
      </c>
      <c r="BK154" s="233">
        <f>ROUND(I154*H154,2)</f>
        <v>0</v>
      </c>
      <c r="BL154" s="17" t="s">
        <v>254</v>
      </c>
      <c r="BM154" s="232" t="s">
        <v>2650</v>
      </c>
    </row>
    <row r="155" s="2" customFormat="1">
      <c r="A155" s="38"/>
      <c r="B155" s="39"/>
      <c r="C155" s="40"/>
      <c r="D155" s="234" t="s">
        <v>260</v>
      </c>
      <c r="E155" s="40"/>
      <c r="F155" s="235" t="s">
        <v>1275</v>
      </c>
      <c r="G155" s="40"/>
      <c r="H155" s="40"/>
      <c r="I155" s="236"/>
      <c r="J155" s="40"/>
      <c r="K155" s="40"/>
      <c r="L155" s="44"/>
      <c r="M155" s="237"/>
      <c r="N155" s="238"/>
      <c r="O155" s="91"/>
      <c r="P155" s="91"/>
      <c r="Q155" s="91"/>
      <c r="R155" s="91"/>
      <c r="S155" s="91"/>
      <c r="T155" s="92"/>
      <c r="U155" s="38"/>
      <c r="V155" s="38"/>
      <c r="W155" s="38"/>
      <c r="X155" s="38"/>
      <c r="Y155" s="38"/>
      <c r="Z155" s="38"/>
      <c r="AA155" s="38"/>
      <c r="AB155" s="38"/>
      <c r="AC155" s="38"/>
      <c r="AD155" s="38"/>
      <c r="AE155" s="38"/>
      <c r="AT155" s="17" t="s">
        <v>260</v>
      </c>
      <c r="AU155" s="17" t="s">
        <v>86</v>
      </c>
    </row>
    <row r="156" s="2" customFormat="1">
      <c r="A156" s="38"/>
      <c r="B156" s="39"/>
      <c r="C156" s="40"/>
      <c r="D156" s="240" t="s">
        <v>274</v>
      </c>
      <c r="E156" s="40"/>
      <c r="F156" s="241" t="s">
        <v>1276</v>
      </c>
      <c r="G156" s="40"/>
      <c r="H156" s="40"/>
      <c r="I156" s="236"/>
      <c r="J156" s="40"/>
      <c r="K156" s="40"/>
      <c r="L156" s="44"/>
      <c r="M156" s="237"/>
      <c r="N156" s="238"/>
      <c r="O156" s="91"/>
      <c r="P156" s="91"/>
      <c r="Q156" s="91"/>
      <c r="R156" s="91"/>
      <c r="S156" s="91"/>
      <c r="T156" s="92"/>
      <c r="U156" s="38"/>
      <c r="V156" s="38"/>
      <c r="W156" s="38"/>
      <c r="X156" s="38"/>
      <c r="Y156" s="38"/>
      <c r="Z156" s="38"/>
      <c r="AA156" s="38"/>
      <c r="AB156" s="38"/>
      <c r="AC156" s="38"/>
      <c r="AD156" s="38"/>
      <c r="AE156" s="38"/>
      <c r="AT156" s="17" t="s">
        <v>274</v>
      </c>
      <c r="AU156" s="17" t="s">
        <v>86</v>
      </c>
    </row>
    <row r="157" s="12" customFormat="1">
      <c r="A157" s="12"/>
      <c r="B157" s="242"/>
      <c r="C157" s="243"/>
      <c r="D157" s="234" t="s">
        <v>276</v>
      </c>
      <c r="E157" s="244" t="s">
        <v>1</v>
      </c>
      <c r="F157" s="245" t="s">
        <v>2651</v>
      </c>
      <c r="G157" s="243"/>
      <c r="H157" s="246">
        <v>223.19999999999999</v>
      </c>
      <c r="I157" s="247"/>
      <c r="J157" s="243"/>
      <c r="K157" s="243"/>
      <c r="L157" s="248"/>
      <c r="M157" s="249"/>
      <c r="N157" s="250"/>
      <c r="O157" s="250"/>
      <c r="P157" s="250"/>
      <c r="Q157" s="250"/>
      <c r="R157" s="250"/>
      <c r="S157" s="250"/>
      <c r="T157" s="251"/>
      <c r="U157" s="12"/>
      <c r="V157" s="12"/>
      <c r="W157" s="12"/>
      <c r="X157" s="12"/>
      <c r="Y157" s="12"/>
      <c r="Z157" s="12"/>
      <c r="AA157" s="12"/>
      <c r="AB157" s="12"/>
      <c r="AC157" s="12"/>
      <c r="AD157" s="12"/>
      <c r="AE157" s="12"/>
      <c r="AT157" s="252" t="s">
        <v>276</v>
      </c>
      <c r="AU157" s="252" t="s">
        <v>86</v>
      </c>
      <c r="AV157" s="12" t="s">
        <v>86</v>
      </c>
      <c r="AW157" s="12" t="s">
        <v>32</v>
      </c>
      <c r="AX157" s="12" t="s">
        <v>76</v>
      </c>
      <c r="AY157" s="252" t="s">
        <v>251</v>
      </c>
    </row>
    <row r="158" s="12" customFormat="1">
      <c r="A158" s="12"/>
      <c r="B158" s="242"/>
      <c r="C158" s="243"/>
      <c r="D158" s="234" t="s">
        <v>276</v>
      </c>
      <c r="E158" s="244" t="s">
        <v>1</v>
      </c>
      <c r="F158" s="245" t="s">
        <v>2652</v>
      </c>
      <c r="G158" s="243"/>
      <c r="H158" s="246">
        <v>11.94</v>
      </c>
      <c r="I158" s="247"/>
      <c r="J158" s="243"/>
      <c r="K158" s="243"/>
      <c r="L158" s="248"/>
      <c r="M158" s="249"/>
      <c r="N158" s="250"/>
      <c r="O158" s="250"/>
      <c r="P158" s="250"/>
      <c r="Q158" s="250"/>
      <c r="R158" s="250"/>
      <c r="S158" s="250"/>
      <c r="T158" s="251"/>
      <c r="U158" s="12"/>
      <c r="V158" s="12"/>
      <c r="W158" s="12"/>
      <c r="X158" s="12"/>
      <c r="Y158" s="12"/>
      <c r="Z158" s="12"/>
      <c r="AA158" s="12"/>
      <c r="AB158" s="12"/>
      <c r="AC158" s="12"/>
      <c r="AD158" s="12"/>
      <c r="AE158" s="12"/>
      <c r="AT158" s="252" t="s">
        <v>276</v>
      </c>
      <c r="AU158" s="252" t="s">
        <v>86</v>
      </c>
      <c r="AV158" s="12" t="s">
        <v>86</v>
      </c>
      <c r="AW158" s="12" t="s">
        <v>32</v>
      </c>
      <c r="AX158" s="12" t="s">
        <v>76</v>
      </c>
      <c r="AY158" s="252" t="s">
        <v>251</v>
      </c>
    </row>
    <row r="159" s="12" customFormat="1">
      <c r="A159" s="12"/>
      <c r="B159" s="242"/>
      <c r="C159" s="243"/>
      <c r="D159" s="234" t="s">
        <v>276</v>
      </c>
      <c r="E159" s="244" t="s">
        <v>1</v>
      </c>
      <c r="F159" s="245" t="s">
        <v>2653</v>
      </c>
      <c r="G159" s="243"/>
      <c r="H159" s="246">
        <v>4.5</v>
      </c>
      <c r="I159" s="247"/>
      <c r="J159" s="243"/>
      <c r="K159" s="243"/>
      <c r="L159" s="248"/>
      <c r="M159" s="249"/>
      <c r="N159" s="250"/>
      <c r="O159" s="250"/>
      <c r="P159" s="250"/>
      <c r="Q159" s="250"/>
      <c r="R159" s="250"/>
      <c r="S159" s="250"/>
      <c r="T159" s="251"/>
      <c r="U159" s="12"/>
      <c r="V159" s="12"/>
      <c r="W159" s="12"/>
      <c r="X159" s="12"/>
      <c r="Y159" s="12"/>
      <c r="Z159" s="12"/>
      <c r="AA159" s="12"/>
      <c r="AB159" s="12"/>
      <c r="AC159" s="12"/>
      <c r="AD159" s="12"/>
      <c r="AE159" s="12"/>
      <c r="AT159" s="252" t="s">
        <v>276</v>
      </c>
      <c r="AU159" s="252" t="s">
        <v>86</v>
      </c>
      <c r="AV159" s="12" t="s">
        <v>86</v>
      </c>
      <c r="AW159" s="12" t="s">
        <v>32</v>
      </c>
      <c r="AX159" s="12" t="s">
        <v>76</v>
      </c>
      <c r="AY159" s="252" t="s">
        <v>251</v>
      </c>
    </row>
    <row r="160" s="12" customFormat="1">
      <c r="A160" s="12"/>
      <c r="B160" s="242"/>
      <c r="C160" s="243"/>
      <c r="D160" s="234" t="s">
        <v>276</v>
      </c>
      <c r="E160" s="244" t="s">
        <v>1</v>
      </c>
      <c r="F160" s="245" t="s">
        <v>2654</v>
      </c>
      <c r="G160" s="243"/>
      <c r="H160" s="246">
        <v>-17.100000000000001</v>
      </c>
      <c r="I160" s="247"/>
      <c r="J160" s="243"/>
      <c r="K160" s="243"/>
      <c r="L160" s="248"/>
      <c r="M160" s="249"/>
      <c r="N160" s="250"/>
      <c r="O160" s="250"/>
      <c r="P160" s="250"/>
      <c r="Q160" s="250"/>
      <c r="R160" s="250"/>
      <c r="S160" s="250"/>
      <c r="T160" s="251"/>
      <c r="U160" s="12"/>
      <c r="V160" s="12"/>
      <c r="W160" s="12"/>
      <c r="X160" s="12"/>
      <c r="Y160" s="12"/>
      <c r="Z160" s="12"/>
      <c r="AA160" s="12"/>
      <c r="AB160" s="12"/>
      <c r="AC160" s="12"/>
      <c r="AD160" s="12"/>
      <c r="AE160" s="12"/>
      <c r="AT160" s="252" t="s">
        <v>276</v>
      </c>
      <c r="AU160" s="252" t="s">
        <v>86</v>
      </c>
      <c r="AV160" s="12" t="s">
        <v>86</v>
      </c>
      <c r="AW160" s="12" t="s">
        <v>32</v>
      </c>
      <c r="AX160" s="12" t="s">
        <v>76</v>
      </c>
      <c r="AY160" s="252" t="s">
        <v>251</v>
      </c>
    </row>
    <row r="161" s="15" customFormat="1">
      <c r="A161" s="15"/>
      <c r="B161" s="274"/>
      <c r="C161" s="275"/>
      <c r="D161" s="234" t="s">
        <v>276</v>
      </c>
      <c r="E161" s="276" t="s">
        <v>1</v>
      </c>
      <c r="F161" s="277" t="s">
        <v>423</v>
      </c>
      <c r="G161" s="275"/>
      <c r="H161" s="278">
        <v>222.53999999999999</v>
      </c>
      <c r="I161" s="279"/>
      <c r="J161" s="275"/>
      <c r="K161" s="275"/>
      <c r="L161" s="280"/>
      <c r="M161" s="281"/>
      <c r="N161" s="282"/>
      <c r="O161" s="282"/>
      <c r="P161" s="282"/>
      <c r="Q161" s="282"/>
      <c r="R161" s="282"/>
      <c r="S161" s="282"/>
      <c r="T161" s="283"/>
      <c r="U161" s="15"/>
      <c r="V161" s="15"/>
      <c r="W161" s="15"/>
      <c r="X161" s="15"/>
      <c r="Y161" s="15"/>
      <c r="Z161" s="15"/>
      <c r="AA161" s="15"/>
      <c r="AB161" s="15"/>
      <c r="AC161" s="15"/>
      <c r="AD161" s="15"/>
      <c r="AE161" s="15"/>
      <c r="AT161" s="284" t="s">
        <v>276</v>
      </c>
      <c r="AU161" s="284" t="s">
        <v>86</v>
      </c>
      <c r="AV161" s="15" t="s">
        <v>254</v>
      </c>
      <c r="AW161" s="15" t="s">
        <v>32</v>
      </c>
      <c r="AX161" s="15" t="s">
        <v>84</v>
      </c>
      <c r="AY161" s="284" t="s">
        <v>251</v>
      </c>
    </row>
    <row r="162" s="2" customFormat="1" ht="37.8" customHeight="1">
      <c r="A162" s="38"/>
      <c r="B162" s="39"/>
      <c r="C162" s="220" t="s">
        <v>282</v>
      </c>
      <c r="D162" s="220" t="s">
        <v>255</v>
      </c>
      <c r="E162" s="221" t="s">
        <v>1281</v>
      </c>
      <c r="F162" s="222" t="s">
        <v>1282</v>
      </c>
      <c r="G162" s="223" t="s">
        <v>592</v>
      </c>
      <c r="H162" s="224">
        <v>2225.4000000000001</v>
      </c>
      <c r="I162" s="225"/>
      <c r="J162" s="226">
        <f>ROUND(I162*H162,2)</f>
        <v>0</v>
      </c>
      <c r="K162" s="227"/>
      <c r="L162" s="44"/>
      <c r="M162" s="228" t="s">
        <v>1</v>
      </c>
      <c r="N162" s="229" t="s">
        <v>41</v>
      </c>
      <c r="O162" s="91"/>
      <c r="P162" s="230">
        <f>O162*H162</f>
        <v>0</v>
      </c>
      <c r="Q162" s="230">
        <v>0</v>
      </c>
      <c r="R162" s="230">
        <f>Q162*H162</f>
        <v>0</v>
      </c>
      <c r="S162" s="230">
        <v>0</v>
      </c>
      <c r="T162" s="231">
        <f>S162*H162</f>
        <v>0</v>
      </c>
      <c r="U162" s="38"/>
      <c r="V162" s="38"/>
      <c r="W162" s="38"/>
      <c r="X162" s="38"/>
      <c r="Y162" s="38"/>
      <c r="Z162" s="38"/>
      <c r="AA162" s="38"/>
      <c r="AB162" s="38"/>
      <c r="AC162" s="38"/>
      <c r="AD162" s="38"/>
      <c r="AE162" s="38"/>
      <c r="AR162" s="232" t="s">
        <v>254</v>
      </c>
      <c r="AT162" s="232" t="s">
        <v>255</v>
      </c>
      <c r="AU162" s="232" t="s">
        <v>86</v>
      </c>
      <c r="AY162" s="17" t="s">
        <v>251</v>
      </c>
      <c r="BE162" s="233">
        <f>IF(N162="základní",J162,0)</f>
        <v>0</v>
      </c>
      <c r="BF162" s="233">
        <f>IF(N162="snížená",J162,0)</f>
        <v>0</v>
      </c>
      <c r="BG162" s="233">
        <f>IF(N162="zákl. přenesená",J162,0)</f>
        <v>0</v>
      </c>
      <c r="BH162" s="233">
        <f>IF(N162="sníž. přenesená",J162,0)</f>
        <v>0</v>
      </c>
      <c r="BI162" s="233">
        <f>IF(N162="nulová",J162,0)</f>
        <v>0</v>
      </c>
      <c r="BJ162" s="17" t="s">
        <v>84</v>
      </c>
      <c r="BK162" s="233">
        <f>ROUND(I162*H162,2)</f>
        <v>0</v>
      </c>
      <c r="BL162" s="17" t="s">
        <v>254</v>
      </c>
      <c r="BM162" s="232" t="s">
        <v>2655</v>
      </c>
    </row>
    <row r="163" s="2" customFormat="1">
      <c r="A163" s="38"/>
      <c r="B163" s="39"/>
      <c r="C163" s="40"/>
      <c r="D163" s="234" t="s">
        <v>260</v>
      </c>
      <c r="E163" s="40"/>
      <c r="F163" s="235" t="s">
        <v>1284</v>
      </c>
      <c r="G163" s="40"/>
      <c r="H163" s="40"/>
      <c r="I163" s="236"/>
      <c r="J163" s="40"/>
      <c r="K163" s="40"/>
      <c r="L163" s="44"/>
      <c r="M163" s="237"/>
      <c r="N163" s="238"/>
      <c r="O163" s="91"/>
      <c r="P163" s="91"/>
      <c r="Q163" s="91"/>
      <c r="R163" s="91"/>
      <c r="S163" s="91"/>
      <c r="T163" s="92"/>
      <c r="U163" s="38"/>
      <c r="V163" s="38"/>
      <c r="W163" s="38"/>
      <c r="X163" s="38"/>
      <c r="Y163" s="38"/>
      <c r="Z163" s="38"/>
      <c r="AA163" s="38"/>
      <c r="AB163" s="38"/>
      <c r="AC163" s="38"/>
      <c r="AD163" s="38"/>
      <c r="AE163" s="38"/>
      <c r="AT163" s="17" t="s">
        <v>260</v>
      </c>
      <c r="AU163" s="17" t="s">
        <v>86</v>
      </c>
    </row>
    <row r="164" s="2" customFormat="1">
      <c r="A164" s="38"/>
      <c r="B164" s="39"/>
      <c r="C164" s="40"/>
      <c r="D164" s="240" t="s">
        <v>274</v>
      </c>
      <c r="E164" s="40"/>
      <c r="F164" s="241" t="s">
        <v>1285</v>
      </c>
      <c r="G164" s="40"/>
      <c r="H164" s="40"/>
      <c r="I164" s="236"/>
      <c r="J164" s="40"/>
      <c r="K164" s="40"/>
      <c r="L164" s="44"/>
      <c r="M164" s="237"/>
      <c r="N164" s="238"/>
      <c r="O164" s="91"/>
      <c r="P164" s="91"/>
      <c r="Q164" s="91"/>
      <c r="R164" s="91"/>
      <c r="S164" s="91"/>
      <c r="T164" s="92"/>
      <c r="U164" s="38"/>
      <c r="V164" s="38"/>
      <c r="W164" s="38"/>
      <c r="X164" s="38"/>
      <c r="Y164" s="38"/>
      <c r="Z164" s="38"/>
      <c r="AA164" s="38"/>
      <c r="AB164" s="38"/>
      <c r="AC164" s="38"/>
      <c r="AD164" s="38"/>
      <c r="AE164" s="38"/>
      <c r="AT164" s="17" t="s">
        <v>274</v>
      </c>
      <c r="AU164" s="17" t="s">
        <v>86</v>
      </c>
    </row>
    <row r="165" s="13" customFormat="1">
      <c r="A165" s="13"/>
      <c r="B165" s="253"/>
      <c r="C165" s="254"/>
      <c r="D165" s="234" t="s">
        <v>276</v>
      </c>
      <c r="E165" s="255" t="s">
        <v>1</v>
      </c>
      <c r="F165" s="256" t="s">
        <v>1286</v>
      </c>
      <c r="G165" s="254"/>
      <c r="H165" s="255" t="s">
        <v>1</v>
      </c>
      <c r="I165" s="257"/>
      <c r="J165" s="254"/>
      <c r="K165" s="254"/>
      <c r="L165" s="258"/>
      <c r="M165" s="259"/>
      <c r="N165" s="260"/>
      <c r="O165" s="260"/>
      <c r="P165" s="260"/>
      <c r="Q165" s="260"/>
      <c r="R165" s="260"/>
      <c r="S165" s="260"/>
      <c r="T165" s="261"/>
      <c r="U165" s="13"/>
      <c r="V165" s="13"/>
      <c r="W165" s="13"/>
      <c r="X165" s="13"/>
      <c r="Y165" s="13"/>
      <c r="Z165" s="13"/>
      <c r="AA165" s="13"/>
      <c r="AB165" s="13"/>
      <c r="AC165" s="13"/>
      <c r="AD165" s="13"/>
      <c r="AE165" s="13"/>
      <c r="AT165" s="262" t="s">
        <v>276</v>
      </c>
      <c r="AU165" s="262" t="s">
        <v>86</v>
      </c>
      <c r="AV165" s="13" t="s">
        <v>84</v>
      </c>
      <c r="AW165" s="13" t="s">
        <v>32</v>
      </c>
      <c r="AX165" s="13" t="s">
        <v>76</v>
      </c>
      <c r="AY165" s="262" t="s">
        <v>251</v>
      </c>
    </row>
    <row r="166" s="12" customFormat="1">
      <c r="A166" s="12"/>
      <c r="B166" s="242"/>
      <c r="C166" s="243"/>
      <c r="D166" s="234" t="s">
        <v>276</v>
      </c>
      <c r="E166" s="244" t="s">
        <v>1</v>
      </c>
      <c r="F166" s="245" t="s">
        <v>2656</v>
      </c>
      <c r="G166" s="243"/>
      <c r="H166" s="246">
        <v>2225.4000000000001</v>
      </c>
      <c r="I166" s="247"/>
      <c r="J166" s="243"/>
      <c r="K166" s="243"/>
      <c r="L166" s="248"/>
      <c r="M166" s="249"/>
      <c r="N166" s="250"/>
      <c r="O166" s="250"/>
      <c r="P166" s="250"/>
      <c r="Q166" s="250"/>
      <c r="R166" s="250"/>
      <c r="S166" s="250"/>
      <c r="T166" s="251"/>
      <c r="U166" s="12"/>
      <c r="V166" s="12"/>
      <c r="W166" s="12"/>
      <c r="X166" s="12"/>
      <c r="Y166" s="12"/>
      <c r="Z166" s="12"/>
      <c r="AA166" s="12"/>
      <c r="AB166" s="12"/>
      <c r="AC166" s="12"/>
      <c r="AD166" s="12"/>
      <c r="AE166" s="12"/>
      <c r="AT166" s="252" t="s">
        <v>276</v>
      </c>
      <c r="AU166" s="252" t="s">
        <v>86</v>
      </c>
      <c r="AV166" s="12" t="s">
        <v>86</v>
      </c>
      <c r="AW166" s="12" t="s">
        <v>32</v>
      </c>
      <c r="AX166" s="12" t="s">
        <v>84</v>
      </c>
      <c r="AY166" s="252" t="s">
        <v>251</v>
      </c>
    </row>
    <row r="167" s="2" customFormat="1" ht="37.8" customHeight="1">
      <c r="A167" s="38"/>
      <c r="B167" s="39"/>
      <c r="C167" s="220" t="s">
        <v>287</v>
      </c>
      <c r="D167" s="220" t="s">
        <v>255</v>
      </c>
      <c r="E167" s="221" t="s">
        <v>1288</v>
      </c>
      <c r="F167" s="222" t="s">
        <v>1289</v>
      </c>
      <c r="G167" s="223" t="s">
        <v>592</v>
      </c>
      <c r="H167" s="224">
        <v>88.200000000000003</v>
      </c>
      <c r="I167" s="225"/>
      <c r="J167" s="226">
        <f>ROUND(I167*H167,2)</f>
        <v>0</v>
      </c>
      <c r="K167" s="227"/>
      <c r="L167" s="44"/>
      <c r="M167" s="228" t="s">
        <v>1</v>
      </c>
      <c r="N167" s="229" t="s">
        <v>41</v>
      </c>
      <c r="O167" s="91"/>
      <c r="P167" s="230">
        <f>O167*H167</f>
        <v>0</v>
      </c>
      <c r="Q167" s="230">
        <v>0</v>
      </c>
      <c r="R167" s="230">
        <f>Q167*H167</f>
        <v>0</v>
      </c>
      <c r="S167" s="230">
        <v>0</v>
      </c>
      <c r="T167" s="231">
        <f>S167*H167</f>
        <v>0</v>
      </c>
      <c r="U167" s="38"/>
      <c r="V167" s="38"/>
      <c r="W167" s="38"/>
      <c r="X167" s="38"/>
      <c r="Y167" s="38"/>
      <c r="Z167" s="38"/>
      <c r="AA167" s="38"/>
      <c r="AB167" s="38"/>
      <c r="AC167" s="38"/>
      <c r="AD167" s="38"/>
      <c r="AE167" s="38"/>
      <c r="AR167" s="232" t="s">
        <v>254</v>
      </c>
      <c r="AT167" s="232" t="s">
        <v>255</v>
      </c>
      <c r="AU167" s="232" t="s">
        <v>86</v>
      </c>
      <c r="AY167" s="17" t="s">
        <v>251</v>
      </c>
      <c r="BE167" s="233">
        <f>IF(N167="základní",J167,0)</f>
        <v>0</v>
      </c>
      <c r="BF167" s="233">
        <f>IF(N167="snížená",J167,0)</f>
        <v>0</v>
      </c>
      <c r="BG167" s="233">
        <f>IF(N167="zákl. přenesená",J167,0)</f>
        <v>0</v>
      </c>
      <c r="BH167" s="233">
        <f>IF(N167="sníž. přenesená",J167,0)</f>
        <v>0</v>
      </c>
      <c r="BI167" s="233">
        <f>IF(N167="nulová",J167,0)</f>
        <v>0</v>
      </c>
      <c r="BJ167" s="17" t="s">
        <v>84</v>
      </c>
      <c r="BK167" s="233">
        <f>ROUND(I167*H167,2)</f>
        <v>0</v>
      </c>
      <c r="BL167" s="17" t="s">
        <v>254</v>
      </c>
      <c r="BM167" s="232" t="s">
        <v>2657</v>
      </c>
    </row>
    <row r="168" s="2" customFormat="1">
      <c r="A168" s="38"/>
      <c r="B168" s="39"/>
      <c r="C168" s="40"/>
      <c r="D168" s="234" t="s">
        <v>260</v>
      </c>
      <c r="E168" s="40"/>
      <c r="F168" s="235" t="s">
        <v>1291</v>
      </c>
      <c r="G168" s="40"/>
      <c r="H168" s="40"/>
      <c r="I168" s="236"/>
      <c r="J168" s="40"/>
      <c r="K168" s="40"/>
      <c r="L168" s="44"/>
      <c r="M168" s="237"/>
      <c r="N168" s="238"/>
      <c r="O168" s="91"/>
      <c r="P168" s="91"/>
      <c r="Q168" s="91"/>
      <c r="R168" s="91"/>
      <c r="S168" s="91"/>
      <c r="T168" s="92"/>
      <c r="U168" s="38"/>
      <c r="V168" s="38"/>
      <c r="W168" s="38"/>
      <c r="X168" s="38"/>
      <c r="Y168" s="38"/>
      <c r="Z168" s="38"/>
      <c r="AA168" s="38"/>
      <c r="AB168" s="38"/>
      <c r="AC168" s="38"/>
      <c r="AD168" s="38"/>
      <c r="AE168" s="38"/>
      <c r="AT168" s="17" t="s">
        <v>260</v>
      </c>
      <c r="AU168" s="17" t="s">
        <v>86</v>
      </c>
    </row>
    <row r="169" s="2" customFormat="1">
      <c r="A169" s="38"/>
      <c r="B169" s="39"/>
      <c r="C169" s="40"/>
      <c r="D169" s="240" t="s">
        <v>274</v>
      </c>
      <c r="E169" s="40"/>
      <c r="F169" s="241" t="s">
        <v>1292</v>
      </c>
      <c r="G169" s="40"/>
      <c r="H169" s="40"/>
      <c r="I169" s="236"/>
      <c r="J169" s="40"/>
      <c r="K169" s="40"/>
      <c r="L169" s="44"/>
      <c r="M169" s="237"/>
      <c r="N169" s="238"/>
      <c r="O169" s="91"/>
      <c r="P169" s="91"/>
      <c r="Q169" s="91"/>
      <c r="R169" s="91"/>
      <c r="S169" s="91"/>
      <c r="T169" s="92"/>
      <c r="U169" s="38"/>
      <c r="V169" s="38"/>
      <c r="W169" s="38"/>
      <c r="X169" s="38"/>
      <c r="Y169" s="38"/>
      <c r="Z169" s="38"/>
      <c r="AA169" s="38"/>
      <c r="AB169" s="38"/>
      <c r="AC169" s="38"/>
      <c r="AD169" s="38"/>
      <c r="AE169" s="38"/>
      <c r="AT169" s="17" t="s">
        <v>274</v>
      </c>
      <c r="AU169" s="17" t="s">
        <v>86</v>
      </c>
    </row>
    <row r="170" s="13" customFormat="1">
      <c r="A170" s="13"/>
      <c r="B170" s="253"/>
      <c r="C170" s="254"/>
      <c r="D170" s="234" t="s">
        <v>276</v>
      </c>
      <c r="E170" s="255" t="s">
        <v>1</v>
      </c>
      <c r="F170" s="256" t="s">
        <v>1293</v>
      </c>
      <c r="G170" s="254"/>
      <c r="H170" s="255" t="s">
        <v>1</v>
      </c>
      <c r="I170" s="257"/>
      <c r="J170" s="254"/>
      <c r="K170" s="254"/>
      <c r="L170" s="258"/>
      <c r="M170" s="259"/>
      <c r="N170" s="260"/>
      <c r="O170" s="260"/>
      <c r="P170" s="260"/>
      <c r="Q170" s="260"/>
      <c r="R170" s="260"/>
      <c r="S170" s="260"/>
      <c r="T170" s="261"/>
      <c r="U170" s="13"/>
      <c r="V170" s="13"/>
      <c r="W170" s="13"/>
      <c r="X170" s="13"/>
      <c r="Y170" s="13"/>
      <c r="Z170" s="13"/>
      <c r="AA170" s="13"/>
      <c r="AB170" s="13"/>
      <c r="AC170" s="13"/>
      <c r="AD170" s="13"/>
      <c r="AE170" s="13"/>
      <c r="AT170" s="262" t="s">
        <v>276</v>
      </c>
      <c r="AU170" s="262" t="s">
        <v>86</v>
      </c>
      <c r="AV170" s="13" t="s">
        <v>84</v>
      </c>
      <c r="AW170" s="13" t="s">
        <v>32</v>
      </c>
      <c r="AX170" s="13" t="s">
        <v>76</v>
      </c>
      <c r="AY170" s="262" t="s">
        <v>251</v>
      </c>
    </row>
    <row r="171" s="12" customFormat="1">
      <c r="A171" s="12"/>
      <c r="B171" s="242"/>
      <c r="C171" s="243"/>
      <c r="D171" s="234" t="s">
        <v>276</v>
      </c>
      <c r="E171" s="244" t="s">
        <v>1</v>
      </c>
      <c r="F171" s="245" t="s">
        <v>2433</v>
      </c>
      <c r="G171" s="243"/>
      <c r="H171" s="246">
        <v>88.200000000000003</v>
      </c>
      <c r="I171" s="247"/>
      <c r="J171" s="243"/>
      <c r="K171" s="243"/>
      <c r="L171" s="248"/>
      <c r="M171" s="249"/>
      <c r="N171" s="250"/>
      <c r="O171" s="250"/>
      <c r="P171" s="250"/>
      <c r="Q171" s="250"/>
      <c r="R171" s="250"/>
      <c r="S171" s="250"/>
      <c r="T171" s="251"/>
      <c r="U171" s="12"/>
      <c r="V171" s="12"/>
      <c r="W171" s="12"/>
      <c r="X171" s="12"/>
      <c r="Y171" s="12"/>
      <c r="Z171" s="12"/>
      <c r="AA171" s="12"/>
      <c r="AB171" s="12"/>
      <c r="AC171" s="12"/>
      <c r="AD171" s="12"/>
      <c r="AE171" s="12"/>
      <c r="AT171" s="252" t="s">
        <v>276</v>
      </c>
      <c r="AU171" s="252" t="s">
        <v>86</v>
      </c>
      <c r="AV171" s="12" t="s">
        <v>86</v>
      </c>
      <c r="AW171" s="12" t="s">
        <v>32</v>
      </c>
      <c r="AX171" s="12" t="s">
        <v>84</v>
      </c>
      <c r="AY171" s="252" t="s">
        <v>251</v>
      </c>
    </row>
    <row r="172" s="2" customFormat="1" ht="37.8" customHeight="1">
      <c r="A172" s="38"/>
      <c r="B172" s="39"/>
      <c r="C172" s="220" t="s">
        <v>294</v>
      </c>
      <c r="D172" s="220" t="s">
        <v>255</v>
      </c>
      <c r="E172" s="221" t="s">
        <v>1295</v>
      </c>
      <c r="F172" s="222" t="s">
        <v>1296</v>
      </c>
      <c r="G172" s="223" t="s">
        <v>592</v>
      </c>
      <c r="H172" s="224">
        <v>882</v>
      </c>
      <c r="I172" s="225"/>
      <c r="J172" s="226">
        <f>ROUND(I172*H172,2)</f>
        <v>0</v>
      </c>
      <c r="K172" s="227"/>
      <c r="L172" s="44"/>
      <c r="M172" s="228" t="s">
        <v>1</v>
      </c>
      <c r="N172" s="229" t="s">
        <v>41</v>
      </c>
      <c r="O172" s="91"/>
      <c r="P172" s="230">
        <f>O172*H172</f>
        <v>0</v>
      </c>
      <c r="Q172" s="230">
        <v>0</v>
      </c>
      <c r="R172" s="230">
        <f>Q172*H172</f>
        <v>0</v>
      </c>
      <c r="S172" s="230">
        <v>0</v>
      </c>
      <c r="T172" s="231">
        <f>S172*H172</f>
        <v>0</v>
      </c>
      <c r="U172" s="38"/>
      <c r="V172" s="38"/>
      <c r="W172" s="38"/>
      <c r="X172" s="38"/>
      <c r="Y172" s="38"/>
      <c r="Z172" s="38"/>
      <c r="AA172" s="38"/>
      <c r="AB172" s="38"/>
      <c r="AC172" s="38"/>
      <c r="AD172" s="38"/>
      <c r="AE172" s="38"/>
      <c r="AR172" s="232" t="s">
        <v>254</v>
      </c>
      <c r="AT172" s="232" t="s">
        <v>255</v>
      </c>
      <c r="AU172" s="232" t="s">
        <v>86</v>
      </c>
      <c r="AY172" s="17" t="s">
        <v>251</v>
      </c>
      <c r="BE172" s="233">
        <f>IF(N172="základní",J172,0)</f>
        <v>0</v>
      </c>
      <c r="BF172" s="233">
        <f>IF(N172="snížená",J172,0)</f>
        <v>0</v>
      </c>
      <c r="BG172" s="233">
        <f>IF(N172="zákl. přenesená",J172,0)</f>
        <v>0</v>
      </c>
      <c r="BH172" s="233">
        <f>IF(N172="sníž. přenesená",J172,0)</f>
        <v>0</v>
      </c>
      <c r="BI172" s="233">
        <f>IF(N172="nulová",J172,0)</f>
        <v>0</v>
      </c>
      <c r="BJ172" s="17" t="s">
        <v>84</v>
      </c>
      <c r="BK172" s="233">
        <f>ROUND(I172*H172,2)</f>
        <v>0</v>
      </c>
      <c r="BL172" s="17" t="s">
        <v>254</v>
      </c>
      <c r="BM172" s="232" t="s">
        <v>2658</v>
      </c>
    </row>
    <row r="173" s="2" customFormat="1">
      <c r="A173" s="38"/>
      <c r="B173" s="39"/>
      <c r="C173" s="40"/>
      <c r="D173" s="234" t="s">
        <v>260</v>
      </c>
      <c r="E173" s="40"/>
      <c r="F173" s="235" t="s">
        <v>1298</v>
      </c>
      <c r="G173" s="40"/>
      <c r="H173" s="40"/>
      <c r="I173" s="236"/>
      <c r="J173" s="40"/>
      <c r="K173" s="40"/>
      <c r="L173" s="44"/>
      <c r="M173" s="237"/>
      <c r="N173" s="238"/>
      <c r="O173" s="91"/>
      <c r="P173" s="91"/>
      <c r="Q173" s="91"/>
      <c r="R173" s="91"/>
      <c r="S173" s="91"/>
      <c r="T173" s="92"/>
      <c r="U173" s="38"/>
      <c r="V173" s="38"/>
      <c r="W173" s="38"/>
      <c r="X173" s="38"/>
      <c r="Y173" s="38"/>
      <c r="Z173" s="38"/>
      <c r="AA173" s="38"/>
      <c r="AB173" s="38"/>
      <c r="AC173" s="38"/>
      <c r="AD173" s="38"/>
      <c r="AE173" s="38"/>
      <c r="AT173" s="17" t="s">
        <v>260</v>
      </c>
      <c r="AU173" s="17" t="s">
        <v>86</v>
      </c>
    </row>
    <row r="174" s="2" customFormat="1">
      <c r="A174" s="38"/>
      <c r="B174" s="39"/>
      <c r="C174" s="40"/>
      <c r="D174" s="240" t="s">
        <v>274</v>
      </c>
      <c r="E174" s="40"/>
      <c r="F174" s="241" t="s">
        <v>1299</v>
      </c>
      <c r="G174" s="40"/>
      <c r="H174" s="40"/>
      <c r="I174" s="236"/>
      <c r="J174" s="40"/>
      <c r="K174" s="40"/>
      <c r="L174" s="44"/>
      <c r="M174" s="237"/>
      <c r="N174" s="238"/>
      <c r="O174" s="91"/>
      <c r="P174" s="91"/>
      <c r="Q174" s="91"/>
      <c r="R174" s="91"/>
      <c r="S174" s="91"/>
      <c r="T174" s="92"/>
      <c r="U174" s="38"/>
      <c r="V174" s="38"/>
      <c r="W174" s="38"/>
      <c r="X174" s="38"/>
      <c r="Y174" s="38"/>
      <c r="Z174" s="38"/>
      <c r="AA174" s="38"/>
      <c r="AB174" s="38"/>
      <c r="AC174" s="38"/>
      <c r="AD174" s="38"/>
      <c r="AE174" s="38"/>
      <c r="AT174" s="17" t="s">
        <v>274</v>
      </c>
      <c r="AU174" s="17" t="s">
        <v>86</v>
      </c>
    </row>
    <row r="175" s="13" customFormat="1">
      <c r="A175" s="13"/>
      <c r="B175" s="253"/>
      <c r="C175" s="254"/>
      <c r="D175" s="234" t="s">
        <v>276</v>
      </c>
      <c r="E175" s="255" t="s">
        <v>1</v>
      </c>
      <c r="F175" s="256" t="s">
        <v>1300</v>
      </c>
      <c r="G175" s="254"/>
      <c r="H175" s="255" t="s">
        <v>1</v>
      </c>
      <c r="I175" s="257"/>
      <c r="J175" s="254"/>
      <c r="K175" s="254"/>
      <c r="L175" s="258"/>
      <c r="M175" s="259"/>
      <c r="N175" s="260"/>
      <c r="O175" s="260"/>
      <c r="P175" s="260"/>
      <c r="Q175" s="260"/>
      <c r="R175" s="260"/>
      <c r="S175" s="260"/>
      <c r="T175" s="261"/>
      <c r="U175" s="13"/>
      <c r="V175" s="13"/>
      <c r="W175" s="13"/>
      <c r="X175" s="13"/>
      <c r="Y175" s="13"/>
      <c r="Z175" s="13"/>
      <c r="AA175" s="13"/>
      <c r="AB175" s="13"/>
      <c r="AC175" s="13"/>
      <c r="AD175" s="13"/>
      <c r="AE175" s="13"/>
      <c r="AT175" s="262" t="s">
        <v>276</v>
      </c>
      <c r="AU175" s="262" t="s">
        <v>86</v>
      </c>
      <c r="AV175" s="13" t="s">
        <v>84</v>
      </c>
      <c r="AW175" s="13" t="s">
        <v>32</v>
      </c>
      <c r="AX175" s="13" t="s">
        <v>76</v>
      </c>
      <c r="AY175" s="262" t="s">
        <v>251</v>
      </c>
    </row>
    <row r="176" s="12" customFormat="1">
      <c r="A176" s="12"/>
      <c r="B176" s="242"/>
      <c r="C176" s="243"/>
      <c r="D176" s="234" t="s">
        <v>276</v>
      </c>
      <c r="E176" s="244" t="s">
        <v>1</v>
      </c>
      <c r="F176" s="245" t="s">
        <v>2465</v>
      </c>
      <c r="G176" s="243"/>
      <c r="H176" s="246">
        <v>882</v>
      </c>
      <c r="I176" s="247"/>
      <c r="J176" s="243"/>
      <c r="K176" s="243"/>
      <c r="L176" s="248"/>
      <c r="M176" s="249"/>
      <c r="N176" s="250"/>
      <c r="O176" s="250"/>
      <c r="P176" s="250"/>
      <c r="Q176" s="250"/>
      <c r="R176" s="250"/>
      <c r="S176" s="250"/>
      <c r="T176" s="251"/>
      <c r="U176" s="12"/>
      <c r="V176" s="12"/>
      <c r="W176" s="12"/>
      <c r="X176" s="12"/>
      <c r="Y176" s="12"/>
      <c r="Z176" s="12"/>
      <c r="AA176" s="12"/>
      <c r="AB176" s="12"/>
      <c r="AC176" s="12"/>
      <c r="AD176" s="12"/>
      <c r="AE176" s="12"/>
      <c r="AT176" s="252" t="s">
        <v>276</v>
      </c>
      <c r="AU176" s="252" t="s">
        <v>86</v>
      </c>
      <c r="AV176" s="12" t="s">
        <v>86</v>
      </c>
      <c r="AW176" s="12" t="s">
        <v>32</v>
      </c>
      <c r="AX176" s="12" t="s">
        <v>84</v>
      </c>
      <c r="AY176" s="252" t="s">
        <v>251</v>
      </c>
    </row>
    <row r="177" s="2" customFormat="1" ht="24.15" customHeight="1">
      <c r="A177" s="38"/>
      <c r="B177" s="39"/>
      <c r="C177" s="220" t="s">
        <v>299</v>
      </c>
      <c r="D177" s="220" t="s">
        <v>255</v>
      </c>
      <c r="E177" s="221" t="s">
        <v>1302</v>
      </c>
      <c r="F177" s="222" t="s">
        <v>1303</v>
      </c>
      <c r="G177" s="223" t="s">
        <v>592</v>
      </c>
      <c r="H177" s="224">
        <v>222.53999999999999</v>
      </c>
      <c r="I177" s="225"/>
      <c r="J177" s="226">
        <f>ROUND(I177*H177,2)</f>
        <v>0</v>
      </c>
      <c r="K177" s="227"/>
      <c r="L177" s="44"/>
      <c r="M177" s="228" t="s">
        <v>1</v>
      </c>
      <c r="N177" s="229" t="s">
        <v>41</v>
      </c>
      <c r="O177" s="91"/>
      <c r="P177" s="230">
        <f>O177*H177</f>
        <v>0</v>
      </c>
      <c r="Q177" s="230">
        <v>0</v>
      </c>
      <c r="R177" s="230">
        <f>Q177*H177</f>
        <v>0</v>
      </c>
      <c r="S177" s="230">
        <v>0</v>
      </c>
      <c r="T177" s="231">
        <f>S177*H177</f>
        <v>0</v>
      </c>
      <c r="U177" s="38"/>
      <c r="V177" s="38"/>
      <c r="W177" s="38"/>
      <c r="X177" s="38"/>
      <c r="Y177" s="38"/>
      <c r="Z177" s="38"/>
      <c r="AA177" s="38"/>
      <c r="AB177" s="38"/>
      <c r="AC177" s="38"/>
      <c r="AD177" s="38"/>
      <c r="AE177" s="38"/>
      <c r="AR177" s="232" t="s">
        <v>254</v>
      </c>
      <c r="AT177" s="232" t="s">
        <v>255</v>
      </c>
      <c r="AU177" s="232" t="s">
        <v>86</v>
      </c>
      <c r="AY177" s="17" t="s">
        <v>251</v>
      </c>
      <c r="BE177" s="233">
        <f>IF(N177="základní",J177,0)</f>
        <v>0</v>
      </c>
      <c r="BF177" s="233">
        <f>IF(N177="snížená",J177,0)</f>
        <v>0</v>
      </c>
      <c r="BG177" s="233">
        <f>IF(N177="zákl. přenesená",J177,0)</f>
        <v>0</v>
      </c>
      <c r="BH177" s="233">
        <f>IF(N177="sníž. přenesená",J177,0)</f>
        <v>0</v>
      </c>
      <c r="BI177" s="233">
        <f>IF(N177="nulová",J177,0)</f>
        <v>0</v>
      </c>
      <c r="BJ177" s="17" t="s">
        <v>84</v>
      </c>
      <c r="BK177" s="233">
        <f>ROUND(I177*H177,2)</f>
        <v>0</v>
      </c>
      <c r="BL177" s="17" t="s">
        <v>254</v>
      </c>
      <c r="BM177" s="232" t="s">
        <v>2659</v>
      </c>
    </row>
    <row r="178" s="2" customFormat="1">
      <c r="A178" s="38"/>
      <c r="B178" s="39"/>
      <c r="C178" s="40"/>
      <c r="D178" s="234" t="s">
        <v>260</v>
      </c>
      <c r="E178" s="40"/>
      <c r="F178" s="235" t="s">
        <v>1305</v>
      </c>
      <c r="G178" s="40"/>
      <c r="H178" s="40"/>
      <c r="I178" s="236"/>
      <c r="J178" s="40"/>
      <c r="K178" s="40"/>
      <c r="L178" s="44"/>
      <c r="M178" s="237"/>
      <c r="N178" s="238"/>
      <c r="O178" s="91"/>
      <c r="P178" s="91"/>
      <c r="Q178" s="91"/>
      <c r="R178" s="91"/>
      <c r="S178" s="91"/>
      <c r="T178" s="92"/>
      <c r="U178" s="38"/>
      <c r="V178" s="38"/>
      <c r="W178" s="38"/>
      <c r="X178" s="38"/>
      <c r="Y178" s="38"/>
      <c r="Z178" s="38"/>
      <c r="AA178" s="38"/>
      <c r="AB178" s="38"/>
      <c r="AC178" s="38"/>
      <c r="AD178" s="38"/>
      <c r="AE178" s="38"/>
      <c r="AT178" s="17" t="s">
        <v>260</v>
      </c>
      <c r="AU178" s="17" t="s">
        <v>86</v>
      </c>
    </row>
    <row r="179" s="2" customFormat="1">
      <c r="A179" s="38"/>
      <c r="B179" s="39"/>
      <c r="C179" s="40"/>
      <c r="D179" s="240" t="s">
        <v>274</v>
      </c>
      <c r="E179" s="40"/>
      <c r="F179" s="241" t="s">
        <v>1306</v>
      </c>
      <c r="G179" s="40"/>
      <c r="H179" s="40"/>
      <c r="I179" s="236"/>
      <c r="J179" s="40"/>
      <c r="K179" s="40"/>
      <c r="L179" s="44"/>
      <c r="M179" s="237"/>
      <c r="N179" s="238"/>
      <c r="O179" s="91"/>
      <c r="P179" s="91"/>
      <c r="Q179" s="91"/>
      <c r="R179" s="91"/>
      <c r="S179" s="91"/>
      <c r="T179" s="92"/>
      <c r="U179" s="38"/>
      <c r="V179" s="38"/>
      <c r="W179" s="38"/>
      <c r="X179" s="38"/>
      <c r="Y179" s="38"/>
      <c r="Z179" s="38"/>
      <c r="AA179" s="38"/>
      <c r="AB179" s="38"/>
      <c r="AC179" s="38"/>
      <c r="AD179" s="38"/>
      <c r="AE179" s="38"/>
      <c r="AT179" s="17" t="s">
        <v>274</v>
      </c>
      <c r="AU179" s="17" t="s">
        <v>86</v>
      </c>
    </row>
    <row r="180" s="12" customFormat="1">
      <c r="A180" s="12"/>
      <c r="B180" s="242"/>
      <c r="C180" s="243"/>
      <c r="D180" s="234" t="s">
        <v>276</v>
      </c>
      <c r="E180" s="244" t="s">
        <v>1</v>
      </c>
      <c r="F180" s="245" t="s">
        <v>2660</v>
      </c>
      <c r="G180" s="243"/>
      <c r="H180" s="246">
        <v>222.53999999999999</v>
      </c>
      <c r="I180" s="247"/>
      <c r="J180" s="243"/>
      <c r="K180" s="243"/>
      <c r="L180" s="248"/>
      <c r="M180" s="249"/>
      <c r="N180" s="250"/>
      <c r="O180" s="250"/>
      <c r="P180" s="250"/>
      <c r="Q180" s="250"/>
      <c r="R180" s="250"/>
      <c r="S180" s="250"/>
      <c r="T180" s="251"/>
      <c r="U180" s="12"/>
      <c r="V180" s="12"/>
      <c r="W180" s="12"/>
      <c r="X180" s="12"/>
      <c r="Y180" s="12"/>
      <c r="Z180" s="12"/>
      <c r="AA180" s="12"/>
      <c r="AB180" s="12"/>
      <c r="AC180" s="12"/>
      <c r="AD180" s="12"/>
      <c r="AE180" s="12"/>
      <c r="AT180" s="252" t="s">
        <v>276</v>
      </c>
      <c r="AU180" s="252" t="s">
        <v>86</v>
      </c>
      <c r="AV180" s="12" t="s">
        <v>86</v>
      </c>
      <c r="AW180" s="12" t="s">
        <v>32</v>
      </c>
      <c r="AX180" s="12" t="s">
        <v>84</v>
      </c>
      <c r="AY180" s="252" t="s">
        <v>251</v>
      </c>
    </row>
    <row r="181" s="2" customFormat="1" ht="24.15" customHeight="1">
      <c r="A181" s="38"/>
      <c r="B181" s="39"/>
      <c r="C181" s="220" t="s">
        <v>306</v>
      </c>
      <c r="D181" s="220" t="s">
        <v>255</v>
      </c>
      <c r="E181" s="221" t="s">
        <v>1308</v>
      </c>
      <c r="F181" s="222" t="s">
        <v>1309</v>
      </c>
      <c r="G181" s="223" t="s">
        <v>592</v>
      </c>
      <c r="H181" s="224">
        <v>88.200000000000003</v>
      </c>
      <c r="I181" s="225"/>
      <c r="J181" s="226">
        <f>ROUND(I181*H181,2)</f>
        <v>0</v>
      </c>
      <c r="K181" s="227"/>
      <c r="L181" s="44"/>
      <c r="M181" s="228" t="s">
        <v>1</v>
      </c>
      <c r="N181" s="229" t="s">
        <v>41</v>
      </c>
      <c r="O181" s="91"/>
      <c r="P181" s="230">
        <f>O181*H181</f>
        <v>0</v>
      </c>
      <c r="Q181" s="230">
        <v>0</v>
      </c>
      <c r="R181" s="230">
        <f>Q181*H181</f>
        <v>0</v>
      </c>
      <c r="S181" s="230">
        <v>0</v>
      </c>
      <c r="T181" s="231">
        <f>S181*H181</f>
        <v>0</v>
      </c>
      <c r="U181" s="38"/>
      <c r="V181" s="38"/>
      <c r="W181" s="38"/>
      <c r="X181" s="38"/>
      <c r="Y181" s="38"/>
      <c r="Z181" s="38"/>
      <c r="AA181" s="38"/>
      <c r="AB181" s="38"/>
      <c r="AC181" s="38"/>
      <c r="AD181" s="38"/>
      <c r="AE181" s="38"/>
      <c r="AR181" s="232" t="s">
        <v>254</v>
      </c>
      <c r="AT181" s="232" t="s">
        <v>255</v>
      </c>
      <c r="AU181" s="232" t="s">
        <v>86</v>
      </c>
      <c r="AY181" s="17" t="s">
        <v>251</v>
      </c>
      <c r="BE181" s="233">
        <f>IF(N181="základní",J181,0)</f>
        <v>0</v>
      </c>
      <c r="BF181" s="233">
        <f>IF(N181="snížená",J181,0)</f>
        <v>0</v>
      </c>
      <c r="BG181" s="233">
        <f>IF(N181="zákl. přenesená",J181,0)</f>
        <v>0</v>
      </c>
      <c r="BH181" s="233">
        <f>IF(N181="sníž. přenesená",J181,0)</f>
        <v>0</v>
      </c>
      <c r="BI181" s="233">
        <f>IF(N181="nulová",J181,0)</f>
        <v>0</v>
      </c>
      <c r="BJ181" s="17" t="s">
        <v>84</v>
      </c>
      <c r="BK181" s="233">
        <f>ROUND(I181*H181,2)</f>
        <v>0</v>
      </c>
      <c r="BL181" s="17" t="s">
        <v>254</v>
      </c>
      <c r="BM181" s="232" t="s">
        <v>2661</v>
      </c>
    </row>
    <row r="182" s="2" customFormat="1">
      <c r="A182" s="38"/>
      <c r="B182" s="39"/>
      <c r="C182" s="40"/>
      <c r="D182" s="234" t="s">
        <v>260</v>
      </c>
      <c r="E182" s="40"/>
      <c r="F182" s="235" t="s">
        <v>1311</v>
      </c>
      <c r="G182" s="40"/>
      <c r="H182" s="40"/>
      <c r="I182" s="236"/>
      <c r="J182" s="40"/>
      <c r="K182" s="40"/>
      <c r="L182" s="44"/>
      <c r="M182" s="237"/>
      <c r="N182" s="238"/>
      <c r="O182" s="91"/>
      <c r="P182" s="91"/>
      <c r="Q182" s="91"/>
      <c r="R182" s="91"/>
      <c r="S182" s="91"/>
      <c r="T182" s="92"/>
      <c r="U182" s="38"/>
      <c r="V182" s="38"/>
      <c r="W182" s="38"/>
      <c r="X182" s="38"/>
      <c r="Y182" s="38"/>
      <c r="Z182" s="38"/>
      <c r="AA182" s="38"/>
      <c r="AB182" s="38"/>
      <c r="AC182" s="38"/>
      <c r="AD182" s="38"/>
      <c r="AE182" s="38"/>
      <c r="AT182" s="17" t="s">
        <v>260</v>
      </c>
      <c r="AU182" s="17" t="s">
        <v>86</v>
      </c>
    </row>
    <row r="183" s="2" customFormat="1">
      <c r="A183" s="38"/>
      <c r="B183" s="39"/>
      <c r="C183" s="40"/>
      <c r="D183" s="240" t="s">
        <v>274</v>
      </c>
      <c r="E183" s="40"/>
      <c r="F183" s="241" t="s">
        <v>1312</v>
      </c>
      <c r="G183" s="40"/>
      <c r="H183" s="40"/>
      <c r="I183" s="236"/>
      <c r="J183" s="40"/>
      <c r="K183" s="40"/>
      <c r="L183" s="44"/>
      <c r="M183" s="237"/>
      <c r="N183" s="238"/>
      <c r="O183" s="91"/>
      <c r="P183" s="91"/>
      <c r="Q183" s="91"/>
      <c r="R183" s="91"/>
      <c r="S183" s="91"/>
      <c r="T183" s="92"/>
      <c r="U183" s="38"/>
      <c r="V183" s="38"/>
      <c r="W183" s="38"/>
      <c r="X183" s="38"/>
      <c r="Y183" s="38"/>
      <c r="Z183" s="38"/>
      <c r="AA183" s="38"/>
      <c r="AB183" s="38"/>
      <c r="AC183" s="38"/>
      <c r="AD183" s="38"/>
      <c r="AE183" s="38"/>
      <c r="AT183" s="17" t="s">
        <v>274</v>
      </c>
      <c r="AU183" s="17" t="s">
        <v>86</v>
      </c>
    </row>
    <row r="184" s="13" customFormat="1">
      <c r="A184" s="13"/>
      <c r="B184" s="253"/>
      <c r="C184" s="254"/>
      <c r="D184" s="234" t="s">
        <v>276</v>
      </c>
      <c r="E184" s="255" t="s">
        <v>1</v>
      </c>
      <c r="F184" s="256" t="s">
        <v>1313</v>
      </c>
      <c r="G184" s="254"/>
      <c r="H184" s="255" t="s">
        <v>1</v>
      </c>
      <c r="I184" s="257"/>
      <c r="J184" s="254"/>
      <c r="K184" s="254"/>
      <c r="L184" s="258"/>
      <c r="M184" s="259"/>
      <c r="N184" s="260"/>
      <c r="O184" s="260"/>
      <c r="P184" s="260"/>
      <c r="Q184" s="260"/>
      <c r="R184" s="260"/>
      <c r="S184" s="260"/>
      <c r="T184" s="261"/>
      <c r="U184" s="13"/>
      <c r="V184" s="13"/>
      <c r="W184" s="13"/>
      <c r="X184" s="13"/>
      <c r="Y184" s="13"/>
      <c r="Z184" s="13"/>
      <c r="AA184" s="13"/>
      <c r="AB184" s="13"/>
      <c r="AC184" s="13"/>
      <c r="AD184" s="13"/>
      <c r="AE184" s="13"/>
      <c r="AT184" s="262" t="s">
        <v>276</v>
      </c>
      <c r="AU184" s="262" t="s">
        <v>86</v>
      </c>
      <c r="AV184" s="13" t="s">
        <v>84</v>
      </c>
      <c r="AW184" s="13" t="s">
        <v>32</v>
      </c>
      <c r="AX184" s="13" t="s">
        <v>76</v>
      </c>
      <c r="AY184" s="262" t="s">
        <v>251</v>
      </c>
    </row>
    <row r="185" s="12" customFormat="1">
      <c r="A185" s="12"/>
      <c r="B185" s="242"/>
      <c r="C185" s="243"/>
      <c r="D185" s="234" t="s">
        <v>276</v>
      </c>
      <c r="E185" s="244" t="s">
        <v>1</v>
      </c>
      <c r="F185" s="245" t="s">
        <v>2433</v>
      </c>
      <c r="G185" s="243"/>
      <c r="H185" s="246">
        <v>88.200000000000003</v>
      </c>
      <c r="I185" s="247"/>
      <c r="J185" s="243"/>
      <c r="K185" s="243"/>
      <c r="L185" s="248"/>
      <c r="M185" s="249"/>
      <c r="N185" s="250"/>
      <c r="O185" s="250"/>
      <c r="P185" s="250"/>
      <c r="Q185" s="250"/>
      <c r="R185" s="250"/>
      <c r="S185" s="250"/>
      <c r="T185" s="251"/>
      <c r="U185" s="12"/>
      <c r="V185" s="12"/>
      <c r="W185" s="12"/>
      <c r="X185" s="12"/>
      <c r="Y185" s="12"/>
      <c r="Z185" s="12"/>
      <c r="AA185" s="12"/>
      <c r="AB185" s="12"/>
      <c r="AC185" s="12"/>
      <c r="AD185" s="12"/>
      <c r="AE185" s="12"/>
      <c r="AT185" s="252" t="s">
        <v>276</v>
      </c>
      <c r="AU185" s="252" t="s">
        <v>86</v>
      </c>
      <c r="AV185" s="12" t="s">
        <v>86</v>
      </c>
      <c r="AW185" s="12" t="s">
        <v>32</v>
      </c>
      <c r="AX185" s="12" t="s">
        <v>84</v>
      </c>
      <c r="AY185" s="252" t="s">
        <v>251</v>
      </c>
    </row>
    <row r="186" s="2" customFormat="1" ht="24.15" customHeight="1">
      <c r="A186" s="38"/>
      <c r="B186" s="39"/>
      <c r="C186" s="220" t="s">
        <v>311</v>
      </c>
      <c r="D186" s="220" t="s">
        <v>255</v>
      </c>
      <c r="E186" s="221" t="s">
        <v>1314</v>
      </c>
      <c r="F186" s="222" t="s">
        <v>1315</v>
      </c>
      <c r="G186" s="223" t="s">
        <v>592</v>
      </c>
      <c r="H186" s="224">
        <v>17.100000000000001</v>
      </c>
      <c r="I186" s="225"/>
      <c r="J186" s="226">
        <f>ROUND(I186*H186,2)</f>
        <v>0</v>
      </c>
      <c r="K186" s="227"/>
      <c r="L186" s="44"/>
      <c r="M186" s="228" t="s">
        <v>1</v>
      </c>
      <c r="N186" s="229" t="s">
        <v>41</v>
      </c>
      <c r="O186" s="91"/>
      <c r="P186" s="230">
        <f>O186*H186</f>
        <v>0</v>
      </c>
      <c r="Q186" s="230">
        <v>0</v>
      </c>
      <c r="R186" s="230">
        <f>Q186*H186</f>
        <v>0</v>
      </c>
      <c r="S186" s="230">
        <v>0</v>
      </c>
      <c r="T186" s="231">
        <f>S186*H186</f>
        <v>0</v>
      </c>
      <c r="U186" s="38"/>
      <c r="V186" s="38"/>
      <c r="W186" s="38"/>
      <c r="X186" s="38"/>
      <c r="Y186" s="38"/>
      <c r="Z186" s="38"/>
      <c r="AA186" s="38"/>
      <c r="AB186" s="38"/>
      <c r="AC186" s="38"/>
      <c r="AD186" s="38"/>
      <c r="AE186" s="38"/>
      <c r="AR186" s="232" t="s">
        <v>254</v>
      </c>
      <c r="AT186" s="232" t="s">
        <v>255</v>
      </c>
      <c r="AU186" s="232" t="s">
        <v>86</v>
      </c>
      <c r="AY186" s="17" t="s">
        <v>251</v>
      </c>
      <c r="BE186" s="233">
        <f>IF(N186="základní",J186,0)</f>
        <v>0</v>
      </c>
      <c r="BF186" s="233">
        <f>IF(N186="snížená",J186,0)</f>
        <v>0</v>
      </c>
      <c r="BG186" s="233">
        <f>IF(N186="zákl. přenesená",J186,0)</f>
        <v>0</v>
      </c>
      <c r="BH186" s="233">
        <f>IF(N186="sníž. přenesená",J186,0)</f>
        <v>0</v>
      </c>
      <c r="BI186" s="233">
        <f>IF(N186="nulová",J186,0)</f>
        <v>0</v>
      </c>
      <c r="BJ186" s="17" t="s">
        <v>84</v>
      </c>
      <c r="BK186" s="233">
        <f>ROUND(I186*H186,2)</f>
        <v>0</v>
      </c>
      <c r="BL186" s="17" t="s">
        <v>254</v>
      </c>
      <c r="BM186" s="232" t="s">
        <v>2662</v>
      </c>
    </row>
    <row r="187" s="2" customFormat="1">
      <c r="A187" s="38"/>
      <c r="B187" s="39"/>
      <c r="C187" s="40"/>
      <c r="D187" s="234" t="s">
        <v>260</v>
      </c>
      <c r="E187" s="40"/>
      <c r="F187" s="235" t="s">
        <v>1317</v>
      </c>
      <c r="G187" s="40"/>
      <c r="H187" s="40"/>
      <c r="I187" s="236"/>
      <c r="J187" s="40"/>
      <c r="K187" s="40"/>
      <c r="L187" s="44"/>
      <c r="M187" s="237"/>
      <c r="N187" s="238"/>
      <c r="O187" s="91"/>
      <c r="P187" s="91"/>
      <c r="Q187" s="91"/>
      <c r="R187" s="91"/>
      <c r="S187" s="91"/>
      <c r="T187" s="92"/>
      <c r="U187" s="38"/>
      <c r="V187" s="38"/>
      <c r="W187" s="38"/>
      <c r="X187" s="38"/>
      <c r="Y187" s="38"/>
      <c r="Z187" s="38"/>
      <c r="AA187" s="38"/>
      <c r="AB187" s="38"/>
      <c r="AC187" s="38"/>
      <c r="AD187" s="38"/>
      <c r="AE187" s="38"/>
      <c r="AT187" s="17" t="s">
        <v>260</v>
      </c>
      <c r="AU187" s="17" t="s">
        <v>86</v>
      </c>
    </row>
    <row r="188" s="2" customFormat="1">
      <c r="A188" s="38"/>
      <c r="B188" s="39"/>
      <c r="C188" s="40"/>
      <c r="D188" s="240" t="s">
        <v>274</v>
      </c>
      <c r="E188" s="40"/>
      <c r="F188" s="241" t="s">
        <v>1318</v>
      </c>
      <c r="G188" s="40"/>
      <c r="H188" s="40"/>
      <c r="I188" s="236"/>
      <c r="J188" s="40"/>
      <c r="K188" s="40"/>
      <c r="L188" s="44"/>
      <c r="M188" s="237"/>
      <c r="N188" s="238"/>
      <c r="O188" s="91"/>
      <c r="P188" s="91"/>
      <c r="Q188" s="91"/>
      <c r="R188" s="91"/>
      <c r="S188" s="91"/>
      <c r="T188" s="92"/>
      <c r="U188" s="38"/>
      <c r="V188" s="38"/>
      <c r="W188" s="38"/>
      <c r="X188" s="38"/>
      <c r="Y188" s="38"/>
      <c r="Z188" s="38"/>
      <c r="AA188" s="38"/>
      <c r="AB188" s="38"/>
      <c r="AC188" s="38"/>
      <c r="AD188" s="38"/>
      <c r="AE188" s="38"/>
      <c r="AT188" s="17" t="s">
        <v>274</v>
      </c>
      <c r="AU188" s="17" t="s">
        <v>86</v>
      </c>
    </row>
    <row r="189" s="13" customFormat="1">
      <c r="A189" s="13"/>
      <c r="B189" s="253"/>
      <c r="C189" s="254"/>
      <c r="D189" s="234" t="s">
        <v>276</v>
      </c>
      <c r="E189" s="255" t="s">
        <v>1</v>
      </c>
      <c r="F189" s="256" t="s">
        <v>1359</v>
      </c>
      <c r="G189" s="254"/>
      <c r="H189" s="255" t="s">
        <v>1</v>
      </c>
      <c r="I189" s="257"/>
      <c r="J189" s="254"/>
      <c r="K189" s="254"/>
      <c r="L189" s="258"/>
      <c r="M189" s="259"/>
      <c r="N189" s="260"/>
      <c r="O189" s="260"/>
      <c r="P189" s="260"/>
      <c r="Q189" s="260"/>
      <c r="R189" s="260"/>
      <c r="S189" s="260"/>
      <c r="T189" s="261"/>
      <c r="U189" s="13"/>
      <c r="V189" s="13"/>
      <c r="W189" s="13"/>
      <c r="X189" s="13"/>
      <c r="Y189" s="13"/>
      <c r="Z189" s="13"/>
      <c r="AA189" s="13"/>
      <c r="AB189" s="13"/>
      <c r="AC189" s="13"/>
      <c r="AD189" s="13"/>
      <c r="AE189" s="13"/>
      <c r="AT189" s="262" t="s">
        <v>276</v>
      </c>
      <c r="AU189" s="262" t="s">
        <v>86</v>
      </c>
      <c r="AV189" s="13" t="s">
        <v>84</v>
      </c>
      <c r="AW189" s="13" t="s">
        <v>32</v>
      </c>
      <c r="AX189" s="13" t="s">
        <v>76</v>
      </c>
      <c r="AY189" s="262" t="s">
        <v>251</v>
      </c>
    </row>
    <row r="190" s="12" customFormat="1">
      <c r="A190" s="12"/>
      <c r="B190" s="242"/>
      <c r="C190" s="243"/>
      <c r="D190" s="234" t="s">
        <v>276</v>
      </c>
      <c r="E190" s="244" t="s">
        <v>1</v>
      </c>
      <c r="F190" s="245" t="s">
        <v>2663</v>
      </c>
      <c r="G190" s="243"/>
      <c r="H190" s="246">
        <v>17.100000000000001</v>
      </c>
      <c r="I190" s="247"/>
      <c r="J190" s="243"/>
      <c r="K190" s="243"/>
      <c r="L190" s="248"/>
      <c r="M190" s="249"/>
      <c r="N190" s="250"/>
      <c r="O190" s="250"/>
      <c r="P190" s="250"/>
      <c r="Q190" s="250"/>
      <c r="R190" s="250"/>
      <c r="S190" s="250"/>
      <c r="T190" s="251"/>
      <c r="U190" s="12"/>
      <c r="V190" s="12"/>
      <c r="W190" s="12"/>
      <c r="X190" s="12"/>
      <c r="Y190" s="12"/>
      <c r="Z190" s="12"/>
      <c r="AA190" s="12"/>
      <c r="AB190" s="12"/>
      <c r="AC190" s="12"/>
      <c r="AD190" s="12"/>
      <c r="AE190" s="12"/>
      <c r="AT190" s="252" t="s">
        <v>276</v>
      </c>
      <c r="AU190" s="252" t="s">
        <v>86</v>
      </c>
      <c r="AV190" s="12" t="s">
        <v>86</v>
      </c>
      <c r="AW190" s="12" t="s">
        <v>32</v>
      </c>
      <c r="AX190" s="12" t="s">
        <v>84</v>
      </c>
      <c r="AY190" s="252" t="s">
        <v>251</v>
      </c>
    </row>
    <row r="191" s="2" customFormat="1" ht="33" customHeight="1">
      <c r="A191" s="38"/>
      <c r="B191" s="39"/>
      <c r="C191" s="220" t="s">
        <v>319</v>
      </c>
      <c r="D191" s="220" t="s">
        <v>255</v>
      </c>
      <c r="E191" s="221" t="s">
        <v>1321</v>
      </c>
      <c r="F191" s="222" t="s">
        <v>1322</v>
      </c>
      <c r="G191" s="223" t="s">
        <v>592</v>
      </c>
      <c r="H191" s="224">
        <v>88.200000000000003</v>
      </c>
      <c r="I191" s="225"/>
      <c r="J191" s="226">
        <f>ROUND(I191*H191,2)</f>
        <v>0</v>
      </c>
      <c r="K191" s="227"/>
      <c r="L191" s="44"/>
      <c r="M191" s="228" t="s">
        <v>1</v>
      </c>
      <c r="N191" s="229" t="s">
        <v>41</v>
      </c>
      <c r="O191" s="91"/>
      <c r="P191" s="230">
        <f>O191*H191</f>
        <v>0</v>
      </c>
      <c r="Q191" s="230">
        <v>0</v>
      </c>
      <c r="R191" s="230">
        <f>Q191*H191</f>
        <v>0</v>
      </c>
      <c r="S191" s="230">
        <v>0</v>
      </c>
      <c r="T191" s="231">
        <f>S191*H191</f>
        <v>0</v>
      </c>
      <c r="U191" s="38"/>
      <c r="V191" s="38"/>
      <c r="W191" s="38"/>
      <c r="X191" s="38"/>
      <c r="Y191" s="38"/>
      <c r="Z191" s="38"/>
      <c r="AA191" s="38"/>
      <c r="AB191" s="38"/>
      <c r="AC191" s="38"/>
      <c r="AD191" s="38"/>
      <c r="AE191" s="38"/>
      <c r="AR191" s="232" t="s">
        <v>254</v>
      </c>
      <c r="AT191" s="232" t="s">
        <v>255</v>
      </c>
      <c r="AU191" s="232" t="s">
        <v>86</v>
      </c>
      <c r="AY191" s="17" t="s">
        <v>251</v>
      </c>
      <c r="BE191" s="233">
        <f>IF(N191="základní",J191,0)</f>
        <v>0</v>
      </c>
      <c r="BF191" s="233">
        <f>IF(N191="snížená",J191,0)</f>
        <v>0</v>
      </c>
      <c r="BG191" s="233">
        <f>IF(N191="zákl. přenesená",J191,0)</f>
        <v>0</v>
      </c>
      <c r="BH191" s="233">
        <f>IF(N191="sníž. přenesená",J191,0)</f>
        <v>0</v>
      </c>
      <c r="BI191" s="233">
        <f>IF(N191="nulová",J191,0)</f>
        <v>0</v>
      </c>
      <c r="BJ191" s="17" t="s">
        <v>84</v>
      </c>
      <c r="BK191" s="233">
        <f>ROUND(I191*H191,2)</f>
        <v>0</v>
      </c>
      <c r="BL191" s="17" t="s">
        <v>254</v>
      </c>
      <c r="BM191" s="232" t="s">
        <v>2664</v>
      </c>
    </row>
    <row r="192" s="2" customFormat="1">
      <c r="A192" s="38"/>
      <c r="B192" s="39"/>
      <c r="C192" s="40"/>
      <c r="D192" s="234" t="s">
        <v>260</v>
      </c>
      <c r="E192" s="40"/>
      <c r="F192" s="235" t="s">
        <v>1324</v>
      </c>
      <c r="G192" s="40"/>
      <c r="H192" s="40"/>
      <c r="I192" s="236"/>
      <c r="J192" s="40"/>
      <c r="K192" s="40"/>
      <c r="L192" s="44"/>
      <c r="M192" s="237"/>
      <c r="N192" s="238"/>
      <c r="O192" s="91"/>
      <c r="P192" s="91"/>
      <c r="Q192" s="91"/>
      <c r="R192" s="91"/>
      <c r="S192" s="91"/>
      <c r="T192" s="92"/>
      <c r="U192" s="38"/>
      <c r="V192" s="38"/>
      <c r="W192" s="38"/>
      <c r="X192" s="38"/>
      <c r="Y192" s="38"/>
      <c r="Z192" s="38"/>
      <c r="AA192" s="38"/>
      <c r="AB192" s="38"/>
      <c r="AC192" s="38"/>
      <c r="AD192" s="38"/>
      <c r="AE192" s="38"/>
      <c r="AT192" s="17" t="s">
        <v>260</v>
      </c>
      <c r="AU192" s="17" t="s">
        <v>86</v>
      </c>
    </row>
    <row r="193" s="2" customFormat="1">
      <c r="A193" s="38"/>
      <c r="B193" s="39"/>
      <c r="C193" s="40"/>
      <c r="D193" s="240" t="s">
        <v>274</v>
      </c>
      <c r="E193" s="40"/>
      <c r="F193" s="241" t="s">
        <v>1325</v>
      </c>
      <c r="G193" s="40"/>
      <c r="H193" s="40"/>
      <c r="I193" s="236"/>
      <c r="J193" s="40"/>
      <c r="K193" s="40"/>
      <c r="L193" s="44"/>
      <c r="M193" s="237"/>
      <c r="N193" s="238"/>
      <c r="O193" s="91"/>
      <c r="P193" s="91"/>
      <c r="Q193" s="91"/>
      <c r="R193" s="91"/>
      <c r="S193" s="91"/>
      <c r="T193" s="92"/>
      <c r="U193" s="38"/>
      <c r="V193" s="38"/>
      <c r="W193" s="38"/>
      <c r="X193" s="38"/>
      <c r="Y193" s="38"/>
      <c r="Z193" s="38"/>
      <c r="AA193" s="38"/>
      <c r="AB193" s="38"/>
      <c r="AC193" s="38"/>
      <c r="AD193" s="38"/>
      <c r="AE193" s="38"/>
      <c r="AT193" s="17" t="s">
        <v>274</v>
      </c>
      <c r="AU193" s="17" t="s">
        <v>86</v>
      </c>
    </row>
    <row r="194" s="13" customFormat="1">
      <c r="A194" s="13"/>
      <c r="B194" s="253"/>
      <c r="C194" s="254"/>
      <c r="D194" s="234" t="s">
        <v>276</v>
      </c>
      <c r="E194" s="255" t="s">
        <v>1</v>
      </c>
      <c r="F194" s="256" t="s">
        <v>1255</v>
      </c>
      <c r="G194" s="254"/>
      <c r="H194" s="255" t="s">
        <v>1</v>
      </c>
      <c r="I194" s="257"/>
      <c r="J194" s="254"/>
      <c r="K194" s="254"/>
      <c r="L194" s="258"/>
      <c r="M194" s="259"/>
      <c r="N194" s="260"/>
      <c r="O194" s="260"/>
      <c r="P194" s="260"/>
      <c r="Q194" s="260"/>
      <c r="R194" s="260"/>
      <c r="S194" s="260"/>
      <c r="T194" s="261"/>
      <c r="U194" s="13"/>
      <c r="V194" s="13"/>
      <c r="W194" s="13"/>
      <c r="X194" s="13"/>
      <c r="Y194" s="13"/>
      <c r="Z194" s="13"/>
      <c r="AA194" s="13"/>
      <c r="AB194" s="13"/>
      <c r="AC194" s="13"/>
      <c r="AD194" s="13"/>
      <c r="AE194" s="13"/>
      <c r="AT194" s="262" t="s">
        <v>276</v>
      </c>
      <c r="AU194" s="262" t="s">
        <v>86</v>
      </c>
      <c r="AV194" s="13" t="s">
        <v>84</v>
      </c>
      <c r="AW194" s="13" t="s">
        <v>32</v>
      </c>
      <c r="AX194" s="13" t="s">
        <v>76</v>
      </c>
      <c r="AY194" s="262" t="s">
        <v>251</v>
      </c>
    </row>
    <row r="195" s="13" customFormat="1">
      <c r="A195" s="13"/>
      <c r="B195" s="253"/>
      <c r="C195" s="254"/>
      <c r="D195" s="234" t="s">
        <v>276</v>
      </c>
      <c r="E195" s="255" t="s">
        <v>1</v>
      </c>
      <c r="F195" s="256" t="s">
        <v>1326</v>
      </c>
      <c r="G195" s="254"/>
      <c r="H195" s="255" t="s">
        <v>1</v>
      </c>
      <c r="I195" s="257"/>
      <c r="J195" s="254"/>
      <c r="K195" s="254"/>
      <c r="L195" s="258"/>
      <c r="M195" s="259"/>
      <c r="N195" s="260"/>
      <c r="O195" s="260"/>
      <c r="P195" s="260"/>
      <c r="Q195" s="260"/>
      <c r="R195" s="260"/>
      <c r="S195" s="260"/>
      <c r="T195" s="261"/>
      <c r="U195" s="13"/>
      <c r="V195" s="13"/>
      <c r="W195" s="13"/>
      <c r="X195" s="13"/>
      <c r="Y195" s="13"/>
      <c r="Z195" s="13"/>
      <c r="AA195" s="13"/>
      <c r="AB195" s="13"/>
      <c r="AC195" s="13"/>
      <c r="AD195" s="13"/>
      <c r="AE195" s="13"/>
      <c r="AT195" s="262" t="s">
        <v>276</v>
      </c>
      <c r="AU195" s="262" t="s">
        <v>86</v>
      </c>
      <c r="AV195" s="13" t="s">
        <v>84</v>
      </c>
      <c r="AW195" s="13" t="s">
        <v>32</v>
      </c>
      <c r="AX195" s="13" t="s">
        <v>76</v>
      </c>
      <c r="AY195" s="262" t="s">
        <v>251</v>
      </c>
    </row>
    <row r="196" s="12" customFormat="1">
      <c r="A196" s="12"/>
      <c r="B196" s="242"/>
      <c r="C196" s="243"/>
      <c r="D196" s="234" t="s">
        <v>276</v>
      </c>
      <c r="E196" s="244" t="s">
        <v>1</v>
      </c>
      <c r="F196" s="245" t="s">
        <v>2643</v>
      </c>
      <c r="G196" s="243"/>
      <c r="H196" s="246">
        <v>88.200000000000003</v>
      </c>
      <c r="I196" s="247"/>
      <c r="J196" s="243"/>
      <c r="K196" s="243"/>
      <c r="L196" s="248"/>
      <c r="M196" s="249"/>
      <c r="N196" s="250"/>
      <c r="O196" s="250"/>
      <c r="P196" s="250"/>
      <c r="Q196" s="250"/>
      <c r="R196" s="250"/>
      <c r="S196" s="250"/>
      <c r="T196" s="251"/>
      <c r="U196" s="12"/>
      <c r="V196" s="12"/>
      <c r="W196" s="12"/>
      <c r="X196" s="12"/>
      <c r="Y196" s="12"/>
      <c r="Z196" s="12"/>
      <c r="AA196" s="12"/>
      <c r="AB196" s="12"/>
      <c r="AC196" s="12"/>
      <c r="AD196" s="12"/>
      <c r="AE196" s="12"/>
      <c r="AT196" s="252" t="s">
        <v>276</v>
      </c>
      <c r="AU196" s="252" t="s">
        <v>86</v>
      </c>
      <c r="AV196" s="12" t="s">
        <v>86</v>
      </c>
      <c r="AW196" s="12" t="s">
        <v>32</v>
      </c>
      <c r="AX196" s="12" t="s">
        <v>76</v>
      </c>
      <c r="AY196" s="252" t="s">
        <v>251</v>
      </c>
    </row>
    <row r="197" s="15" customFormat="1">
      <c r="A197" s="15"/>
      <c r="B197" s="274"/>
      <c r="C197" s="275"/>
      <c r="D197" s="234" t="s">
        <v>276</v>
      </c>
      <c r="E197" s="276" t="s">
        <v>2433</v>
      </c>
      <c r="F197" s="277" t="s">
        <v>423</v>
      </c>
      <c r="G197" s="275"/>
      <c r="H197" s="278">
        <v>88.200000000000003</v>
      </c>
      <c r="I197" s="279"/>
      <c r="J197" s="275"/>
      <c r="K197" s="275"/>
      <c r="L197" s="280"/>
      <c r="M197" s="281"/>
      <c r="N197" s="282"/>
      <c r="O197" s="282"/>
      <c r="P197" s="282"/>
      <c r="Q197" s="282"/>
      <c r="R197" s="282"/>
      <c r="S197" s="282"/>
      <c r="T197" s="283"/>
      <c r="U197" s="15"/>
      <c r="V197" s="15"/>
      <c r="W197" s="15"/>
      <c r="X197" s="15"/>
      <c r="Y197" s="15"/>
      <c r="Z197" s="15"/>
      <c r="AA197" s="15"/>
      <c r="AB197" s="15"/>
      <c r="AC197" s="15"/>
      <c r="AD197" s="15"/>
      <c r="AE197" s="15"/>
      <c r="AT197" s="284" t="s">
        <v>276</v>
      </c>
      <c r="AU197" s="284" t="s">
        <v>86</v>
      </c>
      <c r="AV197" s="15" t="s">
        <v>254</v>
      </c>
      <c r="AW197" s="15" t="s">
        <v>32</v>
      </c>
      <c r="AX197" s="15" t="s">
        <v>84</v>
      </c>
      <c r="AY197" s="284" t="s">
        <v>251</v>
      </c>
    </row>
    <row r="198" s="2" customFormat="1" ht="16.5" customHeight="1">
      <c r="A198" s="38"/>
      <c r="B198" s="39"/>
      <c r="C198" s="292" t="s">
        <v>8</v>
      </c>
      <c r="D198" s="292" t="s">
        <v>1133</v>
      </c>
      <c r="E198" s="293" t="s">
        <v>1331</v>
      </c>
      <c r="F198" s="294" t="s">
        <v>1332</v>
      </c>
      <c r="G198" s="295" t="s">
        <v>681</v>
      </c>
      <c r="H198" s="296">
        <v>74.969999999999999</v>
      </c>
      <c r="I198" s="297"/>
      <c r="J198" s="298">
        <f>ROUND(I198*H198,2)</f>
        <v>0</v>
      </c>
      <c r="K198" s="299"/>
      <c r="L198" s="300"/>
      <c r="M198" s="301" t="s">
        <v>1</v>
      </c>
      <c r="N198" s="302" t="s">
        <v>41</v>
      </c>
      <c r="O198" s="91"/>
      <c r="P198" s="230">
        <f>O198*H198</f>
        <v>0</v>
      </c>
      <c r="Q198" s="230">
        <v>1</v>
      </c>
      <c r="R198" s="230">
        <f>Q198*H198</f>
        <v>74.969999999999999</v>
      </c>
      <c r="S198" s="230">
        <v>0</v>
      </c>
      <c r="T198" s="231">
        <f>S198*H198</f>
        <v>0</v>
      </c>
      <c r="U198" s="38"/>
      <c r="V198" s="38"/>
      <c r="W198" s="38"/>
      <c r="X198" s="38"/>
      <c r="Y198" s="38"/>
      <c r="Z198" s="38"/>
      <c r="AA198" s="38"/>
      <c r="AB198" s="38"/>
      <c r="AC198" s="38"/>
      <c r="AD198" s="38"/>
      <c r="AE198" s="38"/>
      <c r="AR198" s="232" t="s">
        <v>299</v>
      </c>
      <c r="AT198" s="232" t="s">
        <v>1133</v>
      </c>
      <c r="AU198" s="232" t="s">
        <v>86</v>
      </c>
      <c r="AY198" s="17" t="s">
        <v>251</v>
      </c>
      <c r="BE198" s="233">
        <f>IF(N198="základní",J198,0)</f>
        <v>0</v>
      </c>
      <c r="BF198" s="233">
        <f>IF(N198="snížená",J198,0)</f>
        <v>0</v>
      </c>
      <c r="BG198" s="233">
        <f>IF(N198="zákl. přenesená",J198,0)</f>
        <v>0</v>
      </c>
      <c r="BH198" s="233">
        <f>IF(N198="sníž. přenesená",J198,0)</f>
        <v>0</v>
      </c>
      <c r="BI198" s="233">
        <f>IF(N198="nulová",J198,0)</f>
        <v>0</v>
      </c>
      <c r="BJ198" s="17" t="s">
        <v>84</v>
      </c>
      <c r="BK198" s="233">
        <f>ROUND(I198*H198,2)</f>
        <v>0</v>
      </c>
      <c r="BL198" s="17" t="s">
        <v>254</v>
      </c>
      <c r="BM198" s="232" t="s">
        <v>2665</v>
      </c>
    </row>
    <row r="199" s="2" customFormat="1">
      <c r="A199" s="38"/>
      <c r="B199" s="39"/>
      <c r="C199" s="40"/>
      <c r="D199" s="234" t="s">
        <v>260</v>
      </c>
      <c r="E199" s="40"/>
      <c r="F199" s="235" t="s">
        <v>1332</v>
      </c>
      <c r="G199" s="40"/>
      <c r="H199" s="40"/>
      <c r="I199" s="236"/>
      <c r="J199" s="40"/>
      <c r="K199" s="40"/>
      <c r="L199" s="44"/>
      <c r="M199" s="237"/>
      <c r="N199" s="238"/>
      <c r="O199" s="91"/>
      <c r="P199" s="91"/>
      <c r="Q199" s="91"/>
      <c r="R199" s="91"/>
      <c r="S199" s="91"/>
      <c r="T199" s="92"/>
      <c r="U199" s="38"/>
      <c r="V199" s="38"/>
      <c r="W199" s="38"/>
      <c r="X199" s="38"/>
      <c r="Y199" s="38"/>
      <c r="Z199" s="38"/>
      <c r="AA199" s="38"/>
      <c r="AB199" s="38"/>
      <c r="AC199" s="38"/>
      <c r="AD199" s="38"/>
      <c r="AE199" s="38"/>
      <c r="AT199" s="17" t="s">
        <v>260</v>
      </c>
      <c r="AU199" s="17" t="s">
        <v>86</v>
      </c>
    </row>
    <row r="200" s="13" customFormat="1">
      <c r="A200" s="13"/>
      <c r="B200" s="253"/>
      <c r="C200" s="254"/>
      <c r="D200" s="234" t="s">
        <v>276</v>
      </c>
      <c r="E200" s="255" t="s">
        <v>1</v>
      </c>
      <c r="F200" s="256" t="s">
        <v>1334</v>
      </c>
      <c r="G200" s="254"/>
      <c r="H200" s="255" t="s">
        <v>1</v>
      </c>
      <c r="I200" s="257"/>
      <c r="J200" s="254"/>
      <c r="K200" s="254"/>
      <c r="L200" s="258"/>
      <c r="M200" s="259"/>
      <c r="N200" s="260"/>
      <c r="O200" s="260"/>
      <c r="P200" s="260"/>
      <c r="Q200" s="260"/>
      <c r="R200" s="260"/>
      <c r="S200" s="260"/>
      <c r="T200" s="261"/>
      <c r="U200" s="13"/>
      <c r="V200" s="13"/>
      <c r="W200" s="13"/>
      <c r="X200" s="13"/>
      <c r="Y200" s="13"/>
      <c r="Z200" s="13"/>
      <c r="AA200" s="13"/>
      <c r="AB200" s="13"/>
      <c r="AC200" s="13"/>
      <c r="AD200" s="13"/>
      <c r="AE200" s="13"/>
      <c r="AT200" s="262" t="s">
        <v>276</v>
      </c>
      <c r="AU200" s="262" t="s">
        <v>86</v>
      </c>
      <c r="AV200" s="13" t="s">
        <v>84</v>
      </c>
      <c r="AW200" s="13" t="s">
        <v>32</v>
      </c>
      <c r="AX200" s="13" t="s">
        <v>76</v>
      </c>
      <c r="AY200" s="262" t="s">
        <v>251</v>
      </c>
    </row>
    <row r="201" s="12" customFormat="1">
      <c r="A201" s="12"/>
      <c r="B201" s="242"/>
      <c r="C201" s="243"/>
      <c r="D201" s="234" t="s">
        <v>276</v>
      </c>
      <c r="E201" s="244" t="s">
        <v>1</v>
      </c>
      <c r="F201" s="245" t="s">
        <v>2666</v>
      </c>
      <c r="G201" s="243"/>
      <c r="H201" s="246">
        <v>44.100000000000001</v>
      </c>
      <c r="I201" s="247"/>
      <c r="J201" s="243"/>
      <c r="K201" s="243"/>
      <c r="L201" s="248"/>
      <c r="M201" s="249"/>
      <c r="N201" s="250"/>
      <c r="O201" s="250"/>
      <c r="P201" s="250"/>
      <c r="Q201" s="250"/>
      <c r="R201" s="250"/>
      <c r="S201" s="250"/>
      <c r="T201" s="251"/>
      <c r="U201" s="12"/>
      <c r="V201" s="12"/>
      <c r="W201" s="12"/>
      <c r="X201" s="12"/>
      <c r="Y201" s="12"/>
      <c r="Z201" s="12"/>
      <c r="AA201" s="12"/>
      <c r="AB201" s="12"/>
      <c r="AC201" s="12"/>
      <c r="AD201" s="12"/>
      <c r="AE201" s="12"/>
      <c r="AT201" s="252" t="s">
        <v>276</v>
      </c>
      <c r="AU201" s="252" t="s">
        <v>86</v>
      </c>
      <c r="AV201" s="12" t="s">
        <v>86</v>
      </c>
      <c r="AW201" s="12" t="s">
        <v>32</v>
      </c>
      <c r="AX201" s="12" t="s">
        <v>76</v>
      </c>
      <c r="AY201" s="252" t="s">
        <v>251</v>
      </c>
    </row>
    <row r="202" s="15" customFormat="1">
      <c r="A202" s="15"/>
      <c r="B202" s="274"/>
      <c r="C202" s="275"/>
      <c r="D202" s="234" t="s">
        <v>276</v>
      </c>
      <c r="E202" s="276" t="s">
        <v>1</v>
      </c>
      <c r="F202" s="277" t="s">
        <v>423</v>
      </c>
      <c r="G202" s="275"/>
      <c r="H202" s="278">
        <v>44.100000000000001</v>
      </c>
      <c r="I202" s="279"/>
      <c r="J202" s="275"/>
      <c r="K202" s="275"/>
      <c r="L202" s="280"/>
      <c r="M202" s="281"/>
      <c r="N202" s="282"/>
      <c r="O202" s="282"/>
      <c r="P202" s="282"/>
      <c r="Q202" s="282"/>
      <c r="R202" s="282"/>
      <c r="S202" s="282"/>
      <c r="T202" s="283"/>
      <c r="U202" s="15"/>
      <c r="V202" s="15"/>
      <c r="W202" s="15"/>
      <c r="X202" s="15"/>
      <c r="Y202" s="15"/>
      <c r="Z202" s="15"/>
      <c r="AA202" s="15"/>
      <c r="AB202" s="15"/>
      <c r="AC202" s="15"/>
      <c r="AD202" s="15"/>
      <c r="AE202" s="15"/>
      <c r="AT202" s="284" t="s">
        <v>276</v>
      </c>
      <c r="AU202" s="284" t="s">
        <v>86</v>
      </c>
      <c r="AV202" s="15" t="s">
        <v>254</v>
      </c>
      <c r="AW202" s="15" t="s">
        <v>32</v>
      </c>
      <c r="AX202" s="15" t="s">
        <v>84</v>
      </c>
      <c r="AY202" s="284" t="s">
        <v>251</v>
      </c>
    </row>
    <row r="203" s="12" customFormat="1">
      <c r="A203" s="12"/>
      <c r="B203" s="242"/>
      <c r="C203" s="243"/>
      <c r="D203" s="234" t="s">
        <v>276</v>
      </c>
      <c r="E203" s="243"/>
      <c r="F203" s="245" t="s">
        <v>2667</v>
      </c>
      <c r="G203" s="243"/>
      <c r="H203" s="246">
        <v>74.969999999999999</v>
      </c>
      <c r="I203" s="247"/>
      <c r="J203" s="243"/>
      <c r="K203" s="243"/>
      <c r="L203" s="248"/>
      <c r="M203" s="249"/>
      <c r="N203" s="250"/>
      <c r="O203" s="250"/>
      <c r="P203" s="250"/>
      <c r="Q203" s="250"/>
      <c r="R203" s="250"/>
      <c r="S203" s="250"/>
      <c r="T203" s="251"/>
      <c r="U203" s="12"/>
      <c r="V203" s="12"/>
      <c r="W203" s="12"/>
      <c r="X203" s="12"/>
      <c r="Y203" s="12"/>
      <c r="Z203" s="12"/>
      <c r="AA203" s="12"/>
      <c r="AB203" s="12"/>
      <c r="AC203" s="12"/>
      <c r="AD203" s="12"/>
      <c r="AE203" s="12"/>
      <c r="AT203" s="252" t="s">
        <v>276</v>
      </c>
      <c r="AU203" s="252" t="s">
        <v>86</v>
      </c>
      <c r="AV203" s="12" t="s">
        <v>86</v>
      </c>
      <c r="AW203" s="12" t="s">
        <v>4</v>
      </c>
      <c r="AX203" s="12" t="s">
        <v>84</v>
      </c>
      <c r="AY203" s="252" t="s">
        <v>251</v>
      </c>
    </row>
    <row r="204" s="2" customFormat="1" ht="16.5" customHeight="1">
      <c r="A204" s="38"/>
      <c r="B204" s="39"/>
      <c r="C204" s="292" t="s">
        <v>331</v>
      </c>
      <c r="D204" s="292" t="s">
        <v>1133</v>
      </c>
      <c r="E204" s="293" t="s">
        <v>1348</v>
      </c>
      <c r="F204" s="294" t="s">
        <v>1349</v>
      </c>
      <c r="G204" s="295" t="s">
        <v>681</v>
      </c>
      <c r="H204" s="296">
        <v>79.379999999999995</v>
      </c>
      <c r="I204" s="297"/>
      <c r="J204" s="298">
        <f>ROUND(I204*H204,2)</f>
        <v>0</v>
      </c>
      <c r="K204" s="299"/>
      <c r="L204" s="300"/>
      <c r="M204" s="301" t="s">
        <v>1</v>
      </c>
      <c r="N204" s="302" t="s">
        <v>41</v>
      </c>
      <c r="O204" s="91"/>
      <c r="P204" s="230">
        <f>O204*H204</f>
        <v>0</v>
      </c>
      <c r="Q204" s="230">
        <v>1</v>
      </c>
      <c r="R204" s="230">
        <f>Q204*H204</f>
        <v>79.379999999999995</v>
      </c>
      <c r="S204" s="230">
        <v>0</v>
      </c>
      <c r="T204" s="231">
        <f>S204*H204</f>
        <v>0</v>
      </c>
      <c r="U204" s="38"/>
      <c r="V204" s="38"/>
      <c r="W204" s="38"/>
      <c r="X204" s="38"/>
      <c r="Y204" s="38"/>
      <c r="Z204" s="38"/>
      <c r="AA204" s="38"/>
      <c r="AB204" s="38"/>
      <c r="AC204" s="38"/>
      <c r="AD204" s="38"/>
      <c r="AE204" s="38"/>
      <c r="AR204" s="232" t="s">
        <v>299</v>
      </c>
      <c r="AT204" s="232" t="s">
        <v>1133</v>
      </c>
      <c r="AU204" s="232" t="s">
        <v>86</v>
      </c>
      <c r="AY204" s="17" t="s">
        <v>251</v>
      </c>
      <c r="BE204" s="233">
        <f>IF(N204="základní",J204,0)</f>
        <v>0</v>
      </c>
      <c r="BF204" s="233">
        <f>IF(N204="snížená",J204,0)</f>
        <v>0</v>
      </c>
      <c r="BG204" s="233">
        <f>IF(N204="zákl. přenesená",J204,0)</f>
        <v>0</v>
      </c>
      <c r="BH204" s="233">
        <f>IF(N204="sníž. přenesená",J204,0)</f>
        <v>0</v>
      </c>
      <c r="BI204" s="233">
        <f>IF(N204="nulová",J204,0)</f>
        <v>0</v>
      </c>
      <c r="BJ204" s="17" t="s">
        <v>84</v>
      </c>
      <c r="BK204" s="233">
        <f>ROUND(I204*H204,2)</f>
        <v>0</v>
      </c>
      <c r="BL204" s="17" t="s">
        <v>254</v>
      </c>
      <c r="BM204" s="232" t="s">
        <v>2668</v>
      </c>
    </row>
    <row r="205" s="2" customFormat="1">
      <c r="A205" s="38"/>
      <c r="B205" s="39"/>
      <c r="C205" s="40"/>
      <c r="D205" s="234" t="s">
        <v>260</v>
      </c>
      <c r="E205" s="40"/>
      <c r="F205" s="235" t="s">
        <v>1349</v>
      </c>
      <c r="G205" s="40"/>
      <c r="H205" s="40"/>
      <c r="I205" s="236"/>
      <c r="J205" s="40"/>
      <c r="K205" s="40"/>
      <c r="L205" s="44"/>
      <c r="M205" s="237"/>
      <c r="N205" s="238"/>
      <c r="O205" s="91"/>
      <c r="P205" s="91"/>
      <c r="Q205" s="91"/>
      <c r="R205" s="91"/>
      <c r="S205" s="91"/>
      <c r="T205" s="92"/>
      <c r="U205" s="38"/>
      <c r="V205" s="38"/>
      <c r="W205" s="38"/>
      <c r="X205" s="38"/>
      <c r="Y205" s="38"/>
      <c r="Z205" s="38"/>
      <c r="AA205" s="38"/>
      <c r="AB205" s="38"/>
      <c r="AC205" s="38"/>
      <c r="AD205" s="38"/>
      <c r="AE205" s="38"/>
      <c r="AT205" s="17" t="s">
        <v>260</v>
      </c>
      <c r="AU205" s="17" t="s">
        <v>86</v>
      </c>
    </row>
    <row r="206" s="13" customFormat="1">
      <c r="A206" s="13"/>
      <c r="B206" s="253"/>
      <c r="C206" s="254"/>
      <c r="D206" s="234" t="s">
        <v>276</v>
      </c>
      <c r="E206" s="255" t="s">
        <v>1</v>
      </c>
      <c r="F206" s="256" t="s">
        <v>1351</v>
      </c>
      <c r="G206" s="254"/>
      <c r="H206" s="255" t="s">
        <v>1</v>
      </c>
      <c r="I206" s="257"/>
      <c r="J206" s="254"/>
      <c r="K206" s="254"/>
      <c r="L206" s="258"/>
      <c r="M206" s="259"/>
      <c r="N206" s="260"/>
      <c r="O206" s="260"/>
      <c r="P206" s="260"/>
      <c r="Q206" s="260"/>
      <c r="R206" s="260"/>
      <c r="S206" s="260"/>
      <c r="T206" s="261"/>
      <c r="U206" s="13"/>
      <c r="V206" s="13"/>
      <c r="W206" s="13"/>
      <c r="X206" s="13"/>
      <c r="Y206" s="13"/>
      <c r="Z206" s="13"/>
      <c r="AA206" s="13"/>
      <c r="AB206" s="13"/>
      <c r="AC206" s="13"/>
      <c r="AD206" s="13"/>
      <c r="AE206" s="13"/>
      <c r="AT206" s="262" t="s">
        <v>276</v>
      </c>
      <c r="AU206" s="262" t="s">
        <v>86</v>
      </c>
      <c r="AV206" s="13" t="s">
        <v>84</v>
      </c>
      <c r="AW206" s="13" t="s">
        <v>32</v>
      </c>
      <c r="AX206" s="13" t="s">
        <v>76</v>
      </c>
      <c r="AY206" s="262" t="s">
        <v>251</v>
      </c>
    </row>
    <row r="207" s="13" customFormat="1">
      <c r="A207" s="13"/>
      <c r="B207" s="253"/>
      <c r="C207" s="254"/>
      <c r="D207" s="234" t="s">
        <v>276</v>
      </c>
      <c r="E207" s="255" t="s">
        <v>1</v>
      </c>
      <c r="F207" s="256" t="s">
        <v>1352</v>
      </c>
      <c r="G207" s="254"/>
      <c r="H207" s="255" t="s">
        <v>1</v>
      </c>
      <c r="I207" s="257"/>
      <c r="J207" s="254"/>
      <c r="K207" s="254"/>
      <c r="L207" s="258"/>
      <c r="M207" s="259"/>
      <c r="N207" s="260"/>
      <c r="O207" s="260"/>
      <c r="P207" s="260"/>
      <c r="Q207" s="260"/>
      <c r="R207" s="260"/>
      <c r="S207" s="260"/>
      <c r="T207" s="261"/>
      <c r="U207" s="13"/>
      <c r="V207" s="13"/>
      <c r="W207" s="13"/>
      <c r="X207" s="13"/>
      <c r="Y207" s="13"/>
      <c r="Z207" s="13"/>
      <c r="AA207" s="13"/>
      <c r="AB207" s="13"/>
      <c r="AC207" s="13"/>
      <c r="AD207" s="13"/>
      <c r="AE207" s="13"/>
      <c r="AT207" s="262" t="s">
        <v>276</v>
      </c>
      <c r="AU207" s="262" t="s">
        <v>86</v>
      </c>
      <c r="AV207" s="13" t="s">
        <v>84</v>
      </c>
      <c r="AW207" s="13" t="s">
        <v>32</v>
      </c>
      <c r="AX207" s="13" t="s">
        <v>76</v>
      </c>
      <c r="AY207" s="262" t="s">
        <v>251</v>
      </c>
    </row>
    <row r="208" s="12" customFormat="1">
      <c r="A208" s="12"/>
      <c r="B208" s="242"/>
      <c r="C208" s="243"/>
      <c r="D208" s="234" t="s">
        <v>276</v>
      </c>
      <c r="E208" s="244" t="s">
        <v>1</v>
      </c>
      <c r="F208" s="245" t="s">
        <v>2666</v>
      </c>
      <c r="G208" s="243"/>
      <c r="H208" s="246">
        <v>44.100000000000001</v>
      </c>
      <c r="I208" s="247"/>
      <c r="J208" s="243"/>
      <c r="K208" s="243"/>
      <c r="L208" s="248"/>
      <c r="M208" s="249"/>
      <c r="N208" s="250"/>
      <c r="O208" s="250"/>
      <c r="P208" s="250"/>
      <c r="Q208" s="250"/>
      <c r="R208" s="250"/>
      <c r="S208" s="250"/>
      <c r="T208" s="251"/>
      <c r="U208" s="12"/>
      <c r="V208" s="12"/>
      <c r="W208" s="12"/>
      <c r="X208" s="12"/>
      <c r="Y208" s="12"/>
      <c r="Z208" s="12"/>
      <c r="AA208" s="12"/>
      <c r="AB208" s="12"/>
      <c r="AC208" s="12"/>
      <c r="AD208" s="12"/>
      <c r="AE208" s="12"/>
      <c r="AT208" s="252" t="s">
        <v>276</v>
      </c>
      <c r="AU208" s="252" t="s">
        <v>86</v>
      </c>
      <c r="AV208" s="12" t="s">
        <v>86</v>
      </c>
      <c r="AW208" s="12" t="s">
        <v>32</v>
      </c>
      <c r="AX208" s="12" t="s">
        <v>76</v>
      </c>
      <c r="AY208" s="252" t="s">
        <v>251</v>
      </c>
    </row>
    <row r="209" s="15" customFormat="1">
      <c r="A209" s="15"/>
      <c r="B209" s="274"/>
      <c r="C209" s="275"/>
      <c r="D209" s="234" t="s">
        <v>276</v>
      </c>
      <c r="E209" s="276" t="s">
        <v>1</v>
      </c>
      <c r="F209" s="277" t="s">
        <v>423</v>
      </c>
      <c r="G209" s="275"/>
      <c r="H209" s="278">
        <v>44.100000000000001</v>
      </c>
      <c r="I209" s="279"/>
      <c r="J209" s="275"/>
      <c r="K209" s="275"/>
      <c r="L209" s="280"/>
      <c r="M209" s="281"/>
      <c r="N209" s="282"/>
      <c r="O209" s="282"/>
      <c r="P209" s="282"/>
      <c r="Q209" s="282"/>
      <c r="R209" s="282"/>
      <c r="S209" s="282"/>
      <c r="T209" s="283"/>
      <c r="U209" s="15"/>
      <c r="V209" s="15"/>
      <c r="W209" s="15"/>
      <c r="X209" s="15"/>
      <c r="Y209" s="15"/>
      <c r="Z209" s="15"/>
      <c r="AA209" s="15"/>
      <c r="AB209" s="15"/>
      <c r="AC209" s="15"/>
      <c r="AD209" s="15"/>
      <c r="AE209" s="15"/>
      <c r="AT209" s="284" t="s">
        <v>276</v>
      </c>
      <c r="AU209" s="284" t="s">
        <v>86</v>
      </c>
      <c r="AV209" s="15" t="s">
        <v>254</v>
      </c>
      <c r="AW209" s="15" t="s">
        <v>32</v>
      </c>
      <c r="AX209" s="15" t="s">
        <v>84</v>
      </c>
      <c r="AY209" s="284" t="s">
        <v>251</v>
      </c>
    </row>
    <row r="210" s="12" customFormat="1">
      <c r="A210" s="12"/>
      <c r="B210" s="242"/>
      <c r="C210" s="243"/>
      <c r="D210" s="234" t="s">
        <v>276</v>
      </c>
      <c r="E210" s="243"/>
      <c r="F210" s="245" t="s">
        <v>2669</v>
      </c>
      <c r="G210" s="243"/>
      <c r="H210" s="246">
        <v>79.379999999999995</v>
      </c>
      <c r="I210" s="247"/>
      <c r="J210" s="243"/>
      <c r="K210" s="243"/>
      <c r="L210" s="248"/>
      <c r="M210" s="249"/>
      <c r="N210" s="250"/>
      <c r="O210" s="250"/>
      <c r="P210" s="250"/>
      <c r="Q210" s="250"/>
      <c r="R210" s="250"/>
      <c r="S210" s="250"/>
      <c r="T210" s="251"/>
      <c r="U210" s="12"/>
      <c r="V210" s="12"/>
      <c r="W210" s="12"/>
      <c r="X210" s="12"/>
      <c r="Y210" s="12"/>
      <c r="Z210" s="12"/>
      <c r="AA210" s="12"/>
      <c r="AB210" s="12"/>
      <c r="AC210" s="12"/>
      <c r="AD210" s="12"/>
      <c r="AE210" s="12"/>
      <c r="AT210" s="252" t="s">
        <v>276</v>
      </c>
      <c r="AU210" s="252" t="s">
        <v>86</v>
      </c>
      <c r="AV210" s="12" t="s">
        <v>86</v>
      </c>
      <c r="AW210" s="12" t="s">
        <v>4</v>
      </c>
      <c r="AX210" s="12" t="s">
        <v>84</v>
      </c>
      <c r="AY210" s="252" t="s">
        <v>251</v>
      </c>
    </row>
    <row r="211" s="2" customFormat="1" ht="33" customHeight="1">
      <c r="A211" s="38"/>
      <c r="B211" s="39"/>
      <c r="C211" s="220" t="s">
        <v>336</v>
      </c>
      <c r="D211" s="220" t="s">
        <v>255</v>
      </c>
      <c r="E211" s="221" t="s">
        <v>679</v>
      </c>
      <c r="F211" s="222" t="s">
        <v>680</v>
      </c>
      <c r="G211" s="223" t="s">
        <v>681</v>
      </c>
      <c r="H211" s="224">
        <v>356.06400000000002</v>
      </c>
      <c r="I211" s="225"/>
      <c r="J211" s="226">
        <f>ROUND(I211*H211,2)</f>
        <v>0</v>
      </c>
      <c r="K211" s="227"/>
      <c r="L211" s="44"/>
      <c r="M211" s="228" t="s">
        <v>1</v>
      </c>
      <c r="N211" s="229" t="s">
        <v>41</v>
      </c>
      <c r="O211" s="91"/>
      <c r="P211" s="230">
        <f>O211*H211</f>
        <v>0</v>
      </c>
      <c r="Q211" s="230">
        <v>0</v>
      </c>
      <c r="R211" s="230">
        <f>Q211*H211</f>
        <v>0</v>
      </c>
      <c r="S211" s="230">
        <v>0</v>
      </c>
      <c r="T211" s="231">
        <f>S211*H211</f>
        <v>0</v>
      </c>
      <c r="U211" s="38"/>
      <c r="V211" s="38"/>
      <c r="W211" s="38"/>
      <c r="X211" s="38"/>
      <c r="Y211" s="38"/>
      <c r="Z211" s="38"/>
      <c r="AA211" s="38"/>
      <c r="AB211" s="38"/>
      <c r="AC211" s="38"/>
      <c r="AD211" s="38"/>
      <c r="AE211" s="38"/>
      <c r="AR211" s="232" t="s">
        <v>254</v>
      </c>
      <c r="AT211" s="232" t="s">
        <v>255</v>
      </c>
      <c r="AU211" s="232" t="s">
        <v>86</v>
      </c>
      <c r="AY211" s="17" t="s">
        <v>251</v>
      </c>
      <c r="BE211" s="233">
        <f>IF(N211="základní",J211,0)</f>
        <v>0</v>
      </c>
      <c r="BF211" s="233">
        <f>IF(N211="snížená",J211,0)</f>
        <v>0</v>
      </c>
      <c r="BG211" s="233">
        <f>IF(N211="zákl. přenesená",J211,0)</f>
        <v>0</v>
      </c>
      <c r="BH211" s="233">
        <f>IF(N211="sníž. přenesená",J211,0)</f>
        <v>0</v>
      </c>
      <c r="BI211" s="233">
        <f>IF(N211="nulová",J211,0)</f>
        <v>0</v>
      </c>
      <c r="BJ211" s="17" t="s">
        <v>84</v>
      </c>
      <c r="BK211" s="233">
        <f>ROUND(I211*H211,2)</f>
        <v>0</v>
      </c>
      <c r="BL211" s="17" t="s">
        <v>254</v>
      </c>
      <c r="BM211" s="232" t="s">
        <v>2670</v>
      </c>
    </row>
    <row r="212" s="2" customFormat="1">
      <c r="A212" s="38"/>
      <c r="B212" s="39"/>
      <c r="C212" s="40"/>
      <c r="D212" s="234" t="s">
        <v>260</v>
      </c>
      <c r="E212" s="40"/>
      <c r="F212" s="235" t="s">
        <v>683</v>
      </c>
      <c r="G212" s="40"/>
      <c r="H212" s="40"/>
      <c r="I212" s="236"/>
      <c r="J212" s="40"/>
      <c r="K212" s="40"/>
      <c r="L212" s="44"/>
      <c r="M212" s="237"/>
      <c r="N212" s="238"/>
      <c r="O212" s="91"/>
      <c r="P212" s="91"/>
      <c r="Q212" s="91"/>
      <c r="R212" s="91"/>
      <c r="S212" s="91"/>
      <c r="T212" s="92"/>
      <c r="U212" s="38"/>
      <c r="V212" s="38"/>
      <c r="W212" s="38"/>
      <c r="X212" s="38"/>
      <c r="Y212" s="38"/>
      <c r="Z212" s="38"/>
      <c r="AA212" s="38"/>
      <c r="AB212" s="38"/>
      <c r="AC212" s="38"/>
      <c r="AD212" s="38"/>
      <c r="AE212" s="38"/>
      <c r="AT212" s="17" t="s">
        <v>260</v>
      </c>
      <c r="AU212" s="17" t="s">
        <v>86</v>
      </c>
    </row>
    <row r="213" s="2" customFormat="1">
      <c r="A213" s="38"/>
      <c r="B213" s="39"/>
      <c r="C213" s="40"/>
      <c r="D213" s="240" t="s">
        <v>274</v>
      </c>
      <c r="E213" s="40"/>
      <c r="F213" s="241" t="s">
        <v>684</v>
      </c>
      <c r="G213" s="40"/>
      <c r="H213" s="40"/>
      <c r="I213" s="236"/>
      <c r="J213" s="40"/>
      <c r="K213" s="40"/>
      <c r="L213" s="44"/>
      <c r="M213" s="237"/>
      <c r="N213" s="238"/>
      <c r="O213" s="91"/>
      <c r="P213" s="91"/>
      <c r="Q213" s="91"/>
      <c r="R213" s="91"/>
      <c r="S213" s="91"/>
      <c r="T213" s="92"/>
      <c r="U213" s="38"/>
      <c r="V213" s="38"/>
      <c r="W213" s="38"/>
      <c r="X213" s="38"/>
      <c r="Y213" s="38"/>
      <c r="Z213" s="38"/>
      <c r="AA213" s="38"/>
      <c r="AB213" s="38"/>
      <c r="AC213" s="38"/>
      <c r="AD213" s="38"/>
      <c r="AE213" s="38"/>
      <c r="AT213" s="17" t="s">
        <v>274</v>
      </c>
      <c r="AU213" s="17" t="s">
        <v>86</v>
      </c>
    </row>
    <row r="214" s="12" customFormat="1">
      <c r="A214" s="12"/>
      <c r="B214" s="242"/>
      <c r="C214" s="243"/>
      <c r="D214" s="234" t="s">
        <v>276</v>
      </c>
      <c r="E214" s="244" t="s">
        <v>1</v>
      </c>
      <c r="F214" s="245" t="s">
        <v>2671</v>
      </c>
      <c r="G214" s="243"/>
      <c r="H214" s="246">
        <v>356.06400000000002</v>
      </c>
      <c r="I214" s="247"/>
      <c r="J214" s="243"/>
      <c r="K214" s="243"/>
      <c r="L214" s="248"/>
      <c r="M214" s="249"/>
      <c r="N214" s="250"/>
      <c r="O214" s="250"/>
      <c r="P214" s="250"/>
      <c r="Q214" s="250"/>
      <c r="R214" s="250"/>
      <c r="S214" s="250"/>
      <c r="T214" s="251"/>
      <c r="U214" s="12"/>
      <c r="V214" s="12"/>
      <c r="W214" s="12"/>
      <c r="X214" s="12"/>
      <c r="Y214" s="12"/>
      <c r="Z214" s="12"/>
      <c r="AA214" s="12"/>
      <c r="AB214" s="12"/>
      <c r="AC214" s="12"/>
      <c r="AD214" s="12"/>
      <c r="AE214" s="12"/>
      <c r="AT214" s="252" t="s">
        <v>276</v>
      </c>
      <c r="AU214" s="252" t="s">
        <v>86</v>
      </c>
      <c r="AV214" s="12" t="s">
        <v>86</v>
      </c>
      <c r="AW214" s="12" t="s">
        <v>32</v>
      </c>
      <c r="AX214" s="12" t="s">
        <v>84</v>
      </c>
      <c r="AY214" s="252" t="s">
        <v>251</v>
      </c>
    </row>
    <row r="215" s="2" customFormat="1" ht="16.5" customHeight="1">
      <c r="A215" s="38"/>
      <c r="B215" s="39"/>
      <c r="C215" s="220" t="s">
        <v>342</v>
      </c>
      <c r="D215" s="220" t="s">
        <v>255</v>
      </c>
      <c r="E215" s="221" t="s">
        <v>610</v>
      </c>
      <c r="F215" s="222" t="s">
        <v>611</v>
      </c>
      <c r="G215" s="223" t="s">
        <v>592</v>
      </c>
      <c r="H215" s="224">
        <v>222.53999999999999</v>
      </c>
      <c r="I215" s="225"/>
      <c r="J215" s="226">
        <f>ROUND(I215*H215,2)</f>
        <v>0</v>
      </c>
      <c r="K215" s="227"/>
      <c r="L215" s="44"/>
      <c r="M215" s="228" t="s">
        <v>1</v>
      </c>
      <c r="N215" s="229" t="s">
        <v>41</v>
      </c>
      <c r="O215" s="91"/>
      <c r="P215" s="230">
        <f>O215*H215</f>
        <v>0</v>
      </c>
      <c r="Q215" s="230">
        <v>0</v>
      </c>
      <c r="R215" s="230">
        <f>Q215*H215</f>
        <v>0</v>
      </c>
      <c r="S215" s="230">
        <v>0</v>
      </c>
      <c r="T215" s="231">
        <f>S215*H215</f>
        <v>0</v>
      </c>
      <c r="U215" s="38"/>
      <c r="V215" s="38"/>
      <c r="W215" s="38"/>
      <c r="X215" s="38"/>
      <c r="Y215" s="38"/>
      <c r="Z215" s="38"/>
      <c r="AA215" s="38"/>
      <c r="AB215" s="38"/>
      <c r="AC215" s="38"/>
      <c r="AD215" s="38"/>
      <c r="AE215" s="38"/>
      <c r="AR215" s="232" t="s">
        <v>254</v>
      </c>
      <c r="AT215" s="232" t="s">
        <v>255</v>
      </c>
      <c r="AU215" s="232" t="s">
        <v>86</v>
      </c>
      <c r="AY215" s="17" t="s">
        <v>251</v>
      </c>
      <c r="BE215" s="233">
        <f>IF(N215="základní",J215,0)</f>
        <v>0</v>
      </c>
      <c r="BF215" s="233">
        <f>IF(N215="snížená",J215,0)</f>
        <v>0</v>
      </c>
      <c r="BG215" s="233">
        <f>IF(N215="zákl. přenesená",J215,0)</f>
        <v>0</v>
      </c>
      <c r="BH215" s="233">
        <f>IF(N215="sníž. přenesená",J215,0)</f>
        <v>0</v>
      </c>
      <c r="BI215" s="233">
        <f>IF(N215="nulová",J215,0)</f>
        <v>0</v>
      </c>
      <c r="BJ215" s="17" t="s">
        <v>84</v>
      </c>
      <c r="BK215" s="233">
        <f>ROUND(I215*H215,2)</f>
        <v>0</v>
      </c>
      <c r="BL215" s="17" t="s">
        <v>254</v>
      </c>
      <c r="BM215" s="232" t="s">
        <v>2672</v>
      </c>
    </row>
    <row r="216" s="2" customFormat="1">
      <c r="A216" s="38"/>
      <c r="B216" s="39"/>
      <c r="C216" s="40"/>
      <c r="D216" s="234" t="s">
        <v>260</v>
      </c>
      <c r="E216" s="40"/>
      <c r="F216" s="235" t="s">
        <v>613</v>
      </c>
      <c r="G216" s="40"/>
      <c r="H216" s="40"/>
      <c r="I216" s="236"/>
      <c r="J216" s="40"/>
      <c r="K216" s="40"/>
      <c r="L216" s="44"/>
      <c r="M216" s="237"/>
      <c r="N216" s="238"/>
      <c r="O216" s="91"/>
      <c r="P216" s="91"/>
      <c r="Q216" s="91"/>
      <c r="R216" s="91"/>
      <c r="S216" s="91"/>
      <c r="T216" s="92"/>
      <c r="U216" s="38"/>
      <c r="V216" s="38"/>
      <c r="W216" s="38"/>
      <c r="X216" s="38"/>
      <c r="Y216" s="38"/>
      <c r="Z216" s="38"/>
      <c r="AA216" s="38"/>
      <c r="AB216" s="38"/>
      <c r="AC216" s="38"/>
      <c r="AD216" s="38"/>
      <c r="AE216" s="38"/>
      <c r="AT216" s="17" t="s">
        <v>260</v>
      </c>
      <c r="AU216" s="17" t="s">
        <v>86</v>
      </c>
    </row>
    <row r="217" s="2" customFormat="1">
      <c r="A217" s="38"/>
      <c r="B217" s="39"/>
      <c r="C217" s="40"/>
      <c r="D217" s="240" t="s">
        <v>274</v>
      </c>
      <c r="E217" s="40"/>
      <c r="F217" s="241" t="s">
        <v>614</v>
      </c>
      <c r="G217" s="40"/>
      <c r="H217" s="40"/>
      <c r="I217" s="236"/>
      <c r="J217" s="40"/>
      <c r="K217" s="40"/>
      <c r="L217" s="44"/>
      <c r="M217" s="237"/>
      <c r="N217" s="238"/>
      <c r="O217" s="91"/>
      <c r="P217" s="91"/>
      <c r="Q217" s="91"/>
      <c r="R217" s="91"/>
      <c r="S217" s="91"/>
      <c r="T217" s="92"/>
      <c r="U217" s="38"/>
      <c r="V217" s="38"/>
      <c r="W217" s="38"/>
      <c r="X217" s="38"/>
      <c r="Y217" s="38"/>
      <c r="Z217" s="38"/>
      <c r="AA217" s="38"/>
      <c r="AB217" s="38"/>
      <c r="AC217" s="38"/>
      <c r="AD217" s="38"/>
      <c r="AE217" s="38"/>
      <c r="AT217" s="17" t="s">
        <v>274</v>
      </c>
      <c r="AU217" s="17" t="s">
        <v>86</v>
      </c>
    </row>
    <row r="218" s="12" customFormat="1">
      <c r="A218" s="12"/>
      <c r="B218" s="242"/>
      <c r="C218" s="243"/>
      <c r="D218" s="234" t="s">
        <v>276</v>
      </c>
      <c r="E218" s="244" t="s">
        <v>1</v>
      </c>
      <c r="F218" s="245" t="s">
        <v>2673</v>
      </c>
      <c r="G218" s="243"/>
      <c r="H218" s="246">
        <v>222.53999999999999</v>
      </c>
      <c r="I218" s="247"/>
      <c r="J218" s="243"/>
      <c r="K218" s="243"/>
      <c r="L218" s="248"/>
      <c r="M218" s="249"/>
      <c r="N218" s="250"/>
      <c r="O218" s="250"/>
      <c r="P218" s="250"/>
      <c r="Q218" s="250"/>
      <c r="R218" s="250"/>
      <c r="S218" s="250"/>
      <c r="T218" s="251"/>
      <c r="U218" s="12"/>
      <c r="V218" s="12"/>
      <c r="W218" s="12"/>
      <c r="X218" s="12"/>
      <c r="Y218" s="12"/>
      <c r="Z218" s="12"/>
      <c r="AA218" s="12"/>
      <c r="AB218" s="12"/>
      <c r="AC218" s="12"/>
      <c r="AD218" s="12"/>
      <c r="AE218" s="12"/>
      <c r="AT218" s="252" t="s">
        <v>276</v>
      </c>
      <c r="AU218" s="252" t="s">
        <v>86</v>
      </c>
      <c r="AV218" s="12" t="s">
        <v>86</v>
      </c>
      <c r="AW218" s="12" t="s">
        <v>32</v>
      </c>
      <c r="AX218" s="12" t="s">
        <v>84</v>
      </c>
      <c r="AY218" s="252" t="s">
        <v>251</v>
      </c>
    </row>
    <row r="219" s="2" customFormat="1" ht="24.15" customHeight="1">
      <c r="A219" s="38"/>
      <c r="B219" s="39"/>
      <c r="C219" s="220" t="s">
        <v>350</v>
      </c>
      <c r="D219" s="220" t="s">
        <v>255</v>
      </c>
      <c r="E219" s="221" t="s">
        <v>1365</v>
      </c>
      <c r="F219" s="222" t="s">
        <v>1366</v>
      </c>
      <c r="G219" s="223" t="s">
        <v>592</v>
      </c>
      <c r="H219" s="224">
        <v>3</v>
      </c>
      <c r="I219" s="225"/>
      <c r="J219" s="226">
        <f>ROUND(I219*H219,2)</f>
        <v>0</v>
      </c>
      <c r="K219" s="227"/>
      <c r="L219" s="44"/>
      <c r="M219" s="228" t="s">
        <v>1</v>
      </c>
      <c r="N219" s="229" t="s">
        <v>41</v>
      </c>
      <c r="O219" s="91"/>
      <c r="P219" s="230">
        <f>O219*H219</f>
        <v>0</v>
      </c>
      <c r="Q219" s="230">
        <v>0</v>
      </c>
      <c r="R219" s="230">
        <f>Q219*H219</f>
        <v>0</v>
      </c>
      <c r="S219" s="230">
        <v>0</v>
      </c>
      <c r="T219" s="231">
        <f>S219*H219</f>
        <v>0</v>
      </c>
      <c r="U219" s="38"/>
      <c r="V219" s="38"/>
      <c r="W219" s="38"/>
      <c r="X219" s="38"/>
      <c r="Y219" s="38"/>
      <c r="Z219" s="38"/>
      <c r="AA219" s="38"/>
      <c r="AB219" s="38"/>
      <c r="AC219" s="38"/>
      <c r="AD219" s="38"/>
      <c r="AE219" s="38"/>
      <c r="AR219" s="232" t="s">
        <v>254</v>
      </c>
      <c r="AT219" s="232" t="s">
        <v>255</v>
      </c>
      <c r="AU219" s="232" t="s">
        <v>86</v>
      </c>
      <c r="AY219" s="17" t="s">
        <v>251</v>
      </c>
      <c r="BE219" s="233">
        <f>IF(N219="základní",J219,0)</f>
        <v>0</v>
      </c>
      <c r="BF219" s="233">
        <f>IF(N219="snížená",J219,0)</f>
        <v>0</v>
      </c>
      <c r="BG219" s="233">
        <f>IF(N219="zákl. přenesená",J219,0)</f>
        <v>0</v>
      </c>
      <c r="BH219" s="233">
        <f>IF(N219="sníž. přenesená",J219,0)</f>
        <v>0</v>
      </c>
      <c r="BI219" s="233">
        <f>IF(N219="nulová",J219,0)</f>
        <v>0</v>
      </c>
      <c r="BJ219" s="17" t="s">
        <v>84</v>
      </c>
      <c r="BK219" s="233">
        <f>ROUND(I219*H219,2)</f>
        <v>0</v>
      </c>
      <c r="BL219" s="17" t="s">
        <v>254</v>
      </c>
      <c r="BM219" s="232" t="s">
        <v>2674</v>
      </c>
    </row>
    <row r="220" s="2" customFormat="1">
      <c r="A220" s="38"/>
      <c r="B220" s="39"/>
      <c r="C220" s="40"/>
      <c r="D220" s="234" t="s">
        <v>260</v>
      </c>
      <c r="E220" s="40"/>
      <c r="F220" s="235" t="s">
        <v>1368</v>
      </c>
      <c r="G220" s="40"/>
      <c r="H220" s="40"/>
      <c r="I220" s="236"/>
      <c r="J220" s="40"/>
      <c r="K220" s="40"/>
      <c r="L220" s="44"/>
      <c r="M220" s="237"/>
      <c r="N220" s="238"/>
      <c r="O220" s="91"/>
      <c r="P220" s="91"/>
      <c r="Q220" s="91"/>
      <c r="R220" s="91"/>
      <c r="S220" s="91"/>
      <c r="T220" s="92"/>
      <c r="U220" s="38"/>
      <c r="V220" s="38"/>
      <c r="W220" s="38"/>
      <c r="X220" s="38"/>
      <c r="Y220" s="38"/>
      <c r="Z220" s="38"/>
      <c r="AA220" s="38"/>
      <c r="AB220" s="38"/>
      <c r="AC220" s="38"/>
      <c r="AD220" s="38"/>
      <c r="AE220" s="38"/>
      <c r="AT220" s="17" t="s">
        <v>260</v>
      </c>
      <c r="AU220" s="17" t="s">
        <v>86</v>
      </c>
    </row>
    <row r="221" s="2" customFormat="1">
      <c r="A221" s="38"/>
      <c r="B221" s="39"/>
      <c r="C221" s="40"/>
      <c r="D221" s="240" t="s">
        <v>274</v>
      </c>
      <c r="E221" s="40"/>
      <c r="F221" s="241" t="s">
        <v>1369</v>
      </c>
      <c r="G221" s="40"/>
      <c r="H221" s="40"/>
      <c r="I221" s="236"/>
      <c r="J221" s="40"/>
      <c r="K221" s="40"/>
      <c r="L221" s="44"/>
      <c r="M221" s="237"/>
      <c r="N221" s="238"/>
      <c r="O221" s="91"/>
      <c r="P221" s="91"/>
      <c r="Q221" s="91"/>
      <c r="R221" s="91"/>
      <c r="S221" s="91"/>
      <c r="T221" s="92"/>
      <c r="U221" s="38"/>
      <c r="V221" s="38"/>
      <c r="W221" s="38"/>
      <c r="X221" s="38"/>
      <c r="Y221" s="38"/>
      <c r="Z221" s="38"/>
      <c r="AA221" s="38"/>
      <c r="AB221" s="38"/>
      <c r="AC221" s="38"/>
      <c r="AD221" s="38"/>
      <c r="AE221" s="38"/>
      <c r="AT221" s="17" t="s">
        <v>274</v>
      </c>
      <c r="AU221" s="17" t="s">
        <v>86</v>
      </c>
    </row>
    <row r="222" s="12" customFormat="1">
      <c r="A222" s="12"/>
      <c r="B222" s="242"/>
      <c r="C222" s="243"/>
      <c r="D222" s="234" t="s">
        <v>276</v>
      </c>
      <c r="E222" s="244" t="s">
        <v>1</v>
      </c>
      <c r="F222" s="245" t="s">
        <v>2675</v>
      </c>
      <c r="G222" s="243"/>
      <c r="H222" s="246">
        <v>3</v>
      </c>
      <c r="I222" s="247"/>
      <c r="J222" s="243"/>
      <c r="K222" s="243"/>
      <c r="L222" s="248"/>
      <c r="M222" s="249"/>
      <c r="N222" s="250"/>
      <c r="O222" s="250"/>
      <c r="P222" s="250"/>
      <c r="Q222" s="250"/>
      <c r="R222" s="250"/>
      <c r="S222" s="250"/>
      <c r="T222" s="251"/>
      <c r="U222" s="12"/>
      <c r="V222" s="12"/>
      <c r="W222" s="12"/>
      <c r="X222" s="12"/>
      <c r="Y222" s="12"/>
      <c r="Z222" s="12"/>
      <c r="AA222" s="12"/>
      <c r="AB222" s="12"/>
      <c r="AC222" s="12"/>
      <c r="AD222" s="12"/>
      <c r="AE222" s="12"/>
      <c r="AT222" s="252" t="s">
        <v>276</v>
      </c>
      <c r="AU222" s="252" t="s">
        <v>86</v>
      </c>
      <c r="AV222" s="12" t="s">
        <v>86</v>
      </c>
      <c r="AW222" s="12" t="s">
        <v>32</v>
      </c>
      <c r="AX222" s="12" t="s">
        <v>76</v>
      </c>
      <c r="AY222" s="252" t="s">
        <v>251</v>
      </c>
    </row>
    <row r="223" s="15" customFormat="1">
      <c r="A223" s="15"/>
      <c r="B223" s="274"/>
      <c r="C223" s="275"/>
      <c r="D223" s="234" t="s">
        <v>276</v>
      </c>
      <c r="E223" s="276" t="s">
        <v>1</v>
      </c>
      <c r="F223" s="277" t="s">
        <v>423</v>
      </c>
      <c r="G223" s="275"/>
      <c r="H223" s="278">
        <v>3</v>
      </c>
      <c r="I223" s="279"/>
      <c r="J223" s="275"/>
      <c r="K223" s="275"/>
      <c r="L223" s="280"/>
      <c r="M223" s="281"/>
      <c r="N223" s="282"/>
      <c r="O223" s="282"/>
      <c r="P223" s="282"/>
      <c r="Q223" s="282"/>
      <c r="R223" s="282"/>
      <c r="S223" s="282"/>
      <c r="T223" s="283"/>
      <c r="U223" s="15"/>
      <c r="V223" s="15"/>
      <c r="W223" s="15"/>
      <c r="X223" s="15"/>
      <c r="Y223" s="15"/>
      <c r="Z223" s="15"/>
      <c r="AA223" s="15"/>
      <c r="AB223" s="15"/>
      <c r="AC223" s="15"/>
      <c r="AD223" s="15"/>
      <c r="AE223" s="15"/>
      <c r="AT223" s="284" t="s">
        <v>276</v>
      </c>
      <c r="AU223" s="284" t="s">
        <v>86</v>
      </c>
      <c r="AV223" s="15" t="s">
        <v>254</v>
      </c>
      <c r="AW223" s="15" t="s">
        <v>32</v>
      </c>
      <c r="AX223" s="15" t="s">
        <v>84</v>
      </c>
      <c r="AY223" s="284" t="s">
        <v>251</v>
      </c>
    </row>
    <row r="224" s="2" customFormat="1" ht="24.15" customHeight="1">
      <c r="A224" s="38"/>
      <c r="B224" s="39"/>
      <c r="C224" s="220" t="s">
        <v>357</v>
      </c>
      <c r="D224" s="220" t="s">
        <v>255</v>
      </c>
      <c r="E224" s="221" t="s">
        <v>1371</v>
      </c>
      <c r="F224" s="222" t="s">
        <v>1372</v>
      </c>
      <c r="G224" s="223" t="s">
        <v>592</v>
      </c>
      <c r="H224" s="224">
        <v>4.9800000000000004</v>
      </c>
      <c r="I224" s="225"/>
      <c r="J224" s="226">
        <f>ROUND(I224*H224,2)</f>
        <v>0</v>
      </c>
      <c r="K224" s="227"/>
      <c r="L224" s="44"/>
      <c r="M224" s="228" t="s">
        <v>1</v>
      </c>
      <c r="N224" s="229" t="s">
        <v>41</v>
      </c>
      <c r="O224" s="91"/>
      <c r="P224" s="230">
        <f>O224*H224</f>
        <v>0</v>
      </c>
      <c r="Q224" s="230">
        <v>0</v>
      </c>
      <c r="R224" s="230">
        <f>Q224*H224</f>
        <v>0</v>
      </c>
      <c r="S224" s="230">
        <v>0</v>
      </c>
      <c r="T224" s="231">
        <f>S224*H224</f>
        <v>0</v>
      </c>
      <c r="U224" s="38"/>
      <c r="V224" s="38"/>
      <c r="W224" s="38"/>
      <c r="X224" s="38"/>
      <c r="Y224" s="38"/>
      <c r="Z224" s="38"/>
      <c r="AA224" s="38"/>
      <c r="AB224" s="38"/>
      <c r="AC224" s="38"/>
      <c r="AD224" s="38"/>
      <c r="AE224" s="38"/>
      <c r="AR224" s="232" t="s">
        <v>254</v>
      </c>
      <c r="AT224" s="232" t="s">
        <v>255</v>
      </c>
      <c r="AU224" s="232" t="s">
        <v>86</v>
      </c>
      <c r="AY224" s="17" t="s">
        <v>251</v>
      </c>
      <c r="BE224" s="233">
        <f>IF(N224="základní",J224,0)</f>
        <v>0</v>
      </c>
      <c r="BF224" s="233">
        <f>IF(N224="snížená",J224,0)</f>
        <v>0</v>
      </c>
      <c r="BG224" s="233">
        <f>IF(N224="zákl. přenesená",J224,0)</f>
        <v>0</v>
      </c>
      <c r="BH224" s="233">
        <f>IF(N224="sníž. přenesená",J224,0)</f>
        <v>0</v>
      </c>
      <c r="BI224" s="233">
        <f>IF(N224="nulová",J224,0)</f>
        <v>0</v>
      </c>
      <c r="BJ224" s="17" t="s">
        <v>84</v>
      </c>
      <c r="BK224" s="233">
        <f>ROUND(I224*H224,2)</f>
        <v>0</v>
      </c>
      <c r="BL224" s="17" t="s">
        <v>254</v>
      </c>
      <c r="BM224" s="232" t="s">
        <v>2676</v>
      </c>
    </row>
    <row r="225" s="2" customFormat="1">
      <c r="A225" s="38"/>
      <c r="B225" s="39"/>
      <c r="C225" s="40"/>
      <c r="D225" s="234" t="s">
        <v>260</v>
      </c>
      <c r="E225" s="40"/>
      <c r="F225" s="235" t="s">
        <v>1374</v>
      </c>
      <c r="G225" s="40"/>
      <c r="H225" s="40"/>
      <c r="I225" s="236"/>
      <c r="J225" s="40"/>
      <c r="K225" s="40"/>
      <c r="L225" s="44"/>
      <c r="M225" s="237"/>
      <c r="N225" s="238"/>
      <c r="O225" s="91"/>
      <c r="P225" s="91"/>
      <c r="Q225" s="91"/>
      <c r="R225" s="91"/>
      <c r="S225" s="91"/>
      <c r="T225" s="92"/>
      <c r="U225" s="38"/>
      <c r="V225" s="38"/>
      <c r="W225" s="38"/>
      <c r="X225" s="38"/>
      <c r="Y225" s="38"/>
      <c r="Z225" s="38"/>
      <c r="AA225" s="38"/>
      <c r="AB225" s="38"/>
      <c r="AC225" s="38"/>
      <c r="AD225" s="38"/>
      <c r="AE225" s="38"/>
      <c r="AT225" s="17" t="s">
        <v>260</v>
      </c>
      <c r="AU225" s="17" t="s">
        <v>86</v>
      </c>
    </row>
    <row r="226" s="2" customFormat="1">
      <c r="A226" s="38"/>
      <c r="B226" s="39"/>
      <c r="C226" s="40"/>
      <c r="D226" s="240" t="s">
        <v>274</v>
      </c>
      <c r="E226" s="40"/>
      <c r="F226" s="241" t="s">
        <v>1375</v>
      </c>
      <c r="G226" s="40"/>
      <c r="H226" s="40"/>
      <c r="I226" s="236"/>
      <c r="J226" s="40"/>
      <c r="K226" s="40"/>
      <c r="L226" s="44"/>
      <c r="M226" s="237"/>
      <c r="N226" s="238"/>
      <c r="O226" s="91"/>
      <c r="P226" s="91"/>
      <c r="Q226" s="91"/>
      <c r="R226" s="91"/>
      <c r="S226" s="91"/>
      <c r="T226" s="92"/>
      <c r="U226" s="38"/>
      <c r="V226" s="38"/>
      <c r="W226" s="38"/>
      <c r="X226" s="38"/>
      <c r="Y226" s="38"/>
      <c r="Z226" s="38"/>
      <c r="AA226" s="38"/>
      <c r="AB226" s="38"/>
      <c r="AC226" s="38"/>
      <c r="AD226" s="38"/>
      <c r="AE226" s="38"/>
      <c r="AT226" s="17" t="s">
        <v>274</v>
      </c>
      <c r="AU226" s="17" t="s">
        <v>86</v>
      </c>
    </row>
    <row r="227" s="12" customFormat="1">
      <c r="A227" s="12"/>
      <c r="B227" s="242"/>
      <c r="C227" s="243"/>
      <c r="D227" s="234" t="s">
        <v>276</v>
      </c>
      <c r="E227" s="244" t="s">
        <v>1</v>
      </c>
      <c r="F227" s="245" t="s">
        <v>2675</v>
      </c>
      <c r="G227" s="243"/>
      <c r="H227" s="246">
        <v>3</v>
      </c>
      <c r="I227" s="247"/>
      <c r="J227" s="243"/>
      <c r="K227" s="243"/>
      <c r="L227" s="248"/>
      <c r="M227" s="249"/>
      <c r="N227" s="250"/>
      <c r="O227" s="250"/>
      <c r="P227" s="250"/>
      <c r="Q227" s="250"/>
      <c r="R227" s="250"/>
      <c r="S227" s="250"/>
      <c r="T227" s="251"/>
      <c r="U227" s="12"/>
      <c r="V227" s="12"/>
      <c r="W227" s="12"/>
      <c r="X227" s="12"/>
      <c r="Y227" s="12"/>
      <c r="Z227" s="12"/>
      <c r="AA227" s="12"/>
      <c r="AB227" s="12"/>
      <c r="AC227" s="12"/>
      <c r="AD227" s="12"/>
      <c r="AE227" s="12"/>
      <c r="AT227" s="252" t="s">
        <v>276</v>
      </c>
      <c r="AU227" s="252" t="s">
        <v>86</v>
      </c>
      <c r="AV227" s="12" t="s">
        <v>86</v>
      </c>
      <c r="AW227" s="12" t="s">
        <v>32</v>
      </c>
      <c r="AX227" s="12" t="s">
        <v>76</v>
      </c>
      <c r="AY227" s="252" t="s">
        <v>251</v>
      </c>
    </row>
    <row r="228" s="12" customFormat="1">
      <c r="A228" s="12"/>
      <c r="B228" s="242"/>
      <c r="C228" s="243"/>
      <c r="D228" s="234" t="s">
        <v>276</v>
      </c>
      <c r="E228" s="244" t="s">
        <v>1</v>
      </c>
      <c r="F228" s="245" t="s">
        <v>2677</v>
      </c>
      <c r="G228" s="243"/>
      <c r="H228" s="246">
        <v>1.98</v>
      </c>
      <c r="I228" s="247"/>
      <c r="J228" s="243"/>
      <c r="K228" s="243"/>
      <c r="L228" s="248"/>
      <c r="M228" s="249"/>
      <c r="N228" s="250"/>
      <c r="O228" s="250"/>
      <c r="P228" s="250"/>
      <c r="Q228" s="250"/>
      <c r="R228" s="250"/>
      <c r="S228" s="250"/>
      <c r="T228" s="251"/>
      <c r="U228" s="12"/>
      <c r="V228" s="12"/>
      <c r="W228" s="12"/>
      <c r="X228" s="12"/>
      <c r="Y228" s="12"/>
      <c r="Z228" s="12"/>
      <c r="AA228" s="12"/>
      <c r="AB228" s="12"/>
      <c r="AC228" s="12"/>
      <c r="AD228" s="12"/>
      <c r="AE228" s="12"/>
      <c r="AT228" s="252" t="s">
        <v>276</v>
      </c>
      <c r="AU228" s="252" t="s">
        <v>86</v>
      </c>
      <c r="AV228" s="12" t="s">
        <v>86</v>
      </c>
      <c r="AW228" s="12" t="s">
        <v>32</v>
      </c>
      <c r="AX228" s="12" t="s">
        <v>76</v>
      </c>
      <c r="AY228" s="252" t="s">
        <v>251</v>
      </c>
    </row>
    <row r="229" s="15" customFormat="1">
      <c r="A229" s="15"/>
      <c r="B229" s="274"/>
      <c r="C229" s="275"/>
      <c r="D229" s="234" t="s">
        <v>276</v>
      </c>
      <c r="E229" s="276" t="s">
        <v>1</v>
      </c>
      <c r="F229" s="277" t="s">
        <v>423</v>
      </c>
      <c r="G229" s="275"/>
      <c r="H229" s="278">
        <v>4.9800000000000004</v>
      </c>
      <c r="I229" s="279"/>
      <c r="J229" s="275"/>
      <c r="K229" s="275"/>
      <c r="L229" s="280"/>
      <c r="M229" s="281"/>
      <c r="N229" s="282"/>
      <c r="O229" s="282"/>
      <c r="P229" s="282"/>
      <c r="Q229" s="282"/>
      <c r="R229" s="282"/>
      <c r="S229" s="282"/>
      <c r="T229" s="283"/>
      <c r="U229" s="15"/>
      <c r="V229" s="15"/>
      <c r="W229" s="15"/>
      <c r="X229" s="15"/>
      <c r="Y229" s="15"/>
      <c r="Z229" s="15"/>
      <c r="AA229" s="15"/>
      <c r="AB229" s="15"/>
      <c r="AC229" s="15"/>
      <c r="AD229" s="15"/>
      <c r="AE229" s="15"/>
      <c r="AT229" s="284" t="s">
        <v>276</v>
      </c>
      <c r="AU229" s="284" t="s">
        <v>86</v>
      </c>
      <c r="AV229" s="15" t="s">
        <v>254</v>
      </c>
      <c r="AW229" s="15" t="s">
        <v>32</v>
      </c>
      <c r="AX229" s="15" t="s">
        <v>84</v>
      </c>
      <c r="AY229" s="284" t="s">
        <v>251</v>
      </c>
    </row>
    <row r="230" s="2" customFormat="1" ht="16.5" customHeight="1">
      <c r="A230" s="38"/>
      <c r="B230" s="39"/>
      <c r="C230" s="292" t="s">
        <v>363</v>
      </c>
      <c r="D230" s="292" t="s">
        <v>1133</v>
      </c>
      <c r="E230" s="293" t="s">
        <v>1377</v>
      </c>
      <c r="F230" s="294" t="s">
        <v>1378</v>
      </c>
      <c r="G230" s="295" t="s">
        <v>681</v>
      </c>
      <c r="H230" s="296">
        <v>8.9640000000000004</v>
      </c>
      <c r="I230" s="297"/>
      <c r="J230" s="298">
        <f>ROUND(I230*H230,2)</f>
        <v>0</v>
      </c>
      <c r="K230" s="299"/>
      <c r="L230" s="300"/>
      <c r="M230" s="301" t="s">
        <v>1</v>
      </c>
      <c r="N230" s="302" t="s">
        <v>41</v>
      </c>
      <c r="O230" s="91"/>
      <c r="P230" s="230">
        <f>O230*H230</f>
        <v>0</v>
      </c>
      <c r="Q230" s="230">
        <v>1</v>
      </c>
      <c r="R230" s="230">
        <f>Q230*H230</f>
        <v>8.9640000000000004</v>
      </c>
      <c r="S230" s="230">
        <v>0</v>
      </c>
      <c r="T230" s="231">
        <f>S230*H230</f>
        <v>0</v>
      </c>
      <c r="U230" s="38"/>
      <c r="V230" s="38"/>
      <c r="W230" s="38"/>
      <c r="X230" s="38"/>
      <c r="Y230" s="38"/>
      <c r="Z230" s="38"/>
      <c r="AA230" s="38"/>
      <c r="AB230" s="38"/>
      <c r="AC230" s="38"/>
      <c r="AD230" s="38"/>
      <c r="AE230" s="38"/>
      <c r="AR230" s="232" t="s">
        <v>299</v>
      </c>
      <c r="AT230" s="232" t="s">
        <v>1133</v>
      </c>
      <c r="AU230" s="232" t="s">
        <v>86</v>
      </c>
      <c r="AY230" s="17" t="s">
        <v>251</v>
      </c>
      <c r="BE230" s="233">
        <f>IF(N230="základní",J230,0)</f>
        <v>0</v>
      </c>
      <c r="BF230" s="233">
        <f>IF(N230="snížená",J230,0)</f>
        <v>0</v>
      </c>
      <c r="BG230" s="233">
        <f>IF(N230="zákl. přenesená",J230,0)</f>
        <v>0</v>
      </c>
      <c r="BH230" s="233">
        <f>IF(N230="sníž. přenesená",J230,0)</f>
        <v>0</v>
      </c>
      <c r="BI230" s="233">
        <f>IF(N230="nulová",J230,0)</f>
        <v>0</v>
      </c>
      <c r="BJ230" s="17" t="s">
        <v>84</v>
      </c>
      <c r="BK230" s="233">
        <f>ROUND(I230*H230,2)</f>
        <v>0</v>
      </c>
      <c r="BL230" s="17" t="s">
        <v>254</v>
      </c>
      <c r="BM230" s="232" t="s">
        <v>2678</v>
      </c>
    </row>
    <row r="231" s="2" customFormat="1">
      <c r="A231" s="38"/>
      <c r="B231" s="39"/>
      <c r="C231" s="40"/>
      <c r="D231" s="234" t="s">
        <v>260</v>
      </c>
      <c r="E231" s="40"/>
      <c r="F231" s="235" t="s">
        <v>1378</v>
      </c>
      <c r="G231" s="40"/>
      <c r="H231" s="40"/>
      <c r="I231" s="236"/>
      <c r="J231" s="40"/>
      <c r="K231" s="40"/>
      <c r="L231" s="44"/>
      <c r="M231" s="237"/>
      <c r="N231" s="238"/>
      <c r="O231" s="91"/>
      <c r="P231" s="91"/>
      <c r="Q231" s="91"/>
      <c r="R231" s="91"/>
      <c r="S231" s="91"/>
      <c r="T231" s="92"/>
      <c r="U231" s="38"/>
      <c r="V231" s="38"/>
      <c r="W231" s="38"/>
      <c r="X231" s="38"/>
      <c r="Y231" s="38"/>
      <c r="Z231" s="38"/>
      <c r="AA231" s="38"/>
      <c r="AB231" s="38"/>
      <c r="AC231" s="38"/>
      <c r="AD231" s="38"/>
      <c r="AE231" s="38"/>
      <c r="AT231" s="17" t="s">
        <v>260</v>
      </c>
      <c r="AU231" s="17" t="s">
        <v>86</v>
      </c>
    </row>
    <row r="232" s="12" customFormat="1">
      <c r="A232" s="12"/>
      <c r="B232" s="242"/>
      <c r="C232" s="243"/>
      <c r="D232" s="234" t="s">
        <v>276</v>
      </c>
      <c r="E232" s="243"/>
      <c r="F232" s="245" t="s">
        <v>2679</v>
      </c>
      <c r="G232" s="243"/>
      <c r="H232" s="246">
        <v>8.9640000000000004</v>
      </c>
      <c r="I232" s="247"/>
      <c r="J232" s="243"/>
      <c r="K232" s="243"/>
      <c r="L232" s="248"/>
      <c r="M232" s="249"/>
      <c r="N232" s="250"/>
      <c r="O232" s="250"/>
      <c r="P232" s="250"/>
      <c r="Q232" s="250"/>
      <c r="R232" s="250"/>
      <c r="S232" s="250"/>
      <c r="T232" s="251"/>
      <c r="U232" s="12"/>
      <c r="V232" s="12"/>
      <c r="W232" s="12"/>
      <c r="X232" s="12"/>
      <c r="Y232" s="12"/>
      <c r="Z232" s="12"/>
      <c r="AA232" s="12"/>
      <c r="AB232" s="12"/>
      <c r="AC232" s="12"/>
      <c r="AD232" s="12"/>
      <c r="AE232" s="12"/>
      <c r="AT232" s="252" t="s">
        <v>276</v>
      </c>
      <c r="AU232" s="252" t="s">
        <v>86</v>
      </c>
      <c r="AV232" s="12" t="s">
        <v>86</v>
      </c>
      <c r="AW232" s="12" t="s">
        <v>4</v>
      </c>
      <c r="AX232" s="12" t="s">
        <v>84</v>
      </c>
      <c r="AY232" s="252" t="s">
        <v>251</v>
      </c>
    </row>
    <row r="233" s="2" customFormat="1" ht="33" customHeight="1">
      <c r="A233" s="38"/>
      <c r="B233" s="39"/>
      <c r="C233" s="220" t="s">
        <v>371</v>
      </c>
      <c r="D233" s="220" t="s">
        <v>255</v>
      </c>
      <c r="E233" s="221" t="s">
        <v>1381</v>
      </c>
      <c r="F233" s="222" t="s">
        <v>1382</v>
      </c>
      <c r="G233" s="223" t="s">
        <v>592</v>
      </c>
      <c r="H233" s="224">
        <v>2.6400000000000001</v>
      </c>
      <c r="I233" s="225"/>
      <c r="J233" s="226">
        <f>ROUND(I233*H233,2)</f>
        <v>0</v>
      </c>
      <c r="K233" s="227"/>
      <c r="L233" s="44"/>
      <c r="M233" s="228" t="s">
        <v>1</v>
      </c>
      <c r="N233" s="229" t="s">
        <v>41</v>
      </c>
      <c r="O233" s="91"/>
      <c r="P233" s="230">
        <f>O233*H233</f>
        <v>0</v>
      </c>
      <c r="Q233" s="230">
        <v>0</v>
      </c>
      <c r="R233" s="230">
        <f>Q233*H233</f>
        <v>0</v>
      </c>
      <c r="S233" s="230">
        <v>0</v>
      </c>
      <c r="T233" s="231">
        <f>S233*H233</f>
        <v>0</v>
      </c>
      <c r="U233" s="38"/>
      <c r="V233" s="38"/>
      <c r="W233" s="38"/>
      <c r="X233" s="38"/>
      <c r="Y233" s="38"/>
      <c r="Z233" s="38"/>
      <c r="AA233" s="38"/>
      <c r="AB233" s="38"/>
      <c r="AC233" s="38"/>
      <c r="AD233" s="38"/>
      <c r="AE233" s="38"/>
      <c r="AR233" s="232" t="s">
        <v>254</v>
      </c>
      <c r="AT233" s="232" t="s">
        <v>255</v>
      </c>
      <c r="AU233" s="232" t="s">
        <v>86</v>
      </c>
      <c r="AY233" s="17" t="s">
        <v>251</v>
      </c>
      <c r="BE233" s="233">
        <f>IF(N233="základní",J233,0)</f>
        <v>0</v>
      </c>
      <c r="BF233" s="233">
        <f>IF(N233="snížená",J233,0)</f>
        <v>0</v>
      </c>
      <c r="BG233" s="233">
        <f>IF(N233="zákl. přenesená",J233,0)</f>
        <v>0</v>
      </c>
      <c r="BH233" s="233">
        <f>IF(N233="sníž. přenesená",J233,0)</f>
        <v>0</v>
      </c>
      <c r="BI233" s="233">
        <f>IF(N233="nulová",J233,0)</f>
        <v>0</v>
      </c>
      <c r="BJ233" s="17" t="s">
        <v>84</v>
      </c>
      <c r="BK233" s="233">
        <f>ROUND(I233*H233,2)</f>
        <v>0</v>
      </c>
      <c r="BL233" s="17" t="s">
        <v>254</v>
      </c>
      <c r="BM233" s="232" t="s">
        <v>2680</v>
      </c>
    </row>
    <row r="234" s="2" customFormat="1">
      <c r="A234" s="38"/>
      <c r="B234" s="39"/>
      <c r="C234" s="40"/>
      <c r="D234" s="234" t="s">
        <v>260</v>
      </c>
      <c r="E234" s="40"/>
      <c r="F234" s="235" t="s">
        <v>1384</v>
      </c>
      <c r="G234" s="40"/>
      <c r="H234" s="40"/>
      <c r="I234" s="236"/>
      <c r="J234" s="40"/>
      <c r="K234" s="40"/>
      <c r="L234" s="44"/>
      <c r="M234" s="237"/>
      <c r="N234" s="238"/>
      <c r="O234" s="91"/>
      <c r="P234" s="91"/>
      <c r="Q234" s="91"/>
      <c r="R234" s="91"/>
      <c r="S234" s="91"/>
      <c r="T234" s="92"/>
      <c r="U234" s="38"/>
      <c r="V234" s="38"/>
      <c r="W234" s="38"/>
      <c r="X234" s="38"/>
      <c r="Y234" s="38"/>
      <c r="Z234" s="38"/>
      <c r="AA234" s="38"/>
      <c r="AB234" s="38"/>
      <c r="AC234" s="38"/>
      <c r="AD234" s="38"/>
      <c r="AE234" s="38"/>
      <c r="AT234" s="17" t="s">
        <v>260</v>
      </c>
      <c r="AU234" s="17" t="s">
        <v>86</v>
      </c>
    </row>
    <row r="235" s="2" customFormat="1">
      <c r="A235" s="38"/>
      <c r="B235" s="39"/>
      <c r="C235" s="40"/>
      <c r="D235" s="240" t="s">
        <v>274</v>
      </c>
      <c r="E235" s="40"/>
      <c r="F235" s="241" t="s">
        <v>1385</v>
      </c>
      <c r="G235" s="40"/>
      <c r="H235" s="40"/>
      <c r="I235" s="236"/>
      <c r="J235" s="40"/>
      <c r="K235" s="40"/>
      <c r="L235" s="44"/>
      <c r="M235" s="237"/>
      <c r="N235" s="238"/>
      <c r="O235" s="91"/>
      <c r="P235" s="91"/>
      <c r="Q235" s="91"/>
      <c r="R235" s="91"/>
      <c r="S235" s="91"/>
      <c r="T235" s="92"/>
      <c r="U235" s="38"/>
      <c r="V235" s="38"/>
      <c r="W235" s="38"/>
      <c r="X235" s="38"/>
      <c r="Y235" s="38"/>
      <c r="Z235" s="38"/>
      <c r="AA235" s="38"/>
      <c r="AB235" s="38"/>
      <c r="AC235" s="38"/>
      <c r="AD235" s="38"/>
      <c r="AE235" s="38"/>
      <c r="AT235" s="17" t="s">
        <v>274</v>
      </c>
      <c r="AU235" s="17" t="s">
        <v>86</v>
      </c>
    </row>
    <row r="236" s="12" customFormat="1">
      <c r="A236" s="12"/>
      <c r="B236" s="242"/>
      <c r="C236" s="243"/>
      <c r="D236" s="234" t="s">
        <v>276</v>
      </c>
      <c r="E236" s="244" t="s">
        <v>1</v>
      </c>
      <c r="F236" s="245" t="s">
        <v>2681</v>
      </c>
      <c r="G236" s="243"/>
      <c r="H236" s="246">
        <v>2.6400000000000001</v>
      </c>
      <c r="I236" s="247"/>
      <c r="J236" s="243"/>
      <c r="K236" s="243"/>
      <c r="L236" s="248"/>
      <c r="M236" s="249"/>
      <c r="N236" s="250"/>
      <c r="O236" s="250"/>
      <c r="P236" s="250"/>
      <c r="Q236" s="250"/>
      <c r="R236" s="250"/>
      <c r="S236" s="250"/>
      <c r="T236" s="251"/>
      <c r="U236" s="12"/>
      <c r="V236" s="12"/>
      <c r="W236" s="12"/>
      <c r="X236" s="12"/>
      <c r="Y236" s="12"/>
      <c r="Z236" s="12"/>
      <c r="AA236" s="12"/>
      <c r="AB236" s="12"/>
      <c r="AC236" s="12"/>
      <c r="AD236" s="12"/>
      <c r="AE236" s="12"/>
      <c r="AT236" s="252" t="s">
        <v>276</v>
      </c>
      <c r="AU236" s="252" t="s">
        <v>86</v>
      </c>
      <c r="AV236" s="12" t="s">
        <v>86</v>
      </c>
      <c r="AW236" s="12" t="s">
        <v>32</v>
      </c>
      <c r="AX236" s="12" t="s">
        <v>84</v>
      </c>
      <c r="AY236" s="252" t="s">
        <v>251</v>
      </c>
    </row>
    <row r="237" s="2" customFormat="1" ht="16.5" customHeight="1">
      <c r="A237" s="38"/>
      <c r="B237" s="39"/>
      <c r="C237" s="292" t="s">
        <v>378</v>
      </c>
      <c r="D237" s="292" t="s">
        <v>1133</v>
      </c>
      <c r="E237" s="293" t="s">
        <v>1387</v>
      </c>
      <c r="F237" s="294" t="s">
        <v>1388</v>
      </c>
      <c r="G237" s="295" t="s">
        <v>681</v>
      </c>
      <c r="H237" s="296">
        <v>5.2800000000000002</v>
      </c>
      <c r="I237" s="297"/>
      <c r="J237" s="298">
        <f>ROUND(I237*H237,2)</f>
        <v>0</v>
      </c>
      <c r="K237" s="299"/>
      <c r="L237" s="300"/>
      <c r="M237" s="301" t="s">
        <v>1</v>
      </c>
      <c r="N237" s="302" t="s">
        <v>41</v>
      </c>
      <c r="O237" s="91"/>
      <c r="P237" s="230">
        <f>O237*H237</f>
        <v>0</v>
      </c>
      <c r="Q237" s="230">
        <v>1</v>
      </c>
      <c r="R237" s="230">
        <f>Q237*H237</f>
        <v>5.2800000000000002</v>
      </c>
      <c r="S237" s="230">
        <v>0</v>
      </c>
      <c r="T237" s="231">
        <f>S237*H237</f>
        <v>0</v>
      </c>
      <c r="U237" s="38"/>
      <c r="V237" s="38"/>
      <c r="W237" s="38"/>
      <c r="X237" s="38"/>
      <c r="Y237" s="38"/>
      <c r="Z237" s="38"/>
      <c r="AA237" s="38"/>
      <c r="AB237" s="38"/>
      <c r="AC237" s="38"/>
      <c r="AD237" s="38"/>
      <c r="AE237" s="38"/>
      <c r="AR237" s="232" t="s">
        <v>299</v>
      </c>
      <c r="AT237" s="232" t="s">
        <v>1133</v>
      </c>
      <c r="AU237" s="232" t="s">
        <v>86</v>
      </c>
      <c r="AY237" s="17" t="s">
        <v>251</v>
      </c>
      <c r="BE237" s="233">
        <f>IF(N237="základní",J237,0)</f>
        <v>0</v>
      </c>
      <c r="BF237" s="233">
        <f>IF(N237="snížená",J237,0)</f>
        <v>0</v>
      </c>
      <c r="BG237" s="233">
        <f>IF(N237="zákl. přenesená",J237,0)</f>
        <v>0</v>
      </c>
      <c r="BH237" s="233">
        <f>IF(N237="sníž. přenesená",J237,0)</f>
        <v>0</v>
      </c>
      <c r="BI237" s="233">
        <f>IF(N237="nulová",J237,0)</f>
        <v>0</v>
      </c>
      <c r="BJ237" s="17" t="s">
        <v>84</v>
      </c>
      <c r="BK237" s="233">
        <f>ROUND(I237*H237,2)</f>
        <v>0</v>
      </c>
      <c r="BL237" s="17" t="s">
        <v>254</v>
      </c>
      <c r="BM237" s="232" t="s">
        <v>2682</v>
      </c>
    </row>
    <row r="238" s="2" customFormat="1">
      <c r="A238" s="38"/>
      <c r="B238" s="39"/>
      <c r="C238" s="40"/>
      <c r="D238" s="234" t="s">
        <v>260</v>
      </c>
      <c r="E238" s="40"/>
      <c r="F238" s="235" t="s">
        <v>1388</v>
      </c>
      <c r="G238" s="40"/>
      <c r="H238" s="40"/>
      <c r="I238" s="236"/>
      <c r="J238" s="40"/>
      <c r="K238" s="40"/>
      <c r="L238" s="44"/>
      <c r="M238" s="237"/>
      <c r="N238" s="238"/>
      <c r="O238" s="91"/>
      <c r="P238" s="91"/>
      <c r="Q238" s="91"/>
      <c r="R238" s="91"/>
      <c r="S238" s="91"/>
      <c r="T238" s="92"/>
      <c r="U238" s="38"/>
      <c r="V238" s="38"/>
      <c r="W238" s="38"/>
      <c r="X238" s="38"/>
      <c r="Y238" s="38"/>
      <c r="Z238" s="38"/>
      <c r="AA238" s="38"/>
      <c r="AB238" s="38"/>
      <c r="AC238" s="38"/>
      <c r="AD238" s="38"/>
      <c r="AE238" s="38"/>
      <c r="AT238" s="17" t="s">
        <v>260</v>
      </c>
      <c r="AU238" s="17" t="s">
        <v>86</v>
      </c>
    </row>
    <row r="239" s="12" customFormat="1">
      <c r="A239" s="12"/>
      <c r="B239" s="242"/>
      <c r="C239" s="243"/>
      <c r="D239" s="234" t="s">
        <v>276</v>
      </c>
      <c r="E239" s="243"/>
      <c r="F239" s="245" t="s">
        <v>2683</v>
      </c>
      <c r="G239" s="243"/>
      <c r="H239" s="246">
        <v>5.2800000000000002</v>
      </c>
      <c r="I239" s="247"/>
      <c r="J239" s="243"/>
      <c r="K239" s="243"/>
      <c r="L239" s="248"/>
      <c r="M239" s="249"/>
      <c r="N239" s="250"/>
      <c r="O239" s="250"/>
      <c r="P239" s="250"/>
      <c r="Q239" s="250"/>
      <c r="R239" s="250"/>
      <c r="S239" s="250"/>
      <c r="T239" s="251"/>
      <c r="U239" s="12"/>
      <c r="V239" s="12"/>
      <c r="W239" s="12"/>
      <c r="X239" s="12"/>
      <c r="Y239" s="12"/>
      <c r="Z239" s="12"/>
      <c r="AA239" s="12"/>
      <c r="AB239" s="12"/>
      <c r="AC239" s="12"/>
      <c r="AD239" s="12"/>
      <c r="AE239" s="12"/>
      <c r="AT239" s="252" t="s">
        <v>276</v>
      </c>
      <c r="AU239" s="252" t="s">
        <v>86</v>
      </c>
      <c r="AV239" s="12" t="s">
        <v>86</v>
      </c>
      <c r="AW239" s="12" t="s">
        <v>4</v>
      </c>
      <c r="AX239" s="12" t="s">
        <v>84</v>
      </c>
      <c r="AY239" s="252" t="s">
        <v>251</v>
      </c>
    </row>
    <row r="240" s="2" customFormat="1" ht="24.15" customHeight="1">
      <c r="A240" s="38"/>
      <c r="B240" s="39"/>
      <c r="C240" s="220" t="s">
        <v>7</v>
      </c>
      <c r="D240" s="220" t="s">
        <v>255</v>
      </c>
      <c r="E240" s="221" t="s">
        <v>1406</v>
      </c>
      <c r="F240" s="222" t="s">
        <v>617</v>
      </c>
      <c r="G240" s="223" t="s">
        <v>409</v>
      </c>
      <c r="H240" s="224">
        <v>85.5</v>
      </c>
      <c r="I240" s="225"/>
      <c r="J240" s="226">
        <f>ROUND(I240*H240,2)</f>
        <v>0</v>
      </c>
      <c r="K240" s="227"/>
      <c r="L240" s="44"/>
      <c r="M240" s="228" t="s">
        <v>1</v>
      </c>
      <c r="N240" s="229" t="s">
        <v>41</v>
      </c>
      <c r="O240" s="91"/>
      <c r="P240" s="230">
        <f>O240*H240</f>
        <v>0</v>
      </c>
      <c r="Q240" s="230">
        <v>0</v>
      </c>
      <c r="R240" s="230">
        <f>Q240*H240</f>
        <v>0</v>
      </c>
      <c r="S240" s="230">
        <v>0</v>
      </c>
      <c r="T240" s="231">
        <f>S240*H240</f>
        <v>0</v>
      </c>
      <c r="U240" s="38"/>
      <c r="V240" s="38"/>
      <c r="W240" s="38"/>
      <c r="X240" s="38"/>
      <c r="Y240" s="38"/>
      <c r="Z240" s="38"/>
      <c r="AA240" s="38"/>
      <c r="AB240" s="38"/>
      <c r="AC240" s="38"/>
      <c r="AD240" s="38"/>
      <c r="AE240" s="38"/>
      <c r="AR240" s="232" t="s">
        <v>254</v>
      </c>
      <c r="AT240" s="232" t="s">
        <v>255</v>
      </c>
      <c r="AU240" s="232" t="s">
        <v>86</v>
      </c>
      <c r="AY240" s="17" t="s">
        <v>251</v>
      </c>
      <c r="BE240" s="233">
        <f>IF(N240="základní",J240,0)</f>
        <v>0</v>
      </c>
      <c r="BF240" s="233">
        <f>IF(N240="snížená",J240,0)</f>
        <v>0</v>
      </c>
      <c r="BG240" s="233">
        <f>IF(N240="zákl. přenesená",J240,0)</f>
        <v>0</v>
      </c>
      <c r="BH240" s="233">
        <f>IF(N240="sníž. přenesená",J240,0)</f>
        <v>0</v>
      </c>
      <c r="BI240" s="233">
        <f>IF(N240="nulová",J240,0)</f>
        <v>0</v>
      </c>
      <c r="BJ240" s="17" t="s">
        <v>84</v>
      </c>
      <c r="BK240" s="233">
        <f>ROUND(I240*H240,2)</f>
        <v>0</v>
      </c>
      <c r="BL240" s="17" t="s">
        <v>254</v>
      </c>
      <c r="BM240" s="232" t="s">
        <v>2684</v>
      </c>
    </row>
    <row r="241" s="2" customFormat="1">
      <c r="A241" s="38"/>
      <c r="B241" s="39"/>
      <c r="C241" s="40"/>
      <c r="D241" s="234" t="s">
        <v>260</v>
      </c>
      <c r="E241" s="40"/>
      <c r="F241" s="235" t="s">
        <v>619</v>
      </c>
      <c r="G241" s="40"/>
      <c r="H241" s="40"/>
      <c r="I241" s="236"/>
      <c r="J241" s="40"/>
      <c r="K241" s="40"/>
      <c r="L241" s="44"/>
      <c r="M241" s="237"/>
      <c r="N241" s="238"/>
      <c r="O241" s="91"/>
      <c r="P241" s="91"/>
      <c r="Q241" s="91"/>
      <c r="R241" s="91"/>
      <c r="S241" s="91"/>
      <c r="T241" s="92"/>
      <c r="U241" s="38"/>
      <c r="V241" s="38"/>
      <c r="W241" s="38"/>
      <c r="X241" s="38"/>
      <c r="Y241" s="38"/>
      <c r="Z241" s="38"/>
      <c r="AA241" s="38"/>
      <c r="AB241" s="38"/>
      <c r="AC241" s="38"/>
      <c r="AD241" s="38"/>
      <c r="AE241" s="38"/>
      <c r="AT241" s="17" t="s">
        <v>260</v>
      </c>
      <c r="AU241" s="17" t="s">
        <v>86</v>
      </c>
    </row>
    <row r="242" s="2" customFormat="1">
      <c r="A242" s="38"/>
      <c r="B242" s="39"/>
      <c r="C242" s="40"/>
      <c r="D242" s="240" t="s">
        <v>274</v>
      </c>
      <c r="E242" s="40"/>
      <c r="F242" s="241" t="s">
        <v>1408</v>
      </c>
      <c r="G242" s="40"/>
      <c r="H242" s="40"/>
      <c r="I242" s="236"/>
      <c r="J242" s="40"/>
      <c r="K242" s="40"/>
      <c r="L242" s="44"/>
      <c r="M242" s="237"/>
      <c r="N242" s="238"/>
      <c r="O242" s="91"/>
      <c r="P242" s="91"/>
      <c r="Q242" s="91"/>
      <c r="R242" s="91"/>
      <c r="S242" s="91"/>
      <c r="T242" s="92"/>
      <c r="U242" s="38"/>
      <c r="V242" s="38"/>
      <c r="W242" s="38"/>
      <c r="X242" s="38"/>
      <c r="Y242" s="38"/>
      <c r="Z242" s="38"/>
      <c r="AA242" s="38"/>
      <c r="AB242" s="38"/>
      <c r="AC242" s="38"/>
      <c r="AD242" s="38"/>
      <c r="AE242" s="38"/>
      <c r="AT242" s="17" t="s">
        <v>274</v>
      </c>
      <c r="AU242" s="17" t="s">
        <v>86</v>
      </c>
    </row>
    <row r="243" s="13" customFormat="1">
      <c r="A243" s="13"/>
      <c r="B243" s="253"/>
      <c r="C243" s="254"/>
      <c r="D243" s="234" t="s">
        <v>276</v>
      </c>
      <c r="E243" s="255" t="s">
        <v>1</v>
      </c>
      <c r="F243" s="256" t="s">
        <v>1409</v>
      </c>
      <c r="G243" s="254"/>
      <c r="H243" s="255" t="s">
        <v>1</v>
      </c>
      <c r="I243" s="257"/>
      <c r="J243" s="254"/>
      <c r="K243" s="254"/>
      <c r="L243" s="258"/>
      <c r="M243" s="259"/>
      <c r="N243" s="260"/>
      <c r="O243" s="260"/>
      <c r="P243" s="260"/>
      <c r="Q243" s="260"/>
      <c r="R243" s="260"/>
      <c r="S243" s="260"/>
      <c r="T243" s="261"/>
      <c r="U243" s="13"/>
      <c r="V243" s="13"/>
      <c r="W243" s="13"/>
      <c r="X243" s="13"/>
      <c r="Y243" s="13"/>
      <c r="Z243" s="13"/>
      <c r="AA243" s="13"/>
      <c r="AB243" s="13"/>
      <c r="AC243" s="13"/>
      <c r="AD243" s="13"/>
      <c r="AE243" s="13"/>
      <c r="AT243" s="262" t="s">
        <v>276</v>
      </c>
      <c r="AU243" s="262" t="s">
        <v>86</v>
      </c>
      <c r="AV243" s="13" t="s">
        <v>84</v>
      </c>
      <c r="AW243" s="13" t="s">
        <v>32</v>
      </c>
      <c r="AX243" s="13" t="s">
        <v>76</v>
      </c>
      <c r="AY243" s="262" t="s">
        <v>251</v>
      </c>
    </row>
    <row r="244" s="12" customFormat="1">
      <c r="A244" s="12"/>
      <c r="B244" s="242"/>
      <c r="C244" s="243"/>
      <c r="D244" s="234" t="s">
        <v>276</v>
      </c>
      <c r="E244" s="244" t="s">
        <v>1</v>
      </c>
      <c r="F244" s="245" t="s">
        <v>2685</v>
      </c>
      <c r="G244" s="243"/>
      <c r="H244" s="246">
        <v>85.5</v>
      </c>
      <c r="I244" s="247"/>
      <c r="J244" s="243"/>
      <c r="K244" s="243"/>
      <c r="L244" s="248"/>
      <c r="M244" s="249"/>
      <c r="N244" s="250"/>
      <c r="O244" s="250"/>
      <c r="P244" s="250"/>
      <c r="Q244" s="250"/>
      <c r="R244" s="250"/>
      <c r="S244" s="250"/>
      <c r="T244" s="251"/>
      <c r="U244" s="12"/>
      <c r="V244" s="12"/>
      <c r="W244" s="12"/>
      <c r="X244" s="12"/>
      <c r="Y244" s="12"/>
      <c r="Z244" s="12"/>
      <c r="AA244" s="12"/>
      <c r="AB244" s="12"/>
      <c r="AC244" s="12"/>
      <c r="AD244" s="12"/>
      <c r="AE244" s="12"/>
      <c r="AT244" s="252" t="s">
        <v>276</v>
      </c>
      <c r="AU244" s="252" t="s">
        <v>86</v>
      </c>
      <c r="AV244" s="12" t="s">
        <v>86</v>
      </c>
      <c r="AW244" s="12" t="s">
        <v>32</v>
      </c>
      <c r="AX244" s="12" t="s">
        <v>76</v>
      </c>
      <c r="AY244" s="252" t="s">
        <v>251</v>
      </c>
    </row>
    <row r="245" s="15" customFormat="1">
      <c r="A245" s="15"/>
      <c r="B245" s="274"/>
      <c r="C245" s="275"/>
      <c r="D245" s="234" t="s">
        <v>276</v>
      </c>
      <c r="E245" s="276" t="s">
        <v>1181</v>
      </c>
      <c r="F245" s="277" t="s">
        <v>423</v>
      </c>
      <c r="G245" s="275"/>
      <c r="H245" s="278">
        <v>85.5</v>
      </c>
      <c r="I245" s="279"/>
      <c r="J245" s="275"/>
      <c r="K245" s="275"/>
      <c r="L245" s="280"/>
      <c r="M245" s="281"/>
      <c r="N245" s="282"/>
      <c r="O245" s="282"/>
      <c r="P245" s="282"/>
      <c r="Q245" s="282"/>
      <c r="R245" s="282"/>
      <c r="S245" s="282"/>
      <c r="T245" s="283"/>
      <c r="U245" s="15"/>
      <c r="V245" s="15"/>
      <c r="W245" s="15"/>
      <c r="X245" s="15"/>
      <c r="Y245" s="15"/>
      <c r="Z245" s="15"/>
      <c r="AA245" s="15"/>
      <c r="AB245" s="15"/>
      <c r="AC245" s="15"/>
      <c r="AD245" s="15"/>
      <c r="AE245" s="15"/>
      <c r="AT245" s="284" t="s">
        <v>276</v>
      </c>
      <c r="AU245" s="284" t="s">
        <v>86</v>
      </c>
      <c r="AV245" s="15" t="s">
        <v>254</v>
      </c>
      <c r="AW245" s="15" t="s">
        <v>32</v>
      </c>
      <c r="AX245" s="15" t="s">
        <v>84</v>
      </c>
      <c r="AY245" s="284" t="s">
        <v>251</v>
      </c>
    </row>
    <row r="246" s="2" customFormat="1" ht="24.15" customHeight="1">
      <c r="A246" s="38"/>
      <c r="B246" s="39"/>
      <c r="C246" s="220" t="s">
        <v>387</v>
      </c>
      <c r="D246" s="220" t="s">
        <v>255</v>
      </c>
      <c r="E246" s="221" t="s">
        <v>1411</v>
      </c>
      <c r="F246" s="222" t="s">
        <v>1412</v>
      </c>
      <c r="G246" s="223" t="s">
        <v>409</v>
      </c>
      <c r="H246" s="224">
        <v>85.5</v>
      </c>
      <c r="I246" s="225"/>
      <c r="J246" s="226">
        <f>ROUND(I246*H246,2)</f>
        <v>0</v>
      </c>
      <c r="K246" s="227"/>
      <c r="L246" s="44"/>
      <c r="M246" s="228" t="s">
        <v>1</v>
      </c>
      <c r="N246" s="229" t="s">
        <v>41</v>
      </c>
      <c r="O246" s="91"/>
      <c r="P246" s="230">
        <f>O246*H246</f>
        <v>0</v>
      </c>
      <c r="Q246" s="230">
        <v>0</v>
      </c>
      <c r="R246" s="230">
        <f>Q246*H246</f>
        <v>0</v>
      </c>
      <c r="S246" s="230">
        <v>0</v>
      </c>
      <c r="T246" s="231">
        <f>S246*H246</f>
        <v>0</v>
      </c>
      <c r="U246" s="38"/>
      <c r="V246" s="38"/>
      <c r="W246" s="38"/>
      <c r="X246" s="38"/>
      <c r="Y246" s="38"/>
      <c r="Z246" s="38"/>
      <c r="AA246" s="38"/>
      <c r="AB246" s="38"/>
      <c r="AC246" s="38"/>
      <c r="AD246" s="38"/>
      <c r="AE246" s="38"/>
      <c r="AR246" s="232" t="s">
        <v>254</v>
      </c>
      <c r="AT246" s="232" t="s">
        <v>255</v>
      </c>
      <c r="AU246" s="232" t="s">
        <v>86</v>
      </c>
      <c r="AY246" s="17" t="s">
        <v>251</v>
      </c>
      <c r="BE246" s="233">
        <f>IF(N246="základní",J246,0)</f>
        <v>0</v>
      </c>
      <c r="BF246" s="233">
        <f>IF(N246="snížená",J246,0)</f>
        <v>0</v>
      </c>
      <c r="BG246" s="233">
        <f>IF(N246="zákl. přenesená",J246,0)</f>
        <v>0</v>
      </c>
      <c r="BH246" s="233">
        <f>IF(N246="sníž. přenesená",J246,0)</f>
        <v>0</v>
      </c>
      <c r="BI246" s="233">
        <f>IF(N246="nulová",J246,0)</f>
        <v>0</v>
      </c>
      <c r="BJ246" s="17" t="s">
        <v>84</v>
      </c>
      <c r="BK246" s="233">
        <f>ROUND(I246*H246,2)</f>
        <v>0</v>
      </c>
      <c r="BL246" s="17" t="s">
        <v>254</v>
      </c>
      <c r="BM246" s="232" t="s">
        <v>2686</v>
      </c>
    </row>
    <row r="247" s="2" customFormat="1">
      <c r="A247" s="38"/>
      <c r="B247" s="39"/>
      <c r="C247" s="40"/>
      <c r="D247" s="234" t="s">
        <v>260</v>
      </c>
      <c r="E247" s="40"/>
      <c r="F247" s="235" t="s">
        <v>1414</v>
      </c>
      <c r="G247" s="40"/>
      <c r="H247" s="40"/>
      <c r="I247" s="236"/>
      <c r="J247" s="40"/>
      <c r="K247" s="40"/>
      <c r="L247" s="44"/>
      <c r="M247" s="237"/>
      <c r="N247" s="238"/>
      <c r="O247" s="91"/>
      <c r="P247" s="91"/>
      <c r="Q247" s="91"/>
      <c r="R247" s="91"/>
      <c r="S247" s="91"/>
      <c r="T247" s="92"/>
      <c r="U247" s="38"/>
      <c r="V247" s="38"/>
      <c r="W247" s="38"/>
      <c r="X247" s="38"/>
      <c r="Y247" s="38"/>
      <c r="Z247" s="38"/>
      <c r="AA247" s="38"/>
      <c r="AB247" s="38"/>
      <c r="AC247" s="38"/>
      <c r="AD247" s="38"/>
      <c r="AE247" s="38"/>
      <c r="AT247" s="17" t="s">
        <v>260</v>
      </c>
      <c r="AU247" s="17" t="s">
        <v>86</v>
      </c>
    </row>
    <row r="248" s="2" customFormat="1">
      <c r="A248" s="38"/>
      <c r="B248" s="39"/>
      <c r="C248" s="40"/>
      <c r="D248" s="240" t="s">
        <v>274</v>
      </c>
      <c r="E248" s="40"/>
      <c r="F248" s="241" t="s">
        <v>1415</v>
      </c>
      <c r="G248" s="40"/>
      <c r="H248" s="40"/>
      <c r="I248" s="236"/>
      <c r="J248" s="40"/>
      <c r="K248" s="40"/>
      <c r="L248" s="44"/>
      <c r="M248" s="237"/>
      <c r="N248" s="238"/>
      <c r="O248" s="91"/>
      <c r="P248" s="91"/>
      <c r="Q248" s="91"/>
      <c r="R248" s="91"/>
      <c r="S248" s="91"/>
      <c r="T248" s="92"/>
      <c r="U248" s="38"/>
      <c r="V248" s="38"/>
      <c r="W248" s="38"/>
      <c r="X248" s="38"/>
      <c r="Y248" s="38"/>
      <c r="Z248" s="38"/>
      <c r="AA248" s="38"/>
      <c r="AB248" s="38"/>
      <c r="AC248" s="38"/>
      <c r="AD248" s="38"/>
      <c r="AE248" s="38"/>
      <c r="AT248" s="17" t="s">
        <v>274</v>
      </c>
      <c r="AU248" s="17" t="s">
        <v>86</v>
      </c>
    </row>
    <row r="249" s="12" customFormat="1">
      <c r="A249" s="12"/>
      <c r="B249" s="242"/>
      <c r="C249" s="243"/>
      <c r="D249" s="234" t="s">
        <v>276</v>
      </c>
      <c r="E249" s="244" t="s">
        <v>1</v>
      </c>
      <c r="F249" s="245" t="s">
        <v>1181</v>
      </c>
      <c r="G249" s="243"/>
      <c r="H249" s="246">
        <v>85.5</v>
      </c>
      <c r="I249" s="247"/>
      <c r="J249" s="243"/>
      <c r="K249" s="243"/>
      <c r="L249" s="248"/>
      <c r="M249" s="249"/>
      <c r="N249" s="250"/>
      <c r="O249" s="250"/>
      <c r="P249" s="250"/>
      <c r="Q249" s="250"/>
      <c r="R249" s="250"/>
      <c r="S249" s="250"/>
      <c r="T249" s="251"/>
      <c r="U249" s="12"/>
      <c r="V249" s="12"/>
      <c r="W249" s="12"/>
      <c r="X249" s="12"/>
      <c r="Y249" s="12"/>
      <c r="Z249" s="12"/>
      <c r="AA249" s="12"/>
      <c r="AB249" s="12"/>
      <c r="AC249" s="12"/>
      <c r="AD249" s="12"/>
      <c r="AE249" s="12"/>
      <c r="AT249" s="252" t="s">
        <v>276</v>
      </c>
      <c r="AU249" s="252" t="s">
        <v>86</v>
      </c>
      <c r="AV249" s="12" t="s">
        <v>86</v>
      </c>
      <c r="AW249" s="12" t="s">
        <v>32</v>
      </c>
      <c r="AX249" s="12" t="s">
        <v>84</v>
      </c>
      <c r="AY249" s="252" t="s">
        <v>251</v>
      </c>
    </row>
    <row r="250" s="2" customFormat="1" ht="16.5" customHeight="1">
      <c r="A250" s="38"/>
      <c r="B250" s="39"/>
      <c r="C250" s="292" t="s">
        <v>392</v>
      </c>
      <c r="D250" s="292" t="s">
        <v>1133</v>
      </c>
      <c r="E250" s="293" t="s">
        <v>1416</v>
      </c>
      <c r="F250" s="294" t="s">
        <v>1417</v>
      </c>
      <c r="G250" s="295" t="s">
        <v>1136</v>
      </c>
      <c r="H250" s="296">
        <v>1.71</v>
      </c>
      <c r="I250" s="297"/>
      <c r="J250" s="298">
        <f>ROUND(I250*H250,2)</f>
        <v>0</v>
      </c>
      <c r="K250" s="299"/>
      <c r="L250" s="300"/>
      <c r="M250" s="301" t="s">
        <v>1</v>
      </c>
      <c r="N250" s="302" t="s">
        <v>41</v>
      </c>
      <c r="O250" s="91"/>
      <c r="P250" s="230">
        <f>O250*H250</f>
        <v>0</v>
      </c>
      <c r="Q250" s="230">
        <v>0.001</v>
      </c>
      <c r="R250" s="230">
        <f>Q250*H250</f>
        <v>0.0017099999999999999</v>
      </c>
      <c r="S250" s="230">
        <v>0</v>
      </c>
      <c r="T250" s="231">
        <f>S250*H250</f>
        <v>0</v>
      </c>
      <c r="U250" s="38"/>
      <c r="V250" s="38"/>
      <c r="W250" s="38"/>
      <c r="X250" s="38"/>
      <c r="Y250" s="38"/>
      <c r="Z250" s="38"/>
      <c r="AA250" s="38"/>
      <c r="AB250" s="38"/>
      <c r="AC250" s="38"/>
      <c r="AD250" s="38"/>
      <c r="AE250" s="38"/>
      <c r="AR250" s="232" t="s">
        <v>299</v>
      </c>
      <c r="AT250" s="232" t="s">
        <v>1133</v>
      </c>
      <c r="AU250" s="232" t="s">
        <v>86</v>
      </c>
      <c r="AY250" s="17" t="s">
        <v>251</v>
      </c>
      <c r="BE250" s="233">
        <f>IF(N250="základní",J250,0)</f>
        <v>0</v>
      </c>
      <c r="BF250" s="233">
        <f>IF(N250="snížená",J250,0)</f>
        <v>0</v>
      </c>
      <c r="BG250" s="233">
        <f>IF(N250="zákl. přenesená",J250,0)</f>
        <v>0</v>
      </c>
      <c r="BH250" s="233">
        <f>IF(N250="sníž. přenesená",J250,0)</f>
        <v>0</v>
      </c>
      <c r="BI250" s="233">
        <f>IF(N250="nulová",J250,0)</f>
        <v>0</v>
      </c>
      <c r="BJ250" s="17" t="s">
        <v>84</v>
      </c>
      <c r="BK250" s="233">
        <f>ROUND(I250*H250,2)</f>
        <v>0</v>
      </c>
      <c r="BL250" s="17" t="s">
        <v>254</v>
      </c>
      <c r="BM250" s="232" t="s">
        <v>2687</v>
      </c>
    </row>
    <row r="251" s="2" customFormat="1">
      <c r="A251" s="38"/>
      <c r="B251" s="39"/>
      <c r="C251" s="40"/>
      <c r="D251" s="234" t="s">
        <v>260</v>
      </c>
      <c r="E251" s="40"/>
      <c r="F251" s="235" t="s">
        <v>1417</v>
      </c>
      <c r="G251" s="40"/>
      <c r="H251" s="40"/>
      <c r="I251" s="236"/>
      <c r="J251" s="40"/>
      <c r="K251" s="40"/>
      <c r="L251" s="44"/>
      <c r="M251" s="237"/>
      <c r="N251" s="238"/>
      <c r="O251" s="91"/>
      <c r="P251" s="91"/>
      <c r="Q251" s="91"/>
      <c r="R251" s="91"/>
      <c r="S251" s="91"/>
      <c r="T251" s="92"/>
      <c r="U251" s="38"/>
      <c r="V251" s="38"/>
      <c r="W251" s="38"/>
      <c r="X251" s="38"/>
      <c r="Y251" s="38"/>
      <c r="Z251" s="38"/>
      <c r="AA251" s="38"/>
      <c r="AB251" s="38"/>
      <c r="AC251" s="38"/>
      <c r="AD251" s="38"/>
      <c r="AE251" s="38"/>
      <c r="AT251" s="17" t="s">
        <v>260</v>
      </c>
      <c r="AU251" s="17" t="s">
        <v>86</v>
      </c>
    </row>
    <row r="252" s="12" customFormat="1">
      <c r="A252" s="12"/>
      <c r="B252" s="242"/>
      <c r="C252" s="243"/>
      <c r="D252" s="234" t="s">
        <v>276</v>
      </c>
      <c r="E252" s="243"/>
      <c r="F252" s="245" t="s">
        <v>2688</v>
      </c>
      <c r="G252" s="243"/>
      <c r="H252" s="246">
        <v>1.71</v>
      </c>
      <c r="I252" s="247"/>
      <c r="J252" s="243"/>
      <c r="K252" s="243"/>
      <c r="L252" s="248"/>
      <c r="M252" s="249"/>
      <c r="N252" s="250"/>
      <c r="O252" s="250"/>
      <c r="P252" s="250"/>
      <c r="Q252" s="250"/>
      <c r="R252" s="250"/>
      <c r="S252" s="250"/>
      <c r="T252" s="251"/>
      <c r="U252" s="12"/>
      <c r="V252" s="12"/>
      <c r="W252" s="12"/>
      <c r="X252" s="12"/>
      <c r="Y252" s="12"/>
      <c r="Z252" s="12"/>
      <c r="AA252" s="12"/>
      <c r="AB252" s="12"/>
      <c r="AC252" s="12"/>
      <c r="AD252" s="12"/>
      <c r="AE252" s="12"/>
      <c r="AT252" s="252" t="s">
        <v>276</v>
      </c>
      <c r="AU252" s="252" t="s">
        <v>86</v>
      </c>
      <c r="AV252" s="12" t="s">
        <v>86</v>
      </c>
      <c r="AW252" s="12" t="s">
        <v>4</v>
      </c>
      <c r="AX252" s="12" t="s">
        <v>84</v>
      </c>
      <c r="AY252" s="252" t="s">
        <v>251</v>
      </c>
    </row>
    <row r="253" s="2" customFormat="1" ht="24.15" customHeight="1">
      <c r="A253" s="38"/>
      <c r="B253" s="39"/>
      <c r="C253" s="220" t="s">
        <v>397</v>
      </c>
      <c r="D253" s="220" t="s">
        <v>255</v>
      </c>
      <c r="E253" s="221" t="s">
        <v>2225</v>
      </c>
      <c r="F253" s="222" t="s">
        <v>2226</v>
      </c>
      <c r="G253" s="223" t="s">
        <v>409</v>
      </c>
      <c r="H253" s="224">
        <v>6.2999999999999998</v>
      </c>
      <c r="I253" s="225"/>
      <c r="J253" s="226">
        <f>ROUND(I253*H253,2)</f>
        <v>0</v>
      </c>
      <c r="K253" s="227"/>
      <c r="L253" s="44"/>
      <c r="M253" s="228" t="s">
        <v>1</v>
      </c>
      <c r="N253" s="229" t="s">
        <v>41</v>
      </c>
      <c r="O253" s="91"/>
      <c r="P253" s="230">
        <f>O253*H253</f>
        <v>0</v>
      </c>
      <c r="Q253" s="230">
        <v>0</v>
      </c>
      <c r="R253" s="230">
        <f>Q253*H253</f>
        <v>0</v>
      </c>
      <c r="S253" s="230">
        <v>0</v>
      </c>
      <c r="T253" s="231">
        <f>S253*H253</f>
        <v>0</v>
      </c>
      <c r="U253" s="38"/>
      <c r="V253" s="38"/>
      <c r="W253" s="38"/>
      <c r="X253" s="38"/>
      <c r="Y253" s="38"/>
      <c r="Z253" s="38"/>
      <c r="AA253" s="38"/>
      <c r="AB253" s="38"/>
      <c r="AC253" s="38"/>
      <c r="AD253" s="38"/>
      <c r="AE253" s="38"/>
      <c r="AR253" s="232" t="s">
        <v>254</v>
      </c>
      <c r="AT253" s="232" t="s">
        <v>255</v>
      </c>
      <c r="AU253" s="232" t="s">
        <v>86</v>
      </c>
      <c r="AY253" s="17" t="s">
        <v>251</v>
      </c>
      <c r="BE253" s="233">
        <f>IF(N253="základní",J253,0)</f>
        <v>0</v>
      </c>
      <c r="BF253" s="233">
        <f>IF(N253="snížená",J253,0)</f>
        <v>0</v>
      </c>
      <c r="BG253" s="233">
        <f>IF(N253="zákl. přenesená",J253,0)</f>
        <v>0</v>
      </c>
      <c r="BH253" s="233">
        <f>IF(N253="sníž. přenesená",J253,0)</f>
        <v>0</v>
      </c>
      <c r="BI253" s="233">
        <f>IF(N253="nulová",J253,0)</f>
        <v>0</v>
      </c>
      <c r="BJ253" s="17" t="s">
        <v>84</v>
      </c>
      <c r="BK253" s="233">
        <f>ROUND(I253*H253,2)</f>
        <v>0</v>
      </c>
      <c r="BL253" s="17" t="s">
        <v>254</v>
      </c>
      <c r="BM253" s="232" t="s">
        <v>2689</v>
      </c>
    </row>
    <row r="254" s="2" customFormat="1">
      <c r="A254" s="38"/>
      <c r="B254" s="39"/>
      <c r="C254" s="40"/>
      <c r="D254" s="234" t="s">
        <v>260</v>
      </c>
      <c r="E254" s="40"/>
      <c r="F254" s="235" t="s">
        <v>2228</v>
      </c>
      <c r="G254" s="40"/>
      <c r="H254" s="40"/>
      <c r="I254" s="236"/>
      <c r="J254" s="40"/>
      <c r="K254" s="40"/>
      <c r="L254" s="44"/>
      <c r="M254" s="237"/>
      <c r="N254" s="238"/>
      <c r="O254" s="91"/>
      <c r="P254" s="91"/>
      <c r="Q254" s="91"/>
      <c r="R254" s="91"/>
      <c r="S254" s="91"/>
      <c r="T254" s="92"/>
      <c r="U254" s="38"/>
      <c r="V254" s="38"/>
      <c r="W254" s="38"/>
      <c r="X254" s="38"/>
      <c r="Y254" s="38"/>
      <c r="Z254" s="38"/>
      <c r="AA254" s="38"/>
      <c r="AB254" s="38"/>
      <c r="AC254" s="38"/>
      <c r="AD254" s="38"/>
      <c r="AE254" s="38"/>
      <c r="AT254" s="17" t="s">
        <v>260</v>
      </c>
      <c r="AU254" s="17" t="s">
        <v>86</v>
      </c>
    </row>
    <row r="255" s="2" customFormat="1">
      <c r="A255" s="38"/>
      <c r="B255" s="39"/>
      <c r="C255" s="40"/>
      <c r="D255" s="240" t="s">
        <v>274</v>
      </c>
      <c r="E255" s="40"/>
      <c r="F255" s="241" t="s">
        <v>2229</v>
      </c>
      <c r="G255" s="40"/>
      <c r="H255" s="40"/>
      <c r="I255" s="236"/>
      <c r="J255" s="40"/>
      <c r="K255" s="40"/>
      <c r="L255" s="44"/>
      <c r="M255" s="237"/>
      <c r="N255" s="238"/>
      <c r="O255" s="91"/>
      <c r="P255" s="91"/>
      <c r="Q255" s="91"/>
      <c r="R255" s="91"/>
      <c r="S255" s="91"/>
      <c r="T255" s="92"/>
      <c r="U255" s="38"/>
      <c r="V255" s="38"/>
      <c r="W255" s="38"/>
      <c r="X255" s="38"/>
      <c r="Y255" s="38"/>
      <c r="Z255" s="38"/>
      <c r="AA255" s="38"/>
      <c r="AB255" s="38"/>
      <c r="AC255" s="38"/>
      <c r="AD255" s="38"/>
      <c r="AE255" s="38"/>
      <c r="AT255" s="17" t="s">
        <v>274</v>
      </c>
      <c r="AU255" s="17" t="s">
        <v>86</v>
      </c>
    </row>
    <row r="256" s="12" customFormat="1">
      <c r="A256" s="12"/>
      <c r="B256" s="242"/>
      <c r="C256" s="243"/>
      <c r="D256" s="234" t="s">
        <v>276</v>
      </c>
      <c r="E256" s="244" t="s">
        <v>1</v>
      </c>
      <c r="F256" s="245" t="s">
        <v>2153</v>
      </c>
      <c r="G256" s="243"/>
      <c r="H256" s="246">
        <v>6.2999999999999998</v>
      </c>
      <c r="I256" s="247"/>
      <c r="J256" s="243"/>
      <c r="K256" s="243"/>
      <c r="L256" s="248"/>
      <c r="M256" s="249"/>
      <c r="N256" s="250"/>
      <c r="O256" s="250"/>
      <c r="P256" s="250"/>
      <c r="Q256" s="250"/>
      <c r="R256" s="250"/>
      <c r="S256" s="250"/>
      <c r="T256" s="251"/>
      <c r="U256" s="12"/>
      <c r="V256" s="12"/>
      <c r="W256" s="12"/>
      <c r="X256" s="12"/>
      <c r="Y256" s="12"/>
      <c r="Z256" s="12"/>
      <c r="AA256" s="12"/>
      <c r="AB256" s="12"/>
      <c r="AC256" s="12"/>
      <c r="AD256" s="12"/>
      <c r="AE256" s="12"/>
      <c r="AT256" s="252" t="s">
        <v>276</v>
      </c>
      <c r="AU256" s="252" t="s">
        <v>86</v>
      </c>
      <c r="AV256" s="12" t="s">
        <v>86</v>
      </c>
      <c r="AW256" s="12" t="s">
        <v>32</v>
      </c>
      <c r="AX256" s="12" t="s">
        <v>84</v>
      </c>
      <c r="AY256" s="252" t="s">
        <v>251</v>
      </c>
    </row>
    <row r="257" s="2" customFormat="1" ht="16.5" customHeight="1">
      <c r="A257" s="38"/>
      <c r="B257" s="39"/>
      <c r="C257" s="292" t="s">
        <v>952</v>
      </c>
      <c r="D257" s="292" t="s">
        <v>1133</v>
      </c>
      <c r="E257" s="293" t="s">
        <v>1134</v>
      </c>
      <c r="F257" s="294" t="s">
        <v>1135</v>
      </c>
      <c r="G257" s="295" t="s">
        <v>1136</v>
      </c>
      <c r="H257" s="296">
        <v>0.126</v>
      </c>
      <c r="I257" s="297"/>
      <c r="J257" s="298">
        <f>ROUND(I257*H257,2)</f>
        <v>0</v>
      </c>
      <c r="K257" s="299"/>
      <c r="L257" s="300"/>
      <c r="M257" s="301" t="s">
        <v>1</v>
      </c>
      <c r="N257" s="302" t="s">
        <v>41</v>
      </c>
      <c r="O257" s="91"/>
      <c r="P257" s="230">
        <f>O257*H257</f>
        <v>0</v>
      </c>
      <c r="Q257" s="230">
        <v>0.001</v>
      </c>
      <c r="R257" s="230">
        <f>Q257*H257</f>
        <v>0.000126</v>
      </c>
      <c r="S257" s="230">
        <v>0</v>
      </c>
      <c r="T257" s="231">
        <f>S257*H257</f>
        <v>0</v>
      </c>
      <c r="U257" s="38"/>
      <c r="V257" s="38"/>
      <c r="W257" s="38"/>
      <c r="X257" s="38"/>
      <c r="Y257" s="38"/>
      <c r="Z257" s="38"/>
      <c r="AA257" s="38"/>
      <c r="AB257" s="38"/>
      <c r="AC257" s="38"/>
      <c r="AD257" s="38"/>
      <c r="AE257" s="38"/>
      <c r="AR257" s="232" t="s">
        <v>299</v>
      </c>
      <c r="AT257" s="232" t="s">
        <v>1133</v>
      </c>
      <c r="AU257" s="232" t="s">
        <v>86</v>
      </c>
      <c r="AY257" s="17" t="s">
        <v>251</v>
      </c>
      <c r="BE257" s="233">
        <f>IF(N257="základní",J257,0)</f>
        <v>0</v>
      </c>
      <c r="BF257" s="233">
        <f>IF(N257="snížená",J257,0)</f>
        <v>0</v>
      </c>
      <c r="BG257" s="233">
        <f>IF(N257="zákl. přenesená",J257,0)</f>
        <v>0</v>
      </c>
      <c r="BH257" s="233">
        <f>IF(N257="sníž. přenesená",J257,0)</f>
        <v>0</v>
      </c>
      <c r="BI257" s="233">
        <f>IF(N257="nulová",J257,0)</f>
        <v>0</v>
      </c>
      <c r="BJ257" s="17" t="s">
        <v>84</v>
      </c>
      <c r="BK257" s="233">
        <f>ROUND(I257*H257,2)</f>
        <v>0</v>
      </c>
      <c r="BL257" s="17" t="s">
        <v>254</v>
      </c>
      <c r="BM257" s="232" t="s">
        <v>2690</v>
      </c>
    </row>
    <row r="258" s="2" customFormat="1">
      <c r="A258" s="38"/>
      <c r="B258" s="39"/>
      <c r="C258" s="40"/>
      <c r="D258" s="234" t="s">
        <v>260</v>
      </c>
      <c r="E258" s="40"/>
      <c r="F258" s="235" t="s">
        <v>1135</v>
      </c>
      <c r="G258" s="40"/>
      <c r="H258" s="40"/>
      <c r="I258" s="236"/>
      <c r="J258" s="40"/>
      <c r="K258" s="40"/>
      <c r="L258" s="44"/>
      <c r="M258" s="237"/>
      <c r="N258" s="238"/>
      <c r="O258" s="91"/>
      <c r="P258" s="91"/>
      <c r="Q258" s="91"/>
      <c r="R258" s="91"/>
      <c r="S258" s="91"/>
      <c r="T258" s="92"/>
      <c r="U258" s="38"/>
      <c r="V258" s="38"/>
      <c r="W258" s="38"/>
      <c r="X258" s="38"/>
      <c r="Y258" s="38"/>
      <c r="Z258" s="38"/>
      <c r="AA258" s="38"/>
      <c r="AB258" s="38"/>
      <c r="AC258" s="38"/>
      <c r="AD258" s="38"/>
      <c r="AE258" s="38"/>
      <c r="AT258" s="17" t="s">
        <v>260</v>
      </c>
      <c r="AU258" s="17" t="s">
        <v>86</v>
      </c>
    </row>
    <row r="259" s="12" customFormat="1">
      <c r="A259" s="12"/>
      <c r="B259" s="242"/>
      <c r="C259" s="243"/>
      <c r="D259" s="234" t="s">
        <v>276</v>
      </c>
      <c r="E259" s="243"/>
      <c r="F259" s="245" t="s">
        <v>2691</v>
      </c>
      <c r="G259" s="243"/>
      <c r="H259" s="246">
        <v>0.126</v>
      </c>
      <c r="I259" s="247"/>
      <c r="J259" s="243"/>
      <c r="K259" s="243"/>
      <c r="L259" s="248"/>
      <c r="M259" s="249"/>
      <c r="N259" s="250"/>
      <c r="O259" s="250"/>
      <c r="P259" s="250"/>
      <c r="Q259" s="250"/>
      <c r="R259" s="250"/>
      <c r="S259" s="250"/>
      <c r="T259" s="251"/>
      <c r="U259" s="12"/>
      <c r="V259" s="12"/>
      <c r="W259" s="12"/>
      <c r="X259" s="12"/>
      <c r="Y259" s="12"/>
      <c r="Z259" s="12"/>
      <c r="AA259" s="12"/>
      <c r="AB259" s="12"/>
      <c r="AC259" s="12"/>
      <c r="AD259" s="12"/>
      <c r="AE259" s="12"/>
      <c r="AT259" s="252" t="s">
        <v>276</v>
      </c>
      <c r="AU259" s="252" t="s">
        <v>86</v>
      </c>
      <c r="AV259" s="12" t="s">
        <v>86</v>
      </c>
      <c r="AW259" s="12" t="s">
        <v>4</v>
      </c>
      <c r="AX259" s="12" t="s">
        <v>84</v>
      </c>
      <c r="AY259" s="252" t="s">
        <v>251</v>
      </c>
    </row>
    <row r="260" s="2" customFormat="1" ht="24.15" customHeight="1">
      <c r="A260" s="38"/>
      <c r="B260" s="39"/>
      <c r="C260" s="220" t="s">
        <v>962</v>
      </c>
      <c r="D260" s="220" t="s">
        <v>255</v>
      </c>
      <c r="E260" s="221" t="s">
        <v>1420</v>
      </c>
      <c r="F260" s="222" t="s">
        <v>1421</v>
      </c>
      <c r="G260" s="223" t="s">
        <v>409</v>
      </c>
      <c r="H260" s="224">
        <v>126</v>
      </c>
      <c r="I260" s="225"/>
      <c r="J260" s="226">
        <f>ROUND(I260*H260,2)</f>
        <v>0</v>
      </c>
      <c r="K260" s="227"/>
      <c r="L260" s="44"/>
      <c r="M260" s="228" t="s">
        <v>1</v>
      </c>
      <c r="N260" s="229" t="s">
        <v>41</v>
      </c>
      <c r="O260" s="91"/>
      <c r="P260" s="230">
        <f>O260*H260</f>
        <v>0</v>
      </c>
      <c r="Q260" s="230">
        <v>0</v>
      </c>
      <c r="R260" s="230">
        <f>Q260*H260</f>
        <v>0</v>
      </c>
      <c r="S260" s="230">
        <v>0</v>
      </c>
      <c r="T260" s="231">
        <f>S260*H260</f>
        <v>0</v>
      </c>
      <c r="U260" s="38"/>
      <c r="V260" s="38"/>
      <c r="W260" s="38"/>
      <c r="X260" s="38"/>
      <c r="Y260" s="38"/>
      <c r="Z260" s="38"/>
      <c r="AA260" s="38"/>
      <c r="AB260" s="38"/>
      <c r="AC260" s="38"/>
      <c r="AD260" s="38"/>
      <c r="AE260" s="38"/>
      <c r="AR260" s="232" t="s">
        <v>254</v>
      </c>
      <c r="AT260" s="232" t="s">
        <v>255</v>
      </c>
      <c r="AU260" s="232" t="s">
        <v>86</v>
      </c>
      <c r="AY260" s="17" t="s">
        <v>251</v>
      </c>
      <c r="BE260" s="233">
        <f>IF(N260="základní",J260,0)</f>
        <v>0</v>
      </c>
      <c r="BF260" s="233">
        <f>IF(N260="snížená",J260,0)</f>
        <v>0</v>
      </c>
      <c r="BG260" s="233">
        <f>IF(N260="zákl. přenesená",J260,0)</f>
        <v>0</v>
      </c>
      <c r="BH260" s="233">
        <f>IF(N260="sníž. přenesená",J260,0)</f>
        <v>0</v>
      </c>
      <c r="BI260" s="233">
        <f>IF(N260="nulová",J260,0)</f>
        <v>0</v>
      </c>
      <c r="BJ260" s="17" t="s">
        <v>84</v>
      </c>
      <c r="BK260" s="233">
        <f>ROUND(I260*H260,2)</f>
        <v>0</v>
      </c>
      <c r="BL260" s="17" t="s">
        <v>254</v>
      </c>
      <c r="BM260" s="232" t="s">
        <v>2692</v>
      </c>
    </row>
    <row r="261" s="2" customFormat="1">
      <c r="A261" s="38"/>
      <c r="B261" s="39"/>
      <c r="C261" s="40"/>
      <c r="D261" s="234" t="s">
        <v>260</v>
      </c>
      <c r="E261" s="40"/>
      <c r="F261" s="235" t="s">
        <v>1423</v>
      </c>
      <c r="G261" s="40"/>
      <c r="H261" s="40"/>
      <c r="I261" s="236"/>
      <c r="J261" s="40"/>
      <c r="K261" s="40"/>
      <c r="L261" s="44"/>
      <c r="M261" s="237"/>
      <c r="N261" s="238"/>
      <c r="O261" s="91"/>
      <c r="P261" s="91"/>
      <c r="Q261" s="91"/>
      <c r="R261" s="91"/>
      <c r="S261" s="91"/>
      <c r="T261" s="92"/>
      <c r="U261" s="38"/>
      <c r="V261" s="38"/>
      <c r="W261" s="38"/>
      <c r="X261" s="38"/>
      <c r="Y261" s="38"/>
      <c r="Z261" s="38"/>
      <c r="AA261" s="38"/>
      <c r="AB261" s="38"/>
      <c r="AC261" s="38"/>
      <c r="AD261" s="38"/>
      <c r="AE261" s="38"/>
      <c r="AT261" s="17" t="s">
        <v>260</v>
      </c>
      <c r="AU261" s="17" t="s">
        <v>86</v>
      </c>
    </row>
    <row r="262" s="2" customFormat="1">
      <c r="A262" s="38"/>
      <c r="B262" s="39"/>
      <c r="C262" s="40"/>
      <c r="D262" s="240" t="s">
        <v>274</v>
      </c>
      <c r="E262" s="40"/>
      <c r="F262" s="241" t="s">
        <v>1424</v>
      </c>
      <c r="G262" s="40"/>
      <c r="H262" s="40"/>
      <c r="I262" s="236"/>
      <c r="J262" s="40"/>
      <c r="K262" s="40"/>
      <c r="L262" s="44"/>
      <c r="M262" s="237"/>
      <c r="N262" s="238"/>
      <c r="O262" s="91"/>
      <c r="P262" s="91"/>
      <c r="Q262" s="91"/>
      <c r="R262" s="91"/>
      <c r="S262" s="91"/>
      <c r="T262" s="92"/>
      <c r="U262" s="38"/>
      <c r="V262" s="38"/>
      <c r="W262" s="38"/>
      <c r="X262" s="38"/>
      <c r="Y262" s="38"/>
      <c r="Z262" s="38"/>
      <c r="AA262" s="38"/>
      <c r="AB262" s="38"/>
      <c r="AC262" s="38"/>
      <c r="AD262" s="38"/>
      <c r="AE262" s="38"/>
      <c r="AT262" s="17" t="s">
        <v>274</v>
      </c>
      <c r="AU262" s="17" t="s">
        <v>86</v>
      </c>
    </row>
    <row r="263" s="12" customFormat="1">
      <c r="A263" s="12"/>
      <c r="B263" s="242"/>
      <c r="C263" s="243"/>
      <c r="D263" s="234" t="s">
        <v>276</v>
      </c>
      <c r="E263" s="244" t="s">
        <v>1</v>
      </c>
      <c r="F263" s="245" t="s">
        <v>2693</v>
      </c>
      <c r="G263" s="243"/>
      <c r="H263" s="246">
        <v>126</v>
      </c>
      <c r="I263" s="247"/>
      <c r="J263" s="243"/>
      <c r="K263" s="243"/>
      <c r="L263" s="248"/>
      <c r="M263" s="249"/>
      <c r="N263" s="250"/>
      <c r="O263" s="250"/>
      <c r="P263" s="250"/>
      <c r="Q263" s="250"/>
      <c r="R263" s="250"/>
      <c r="S263" s="250"/>
      <c r="T263" s="251"/>
      <c r="U263" s="12"/>
      <c r="V263" s="12"/>
      <c r="W263" s="12"/>
      <c r="X263" s="12"/>
      <c r="Y263" s="12"/>
      <c r="Z263" s="12"/>
      <c r="AA263" s="12"/>
      <c r="AB263" s="12"/>
      <c r="AC263" s="12"/>
      <c r="AD263" s="12"/>
      <c r="AE263" s="12"/>
      <c r="AT263" s="252" t="s">
        <v>276</v>
      </c>
      <c r="AU263" s="252" t="s">
        <v>86</v>
      </c>
      <c r="AV263" s="12" t="s">
        <v>86</v>
      </c>
      <c r="AW263" s="12" t="s">
        <v>32</v>
      </c>
      <c r="AX263" s="12" t="s">
        <v>76</v>
      </c>
      <c r="AY263" s="252" t="s">
        <v>251</v>
      </c>
    </row>
    <row r="264" s="15" customFormat="1">
      <c r="A264" s="15"/>
      <c r="B264" s="274"/>
      <c r="C264" s="275"/>
      <c r="D264" s="234" t="s">
        <v>276</v>
      </c>
      <c r="E264" s="276" t="s">
        <v>1</v>
      </c>
      <c r="F264" s="277" t="s">
        <v>423</v>
      </c>
      <c r="G264" s="275"/>
      <c r="H264" s="278">
        <v>126</v>
      </c>
      <c r="I264" s="279"/>
      <c r="J264" s="275"/>
      <c r="K264" s="275"/>
      <c r="L264" s="280"/>
      <c r="M264" s="281"/>
      <c r="N264" s="282"/>
      <c r="O264" s="282"/>
      <c r="P264" s="282"/>
      <c r="Q264" s="282"/>
      <c r="R264" s="282"/>
      <c r="S264" s="282"/>
      <c r="T264" s="283"/>
      <c r="U264" s="15"/>
      <c r="V264" s="15"/>
      <c r="W264" s="15"/>
      <c r="X264" s="15"/>
      <c r="Y264" s="15"/>
      <c r="Z264" s="15"/>
      <c r="AA264" s="15"/>
      <c r="AB264" s="15"/>
      <c r="AC264" s="15"/>
      <c r="AD264" s="15"/>
      <c r="AE264" s="15"/>
      <c r="AT264" s="284" t="s">
        <v>276</v>
      </c>
      <c r="AU264" s="284" t="s">
        <v>86</v>
      </c>
      <c r="AV264" s="15" t="s">
        <v>254</v>
      </c>
      <c r="AW264" s="15" t="s">
        <v>32</v>
      </c>
      <c r="AX264" s="15" t="s">
        <v>84</v>
      </c>
      <c r="AY264" s="284" t="s">
        <v>251</v>
      </c>
    </row>
    <row r="265" s="2" customFormat="1" ht="24.15" customHeight="1">
      <c r="A265" s="38"/>
      <c r="B265" s="39"/>
      <c r="C265" s="220" t="s">
        <v>972</v>
      </c>
      <c r="D265" s="220" t="s">
        <v>255</v>
      </c>
      <c r="E265" s="221" t="s">
        <v>2236</v>
      </c>
      <c r="F265" s="222" t="s">
        <v>2237</v>
      </c>
      <c r="G265" s="223" t="s">
        <v>409</v>
      </c>
      <c r="H265" s="224">
        <v>6.2999999999999998</v>
      </c>
      <c r="I265" s="225"/>
      <c r="J265" s="226">
        <f>ROUND(I265*H265,2)</f>
        <v>0</v>
      </c>
      <c r="K265" s="227"/>
      <c r="L265" s="44"/>
      <c r="M265" s="228" t="s">
        <v>1</v>
      </c>
      <c r="N265" s="229" t="s">
        <v>41</v>
      </c>
      <c r="O265" s="91"/>
      <c r="P265" s="230">
        <f>O265*H265</f>
        <v>0</v>
      </c>
      <c r="Q265" s="230">
        <v>0</v>
      </c>
      <c r="R265" s="230">
        <f>Q265*H265</f>
        <v>0</v>
      </c>
      <c r="S265" s="230">
        <v>0</v>
      </c>
      <c r="T265" s="231">
        <f>S265*H265</f>
        <v>0</v>
      </c>
      <c r="U265" s="38"/>
      <c r="V265" s="38"/>
      <c r="W265" s="38"/>
      <c r="X265" s="38"/>
      <c r="Y265" s="38"/>
      <c r="Z265" s="38"/>
      <c r="AA265" s="38"/>
      <c r="AB265" s="38"/>
      <c r="AC265" s="38"/>
      <c r="AD265" s="38"/>
      <c r="AE265" s="38"/>
      <c r="AR265" s="232" t="s">
        <v>254</v>
      </c>
      <c r="AT265" s="232" t="s">
        <v>255</v>
      </c>
      <c r="AU265" s="232" t="s">
        <v>86</v>
      </c>
      <c r="AY265" s="17" t="s">
        <v>251</v>
      </c>
      <c r="BE265" s="233">
        <f>IF(N265="základní",J265,0)</f>
        <v>0</v>
      </c>
      <c r="BF265" s="233">
        <f>IF(N265="snížená",J265,0)</f>
        <v>0</v>
      </c>
      <c r="BG265" s="233">
        <f>IF(N265="zákl. přenesená",J265,0)</f>
        <v>0</v>
      </c>
      <c r="BH265" s="233">
        <f>IF(N265="sníž. přenesená",J265,0)</f>
        <v>0</v>
      </c>
      <c r="BI265" s="233">
        <f>IF(N265="nulová",J265,0)</f>
        <v>0</v>
      </c>
      <c r="BJ265" s="17" t="s">
        <v>84</v>
      </c>
      <c r="BK265" s="233">
        <f>ROUND(I265*H265,2)</f>
        <v>0</v>
      </c>
      <c r="BL265" s="17" t="s">
        <v>254</v>
      </c>
      <c r="BM265" s="232" t="s">
        <v>2694</v>
      </c>
    </row>
    <row r="266" s="2" customFormat="1">
      <c r="A266" s="38"/>
      <c r="B266" s="39"/>
      <c r="C266" s="40"/>
      <c r="D266" s="234" t="s">
        <v>260</v>
      </c>
      <c r="E266" s="40"/>
      <c r="F266" s="235" t="s">
        <v>2239</v>
      </c>
      <c r="G266" s="40"/>
      <c r="H266" s="40"/>
      <c r="I266" s="236"/>
      <c r="J266" s="40"/>
      <c r="K266" s="40"/>
      <c r="L266" s="44"/>
      <c r="M266" s="237"/>
      <c r="N266" s="238"/>
      <c r="O266" s="91"/>
      <c r="P266" s="91"/>
      <c r="Q266" s="91"/>
      <c r="R266" s="91"/>
      <c r="S266" s="91"/>
      <c r="T266" s="92"/>
      <c r="U266" s="38"/>
      <c r="V266" s="38"/>
      <c r="W266" s="38"/>
      <c r="X266" s="38"/>
      <c r="Y266" s="38"/>
      <c r="Z266" s="38"/>
      <c r="AA266" s="38"/>
      <c r="AB266" s="38"/>
      <c r="AC266" s="38"/>
      <c r="AD266" s="38"/>
      <c r="AE266" s="38"/>
      <c r="AT266" s="17" t="s">
        <v>260</v>
      </c>
      <c r="AU266" s="17" t="s">
        <v>86</v>
      </c>
    </row>
    <row r="267" s="2" customFormat="1">
      <c r="A267" s="38"/>
      <c r="B267" s="39"/>
      <c r="C267" s="40"/>
      <c r="D267" s="240" t="s">
        <v>274</v>
      </c>
      <c r="E267" s="40"/>
      <c r="F267" s="241" t="s">
        <v>2240</v>
      </c>
      <c r="G267" s="40"/>
      <c r="H267" s="40"/>
      <c r="I267" s="236"/>
      <c r="J267" s="40"/>
      <c r="K267" s="40"/>
      <c r="L267" s="44"/>
      <c r="M267" s="237"/>
      <c r="N267" s="238"/>
      <c r="O267" s="91"/>
      <c r="P267" s="91"/>
      <c r="Q267" s="91"/>
      <c r="R267" s="91"/>
      <c r="S267" s="91"/>
      <c r="T267" s="92"/>
      <c r="U267" s="38"/>
      <c r="V267" s="38"/>
      <c r="W267" s="38"/>
      <c r="X267" s="38"/>
      <c r="Y267" s="38"/>
      <c r="Z267" s="38"/>
      <c r="AA267" s="38"/>
      <c r="AB267" s="38"/>
      <c r="AC267" s="38"/>
      <c r="AD267" s="38"/>
      <c r="AE267" s="38"/>
      <c r="AT267" s="17" t="s">
        <v>274</v>
      </c>
      <c r="AU267" s="17" t="s">
        <v>86</v>
      </c>
    </row>
    <row r="268" s="13" customFormat="1">
      <c r="A268" s="13"/>
      <c r="B268" s="253"/>
      <c r="C268" s="254"/>
      <c r="D268" s="234" t="s">
        <v>276</v>
      </c>
      <c r="E268" s="255" t="s">
        <v>1</v>
      </c>
      <c r="F268" s="256" t="s">
        <v>2241</v>
      </c>
      <c r="G268" s="254"/>
      <c r="H268" s="255" t="s">
        <v>1</v>
      </c>
      <c r="I268" s="257"/>
      <c r="J268" s="254"/>
      <c r="K268" s="254"/>
      <c r="L268" s="258"/>
      <c r="M268" s="259"/>
      <c r="N268" s="260"/>
      <c r="O268" s="260"/>
      <c r="P268" s="260"/>
      <c r="Q268" s="260"/>
      <c r="R268" s="260"/>
      <c r="S268" s="260"/>
      <c r="T268" s="261"/>
      <c r="U268" s="13"/>
      <c r="V268" s="13"/>
      <c r="W268" s="13"/>
      <c r="X268" s="13"/>
      <c r="Y268" s="13"/>
      <c r="Z268" s="13"/>
      <c r="AA268" s="13"/>
      <c r="AB268" s="13"/>
      <c r="AC268" s="13"/>
      <c r="AD268" s="13"/>
      <c r="AE268" s="13"/>
      <c r="AT268" s="262" t="s">
        <v>276</v>
      </c>
      <c r="AU268" s="262" t="s">
        <v>86</v>
      </c>
      <c r="AV268" s="13" t="s">
        <v>84</v>
      </c>
      <c r="AW268" s="13" t="s">
        <v>32</v>
      </c>
      <c r="AX268" s="13" t="s">
        <v>76</v>
      </c>
      <c r="AY268" s="262" t="s">
        <v>251</v>
      </c>
    </row>
    <row r="269" s="12" customFormat="1">
      <c r="A269" s="12"/>
      <c r="B269" s="242"/>
      <c r="C269" s="243"/>
      <c r="D269" s="234" t="s">
        <v>276</v>
      </c>
      <c r="E269" s="244" t="s">
        <v>1</v>
      </c>
      <c r="F269" s="245" t="s">
        <v>2695</v>
      </c>
      <c r="G269" s="243"/>
      <c r="H269" s="246">
        <v>6.2999999999999998</v>
      </c>
      <c r="I269" s="247"/>
      <c r="J269" s="243"/>
      <c r="K269" s="243"/>
      <c r="L269" s="248"/>
      <c r="M269" s="249"/>
      <c r="N269" s="250"/>
      <c r="O269" s="250"/>
      <c r="P269" s="250"/>
      <c r="Q269" s="250"/>
      <c r="R269" s="250"/>
      <c r="S269" s="250"/>
      <c r="T269" s="251"/>
      <c r="U269" s="12"/>
      <c r="V269" s="12"/>
      <c r="W269" s="12"/>
      <c r="X269" s="12"/>
      <c r="Y269" s="12"/>
      <c r="Z269" s="12"/>
      <c r="AA269" s="12"/>
      <c r="AB269" s="12"/>
      <c r="AC269" s="12"/>
      <c r="AD269" s="12"/>
      <c r="AE269" s="12"/>
      <c r="AT269" s="252" t="s">
        <v>276</v>
      </c>
      <c r="AU269" s="252" t="s">
        <v>86</v>
      </c>
      <c r="AV269" s="12" t="s">
        <v>86</v>
      </c>
      <c r="AW269" s="12" t="s">
        <v>32</v>
      </c>
      <c r="AX269" s="12" t="s">
        <v>76</v>
      </c>
      <c r="AY269" s="252" t="s">
        <v>251</v>
      </c>
    </row>
    <row r="270" s="15" customFormat="1">
      <c r="A270" s="15"/>
      <c r="B270" s="274"/>
      <c r="C270" s="275"/>
      <c r="D270" s="234" t="s">
        <v>276</v>
      </c>
      <c r="E270" s="276" t="s">
        <v>2153</v>
      </c>
      <c r="F270" s="277" t="s">
        <v>423</v>
      </c>
      <c r="G270" s="275"/>
      <c r="H270" s="278">
        <v>6.2999999999999998</v>
      </c>
      <c r="I270" s="279"/>
      <c r="J270" s="275"/>
      <c r="K270" s="275"/>
      <c r="L270" s="280"/>
      <c r="M270" s="281"/>
      <c r="N270" s="282"/>
      <c r="O270" s="282"/>
      <c r="P270" s="282"/>
      <c r="Q270" s="282"/>
      <c r="R270" s="282"/>
      <c r="S270" s="282"/>
      <c r="T270" s="283"/>
      <c r="U270" s="15"/>
      <c r="V270" s="15"/>
      <c r="W270" s="15"/>
      <c r="X270" s="15"/>
      <c r="Y270" s="15"/>
      <c r="Z270" s="15"/>
      <c r="AA270" s="15"/>
      <c r="AB270" s="15"/>
      <c r="AC270" s="15"/>
      <c r="AD270" s="15"/>
      <c r="AE270" s="15"/>
      <c r="AT270" s="284" t="s">
        <v>276</v>
      </c>
      <c r="AU270" s="284" t="s">
        <v>86</v>
      </c>
      <c r="AV270" s="15" t="s">
        <v>254</v>
      </c>
      <c r="AW270" s="15" t="s">
        <v>32</v>
      </c>
      <c r="AX270" s="15" t="s">
        <v>84</v>
      </c>
      <c r="AY270" s="284" t="s">
        <v>251</v>
      </c>
    </row>
    <row r="271" s="2" customFormat="1" ht="33" customHeight="1">
      <c r="A271" s="38"/>
      <c r="B271" s="39"/>
      <c r="C271" s="220" t="s">
        <v>986</v>
      </c>
      <c r="D271" s="220" t="s">
        <v>255</v>
      </c>
      <c r="E271" s="221" t="s">
        <v>1429</v>
      </c>
      <c r="F271" s="222" t="s">
        <v>1430</v>
      </c>
      <c r="G271" s="223" t="s">
        <v>409</v>
      </c>
      <c r="H271" s="224">
        <v>85.5</v>
      </c>
      <c r="I271" s="225"/>
      <c r="J271" s="226">
        <f>ROUND(I271*H271,2)</f>
        <v>0</v>
      </c>
      <c r="K271" s="227"/>
      <c r="L271" s="44"/>
      <c r="M271" s="228" t="s">
        <v>1</v>
      </c>
      <c r="N271" s="229" t="s">
        <v>41</v>
      </c>
      <c r="O271" s="91"/>
      <c r="P271" s="230">
        <f>O271*H271</f>
        <v>0</v>
      </c>
      <c r="Q271" s="230">
        <v>0</v>
      </c>
      <c r="R271" s="230">
        <f>Q271*H271</f>
        <v>0</v>
      </c>
      <c r="S271" s="230">
        <v>0</v>
      </c>
      <c r="T271" s="231">
        <f>S271*H271</f>
        <v>0</v>
      </c>
      <c r="U271" s="38"/>
      <c r="V271" s="38"/>
      <c r="W271" s="38"/>
      <c r="X271" s="38"/>
      <c r="Y271" s="38"/>
      <c r="Z271" s="38"/>
      <c r="AA271" s="38"/>
      <c r="AB271" s="38"/>
      <c r="AC271" s="38"/>
      <c r="AD271" s="38"/>
      <c r="AE271" s="38"/>
      <c r="AR271" s="232" t="s">
        <v>254</v>
      </c>
      <c r="AT271" s="232" t="s">
        <v>255</v>
      </c>
      <c r="AU271" s="232" t="s">
        <v>86</v>
      </c>
      <c r="AY271" s="17" t="s">
        <v>251</v>
      </c>
      <c r="BE271" s="233">
        <f>IF(N271="základní",J271,0)</f>
        <v>0</v>
      </c>
      <c r="BF271" s="233">
        <f>IF(N271="snížená",J271,0)</f>
        <v>0</v>
      </c>
      <c r="BG271" s="233">
        <f>IF(N271="zákl. přenesená",J271,0)</f>
        <v>0</v>
      </c>
      <c r="BH271" s="233">
        <f>IF(N271="sníž. přenesená",J271,0)</f>
        <v>0</v>
      </c>
      <c r="BI271" s="233">
        <f>IF(N271="nulová",J271,0)</f>
        <v>0</v>
      </c>
      <c r="BJ271" s="17" t="s">
        <v>84</v>
      </c>
      <c r="BK271" s="233">
        <f>ROUND(I271*H271,2)</f>
        <v>0</v>
      </c>
      <c r="BL271" s="17" t="s">
        <v>254</v>
      </c>
      <c r="BM271" s="232" t="s">
        <v>2696</v>
      </c>
    </row>
    <row r="272" s="2" customFormat="1">
      <c r="A272" s="38"/>
      <c r="B272" s="39"/>
      <c r="C272" s="40"/>
      <c r="D272" s="234" t="s">
        <v>260</v>
      </c>
      <c r="E272" s="40"/>
      <c r="F272" s="235" t="s">
        <v>1432</v>
      </c>
      <c r="G272" s="40"/>
      <c r="H272" s="40"/>
      <c r="I272" s="236"/>
      <c r="J272" s="40"/>
      <c r="K272" s="40"/>
      <c r="L272" s="44"/>
      <c r="M272" s="237"/>
      <c r="N272" s="238"/>
      <c r="O272" s="91"/>
      <c r="P272" s="91"/>
      <c r="Q272" s="91"/>
      <c r="R272" s="91"/>
      <c r="S272" s="91"/>
      <c r="T272" s="92"/>
      <c r="U272" s="38"/>
      <c r="V272" s="38"/>
      <c r="W272" s="38"/>
      <c r="X272" s="38"/>
      <c r="Y272" s="38"/>
      <c r="Z272" s="38"/>
      <c r="AA272" s="38"/>
      <c r="AB272" s="38"/>
      <c r="AC272" s="38"/>
      <c r="AD272" s="38"/>
      <c r="AE272" s="38"/>
      <c r="AT272" s="17" t="s">
        <v>260</v>
      </c>
      <c r="AU272" s="17" t="s">
        <v>86</v>
      </c>
    </row>
    <row r="273" s="2" customFormat="1">
      <c r="A273" s="38"/>
      <c r="B273" s="39"/>
      <c r="C273" s="40"/>
      <c r="D273" s="240" t="s">
        <v>274</v>
      </c>
      <c r="E273" s="40"/>
      <c r="F273" s="241" t="s">
        <v>1433</v>
      </c>
      <c r="G273" s="40"/>
      <c r="H273" s="40"/>
      <c r="I273" s="236"/>
      <c r="J273" s="40"/>
      <c r="K273" s="40"/>
      <c r="L273" s="44"/>
      <c r="M273" s="237"/>
      <c r="N273" s="238"/>
      <c r="O273" s="91"/>
      <c r="P273" s="91"/>
      <c r="Q273" s="91"/>
      <c r="R273" s="91"/>
      <c r="S273" s="91"/>
      <c r="T273" s="92"/>
      <c r="U273" s="38"/>
      <c r="V273" s="38"/>
      <c r="W273" s="38"/>
      <c r="X273" s="38"/>
      <c r="Y273" s="38"/>
      <c r="Z273" s="38"/>
      <c r="AA273" s="38"/>
      <c r="AB273" s="38"/>
      <c r="AC273" s="38"/>
      <c r="AD273" s="38"/>
      <c r="AE273" s="38"/>
      <c r="AT273" s="17" t="s">
        <v>274</v>
      </c>
      <c r="AU273" s="17" t="s">
        <v>86</v>
      </c>
    </row>
    <row r="274" s="12" customFormat="1">
      <c r="A274" s="12"/>
      <c r="B274" s="242"/>
      <c r="C274" s="243"/>
      <c r="D274" s="234" t="s">
        <v>276</v>
      </c>
      <c r="E274" s="244" t="s">
        <v>1</v>
      </c>
      <c r="F274" s="245" t="s">
        <v>1181</v>
      </c>
      <c r="G274" s="243"/>
      <c r="H274" s="246">
        <v>85.5</v>
      </c>
      <c r="I274" s="247"/>
      <c r="J274" s="243"/>
      <c r="K274" s="243"/>
      <c r="L274" s="248"/>
      <c r="M274" s="249"/>
      <c r="N274" s="250"/>
      <c r="O274" s="250"/>
      <c r="P274" s="250"/>
      <c r="Q274" s="250"/>
      <c r="R274" s="250"/>
      <c r="S274" s="250"/>
      <c r="T274" s="251"/>
      <c r="U274" s="12"/>
      <c r="V274" s="12"/>
      <c r="W274" s="12"/>
      <c r="X274" s="12"/>
      <c r="Y274" s="12"/>
      <c r="Z274" s="12"/>
      <c r="AA274" s="12"/>
      <c r="AB274" s="12"/>
      <c r="AC274" s="12"/>
      <c r="AD274" s="12"/>
      <c r="AE274" s="12"/>
      <c r="AT274" s="252" t="s">
        <v>276</v>
      </c>
      <c r="AU274" s="252" t="s">
        <v>86</v>
      </c>
      <c r="AV274" s="12" t="s">
        <v>86</v>
      </c>
      <c r="AW274" s="12" t="s">
        <v>32</v>
      </c>
      <c r="AX274" s="12" t="s">
        <v>84</v>
      </c>
      <c r="AY274" s="252" t="s">
        <v>251</v>
      </c>
    </row>
    <row r="275" s="2" customFormat="1" ht="33" customHeight="1">
      <c r="A275" s="38"/>
      <c r="B275" s="39"/>
      <c r="C275" s="220" t="s">
        <v>994</v>
      </c>
      <c r="D275" s="220" t="s">
        <v>255</v>
      </c>
      <c r="E275" s="221" t="s">
        <v>2245</v>
      </c>
      <c r="F275" s="222" t="s">
        <v>2246</v>
      </c>
      <c r="G275" s="223" t="s">
        <v>409</v>
      </c>
      <c r="H275" s="224">
        <v>6.2999999999999998</v>
      </c>
      <c r="I275" s="225"/>
      <c r="J275" s="226">
        <f>ROUND(I275*H275,2)</f>
        <v>0</v>
      </c>
      <c r="K275" s="227"/>
      <c r="L275" s="44"/>
      <c r="M275" s="228" t="s">
        <v>1</v>
      </c>
      <c r="N275" s="229" t="s">
        <v>41</v>
      </c>
      <c r="O275" s="91"/>
      <c r="P275" s="230">
        <f>O275*H275</f>
        <v>0</v>
      </c>
      <c r="Q275" s="230">
        <v>0</v>
      </c>
      <c r="R275" s="230">
        <f>Q275*H275</f>
        <v>0</v>
      </c>
      <c r="S275" s="230">
        <v>0</v>
      </c>
      <c r="T275" s="231">
        <f>S275*H275</f>
        <v>0</v>
      </c>
      <c r="U275" s="38"/>
      <c r="V275" s="38"/>
      <c r="W275" s="38"/>
      <c r="X275" s="38"/>
      <c r="Y275" s="38"/>
      <c r="Z275" s="38"/>
      <c r="AA275" s="38"/>
      <c r="AB275" s="38"/>
      <c r="AC275" s="38"/>
      <c r="AD275" s="38"/>
      <c r="AE275" s="38"/>
      <c r="AR275" s="232" t="s">
        <v>254</v>
      </c>
      <c r="AT275" s="232" t="s">
        <v>255</v>
      </c>
      <c r="AU275" s="232" t="s">
        <v>86</v>
      </c>
      <c r="AY275" s="17" t="s">
        <v>251</v>
      </c>
      <c r="BE275" s="233">
        <f>IF(N275="základní",J275,0)</f>
        <v>0</v>
      </c>
      <c r="BF275" s="233">
        <f>IF(N275="snížená",J275,0)</f>
        <v>0</v>
      </c>
      <c r="BG275" s="233">
        <f>IF(N275="zákl. přenesená",J275,0)</f>
        <v>0</v>
      </c>
      <c r="BH275" s="233">
        <f>IF(N275="sníž. přenesená",J275,0)</f>
        <v>0</v>
      </c>
      <c r="BI275" s="233">
        <f>IF(N275="nulová",J275,0)</f>
        <v>0</v>
      </c>
      <c r="BJ275" s="17" t="s">
        <v>84</v>
      </c>
      <c r="BK275" s="233">
        <f>ROUND(I275*H275,2)</f>
        <v>0</v>
      </c>
      <c r="BL275" s="17" t="s">
        <v>254</v>
      </c>
      <c r="BM275" s="232" t="s">
        <v>2697</v>
      </c>
    </row>
    <row r="276" s="2" customFormat="1">
      <c r="A276" s="38"/>
      <c r="B276" s="39"/>
      <c r="C276" s="40"/>
      <c r="D276" s="234" t="s">
        <v>260</v>
      </c>
      <c r="E276" s="40"/>
      <c r="F276" s="235" t="s">
        <v>2248</v>
      </c>
      <c r="G276" s="40"/>
      <c r="H276" s="40"/>
      <c r="I276" s="236"/>
      <c r="J276" s="40"/>
      <c r="K276" s="40"/>
      <c r="L276" s="44"/>
      <c r="M276" s="237"/>
      <c r="N276" s="238"/>
      <c r="O276" s="91"/>
      <c r="P276" s="91"/>
      <c r="Q276" s="91"/>
      <c r="R276" s="91"/>
      <c r="S276" s="91"/>
      <c r="T276" s="92"/>
      <c r="U276" s="38"/>
      <c r="V276" s="38"/>
      <c r="W276" s="38"/>
      <c r="X276" s="38"/>
      <c r="Y276" s="38"/>
      <c r="Z276" s="38"/>
      <c r="AA276" s="38"/>
      <c r="AB276" s="38"/>
      <c r="AC276" s="38"/>
      <c r="AD276" s="38"/>
      <c r="AE276" s="38"/>
      <c r="AT276" s="17" t="s">
        <v>260</v>
      </c>
      <c r="AU276" s="17" t="s">
        <v>86</v>
      </c>
    </row>
    <row r="277" s="2" customFormat="1">
      <c r="A277" s="38"/>
      <c r="B277" s="39"/>
      <c r="C277" s="40"/>
      <c r="D277" s="240" t="s">
        <v>274</v>
      </c>
      <c r="E277" s="40"/>
      <c r="F277" s="241" t="s">
        <v>2249</v>
      </c>
      <c r="G277" s="40"/>
      <c r="H277" s="40"/>
      <c r="I277" s="236"/>
      <c r="J277" s="40"/>
      <c r="K277" s="40"/>
      <c r="L277" s="44"/>
      <c r="M277" s="237"/>
      <c r="N277" s="238"/>
      <c r="O277" s="91"/>
      <c r="P277" s="91"/>
      <c r="Q277" s="91"/>
      <c r="R277" s="91"/>
      <c r="S277" s="91"/>
      <c r="T277" s="92"/>
      <c r="U277" s="38"/>
      <c r="V277" s="38"/>
      <c r="W277" s="38"/>
      <c r="X277" s="38"/>
      <c r="Y277" s="38"/>
      <c r="Z277" s="38"/>
      <c r="AA277" s="38"/>
      <c r="AB277" s="38"/>
      <c r="AC277" s="38"/>
      <c r="AD277" s="38"/>
      <c r="AE277" s="38"/>
      <c r="AT277" s="17" t="s">
        <v>274</v>
      </c>
      <c r="AU277" s="17" t="s">
        <v>86</v>
      </c>
    </row>
    <row r="278" s="12" customFormat="1">
      <c r="A278" s="12"/>
      <c r="B278" s="242"/>
      <c r="C278" s="243"/>
      <c r="D278" s="234" t="s">
        <v>276</v>
      </c>
      <c r="E278" s="244" t="s">
        <v>1</v>
      </c>
      <c r="F278" s="245" t="s">
        <v>2153</v>
      </c>
      <c r="G278" s="243"/>
      <c r="H278" s="246">
        <v>6.2999999999999998</v>
      </c>
      <c r="I278" s="247"/>
      <c r="J278" s="243"/>
      <c r="K278" s="243"/>
      <c r="L278" s="248"/>
      <c r="M278" s="249"/>
      <c r="N278" s="250"/>
      <c r="O278" s="250"/>
      <c r="P278" s="250"/>
      <c r="Q278" s="250"/>
      <c r="R278" s="250"/>
      <c r="S278" s="250"/>
      <c r="T278" s="251"/>
      <c r="U278" s="12"/>
      <c r="V278" s="12"/>
      <c r="W278" s="12"/>
      <c r="X278" s="12"/>
      <c r="Y278" s="12"/>
      <c r="Z278" s="12"/>
      <c r="AA278" s="12"/>
      <c r="AB278" s="12"/>
      <c r="AC278" s="12"/>
      <c r="AD278" s="12"/>
      <c r="AE278" s="12"/>
      <c r="AT278" s="252" t="s">
        <v>276</v>
      </c>
      <c r="AU278" s="252" t="s">
        <v>86</v>
      </c>
      <c r="AV278" s="12" t="s">
        <v>86</v>
      </c>
      <c r="AW278" s="12" t="s">
        <v>32</v>
      </c>
      <c r="AX278" s="12" t="s">
        <v>84</v>
      </c>
      <c r="AY278" s="252" t="s">
        <v>251</v>
      </c>
    </row>
    <row r="279" s="11" customFormat="1" ht="22.8" customHeight="1">
      <c r="A279" s="11"/>
      <c r="B279" s="206"/>
      <c r="C279" s="207"/>
      <c r="D279" s="208" t="s">
        <v>75</v>
      </c>
      <c r="E279" s="272" t="s">
        <v>86</v>
      </c>
      <c r="F279" s="272" t="s">
        <v>1434</v>
      </c>
      <c r="G279" s="207"/>
      <c r="H279" s="207"/>
      <c r="I279" s="210"/>
      <c r="J279" s="273">
        <f>BK279</f>
        <v>0</v>
      </c>
      <c r="K279" s="207"/>
      <c r="L279" s="212"/>
      <c r="M279" s="213"/>
      <c r="N279" s="214"/>
      <c r="O279" s="214"/>
      <c r="P279" s="215">
        <f>SUM(P280:P314)</f>
        <v>0</v>
      </c>
      <c r="Q279" s="214"/>
      <c r="R279" s="215">
        <f>SUM(R280:R314)</f>
        <v>7.8408036000000001</v>
      </c>
      <c r="S279" s="214"/>
      <c r="T279" s="216">
        <f>SUM(T280:T314)</f>
        <v>0</v>
      </c>
      <c r="U279" s="11"/>
      <c r="V279" s="11"/>
      <c r="W279" s="11"/>
      <c r="X279" s="11"/>
      <c r="Y279" s="11"/>
      <c r="Z279" s="11"/>
      <c r="AA279" s="11"/>
      <c r="AB279" s="11"/>
      <c r="AC279" s="11"/>
      <c r="AD279" s="11"/>
      <c r="AE279" s="11"/>
      <c r="AR279" s="217" t="s">
        <v>84</v>
      </c>
      <c r="AT279" s="218" t="s">
        <v>75</v>
      </c>
      <c r="AU279" s="218" t="s">
        <v>84</v>
      </c>
      <c r="AY279" s="217" t="s">
        <v>251</v>
      </c>
      <c r="BK279" s="219">
        <f>SUM(BK280:BK314)</f>
        <v>0</v>
      </c>
    </row>
    <row r="280" s="2" customFormat="1" ht="33" customHeight="1">
      <c r="A280" s="38"/>
      <c r="B280" s="39"/>
      <c r="C280" s="220" t="s">
        <v>1000</v>
      </c>
      <c r="D280" s="220" t="s">
        <v>255</v>
      </c>
      <c r="E280" s="221" t="s">
        <v>1436</v>
      </c>
      <c r="F280" s="222" t="s">
        <v>1437</v>
      </c>
      <c r="G280" s="223" t="s">
        <v>592</v>
      </c>
      <c r="H280" s="224">
        <v>8.6400000000000006</v>
      </c>
      <c r="I280" s="225"/>
      <c r="J280" s="226">
        <f>ROUND(I280*H280,2)</f>
        <v>0</v>
      </c>
      <c r="K280" s="227"/>
      <c r="L280" s="44"/>
      <c r="M280" s="228" t="s">
        <v>1</v>
      </c>
      <c r="N280" s="229" t="s">
        <v>41</v>
      </c>
      <c r="O280" s="91"/>
      <c r="P280" s="230">
        <f>O280*H280</f>
        <v>0</v>
      </c>
      <c r="Q280" s="230">
        <v>0</v>
      </c>
      <c r="R280" s="230">
        <f>Q280*H280</f>
        <v>0</v>
      </c>
      <c r="S280" s="230">
        <v>0</v>
      </c>
      <c r="T280" s="231">
        <f>S280*H280</f>
        <v>0</v>
      </c>
      <c r="U280" s="38"/>
      <c r="V280" s="38"/>
      <c r="W280" s="38"/>
      <c r="X280" s="38"/>
      <c r="Y280" s="38"/>
      <c r="Z280" s="38"/>
      <c r="AA280" s="38"/>
      <c r="AB280" s="38"/>
      <c r="AC280" s="38"/>
      <c r="AD280" s="38"/>
      <c r="AE280" s="38"/>
      <c r="AR280" s="232" t="s">
        <v>254</v>
      </c>
      <c r="AT280" s="232" t="s">
        <v>255</v>
      </c>
      <c r="AU280" s="232" t="s">
        <v>86</v>
      </c>
      <c r="AY280" s="17" t="s">
        <v>251</v>
      </c>
      <c r="BE280" s="233">
        <f>IF(N280="základní",J280,0)</f>
        <v>0</v>
      </c>
      <c r="BF280" s="233">
        <f>IF(N280="snížená",J280,0)</f>
        <v>0</v>
      </c>
      <c r="BG280" s="233">
        <f>IF(N280="zákl. přenesená",J280,0)</f>
        <v>0</v>
      </c>
      <c r="BH280" s="233">
        <f>IF(N280="sníž. přenesená",J280,0)</f>
        <v>0</v>
      </c>
      <c r="BI280" s="233">
        <f>IF(N280="nulová",J280,0)</f>
        <v>0</v>
      </c>
      <c r="BJ280" s="17" t="s">
        <v>84</v>
      </c>
      <c r="BK280" s="233">
        <f>ROUND(I280*H280,2)</f>
        <v>0</v>
      </c>
      <c r="BL280" s="17" t="s">
        <v>254</v>
      </c>
      <c r="BM280" s="232" t="s">
        <v>2698</v>
      </c>
    </row>
    <row r="281" s="2" customFormat="1">
      <c r="A281" s="38"/>
      <c r="B281" s="39"/>
      <c r="C281" s="40"/>
      <c r="D281" s="234" t="s">
        <v>260</v>
      </c>
      <c r="E281" s="40"/>
      <c r="F281" s="235" t="s">
        <v>1439</v>
      </c>
      <c r="G281" s="40"/>
      <c r="H281" s="40"/>
      <c r="I281" s="236"/>
      <c r="J281" s="40"/>
      <c r="K281" s="40"/>
      <c r="L281" s="44"/>
      <c r="M281" s="237"/>
      <c r="N281" s="238"/>
      <c r="O281" s="91"/>
      <c r="P281" s="91"/>
      <c r="Q281" s="91"/>
      <c r="R281" s="91"/>
      <c r="S281" s="91"/>
      <c r="T281" s="92"/>
      <c r="U281" s="38"/>
      <c r="V281" s="38"/>
      <c r="W281" s="38"/>
      <c r="X281" s="38"/>
      <c r="Y281" s="38"/>
      <c r="Z281" s="38"/>
      <c r="AA281" s="38"/>
      <c r="AB281" s="38"/>
      <c r="AC281" s="38"/>
      <c r="AD281" s="38"/>
      <c r="AE281" s="38"/>
      <c r="AT281" s="17" t="s">
        <v>260</v>
      </c>
      <c r="AU281" s="17" t="s">
        <v>86</v>
      </c>
    </row>
    <row r="282" s="2" customFormat="1">
      <c r="A282" s="38"/>
      <c r="B282" s="39"/>
      <c r="C282" s="40"/>
      <c r="D282" s="240" t="s">
        <v>274</v>
      </c>
      <c r="E282" s="40"/>
      <c r="F282" s="241" t="s">
        <v>1440</v>
      </c>
      <c r="G282" s="40"/>
      <c r="H282" s="40"/>
      <c r="I282" s="236"/>
      <c r="J282" s="40"/>
      <c r="K282" s="40"/>
      <c r="L282" s="44"/>
      <c r="M282" s="237"/>
      <c r="N282" s="238"/>
      <c r="O282" s="91"/>
      <c r="P282" s="91"/>
      <c r="Q282" s="91"/>
      <c r="R282" s="91"/>
      <c r="S282" s="91"/>
      <c r="T282" s="92"/>
      <c r="U282" s="38"/>
      <c r="V282" s="38"/>
      <c r="W282" s="38"/>
      <c r="X282" s="38"/>
      <c r="Y282" s="38"/>
      <c r="Z282" s="38"/>
      <c r="AA282" s="38"/>
      <c r="AB282" s="38"/>
      <c r="AC282" s="38"/>
      <c r="AD282" s="38"/>
      <c r="AE282" s="38"/>
      <c r="AT282" s="17" t="s">
        <v>274</v>
      </c>
      <c r="AU282" s="17" t="s">
        <v>86</v>
      </c>
    </row>
    <row r="283" s="12" customFormat="1">
      <c r="A283" s="12"/>
      <c r="B283" s="242"/>
      <c r="C283" s="243"/>
      <c r="D283" s="234" t="s">
        <v>276</v>
      </c>
      <c r="E283" s="244" t="s">
        <v>1</v>
      </c>
      <c r="F283" s="245" t="s">
        <v>2699</v>
      </c>
      <c r="G283" s="243"/>
      <c r="H283" s="246">
        <v>8.6400000000000006</v>
      </c>
      <c r="I283" s="247"/>
      <c r="J283" s="243"/>
      <c r="K283" s="243"/>
      <c r="L283" s="248"/>
      <c r="M283" s="249"/>
      <c r="N283" s="250"/>
      <c r="O283" s="250"/>
      <c r="P283" s="250"/>
      <c r="Q283" s="250"/>
      <c r="R283" s="250"/>
      <c r="S283" s="250"/>
      <c r="T283" s="251"/>
      <c r="U283" s="12"/>
      <c r="V283" s="12"/>
      <c r="W283" s="12"/>
      <c r="X283" s="12"/>
      <c r="Y283" s="12"/>
      <c r="Z283" s="12"/>
      <c r="AA283" s="12"/>
      <c r="AB283" s="12"/>
      <c r="AC283" s="12"/>
      <c r="AD283" s="12"/>
      <c r="AE283" s="12"/>
      <c r="AT283" s="252" t="s">
        <v>276</v>
      </c>
      <c r="AU283" s="252" t="s">
        <v>86</v>
      </c>
      <c r="AV283" s="12" t="s">
        <v>86</v>
      </c>
      <c r="AW283" s="12" t="s">
        <v>32</v>
      </c>
      <c r="AX283" s="12" t="s">
        <v>84</v>
      </c>
      <c r="AY283" s="252" t="s">
        <v>251</v>
      </c>
    </row>
    <row r="284" s="2" customFormat="1" ht="33" customHeight="1">
      <c r="A284" s="38"/>
      <c r="B284" s="39"/>
      <c r="C284" s="220" t="s">
        <v>747</v>
      </c>
      <c r="D284" s="220" t="s">
        <v>255</v>
      </c>
      <c r="E284" s="221" t="s">
        <v>1443</v>
      </c>
      <c r="F284" s="222" t="s">
        <v>1444</v>
      </c>
      <c r="G284" s="223" t="s">
        <v>409</v>
      </c>
      <c r="H284" s="224">
        <v>50.399999999999999</v>
      </c>
      <c r="I284" s="225"/>
      <c r="J284" s="226">
        <f>ROUND(I284*H284,2)</f>
        <v>0</v>
      </c>
      <c r="K284" s="227"/>
      <c r="L284" s="44"/>
      <c r="M284" s="228" t="s">
        <v>1</v>
      </c>
      <c r="N284" s="229" t="s">
        <v>41</v>
      </c>
      <c r="O284" s="91"/>
      <c r="P284" s="230">
        <f>O284*H284</f>
        <v>0</v>
      </c>
      <c r="Q284" s="230">
        <v>0.00031</v>
      </c>
      <c r="R284" s="230">
        <f>Q284*H284</f>
        <v>0.015623999999999999</v>
      </c>
      <c r="S284" s="230">
        <v>0</v>
      </c>
      <c r="T284" s="231">
        <f>S284*H284</f>
        <v>0</v>
      </c>
      <c r="U284" s="38"/>
      <c r="V284" s="38"/>
      <c r="W284" s="38"/>
      <c r="X284" s="38"/>
      <c r="Y284" s="38"/>
      <c r="Z284" s="38"/>
      <c r="AA284" s="38"/>
      <c r="AB284" s="38"/>
      <c r="AC284" s="38"/>
      <c r="AD284" s="38"/>
      <c r="AE284" s="38"/>
      <c r="AR284" s="232" t="s">
        <v>254</v>
      </c>
      <c r="AT284" s="232" t="s">
        <v>255</v>
      </c>
      <c r="AU284" s="232" t="s">
        <v>86</v>
      </c>
      <c r="AY284" s="17" t="s">
        <v>251</v>
      </c>
      <c r="BE284" s="233">
        <f>IF(N284="základní",J284,0)</f>
        <v>0</v>
      </c>
      <c r="BF284" s="233">
        <f>IF(N284="snížená",J284,0)</f>
        <v>0</v>
      </c>
      <c r="BG284" s="233">
        <f>IF(N284="zákl. přenesená",J284,0)</f>
        <v>0</v>
      </c>
      <c r="BH284" s="233">
        <f>IF(N284="sníž. přenesená",J284,0)</f>
        <v>0</v>
      </c>
      <c r="BI284" s="233">
        <f>IF(N284="nulová",J284,0)</f>
        <v>0</v>
      </c>
      <c r="BJ284" s="17" t="s">
        <v>84</v>
      </c>
      <c r="BK284" s="233">
        <f>ROUND(I284*H284,2)</f>
        <v>0</v>
      </c>
      <c r="BL284" s="17" t="s">
        <v>254</v>
      </c>
      <c r="BM284" s="232" t="s">
        <v>2700</v>
      </c>
    </row>
    <row r="285" s="2" customFormat="1">
      <c r="A285" s="38"/>
      <c r="B285" s="39"/>
      <c r="C285" s="40"/>
      <c r="D285" s="234" t="s">
        <v>260</v>
      </c>
      <c r="E285" s="40"/>
      <c r="F285" s="235" t="s">
        <v>1446</v>
      </c>
      <c r="G285" s="40"/>
      <c r="H285" s="40"/>
      <c r="I285" s="236"/>
      <c r="J285" s="40"/>
      <c r="K285" s="40"/>
      <c r="L285" s="44"/>
      <c r="M285" s="237"/>
      <c r="N285" s="238"/>
      <c r="O285" s="91"/>
      <c r="P285" s="91"/>
      <c r="Q285" s="91"/>
      <c r="R285" s="91"/>
      <c r="S285" s="91"/>
      <c r="T285" s="92"/>
      <c r="U285" s="38"/>
      <c r="V285" s="38"/>
      <c r="W285" s="38"/>
      <c r="X285" s="38"/>
      <c r="Y285" s="38"/>
      <c r="Z285" s="38"/>
      <c r="AA285" s="38"/>
      <c r="AB285" s="38"/>
      <c r="AC285" s="38"/>
      <c r="AD285" s="38"/>
      <c r="AE285" s="38"/>
      <c r="AT285" s="17" t="s">
        <v>260</v>
      </c>
      <c r="AU285" s="17" t="s">
        <v>86</v>
      </c>
    </row>
    <row r="286" s="2" customFormat="1">
      <c r="A286" s="38"/>
      <c r="B286" s="39"/>
      <c r="C286" s="40"/>
      <c r="D286" s="240" t="s">
        <v>274</v>
      </c>
      <c r="E286" s="40"/>
      <c r="F286" s="241" t="s">
        <v>1447</v>
      </c>
      <c r="G286" s="40"/>
      <c r="H286" s="40"/>
      <c r="I286" s="236"/>
      <c r="J286" s="40"/>
      <c r="K286" s="40"/>
      <c r="L286" s="44"/>
      <c r="M286" s="237"/>
      <c r="N286" s="238"/>
      <c r="O286" s="91"/>
      <c r="P286" s="91"/>
      <c r="Q286" s="91"/>
      <c r="R286" s="91"/>
      <c r="S286" s="91"/>
      <c r="T286" s="92"/>
      <c r="U286" s="38"/>
      <c r="V286" s="38"/>
      <c r="W286" s="38"/>
      <c r="X286" s="38"/>
      <c r="Y286" s="38"/>
      <c r="Z286" s="38"/>
      <c r="AA286" s="38"/>
      <c r="AB286" s="38"/>
      <c r="AC286" s="38"/>
      <c r="AD286" s="38"/>
      <c r="AE286" s="38"/>
      <c r="AT286" s="17" t="s">
        <v>274</v>
      </c>
      <c r="AU286" s="17" t="s">
        <v>86</v>
      </c>
    </row>
    <row r="287" s="12" customFormat="1">
      <c r="A287" s="12"/>
      <c r="B287" s="242"/>
      <c r="C287" s="243"/>
      <c r="D287" s="234" t="s">
        <v>276</v>
      </c>
      <c r="E287" s="244" t="s">
        <v>1</v>
      </c>
      <c r="F287" s="245" t="s">
        <v>2701</v>
      </c>
      <c r="G287" s="243"/>
      <c r="H287" s="246">
        <v>50.399999999999999</v>
      </c>
      <c r="I287" s="247"/>
      <c r="J287" s="243"/>
      <c r="K287" s="243"/>
      <c r="L287" s="248"/>
      <c r="M287" s="249"/>
      <c r="N287" s="250"/>
      <c r="O287" s="250"/>
      <c r="P287" s="250"/>
      <c r="Q287" s="250"/>
      <c r="R287" s="250"/>
      <c r="S287" s="250"/>
      <c r="T287" s="251"/>
      <c r="U287" s="12"/>
      <c r="V287" s="12"/>
      <c r="W287" s="12"/>
      <c r="X287" s="12"/>
      <c r="Y287" s="12"/>
      <c r="Z287" s="12"/>
      <c r="AA287" s="12"/>
      <c r="AB287" s="12"/>
      <c r="AC287" s="12"/>
      <c r="AD287" s="12"/>
      <c r="AE287" s="12"/>
      <c r="AT287" s="252" t="s">
        <v>276</v>
      </c>
      <c r="AU287" s="252" t="s">
        <v>86</v>
      </c>
      <c r="AV287" s="12" t="s">
        <v>86</v>
      </c>
      <c r="AW287" s="12" t="s">
        <v>32</v>
      </c>
      <c r="AX287" s="12" t="s">
        <v>84</v>
      </c>
      <c r="AY287" s="252" t="s">
        <v>251</v>
      </c>
    </row>
    <row r="288" s="2" customFormat="1" ht="24.15" customHeight="1">
      <c r="A288" s="38"/>
      <c r="B288" s="39"/>
      <c r="C288" s="292" t="s">
        <v>1015</v>
      </c>
      <c r="D288" s="292" t="s">
        <v>1133</v>
      </c>
      <c r="E288" s="293" t="s">
        <v>1450</v>
      </c>
      <c r="F288" s="294" t="s">
        <v>1451</v>
      </c>
      <c r="G288" s="295" t="s">
        <v>409</v>
      </c>
      <c r="H288" s="296">
        <v>51.408000000000001</v>
      </c>
      <c r="I288" s="297"/>
      <c r="J288" s="298">
        <f>ROUND(I288*H288,2)</f>
        <v>0</v>
      </c>
      <c r="K288" s="299"/>
      <c r="L288" s="300"/>
      <c r="M288" s="301" t="s">
        <v>1</v>
      </c>
      <c r="N288" s="302" t="s">
        <v>41</v>
      </c>
      <c r="O288" s="91"/>
      <c r="P288" s="230">
        <f>O288*H288</f>
        <v>0</v>
      </c>
      <c r="Q288" s="230">
        <v>0.00020000000000000001</v>
      </c>
      <c r="R288" s="230">
        <f>Q288*H288</f>
        <v>0.0102816</v>
      </c>
      <c r="S288" s="230">
        <v>0</v>
      </c>
      <c r="T288" s="231">
        <f>S288*H288</f>
        <v>0</v>
      </c>
      <c r="U288" s="38"/>
      <c r="V288" s="38"/>
      <c r="W288" s="38"/>
      <c r="X288" s="38"/>
      <c r="Y288" s="38"/>
      <c r="Z288" s="38"/>
      <c r="AA288" s="38"/>
      <c r="AB288" s="38"/>
      <c r="AC288" s="38"/>
      <c r="AD288" s="38"/>
      <c r="AE288" s="38"/>
      <c r="AR288" s="232" t="s">
        <v>299</v>
      </c>
      <c r="AT288" s="232" t="s">
        <v>1133</v>
      </c>
      <c r="AU288" s="232" t="s">
        <v>86</v>
      </c>
      <c r="AY288" s="17" t="s">
        <v>251</v>
      </c>
      <c r="BE288" s="233">
        <f>IF(N288="základní",J288,0)</f>
        <v>0</v>
      </c>
      <c r="BF288" s="233">
        <f>IF(N288="snížená",J288,0)</f>
        <v>0</v>
      </c>
      <c r="BG288" s="233">
        <f>IF(N288="zákl. přenesená",J288,0)</f>
        <v>0</v>
      </c>
      <c r="BH288" s="233">
        <f>IF(N288="sníž. přenesená",J288,0)</f>
        <v>0</v>
      </c>
      <c r="BI288" s="233">
        <f>IF(N288="nulová",J288,0)</f>
        <v>0</v>
      </c>
      <c r="BJ288" s="17" t="s">
        <v>84</v>
      </c>
      <c r="BK288" s="233">
        <f>ROUND(I288*H288,2)</f>
        <v>0</v>
      </c>
      <c r="BL288" s="17" t="s">
        <v>254</v>
      </c>
      <c r="BM288" s="232" t="s">
        <v>2702</v>
      </c>
    </row>
    <row r="289" s="2" customFormat="1">
      <c r="A289" s="38"/>
      <c r="B289" s="39"/>
      <c r="C289" s="40"/>
      <c r="D289" s="234" t="s">
        <v>260</v>
      </c>
      <c r="E289" s="40"/>
      <c r="F289" s="235" t="s">
        <v>1453</v>
      </c>
      <c r="G289" s="40"/>
      <c r="H289" s="40"/>
      <c r="I289" s="236"/>
      <c r="J289" s="40"/>
      <c r="K289" s="40"/>
      <c r="L289" s="44"/>
      <c r="M289" s="237"/>
      <c r="N289" s="238"/>
      <c r="O289" s="91"/>
      <c r="P289" s="91"/>
      <c r="Q289" s="91"/>
      <c r="R289" s="91"/>
      <c r="S289" s="91"/>
      <c r="T289" s="92"/>
      <c r="U289" s="38"/>
      <c r="V289" s="38"/>
      <c r="W289" s="38"/>
      <c r="X289" s="38"/>
      <c r="Y289" s="38"/>
      <c r="Z289" s="38"/>
      <c r="AA289" s="38"/>
      <c r="AB289" s="38"/>
      <c r="AC289" s="38"/>
      <c r="AD289" s="38"/>
      <c r="AE289" s="38"/>
      <c r="AT289" s="17" t="s">
        <v>260</v>
      </c>
      <c r="AU289" s="17" t="s">
        <v>86</v>
      </c>
    </row>
    <row r="290" s="12" customFormat="1">
      <c r="A290" s="12"/>
      <c r="B290" s="242"/>
      <c r="C290" s="243"/>
      <c r="D290" s="234" t="s">
        <v>276</v>
      </c>
      <c r="E290" s="243"/>
      <c r="F290" s="245" t="s">
        <v>2703</v>
      </c>
      <c r="G290" s="243"/>
      <c r="H290" s="246">
        <v>51.408000000000001</v>
      </c>
      <c r="I290" s="247"/>
      <c r="J290" s="243"/>
      <c r="K290" s="243"/>
      <c r="L290" s="248"/>
      <c r="M290" s="249"/>
      <c r="N290" s="250"/>
      <c r="O290" s="250"/>
      <c r="P290" s="250"/>
      <c r="Q290" s="250"/>
      <c r="R290" s="250"/>
      <c r="S290" s="250"/>
      <c r="T290" s="251"/>
      <c r="U290" s="12"/>
      <c r="V290" s="12"/>
      <c r="W290" s="12"/>
      <c r="X290" s="12"/>
      <c r="Y290" s="12"/>
      <c r="Z290" s="12"/>
      <c r="AA290" s="12"/>
      <c r="AB290" s="12"/>
      <c r="AC290" s="12"/>
      <c r="AD290" s="12"/>
      <c r="AE290" s="12"/>
      <c r="AT290" s="252" t="s">
        <v>276</v>
      </c>
      <c r="AU290" s="252" t="s">
        <v>86</v>
      </c>
      <c r="AV290" s="12" t="s">
        <v>86</v>
      </c>
      <c r="AW290" s="12" t="s">
        <v>4</v>
      </c>
      <c r="AX290" s="12" t="s">
        <v>84</v>
      </c>
      <c r="AY290" s="252" t="s">
        <v>251</v>
      </c>
    </row>
    <row r="291" s="2" customFormat="1" ht="21.75" customHeight="1">
      <c r="A291" s="38"/>
      <c r="B291" s="39"/>
      <c r="C291" s="220" t="s">
        <v>1023</v>
      </c>
      <c r="D291" s="220" t="s">
        <v>255</v>
      </c>
      <c r="E291" s="221" t="s">
        <v>1456</v>
      </c>
      <c r="F291" s="222" t="s">
        <v>1457</v>
      </c>
      <c r="G291" s="223" t="s">
        <v>592</v>
      </c>
      <c r="H291" s="224">
        <v>1.0800000000000001</v>
      </c>
      <c r="I291" s="225"/>
      <c r="J291" s="226">
        <f>ROUND(I291*H291,2)</f>
        <v>0</v>
      </c>
      <c r="K291" s="227"/>
      <c r="L291" s="44"/>
      <c r="M291" s="228" t="s">
        <v>1</v>
      </c>
      <c r="N291" s="229" t="s">
        <v>41</v>
      </c>
      <c r="O291" s="91"/>
      <c r="P291" s="230">
        <f>O291*H291</f>
        <v>0</v>
      </c>
      <c r="Q291" s="230">
        <v>1.9199999999999999</v>
      </c>
      <c r="R291" s="230">
        <f>Q291*H291</f>
        <v>2.0735999999999999</v>
      </c>
      <c r="S291" s="230">
        <v>0</v>
      </c>
      <c r="T291" s="231">
        <f>S291*H291</f>
        <v>0</v>
      </c>
      <c r="U291" s="38"/>
      <c r="V291" s="38"/>
      <c r="W291" s="38"/>
      <c r="X291" s="38"/>
      <c r="Y291" s="38"/>
      <c r="Z291" s="38"/>
      <c r="AA291" s="38"/>
      <c r="AB291" s="38"/>
      <c r="AC291" s="38"/>
      <c r="AD291" s="38"/>
      <c r="AE291" s="38"/>
      <c r="AR291" s="232" t="s">
        <v>254</v>
      </c>
      <c r="AT291" s="232" t="s">
        <v>255</v>
      </c>
      <c r="AU291" s="232" t="s">
        <v>86</v>
      </c>
      <c r="AY291" s="17" t="s">
        <v>251</v>
      </c>
      <c r="BE291" s="233">
        <f>IF(N291="základní",J291,0)</f>
        <v>0</v>
      </c>
      <c r="BF291" s="233">
        <f>IF(N291="snížená",J291,0)</f>
        <v>0</v>
      </c>
      <c r="BG291" s="233">
        <f>IF(N291="zákl. přenesená",J291,0)</f>
        <v>0</v>
      </c>
      <c r="BH291" s="233">
        <f>IF(N291="sníž. přenesená",J291,0)</f>
        <v>0</v>
      </c>
      <c r="BI291" s="233">
        <f>IF(N291="nulová",J291,0)</f>
        <v>0</v>
      </c>
      <c r="BJ291" s="17" t="s">
        <v>84</v>
      </c>
      <c r="BK291" s="233">
        <f>ROUND(I291*H291,2)</f>
        <v>0</v>
      </c>
      <c r="BL291" s="17" t="s">
        <v>254</v>
      </c>
      <c r="BM291" s="232" t="s">
        <v>2704</v>
      </c>
    </row>
    <row r="292" s="2" customFormat="1">
      <c r="A292" s="38"/>
      <c r="B292" s="39"/>
      <c r="C292" s="40"/>
      <c r="D292" s="234" t="s">
        <v>260</v>
      </c>
      <c r="E292" s="40"/>
      <c r="F292" s="235" t="s">
        <v>1457</v>
      </c>
      <c r="G292" s="40"/>
      <c r="H292" s="40"/>
      <c r="I292" s="236"/>
      <c r="J292" s="40"/>
      <c r="K292" s="40"/>
      <c r="L292" s="44"/>
      <c r="M292" s="237"/>
      <c r="N292" s="238"/>
      <c r="O292" s="91"/>
      <c r="P292" s="91"/>
      <c r="Q292" s="91"/>
      <c r="R292" s="91"/>
      <c r="S292" s="91"/>
      <c r="T292" s="92"/>
      <c r="U292" s="38"/>
      <c r="V292" s="38"/>
      <c r="W292" s="38"/>
      <c r="X292" s="38"/>
      <c r="Y292" s="38"/>
      <c r="Z292" s="38"/>
      <c r="AA292" s="38"/>
      <c r="AB292" s="38"/>
      <c r="AC292" s="38"/>
      <c r="AD292" s="38"/>
      <c r="AE292" s="38"/>
      <c r="AT292" s="17" t="s">
        <v>260</v>
      </c>
      <c r="AU292" s="17" t="s">
        <v>86</v>
      </c>
    </row>
    <row r="293" s="2" customFormat="1">
      <c r="A293" s="38"/>
      <c r="B293" s="39"/>
      <c r="C293" s="40"/>
      <c r="D293" s="240" t="s">
        <v>274</v>
      </c>
      <c r="E293" s="40"/>
      <c r="F293" s="241" t="s">
        <v>1459</v>
      </c>
      <c r="G293" s="40"/>
      <c r="H293" s="40"/>
      <c r="I293" s="236"/>
      <c r="J293" s="40"/>
      <c r="K293" s="40"/>
      <c r="L293" s="44"/>
      <c r="M293" s="237"/>
      <c r="N293" s="238"/>
      <c r="O293" s="91"/>
      <c r="P293" s="91"/>
      <c r="Q293" s="91"/>
      <c r="R293" s="91"/>
      <c r="S293" s="91"/>
      <c r="T293" s="92"/>
      <c r="U293" s="38"/>
      <c r="V293" s="38"/>
      <c r="W293" s="38"/>
      <c r="X293" s="38"/>
      <c r="Y293" s="38"/>
      <c r="Z293" s="38"/>
      <c r="AA293" s="38"/>
      <c r="AB293" s="38"/>
      <c r="AC293" s="38"/>
      <c r="AD293" s="38"/>
      <c r="AE293" s="38"/>
      <c r="AT293" s="17" t="s">
        <v>274</v>
      </c>
      <c r="AU293" s="17" t="s">
        <v>86</v>
      </c>
    </row>
    <row r="294" s="13" customFormat="1">
      <c r="A294" s="13"/>
      <c r="B294" s="253"/>
      <c r="C294" s="254"/>
      <c r="D294" s="234" t="s">
        <v>276</v>
      </c>
      <c r="E294" s="255" t="s">
        <v>1</v>
      </c>
      <c r="F294" s="256" t="s">
        <v>1460</v>
      </c>
      <c r="G294" s="254"/>
      <c r="H294" s="255" t="s">
        <v>1</v>
      </c>
      <c r="I294" s="257"/>
      <c r="J294" s="254"/>
      <c r="K294" s="254"/>
      <c r="L294" s="258"/>
      <c r="M294" s="259"/>
      <c r="N294" s="260"/>
      <c r="O294" s="260"/>
      <c r="P294" s="260"/>
      <c r="Q294" s="260"/>
      <c r="R294" s="260"/>
      <c r="S294" s="260"/>
      <c r="T294" s="261"/>
      <c r="U294" s="13"/>
      <c r="V294" s="13"/>
      <c r="W294" s="13"/>
      <c r="X294" s="13"/>
      <c r="Y294" s="13"/>
      <c r="Z294" s="13"/>
      <c r="AA294" s="13"/>
      <c r="AB294" s="13"/>
      <c r="AC294" s="13"/>
      <c r="AD294" s="13"/>
      <c r="AE294" s="13"/>
      <c r="AT294" s="262" t="s">
        <v>276</v>
      </c>
      <c r="AU294" s="262" t="s">
        <v>86</v>
      </c>
      <c r="AV294" s="13" t="s">
        <v>84</v>
      </c>
      <c r="AW294" s="13" t="s">
        <v>32</v>
      </c>
      <c r="AX294" s="13" t="s">
        <v>76</v>
      </c>
      <c r="AY294" s="262" t="s">
        <v>251</v>
      </c>
    </row>
    <row r="295" s="12" customFormat="1">
      <c r="A295" s="12"/>
      <c r="B295" s="242"/>
      <c r="C295" s="243"/>
      <c r="D295" s="234" t="s">
        <v>276</v>
      </c>
      <c r="E295" s="244" t="s">
        <v>1</v>
      </c>
      <c r="F295" s="245" t="s">
        <v>2705</v>
      </c>
      <c r="G295" s="243"/>
      <c r="H295" s="246">
        <v>1.0800000000000001</v>
      </c>
      <c r="I295" s="247"/>
      <c r="J295" s="243"/>
      <c r="K295" s="243"/>
      <c r="L295" s="248"/>
      <c r="M295" s="249"/>
      <c r="N295" s="250"/>
      <c r="O295" s="250"/>
      <c r="P295" s="250"/>
      <c r="Q295" s="250"/>
      <c r="R295" s="250"/>
      <c r="S295" s="250"/>
      <c r="T295" s="251"/>
      <c r="U295" s="12"/>
      <c r="V295" s="12"/>
      <c r="W295" s="12"/>
      <c r="X295" s="12"/>
      <c r="Y295" s="12"/>
      <c r="Z295" s="12"/>
      <c r="AA295" s="12"/>
      <c r="AB295" s="12"/>
      <c r="AC295" s="12"/>
      <c r="AD295" s="12"/>
      <c r="AE295" s="12"/>
      <c r="AT295" s="252" t="s">
        <v>276</v>
      </c>
      <c r="AU295" s="252" t="s">
        <v>86</v>
      </c>
      <c r="AV295" s="12" t="s">
        <v>86</v>
      </c>
      <c r="AW295" s="12" t="s">
        <v>32</v>
      </c>
      <c r="AX295" s="12" t="s">
        <v>84</v>
      </c>
      <c r="AY295" s="252" t="s">
        <v>251</v>
      </c>
    </row>
    <row r="296" s="2" customFormat="1" ht="37.8" customHeight="1">
      <c r="A296" s="38"/>
      <c r="B296" s="39"/>
      <c r="C296" s="220" t="s">
        <v>1030</v>
      </c>
      <c r="D296" s="220" t="s">
        <v>255</v>
      </c>
      <c r="E296" s="221" t="s">
        <v>1463</v>
      </c>
      <c r="F296" s="222" t="s">
        <v>1464</v>
      </c>
      <c r="G296" s="223" t="s">
        <v>802</v>
      </c>
      <c r="H296" s="224">
        <v>18</v>
      </c>
      <c r="I296" s="225"/>
      <c r="J296" s="226">
        <f>ROUND(I296*H296,2)</f>
        <v>0</v>
      </c>
      <c r="K296" s="227"/>
      <c r="L296" s="44"/>
      <c r="M296" s="228" t="s">
        <v>1</v>
      </c>
      <c r="N296" s="229" t="s">
        <v>41</v>
      </c>
      <c r="O296" s="91"/>
      <c r="P296" s="230">
        <f>O296*H296</f>
        <v>0</v>
      </c>
      <c r="Q296" s="230">
        <v>0.31524000000000002</v>
      </c>
      <c r="R296" s="230">
        <f>Q296*H296</f>
        <v>5.6743200000000007</v>
      </c>
      <c r="S296" s="230">
        <v>0</v>
      </c>
      <c r="T296" s="231">
        <f>S296*H296</f>
        <v>0</v>
      </c>
      <c r="U296" s="38"/>
      <c r="V296" s="38"/>
      <c r="W296" s="38"/>
      <c r="X296" s="38"/>
      <c r="Y296" s="38"/>
      <c r="Z296" s="38"/>
      <c r="AA296" s="38"/>
      <c r="AB296" s="38"/>
      <c r="AC296" s="38"/>
      <c r="AD296" s="38"/>
      <c r="AE296" s="38"/>
      <c r="AR296" s="232" t="s">
        <v>254</v>
      </c>
      <c r="AT296" s="232" t="s">
        <v>255</v>
      </c>
      <c r="AU296" s="232" t="s">
        <v>86</v>
      </c>
      <c r="AY296" s="17" t="s">
        <v>251</v>
      </c>
      <c r="BE296" s="233">
        <f>IF(N296="základní",J296,0)</f>
        <v>0</v>
      </c>
      <c r="BF296" s="233">
        <f>IF(N296="snížená",J296,0)</f>
        <v>0</v>
      </c>
      <c r="BG296" s="233">
        <f>IF(N296="zákl. přenesená",J296,0)</f>
        <v>0</v>
      </c>
      <c r="BH296" s="233">
        <f>IF(N296="sníž. přenesená",J296,0)</f>
        <v>0</v>
      </c>
      <c r="BI296" s="233">
        <f>IF(N296="nulová",J296,0)</f>
        <v>0</v>
      </c>
      <c r="BJ296" s="17" t="s">
        <v>84</v>
      </c>
      <c r="BK296" s="233">
        <f>ROUND(I296*H296,2)</f>
        <v>0</v>
      </c>
      <c r="BL296" s="17" t="s">
        <v>254</v>
      </c>
      <c r="BM296" s="232" t="s">
        <v>2706</v>
      </c>
    </row>
    <row r="297" s="2" customFormat="1">
      <c r="A297" s="38"/>
      <c r="B297" s="39"/>
      <c r="C297" s="40"/>
      <c r="D297" s="234" t="s">
        <v>260</v>
      </c>
      <c r="E297" s="40"/>
      <c r="F297" s="235" t="s">
        <v>1466</v>
      </c>
      <c r="G297" s="40"/>
      <c r="H297" s="40"/>
      <c r="I297" s="236"/>
      <c r="J297" s="40"/>
      <c r="K297" s="40"/>
      <c r="L297" s="44"/>
      <c r="M297" s="237"/>
      <c r="N297" s="238"/>
      <c r="O297" s="91"/>
      <c r="P297" s="91"/>
      <c r="Q297" s="91"/>
      <c r="R297" s="91"/>
      <c r="S297" s="91"/>
      <c r="T297" s="92"/>
      <c r="U297" s="38"/>
      <c r="V297" s="38"/>
      <c r="W297" s="38"/>
      <c r="X297" s="38"/>
      <c r="Y297" s="38"/>
      <c r="Z297" s="38"/>
      <c r="AA297" s="38"/>
      <c r="AB297" s="38"/>
      <c r="AC297" s="38"/>
      <c r="AD297" s="38"/>
      <c r="AE297" s="38"/>
      <c r="AT297" s="17" t="s">
        <v>260</v>
      </c>
      <c r="AU297" s="17" t="s">
        <v>86</v>
      </c>
    </row>
    <row r="298" s="2" customFormat="1">
      <c r="A298" s="38"/>
      <c r="B298" s="39"/>
      <c r="C298" s="40"/>
      <c r="D298" s="240" t="s">
        <v>274</v>
      </c>
      <c r="E298" s="40"/>
      <c r="F298" s="241" t="s">
        <v>1467</v>
      </c>
      <c r="G298" s="40"/>
      <c r="H298" s="40"/>
      <c r="I298" s="236"/>
      <c r="J298" s="40"/>
      <c r="K298" s="40"/>
      <c r="L298" s="44"/>
      <c r="M298" s="237"/>
      <c r="N298" s="238"/>
      <c r="O298" s="91"/>
      <c r="P298" s="91"/>
      <c r="Q298" s="91"/>
      <c r="R298" s="91"/>
      <c r="S298" s="91"/>
      <c r="T298" s="92"/>
      <c r="U298" s="38"/>
      <c r="V298" s="38"/>
      <c r="W298" s="38"/>
      <c r="X298" s="38"/>
      <c r="Y298" s="38"/>
      <c r="Z298" s="38"/>
      <c r="AA298" s="38"/>
      <c r="AB298" s="38"/>
      <c r="AC298" s="38"/>
      <c r="AD298" s="38"/>
      <c r="AE298" s="38"/>
      <c r="AT298" s="17" t="s">
        <v>274</v>
      </c>
      <c r="AU298" s="17" t="s">
        <v>86</v>
      </c>
    </row>
    <row r="299" s="12" customFormat="1">
      <c r="A299" s="12"/>
      <c r="B299" s="242"/>
      <c r="C299" s="243"/>
      <c r="D299" s="234" t="s">
        <v>276</v>
      </c>
      <c r="E299" s="244" t="s">
        <v>1</v>
      </c>
      <c r="F299" s="245" t="s">
        <v>2707</v>
      </c>
      <c r="G299" s="243"/>
      <c r="H299" s="246">
        <v>18</v>
      </c>
      <c r="I299" s="247"/>
      <c r="J299" s="243"/>
      <c r="K299" s="243"/>
      <c r="L299" s="248"/>
      <c r="M299" s="249"/>
      <c r="N299" s="250"/>
      <c r="O299" s="250"/>
      <c r="P299" s="250"/>
      <c r="Q299" s="250"/>
      <c r="R299" s="250"/>
      <c r="S299" s="250"/>
      <c r="T299" s="251"/>
      <c r="U299" s="12"/>
      <c r="V299" s="12"/>
      <c r="W299" s="12"/>
      <c r="X299" s="12"/>
      <c r="Y299" s="12"/>
      <c r="Z299" s="12"/>
      <c r="AA299" s="12"/>
      <c r="AB299" s="12"/>
      <c r="AC299" s="12"/>
      <c r="AD299" s="12"/>
      <c r="AE299" s="12"/>
      <c r="AT299" s="252" t="s">
        <v>276</v>
      </c>
      <c r="AU299" s="252" t="s">
        <v>86</v>
      </c>
      <c r="AV299" s="12" t="s">
        <v>86</v>
      </c>
      <c r="AW299" s="12" t="s">
        <v>32</v>
      </c>
      <c r="AX299" s="12" t="s">
        <v>84</v>
      </c>
      <c r="AY299" s="252" t="s">
        <v>251</v>
      </c>
    </row>
    <row r="300" s="2" customFormat="1" ht="24.15" customHeight="1">
      <c r="A300" s="38"/>
      <c r="B300" s="39"/>
      <c r="C300" s="220" t="s">
        <v>1045</v>
      </c>
      <c r="D300" s="220" t="s">
        <v>255</v>
      </c>
      <c r="E300" s="221" t="s">
        <v>1485</v>
      </c>
      <c r="F300" s="222" t="s">
        <v>1486</v>
      </c>
      <c r="G300" s="223" t="s">
        <v>409</v>
      </c>
      <c r="H300" s="224">
        <v>144</v>
      </c>
      <c r="I300" s="225"/>
      <c r="J300" s="226">
        <f>ROUND(I300*H300,2)</f>
        <v>0</v>
      </c>
      <c r="K300" s="227"/>
      <c r="L300" s="44"/>
      <c r="M300" s="228" t="s">
        <v>1</v>
      </c>
      <c r="N300" s="229" t="s">
        <v>41</v>
      </c>
      <c r="O300" s="91"/>
      <c r="P300" s="230">
        <f>O300*H300</f>
        <v>0</v>
      </c>
      <c r="Q300" s="230">
        <v>0.00013999999999999999</v>
      </c>
      <c r="R300" s="230">
        <f>Q300*H300</f>
        <v>0.020159999999999997</v>
      </c>
      <c r="S300" s="230">
        <v>0</v>
      </c>
      <c r="T300" s="231">
        <f>S300*H300</f>
        <v>0</v>
      </c>
      <c r="U300" s="38"/>
      <c r="V300" s="38"/>
      <c r="W300" s="38"/>
      <c r="X300" s="38"/>
      <c r="Y300" s="38"/>
      <c r="Z300" s="38"/>
      <c r="AA300" s="38"/>
      <c r="AB300" s="38"/>
      <c r="AC300" s="38"/>
      <c r="AD300" s="38"/>
      <c r="AE300" s="38"/>
      <c r="AR300" s="232" t="s">
        <v>254</v>
      </c>
      <c r="AT300" s="232" t="s">
        <v>255</v>
      </c>
      <c r="AU300" s="232" t="s">
        <v>86</v>
      </c>
      <c r="AY300" s="17" t="s">
        <v>251</v>
      </c>
      <c r="BE300" s="233">
        <f>IF(N300="základní",J300,0)</f>
        <v>0</v>
      </c>
      <c r="BF300" s="233">
        <f>IF(N300="snížená",J300,0)</f>
        <v>0</v>
      </c>
      <c r="BG300" s="233">
        <f>IF(N300="zákl. přenesená",J300,0)</f>
        <v>0</v>
      </c>
      <c r="BH300" s="233">
        <f>IF(N300="sníž. přenesená",J300,0)</f>
        <v>0</v>
      </c>
      <c r="BI300" s="233">
        <f>IF(N300="nulová",J300,0)</f>
        <v>0</v>
      </c>
      <c r="BJ300" s="17" t="s">
        <v>84</v>
      </c>
      <c r="BK300" s="233">
        <f>ROUND(I300*H300,2)</f>
        <v>0</v>
      </c>
      <c r="BL300" s="17" t="s">
        <v>254</v>
      </c>
      <c r="BM300" s="232" t="s">
        <v>2708</v>
      </c>
    </row>
    <row r="301" s="2" customFormat="1">
      <c r="A301" s="38"/>
      <c r="B301" s="39"/>
      <c r="C301" s="40"/>
      <c r="D301" s="234" t="s">
        <v>260</v>
      </c>
      <c r="E301" s="40"/>
      <c r="F301" s="235" t="s">
        <v>1488</v>
      </c>
      <c r="G301" s="40"/>
      <c r="H301" s="40"/>
      <c r="I301" s="236"/>
      <c r="J301" s="40"/>
      <c r="K301" s="40"/>
      <c r="L301" s="44"/>
      <c r="M301" s="237"/>
      <c r="N301" s="238"/>
      <c r="O301" s="91"/>
      <c r="P301" s="91"/>
      <c r="Q301" s="91"/>
      <c r="R301" s="91"/>
      <c r="S301" s="91"/>
      <c r="T301" s="92"/>
      <c r="U301" s="38"/>
      <c r="V301" s="38"/>
      <c r="W301" s="38"/>
      <c r="X301" s="38"/>
      <c r="Y301" s="38"/>
      <c r="Z301" s="38"/>
      <c r="AA301" s="38"/>
      <c r="AB301" s="38"/>
      <c r="AC301" s="38"/>
      <c r="AD301" s="38"/>
      <c r="AE301" s="38"/>
      <c r="AT301" s="17" t="s">
        <v>260</v>
      </c>
      <c r="AU301" s="17" t="s">
        <v>86</v>
      </c>
    </row>
    <row r="302" s="2" customFormat="1">
      <c r="A302" s="38"/>
      <c r="B302" s="39"/>
      <c r="C302" s="40"/>
      <c r="D302" s="240" t="s">
        <v>274</v>
      </c>
      <c r="E302" s="40"/>
      <c r="F302" s="241" t="s">
        <v>1489</v>
      </c>
      <c r="G302" s="40"/>
      <c r="H302" s="40"/>
      <c r="I302" s="236"/>
      <c r="J302" s="40"/>
      <c r="K302" s="40"/>
      <c r="L302" s="44"/>
      <c r="M302" s="237"/>
      <c r="N302" s="238"/>
      <c r="O302" s="91"/>
      <c r="P302" s="91"/>
      <c r="Q302" s="91"/>
      <c r="R302" s="91"/>
      <c r="S302" s="91"/>
      <c r="T302" s="92"/>
      <c r="U302" s="38"/>
      <c r="V302" s="38"/>
      <c r="W302" s="38"/>
      <c r="X302" s="38"/>
      <c r="Y302" s="38"/>
      <c r="Z302" s="38"/>
      <c r="AA302" s="38"/>
      <c r="AB302" s="38"/>
      <c r="AC302" s="38"/>
      <c r="AD302" s="38"/>
      <c r="AE302" s="38"/>
      <c r="AT302" s="17" t="s">
        <v>274</v>
      </c>
      <c r="AU302" s="17" t="s">
        <v>86</v>
      </c>
    </row>
    <row r="303" s="13" customFormat="1">
      <c r="A303" s="13"/>
      <c r="B303" s="253"/>
      <c r="C303" s="254"/>
      <c r="D303" s="234" t="s">
        <v>276</v>
      </c>
      <c r="E303" s="255" t="s">
        <v>1</v>
      </c>
      <c r="F303" s="256" t="s">
        <v>1490</v>
      </c>
      <c r="G303" s="254"/>
      <c r="H303" s="255" t="s">
        <v>1</v>
      </c>
      <c r="I303" s="257"/>
      <c r="J303" s="254"/>
      <c r="K303" s="254"/>
      <c r="L303" s="258"/>
      <c r="M303" s="259"/>
      <c r="N303" s="260"/>
      <c r="O303" s="260"/>
      <c r="P303" s="260"/>
      <c r="Q303" s="260"/>
      <c r="R303" s="260"/>
      <c r="S303" s="260"/>
      <c r="T303" s="261"/>
      <c r="U303" s="13"/>
      <c r="V303" s="13"/>
      <c r="W303" s="13"/>
      <c r="X303" s="13"/>
      <c r="Y303" s="13"/>
      <c r="Z303" s="13"/>
      <c r="AA303" s="13"/>
      <c r="AB303" s="13"/>
      <c r="AC303" s="13"/>
      <c r="AD303" s="13"/>
      <c r="AE303" s="13"/>
      <c r="AT303" s="262" t="s">
        <v>276</v>
      </c>
      <c r="AU303" s="262" t="s">
        <v>86</v>
      </c>
      <c r="AV303" s="13" t="s">
        <v>84</v>
      </c>
      <c r="AW303" s="13" t="s">
        <v>32</v>
      </c>
      <c r="AX303" s="13" t="s">
        <v>76</v>
      </c>
      <c r="AY303" s="262" t="s">
        <v>251</v>
      </c>
    </row>
    <row r="304" s="12" customFormat="1">
      <c r="A304" s="12"/>
      <c r="B304" s="242"/>
      <c r="C304" s="243"/>
      <c r="D304" s="234" t="s">
        <v>276</v>
      </c>
      <c r="E304" s="244" t="s">
        <v>1</v>
      </c>
      <c r="F304" s="245" t="s">
        <v>2709</v>
      </c>
      <c r="G304" s="243"/>
      <c r="H304" s="246">
        <v>126</v>
      </c>
      <c r="I304" s="247"/>
      <c r="J304" s="243"/>
      <c r="K304" s="243"/>
      <c r="L304" s="248"/>
      <c r="M304" s="249"/>
      <c r="N304" s="250"/>
      <c r="O304" s="250"/>
      <c r="P304" s="250"/>
      <c r="Q304" s="250"/>
      <c r="R304" s="250"/>
      <c r="S304" s="250"/>
      <c r="T304" s="251"/>
      <c r="U304" s="12"/>
      <c r="V304" s="12"/>
      <c r="W304" s="12"/>
      <c r="X304" s="12"/>
      <c r="Y304" s="12"/>
      <c r="Z304" s="12"/>
      <c r="AA304" s="12"/>
      <c r="AB304" s="12"/>
      <c r="AC304" s="12"/>
      <c r="AD304" s="12"/>
      <c r="AE304" s="12"/>
      <c r="AT304" s="252" t="s">
        <v>276</v>
      </c>
      <c r="AU304" s="252" t="s">
        <v>86</v>
      </c>
      <c r="AV304" s="12" t="s">
        <v>86</v>
      </c>
      <c r="AW304" s="12" t="s">
        <v>32</v>
      </c>
      <c r="AX304" s="12" t="s">
        <v>76</v>
      </c>
      <c r="AY304" s="252" t="s">
        <v>251</v>
      </c>
    </row>
    <row r="305" s="13" customFormat="1">
      <c r="A305" s="13"/>
      <c r="B305" s="253"/>
      <c r="C305" s="254"/>
      <c r="D305" s="234" t="s">
        <v>276</v>
      </c>
      <c r="E305" s="255" t="s">
        <v>1</v>
      </c>
      <c r="F305" s="256" t="s">
        <v>2517</v>
      </c>
      <c r="G305" s="254"/>
      <c r="H305" s="255" t="s">
        <v>1</v>
      </c>
      <c r="I305" s="257"/>
      <c r="J305" s="254"/>
      <c r="K305" s="254"/>
      <c r="L305" s="258"/>
      <c r="M305" s="259"/>
      <c r="N305" s="260"/>
      <c r="O305" s="260"/>
      <c r="P305" s="260"/>
      <c r="Q305" s="260"/>
      <c r="R305" s="260"/>
      <c r="S305" s="260"/>
      <c r="T305" s="261"/>
      <c r="U305" s="13"/>
      <c r="V305" s="13"/>
      <c r="W305" s="13"/>
      <c r="X305" s="13"/>
      <c r="Y305" s="13"/>
      <c r="Z305" s="13"/>
      <c r="AA305" s="13"/>
      <c r="AB305" s="13"/>
      <c r="AC305" s="13"/>
      <c r="AD305" s="13"/>
      <c r="AE305" s="13"/>
      <c r="AT305" s="262" t="s">
        <v>276</v>
      </c>
      <c r="AU305" s="262" t="s">
        <v>86</v>
      </c>
      <c r="AV305" s="13" t="s">
        <v>84</v>
      </c>
      <c r="AW305" s="13" t="s">
        <v>32</v>
      </c>
      <c r="AX305" s="13" t="s">
        <v>76</v>
      </c>
      <c r="AY305" s="262" t="s">
        <v>251</v>
      </c>
    </row>
    <row r="306" s="12" customFormat="1">
      <c r="A306" s="12"/>
      <c r="B306" s="242"/>
      <c r="C306" s="243"/>
      <c r="D306" s="234" t="s">
        <v>276</v>
      </c>
      <c r="E306" s="244" t="s">
        <v>1</v>
      </c>
      <c r="F306" s="245" t="s">
        <v>2710</v>
      </c>
      <c r="G306" s="243"/>
      <c r="H306" s="246">
        <v>18</v>
      </c>
      <c r="I306" s="247"/>
      <c r="J306" s="243"/>
      <c r="K306" s="243"/>
      <c r="L306" s="248"/>
      <c r="M306" s="249"/>
      <c r="N306" s="250"/>
      <c r="O306" s="250"/>
      <c r="P306" s="250"/>
      <c r="Q306" s="250"/>
      <c r="R306" s="250"/>
      <c r="S306" s="250"/>
      <c r="T306" s="251"/>
      <c r="U306" s="12"/>
      <c r="V306" s="12"/>
      <c r="W306" s="12"/>
      <c r="X306" s="12"/>
      <c r="Y306" s="12"/>
      <c r="Z306" s="12"/>
      <c r="AA306" s="12"/>
      <c r="AB306" s="12"/>
      <c r="AC306" s="12"/>
      <c r="AD306" s="12"/>
      <c r="AE306" s="12"/>
      <c r="AT306" s="252" t="s">
        <v>276</v>
      </c>
      <c r="AU306" s="252" t="s">
        <v>86</v>
      </c>
      <c r="AV306" s="12" t="s">
        <v>86</v>
      </c>
      <c r="AW306" s="12" t="s">
        <v>32</v>
      </c>
      <c r="AX306" s="12" t="s">
        <v>76</v>
      </c>
      <c r="AY306" s="252" t="s">
        <v>251</v>
      </c>
    </row>
    <row r="307" s="15" customFormat="1">
      <c r="A307" s="15"/>
      <c r="B307" s="274"/>
      <c r="C307" s="275"/>
      <c r="D307" s="234" t="s">
        <v>276</v>
      </c>
      <c r="E307" s="276" t="s">
        <v>1</v>
      </c>
      <c r="F307" s="277" t="s">
        <v>423</v>
      </c>
      <c r="G307" s="275"/>
      <c r="H307" s="278">
        <v>144</v>
      </c>
      <c r="I307" s="279"/>
      <c r="J307" s="275"/>
      <c r="K307" s="275"/>
      <c r="L307" s="280"/>
      <c r="M307" s="281"/>
      <c r="N307" s="282"/>
      <c r="O307" s="282"/>
      <c r="P307" s="282"/>
      <c r="Q307" s="282"/>
      <c r="R307" s="282"/>
      <c r="S307" s="282"/>
      <c r="T307" s="283"/>
      <c r="U307" s="15"/>
      <c r="V307" s="15"/>
      <c r="W307" s="15"/>
      <c r="X307" s="15"/>
      <c r="Y307" s="15"/>
      <c r="Z307" s="15"/>
      <c r="AA307" s="15"/>
      <c r="AB307" s="15"/>
      <c r="AC307" s="15"/>
      <c r="AD307" s="15"/>
      <c r="AE307" s="15"/>
      <c r="AT307" s="284" t="s">
        <v>276</v>
      </c>
      <c r="AU307" s="284" t="s">
        <v>86</v>
      </c>
      <c r="AV307" s="15" t="s">
        <v>254</v>
      </c>
      <c r="AW307" s="15" t="s">
        <v>32</v>
      </c>
      <c r="AX307" s="15" t="s">
        <v>84</v>
      </c>
      <c r="AY307" s="284" t="s">
        <v>251</v>
      </c>
    </row>
    <row r="308" s="2" customFormat="1" ht="24.15" customHeight="1">
      <c r="A308" s="38"/>
      <c r="B308" s="39"/>
      <c r="C308" s="292" t="s">
        <v>1052</v>
      </c>
      <c r="D308" s="292" t="s">
        <v>1133</v>
      </c>
      <c r="E308" s="293" t="s">
        <v>1493</v>
      </c>
      <c r="F308" s="294" t="s">
        <v>1494</v>
      </c>
      <c r="G308" s="295" t="s">
        <v>409</v>
      </c>
      <c r="H308" s="296">
        <v>146.88</v>
      </c>
      <c r="I308" s="297"/>
      <c r="J308" s="298">
        <f>ROUND(I308*H308,2)</f>
        <v>0</v>
      </c>
      <c r="K308" s="299"/>
      <c r="L308" s="300"/>
      <c r="M308" s="301" t="s">
        <v>1</v>
      </c>
      <c r="N308" s="302" t="s">
        <v>41</v>
      </c>
      <c r="O308" s="91"/>
      <c r="P308" s="230">
        <f>O308*H308</f>
        <v>0</v>
      </c>
      <c r="Q308" s="230">
        <v>0.00029999999999999997</v>
      </c>
      <c r="R308" s="230">
        <f>Q308*H308</f>
        <v>0.044063999999999992</v>
      </c>
      <c r="S308" s="230">
        <v>0</v>
      </c>
      <c r="T308" s="231">
        <f>S308*H308</f>
        <v>0</v>
      </c>
      <c r="U308" s="38"/>
      <c r="V308" s="38"/>
      <c r="W308" s="38"/>
      <c r="X308" s="38"/>
      <c r="Y308" s="38"/>
      <c r="Z308" s="38"/>
      <c r="AA308" s="38"/>
      <c r="AB308" s="38"/>
      <c r="AC308" s="38"/>
      <c r="AD308" s="38"/>
      <c r="AE308" s="38"/>
      <c r="AR308" s="232" t="s">
        <v>299</v>
      </c>
      <c r="AT308" s="232" t="s">
        <v>1133</v>
      </c>
      <c r="AU308" s="232" t="s">
        <v>86</v>
      </c>
      <c r="AY308" s="17" t="s">
        <v>251</v>
      </c>
      <c r="BE308" s="233">
        <f>IF(N308="základní",J308,0)</f>
        <v>0</v>
      </c>
      <c r="BF308" s="233">
        <f>IF(N308="snížená",J308,0)</f>
        <v>0</v>
      </c>
      <c r="BG308" s="233">
        <f>IF(N308="zákl. přenesená",J308,0)</f>
        <v>0</v>
      </c>
      <c r="BH308" s="233">
        <f>IF(N308="sníž. přenesená",J308,0)</f>
        <v>0</v>
      </c>
      <c r="BI308" s="233">
        <f>IF(N308="nulová",J308,0)</f>
        <v>0</v>
      </c>
      <c r="BJ308" s="17" t="s">
        <v>84</v>
      </c>
      <c r="BK308" s="233">
        <f>ROUND(I308*H308,2)</f>
        <v>0</v>
      </c>
      <c r="BL308" s="17" t="s">
        <v>254</v>
      </c>
      <c r="BM308" s="232" t="s">
        <v>2711</v>
      </c>
    </row>
    <row r="309" s="2" customFormat="1">
      <c r="A309" s="38"/>
      <c r="B309" s="39"/>
      <c r="C309" s="40"/>
      <c r="D309" s="234" t="s">
        <v>260</v>
      </c>
      <c r="E309" s="40"/>
      <c r="F309" s="235" t="s">
        <v>1494</v>
      </c>
      <c r="G309" s="40"/>
      <c r="H309" s="40"/>
      <c r="I309" s="236"/>
      <c r="J309" s="40"/>
      <c r="K309" s="40"/>
      <c r="L309" s="44"/>
      <c r="M309" s="237"/>
      <c r="N309" s="238"/>
      <c r="O309" s="91"/>
      <c r="P309" s="91"/>
      <c r="Q309" s="91"/>
      <c r="R309" s="91"/>
      <c r="S309" s="91"/>
      <c r="T309" s="92"/>
      <c r="U309" s="38"/>
      <c r="V309" s="38"/>
      <c r="W309" s="38"/>
      <c r="X309" s="38"/>
      <c r="Y309" s="38"/>
      <c r="Z309" s="38"/>
      <c r="AA309" s="38"/>
      <c r="AB309" s="38"/>
      <c r="AC309" s="38"/>
      <c r="AD309" s="38"/>
      <c r="AE309" s="38"/>
      <c r="AT309" s="17" t="s">
        <v>260</v>
      </c>
      <c r="AU309" s="17" t="s">
        <v>86</v>
      </c>
    </row>
    <row r="310" s="12" customFormat="1">
      <c r="A310" s="12"/>
      <c r="B310" s="242"/>
      <c r="C310" s="243"/>
      <c r="D310" s="234" t="s">
        <v>276</v>
      </c>
      <c r="E310" s="244" t="s">
        <v>1</v>
      </c>
      <c r="F310" s="245" t="s">
        <v>2712</v>
      </c>
      <c r="G310" s="243"/>
      <c r="H310" s="246">
        <v>146.88</v>
      </c>
      <c r="I310" s="247"/>
      <c r="J310" s="243"/>
      <c r="K310" s="243"/>
      <c r="L310" s="248"/>
      <c r="M310" s="249"/>
      <c r="N310" s="250"/>
      <c r="O310" s="250"/>
      <c r="P310" s="250"/>
      <c r="Q310" s="250"/>
      <c r="R310" s="250"/>
      <c r="S310" s="250"/>
      <c r="T310" s="251"/>
      <c r="U310" s="12"/>
      <c r="V310" s="12"/>
      <c r="W310" s="12"/>
      <c r="X310" s="12"/>
      <c r="Y310" s="12"/>
      <c r="Z310" s="12"/>
      <c r="AA310" s="12"/>
      <c r="AB310" s="12"/>
      <c r="AC310" s="12"/>
      <c r="AD310" s="12"/>
      <c r="AE310" s="12"/>
      <c r="AT310" s="252" t="s">
        <v>276</v>
      </c>
      <c r="AU310" s="252" t="s">
        <v>86</v>
      </c>
      <c r="AV310" s="12" t="s">
        <v>86</v>
      </c>
      <c r="AW310" s="12" t="s">
        <v>32</v>
      </c>
      <c r="AX310" s="12" t="s">
        <v>84</v>
      </c>
      <c r="AY310" s="252" t="s">
        <v>251</v>
      </c>
    </row>
    <row r="311" s="2" customFormat="1" ht="24.15" customHeight="1">
      <c r="A311" s="38"/>
      <c r="B311" s="39"/>
      <c r="C311" s="292" t="s">
        <v>1059</v>
      </c>
      <c r="D311" s="292" t="s">
        <v>1133</v>
      </c>
      <c r="E311" s="293" t="s">
        <v>2521</v>
      </c>
      <c r="F311" s="294" t="s">
        <v>2522</v>
      </c>
      <c r="G311" s="295" t="s">
        <v>409</v>
      </c>
      <c r="H311" s="296">
        <v>18.359999999999999</v>
      </c>
      <c r="I311" s="297"/>
      <c r="J311" s="298">
        <f>ROUND(I311*H311,2)</f>
        <v>0</v>
      </c>
      <c r="K311" s="299"/>
      <c r="L311" s="300"/>
      <c r="M311" s="301" t="s">
        <v>1</v>
      </c>
      <c r="N311" s="302" t="s">
        <v>41</v>
      </c>
      <c r="O311" s="91"/>
      <c r="P311" s="230">
        <f>O311*H311</f>
        <v>0</v>
      </c>
      <c r="Q311" s="230">
        <v>0.00014999999999999999</v>
      </c>
      <c r="R311" s="230">
        <f>Q311*H311</f>
        <v>0.0027539999999999995</v>
      </c>
      <c r="S311" s="230">
        <v>0</v>
      </c>
      <c r="T311" s="231">
        <f>S311*H311</f>
        <v>0</v>
      </c>
      <c r="U311" s="38"/>
      <c r="V311" s="38"/>
      <c r="W311" s="38"/>
      <c r="X311" s="38"/>
      <c r="Y311" s="38"/>
      <c r="Z311" s="38"/>
      <c r="AA311" s="38"/>
      <c r="AB311" s="38"/>
      <c r="AC311" s="38"/>
      <c r="AD311" s="38"/>
      <c r="AE311" s="38"/>
      <c r="AR311" s="232" t="s">
        <v>299</v>
      </c>
      <c r="AT311" s="232" t="s">
        <v>1133</v>
      </c>
      <c r="AU311" s="232" t="s">
        <v>86</v>
      </c>
      <c r="AY311" s="17" t="s">
        <v>251</v>
      </c>
      <c r="BE311" s="233">
        <f>IF(N311="základní",J311,0)</f>
        <v>0</v>
      </c>
      <c r="BF311" s="233">
        <f>IF(N311="snížená",J311,0)</f>
        <v>0</v>
      </c>
      <c r="BG311" s="233">
        <f>IF(N311="zákl. přenesená",J311,0)</f>
        <v>0</v>
      </c>
      <c r="BH311" s="233">
        <f>IF(N311="sníž. přenesená",J311,0)</f>
        <v>0</v>
      </c>
      <c r="BI311" s="233">
        <f>IF(N311="nulová",J311,0)</f>
        <v>0</v>
      </c>
      <c r="BJ311" s="17" t="s">
        <v>84</v>
      </c>
      <c r="BK311" s="233">
        <f>ROUND(I311*H311,2)</f>
        <v>0</v>
      </c>
      <c r="BL311" s="17" t="s">
        <v>254</v>
      </c>
      <c r="BM311" s="232" t="s">
        <v>2713</v>
      </c>
    </row>
    <row r="312" s="2" customFormat="1">
      <c r="A312" s="38"/>
      <c r="B312" s="39"/>
      <c r="C312" s="40"/>
      <c r="D312" s="234" t="s">
        <v>260</v>
      </c>
      <c r="E312" s="40"/>
      <c r="F312" s="235" t="s">
        <v>2522</v>
      </c>
      <c r="G312" s="40"/>
      <c r="H312" s="40"/>
      <c r="I312" s="236"/>
      <c r="J312" s="40"/>
      <c r="K312" s="40"/>
      <c r="L312" s="44"/>
      <c r="M312" s="237"/>
      <c r="N312" s="238"/>
      <c r="O312" s="91"/>
      <c r="P312" s="91"/>
      <c r="Q312" s="91"/>
      <c r="R312" s="91"/>
      <c r="S312" s="91"/>
      <c r="T312" s="92"/>
      <c r="U312" s="38"/>
      <c r="V312" s="38"/>
      <c r="W312" s="38"/>
      <c r="X312" s="38"/>
      <c r="Y312" s="38"/>
      <c r="Z312" s="38"/>
      <c r="AA312" s="38"/>
      <c r="AB312" s="38"/>
      <c r="AC312" s="38"/>
      <c r="AD312" s="38"/>
      <c r="AE312" s="38"/>
      <c r="AT312" s="17" t="s">
        <v>260</v>
      </c>
      <c r="AU312" s="17" t="s">
        <v>86</v>
      </c>
    </row>
    <row r="313" s="13" customFormat="1">
      <c r="A313" s="13"/>
      <c r="B313" s="253"/>
      <c r="C313" s="254"/>
      <c r="D313" s="234" t="s">
        <v>276</v>
      </c>
      <c r="E313" s="255" t="s">
        <v>1</v>
      </c>
      <c r="F313" s="256" t="s">
        <v>2517</v>
      </c>
      <c r="G313" s="254"/>
      <c r="H313" s="255" t="s">
        <v>1</v>
      </c>
      <c r="I313" s="257"/>
      <c r="J313" s="254"/>
      <c r="K313" s="254"/>
      <c r="L313" s="258"/>
      <c r="M313" s="259"/>
      <c r="N313" s="260"/>
      <c r="O313" s="260"/>
      <c r="P313" s="260"/>
      <c r="Q313" s="260"/>
      <c r="R313" s="260"/>
      <c r="S313" s="260"/>
      <c r="T313" s="261"/>
      <c r="U313" s="13"/>
      <c r="V313" s="13"/>
      <c r="W313" s="13"/>
      <c r="X313" s="13"/>
      <c r="Y313" s="13"/>
      <c r="Z313" s="13"/>
      <c r="AA313" s="13"/>
      <c r="AB313" s="13"/>
      <c r="AC313" s="13"/>
      <c r="AD313" s="13"/>
      <c r="AE313" s="13"/>
      <c r="AT313" s="262" t="s">
        <v>276</v>
      </c>
      <c r="AU313" s="262" t="s">
        <v>86</v>
      </c>
      <c r="AV313" s="13" t="s">
        <v>84</v>
      </c>
      <c r="AW313" s="13" t="s">
        <v>32</v>
      </c>
      <c r="AX313" s="13" t="s">
        <v>76</v>
      </c>
      <c r="AY313" s="262" t="s">
        <v>251</v>
      </c>
    </row>
    <row r="314" s="12" customFormat="1">
      <c r="A314" s="12"/>
      <c r="B314" s="242"/>
      <c r="C314" s="243"/>
      <c r="D314" s="234" t="s">
        <v>276</v>
      </c>
      <c r="E314" s="244" t="s">
        <v>1</v>
      </c>
      <c r="F314" s="245" t="s">
        <v>2714</v>
      </c>
      <c r="G314" s="243"/>
      <c r="H314" s="246">
        <v>18.359999999999999</v>
      </c>
      <c r="I314" s="247"/>
      <c r="J314" s="243"/>
      <c r="K314" s="243"/>
      <c r="L314" s="248"/>
      <c r="M314" s="249"/>
      <c r="N314" s="250"/>
      <c r="O314" s="250"/>
      <c r="P314" s="250"/>
      <c r="Q314" s="250"/>
      <c r="R314" s="250"/>
      <c r="S314" s="250"/>
      <c r="T314" s="251"/>
      <c r="U314" s="12"/>
      <c r="V314" s="12"/>
      <c r="W314" s="12"/>
      <c r="X314" s="12"/>
      <c r="Y314" s="12"/>
      <c r="Z314" s="12"/>
      <c r="AA314" s="12"/>
      <c r="AB314" s="12"/>
      <c r="AC314" s="12"/>
      <c r="AD314" s="12"/>
      <c r="AE314" s="12"/>
      <c r="AT314" s="252" t="s">
        <v>276</v>
      </c>
      <c r="AU314" s="252" t="s">
        <v>86</v>
      </c>
      <c r="AV314" s="12" t="s">
        <v>86</v>
      </c>
      <c r="AW314" s="12" t="s">
        <v>32</v>
      </c>
      <c r="AX314" s="12" t="s">
        <v>84</v>
      </c>
      <c r="AY314" s="252" t="s">
        <v>251</v>
      </c>
    </row>
    <row r="315" s="11" customFormat="1" ht="22.8" customHeight="1">
      <c r="A315" s="11"/>
      <c r="B315" s="206"/>
      <c r="C315" s="207"/>
      <c r="D315" s="208" t="s">
        <v>75</v>
      </c>
      <c r="E315" s="272" t="s">
        <v>254</v>
      </c>
      <c r="F315" s="272" t="s">
        <v>2267</v>
      </c>
      <c r="G315" s="207"/>
      <c r="H315" s="207"/>
      <c r="I315" s="210"/>
      <c r="J315" s="273">
        <f>BK315</f>
        <v>0</v>
      </c>
      <c r="K315" s="207"/>
      <c r="L315" s="212"/>
      <c r="M315" s="213"/>
      <c r="N315" s="214"/>
      <c r="O315" s="214"/>
      <c r="P315" s="215">
        <f>SUM(P316:P320)</f>
        <v>0</v>
      </c>
      <c r="Q315" s="214"/>
      <c r="R315" s="215">
        <f>SUM(R316:R320)</f>
        <v>0</v>
      </c>
      <c r="S315" s="214"/>
      <c r="T315" s="216">
        <f>SUM(T316:T320)</f>
        <v>0</v>
      </c>
      <c r="U315" s="11"/>
      <c r="V315" s="11"/>
      <c r="W315" s="11"/>
      <c r="X315" s="11"/>
      <c r="Y315" s="11"/>
      <c r="Z315" s="11"/>
      <c r="AA315" s="11"/>
      <c r="AB315" s="11"/>
      <c r="AC315" s="11"/>
      <c r="AD315" s="11"/>
      <c r="AE315" s="11"/>
      <c r="AR315" s="217" t="s">
        <v>84</v>
      </c>
      <c r="AT315" s="218" t="s">
        <v>75</v>
      </c>
      <c r="AU315" s="218" t="s">
        <v>84</v>
      </c>
      <c r="AY315" s="217" t="s">
        <v>251</v>
      </c>
      <c r="BK315" s="219">
        <f>SUM(BK316:BK320)</f>
        <v>0</v>
      </c>
    </row>
    <row r="316" s="2" customFormat="1" ht="33" customHeight="1">
      <c r="A316" s="38"/>
      <c r="B316" s="39"/>
      <c r="C316" s="220" t="s">
        <v>1069</v>
      </c>
      <c r="D316" s="220" t="s">
        <v>255</v>
      </c>
      <c r="E316" s="221" t="s">
        <v>2268</v>
      </c>
      <c r="F316" s="222" t="s">
        <v>2269</v>
      </c>
      <c r="G316" s="223" t="s">
        <v>592</v>
      </c>
      <c r="H316" s="224">
        <v>0.20000000000000001</v>
      </c>
      <c r="I316" s="225"/>
      <c r="J316" s="226">
        <f>ROUND(I316*H316,2)</f>
        <v>0</v>
      </c>
      <c r="K316" s="227"/>
      <c r="L316" s="44"/>
      <c r="M316" s="228" t="s">
        <v>1</v>
      </c>
      <c r="N316" s="229" t="s">
        <v>41</v>
      </c>
      <c r="O316" s="91"/>
      <c r="P316" s="230">
        <f>O316*H316</f>
        <v>0</v>
      </c>
      <c r="Q316" s="230">
        <v>0</v>
      </c>
      <c r="R316" s="230">
        <f>Q316*H316</f>
        <v>0</v>
      </c>
      <c r="S316" s="230">
        <v>0</v>
      </c>
      <c r="T316" s="231">
        <f>S316*H316</f>
        <v>0</v>
      </c>
      <c r="U316" s="38"/>
      <c r="V316" s="38"/>
      <c r="W316" s="38"/>
      <c r="X316" s="38"/>
      <c r="Y316" s="38"/>
      <c r="Z316" s="38"/>
      <c r="AA316" s="38"/>
      <c r="AB316" s="38"/>
      <c r="AC316" s="38"/>
      <c r="AD316" s="38"/>
      <c r="AE316" s="38"/>
      <c r="AR316" s="232" t="s">
        <v>254</v>
      </c>
      <c r="AT316" s="232" t="s">
        <v>255</v>
      </c>
      <c r="AU316" s="232" t="s">
        <v>86</v>
      </c>
      <c r="AY316" s="17" t="s">
        <v>251</v>
      </c>
      <c r="BE316" s="233">
        <f>IF(N316="základní",J316,0)</f>
        <v>0</v>
      </c>
      <c r="BF316" s="233">
        <f>IF(N316="snížená",J316,0)</f>
        <v>0</v>
      </c>
      <c r="BG316" s="233">
        <f>IF(N316="zákl. přenesená",J316,0)</f>
        <v>0</v>
      </c>
      <c r="BH316" s="233">
        <f>IF(N316="sníž. přenesená",J316,0)</f>
        <v>0</v>
      </c>
      <c r="BI316" s="233">
        <f>IF(N316="nulová",J316,0)</f>
        <v>0</v>
      </c>
      <c r="BJ316" s="17" t="s">
        <v>84</v>
      </c>
      <c r="BK316" s="233">
        <f>ROUND(I316*H316,2)</f>
        <v>0</v>
      </c>
      <c r="BL316" s="17" t="s">
        <v>254</v>
      </c>
      <c r="BM316" s="232" t="s">
        <v>2715</v>
      </c>
    </row>
    <row r="317" s="2" customFormat="1">
      <c r="A317" s="38"/>
      <c r="B317" s="39"/>
      <c r="C317" s="40"/>
      <c r="D317" s="234" t="s">
        <v>260</v>
      </c>
      <c r="E317" s="40"/>
      <c r="F317" s="235" t="s">
        <v>2271</v>
      </c>
      <c r="G317" s="40"/>
      <c r="H317" s="40"/>
      <c r="I317" s="236"/>
      <c r="J317" s="40"/>
      <c r="K317" s="40"/>
      <c r="L317" s="44"/>
      <c r="M317" s="237"/>
      <c r="N317" s="238"/>
      <c r="O317" s="91"/>
      <c r="P317" s="91"/>
      <c r="Q317" s="91"/>
      <c r="R317" s="91"/>
      <c r="S317" s="91"/>
      <c r="T317" s="92"/>
      <c r="U317" s="38"/>
      <c r="V317" s="38"/>
      <c r="W317" s="38"/>
      <c r="X317" s="38"/>
      <c r="Y317" s="38"/>
      <c r="Z317" s="38"/>
      <c r="AA317" s="38"/>
      <c r="AB317" s="38"/>
      <c r="AC317" s="38"/>
      <c r="AD317" s="38"/>
      <c r="AE317" s="38"/>
      <c r="AT317" s="17" t="s">
        <v>260</v>
      </c>
      <c r="AU317" s="17" t="s">
        <v>86</v>
      </c>
    </row>
    <row r="318" s="2" customFormat="1">
      <c r="A318" s="38"/>
      <c r="B318" s="39"/>
      <c r="C318" s="40"/>
      <c r="D318" s="240" t="s">
        <v>274</v>
      </c>
      <c r="E318" s="40"/>
      <c r="F318" s="241" t="s">
        <v>2272</v>
      </c>
      <c r="G318" s="40"/>
      <c r="H318" s="40"/>
      <c r="I318" s="236"/>
      <c r="J318" s="40"/>
      <c r="K318" s="40"/>
      <c r="L318" s="44"/>
      <c r="M318" s="237"/>
      <c r="N318" s="238"/>
      <c r="O318" s="91"/>
      <c r="P318" s="91"/>
      <c r="Q318" s="91"/>
      <c r="R318" s="91"/>
      <c r="S318" s="91"/>
      <c r="T318" s="92"/>
      <c r="U318" s="38"/>
      <c r="V318" s="38"/>
      <c r="W318" s="38"/>
      <c r="X318" s="38"/>
      <c r="Y318" s="38"/>
      <c r="Z318" s="38"/>
      <c r="AA318" s="38"/>
      <c r="AB318" s="38"/>
      <c r="AC318" s="38"/>
      <c r="AD318" s="38"/>
      <c r="AE318" s="38"/>
      <c r="AT318" s="17" t="s">
        <v>274</v>
      </c>
      <c r="AU318" s="17" t="s">
        <v>86</v>
      </c>
    </row>
    <row r="319" s="13" customFormat="1">
      <c r="A319" s="13"/>
      <c r="B319" s="253"/>
      <c r="C319" s="254"/>
      <c r="D319" s="234" t="s">
        <v>276</v>
      </c>
      <c r="E319" s="255" t="s">
        <v>1</v>
      </c>
      <c r="F319" s="256" t="s">
        <v>2273</v>
      </c>
      <c r="G319" s="254"/>
      <c r="H319" s="255" t="s">
        <v>1</v>
      </c>
      <c r="I319" s="257"/>
      <c r="J319" s="254"/>
      <c r="K319" s="254"/>
      <c r="L319" s="258"/>
      <c r="M319" s="259"/>
      <c r="N319" s="260"/>
      <c r="O319" s="260"/>
      <c r="P319" s="260"/>
      <c r="Q319" s="260"/>
      <c r="R319" s="260"/>
      <c r="S319" s="260"/>
      <c r="T319" s="261"/>
      <c r="U319" s="13"/>
      <c r="V319" s="13"/>
      <c r="W319" s="13"/>
      <c r="X319" s="13"/>
      <c r="Y319" s="13"/>
      <c r="Z319" s="13"/>
      <c r="AA319" s="13"/>
      <c r="AB319" s="13"/>
      <c r="AC319" s="13"/>
      <c r="AD319" s="13"/>
      <c r="AE319" s="13"/>
      <c r="AT319" s="262" t="s">
        <v>276</v>
      </c>
      <c r="AU319" s="262" t="s">
        <v>86</v>
      </c>
      <c r="AV319" s="13" t="s">
        <v>84</v>
      </c>
      <c r="AW319" s="13" t="s">
        <v>32</v>
      </c>
      <c r="AX319" s="13" t="s">
        <v>76</v>
      </c>
      <c r="AY319" s="262" t="s">
        <v>251</v>
      </c>
    </row>
    <row r="320" s="12" customFormat="1">
      <c r="A320" s="12"/>
      <c r="B320" s="242"/>
      <c r="C320" s="243"/>
      <c r="D320" s="234" t="s">
        <v>276</v>
      </c>
      <c r="E320" s="244" t="s">
        <v>1</v>
      </c>
      <c r="F320" s="245" t="s">
        <v>2716</v>
      </c>
      <c r="G320" s="243"/>
      <c r="H320" s="246">
        <v>0.20000000000000001</v>
      </c>
      <c r="I320" s="247"/>
      <c r="J320" s="243"/>
      <c r="K320" s="243"/>
      <c r="L320" s="248"/>
      <c r="M320" s="249"/>
      <c r="N320" s="250"/>
      <c r="O320" s="250"/>
      <c r="P320" s="250"/>
      <c r="Q320" s="250"/>
      <c r="R320" s="250"/>
      <c r="S320" s="250"/>
      <c r="T320" s="251"/>
      <c r="U320" s="12"/>
      <c r="V320" s="12"/>
      <c r="W320" s="12"/>
      <c r="X320" s="12"/>
      <c r="Y320" s="12"/>
      <c r="Z320" s="12"/>
      <c r="AA320" s="12"/>
      <c r="AB320" s="12"/>
      <c r="AC320" s="12"/>
      <c r="AD320" s="12"/>
      <c r="AE320" s="12"/>
      <c r="AT320" s="252" t="s">
        <v>276</v>
      </c>
      <c r="AU320" s="252" t="s">
        <v>86</v>
      </c>
      <c r="AV320" s="12" t="s">
        <v>86</v>
      </c>
      <c r="AW320" s="12" t="s">
        <v>32</v>
      </c>
      <c r="AX320" s="12" t="s">
        <v>84</v>
      </c>
      <c r="AY320" s="252" t="s">
        <v>251</v>
      </c>
    </row>
    <row r="321" s="11" customFormat="1" ht="22.8" customHeight="1">
      <c r="A321" s="11"/>
      <c r="B321" s="206"/>
      <c r="C321" s="207"/>
      <c r="D321" s="208" t="s">
        <v>75</v>
      </c>
      <c r="E321" s="272" t="s">
        <v>282</v>
      </c>
      <c r="F321" s="272" t="s">
        <v>1501</v>
      </c>
      <c r="G321" s="207"/>
      <c r="H321" s="207"/>
      <c r="I321" s="210"/>
      <c r="J321" s="273">
        <f>BK321</f>
        <v>0</v>
      </c>
      <c r="K321" s="207"/>
      <c r="L321" s="212"/>
      <c r="M321" s="213"/>
      <c r="N321" s="214"/>
      <c r="O321" s="214"/>
      <c r="P321" s="215">
        <f>SUM(P322:P366)</f>
        <v>0</v>
      </c>
      <c r="Q321" s="214"/>
      <c r="R321" s="215">
        <f>SUM(R322:R366)</f>
        <v>0.15839999999999999</v>
      </c>
      <c r="S321" s="214"/>
      <c r="T321" s="216">
        <f>SUM(T322:T366)</f>
        <v>0</v>
      </c>
      <c r="U321" s="11"/>
      <c r="V321" s="11"/>
      <c r="W321" s="11"/>
      <c r="X321" s="11"/>
      <c r="Y321" s="11"/>
      <c r="Z321" s="11"/>
      <c r="AA321" s="11"/>
      <c r="AB321" s="11"/>
      <c r="AC321" s="11"/>
      <c r="AD321" s="11"/>
      <c r="AE321" s="11"/>
      <c r="AR321" s="217" t="s">
        <v>84</v>
      </c>
      <c r="AT321" s="218" t="s">
        <v>75</v>
      </c>
      <c r="AU321" s="218" t="s">
        <v>84</v>
      </c>
      <c r="AY321" s="217" t="s">
        <v>251</v>
      </c>
      <c r="BK321" s="219">
        <f>SUM(BK322:BK366)</f>
        <v>0</v>
      </c>
    </row>
    <row r="322" s="2" customFormat="1" ht="24.15" customHeight="1">
      <c r="A322" s="38"/>
      <c r="B322" s="39"/>
      <c r="C322" s="220" t="s">
        <v>1078</v>
      </c>
      <c r="D322" s="220" t="s">
        <v>255</v>
      </c>
      <c r="E322" s="221" t="s">
        <v>1503</v>
      </c>
      <c r="F322" s="222" t="s">
        <v>1504</v>
      </c>
      <c r="G322" s="223" t="s">
        <v>409</v>
      </c>
      <c r="H322" s="224">
        <v>90</v>
      </c>
      <c r="I322" s="225"/>
      <c r="J322" s="226">
        <f>ROUND(I322*H322,2)</f>
        <v>0</v>
      </c>
      <c r="K322" s="227"/>
      <c r="L322" s="44"/>
      <c r="M322" s="228" t="s">
        <v>1</v>
      </c>
      <c r="N322" s="229" t="s">
        <v>41</v>
      </c>
      <c r="O322" s="91"/>
      <c r="P322" s="230">
        <f>O322*H322</f>
        <v>0</v>
      </c>
      <c r="Q322" s="230">
        <v>0</v>
      </c>
      <c r="R322" s="230">
        <f>Q322*H322</f>
        <v>0</v>
      </c>
      <c r="S322" s="230">
        <v>0</v>
      </c>
      <c r="T322" s="231">
        <f>S322*H322</f>
        <v>0</v>
      </c>
      <c r="U322" s="38"/>
      <c r="V322" s="38"/>
      <c r="W322" s="38"/>
      <c r="X322" s="38"/>
      <c r="Y322" s="38"/>
      <c r="Z322" s="38"/>
      <c r="AA322" s="38"/>
      <c r="AB322" s="38"/>
      <c r="AC322" s="38"/>
      <c r="AD322" s="38"/>
      <c r="AE322" s="38"/>
      <c r="AR322" s="232" t="s">
        <v>254</v>
      </c>
      <c r="AT322" s="232" t="s">
        <v>255</v>
      </c>
      <c r="AU322" s="232" t="s">
        <v>86</v>
      </c>
      <c r="AY322" s="17" t="s">
        <v>251</v>
      </c>
      <c r="BE322" s="233">
        <f>IF(N322="základní",J322,0)</f>
        <v>0</v>
      </c>
      <c r="BF322" s="233">
        <f>IF(N322="snížená",J322,0)</f>
        <v>0</v>
      </c>
      <c r="BG322" s="233">
        <f>IF(N322="zákl. přenesená",J322,0)</f>
        <v>0</v>
      </c>
      <c r="BH322" s="233">
        <f>IF(N322="sníž. přenesená",J322,0)</f>
        <v>0</v>
      </c>
      <c r="BI322" s="233">
        <f>IF(N322="nulová",J322,0)</f>
        <v>0</v>
      </c>
      <c r="BJ322" s="17" t="s">
        <v>84</v>
      </c>
      <c r="BK322" s="233">
        <f>ROUND(I322*H322,2)</f>
        <v>0</v>
      </c>
      <c r="BL322" s="17" t="s">
        <v>254</v>
      </c>
      <c r="BM322" s="232" t="s">
        <v>2717</v>
      </c>
    </row>
    <row r="323" s="2" customFormat="1">
      <c r="A323" s="38"/>
      <c r="B323" s="39"/>
      <c r="C323" s="40"/>
      <c r="D323" s="234" t="s">
        <v>260</v>
      </c>
      <c r="E323" s="40"/>
      <c r="F323" s="235" t="s">
        <v>1506</v>
      </c>
      <c r="G323" s="40"/>
      <c r="H323" s="40"/>
      <c r="I323" s="236"/>
      <c r="J323" s="40"/>
      <c r="K323" s="40"/>
      <c r="L323" s="44"/>
      <c r="M323" s="237"/>
      <c r="N323" s="238"/>
      <c r="O323" s="91"/>
      <c r="P323" s="91"/>
      <c r="Q323" s="91"/>
      <c r="R323" s="91"/>
      <c r="S323" s="91"/>
      <c r="T323" s="92"/>
      <c r="U323" s="38"/>
      <c r="V323" s="38"/>
      <c r="W323" s="38"/>
      <c r="X323" s="38"/>
      <c r="Y323" s="38"/>
      <c r="Z323" s="38"/>
      <c r="AA323" s="38"/>
      <c r="AB323" s="38"/>
      <c r="AC323" s="38"/>
      <c r="AD323" s="38"/>
      <c r="AE323" s="38"/>
      <c r="AT323" s="17" t="s">
        <v>260</v>
      </c>
      <c r="AU323" s="17" t="s">
        <v>86</v>
      </c>
    </row>
    <row r="324" s="2" customFormat="1">
      <c r="A324" s="38"/>
      <c r="B324" s="39"/>
      <c r="C324" s="40"/>
      <c r="D324" s="240" t="s">
        <v>274</v>
      </c>
      <c r="E324" s="40"/>
      <c r="F324" s="241" t="s">
        <v>1507</v>
      </c>
      <c r="G324" s="40"/>
      <c r="H324" s="40"/>
      <c r="I324" s="236"/>
      <c r="J324" s="40"/>
      <c r="K324" s="40"/>
      <c r="L324" s="44"/>
      <c r="M324" s="237"/>
      <c r="N324" s="238"/>
      <c r="O324" s="91"/>
      <c r="P324" s="91"/>
      <c r="Q324" s="91"/>
      <c r="R324" s="91"/>
      <c r="S324" s="91"/>
      <c r="T324" s="92"/>
      <c r="U324" s="38"/>
      <c r="V324" s="38"/>
      <c r="W324" s="38"/>
      <c r="X324" s="38"/>
      <c r="Y324" s="38"/>
      <c r="Z324" s="38"/>
      <c r="AA324" s="38"/>
      <c r="AB324" s="38"/>
      <c r="AC324" s="38"/>
      <c r="AD324" s="38"/>
      <c r="AE324" s="38"/>
      <c r="AT324" s="17" t="s">
        <v>274</v>
      </c>
      <c r="AU324" s="17" t="s">
        <v>86</v>
      </c>
    </row>
    <row r="325" s="13" customFormat="1">
      <c r="A325" s="13"/>
      <c r="B325" s="253"/>
      <c r="C325" s="254"/>
      <c r="D325" s="234" t="s">
        <v>276</v>
      </c>
      <c r="E325" s="255" t="s">
        <v>1</v>
      </c>
      <c r="F325" s="256" t="s">
        <v>1508</v>
      </c>
      <c r="G325" s="254"/>
      <c r="H325" s="255" t="s">
        <v>1</v>
      </c>
      <c r="I325" s="257"/>
      <c r="J325" s="254"/>
      <c r="K325" s="254"/>
      <c r="L325" s="258"/>
      <c r="M325" s="259"/>
      <c r="N325" s="260"/>
      <c r="O325" s="260"/>
      <c r="P325" s="260"/>
      <c r="Q325" s="260"/>
      <c r="R325" s="260"/>
      <c r="S325" s="260"/>
      <c r="T325" s="261"/>
      <c r="U325" s="13"/>
      <c r="V325" s="13"/>
      <c r="W325" s="13"/>
      <c r="X325" s="13"/>
      <c r="Y325" s="13"/>
      <c r="Z325" s="13"/>
      <c r="AA325" s="13"/>
      <c r="AB325" s="13"/>
      <c r="AC325" s="13"/>
      <c r="AD325" s="13"/>
      <c r="AE325" s="13"/>
      <c r="AT325" s="262" t="s">
        <v>276</v>
      </c>
      <c r="AU325" s="262" t="s">
        <v>86</v>
      </c>
      <c r="AV325" s="13" t="s">
        <v>84</v>
      </c>
      <c r="AW325" s="13" t="s">
        <v>32</v>
      </c>
      <c r="AX325" s="13" t="s">
        <v>76</v>
      </c>
      <c r="AY325" s="262" t="s">
        <v>251</v>
      </c>
    </row>
    <row r="326" s="12" customFormat="1">
      <c r="A326" s="12"/>
      <c r="B326" s="242"/>
      <c r="C326" s="243"/>
      <c r="D326" s="234" t="s">
        <v>276</v>
      </c>
      <c r="E326" s="244" t="s">
        <v>1</v>
      </c>
      <c r="F326" s="245" t="s">
        <v>2718</v>
      </c>
      <c r="G326" s="243"/>
      <c r="H326" s="246">
        <v>90</v>
      </c>
      <c r="I326" s="247"/>
      <c r="J326" s="243"/>
      <c r="K326" s="243"/>
      <c r="L326" s="248"/>
      <c r="M326" s="249"/>
      <c r="N326" s="250"/>
      <c r="O326" s="250"/>
      <c r="P326" s="250"/>
      <c r="Q326" s="250"/>
      <c r="R326" s="250"/>
      <c r="S326" s="250"/>
      <c r="T326" s="251"/>
      <c r="U326" s="12"/>
      <c r="V326" s="12"/>
      <c r="W326" s="12"/>
      <c r="X326" s="12"/>
      <c r="Y326" s="12"/>
      <c r="Z326" s="12"/>
      <c r="AA326" s="12"/>
      <c r="AB326" s="12"/>
      <c r="AC326" s="12"/>
      <c r="AD326" s="12"/>
      <c r="AE326" s="12"/>
      <c r="AT326" s="252" t="s">
        <v>276</v>
      </c>
      <c r="AU326" s="252" t="s">
        <v>86</v>
      </c>
      <c r="AV326" s="12" t="s">
        <v>86</v>
      </c>
      <c r="AW326" s="12" t="s">
        <v>32</v>
      </c>
      <c r="AX326" s="12" t="s">
        <v>84</v>
      </c>
      <c r="AY326" s="252" t="s">
        <v>251</v>
      </c>
    </row>
    <row r="327" s="2" customFormat="1" ht="24.15" customHeight="1">
      <c r="A327" s="38"/>
      <c r="B327" s="39"/>
      <c r="C327" s="220" t="s">
        <v>1087</v>
      </c>
      <c r="D327" s="220" t="s">
        <v>255</v>
      </c>
      <c r="E327" s="221" t="s">
        <v>1511</v>
      </c>
      <c r="F327" s="222" t="s">
        <v>1512</v>
      </c>
      <c r="G327" s="223" t="s">
        <v>409</v>
      </c>
      <c r="H327" s="224">
        <v>112.5</v>
      </c>
      <c r="I327" s="225"/>
      <c r="J327" s="226">
        <f>ROUND(I327*H327,2)</f>
        <v>0</v>
      </c>
      <c r="K327" s="227"/>
      <c r="L327" s="44"/>
      <c r="M327" s="228" t="s">
        <v>1</v>
      </c>
      <c r="N327" s="229" t="s">
        <v>41</v>
      </c>
      <c r="O327" s="91"/>
      <c r="P327" s="230">
        <f>O327*H327</f>
        <v>0</v>
      </c>
      <c r="Q327" s="230">
        <v>0</v>
      </c>
      <c r="R327" s="230">
        <f>Q327*H327</f>
        <v>0</v>
      </c>
      <c r="S327" s="230">
        <v>0</v>
      </c>
      <c r="T327" s="231">
        <f>S327*H327</f>
        <v>0</v>
      </c>
      <c r="U327" s="38"/>
      <c r="V327" s="38"/>
      <c r="W327" s="38"/>
      <c r="X327" s="38"/>
      <c r="Y327" s="38"/>
      <c r="Z327" s="38"/>
      <c r="AA327" s="38"/>
      <c r="AB327" s="38"/>
      <c r="AC327" s="38"/>
      <c r="AD327" s="38"/>
      <c r="AE327" s="38"/>
      <c r="AR327" s="232" t="s">
        <v>254</v>
      </c>
      <c r="AT327" s="232" t="s">
        <v>255</v>
      </c>
      <c r="AU327" s="232" t="s">
        <v>86</v>
      </c>
      <c r="AY327" s="17" t="s">
        <v>251</v>
      </c>
      <c r="BE327" s="233">
        <f>IF(N327="základní",J327,0)</f>
        <v>0</v>
      </c>
      <c r="BF327" s="233">
        <f>IF(N327="snížená",J327,0)</f>
        <v>0</v>
      </c>
      <c r="BG327" s="233">
        <f>IF(N327="zákl. přenesená",J327,0)</f>
        <v>0</v>
      </c>
      <c r="BH327" s="233">
        <f>IF(N327="sníž. přenesená",J327,0)</f>
        <v>0</v>
      </c>
      <c r="BI327" s="233">
        <f>IF(N327="nulová",J327,0)</f>
        <v>0</v>
      </c>
      <c r="BJ327" s="17" t="s">
        <v>84</v>
      </c>
      <c r="BK327" s="233">
        <f>ROUND(I327*H327,2)</f>
        <v>0</v>
      </c>
      <c r="BL327" s="17" t="s">
        <v>254</v>
      </c>
      <c r="BM327" s="232" t="s">
        <v>2719</v>
      </c>
    </row>
    <row r="328" s="2" customFormat="1">
      <c r="A328" s="38"/>
      <c r="B328" s="39"/>
      <c r="C328" s="40"/>
      <c r="D328" s="234" t="s">
        <v>260</v>
      </c>
      <c r="E328" s="40"/>
      <c r="F328" s="235" t="s">
        <v>1514</v>
      </c>
      <c r="G328" s="40"/>
      <c r="H328" s="40"/>
      <c r="I328" s="236"/>
      <c r="J328" s="40"/>
      <c r="K328" s="40"/>
      <c r="L328" s="44"/>
      <c r="M328" s="237"/>
      <c r="N328" s="238"/>
      <c r="O328" s="91"/>
      <c r="P328" s="91"/>
      <c r="Q328" s="91"/>
      <c r="R328" s="91"/>
      <c r="S328" s="91"/>
      <c r="T328" s="92"/>
      <c r="U328" s="38"/>
      <c r="V328" s="38"/>
      <c r="W328" s="38"/>
      <c r="X328" s="38"/>
      <c r="Y328" s="38"/>
      <c r="Z328" s="38"/>
      <c r="AA328" s="38"/>
      <c r="AB328" s="38"/>
      <c r="AC328" s="38"/>
      <c r="AD328" s="38"/>
      <c r="AE328" s="38"/>
      <c r="AT328" s="17" t="s">
        <v>260</v>
      </c>
      <c r="AU328" s="17" t="s">
        <v>86</v>
      </c>
    </row>
    <row r="329" s="2" customFormat="1">
      <c r="A329" s="38"/>
      <c r="B329" s="39"/>
      <c r="C329" s="40"/>
      <c r="D329" s="240" t="s">
        <v>274</v>
      </c>
      <c r="E329" s="40"/>
      <c r="F329" s="241" t="s">
        <v>1515</v>
      </c>
      <c r="G329" s="40"/>
      <c r="H329" s="40"/>
      <c r="I329" s="236"/>
      <c r="J329" s="40"/>
      <c r="K329" s="40"/>
      <c r="L329" s="44"/>
      <c r="M329" s="237"/>
      <c r="N329" s="238"/>
      <c r="O329" s="91"/>
      <c r="P329" s="91"/>
      <c r="Q329" s="91"/>
      <c r="R329" s="91"/>
      <c r="S329" s="91"/>
      <c r="T329" s="92"/>
      <c r="U329" s="38"/>
      <c r="V329" s="38"/>
      <c r="W329" s="38"/>
      <c r="X329" s="38"/>
      <c r="Y329" s="38"/>
      <c r="Z329" s="38"/>
      <c r="AA329" s="38"/>
      <c r="AB329" s="38"/>
      <c r="AC329" s="38"/>
      <c r="AD329" s="38"/>
      <c r="AE329" s="38"/>
      <c r="AT329" s="17" t="s">
        <v>274</v>
      </c>
      <c r="AU329" s="17" t="s">
        <v>86</v>
      </c>
    </row>
    <row r="330" s="13" customFormat="1">
      <c r="A330" s="13"/>
      <c r="B330" s="253"/>
      <c r="C330" s="254"/>
      <c r="D330" s="234" t="s">
        <v>276</v>
      </c>
      <c r="E330" s="255" t="s">
        <v>1</v>
      </c>
      <c r="F330" s="256" t="s">
        <v>1516</v>
      </c>
      <c r="G330" s="254"/>
      <c r="H330" s="255" t="s">
        <v>1</v>
      </c>
      <c r="I330" s="257"/>
      <c r="J330" s="254"/>
      <c r="K330" s="254"/>
      <c r="L330" s="258"/>
      <c r="M330" s="259"/>
      <c r="N330" s="260"/>
      <c r="O330" s="260"/>
      <c r="P330" s="260"/>
      <c r="Q330" s="260"/>
      <c r="R330" s="260"/>
      <c r="S330" s="260"/>
      <c r="T330" s="261"/>
      <c r="U330" s="13"/>
      <c r="V330" s="13"/>
      <c r="W330" s="13"/>
      <c r="X330" s="13"/>
      <c r="Y330" s="13"/>
      <c r="Z330" s="13"/>
      <c r="AA330" s="13"/>
      <c r="AB330" s="13"/>
      <c r="AC330" s="13"/>
      <c r="AD330" s="13"/>
      <c r="AE330" s="13"/>
      <c r="AT330" s="262" t="s">
        <v>276</v>
      </c>
      <c r="AU330" s="262" t="s">
        <v>86</v>
      </c>
      <c r="AV330" s="13" t="s">
        <v>84</v>
      </c>
      <c r="AW330" s="13" t="s">
        <v>32</v>
      </c>
      <c r="AX330" s="13" t="s">
        <v>76</v>
      </c>
      <c r="AY330" s="262" t="s">
        <v>251</v>
      </c>
    </row>
    <row r="331" s="12" customFormat="1">
      <c r="A331" s="12"/>
      <c r="B331" s="242"/>
      <c r="C331" s="243"/>
      <c r="D331" s="234" t="s">
        <v>276</v>
      </c>
      <c r="E331" s="244" t="s">
        <v>1</v>
      </c>
      <c r="F331" s="245" t="s">
        <v>2720</v>
      </c>
      <c r="G331" s="243"/>
      <c r="H331" s="246">
        <v>112.5</v>
      </c>
      <c r="I331" s="247"/>
      <c r="J331" s="243"/>
      <c r="K331" s="243"/>
      <c r="L331" s="248"/>
      <c r="M331" s="249"/>
      <c r="N331" s="250"/>
      <c r="O331" s="250"/>
      <c r="P331" s="250"/>
      <c r="Q331" s="250"/>
      <c r="R331" s="250"/>
      <c r="S331" s="250"/>
      <c r="T331" s="251"/>
      <c r="U331" s="12"/>
      <c r="V331" s="12"/>
      <c r="W331" s="12"/>
      <c r="X331" s="12"/>
      <c r="Y331" s="12"/>
      <c r="Z331" s="12"/>
      <c r="AA331" s="12"/>
      <c r="AB331" s="12"/>
      <c r="AC331" s="12"/>
      <c r="AD331" s="12"/>
      <c r="AE331" s="12"/>
      <c r="AT331" s="252" t="s">
        <v>276</v>
      </c>
      <c r="AU331" s="252" t="s">
        <v>86</v>
      </c>
      <c r="AV331" s="12" t="s">
        <v>86</v>
      </c>
      <c r="AW331" s="12" t="s">
        <v>32</v>
      </c>
      <c r="AX331" s="12" t="s">
        <v>84</v>
      </c>
      <c r="AY331" s="252" t="s">
        <v>251</v>
      </c>
    </row>
    <row r="332" s="2" customFormat="1" ht="33" customHeight="1">
      <c r="A332" s="38"/>
      <c r="B332" s="39"/>
      <c r="C332" s="220" t="s">
        <v>1435</v>
      </c>
      <c r="D332" s="220" t="s">
        <v>255</v>
      </c>
      <c r="E332" s="221" t="s">
        <v>1521</v>
      </c>
      <c r="F332" s="222" t="s">
        <v>1522</v>
      </c>
      <c r="G332" s="223" t="s">
        <v>409</v>
      </c>
      <c r="H332" s="224">
        <v>90</v>
      </c>
      <c r="I332" s="225"/>
      <c r="J332" s="226">
        <f>ROUND(I332*H332,2)</f>
        <v>0</v>
      </c>
      <c r="K332" s="227"/>
      <c r="L332" s="44"/>
      <c r="M332" s="228" t="s">
        <v>1</v>
      </c>
      <c r="N332" s="229" t="s">
        <v>41</v>
      </c>
      <c r="O332" s="91"/>
      <c r="P332" s="230">
        <f>O332*H332</f>
        <v>0</v>
      </c>
      <c r="Q332" s="230">
        <v>0</v>
      </c>
      <c r="R332" s="230">
        <f>Q332*H332</f>
        <v>0</v>
      </c>
      <c r="S332" s="230">
        <v>0</v>
      </c>
      <c r="T332" s="231">
        <f>S332*H332</f>
        <v>0</v>
      </c>
      <c r="U332" s="38"/>
      <c r="V332" s="38"/>
      <c r="W332" s="38"/>
      <c r="X332" s="38"/>
      <c r="Y332" s="38"/>
      <c r="Z332" s="38"/>
      <c r="AA332" s="38"/>
      <c r="AB332" s="38"/>
      <c r="AC332" s="38"/>
      <c r="AD332" s="38"/>
      <c r="AE332" s="38"/>
      <c r="AR332" s="232" t="s">
        <v>254</v>
      </c>
      <c r="AT332" s="232" t="s">
        <v>255</v>
      </c>
      <c r="AU332" s="232" t="s">
        <v>86</v>
      </c>
      <c r="AY332" s="17" t="s">
        <v>251</v>
      </c>
      <c r="BE332" s="233">
        <f>IF(N332="základní",J332,0)</f>
        <v>0</v>
      </c>
      <c r="BF332" s="233">
        <f>IF(N332="snížená",J332,0)</f>
        <v>0</v>
      </c>
      <c r="BG332" s="233">
        <f>IF(N332="zákl. přenesená",J332,0)</f>
        <v>0</v>
      </c>
      <c r="BH332" s="233">
        <f>IF(N332="sníž. přenesená",J332,0)</f>
        <v>0</v>
      </c>
      <c r="BI332" s="233">
        <f>IF(N332="nulová",J332,0)</f>
        <v>0</v>
      </c>
      <c r="BJ332" s="17" t="s">
        <v>84</v>
      </c>
      <c r="BK332" s="233">
        <f>ROUND(I332*H332,2)</f>
        <v>0</v>
      </c>
      <c r="BL332" s="17" t="s">
        <v>254</v>
      </c>
      <c r="BM332" s="232" t="s">
        <v>2721</v>
      </c>
    </row>
    <row r="333" s="2" customFormat="1">
      <c r="A333" s="38"/>
      <c r="B333" s="39"/>
      <c r="C333" s="40"/>
      <c r="D333" s="234" t="s">
        <v>260</v>
      </c>
      <c r="E333" s="40"/>
      <c r="F333" s="235" t="s">
        <v>1524</v>
      </c>
      <c r="G333" s="40"/>
      <c r="H333" s="40"/>
      <c r="I333" s="236"/>
      <c r="J333" s="40"/>
      <c r="K333" s="40"/>
      <c r="L333" s="44"/>
      <c r="M333" s="237"/>
      <c r="N333" s="238"/>
      <c r="O333" s="91"/>
      <c r="P333" s="91"/>
      <c r="Q333" s="91"/>
      <c r="R333" s="91"/>
      <c r="S333" s="91"/>
      <c r="T333" s="92"/>
      <c r="U333" s="38"/>
      <c r="V333" s="38"/>
      <c r="W333" s="38"/>
      <c r="X333" s="38"/>
      <c r="Y333" s="38"/>
      <c r="Z333" s="38"/>
      <c r="AA333" s="38"/>
      <c r="AB333" s="38"/>
      <c r="AC333" s="38"/>
      <c r="AD333" s="38"/>
      <c r="AE333" s="38"/>
      <c r="AT333" s="17" t="s">
        <v>260</v>
      </c>
      <c r="AU333" s="17" t="s">
        <v>86</v>
      </c>
    </row>
    <row r="334" s="2" customFormat="1">
      <c r="A334" s="38"/>
      <c r="B334" s="39"/>
      <c r="C334" s="40"/>
      <c r="D334" s="240" t="s">
        <v>274</v>
      </c>
      <c r="E334" s="40"/>
      <c r="F334" s="241" t="s">
        <v>1525</v>
      </c>
      <c r="G334" s="40"/>
      <c r="H334" s="40"/>
      <c r="I334" s="236"/>
      <c r="J334" s="40"/>
      <c r="K334" s="40"/>
      <c r="L334" s="44"/>
      <c r="M334" s="237"/>
      <c r="N334" s="238"/>
      <c r="O334" s="91"/>
      <c r="P334" s="91"/>
      <c r="Q334" s="91"/>
      <c r="R334" s="91"/>
      <c r="S334" s="91"/>
      <c r="T334" s="92"/>
      <c r="U334" s="38"/>
      <c r="V334" s="38"/>
      <c r="W334" s="38"/>
      <c r="X334" s="38"/>
      <c r="Y334" s="38"/>
      <c r="Z334" s="38"/>
      <c r="AA334" s="38"/>
      <c r="AB334" s="38"/>
      <c r="AC334" s="38"/>
      <c r="AD334" s="38"/>
      <c r="AE334" s="38"/>
      <c r="AT334" s="17" t="s">
        <v>274</v>
      </c>
      <c r="AU334" s="17" t="s">
        <v>86</v>
      </c>
    </row>
    <row r="335" s="13" customFormat="1">
      <c r="A335" s="13"/>
      <c r="B335" s="253"/>
      <c r="C335" s="254"/>
      <c r="D335" s="234" t="s">
        <v>276</v>
      </c>
      <c r="E335" s="255" t="s">
        <v>1</v>
      </c>
      <c r="F335" s="256" t="s">
        <v>1526</v>
      </c>
      <c r="G335" s="254"/>
      <c r="H335" s="255" t="s">
        <v>1</v>
      </c>
      <c r="I335" s="257"/>
      <c r="J335" s="254"/>
      <c r="K335" s="254"/>
      <c r="L335" s="258"/>
      <c r="M335" s="259"/>
      <c r="N335" s="260"/>
      <c r="O335" s="260"/>
      <c r="P335" s="260"/>
      <c r="Q335" s="260"/>
      <c r="R335" s="260"/>
      <c r="S335" s="260"/>
      <c r="T335" s="261"/>
      <c r="U335" s="13"/>
      <c r="V335" s="13"/>
      <c r="W335" s="13"/>
      <c r="X335" s="13"/>
      <c r="Y335" s="13"/>
      <c r="Z335" s="13"/>
      <c r="AA335" s="13"/>
      <c r="AB335" s="13"/>
      <c r="AC335" s="13"/>
      <c r="AD335" s="13"/>
      <c r="AE335" s="13"/>
      <c r="AT335" s="262" t="s">
        <v>276</v>
      </c>
      <c r="AU335" s="262" t="s">
        <v>86</v>
      </c>
      <c r="AV335" s="13" t="s">
        <v>84</v>
      </c>
      <c r="AW335" s="13" t="s">
        <v>32</v>
      </c>
      <c r="AX335" s="13" t="s">
        <v>76</v>
      </c>
      <c r="AY335" s="262" t="s">
        <v>251</v>
      </c>
    </row>
    <row r="336" s="12" customFormat="1">
      <c r="A336" s="12"/>
      <c r="B336" s="242"/>
      <c r="C336" s="243"/>
      <c r="D336" s="234" t="s">
        <v>276</v>
      </c>
      <c r="E336" s="244" t="s">
        <v>1</v>
      </c>
      <c r="F336" s="245" t="s">
        <v>2718</v>
      </c>
      <c r="G336" s="243"/>
      <c r="H336" s="246">
        <v>90</v>
      </c>
      <c r="I336" s="247"/>
      <c r="J336" s="243"/>
      <c r="K336" s="243"/>
      <c r="L336" s="248"/>
      <c r="M336" s="249"/>
      <c r="N336" s="250"/>
      <c r="O336" s="250"/>
      <c r="P336" s="250"/>
      <c r="Q336" s="250"/>
      <c r="R336" s="250"/>
      <c r="S336" s="250"/>
      <c r="T336" s="251"/>
      <c r="U336" s="12"/>
      <c r="V336" s="12"/>
      <c r="W336" s="12"/>
      <c r="X336" s="12"/>
      <c r="Y336" s="12"/>
      <c r="Z336" s="12"/>
      <c r="AA336" s="12"/>
      <c r="AB336" s="12"/>
      <c r="AC336" s="12"/>
      <c r="AD336" s="12"/>
      <c r="AE336" s="12"/>
      <c r="AT336" s="252" t="s">
        <v>276</v>
      </c>
      <c r="AU336" s="252" t="s">
        <v>86</v>
      </c>
      <c r="AV336" s="12" t="s">
        <v>86</v>
      </c>
      <c r="AW336" s="12" t="s">
        <v>32</v>
      </c>
      <c r="AX336" s="12" t="s">
        <v>84</v>
      </c>
      <c r="AY336" s="252" t="s">
        <v>251</v>
      </c>
    </row>
    <row r="337" s="2" customFormat="1" ht="16.5" customHeight="1">
      <c r="A337" s="38"/>
      <c r="B337" s="39"/>
      <c r="C337" s="220" t="s">
        <v>1442</v>
      </c>
      <c r="D337" s="220" t="s">
        <v>255</v>
      </c>
      <c r="E337" s="221" t="s">
        <v>2279</v>
      </c>
      <c r="F337" s="222" t="s">
        <v>2280</v>
      </c>
      <c r="G337" s="223" t="s">
        <v>592</v>
      </c>
      <c r="H337" s="224">
        <v>42.75</v>
      </c>
      <c r="I337" s="225"/>
      <c r="J337" s="226">
        <f>ROUND(I337*H337,2)</f>
        <v>0</v>
      </c>
      <c r="K337" s="227"/>
      <c r="L337" s="44"/>
      <c r="M337" s="228" t="s">
        <v>1</v>
      </c>
      <c r="N337" s="229" t="s">
        <v>41</v>
      </c>
      <c r="O337" s="91"/>
      <c r="P337" s="230">
        <f>O337*H337</f>
        <v>0</v>
      </c>
      <c r="Q337" s="230">
        <v>0</v>
      </c>
      <c r="R337" s="230">
        <f>Q337*H337</f>
        <v>0</v>
      </c>
      <c r="S337" s="230">
        <v>0</v>
      </c>
      <c r="T337" s="231">
        <f>S337*H337</f>
        <v>0</v>
      </c>
      <c r="U337" s="38"/>
      <c r="V337" s="38"/>
      <c r="W337" s="38"/>
      <c r="X337" s="38"/>
      <c r="Y337" s="38"/>
      <c r="Z337" s="38"/>
      <c r="AA337" s="38"/>
      <c r="AB337" s="38"/>
      <c r="AC337" s="38"/>
      <c r="AD337" s="38"/>
      <c r="AE337" s="38"/>
      <c r="AR337" s="232" t="s">
        <v>254</v>
      </c>
      <c r="AT337" s="232" t="s">
        <v>255</v>
      </c>
      <c r="AU337" s="232" t="s">
        <v>86</v>
      </c>
      <c r="AY337" s="17" t="s">
        <v>251</v>
      </c>
      <c r="BE337" s="233">
        <f>IF(N337="základní",J337,0)</f>
        <v>0</v>
      </c>
      <c r="BF337" s="233">
        <f>IF(N337="snížená",J337,0)</f>
        <v>0</v>
      </c>
      <c r="BG337" s="233">
        <f>IF(N337="zákl. přenesená",J337,0)</f>
        <v>0</v>
      </c>
      <c r="BH337" s="233">
        <f>IF(N337="sníž. přenesená",J337,0)</f>
        <v>0</v>
      </c>
      <c r="BI337" s="233">
        <f>IF(N337="nulová",J337,0)</f>
        <v>0</v>
      </c>
      <c r="BJ337" s="17" t="s">
        <v>84</v>
      </c>
      <c r="BK337" s="233">
        <f>ROUND(I337*H337,2)</f>
        <v>0</v>
      </c>
      <c r="BL337" s="17" t="s">
        <v>254</v>
      </c>
      <c r="BM337" s="232" t="s">
        <v>2722</v>
      </c>
    </row>
    <row r="338" s="2" customFormat="1">
      <c r="A338" s="38"/>
      <c r="B338" s="39"/>
      <c r="C338" s="40"/>
      <c r="D338" s="234" t="s">
        <v>260</v>
      </c>
      <c r="E338" s="40"/>
      <c r="F338" s="235" t="s">
        <v>2282</v>
      </c>
      <c r="G338" s="40"/>
      <c r="H338" s="40"/>
      <c r="I338" s="236"/>
      <c r="J338" s="40"/>
      <c r="K338" s="40"/>
      <c r="L338" s="44"/>
      <c r="M338" s="237"/>
      <c r="N338" s="238"/>
      <c r="O338" s="91"/>
      <c r="P338" s="91"/>
      <c r="Q338" s="91"/>
      <c r="R338" s="91"/>
      <c r="S338" s="91"/>
      <c r="T338" s="92"/>
      <c r="U338" s="38"/>
      <c r="V338" s="38"/>
      <c r="W338" s="38"/>
      <c r="X338" s="38"/>
      <c r="Y338" s="38"/>
      <c r="Z338" s="38"/>
      <c r="AA338" s="38"/>
      <c r="AB338" s="38"/>
      <c r="AC338" s="38"/>
      <c r="AD338" s="38"/>
      <c r="AE338" s="38"/>
      <c r="AT338" s="17" t="s">
        <v>260</v>
      </c>
      <c r="AU338" s="17" t="s">
        <v>86</v>
      </c>
    </row>
    <row r="339" s="2" customFormat="1">
      <c r="A339" s="38"/>
      <c r="B339" s="39"/>
      <c r="C339" s="40"/>
      <c r="D339" s="240" t="s">
        <v>274</v>
      </c>
      <c r="E339" s="40"/>
      <c r="F339" s="241" t="s">
        <v>2283</v>
      </c>
      <c r="G339" s="40"/>
      <c r="H339" s="40"/>
      <c r="I339" s="236"/>
      <c r="J339" s="40"/>
      <c r="K339" s="40"/>
      <c r="L339" s="44"/>
      <c r="M339" s="237"/>
      <c r="N339" s="238"/>
      <c r="O339" s="91"/>
      <c r="P339" s="91"/>
      <c r="Q339" s="91"/>
      <c r="R339" s="91"/>
      <c r="S339" s="91"/>
      <c r="T339" s="92"/>
      <c r="U339" s="38"/>
      <c r="V339" s="38"/>
      <c r="W339" s="38"/>
      <c r="X339" s="38"/>
      <c r="Y339" s="38"/>
      <c r="Z339" s="38"/>
      <c r="AA339" s="38"/>
      <c r="AB339" s="38"/>
      <c r="AC339" s="38"/>
      <c r="AD339" s="38"/>
      <c r="AE339" s="38"/>
      <c r="AT339" s="17" t="s">
        <v>274</v>
      </c>
      <c r="AU339" s="17" t="s">
        <v>86</v>
      </c>
    </row>
    <row r="340" s="13" customFormat="1">
      <c r="A340" s="13"/>
      <c r="B340" s="253"/>
      <c r="C340" s="254"/>
      <c r="D340" s="234" t="s">
        <v>276</v>
      </c>
      <c r="E340" s="255" t="s">
        <v>1</v>
      </c>
      <c r="F340" s="256" t="s">
        <v>2284</v>
      </c>
      <c r="G340" s="254"/>
      <c r="H340" s="255" t="s">
        <v>1</v>
      </c>
      <c r="I340" s="257"/>
      <c r="J340" s="254"/>
      <c r="K340" s="254"/>
      <c r="L340" s="258"/>
      <c r="M340" s="259"/>
      <c r="N340" s="260"/>
      <c r="O340" s="260"/>
      <c r="P340" s="260"/>
      <c r="Q340" s="260"/>
      <c r="R340" s="260"/>
      <c r="S340" s="260"/>
      <c r="T340" s="261"/>
      <c r="U340" s="13"/>
      <c r="V340" s="13"/>
      <c r="W340" s="13"/>
      <c r="X340" s="13"/>
      <c r="Y340" s="13"/>
      <c r="Z340" s="13"/>
      <c r="AA340" s="13"/>
      <c r="AB340" s="13"/>
      <c r="AC340" s="13"/>
      <c r="AD340" s="13"/>
      <c r="AE340" s="13"/>
      <c r="AT340" s="262" t="s">
        <v>276</v>
      </c>
      <c r="AU340" s="262" t="s">
        <v>86</v>
      </c>
      <c r="AV340" s="13" t="s">
        <v>84</v>
      </c>
      <c r="AW340" s="13" t="s">
        <v>32</v>
      </c>
      <c r="AX340" s="13" t="s">
        <v>76</v>
      </c>
      <c r="AY340" s="262" t="s">
        <v>251</v>
      </c>
    </row>
    <row r="341" s="12" customFormat="1">
      <c r="A341" s="12"/>
      <c r="B341" s="242"/>
      <c r="C341" s="243"/>
      <c r="D341" s="234" t="s">
        <v>276</v>
      </c>
      <c r="E341" s="244" t="s">
        <v>1</v>
      </c>
      <c r="F341" s="245" t="s">
        <v>2723</v>
      </c>
      <c r="G341" s="243"/>
      <c r="H341" s="246">
        <v>42.75</v>
      </c>
      <c r="I341" s="247"/>
      <c r="J341" s="243"/>
      <c r="K341" s="243"/>
      <c r="L341" s="248"/>
      <c r="M341" s="249"/>
      <c r="N341" s="250"/>
      <c r="O341" s="250"/>
      <c r="P341" s="250"/>
      <c r="Q341" s="250"/>
      <c r="R341" s="250"/>
      <c r="S341" s="250"/>
      <c r="T341" s="251"/>
      <c r="U341" s="12"/>
      <c r="V341" s="12"/>
      <c r="W341" s="12"/>
      <c r="X341" s="12"/>
      <c r="Y341" s="12"/>
      <c r="Z341" s="12"/>
      <c r="AA341" s="12"/>
      <c r="AB341" s="12"/>
      <c r="AC341" s="12"/>
      <c r="AD341" s="12"/>
      <c r="AE341" s="12"/>
      <c r="AT341" s="252" t="s">
        <v>276</v>
      </c>
      <c r="AU341" s="252" t="s">
        <v>86</v>
      </c>
      <c r="AV341" s="12" t="s">
        <v>86</v>
      </c>
      <c r="AW341" s="12" t="s">
        <v>32</v>
      </c>
      <c r="AX341" s="12" t="s">
        <v>84</v>
      </c>
      <c r="AY341" s="252" t="s">
        <v>251</v>
      </c>
    </row>
    <row r="342" s="2" customFormat="1" ht="24.15" customHeight="1">
      <c r="A342" s="38"/>
      <c r="B342" s="39"/>
      <c r="C342" s="220" t="s">
        <v>1449</v>
      </c>
      <c r="D342" s="220" t="s">
        <v>255</v>
      </c>
      <c r="E342" s="221" t="s">
        <v>1543</v>
      </c>
      <c r="F342" s="222" t="s">
        <v>1544</v>
      </c>
      <c r="G342" s="223" t="s">
        <v>409</v>
      </c>
      <c r="H342" s="224">
        <v>90</v>
      </c>
      <c r="I342" s="225"/>
      <c r="J342" s="226">
        <f>ROUND(I342*H342,2)</f>
        <v>0</v>
      </c>
      <c r="K342" s="227"/>
      <c r="L342" s="44"/>
      <c r="M342" s="228" t="s">
        <v>1</v>
      </c>
      <c r="N342" s="229" t="s">
        <v>41</v>
      </c>
      <c r="O342" s="91"/>
      <c r="P342" s="230">
        <f>O342*H342</f>
        <v>0</v>
      </c>
      <c r="Q342" s="230">
        <v>0</v>
      </c>
      <c r="R342" s="230">
        <f>Q342*H342</f>
        <v>0</v>
      </c>
      <c r="S342" s="230">
        <v>0</v>
      </c>
      <c r="T342" s="231">
        <f>S342*H342</f>
        <v>0</v>
      </c>
      <c r="U342" s="38"/>
      <c r="V342" s="38"/>
      <c r="W342" s="38"/>
      <c r="X342" s="38"/>
      <c r="Y342" s="38"/>
      <c r="Z342" s="38"/>
      <c r="AA342" s="38"/>
      <c r="AB342" s="38"/>
      <c r="AC342" s="38"/>
      <c r="AD342" s="38"/>
      <c r="AE342" s="38"/>
      <c r="AR342" s="232" t="s">
        <v>254</v>
      </c>
      <c r="AT342" s="232" t="s">
        <v>255</v>
      </c>
      <c r="AU342" s="232" t="s">
        <v>86</v>
      </c>
      <c r="AY342" s="17" t="s">
        <v>251</v>
      </c>
      <c r="BE342" s="233">
        <f>IF(N342="základní",J342,0)</f>
        <v>0</v>
      </c>
      <c r="BF342" s="233">
        <f>IF(N342="snížená",J342,0)</f>
        <v>0</v>
      </c>
      <c r="BG342" s="233">
        <f>IF(N342="zákl. přenesená",J342,0)</f>
        <v>0</v>
      </c>
      <c r="BH342" s="233">
        <f>IF(N342="sníž. přenesená",J342,0)</f>
        <v>0</v>
      </c>
      <c r="BI342" s="233">
        <f>IF(N342="nulová",J342,0)</f>
        <v>0</v>
      </c>
      <c r="BJ342" s="17" t="s">
        <v>84</v>
      </c>
      <c r="BK342" s="233">
        <f>ROUND(I342*H342,2)</f>
        <v>0</v>
      </c>
      <c r="BL342" s="17" t="s">
        <v>254</v>
      </c>
      <c r="BM342" s="232" t="s">
        <v>2724</v>
      </c>
    </row>
    <row r="343" s="2" customFormat="1">
      <c r="A343" s="38"/>
      <c r="B343" s="39"/>
      <c r="C343" s="40"/>
      <c r="D343" s="234" t="s">
        <v>260</v>
      </c>
      <c r="E343" s="40"/>
      <c r="F343" s="235" t="s">
        <v>1546</v>
      </c>
      <c r="G343" s="40"/>
      <c r="H343" s="40"/>
      <c r="I343" s="236"/>
      <c r="J343" s="40"/>
      <c r="K343" s="40"/>
      <c r="L343" s="44"/>
      <c r="M343" s="237"/>
      <c r="N343" s="238"/>
      <c r="O343" s="91"/>
      <c r="P343" s="91"/>
      <c r="Q343" s="91"/>
      <c r="R343" s="91"/>
      <c r="S343" s="91"/>
      <c r="T343" s="92"/>
      <c r="U343" s="38"/>
      <c r="V343" s="38"/>
      <c r="W343" s="38"/>
      <c r="X343" s="38"/>
      <c r="Y343" s="38"/>
      <c r="Z343" s="38"/>
      <c r="AA343" s="38"/>
      <c r="AB343" s="38"/>
      <c r="AC343" s="38"/>
      <c r="AD343" s="38"/>
      <c r="AE343" s="38"/>
      <c r="AT343" s="17" t="s">
        <v>260</v>
      </c>
      <c r="AU343" s="17" t="s">
        <v>86</v>
      </c>
    </row>
    <row r="344" s="2" customFormat="1">
      <c r="A344" s="38"/>
      <c r="B344" s="39"/>
      <c r="C344" s="40"/>
      <c r="D344" s="240" t="s">
        <v>274</v>
      </c>
      <c r="E344" s="40"/>
      <c r="F344" s="241" t="s">
        <v>1547</v>
      </c>
      <c r="G344" s="40"/>
      <c r="H344" s="40"/>
      <c r="I344" s="236"/>
      <c r="J344" s="40"/>
      <c r="K344" s="40"/>
      <c r="L344" s="44"/>
      <c r="M344" s="237"/>
      <c r="N344" s="238"/>
      <c r="O344" s="91"/>
      <c r="P344" s="91"/>
      <c r="Q344" s="91"/>
      <c r="R344" s="91"/>
      <c r="S344" s="91"/>
      <c r="T344" s="92"/>
      <c r="U344" s="38"/>
      <c r="V344" s="38"/>
      <c r="W344" s="38"/>
      <c r="X344" s="38"/>
      <c r="Y344" s="38"/>
      <c r="Z344" s="38"/>
      <c r="AA344" s="38"/>
      <c r="AB344" s="38"/>
      <c r="AC344" s="38"/>
      <c r="AD344" s="38"/>
      <c r="AE344" s="38"/>
      <c r="AT344" s="17" t="s">
        <v>274</v>
      </c>
      <c r="AU344" s="17" t="s">
        <v>86</v>
      </c>
    </row>
    <row r="345" s="13" customFormat="1">
      <c r="A345" s="13"/>
      <c r="B345" s="253"/>
      <c r="C345" s="254"/>
      <c r="D345" s="234" t="s">
        <v>276</v>
      </c>
      <c r="E345" s="255" t="s">
        <v>1</v>
      </c>
      <c r="F345" s="256" t="s">
        <v>1548</v>
      </c>
      <c r="G345" s="254"/>
      <c r="H345" s="255" t="s">
        <v>1</v>
      </c>
      <c r="I345" s="257"/>
      <c r="J345" s="254"/>
      <c r="K345" s="254"/>
      <c r="L345" s="258"/>
      <c r="M345" s="259"/>
      <c r="N345" s="260"/>
      <c r="O345" s="260"/>
      <c r="P345" s="260"/>
      <c r="Q345" s="260"/>
      <c r="R345" s="260"/>
      <c r="S345" s="260"/>
      <c r="T345" s="261"/>
      <c r="U345" s="13"/>
      <c r="V345" s="13"/>
      <c r="W345" s="13"/>
      <c r="X345" s="13"/>
      <c r="Y345" s="13"/>
      <c r="Z345" s="13"/>
      <c r="AA345" s="13"/>
      <c r="AB345" s="13"/>
      <c r="AC345" s="13"/>
      <c r="AD345" s="13"/>
      <c r="AE345" s="13"/>
      <c r="AT345" s="262" t="s">
        <v>276</v>
      </c>
      <c r="AU345" s="262" t="s">
        <v>86</v>
      </c>
      <c r="AV345" s="13" t="s">
        <v>84</v>
      </c>
      <c r="AW345" s="13" t="s">
        <v>32</v>
      </c>
      <c r="AX345" s="13" t="s">
        <v>76</v>
      </c>
      <c r="AY345" s="262" t="s">
        <v>251</v>
      </c>
    </row>
    <row r="346" s="12" customFormat="1">
      <c r="A346" s="12"/>
      <c r="B346" s="242"/>
      <c r="C346" s="243"/>
      <c r="D346" s="234" t="s">
        <v>276</v>
      </c>
      <c r="E346" s="244" t="s">
        <v>1</v>
      </c>
      <c r="F346" s="245" t="s">
        <v>2718</v>
      </c>
      <c r="G346" s="243"/>
      <c r="H346" s="246">
        <v>90</v>
      </c>
      <c r="I346" s="247"/>
      <c r="J346" s="243"/>
      <c r="K346" s="243"/>
      <c r="L346" s="248"/>
      <c r="M346" s="249"/>
      <c r="N346" s="250"/>
      <c r="O346" s="250"/>
      <c r="P346" s="250"/>
      <c r="Q346" s="250"/>
      <c r="R346" s="250"/>
      <c r="S346" s="250"/>
      <c r="T346" s="251"/>
      <c r="U346" s="12"/>
      <c r="V346" s="12"/>
      <c r="W346" s="12"/>
      <c r="X346" s="12"/>
      <c r="Y346" s="12"/>
      <c r="Z346" s="12"/>
      <c r="AA346" s="12"/>
      <c r="AB346" s="12"/>
      <c r="AC346" s="12"/>
      <c r="AD346" s="12"/>
      <c r="AE346" s="12"/>
      <c r="AT346" s="252" t="s">
        <v>276</v>
      </c>
      <c r="AU346" s="252" t="s">
        <v>86</v>
      </c>
      <c r="AV346" s="12" t="s">
        <v>86</v>
      </c>
      <c r="AW346" s="12" t="s">
        <v>32</v>
      </c>
      <c r="AX346" s="12" t="s">
        <v>84</v>
      </c>
      <c r="AY346" s="252" t="s">
        <v>251</v>
      </c>
    </row>
    <row r="347" s="2" customFormat="1" ht="24.15" customHeight="1">
      <c r="A347" s="38"/>
      <c r="B347" s="39"/>
      <c r="C347" s="220" t="s">
        <v>1455</v>
      </c>
      <c r="D347" s="220" t="s">
        <v>255</v>
      </c>
      <c r="E347" s="221" t="s">
        <v>1550</v>
      </c>
      <c r="F347" s="222" t="s">
        <v>1551</v>
      </c>
      <c r="G347" s="223" t="s">
        <v>409</v>
      </c>
      <c r="H347" s="224">
        <v>180</v>
      </c>
      <c r="I347" s="225"/>
      <c r="J347" s="226">
        <f>ROUND(I347*H347,2)</f>
        <v>0</v>
      </c>
      <c r="K347" s="227"/>
      <c r="L347" s="44"/>
      <c r="M347" s="228" t="s">
        <v>1</v>
      </c>
      <c r="N347" s="229" t="s">
        <v>41</v>
      </c>
      <c r="O347" s="91"/>
      <c r="P347" s="230">
        <f>O347*H347</f>
        <v>0</v>
      </c>
      <c r="Q347" s="230">
        <v>0</v>
      </c>
      <c r="R347" s="230">
        <f>Q347*H347</f>
        <v>0</v>
      </c>
      <c r="S347" s="230">
        <v>0</v>
      </c>
      <c r="T347" s="231">
        <f>S347*H347</f>
        <v>0</v>
      </c>
      <c r="U347" s="38"/>
      <c r="V347" s="38"/>
      <c r="W347" s="38"/>
      <c r="X347" s="38"/>
      <c r="Y347" s="38"/>
      <c r="Z347" s="38"/>
      <c r="AA347" s="38"/>
      <c r="AB347" s="38"/>
      <c r="AC347" s="38"/>
      <c r="AD347" s="38"/>
      <c r="AE347" s="38"/>
      <c r="AR347" s="232" t="s">
        <v>254</v>
      </c>
      <c r="AT347" s="232" t="s">
        <v>255</v>
      </c>
      <c r="AU347" s="232" t="s">
        <v>86</v>
      </c>
      <c r="AY347" s="17" t="s">
        <v>251</v>
      </c>
      <c r="BE347" s="233">
        <f>IF(N347="základní",J347,0)</f>
        <v>0</v>
      </c>
      <c r="BF347" s="233">
        <f>IF(N347="snížená",J347,0)</f>
        <v>0</v>
      </c>
      <c r="BG347" s="233">
        <f>IF(N347="zákl. přenesená",J347,0)</f>
        <v>0</v>
      </c>
      <c r="BH347" s="233">
        <f>IF(N347="sníž. přenesená",J347,0)</f>
        <v>0</v>
      </c>
      <c r="BI347" s="233">
        <f>IF(N347="nulová",J347,0)</f>
        <v>0</v>
      </c>
      <c r="BJ347" s="17" t="s">
        <v>84</v>
      </c>
      <c r="BK347" s="233">
        <f>ROUND(I347*H347,2)</f>
        <v>0</v>
      </c>
      <c r="BL347" s="17" t="s">
        <v>254</v>
      </c>
      <c r="BM347" s="232" t="s">
        <v>2725</v>
      </c>
    </row>
    <row r="348" s="2" customFormat="1">
      <c r="A348" s="38"/>
      <c r="B348" s="39"/>
      <c r="C348" s="40"/>
      <c r="D348" s="234" t="s">
        <v>260</v>
      </c>
      <c r="E348" s="40"/>
      <c r="F348" s="235" t="s">
        <v>1553</v>
      </c>
      <c r="G348" s="40"/>
      <c r="H348" s="40"/>
      <c r="I348" s="236"/>
      <c r="J348" s="40"/>
      <c r="K348" s="40"/>
      <c r="L348" s="44"/>
      <c r="M348" s="237"/>
      <c r="N348" s="238"/>
      <c r="O348" s="91"/>
      <c r="P348" s="91"/>
      <c r="Q348" s="91"/>
      <c r="R348" s="91"/>
      <c r="S348" s="91"/>
      <c r="T348" s="92"/>
      <c r="U348" s="38"/>
      <c r="V348" s="38"/>
      <c r="W348" s="38"/>
      <c r="X348" s="38"/>
      <c r="Y348" s="38"/>
      <c r="Z348" s="38"/>
      <c r="AA348" s="38"/>
      <c r="AB348" s="38"/>
      <c r="AC348" s="38"/>
      <c r="AD348" s="38"/>
      <c r="AE348" s="38"/>
      <c r="AT348" s="17" t="s">
        <v>260</v>
      </c>
      <c r="AU348" s="17" t="s">
        <v>86</v>
      </c>
    </row>
    <row r="349" s="2" customFormat="1">
      <c r="A349" s="38"/>
      <c r="B349" s="39"/>
      <c r="C349" s="40"/>
      <c r="D349" s="240" t="s">
        <v>274</v>
      </c>
      <c r="E349" s="40"/>
      <c r="F349" s="241" t="s">
        <v>1554</v>
      </c>
      <c r="G349" s="40"/>
      <c r="H349" s="40"/>
      <c r="I349" s="236"/>
      <c r="J349" s="40"/>
      <c r="K349" s="40"/>
      <c r="L349" s="44"/>
      <c r="M349" s="237"/>
      <c r="N349" s="238"/>
      <c r="O349" s="91"/>
      <c r="P349" s="91"/>
      <c r="Q349" s="91"/>
      <c r="R349" s="91"/>
      <c r="S349" s="91"/>
      <c r="T349" s="92"/>
      <c r="U349" s="38"/>
      <c r="V349" s="38"/>
      <c r="W349" s="38"/>
      <c r="X349" s="38"/>
      <c r="Y349" s="38"/>
      <c r="Z349" s="38"/>
      <c r="AA349" s="38"/>
      <c r="AB349" s="38"/>
      <c r="AC349" s="38"/>
      <c r="AD349" s="38"/>
      <c r="AE349" s="38"/>
      <c r="AT349" s="17" t="s">
        <v>274</v>
      </c>
      <c r="AU349" s="17" t="s">
        <v>86</v>
      </c>
    </row>
    <row r="350" s="13" customFormat="1">
      <c r="A350" s="13"/>
      <c r="B350" s="253"/>
      <c r="C350" s="254"/>
      <c r="D350" s="234" t="s">
        <v>276</v>
      </c>
      <c r="E350" s="255" t="s">
        <v>1</v>
      </c>
      <c r="F350" s="256" t="s">
        <v>1555</v>
      </c>
      <c r="G350" s="254"/>
      <c r="H350" s="255" t="s">
        <v>1</v>
      </c>
      <c r="I350" s="257"/>
      <c r="J350" s="254"/>
      <c r="K350" s="254"/>
      <c r="L350" s="258"/>
      <c r="M350" s="259"/>
      <c r="N350" s="260"/>
      <c r="O350" s="260"/>
      <c r="P350" s="260"/>
      <c r="Q350" s="260"/>
      <c r="R350" s="260"/>
      <c r="S350" s="260"/>
      <c r="T350" s="261"/>
      <c r="U350" s="13"/>
      <c r="V350" s="13"/>
      <c r="W350" s="13"/>
      <c r="X350" s="13"/>
      <c r="Y350" s="13"/>
      <c r="Z350" s="13"/>
      <c r="AA350" s="13"/>
      <c r="AB350" s="13"/>
      <c r="AC350" s="13"/>
      <c r="AD350" s="13"/>
      <c r="AE350" s="13"/>
      <c r="AT350" s="262" t="s">
        <v>276</v>
      </c>
      <c r="AU350" s="262" t="s">
        <v>86</v>
      </c>
      <c r="AV350" s="13" t="s">
        <v>84</v>
      </c>
      <c r="AW350" s="13" t="s">
        <v>32</v>
      </c>
      <c r="AX350" s="13" t="s">
        <v>76</v>
      </c>
      <c r="AY350" s="262" t="s">
        <v>251</v>
      </c>
    </row>
    <row r="351" s="12" customFormat="1">
      <c r="A351" s="12"/>
      <c r="B351" s="242"/>
      <c r="C351" s="243"/>
      <c r="D351" s="234" t="s">
        <v>276</v>
      </c>
      <c r="E351" s="244" t="s">
        <v>1</v>
      </c>
      <c r="F351" s="245" t="s">
        <v>2726</v>
      </c>
      <c r="G351" s="243"/>
      <c r="H351" s="246">
        <v>180</v>
      </c>
      <c r="I351" s="247"/>
      <c r="J351" s="243"/>
      <c r="K351" s="243"/>
      <c r="L351" s="248"/>
      <c r="M351" s="249"/>
      <c r="N351" s="250"/>
      <c r="O351" s="250"/>
      <c r="P351" s="250"/>
      <c r="Q351" s="250"/>
      <c r="R351" s="250"/>
      <c r="S351" s="250"/>
      <c r="T351" s="251"/>
      <c r="U351" s="12"/>
      <c r="V351" s="12"/>
      <c r="W351" s="12"/>
      <c r="X351" s="12"/>
      <c r="Y351" s="12"/>
      <c r="Z351" s="12"/>
      <c r="AA351" s="12"/>
      <c r="AB351" s="12"/>
      <c r="AC351" s="12"/>
      <c r="AD351" s="12"/>
      <c r="AE351" s="12"/>
      <c r="AT351" s="252" t="s">
        <v>276</v>
      </c>
      <c r="AU351" s="252" t="s">
        <v>86</v>
      </c>
      <c r="AV351" s="12" t="s">
        <v>86</v>
      </c>
      <c r="AW351" s="12" t="s">
        <v>32</v>
      </c>
      <c r="AX351" s="12" t="s">
        <v>84</v>
      </c>
      <c r="AY351" s="252" t="s">
        <v>251</v>
      </c>
    </row>
    <row r="352" s="2" customFormat="1" ht="33" customHeight="1">
      <c r="A352" s="38"/>
      <c r="B352" s="39"/>
      <c r="C352" s="220" t="s">
        <v>1462</v>
      </c>
      <c r="D352" s="220" t="s">
        <v>255</v>
      </c>
      <c r="E352" s="221" t="s">
        <v>1558</v>
      </c>
      <c r="F352" s="222" t="s">
        <v>1559</v>
      </c>
      <c r="G352" s="223" t="s">
        <v>409</v>
      </c>
      <c r="H352" s="224">
        <v>90</v>
      </c>
      <c r="I352" s="225"/>
      <c r="J352" s="226">
        <f>ROUND(I352*H352,2)</f>
        <v>0</v>
      </c>
      <c r="K352" s="227"/>
      <c r="L352" s="44"/>
      <c r="M352" s="228" t="s">
        <v>1</v>
      </c>
      <c r="N352" s="229" t="s">
        <v>41</v>
      </c>
      <c r="O352" s="91"/>
      <c r="P352" s="230">
        <f>O352*H352</f>
        <v>0</v>
      </c>
      <c r="Q352" s="230">
        <v>0</v>
      </c>
      <c r="R352" s="230">
        <f>Q352*H352</f>
        <v>0</v>
      </c>
      <c r="S352" s="230">
        <v>0</v>
      </c>
      <c r="T352" s="231">
        <f>S352*H352</f>
        <v>0</v>
      </c>
      <c r="U352" s="38"/>
      <c r="V352" s="38"/>
      <c r="W352" s="38"/>
      <c r="X352" s="38"/>
      <c r="Y352" s="38"/>
      <c r="Z352" s="38"/>
      <c r="AA352" s="38"/>
      <c r="AB352" s="38"/>
      <c r="AC352" s="38"/>
      <c r="AD352" s="38"/>
      <c r="AE352" s="38"/>
      <c r="AR352" s="232" t="s">
        <v>254</v>
      </c>
      <c r="AT352" s="232" t="s">
        <v>255</v>
      </c>
      <c r="AU352" s="232" t="s">
        <v>86</v>
      </c>
      <c r="AY352" s="17" t="s">
        <v>251</v>
      </c>
      <c r="BE352" s="233">
        <f>IF(N352="základní",J352,0)</f>
        <v>0</v>
      </c>
      <c r="BF352" s="233">
        <f>IF(N352="snížená",J352,0)</f>
        <v>0</v>
      </c>
      <c r="BG352" s="233">
        <f>IF(N352="zákl. přenesená",J352,0)</f>
        <v>0</v>
      </c>
      <c r="BH352" s="233">
        <f>IF(N352="sníž. přenesená",J352,0)</f>
        <v>0</v>
      </c>
      <c r="BI352" s="233">
        <f>IF(N352="nulová",J352,0)</f>
        <v>0</v>
      </c>
      <c r="BJ352" s="17" t="s">
        <v>84</v>
      </c>
      <c r="BK352" s="233">
        <f>ROUND(I352*H352,2)</f>
        <v>0</v>
      </c>
      <c r="BL352" s="17" t="s">
        <v>254</v>
      </c>
      <c r="BM352" s="232" t="s">
        <v>2727</v>
      </c>
    </row>
    <row r="353" s="2" customFormat="1">
      <c r="A353" s="38"/>
      <c r="B353" s="39"/>
      <c r="C353" s="40"/>
      <c r="D353" s="234" t="s">
        <v>260</v>
      </c>
      <c r="E353" s="40"/>
      <c r="F353" s="235" t="s">
        <v>1561</v>
      </c>
      <c r="G353" s="40"/>
      <c r="H353" s="40"/>
      <c r="I353" s="236"/>
      <c r="J353" s="40"/>
      <c r="K353" s="40"/>
      <c r="L353" s="44"/>
      <c r="M353" s="237"/>
      <c r="N353" s="238"/>
      <c r="O353" s="91"/>
      <c r="P353" s="91"/>
      <c r="Q353" s="91"/>
      <c r="R353" s="91"/>
      <c r="S353" s="91"/>
      <c r="T353" s="92"/>
      <c r="U353" s="38"/>
      <c r="V353" s="38"/>
      <c r="W353" s="38"/>
      <c r="X353" s="38"/>
      <c r="Y353" s="38"/>
      <c r="Z353" s="38"/>
      <c r="AA353" s="38"/>
      <c r="AB353" s="38"/>
      <c r="AC353" s="38"/>
      <c r="AD353" s="38"/>
      <c r="AE353" s="38"/>
      <c r="AT353" s="17" t="s">
        <v>260</v>
      </c>
      <c r="AU353" s="17" t="s">
        <v>86</v>
      </c>
    </row>
    <row r="354" s="2" customFormat="1">
      <c r="A354" s="38"/>
      <c r="B354" s="39"/>
      <c r="C354" s="40"/>
      <c r="D354" s="240" t="s">
        <v>274</v>
      </c>
      <c r="E354" s="40"/>
      <c r="F354" s="241" t="s">
        <v>1562</v>
      </c>
      <c r="G354" s="40"/>
      <c r="H354" s="40"/>
      <c r="I354" s="236"/>
      <c r="J354" s="40"/>
      <c r="K354" s="40"/>
      <c r="L354" s="44"/>
      <c r="M354" s="237"/>
      <c r="N354" s="238"/>
      <c r="O354" s="91"/>
      <c r="P354" s="91"/>
      <c r="Q354" s="91"/>
      <c r="R354" s="91"/>
      <c r="S354" s="91"/>
      <c r="T354" s="92"/>
      <c r="U354" s="38"/>
      <c r="V354" s="38"/>
      <c r="W354" s="38"/>
      <c r="X354" s="38"/>
      <c r="Y354" s="38"/>
      <c r="Z354" s="38"/>
      <c r="AA354" s="38"/>
      <c r="AB354" s="38"/>
      <c r="AC354" s="38"/>
      <c r="AD354" s="38"/>
      <c r="AE354" s="38"/>
      <c r="AT354" s="17" t="s">
        <v>274</v>
      </c>
      <c r="AU354" s="17" t="s">
        <v>86</v>
      </c>
    </row>
    <row r="355" s="12" customFormat="1">
      <c r="A355" s="12"/>
      <c r="B355" s="242"/>
      <c r="C355" s="243"/>
      <c r="D355" s="234" t="s">
        <v>276</v>
      </c>
      <c r="E355" s="244" t="s">
        <v>1</v>
      </c>
      <c r="F355" s="245" t="s">
        <v>2728</v>
      </c>
      <c r="G355" s="243"/>
      <c r="H355" s="246">
        <v>90</v>
      </c>
      <c r="I355" s="247"/>
      <c r="J355" s="243"/>
      <c r="K355" s="243"/>
      <c r="L355" s="248"/>
      <c r="M355" s="249"/>
      <c r="N355" s="250"/>
      <c r="O355" s="250"/>
      <c r="P355" s="250"/>
      <c r="Q355" s="250"/>
      <c r="R355" s="250"/>
      <c r="S355" s="250"/>
      <c r="T355" s="251"/>
      <c r="U355" s="12"/>
      <c r="V355" s="12"/>
      <c r="W355" s="12"/>
      <c r="X355" s="12"/>
      <c r="Y355" s="12"/>
      <c r="Z355" s="12"/>
      <c r="AA355" s="12"/>
      <c r="AB355" s="12"/>
      <c r="AC355" s="12"/>
      <c r="AD355" s="12"/>
      <c r="AE355" s="12"/>
      <c r="AT355" s="252" t="s">
        <v>276</v>
      </c>
      <c r="AU355" s="252" t="s">
        <v>86</v>
      </c>
      <c r="AV355" s="12" t="s">
        <v>86</v>
      </c>
      <c r="AW355" s="12" t="s">
        <v>32</v>
      </c>
      <c r="AX355" s="12" t="s">
        <v>84</v>
      </c>
      <c r="AY355" s="252" t="s">
        <v>251</v>
      </c>
    </row>
    <row r="356" s="2" customFormat="1" ht="24.15" customHeight="1">
      <c r="A356" s="38"/>
      <c r="B356" s="39"/>
      <c r="C356" s="220" t="s">
        <v>1469</v>
      </c>
      <c r="D356" s="220" t="s">
        <v>255</v>
      </c>
      <c r="E356" s="221" t="s">
        <v>1565</v>
      </c>
      <c r="F356" s="222" t="s">
        <v>1566</v>
      </c>
      <c r="G356" s="223" t="s">
        <v>409</v>
      </c>
      <c r="H356" s="224">
        <v>90</v>
      </c>
      <c r="I356" s="225"/>
      <c r="J356" s="226">
        <f>ROUND(I356*H356,2)</f>
        <v>0</v>
      </c>
      <c r="K356" s="227"/>
      <c r="L356" s="44"/>
      <c r="M356" s="228" t="s">
        <v>1</v>
      </c>
      <c r="N356" s="229" t="s">
        <v>41</v>
      </c>
      <c r="O356" s="91"/>
      <c r="P356" s="230">
        <f>O356*H356</f>
        <v>0</v>
      </c>
      <c r="Q356" s="230">
        <v>0</v>
      </c>
      <c r="R356" s="230">
        <f>Q356*H356</f>
        <v>0</v>
      </c>
      <c r="S356" s="230">
        <v>0</v>
      </c>
      <c r="T356" s="231">
        <f>S356*H356</f>
        <v>0</v>
      </c>
      <c r="U356" s="38"/>
      <c r="V356" s="38"/>
      <c r="W356" s="38"/>
      <c r="X356" s="38"/>
      <c r="Y356" s="38"/>
      <c r="Z356" s="38"/>
      <c r="AA356" s="38"/>
      <c r="AB356" s="38"/>
      <c r="AC356" s="38"/>
      <c r="AD356" s="38"/>
      <c r="AE356" s="38"/>
      <c r="AR356" s="232" t="s">
        <v>254</v>
      </c>
      <c r="AT356" s="232" t="s">
        <v>255</v>
      </c>
      <c r="AU356" s="232" t="s">
        <v>86</v>
      </c>
      <c r="AY356" s="17" t="s">
        <v>251</v>
      </c>
      <c r="BE356" s="233">
        <f>IF(N356="základní",J356,0)</f>
        <v>0</v>
      </c>
      <c r="BF356" s="233">
        <f>IF(N356="snížená",J356,0)</f>
        <v>0</v>
      </c>
      <c r="BG356" s="233">
        <f>IF(N356="zákl. přenesená",J356,0)</f>
        <v>0</v>
      </c>
      <c r="BH356" s="233">
        <f>IF(N356="sníž. přenesená",J356,0)</f>
        <v>0</v>
      </c>
      <c r="BI356" s="233">
        <f>IF(N356="nulová",J356,0)</f>
        <v>0</v>
      </c>
      <c r="BJ356" s="17" t="s">
        <v>84</v>
      </c>
      <c r="BK356" s="233">
        <f>ROUND(I356*H356,2)</f>
        <v>0</v>
      </c>
      <c r="BL356" s="17" t="s">
        <v>254</v>
      </c>
      <c r="BM356" s="232" t="s">
        <v>2729</v>
      </c>
    </row>
    <row r="357" s="2" customFormat="1">
      <c r="A357" s="38"/>
      <c r="B357" s="39"/>
      <c r="C357" s="40"/>
      <c r="D357" s="234" t="s">
        <v>260</v>
      </c>
      <c r="E357" s="40"/>
      <c r="F357" s="235" t="s">
        <v>1568</v>
      </c>
      <c r="G357" s="40"/>
      <c r="H357" s="40"/>
      <c r="I357" s="236"/>
      <c r="J357" s="40"/>
      <c r="K357" s="40"/>
      <c r="L357" s="44"/>
      <c r="M357" s="237"/>
      <c r="N357" s="238"/>
      <c r="O357" s="91"/>
      <c r="P357" s="91"/>
      <c r="Q357" s="91"/>
      <c r="R357" s="91"/>
      <c r="S357" s="91"/>
      <c r="T357" s="92"/>
      <c r="U357" s="38"/>
      <c r="V357" s="38"/>
      <c r="W357" s="38"/>
      <c r="X357" s="38"/>
      <c r="Y357" s="38"/>
      <c r="Z357" s="38"/>
      <c r="AA357" s="38"/>
      <c r="AB357" s="38"/>
      <c r="AC357" s="38"/>
      <c r="AD357" s="38"/>
      <c r="AE357" s="38"/>
      <c r="AT357" s="17" t="s">
        <v>260</v>
      </c>
      <c r="AU357" s="17" t="s">
        <v>86</v>
      </c>
    </row>
    <row r="358" s="2" customFormat="1">
      <c r="A358" s="38"/>
      <c r="B358" s="39"/>
      <c r="C358" s="40"/>
      <c r="D358" s="240" t="s">
        <v>274</v>
      </c>
      <c r="E358" s="40"/>
      <c r="F358" s="241" t="s">
        <v>1569</v>
      </c>
      <c r="G358" s="40"/>
      <c r="H358" s="40"/>
      <c r="I358" s="236"/>
      <c r="J358" s="40"/>
      <c r="K358" s="40"/>
      <c r="L358" s="44"/>
      <c r="M358" s="237"/>
      <c r="N358" s="238"/>
      <c r="O358" s="91"/>
      <c r="P358" s="91"/>
      <c r="Q358" s="91"/>
      <c r="R358" s="91"/>
      <c r="S358" s="91"/>
      <c r="T358" s="92"/>
      <c r="U358" s="38"/>
      <c r="V358" s="38"/>
      <c r="W358" s="38"/>
      <c r="X358" s="38"/>
      <c r="Y358" s="38"/>
      <c r="Z358" s="38"/>
      <c r="AA358" s="38"/>
      <c r="AB358" s="38"/>
      <c r="AC358" s="38"/>
      <c r="AD358" s="38"/>
      <c r="AE358" s="38"/>
      <c r="AT358" s="17" t="s">
        <v>274</v>
      </c>
      <c r="AU358" s="17" t="s">
        <v>86</v>
      </c>
    </row>
    <row r="359" s="12" customFormat="1">
      <c r="A359" s="12"/>
      <c r="B359" s="242"/>
      <c r="C359" s="243"/>
      <c r="D359" s="234" t="s">
        <v>276</v>
      </c>
      <c r="E359" s="244" t="s">
        <v>1</v>
      </c>
      <c r="F359" s="245" t="s">
        <v>2730</v>
      </c>
      <c r="G359" s="243"/>
      <c r="H359" s="246">
        <v>90</v>
      </c>
      <c r="I359" s="247"/>
      <c r="J359" s="243"/>
      <c r="K359" s="243"/>
      <c r="L359" s="248"/>
      <c r="M359" s="249"/>
      <c r="N359" s="250"/>
      <c r="O359" s="250"/>
      <c r="P359" s="250"/>
      <c r="Q359" s="250"/>
      <c r="R359" s="250"/>
      <c r="S359" s="250"/>
      <c r="T359" s="251"/>
      <c r="U359" s="12"/>
      <c r="V359" s="12"/>
      <c r="W359" s="12"/>
      <c r="X359" s="12"/>
      <c r="Y359" s="12"/>
      <c r="Z359" s="12"/>
      <c r="AA359" s="12"/>
      <c r="AB359" s="12"/>
      <c r="AC359" s="12"/>
      <c r="AD359" s="12"/>
      <c r="AE359" s="12"/>
      <c r="AT359" s="252" t="s">
        <v>276</v>
      </c>
      <c r="AU359" s="252" t="s">
        <v>86</v>
      </c>
      <c r="AV359" s="12" t="s">
        <v>86</v>
      </c>
      <c r="AW359" s="12" t="s">
        <v>32</v>
      </c>
      <c r="AX359" s="12" t="s">
        <v>84</v>
      </c>
      <c r="AY359" s="252" t="s">
        <v>251</v>
      </c>
    </row>
    <row r="360" s="2" customFormat="1" ht="21.75" customHeight="1">
      <c r="A360" s="38"/>
      <c r="B360" s="39"/>
      <c r="C360" s="220" t="s">
        <v>1479</v>
      </c>
      <c r="D360" s="220" t="s">
        <v>255</v>
      </c>
      <c r="E360" s="221" t="s">
        <v>1610</v>
      </c>
      <c r="F360" s="222" t="s">
        <v>1611</v>
      </c>
      <c r="G360" s="223" t="s">
        <v>802</v>
      </c>
      <c r="H360" s="224">
        <v>44</v>
      </c>
      <c r="I360" s="225"/>
      <c r="J360" s="226">
        <f>ROUND(I360*H360,2)</f>
        <v>0</v>
      </c>
      <c r="K360" s="227"/>
      <c r="L360" s="44"/>
      <c r="M360" s="228" t="s">
        <v>1</v>
      </c>
      <c r="N360" s="229" t="s">
        <v>41</v>
      </c>
      <c r="O360" s="91"/>
      <c r="P360" s="230">
        <f>O360*H360</f>
        <v>0</v>
      </c>
      <c r="Q360" s="230">
        <v>0.0035999999999999999</v>
      </c>
      <c r="R360" s="230">
        <f>Q360*H360</f>
        <v>0.15839999999999999</v>
      </c>
      <c r="S360" s="230">
        <v>0</v>
      </c>
      <c r="T360" s="231">
        <f>S360*H360</f>
        <v>0</v>
      </c>
      <c r="U360" s="38"/>
      <c r="V360" s="38"/>
      <c r="W360" s="38"/>
      <c r="X360" s="38"/>
      <c r="Y360" s="38"/>
      <c r="Z360" s="38"/>
      <c r="AA360" s="38"/>
      <c r="AB360" s="38"/>
      <c r="AC360" s="38"/>
      <c r="AD360" s="38"/>
      <c r="AE360" s="38"/>
      <c r="AR360" s="232" t="s">
        <v>254</v>
      </c>
      <c r="AT360" s="232" t="s">
        <v>255</v>
      </c>
      <c r="AU360" s="232" t="s">
        <v>86</v>
      </c>
      <c r="AY360" s="17" t="s">
        <v>251</v>
      </c>
      <c r="BE360" s="233">
        <f>IF(N360="základní",J360,0)</f>
        <v>0</v>
      </c>
      <c r="BF360" s="233">
        <f>IF(N360="snížená",J360,0)</f>
        <v>0</v>
      </c>
      <c r="BG360" s="233">
        <f>IF(N360="zákl. přenesená",J360,0)</f>
        <v>0</v>
      </c>
      <c r="BH360" s="233">
        <f>IF(N360="sníž. přenesená",J360,0)</f>
        <v>0</v>
      </c>
      <c r="BI360" s="233">
        <f>IF(N360="nulová",J360,0)</f>
        <v>0</v>
      </c>
      <c r="BJ360" s="17" t="s">
        <v>84</v>
      </c>
      <c r="BK360" s="233">
        <f>ROUND(I360*H360,2)</f>
        <v>0</v>
      </c>
      <c r="BL360" s="17" t="s">
        <v>254</v>
      </c>
      <c r="BM360" s="232" t="s">
        <v>2731</v>
      </c>
    </row>
    <row r="361" s="2" customFormat="1">
      <c r="A361" s="38"/>
      <c r="B361" s="39"/>
      <c r="C361" s="40"/>
      <c r="D361" s="234" t="s">
        <v>260</v>
      </c>
      <c r="E361" s="40"/>
      <c r="F361" s="235" t="s">
        <v>1613</v>
      </c>
      <c r="G361" s="40"/>
      <c r="H361" s="40"/>
      <c r="I361" s="236"/>
      <c r="J361" s="40"/>
      <c r="K361" s="40"/>
      <c r="L361" s="44"/>
      <c r="M361" s="237"/>
      <c r="N361" s="238"/>
      <c r="O361" s="91"/>
      <c r="P361" s="91"/>
      <c r="Q361" s="91"/>
      <c r="R361" s="91"/>
      <c r="S361" s="91"/>
      <c r="T361" s="92"/>
      <c r="U361" s="38"/>
      <c r="V361" s="38"/>
      <c r="W361" s="38"/>
      <c r="X361" s="38"/>
      <c r="Y361" s="38"/>
      <c r="Z361" s="38"/>
      <c r="AA361" s="38"/>
      <c r="AB361" s="38"/>
      <c r="AC361" s="38"/>
      <c r="AD361" s="38"/>
      <c r="AE361" s="38"/>
      <c r="AT361" s="17" t="s">
        <v>260</v>
      </c>
      <c r="AU361" s="17" t="s">
        <v>86</v>
      </c>
    </row>
    <row r="362" s="13" customFormat="1">
      <c r="A362" s="13"/>
      <c r="B362" s="253"/>
      <c r="C362" s="254"/>
      <c r="D362" s="234" t="s">
        <v>276</v>
      </c>
      <c r="E362" s="255" t="s">
        <v>1</v>
      </c>
      <c r="F362" s="256" t="s">
        <v>1614</v>
      </c>
      <c r="G362" s="254"/>
      <c r="H362" s="255" t="s">
        <v>1</v>
      </c>
      <c r="I362" s="257"/>
      <c r="J362" s="254"/>
      <c r="K362" s="254"/>
      <c r="L362" s="258"/>
      <c r="M362" s="259"/>
      <c r="N362" s="260"/>
      <c r="O362" s="260"/>
      <c r="P362" s="260"/>
      <c r="Q362" s="260"/>
      <c r="R362" s="260"/>
      <c r="S362" s="260"/>
      <c r="T362" s="261"/>
      <c r="U362" s="13"/>
      <c r="V362" s="13"/>
      <c r="W362" s="13"/>
      <c r="X362" s="13"/>
      <c r="Y362" s="13"/>
      <c r="Z362" s="13"/>
      <c r="AA362" s="13"/>
      <c r="AB362" s="13"/>
      <c r="AC362" s="13"/>
      <c r="AD362" s="13"/>
      <c r="AE362" s="13"/>
      <c r="AT362" s="262" t="s">
        <v>276</v>
      </c>
      <c r="AU362" s="262" t="s">
        <v>86</v>
      </c>
      <c r="AV362" s="13" t="s">
        <v>84</v>
      </c>
      <c r="AW362" s="13" t="s">
        <v>32</v>
      </c>
      <c r="AX362" s="13" t="s">
        <v>76</v>
      </c>
      <c r="AY362" s="262" t="s">
        <v>251</v>
      </c>
    </row>
    <row r="363" s="12" customFormat="1">
      <c r="A363" s="12"/>
      <c r="B363" s="242"/>
      <c r="C363" s="243"/>
      <c r="D363" s="234" t="s">
        <v>276</v>
      </c>
      <c r="E363" s="244" t="s">
        <v>1</v>
      </c>
      <c r="F363" s="245" t="s">
        <v>2732</v>
      </c>
      <c r="G363" s="243"/>
      <c r="H363" s="246">
        <v>10</v>
      </c>
      <c r="I363" s="247"/>
      <c r="J363" s="243"/>
      <c r="K363" s="243"/>
      <c r="L363" s="248"/>
      <c r="M363" s="249"/>
      <c r="N363" s="250"/>
      <c r="O363" s="250"/>
      <c r="P363" s="250"/>
      <c r="Q363" s="250"/>
      <c r="R363" s="250"/>
      <c r="S363" s="250"/>
      <c r="T363" s="251"/>
      <c r="U363" s="12"/>
      <c r="V363" s="12"/>
      <c r="W363" s="12"/>
      <c r="X363" s="12"/>
      <c r="Y363" s="12"/>
      <c r="Z363" s="12"/>
      <c r="AA363" s="12"/>
      <c r="AB363" s="12"/>
      <c r="AC363" s="12"/>
      <c r="AD363" s="12"/>
      <c r="AE363" s="12"/>
      <c r="AT363" s="252" t="s">
        <v>276</v>
      </c>
      <c r="AU363" s="252" t="s">
        <v>86</v>
      </c>
      <c r="AV363" s="12" t="s">
        <v>86</v>
      </c>
      <c r="AW363" s="12" t="s">
        <v>32</v>
      </c>
      <c r="AX363" s="12" t="s">
        <v>76</v>
      </c>
      <c r="AY363" s="252" t="s">
        <v>251</v>
      </c>
    </row>
    <row r="364" s="12" customFormat="1">
      <c r="A364" s="12"/>
      <c r="B364" s="242"/>
      <c r="C364" s="243"/>
      <c r="D364" s="234" t="s">
        <v>276</v>
      </c>
      <c r="E364" s="244" t="s">
        <v>1</v>
      </c>
      <c r="F364" s="245" t="s">
        <v>2733</v>
      </c>
      <c r="G364" s="243"/>
      <c r="H364" s="246">
        <v>30</v>
      </c>
      <c r="I364" s="247"/>
      <c r="J364" s="243"/>
      <c r="K364" s="243"/>
      <c r="L364" s="248"/>
      <c r="M364" s="249"/>
      <c r="N364" s="250"/>
      <c r="O364" s="250"/>
      <c r="P364" s="250"/>
      <c r="Q364" s="250"/>
      <c r="R364" s="250"/>
      <c r="S364" s="250"/>
      <c r="T364" s="251"/>
      <c r="U364" s="12"/>
      <c r="V364" s="12"/>
      <c r="W364" s="12"/>
      <c r="X364" s="12"/>
      <c r="Y364" s="12"/>
      <c r="Z364" s="12"/>
      <c r="AA364" s="12"/>
      <c r="AB364" s="12"/>
      <c r="AC364" s="12"/>
      <c r="AD364" s="12"/>
      <c r="AE364" s="12"/>
      <c r="AT364" s="252" t="s">
        <v>276</v>
      </c>
      <c r="AU364" s="252" t="s">
        <v>86</v>
      </c>
      <c r="AV364" s="12" t="s">
        <v>86</v>
      </c>
      <c r="AW364" s="12" t="s">
        <v>32</v>
      </c>
      <c r="AX364" s="12" t="s">
        <v>76</v>
      </c>
      <c r="AY364" s="252" t="s">
        <v>251</v>
      </c>
    </row>
    <row r="365" s="12" customFormat="1">
      <c r="A365" s="12"/>
      <c r="B365" s="242"/>
      <c r="C365" s="243"/>
      <c r="D365" s="234" t="s">
        <v>276</v>
      </c>
      <c r="E365" s="244" t="s">
        <v>1</v>
      </c>
      <c r="F365" s="245" t="s">
        <v>2734</v>
      </c>
      <c r="G365" s="243"/>
      <c r="H365" s="246">
        <v>4</v>
      </c>
      <c r="I365" s="247"/>
      <c r="J365" s="243"/>
      <c r="K365" s="243"/>
      <c r="L365" s="248"/>
      <c r="M365" s="249"/>
      <c r="N365" s="250"/>
      <c r="O365" s="250"/>
      <c r="P365" s="250"/>
      <c r="Q365" s="250"/>
      <c r="R365" s="250"/>
      <c r="S365" s="250"/>
      <c r="T365" s="251"/>
      <c r="U365" s="12"/>
      <c r="V365" s="12"/>
      <c r="W365" s="12"/>
      <c r="X365" s="12"/>
      <c r="Y365" s="12"/>
      <c r="Z365" s="12"/>
      <c r="AA365" s="12"/>
      <c r="AB365" s="12"/>
      <c r="AC365" s="12"/>
      <c r="AD365" s="12"/>
      <c r="AE365" s="12"/>
      <c r="AT365" s="252" t="s">
        <v>276</v>
      </c>
      <c r="AU365" s="252" t="s">
        <v>86</v>
      </c>
      <c r="AV365" s="12" t="s">
        <v>86</v>
      </c>
      <c r="AW365" s="12" t="s">
        <v>32</v>
      </c>
      <c r="AX365" s="12" t="s">
        <v>76</v>
      </c>
      <c r="AY365" s="252" t="s">
        <v>251</v>
      </c>
    </row>
    <row r="366" s="15" customFormat="1">
      <c r="A366" s="15"/>
      <c r="B366" s="274"/>
      <c r="C366" s="275"/>
      <c r="D366" s="234" t="s">
        <v>276</v>
      </c>
      <c r="E366" s="276" t="s">
        <v>1</v>
      </c>
      <c r="F366" s="277" t="s">
        <v>423</v>
      </c>
      <c r="G366" s="275"/>
      <c r="H366" s="278">
        <v>44</v>
      </c>
      <c r="I366" s="279"/>
      <c r="J366" s="275"/>
      <c r="K366" s="275"/>
      <c r="L366" s="280"/>
      <c r="M366" s="281"/>
      <c r="N366" s="282"/>
      <c r="O366" s="282"/>
      <c r="P366" s="282"/>
      <c r="Q366" s="282"/>
      <c r="R366" s="282"/>
      <c r="S366" s="282"/>
      <c r="T366" s="283"/>
      <c r="U366" s="15"/>
      <c r="V366" s="15"/>
      <c r="W366" s="15"/>
      <c r="X366" s="15"/>
      <c r="Y366" s="15"/>
      <c r="Z366" s="15"/>
      <c r="AA366" s="15"/>
      <c r="AB366" s="15"/>
      <c r="AC366" s="15"/>
      <c r="AD366" s="15"/>
      <c r="AE366" s="15"/>
      <c r="AT366" s="284" t="s">
        <v>276</v>
      </c>
      <c r="AU366" s="284" t="s">
        <v>86</v>
      </c>
      <c r="AV366" s="15" t="s">
        <v>254</v>
      </c>
      <c r="AW366" s="15" t="s">
        <v>32</v>
      </c>
      <c r="AX366" s="15" t="s">
        <v>84</v>
      </c>
      <c r="AY366" s="284" t="s">
        <v>251</v>
      </c>
    </row>
    <row r="367" s="11" customFormat="1" ht="22.8" customHeight="1">
      <c r="A367" s="11"/>
      <c r="B367" s="206"/>
      <c r="C367" s="207"/>
      <c r="D367" s="208" t="s">
        <v>75</v>
      </c>
      <c r="E367" s="272" t="s">
        <v>299</v>
      </c>
      <c r="F367" s="272" t="s">
        <v>1855</v>
      </c>
      <c r="G367" s="207"/>
      <c r="H367" s="207"/>
      <c r="I367" s="210"/>
      <c r="J367" s="273">
        <f>BK367</f>
        <v>0</v>
      </c>
      <c r="K367" s="207"/>
      <c r="L367" s="212"/>
      <c r="M367" s="213"/>
      <c r="N367" s="214"/>
      <c r="O367" s="214"/>
      <c r="P367" s="215">
        <f>SUM(P368:P435)</f>
        <v>0</v>
      </c>
      <c r="Q367" s="214"/>
      <c r="R367" s="215">
        <f>SUM(R368:R435)</f>
        <v>2.1059876000000002</v>
      </c>
      <c r="S367" s="214"/>
      <c r="T367" s="216">
        <f>SUM(T368:T435)</f>
        <v>0</v>
      </c>
      <c r="U367" s="11"/>
      <c r="V367" s="11"/>
      <c r="W367" s="11"/>
      <c r="X367" s="11"/>
      <c r="Y367" s="11"/>
      <c r="Z367" s="11"/>
      <c r="AA367" s="11"/>
      <c r="AB367" s="11"/>
      <c r="AC367" s="11"/>
      <c r="AD367" s="11"/>
      <c r="AE367" s="11"/>
      <c r="AR367" s="217" t="s">
        <v>84</v>
      </c>
      <c r="AT367" s="218" t="s">
        <v>75</v>
      </c>
      <c r="AU367" s="218" t="s">
        <v>84</v>
      </c>
      <c r="AY367" s="217" t="s">
        <v>251</v>
      </c>
      <c r="BK367" s="219">
        <f>SUM(BK368:BK435)</f>
        <v>0</v>
      </c>
    </row>
    <row r="368" s="2" customFormat="1" ht="16.5" customHeight="1">
      <c r="A368" s="38"/>
      <c r="B368" s="39"/>
      <c r="C368" s="220" t="s">
        <v>1484</v>
      </c>
      <c r="D368" s="220" t="s">
        <v>255</v>
      </c>
      <c r="E368" s="221" t="s">
        <v>1857</v>
      </c>
      <c r="F368" s="222" t="s">
        <v>1858</v>
      </c>
      <c r="G368" s="223" t="s">
        <v>258</v>
      </c>
      <c r="H368" s="224">
        <v>2</v>
      </c>
      <c r="I368" s="225"/>
      <c r="J368" s="226">
        <f>ROUND(I368*H368,2)</f>
        <v>0</v>
      </c>
      <c r="K368" s="227"/>
      <c r="L368" s="44"/>
      <c r="M368" s="228" t="s">
        <v>1</v>
      </c>
      <c r="N368" s="229" t="s">
        <v>41</v>
      </c>
      <c r="O368" s="91"/>
      <c r="P368" s="230">
        <f>O368*H368</f>
        <v>0</v>
      </c>
      <c r="Q368" s="230">
        <v>0</v>
      </c>
      <c r="R368" s="230">
        <f>Q368*H368</f>
        <v>0</v>
      </c>
      <c r="S368" s="230">
        <v>0</v>
      </c>
      <c r="T368" s="231">
        <f>S368*H368</f>
        <v>0</v>
      </c>
      <c r="U368" s="38"/>
      <c r="V368" s="38"/>
      <c r="W368" s="38"/>
      <c r="X368" s="38"/>
      <c r="Y368" s="38"/>
      <c r="Z368" s="38"/>
      <c r="AA368" s="38"/>
      <c r="AB368" s="38"/>
      <c r="AC368" s="38"/>
      <c r="AD368" s="38"/>
      <c r="AE368" s="38"/>
      <c r="AR368" s="232" t="s">
        <v>254</v>
      </c>
      <c r="AT368" s="232" t="s">
        <v>255</v>
      </c>
      <c r="AU368" s="232" t="s">
        <v>86</v>
      </c>
      <c r="AY368" s="17" t="s">
        <v>251</v>
      </c>
      <c r="BE368" s="233">
        <f>IF(N368="základní",J368,0)</f>
        <v>0</v>
      </c>
      <c r="BF368" s="233">
        <f>IF(N368="snížená",J368,0)</f>
        <v>0</v>
      </c>
      <c r="BG368" s="233">
        <f>IF(N368="zákl. přenesená",J368,0)</f>
        <v>0</v>
      </c>
      <c r="BH368" s="233">
        <f>IF(N368="sníž. přenesená",J368,0)</f>
        <v>0</v>
      </c>
      <c r="BI368" s="233">
        <f>IF(N368="nulová",J368,0)</f>
        <v>0</v>
      </c>
      <c r="BJ368" s="17" t="s">
        <v>84</v>
      </c>
      <c r="BK368" s="233">
        <f>ROUND(I368*H368,2)</f>
        <v>0</v>
      </c>
      <c r="BL368" s="17" t="s">
        <v>254</v>
      </c>
      <c r="BM368" s="232" t="s">
        <v>2735</v>
      </c>
    </row>
    <row r="369" s="2" customFormat="1">
      <c r="A369" s="38"/>
      <c r="B369" s="39"/>
      <c r="C369" s="40"/>
      <c r="D369" s="234" t="s">
        <v>260</v>
      </c>
      <c r="E369" s="40"/>
      <c r="F369" s="235" t="s">
        <v>1860</v>
      </c>
      <c r="G369" s="40"/>
      <c r="H369" s="40"/>
      <c r="I369" s="236"/>
      <c r="J369" s="40"/>
      <c r="K369" s="40"/>
      <c r="L369" s="44"/>
      <c r="M369" s="237"/>
      <c r="N369" s="238"/>
      <c r="O369" s="91"/>
      <c r="P369" s="91"/>
      <c r="Q369" s="91"/>
      <c r="R369" s="91"/>
      <c r="S369" s="91"/>
      <c r="T369" s="92"/>
      <c r="U369" s="38"/>
      <c r="V369" s="38"/>
      <c r="W369" s="38"/>
      <c r="X369" s="38"/>
      <c r="Y369" s="38"/>
      <c r="Z369" s="38"/>
      <c r="AA369" s="38"/>
      <c r="AB369" s="38"/>
      <c r="AC369" s="38"/>
      <c r="AD369" s="38"/>
      <c r="AE369" s="38"/>
      <c r="AT369" s="17" t="s">
        <v>260</v>
      </c>
      <c r="AU369" s="17" t="s">
        <v>86</v>
      </c>
    </row>
    <row r="370" s="2" customFormat="1">
      <c r="A370" s="38"/>
      <c r="B370" s="39"/>
      <c r="C370" s="40"/>
      <c r="D370" s="234" t="s">
        <v>262</v>
      </c>
      <c r="E370" s="40"/>
      <c r="F370" s="239" t="s">
        <v>1861</v>
      </c>
      <c r="G370" s="40"/>
      <c r="H370" s="40"/>
      <c r="I370" s="236"/>
      <c r="J370" s="40"/>
      <c r="K370" s="40"/>
      <c r="L370" s="44"/>
      <c r="M370" s="237"/>
      <c r="N370" s="238"/>
      <c r="O370" s="91"/>
      <c r="P370" s="91"/>
      <c r="Q370" s="91"/>
      <c r="R370" s="91"/>
      <c r="S370" s="91"/>
      <c r="T370" s="92"/>
      <c r="U370" s="38"/>
      <c r="V370" s="38"/>
      <c r="W370" s="38"/>
      <c r="X370" s="38"/>
      <c r="Y370" s="38"/>
      <c r="Z370" s="38"/>
      <c r="AA370" s="38"/>
      <c r="AB370" s="38"/>
      <c r="AC370" s="38"/>
      <c r="AD370" s="38"/>
      <c r="AE370" s="38"/>
      <c r="AT370" s="17" t="s">
        <v>262</v>
      </c>
      <c r="AU370" s="17" t="s">
        <v>86</v>
      </c>
    </row>
    <row r="371" s="12" customFormat="1">
      <c r="A371" s="12"/>
      <c r="B371" s="242"/>
      <c r="C371" s="243"/>
      <c r="D371" s="234" t="s">
        <v>276</v>
      </c>
      <c r="E371" s="244" t="s">
        <v>1</v>
      </c>
      <c r="F371" s="245" t="s">
        <v>86</v>
      </c>
      <c r="G371" s="243"/>
      <c r="H371" s="246">
        <v>2</v>
      </c>
      <c r="I371" s="247"/>
      <c r="J371" s="243"/>
      <c r="K371" s="243"/>
      <c r="L371" s="248"/>
      <c r="M371" s="249"/>
      <c r="N371" s="250"/>
      <c r="O371" s="250"/>
      <c r="P371" s="250"/>
      <c r="Q371" s="250"/>
      <c r="R371" s="250"/>
      <c r="S371" s="250"/>
      <c r="T371" s="251"/>
      <c r="U371" s="12"/>
      <c r="V371" s="12"/>
      <c r="W371" s="12"/>
      <c r="X371" s="12"/>
      <c r="Y371" s="12"/>
      <c r="Z371" s="12"/>
      <c r="AA371" s="12"/>
      <c r="AB371" s="12"/>
      <c r="AC371" s="12"/>
      <c r="AD371" s="12"/>
      <c r="AE371" s="12"/>
      <c r="AT371" s="252" t="s">
        <v>276</v>
      </c>
      <c r="AU371" s="252" t="s">
        <v>86</v>
      </c>
      <c r="AV371" s="12" t="s">
        <v>86</v>
      </c>
      <c r="AW371" s="12" t="s">
        <v>32</v>
      </c>
      <c r="AX371" s="12" t="s">
        <v>84</v>
      </c>
      <c r="AY371" s="252" t="s">
        <v>251</v>
      </c>
    </row>
    <row r="372" s="2" customFormat="1" ht="24.15" customHeight="1">
      <c r="A372" s="38"/>
      <c r="B372" s="39"/>
      <c r="C372" s="220" t="s">
        <v>1492</v>
      </c>
      <c r="D372" s="220" t="s">
        <v>255</v>
      </c>
      <c r="E372" s="221" t="s">
        <v>1863</v>
      </c>
      <c r="F372" s="222" t="s">
        <v>1864</v>
      </c>
      <c r="G372" s="223" t="s">
        <v>802</v>
      </c>
      <c r="H372" s="224">
        <v>5.5</v>
      </c>
      <c r="I372" s="225"/>
      <c r="J372" s="226">
        <f>ROUND(I372*H372,2)</f>
        <v>0</v>
      </c>
      <c r="K372" s="227"/>
      <c r="L372" s="44"/>
      <c r="M372" s="228" t="s">
        <v>1</v>
      </c>
      <c r="N372" s="229" t="s">
        <v>41</v>
      </c>
      <c r="O372" s="91"/>
      <c r="P372" s="230">
        <f>O372*H372</f>
        <v>0</v>
      </c>
      <c r="Q372" s="230">
        <v>1.0000000000000001E-05</v>
      </c>
      <c r="R372" s="230">
        <f>Q372*H372</f>
        <v>5.5000000000000002E-05</v>
      </c>
      <c r="S372" s="230">
        <v>0</v>
      </c>
      <c r="T372" s="231">
        <f>S372*H372</f>
        <v>0</v>
      </c>
      <c r="U372" s="38"/>
      <c r="V372" s="38"/>
      <c r="W372" s="38"/>
      <c r="X372" s="38"/>
      <c r="Y372" s="38"/>
      <c r="Z372" s="38"/>
      <c r="AA372" s="38"/>
      <c r="AB372" s="38"/>
      <c r="AC372" s="38"/>
      <c r="AD372" s="38"/>
      <c r="AE372" s="38"/>
      <c r="AR372" s="232" t="s">
        <v>254</v>
      </c>
      <c r="AT372" s="232" t="s">
        <v>255</v>
      </c>
      <c r="AU372" s="232" t="s">
        <v>86</v>
      </c>
      <c r="AY372" s="17" t="s">
        <v>251</v>
      </c>
      <c r="BE372" s="233">
        <f>IF(N372="základní",J372,0)</f>
        <v>0</v>
      </c>
      <c r="BF372" s="233">
        <f>IF(N372="snížená",J372,0)</f>
        <v>0</v>
      </c>
      <c r="BG372" s="233">
        <f>IF(N372="zákl. přenesená",J372,0)</f>
        <v>0</v>
      </c>
      <c r="BH372" s="233">
        <f>IF(N372="sníž. přenesená",J372,0)</f>
        <v>0</v>
      </c>
      <c r="BI372" s="233">
        <f>IF(N372="nulová",J372,0)</f>
        <v>0</v>
      </c>
      <c r="BJ372" s="17" t="s">
        <v>84</v>
      </c>
      <c r="BK372" s="233">
        <f>ROUND(I372*H372,2)</f>
        <v>0</v>
      </c>
      <c r="BL372" s="17" t="s">
        <v>254</v>
      </c>
      <c r="BM372" s="232" t="s">
        <v>2736</v>
      </c>
    </row>
    <row r="373" s="2" customFormat="1">
      <c r="A373" s="38"/>
      <c r="B373" s="39"/>
      <c r="C373" s="40"/>
      <c r="D373" s="234" t="s">
        <v>260</v>
      </c>
      <c r="E373" s="40"/>
      <c r="F373" s="235" t="s">
        <v>1866</v>
      </c>
      <c r="G373" s="40"/>
      <c r="H373" s="40"/>
      <c r="I373" s="236"/>
      <c r="J373" s="40"/>
      <c r="K373" s="40"/>
      <c r="L373" s="44"/>
      <c r="M373" s="237"/>
      <c r="N373" s="238"/>
      <c r="O373" s="91"/>
      <c r="P373" s="91"/>
      <c r="Q373" s="91"/>
      <c r="R373" s="91"/>
      <c r="S373" s="91"/>
      <c r="T373" s="92"/>
      <c r="U373" s="38"/>
      <c r="V373" s="38"/>
      <c r="W373" s="38"/>
      <c r="X373" s="38"/>
      <c r="Y373" s="38"/>
      <c r="Z373" s="38"/>
      <c r="AA373" s="38"/>
      <c r="AB373" s="38"/>
      <c r="AC373" s="38"/>
      <c r="AD373" s="38"/>
      <c r="AE373" s="38"/>
      <c r="AT373" s="17" t="s">
        <v>260</v>
      </c>
      <c r="AU373" s="17" t="s">
        <v>86</v>
      </c>
    </row>
    <row r="374" s="2" customFormat="1">
      <c r="A374" s="38"/>
      <c r="B374" s="39"/>
      <c r="C374" s="40"/>
      <c r="D374" s="240" t="s">
        <v>274</v>
      </c>
      <c r="E374" s="40"/>
      <c r="F374" s="241" t="s">
        <v>1867</v>
      </c>
      <c r="G374" s="40"/>
      <c r="H374" s="40"/>
      <c r="I374" s="236"/>
      <c r="J374" s="40"/>
      <c r="K374" s="40"/>
      <c r="L374" s="44"/>
      <c r="M374" s="237"/>
      <c r="N374" s="238"/>
      <c r="O374" s="91"/>
      <c r="P374" s="91"/>
      <c r="Q374" s="91"/>
      <c r="R374" s="91"/>
      <c r="S374" s="91"/>
      <c r="T374" s="92"/>
      <c r="U374" s="38"/>
      <c r="V374" s="38"/>
      <c r="W374" s="38"/>
      <c r="X374" s="38"/>
      <c r="Y374" s="38"/>
      <c r="Z374" s="38"/>
      <c r="AA374" s="38"/>
      <c r="AB374" s="38"/>
      <c r="AC374" s="38"/>
      <c r="AD374" s="38"/>
      <c r="AE374" s="38"/>
      <c r="AT374" s="17" t="s">
        <v>274</v>
      </c>
      <c r="AU374" s="17" t="s">
        <v>86</v>
      </c>
    </row>
    <row r="375" s="13" customFormat="1">
      <c r="A375" s="13"/>
      <c r="B375" s="253"/>
      <c r="C375" s="254"/>
      <c r="D375" s="234" t="s">
        <v>276</v>
      </c>
      <c r="E375" s="255" t="s">
        <v>1</v>
      </c>
      <c r="F375" s="256" t="s">
        <v>1868</v>
      </c>
      <c r="G375" s="254"/>
      <c r="H375" s="255" t="s">
        <v>1</v>
      </c>
      <c r="I375" s="257"/>
      <c r="J375" s="254"/>
      <c r="K375" s="254"/>
      <c r="L375" s="258"/>
      <c r="M375" s="259"/>
      <c r="N375" s="260"/>
      <c r="O375" s="260"/>
      <c r="P375" s="260"/>
      <c r="Q375" s="260"/>
      <c r="R375" s="260"/>
      <c r="S375" s="260"/>
      <c r="T375" s="261"/>
      <c r="U375" s="13"/>
      <c r="V375" s="13"/>
      <c r="W375" s="13"/>
      <c r="X375" s="13"/>
      <c r="Y375" s="13"/>
      <c r="Z375" s="13"/>
      <c r="AA375" s="13"/>
      <c r="AB375" s="13"/>
      <c r="AC375" s="13"/>
      <c r="AD375" s="13"/>
      <c r="AE375" s="13"/>
      <c r="AT375" s="262" t="s">
        <v>276</v>
      </c>
      <c r="AU375" s="262" t="s">
        <v>86</v>
      </c>
      <c r="AV375" s="13" t="s">
        <v>84</v>
      </c>
      <c r="AW375" s="13" t="s">
        <v>32</v>
      </c>
      <c r="AX375" s="13" t="s">
        <v>76</v>
      </c>
      <c r="AY375" s="262" t="s">
        <v>251</v>
      </c>
    </row>
    <row r="376" s="12" customFormat="1">
      <c r="A376" s="12"/>
      <c r="B376" s="242"/>
      <c r="C376" s="243"/>
      <c r="D376" s="234" t="s">
        <v>276</v>
      </c>
      <c r="E376" s="244" t="s">
        <v>1</v>
      </c>
      <c r="F376" s="245" t="s">
        <v>2737</v>
      </c>
      <c r="G376" s="243"/>
      <c r="H376" s="246">
        <v>5.5</v>
      </c>
      <c r="I376" s="247"/>
      <c r="J376" s="243"/>
      <c r="K376" s="243"/>
      <c r="L376" s="248"/>
      <c r="M376" s="249"/>
      <c r="N376" s="250"/>
      <c r="O376" s="250"/>
      <c r="P376" s="250"/>
      <c r="Q376" s="250"/>
      <c r="R376" s="250"/>
      <c r="S376" s="250"/>
      <c r="T376" s="251"/>
      <c r="U376" s="12"/>
      <c r="V376" s="12"/>
      <c r="W376" s="12"/>
      <c r="X376" s="12"/>
      <c r="Y376" s="12"/>
      <c r="Z376" s="12"/>
      <c r="AA376" s="12"/>
      <c r="AB376" s="12"/>
      <c r="AC376" s="12"/>
      <c r="AD376" s="12"/>
      <c r="AE376" s="12"/>
      <c r="AT376" s="252" t="s">
        <v>276</v>
      </c>
      <c r="AU376" s="252" t="s">
        <v>86</v>
      </c>
      <c r="AV376" s="12" t="s">
        <v>86</v>
      </c>
      <c r="AW376" s="12" t="s">
        <v>32</v>
      </c>
      <c r="AX376" s="12" t="s">
        <v>84</v>
      </c>
      <c r="AY376" s="252" t="s">
        <v>251</v>
      </c>
    </row>
    <row r="377" s="2" customFormat="1" ht="24.15" customHeight="1">
      <c r="A377" s="38"/>
      <c r="B377" s="39"/>
      <c r="C377" s="292" t="s">
        <v>744</v>
      </c>
      <c r="D377" s="292" t="s">
        <v>1133</v>
      </c>
      <c r="E377" s="293" t="s">
        <v>1871</v>
      </c>
      <c r="F377" s="294" t="s">
        <v>1872</v>
      </c>
      <c r="G377" s="295" t="s">
        <v>802</v>
      </c>
      <c r="H377" s="296">
        <v>5.6100000000000003</v>
      </c>
      <c r="I377" s="297"/>
      <c r="J377" s="298">
        <f>ROUND(I377*H377,2)</f>
        <v>0</v>
      </c>
      <c r="K377" s="299"/>
      <c r="L377" s="300"/>
      <c r="M377" s="301" t="s">
        <v>1</v>
      </c>
      <c r="N377" s="302" t="s">
        <v>41</v>
      </c>
      <c r="O377" s="91"/>
      <c r="P377" s="230">
        <f>O377*H377</f>
        <v>0</v>
      </c>
      <c r="Q377" s="230">
        <v>0.0035999999999999999</v>
      </c>
      <c r="R377" s="230">
        <f>Q377*H377</f>
        <v>0.020196000000000002</v>
      </c>
      <c r="S377" s="230">
        <v>0</v>
      </c>
      <c r="T377" s="231">
        <f>S377*H377</f>
        <v>0</v>
      </c>
      <c r="U377" s="38"/>
      <c r="V377" s="38"/>
      <c r="W377" s="38"/>
      <c r="X377" s="38"/>
      <c r="Y377" s="38"/>
      <c r="Z377" s="38"/>
      <c r="AA377" s="38"/>
      <c r="AB377" s="38"/>
      <c r="AC377" s="38"/>
      <c r="AD377" s="38"/>
      <c r="AE377" s="38"/>
      <c r="AR377" s="232" t="s">
        <v>299</v>
      </c>
      <c r="AT377" s="232" t="s">
        <v>1133</v>
      </c>
      <c r="AU377" s="232" t="s">
        <v>86</v>
      </c>
      <c r="AY377" s="17" t="s">
        <v>251</v>
      </c>
      <c r="BE377" s="233">
        <f>IF(N377="základní",J377,0)</f>
        <v>0</v>
      </c>
      <c r="BF377" s="233">
        <f>IF(N377="snížená",J377,0)</f>
        <v>0</v>
      </c>
      <c r="BG377" s="233">
        <f>IF(N377="zákl. přenesená",J377,0)</f>
        <v>0</v>
      </c>
      <c r="BH377" s="233">
        <f>IF(N377="sníž. přenesená",J377,0)</f>
        <v>0</v>
      </c>
      <c r="BI377" s="233">
        <f>IF(N377="nulová",J377,0)</f>
        <v>0</v>
      </c>
      <c r="BJ377" s="17" t="s">
        <v>84</v>
      </c>
      <c r="BK377" s="233">
        <f>ROUND(I377*H377,2)</f>
        <v>0</v>
      </c>
      <c r="BL377" s="17" t="s">
        <v>254</v>
      </c>
      <c r="BM377" s="232" t="s">
        <v>2738</v>
      </c>
    </row>
    <row r="378" s="2" customFormat="1">
      <c r="A378" s="38"/>
      <c r="B378" s="39"/>
      <c r="C378" s="40"/>
      <c r="D378" s="234" t="s">
        <v>260</v>
      </c>
      <c r="E378" s="40"/>
      <c r="F378" s="235" t="s">
        <v>1872</v>
      </c>
      <c r="G378" s="40"/>
      <c r="H378" s="40"/>
      <c r="I378" s="236"/>
      <c r="J378" s="40"/>
      <c r="K378" s="40"/>
      <c r="L378" s="44"/>
      <c r="M378" s="237"/>
      <c r="N378" s="238"/>
      <c r="O378" s="91"/>
      <c r="P378" s="91"/>
      <c r="Q378" s="91"/>
      <c r="R378" s="91"/>
      <c r="S378" s="91"/>
      <c r="T378" s="92"/>
      <c r="U378" s="38"/>
      <c r="V378" s="38"/>
      <c r="W378" s="38"/>
      <c r="X378" s="38"/>
      <c r="Y378" s="38"/>
      <c r="Z378" s="38"/>
      <c r="AA378" s="38"/>
      <c r="AB378" s="38"/>
      <c r="AC378" s="38"/>
      <c r="AD378" s="38"/>
      <c r="AE378" s="38"/>
      <c r="AT378" s="17" t="s">
        <v>260</v>
      </c>
      <c r="AU378" s="17" t="s">
        <v>86</v>
      </c>
    </row>
    <row r="379" s="12" customFormat="1">
      <c r="A379" s="12"/>
      <c r="B379" s="242"/>
      <c r="C379" s="243"/>
      <c r="D379" s="234" t="s">
        <v>276</v>
      </c>
      <c r="E379" s="243"/>
      <c r="F379" s="245" t="s">
        <v>2739</v>
      </c>
      <c r="G379" s="243"/>
      <c r="H379" s="246">
        <v>5.6100000000000003</v>
      </c>
      <c r="I379" s="247"/>
      <c r="J379" s="243"/>
      <c r="K379" s="243"/>
      <c r="L379" s="248"/>
      <c r="M379" s="249"/>
      <c r="N379" s="250"/>
      <c r="O379" s="250"/>
      <c r="P379" s="250"/>
      <c r="Q379" s="250"/>
      <c r="R379" s="250"/>
      <c r="S379" s="250"/>
      <c r="T379" s="251"/>
      <c r="U379" s="12"/>
      <c r="V379" s="12"/>
      <c r="W379" s="12"/>
      <c r="X379" s="12"/>
      <c r="Y379" s="12"/>
      <c r="Z379" s="12"/>
      <c r="AA379" s="12"/>
      <c r="AB379" s="12"/>
      <c r="AC379" s="12"/>
      <c r="AD379" s="12"/>
      <c r="AE379" s="12"/>
      <c r="AT379" s="252" t="s">
        <v>276</v>
      </c>
      <c r="AU379" s="252" t="s">
        <v>86</v>
      </c>
      <c r="AV379" s="12" t="s">
        <v>86</v>
      </c>
      <c r="AW379" s="12" t="s">
        <v>4</v>
      </c>
      <c r="AX379" s="12" t="s">
        <v>84</v>
      </c>
      <c r="AY379" s="252" t="s">
        <v>251</v>
      </c>
    </row>
    <row r="380" s="2" customFormat="1" ht="24.15" customHeight="1">
      <c r="A380" s="38"/>
      <c r="B380" s="39"/>
      <c r="C380" s="220" t="s">
        <v>1502</v>
      </c>
      <c r="D380" s="220" t="s">
        <v>255</v>
      </c>
      <c r="E380" s="221" t="s">
        <v>1876</v>
      </c>
      <c r="F380" s="222" t="s">
        <v>1877</v>
      </c>
      <c r="G380" s="223" t="s">
        <v>416</v>
      </c>
      <c r="H380" s="224">
        <v>6</v>
      </c>
      <c r="I380" s="225"/>
      <c r="J380" s="226">
        <f>ROUND(I380*H380,2)</f>
        <v>0</v>
      </c>
      <c r="K380" s="227"/>
      <c r="L380" s="44"/>
      <c r="M380" s="228" t="s">
        <v>1</v>
      </c>
      <c r="N380" s="229" t="s">
        <v>41</v>
      </c>
      <c r="O380" s="91"/>
      <c r="P380" s="230">
        <f>O380*H380</f>
        <v>0</v>
      </c>
      <c r="Q380" s="230">
        <v>0</v>
      </c>
      <c r="R380" s="230">
        <f>Q380*H380</f>
        <v>0</v>
      </c>
      <c r="S380" s="230">
        <v>0</v>
      </c>
      <c r="T380" s="231">
        <f>S380*H380</f>
        <v>0</v>
      </c>
      <c r="U380" s="38"/>
      <c r="V380" s="38"/>
      <c r="W380" s="38"/>
      <c r="X380" s="38"/>
      <c r="Y380" s="38"/>
      <c r="Z380" s="38"/>
      <c r="AA380" s="38"/>
      <c r="AB380" s="38"/>
      <c r="AC380" s="38"/>
      <c r="AD380" s="38"/>
      <c r="AE380" s="38"/>
      <c r="AR380" s="232" t="s">
        <v>254</v>
      </c>
      <c r="AT380" s="232" t="s">
        <v>255</v>
      </c>
      <c r="AU380" s="232" t="s">
        <v>86</v>
      </c>
      <c r="AY380" s="17" t="s">
        <v>251</v>
      </c>
      <c r="BE380" s="233">
        <f>IF(N380="základní",J380,0)</f>
        <v>0</v>
      </c>
      <c r="BF380" s="233">
        <f>IF(N380="snížená",J380,0)</f>
        <v>0</v>
      </c>
      <c r="BG380" s="233">
        <f>IF(N380="zákl. přenesená",J380,0)</f>
        <v>0</v>
      </c>
      <c r="BH380" s="233">
        <f>IF(N380="sníž. přenesená",J380,0)</f>
        <v>0</v>
      </c>
      <c r="BI380" s="233">
        <f>IF(N380="nulová",J380,0)</f>
        <v>0</v>
      </c>
      <c r="BJ380" s="17" t="s">
        <v>84</v>
      </c>
      <c r="BK380" s="233">
        <f>ROUND(I380*H380,2)</f>
        <v>0</v>
      </c>
      <c r="BL380" s="17" t="s">
        <v>254</v>
      </c>
      <c r="BM380" s="232" t="s">
        <v>2740</v>
      </c>
    </row>
    <row r="381" s="2" customFormat="1">
      <c r="A381" s="38"/>
      <c r="B381" s="39"/>
      <c r="C381" s="40"/>
      <c r="D381" s="234" t="s">
        <v>260</v>
      </c>
      <c r="E381" s="40"/>
      <c r="F381" s="235" t="s">
        <v>1879</v>
      </c>
      <c r="G381" s="40"/>
      <c r="H381" s="40"/>
      <c r="I381" s="236"/>
      <c r="J381" s="40"/>
      <c r="K381" s="40"/>
      <c r="L381" s="44"/>
      <c r="M381" s="237"/>
      <c r="N381" s="238"/>
      <c r="O381" s="91"/>
      <c r="P381" s="91"/>
      <c r="Q381" s="91"/>
      <c r="R381" s="91"/>
      <c r="S381" s="91"/>
      <c r="T381" s="92"/>
      <c r="U381" s="38"/>
      <c r="V381" s="38"/>
      <c r="W381" s="38"/>
      <c r="X381" s="38"/>
      <c r="Y381" s="38"/>
      <c r="Z381" s="38"/>
      <c r="AA381" s="38"/>
      <c r="AB381" s="38"/>
      <c r="AC381" s="38"/>
      <c r="AD381" s="38"/>
      <c r="AE381" s="38"/>
      <c r="AT381" s="17" t="s">
        <v>260</v>
      </c>
      <c r="AU381" s="17" t="s">
        <v>86</v>
      </c>
    </row>
    <row r="382" s="2" customFormat="1">
      <c r="A382" s="38"/>
      <c r="B382" s="39"/>
      <c r="C382" s="40"/>
      <c r="D382" s="240" t="s">
        <v>274</v>
      </c>
      <c r="E382" s="40"/>
      <c r="F382" s="241" t="s">
        <v>1880</v>
      </c>
      <c r="G382" s="40"/>
      <c r="H382" s="40"/>
      <c r="I382" s="236"/>
      <c r="J382" s="40"/>
      <c r="K382" s="40"/>
      <c r="L382" s="44"/>
      <c r="M382" s="237"/>
      <c r="N382" s="238"/>
      <c r="O382" s="91"/>
      <c r="P382" s="91"/>
      <c r="Q382" s="91"/>
      <c r="R382" s="91"/>
      <c r="S382" s="91"/>
      <c r="T382" s="92"/>
      <c r="U382" s="38"/>
      <c r="V382" s="38"/>
      <c r="W382" s="38"/>
      <c r="X382" s="38"/>
      <c r="Y382" s="38"/>
      <c r="Z382" s="38"/>
      <c r="AA382" s="38"/>
      <c r="AB382" s="38"/>
      <c r="AC382" s="38"/>
      <c r="AD382" s="38"/>
      <c r="AE382" s="38"/>
      <c r="AT382" s="17" t="s">
        <v>274</v>
      </c>
      <c r="AU382" s="17" t="s">
        <v>86</v>
      </c>
    </row>
    <row r="383" s="12" customFormat="1">
      <c r="A383" s="12"/>
      <c r="B383" s="242"/>
      <c r="C383" s="243"/>
      <c r="D383" s="234" t="s">
        <v>276</v>
      </c>
      <c r="E383" s="244" t="s">
        <v>1</v>
      </c>
      <c r="F383" s="245" t="s">
        <v>2741</v>
      </c>
      <c r="G383" s="243"/>
      <c r="H383" s="246">
        <v>6</v>
      </c>
      <c r="I383" s="247"/>
      <c r="J383" s="243"/>
      <c r="K383" s="243"/>
      <c r="L383" s="248"/>
      <c r="M383" s="249"/>
      <c r="N383" s="250"/>
      <c r="O383" s="250"/>
      <c r="P383" s="250"/>
      <c r="Q383" s="250"/>
      <c r="R383" s="250"/>
      <c r="S383" s="250"/>
      <c r="T383" s="251"/>
      <c r="U383" s="12"/>
      <c r="V383" s="12"/>
      <c r="W383" s="12"/>
      <c r="X383" s="12"/>
      <c r="Y383" s="12"/>
      <c r="Z383" s="12"/>
      <c r="AA383" s="12"/>
      <c r="AB383" s="12"/>
      <c r="AC383" s="12"/>
      <c r="AD383" s="12"/>
      <c r="AE383" s="12"/>
      <c r="AT383" s="252" t="s">
        <v>276</v>
      </c>
      <c r="AU383" s="252" t="s">
        <v>86</v>
      </c>
      <c r="AV383" s="12" t="s">
        <v>86</v>
      </c>
      <c r="AW383" s="12" t="s">
        <v>32</v>
      </c>
      <c r="AX383" s="12" t="s">
        <v>84</v>
      </c>
      <c r="AY383" s="252" t="s">
        <v>251</v>
      </c>
    </row>
    <row r="384" s="2" customFormat="1" ht="16.5" customHeight="1">
      <c r="A384" s="38"/>
      <c r="B384" s="39"/>
      <c r="C384" s="292" t="s">
        <v>1510</v>
      </c>
      <c r="D384" s="292" t="s">
        <v>1133</v>
      </c>
      <c r="E384" s="293" t="s">
        <v>1883</v>
      </c>
      <c r="F384" s="294" t="s">
        <v>1884</v>
      </c>
      <c r="G384" s="295" t="s">
        <v>416</v>
      </c>
      <c r="H384" s="296">
        <v>2</v>
      </c>
      <c r="I384" s="297"/>
      <c r="J384" s="298">
        <f>ROUND(I384*H384,2)</f>
        <v>0</v>
      </c>
      <c r="K384" s="299"/>
      <c r="L384" s="300"/>
      <c r="M384" s="301" t="s">
        <v>1</v>
      </c>
      <c r="N384" s="302" t="s">
        <v>41</v>
      </c>
      <c r="O384" s="91"/>
      <c r="P384" s="230">
        <f>O384*H384</f>
        <v>0</v>
      </c>
      <c r="Q384" s="230">
        <v>0.00148</v>
      </c>
      <c r="R384" s="230">
        <f>Q384*H384</f>
        <v>0.00296</v>
      </c>
      <c r="S384" s="230">
        <v>0</v>
      </c>
      <c r="T384" s="231">
        <f>S384*H384</f>
        <v>0</v>
      </c>
      <c r="U384" s="38"/>
      <c r="V384" s="38"/>
      <c r="W384" s="38"/>
      <c r="X384" s="38"/>
      <c r="Y384" s="38"/>
      <c r="Z384" s="38"/>
      <c r="AA384" s="38"/>
      <c r="AB384" s="38"/>
      <c r="AC384" s="38"/>
      <c r="AD384" s="38"/>
      <c r="AE384" s="38"/>
      <c r="AR384" s="232" t="s">
        <v>299</v>
      </c>
      <c r="AT384" s="232" t="s">
        <v>1133</v>
      </c>
      <c r="AU384" s="232" t="s">
        <v>86</v>
      </c>
      <c r="AY384" s="17" t="s">
        <v>251</v>
      </c>
      <c r="BE384" s="233">
        <f>IF(N384="základní",J384,0)</f>
        <v>0</v>
      </c>
      <c r="BF384" s="233">
        <f>IF(N384="snížená",J384,0)</f>
        <v>0</v>
      </c>
      <c r="BG384" s="233">
        <f>IF(N384="zákl. přenesená",J384,0)</f>
        <v>0</v>
      </c>
      <c r="BH384" s="233">
        <f>IF(N384="sníž. přenesená",J384,0)</f>
        <v>0</v>
      </c>
      <c r="BI384" s="233">
        <f>IF(N384="nulová",J384,0)</f>
        <v>0</v>
      </c>
      <c r="BJ384" s="17" t="s">
        <v>84</v>
      </c>
      <c r="BK384" s="233">
        <f>ROUND(I384*H384,2)</f>
        <v>0</v>
      </c>
      <c r="BL384" s="17" t="s">
        <v>254</v>
      </c>
      <c r="BM384" s="232" t="s">
        <v>2742</v>
      </c>
    </row>
    <row r="385" s="2" customFormat="1">
      <c r="A385" s="38"/>
      <c r="B385" s="39"/>
      <c r="C385" s="40"/>
      <c r="D385" s="234" t="s">
        <v>260</v>
      </c>
      <c r="E385" s="40"/>
      <c r="F385" s="235" t="s">
        <v>1884</v>
      </c>
      <c r="G385" s="40"/>
      <c r="H385" s="40"/>
      <c r="I385" s="236"/>
      <c r="J385" s="40"/>
      <c r="K385" s="40"/>
      <c r="L385" s="44"/>
      <c r="M385" s="237"/>
      <c r="N385" s="238"/>
      <c r="O385" s="91"/>
      <c r="P385" s="91"/>
      <c r="Q385" s="91"/>
      <c r="R385" s="91"/>
      <c r="S385" s="91"/>
      <c r="T385" s="92"/>
      <c r="U385" s="38"/>
      <c r="V385" s="38"/>
      <c r="W385" s="38"/>
      <c r="X385" s="38"/>
      <c r="Y385" s="38"/>
      <c r="Z385" s="38"/>
      <c r="AA385" s="38"/>
      <c r="AB385" s="38"/>
      <c r="AC385" s="38"/>
      <c r="AD385" s="38"/>
      <c r="AE385" s="38"/>
      <c r="AT385" s="17" t="s">
        <v>260</v>
      </c>
      <c r="AU385" s="17" t="s">
        <v>86</v>
      </c>
    </row>
    <row r="386" s="12" customFormat="1">
      <c r="A386" s="12"/>
      <c r="B386" s="242"/>
      <c r="C386" s="243"/>
      <c r="D386" s="234" t="s">
        <v>276</v>
      </c>
      <c r="E386" s="244" t="s">
        <v>1</v>
      </c>
      <c r="F386" s="245" t="s">
        <v>86</v>
      </c>
      <c r="G386" s="243"/>
      <c r="H386" s="246">
        <v>2</v>
      </c>
      <c r="I386" s="247"/>
      <c r="J386" s="243"/>
      <c r="K386" s="243"/>
      <c r="L386" s="248"/>
      <c r="M386" s="249"/>
      <c r="N386" s="250"/>
      <c r="O386" s="250"/>
      <c r="P386" s="250"/>
      <c r="Q386" s="250"/>
      <c r="R386" s="250"/>
      <c r="S386" s="250"/>
      <c r="T386" s="251"/>
      <c r="U386" s="12"/>
      <c r="V386" s="12"/>
      <c r="W386" s="12"/>
      <c r="X386" s="12"/>
      <c r="Y386" s="12"/>
      <c r="Z386" s="12"/>
      <c r="AA386" s="12"/>
      <c r="AB386" s="12"/>
      <c r="AC386" s="12"/>
      <c r="AD386" s="12"/>
      <c r="AE386" s="12"/>
      <c r="AT386" s="252" t="s">
        <v>276</v>
      </c>
      <c r="AU386" s="252" t="s">
        <v>86</v>
      </c>
      <c r="AV386" s="12" t="s">
        <v>86</v>
      </c>
      <c r="AW386" s="12" t="s">
        <v>32</v>
      </c>
      <c r="AX386" s="12" t="s">
        <v>84</v>
      </c>
      <c r="AY386" s="252" t="s">
        <v>251</v>
      </c>
    </row>
    <row r="387" s="2" customFormat="1" ht="16.5" customHeight="1">
      <c r="A387" s="38"/>
      <c r="B387" s="39"/>
      <c r="C387" s="292" t="s">
        <v>1520</v>
      </c>
      <c r="D387" s="292" t="s">
        <v>1133</v>
      </c>
      <c r="E387" s="293" t="s">
        <v>1887</v>
      </c>
      <c r="F387" s="294" t="s">
        <v>1888</v>
      </c>
      <c r="G387" s="295" t="s">
        <v>416</v>
      </c>
      <c r="H387" s="296">
        <v>2</v>
      </c>
      <c r="I387" s="297"/>
      <c r="J387" s="298">
        <f>ROUND(I387*H387,2)</f>
        <v>0</v>
      </c>
      <c r="K387" s="299"/>
      <c r="L387" s="300"/>
      <c r="M387" s="301" t="s">
        <v>1</v>
      </c>
      <c r="N387" s="302" t="s">
        <v>41</v>
      </c>
      <c r="O387" s="91"/>
      <c r="P387" s="230">
        <f>O387*H387</f>
        <v>0</v>
      </c>
      <c r="Q387" s="230">
        <v>0.00087000000000000001</v>
      </c>
      <c r="R387" s="230">
        <f>Q387*H387</f>
        <v>0.00174</v>
      </c>
      <c r="S387" s="230">
        <v>0</v>
      </c>
      <c r="T387" s="231">
        <f>S387*H387</f>
        <v>0</v>
      </c>
      <c r="U387" s="38"/>
      <c r="V387" s="38"/>
      <c r="W387" s="38"/>
      <c r="X387" s="38"/>
      <c r="Y387" s="38"/>
      <c r="Z387" s="38"/>
      <c r="AA387" s="38"/>
      <c r="AB387" s="38"/>
      <c r="AC387" s="38"/>
      <c r="AD387" s="38"/>
      <c r="AE387" s="38"/>
      <c r="AR387" s="232" t="s">
        <v>299</v>
      </c>
      <c r="AT387" s="232" t="s">
        <v>1133</v>
      </c>
      <c r="AU387" s="232" t="s">
        <v>86</v>
      </c>
      <c r="AY387" s="17" t="s">
        <v>251</v>
      </c>
      <c r="BE387" s="233">
        <f>IF(N387="základní",J387,0)</f>
        <v>0</v>
      </c>
      <c r="BF387" s="233">
        <f>IF(N387="snížená",J387,0)</f>
        <v>0</v>
      </c>
      <c r="BG387" s="233">
        <f>IF(N387="zákl. přenesená",J387,0)</f>
        <v>0</v>
      </c>
      <c r="BH387" s="233">
        <f>IF(N387="sníž. přenesená",J387,0)</f>
        <v>0</v>
      </c>
      <c r="BI387" s="233">
        <f>IF(N387="nulová",J387,0)</f>
        <v>0</v>
      </c>
      <c r="BJ387" s="17" t="s">
        <v>84</v>
      </c>
      <c r="BK387" s="233">
        <f>ROUND(I387*H387,2)</f>
        <v>0</v>
      </c>
      <c r="BL387" s="17" t="s">
        <v>254</v>
      </c>
      <c r="BM387" s="232" t="s">
        <v>2743</v>
      </c>
    </row>
    <row r="388" s="2" customFormat="1">
      <c r="A388" s="38"/>
      <c r="B388" s="39"/>
      <c r="C388" s="40"/>
      <c r="D388" s="234" t="s">
        <v>260</v>
      </c>
      <c r="E388" s="40"/>
      <c r="F388" s="235" t="s">
        <v>1888</v>
      </c>
      <c r="G388" s="40"/>
      <c r="H388" s="40"/>
      <c r="I388" s="236"/>
      <c r="J388" s="40"/>
      <c r="K388" s="40"/>
      <c r="L388" s="44"/>
      <c r="M388" s="237"/>
      <c r="N388" s="238"/>
      <c r="O388" s="91"/>
      <c r="P388" s="91"/>
      <c r="Q388" s="91"/>
      <c r="R388" s="91"/>
      <c r="S388" s="91"/>
      <c r="T388" s="92"/>
      <c r="U388" s="38"/>
      <c r="V388" s="38"/>
      <c r="W388" s="38"/>
      <c r="X388" s="38"/>
      <c r="Y388" s="38"/>
      <c r="Z388" s="38"/>
      <c r="AA388" s="38"/>
      <c r="AB388" s="38"/>
      <c r="AC388" s="38"/>
      <c r="AD388" s="38"/>
      <c r="AE388" s="38"/>
      <c r="AT388" s="17" t="s">
        <v>260</v>
      </c>
      <c r="AU388" s="17" t="s">
        <v>86</v>
      </c>
    </row>
    <row r="389" s="12" customFormat="1">
      <c r="A389" s="12"/>
      <c r="B389" s="242"/>
      <c r="C389" s="243"/>
      <c r="D389" s="234" t="s">
        <v>276</v>
      </c>
      <c r="E389" s="244" t="s">
        <v>1</v>
      </c>
      <c r="F389" s="245" t="s">
        <v>86</v>
      </c>
      <c r="G389" s="243"/>
      <c r="H389" s="246">
        <v>2</v>
      </c>
      <c r="I389" s="247"/>
      <c r="J389" s="243"/>
      <c r="K389" s="243"/>
      <c r="L389" s="248"/>
      <c r="M389" s="249"/>
      <c r="N389" s="250"/>
      <c r="O389" s="250"/>
      <c r="P389" s="250"/>
      <c r="Q389" s="250"/>
      <c r="R389" s="250"/>
      <c r="S389" s="250"/>
      <c r="T389" s="251"/>
      <c r="U389" s="12"/>
      <c r="V389" s="12"/>
      <c r="W389" s="12"/>
      <c r="X389" s="12"/>
      <c r="Y389" s="12"/>
      <c r="Z389" s="12"/>
      <c r="AA389" s="12"/>
      <c r="AB389" s="12"/>
      <c r="AC389" s="12"/>
      <c r="AD389" s="12"/>
      <c r="AE389" s="12"/>
      <c r="AT389" s="252" t="s">
        <v>276</v>
      </c>
      <c r="AU389" s="252" t="s">
        <v>86</v>
      </c>
      <c r="AV389" s="12" t="s">
        <v>86</v>
      </c>
      <c r="AW389" s="12" t="s">
        <v>32</v>
      </c>
      <c r="AX389" s="12" t="s">
        <v>84</v>
      </c>
      <c r="AY389" s="252" t="s">
        <v>251</v>
      </c>
    </row>
    <row r="390" s="2" customFormat="1" ht="16.5" customHeight="1">
      <c r="A390" s="38"/>
      <c r="B390" s="39"/>
      <c r="C390" s="292" t="s">
        <v>1527</v>
      </c>
      <c r="D390" s="292" t="s">
        <v>1133</v>
      </c>
      <c r="E390" s="293" t="s">
        <v>1891</v>
      </c>
      <c r="F390" s="294" t="s">
        <v>1892</v>
      </c>
      <c r="G390" s="295" t="s">
        <v>416</v>
      </c>
      <c r="H390" s="296">
        <v>2</v>
      </c>
      <c r="I390" s="297"/>
      <c r="J390" s="298">
        <f>ROUND(I390*H390,2)</f>
        <v>0</v>
      </c>
      <c r="K390" s="299"/>
      <c r="L390" s="300"/>
      <c r="M390" s="301" t="s">
        <v>1</v>
      </c>
      <c r="N390" s="302" t="s">
        <v>41</v>
      </c>
      <c r="O390" s="91"/>
      <c r="P390" s="230">
        <f>O390*H390</f>
        <v>0</v>
      </c>
      <c r="Q390" s="230">
        <v>0.00123</v>
      </c>
      <c r="R390" s="230">
        <f>Q390*H390</f>
        <v>0.0024599999999999999</v>
      </c>
      <c r="S390" s="230">
        <v>0</v>
      </c>
      <c r="T390" s="231">
        <f>S390*H390</f>
        <v>0</v>
      </c>
      <c r="U390" s="38"/>
      <c r="V390" s="38"/>
      <c r="W390" s="38"/>
      <c r="X390" s="38"/>
      <c r="Y390" s="38"/>
      <c r="Z390" s="38"/>
      <c r="AA390" s="38"/>
      <c r="AB390" s="38"/>
      <c r="AC390" s="38"/>
      <c r="AD390" s="38"/>
      <c r="AE390" s="38"/>
      <c r="AR390" s="232" t="s">
        <v>299</v>
      </c>
      <c r="AT390" s="232" t="s">
        <v>1133</v>
      </c>
      <c r="AU390" s="232" t="s">
        <v>86</v>
      </c>
      <c r="AY390" s="17" t="s">
        <v>251</v>
      </c>
      <c r="BE390" s="233">
        <f>IF(N390="základní",J390,0)</f>
        <v>0</v>
      </c>
      <c r="BF390" s="233">
        <f>IF(N390="snížená",J390,0)</f>
        <v>0</v>
      </c>
      <c r="BG390" s="233">
        <f>IF(N390="zákl. přenesená",J390,0)</f>
        <v>0</v>
      </c>
      <c r="BH390" s="233">
        <f>IF(N390="sníž. přenesená",J390,0)</f>
        <v>0</v>
      </c>
      <c r="BI390" s="233">
        <f>IF(N390="nulová",J390,0)</f>
        <v>0</v>
      </c>
      <c r="BJ390" s="17" t="s">
        <v>84</v>
      </c>
      <c r="BK390" s="233">
        <f>ROUND(I390*H390,2)</f>
        <v>0</v>
      </c>
      <c r="BL390" s="17" t="s">
        <v>254</v>
      </c>
      <c r="BM390" s="232" t="s">
        <v>2744</v>
      </c>
    </row>
    <row r="391" s="2" customFormat="1">
      <c r="A391" s="38"/>
      <c r="B391" s="39"/>
      <c r="C391" s="40"/>
      <c r="D391" s="234" t="s">
        <v>260</v>
      </c>
      <c r="E391" s="40"/>
      <c r="F391" s="235" t="s">
        <v>1892</v>
      </c>
      <c r="G391" s="40"/>
      <c r="H391" s="40"/>
      <c r="I391" s="236"/>
      <c r="J391" s="40"/>
      <c r="K391" s="40"/>
      <c r="L391" s="44"/>
      <c r="M391" s="237"/>
      <c r="N391" s="238"/>
      <c r="O391" s="91"/>
      <c r="P391" s="91"/>
      <c r="Q391" s="91"/>
      <c r="R391" s="91"/>
      <c r="S391" s="91"/>
      <c r="T391" s="92"/>
      <c r="U391" s="38"/>
      <c r="V391" s="38"/>
      <c r="W391" s="38"/>
      <c r="X391" s="38"/>
      <c r="Y391" s="38"/>
      <c r="Z391" s="38"/>
      <c r="AA391" s="38"/>
      <c r="AB391" s="38"/>
      <c r="AC391" s="38"/>
      <c r="AD391" s="38"/>
      <c r="AE391" s="38"/>
      <c r="AT391" s="17" t="s">
        <v>260</v>
      </c>
      <c r="AU391" s="17" t="s">
        <v>86</v>
      </c>
    </row>
    <row r="392" s="12" customFormat="1">
      <c r="A392" s="12"/>
      <c r="B392" s="242"/>
      <c r="C392" s="243"/>
      <c r="D392" s="234" t="s">
        <v>276</v>
      </c>
      <c r="E392" s="244" t="s">
        <v>1</v>
      </c>
      <c r="F392" s="245" t="s">
        <v>86</v>
      </c>
      <c r="G392" s="243"/>
      <c r="H392" s="246">
        <v>2</v>
      </c>
      <c r="I392" s="247"/>
      <c r="J392" s="243"/>
      <c r="K392" s="243"/>
      <c r="L392" s="248"/>
      <c r="M392" s="249"/>
      <c r="N392" s="250"/>
      <c r="O392" s="250"/>
      <c r="P392" s="250"/>
      <c r="Q392" s="250"/>
      <c r="R392" s="250"/>
      <c r="S392" s="250"/>
      <c r="T392" s="251"/>
      <c r="U392" s="12"/>
      <c r="V392" s="12"/>
      <c r="W392" s="12"/>
      <c r="X392" s="12"/>
      <c r="Y392" s="12"/>
      <c r="Z392" s="12"/>
      <c r="AA392" s="12"/>
      <c r="AB392" s="12"/>
      <c r="AC392" s="12"/>
      <c r="AD392" s="12"/>
      <c r="AE392" s="12"/>
      <c r="AT392" s="252" t="s">
        <v>276</v>
      </c>
      <c r="AU392" s="252" t="s">
        <v>86</v>
      </c>
      <c r="AV392" s="12" t="s">
        <v>86</v>
      </c>
      <c r="AW392" s="12" t="s">
        <v>32</v>
      </c>
      <c r="AX392" s="12" t="s">
        <v>84</v>
      </c>
      <c r="AY392" s="252" t="s">
        <v>251</v>
      </c>
    </row>
    <row r="393" s="2" customFormat="1" ht="21.75" customHeight="1">
      <c r="A393" s="38"/>
      <c r="B393" s="39"/>
      <c r="C393" s="220" t="s">
        <v>1534</v>
      </c>
      <c r="D393" s="220" t="s">
        <v>255</v>
      </c>
      <c r="E393" s="221" t="s">
        <v>1895</v>
      </c>
      <c r="F393" s="222" t="s">
        <v>1896</v>
      </c>
      <c r="G393" s="223" t="s">
        <v>802</v>
      </c>
      <c r="H393" s="224">
        <v>5.5</v>
      </c>
      <c r="I393" s="225"/>
      <c r="J393" s="226">
        <f>ROUND(I393*H393,2)</f>
        <v>0</v>
      </c>
      <c r="K393" s="227"/>
      <c r="L393" s="44"/>
      <c r="M393" s="228" t="s">
        <v>1</v>
      </c>
      <c r="N393" s="229" t="s">
        <v>41</v>
      </c>
      <c r="O393" s="91"/>
      <c r="P393" s="230">
        <f>O393*H393</f>
        <v>0</v>
      </c>
      <c r="Q393" s="230">
        <v>0</v>
      </c>
      <c r="R393" s="230">
        <f>Q393*H393</f>
        <v>0</v>
      </c>
      <c r="S393" s="230">
        <v>0</v>
      </c>
      <c r="T393" s="231">
        <f>S393*H393</f>
        <v>0</v>
      </c>
      <c r="U393" s="38"/>
      <c r="V393" s="38"/>
      <c r="W393" s="38"/>
      <c r="X393" s="38"/>
      <c r="Y393" s="38"/>
      <c r="Z393" s="38"/>
      <c r="AA393" s="38"/>
      <c r="AB393" s="38"/>
      <c r="AC393" s="38"/>
      <c r="AD393" s="38"/>
      <c r="AE393" s="38"/>
      <c r="AR393" s="232" t="s">
        <v>254</v>
      </c>
      <c r="AT393" s="232" t="s">
        <v>255</v>
      </c>
      <c r="AU393" s="232" t="s">
        <v>86</v>
      </c>
      <c r="AY393" s="17" t="s">
        <v>251</v>
      </c>
      <c r="BE393" s="233">
        <f>IF(N393="základní",J393,0)</f>
        <v>0</v>
      </c>
      <c r="BF393" s="233">
        <f>IF(N393="snížená",J393,0)</f>
        <v>0</v>
      </c>
      <c r="BG393" s="233">
        <f>IF(N393="zákl. přenesená",J393,0)</f>
        <v>0</v>
      </c>
      <c r="BH393" s="233">
        <f>IF(N393="sníž. přenesená",J393,0)</f>
        <v>0</v>
      </c>
      <c r="BI393" s="233">
        <f>IF(N393="nulová",J393,0)</f>
        <v>0</v>
      </c>
      <c r="BJ393" s="17" t="s">
        <v>84</v>
      </c>
      <c r="BK393" s="233">
        <f>ROUND(I393*H393,2)</f>
        <v>0</v>
      </c>
      <c r="BL393" s="17" t="s">
        <v>254</v>
      </c>
      <c r="BM393" s="232" t="s">
        <v>2745</v>
      </c>
    </row>
    <row r="394" s="2" customFormat="1">
      <c r="A394" s="38"/>
      <c r="B394" s="39"/>
      <c r="C394" s="40"/>
      <c r="D394" s="234" t="s">
        <v>260</v>
      </c>
      <c r="E394" s="40"/>
      <c r="F394" s="235" t="s">
        <v>1898</v>
      </c>
      <c r="G394" s="40"/>
      <c r="H394" s="40"/>
      <c r="I394" s="236"/>
      <c r="J394" s="40"/>
      <c r="K394" s="40"/>
      <c r="L394" s="44"/>
      <c r="M394" s="237"/>
      <c r="N394" s="238"/>
      <c r="O394" s="91"/>
      <c r="P394" s="91"/>
      <c r="Q394" s="91"/>
      <c r="R394" s="91"/>
      <c r="S394" s="91"/>
      <c r="T394" s="92"/>
      <c r="U394" s="38"/>
      <c r="V394" s="38"/>
      <c r="W394" s="38"/>
      <c r="X394" s="38"/>
      <c r="Y394" s="38"/>
      <c r="Z394" s="38"/>
      <c r="AA394" s="38"/>
      <c r="AB394" s="38"/>
      <c r="AC394" s="38"/>
      <c r="AD394" s="38"/>
      <c r="AE394" s="38"/>
      <c r="AT394" s="17" t="s">
        <v>260</v>
      </c>
      <c r="AU394" s="17" t="s">
        <v>86</v>
      </c>
    </row>
    <row r="395" s="2" customFormat="1">
      <c r="A395" s="38"/>
      <c r="B395" s="39"/>
      <c r="C395" s="40"/>
      <c r="D395" s="240" t="s">
        <v>274</v>
      </c>
      <c r="E395" s="40"/>
      <c r="F395" s="241" t="s">
        <v>1899</v>
      </c>
      <c r="G395" s="40"/>
      <c r="H395" s="40"/>
      <c r="I395" s="236"/>
      <c r="J395" s="40"/>
      <c r="K395" s="40"/>
      <c r="L395" s="44"/>
      <c r="M395" s="237"/>
      <c r="N395" s="238"/>
      <c r="O395" s="91"/>
      <c r="P395" s="91"/>
      <c r="Q395" s="91"/>
      <c r="R395" s="91"/>
      <c r="S395" s="91"/>
      <c r="T395" s="92"/>
      <c r="U395" s="38"/>
      <c r="V395" s="38"/>
      <c r="W395" s="38"/>
      <c r="X395" s="38"/>
      <c r="Y395" s="38"/>
      <c r="Z395" s="38"/>
      <c r="AA395" s="38"/>
      <c r="AB395" s="38"/>
      <c r="AC395" s="38"/>
      <c r="AD395" s="38"/>
      <c r="AE395" s="38"/>
      <c r="AT395" s="17" t="s">
        <v>274</v>
      </c>
      <c r="AU395" s="17" t="s">
        <v>86</v>
      </c>
    </row>
    <row r="396" s="12" customFormat="1">
      <c r="A396" s="12"/>
      <c r="B396" s="242"/>
      <c r="C396" s="243"/>
      <c r="D396" s="234" t="s">
        <v>276</v>
      </c>
      <c r="E396" s="244" t="s">
        <v>1</v>
      </c>
      <c r="F396" s="245" t="s">
        <v>2746</v>
      </c>
      <c r="G396" s="243"/>
      <c r="H396" s="246">
        <v>5.5</v>
      </c>
      <c r="I396" s="247"/>
      <c r="J396" s="243"/>
      <c r="K396" s="243"/>
      <c r="L396" s="248"/>
      <c r="M396" s="249"/>
      <c r="N396" s="250"/>
      <c r="O396" s="250"/>
      <c r="P396" s="250"/>
      <c r="Q396" s="250"/>
      <c r="R396" s="250"/>
      <c r="S396" s="250"/>
      <c r="T396" s="251"/>
      <c r="U396" s="12"/>
      <c r="V396" s="12"/>
      <c r="W396" s="12"/>
      <c r="X396" s="12"/>
      <c r="Y396" s="12"/>
      <c r="Z396" s="12"/>
      <c r="AA396" s="12"/>
      <c r="AB396" s="12"/>
      <c r="AC396" s="12"/>
      <c r="AD396" s="12"/>
      <c r="AE396" s="12"/>
      <c r="AT396" s="252" t="s">
        <v>276</v>
      </c>
      <c r="AU396" s="252" t="s">
        <v>86</v>
      </c>
      <c r="AV396" s="12" t="s">
        <v>86</v>
      </c>
      <c r="AW396" s="12" t="s">
        <v>32</v>
      </c>
      <c r="AX396" s="12" t="s">
        <v>84</v>
      </c>
      <c r="AY396" s="252" t="s">
        <v>251</v>
      </c>
    </row>
    <row r="397" s="2" customFormat="1" ht="24.15" customHeight="1">
      <c r="A397" s="38"/>
      <c r="B397" s="39"/>
      <c r="C397" s="220" t="s">
        <v>1542</v>
      </c>
      <c r="D397" s="220" t="s">
        <v>255</v>
      </c>
      <c r="E397" s="221" t="s">
        <v>1902</v>
      </c>
      <c r="F397" s="222" t="s">
        <v>1903</v>
      </c>
      <c r="G397" s="223" t="s">
        <v>416</v>
      </c>
      <c r="H397" s="224">
        <v>2</v>
      </c>
      <c r="I397" s="225"/>
      <c r="J397" s="226">
        <f>ROUND(I397*H397,2)</f>
        <v>0</v>
      </c>
      <c r="K397" s="227"/>
      <c r="L397" s="44"/>
      <c r="M397" s="228" t="s">
        <v>1</v>
      </c>
      <c r="N397" s="229" t="s">
        <v>41</v>
      </c>
      <c r="O397" s="91"/>
      <c r="P397" s="230">
        <f>O397*H397</f>
        <v>0</v>
      </c>
      <c r="Q397" s="230">
        <v>0.12422</v>
      </c>
      <c r="R397" s="230">
        <f>Q397*H397</f>
        <v>0.24843999999999999</v>
      </c>
      <c r="S397" s="230">
        <v>0</v>
      </c>
      <c r="T397" s="231">
        <f>S397*H397</f>
        <v>0</v>
      </c>
      <c r="U397" s="38"/>
      <c r="V397" s="38"/>
      <c r="W397" s="38"/>
      <c r="X397" s="38"/>
      <c r="Y397" s="38"/>
      <c r="Z397" s="38"/>
      <c r="AA397" s="38"/>
      <c r="AB397" s="38"/>
      <c r="AC397" s="38"/>
      <c r="AD397" s="38"/>
      <c r="AE397" s="38"/>
      <c r="AR397" s="232" t="s">
        <v>254</v>
      </c>
      <c r="AT397" s="232" t="s">
        <v>255</v>
      </c>
      <c r="AU397" s="232" t="s">
        <v>86</v>
      </c>
      <c r="AY397" s="17" t="s">
        <v>251</v>
      </c>
      <c r="BE397" s="233">
        <f>IF(N397="základní",J397,0)</f>
        <v>0</v>
      </c>
      <c r="BF397" s="233">
        <f>IF(N397="snížená",J397,0)</f>
        <v>0</v>
      </c>
      <c r="BG397" s="233">
        <f>IF(N397="zákl. přenesená",J397,0)</f>
        <v>0</v>
      </c>
      <c r="BH397" s="233">
        <f>IF(N397="sníž. přenesená",J397,0)</f>
        <v>0</v>
      </c>
      <c r="BI397" s="233">
        <f>IF(N397="nulová",J397,0)</f>
        <v>0</v>
      </c>
      <c r="BJ397" s="17" t="s">
        <v>84</v>
      </c>
      <c r="BK397" s="233">
        <f>ROUND(I397*H397,2)</f>
        <v>0</v>
      </c>
      <c r="BL397" s="17" t="s">
        <v>254</v>
      </c>
      <c r="BM397" s="232" t="s">
        <v>2747</v>
      </c>
    </row>
    <row r="398" s="2" customFormat="1">
      <c r="A398" s="38"/>
      <c r="B398" s="39"/>
      <c r="C398" s="40"/>
      <c r="D398" s="234" t="s">
        <v>260</v>
      </c>
      <c r="E398" s="40"/>
      <c r="F398" s="235" t="s">
        <v>1905</v>
      </c>
      <c r="G398" s="40"/>
      <c r="H398" s="40"/>
      <c r="I398" s="236"/>
      <c r="J398" s="40"/>
      <c r="K398" s="40"/>
      <c r="L398" s="44"/>
      <c r="M398" s="237"/>
      <c r="N398" s="238"/>
      <c r="O398" s="91"/>
      <c r="P398" s="91"/>
      <c r="Q398" s="91"/>
      <c r="R398" s="91"/>
      <c r="S398" s="91"/>
      <c r="T398" s="92"/>
      <c r="U398" s="38"/>
      <c r="V398" s="38"/>
      <c r="W398" s="38"/>
      <c r="X398" s="38"/>
      <c r="Y398" s="38"/>
      <c r="Z398" s="38"/>
      <c r="AA398" s="38"/>
      <c r="AB398" s="38"/>
      <c r="AC398" s="38"/>
      <c r="AD398" s="38"/>
      <c r="AE398" s="38"/>
      <c r="AT398" s="17" t="s">
        <v>260</v>
      </c>
      <c r="AU398" s="17" t="s">
        <v>86</v>
      </c>
    </row>
    <row r="399" s="2" customFormat="1">
      <c r="A399" s="38"/>
      <c r="B399" s="39"/>
      <c r="C399" s="40"/>
      <c r="D399" s="240" t="s">
        <v>274</v>
      </c>
      <c r="E399" s="40"/>
      <c r="F399" s="241" t="s">
        <v>1906</v>
      </c>
      <c r="G399" s="40"/>
      <c r="H399" s="40"/>
      <c r="I399" s="236"/>
      <c r="J399" s="40"/>
      <c r="K399" s="40"/>
      <c r="L399" s="44"/>
      <c r="M399" s="237"/>
      <c r="N399" s="238"/>
      <c r="O399" s="91"/>
      <c r="P399" s="91"/>
      <c r="Q399" s="91"/>
      <c r="R399" s="91"/>
      <c r="S399" s="91"/>
      <c r="T399" s="92"/>
      <c r="U399" s="38"/>
      <c r="V399" s="38"/>
      <c r="W399" s="38"/>
      <c r="X399" s="38"/>
      <c r="Y399" s="38"/>
      <c r="Z399" s="38"/>
      <c r="AA399" s="38"/>
      <c r="AB399" s="38"/>
      <c r="AC399" s="38"/>
      <c r="AD399" s="38"/>
      <c r="AE399" s="38"/>
      <c r="AT399" s="17" t="s">
        <v>274</v>
      </c>
      <c r="AU399" s="17" t="s">
        <v>86</v>
      </c>
    </row>
    <row r="400" s="12" customFormat="1">
      <c r="A400" s="12"/>
      <c r="B400" s="242"/>
      <c r="C400" s="243"/>
      <c r="D400" s="234" t="s">
        <v>276</v>
      </c>
      <c r="E400" s="244" t="s">
        <v>1</v>
      </c>
      <c r="F400" s="245" t="s">
        <v>86</v>
      </c>
      <c r="G400" s="243"/>
      <c r="H400" s="246">
        <v>2</v>
      </c>
      <c r="I400" s="247"/>
      <c r="J400" s="243"/>
      <c r="K400" s="243"/>
      <c r="L400" s="248"/>
      <c r="M400" s="249"/>
      <c r="N400" s="250"/>
      <c r="O400" s="250"/>
      <c r="P400" s="250"/>
      <c r="Q400" s="250"/>
      <c r="R400" s="250"/>
      <c r="S400" s="250"/>
      <c r="T400" s="251"/>
      <c r="U400" s="12"/>
      <c r="V400" s="12"/>
      <c r="W400" s="12"/>
      <c r="X400" s="12"/>
      <c r="Y400" s="12"/>
      <c r="Z400" s="12"/>
      <c r="AA400" s="12"/>
      <c r="AB400" s="12"/>
      <c r="AC400" s="12"/>
      <c r="AD400" s="12"/>
      <c r="AE400" s="12"/>
      <c r="AT400" s="252" t="s">
        <v>276</v>
      </c>
      <c r="AU400" s="252" t="s">
        <v>86</v>
      </c>
      <c r="AV400" s="12" t="s">
        <v>86</v>
      </c>
      <c r="AW400" s="12" t="s">
        <v>32</v>
      </c>
      <c r="AX400" s="12" t="s">
        <v>84</v>
      </c>
      <c r="AY400" s="252" t="s">
        <v>251</v>
      </c>
    </row>
    <row r="401" s="2" customFormat="1" ht="21.75" customHeight="1">
      <c r="A401" s="38"/>
      <c r="B401" s="39"/>
      <c r="C401" s="292" t="s">
        <v>1549</v>
      </c>
      <c r="D401" s="292" t="s">
        <v>1133</v>
      </c>
      <c r="E401" s="293" t="s">
        <v>1908</v>
      </c>
      <c r="F401" s="294" t="s">
        <v>1909</v>
      </c>
      <c r="G401" s="295" t="s">
        <v>416</v>
      </c>
      <c r="H401" s="296">
        <v>2</v>
      </c>
      <c r="I401" s="297"/>
      <c r="J401" s="298">
        <f>ROUND(I401*H401,2)</f>
        <v>0</v>
      </c>
      <c r="K401" s="299"/>
      <c r="L401" s="300"/>
      <c r="M401" s="301" t="s">
        <v>1</v>
      </c>
      <c r="N401" s="302" t="s">
        <v>41</v>
      </c>
      <c r="O401" s="91"/>
      <c r="P401" s="230">
        <f>O401*H401</f>
        <v>0</v>
      </c>
      <c r="Q401" s="230">
        <v>0.067000000000000004</v>
      </c>
      <c r="R401" s="230">
        <f>Q401*H401</f>
        <v>0.13400000000000001</v>
      </c>
      <c r="S401" s="230">
        <v>0</v>
      </c>
      <c r="T401" s="231">
        <f>S401*H401</f>
        <v>0</v>
      </c>
      <c r="U401" s="38"/>
      <c r="V401" s="38"/>
      <c r="W401" s="38"/>
      <c r="X401" s="38"/>
      <c r="Y401" s="38"/>
      <c r="Z401" s="38"/>
      <c r="AA401" s="38"/>
      <c r="AB401" s="38"/>
      <c r="AC401" s="38"/>
      <c r="AD401" s="38"/>
      <c r="AE401" s="38"/>
      <c r="AR401" s="232" t="s">
        <v>299</v>
      </c>
      <c r="AT401" s="232" t="s">
        <v>1133</v>
      </c>
      <c r="AU401" s="232" t="s">
        <v>86</v>
      </c>
      <c r="AY401" s="17" t="s">
        <v>251</v>
      </c>
      <c r="BE401" s="233">
        <f>IF(N401="základní",J401,0)</f>
        <v>0</v>
      </c>
      <c r="BF401" s="233">
        <f>IF(N401="snížená",J401,0)</f>
        <v>0</v>
      </c>
      <c r="BG401" s="233">
        <f>IF(N401="zákl. přenesená",J401,0)</f>
        <v>0</v>
      </c>
      <c r="BH401" s="233">
        <f>IF(N401="sníž. přenesená",J401,0)</f>
        <v>0</v>
      </c>
      <c r="BI401" s="233">
        <f>IF(N401="nulová",J401,0)</f>
        <v>0</v>
      </c>
      <c r="BJ401" s="17" t="s">
        <v>84</v>
      </c>
      <c r="BK401" s="233">
        <f>ROUND(I401*H401,2)</f>
        <v>0</v>
      </c>
      <c r="BL401" s="17" t="s">
        <v>254</v>
      </c>
      <c r="BM401" s="232" t="s">
        <v>2748</v>
      </c>
    </row>
    <row r="402" s="2" customFormat="1">
      <c r="A402" s="38"/>
      <c r="B402" s="39"/>
      <c r="C402" s="40"/>
      <c r="D402" s="234" t="s">
        <v>260</v>
      </c>
      <c r="E402" s="40"/>
      <c r="F402" s="235" t="s">
        <v>1909</v>
      </c>
      <c r="G402" s="40"/>
      <c r="H402" s="40"/>
      <c r="I402" s="236"/>
      <c r="J402" s="40"/>
      <c r="K402" s="40"/>
      <c r="L402" s="44"/>
      <c r="M402" s="237"/>
      <c r="N402" s="238"/>
      <c r="O402" s="91"/>
      <c r="P402" s="91"/>
      <c r="Q402" s="91"/>
      <c r="R402" s="91"/>
      <c r="S402" s="91"/>
      <c r="T402" s="92"/>
      <c r="U402" s="38"/>
      <c r="V402" s="38"/>
      <c r="W402" s="38"/>
      <c r="X402" s="38"/>
      <c r="Y402" s="38"/>
      <c r="Z402" s="38"/>
      <c r="AA402" s="38"/>
      <c r="AB402" s="38"/>
      <c r="AC402" s="38"/>
      <c r="AD402" s="38"/>
      <c r="AE402" s="38"/>
      <c r="AT402" s="17" t="s">
        <v>260</v>
      </c>
      <c r="AU402" s="17" t="s">
        <v>86</v>
      </c>
    </row>
    <row r="403" s="2" customFormat="1" ht="24.15" customHeight="1">
      <c r="A403" s="38"/>
      <c r="B403" s="39"/>
      <c r="C403" s="220" t="s">
        <v>1557</v>
      </c>
      <c r="D403" s="220" t="s">
        <v>255</v>
      </c>
      <c r="E403" s="221" t="s">
        <v>1911</v>
      </c>
      <c r="F403" s="222" t="s">
        <v>1912</v>
      </c>
      <c r="G403" s="223" t="s">
        <v>416</v>
      </c>
      <c r="H403" s="224">
        <v>2</v>
      </c>
      <c r="I403" s="225"/>
      <c r="J403" s="226">
        <f>ROUND(I403*H403,2)</f>
        <v>0</v>
      </c>
      <c r="K403" s="227"/>
      <c r="L403" s="44"/>
      <c r="M403" s="228" t="s">
        <v>1</v>
      </c>
      <c r="N403" s="229" t="s">
        <v>41</v>
      </c>
      <c r="O403" s="91"/>
      <c r="P403" s="230">
        <f>O403*H403</f>
        <v>0</v>
      </c>
      <c r="Q403" s="230">
        <v>0.02972</v>
      </c>
      <c r="R403" s="230">
        <f>Q403*H403</f>
        <v>0.05944</v>
      </c>
      <c r="S403" s="230">
        <v>0</v>
      </c>
      <c r="T403" s="231">
        <f>S403*H403</f>
        <v>0</v>
      </c>
      <c r="U403" s="38"/>
      <c r="V403" s="38"/>
      <c r="W403" s="38"/>
      <c r="X403" s="38"/>
      <c r="Y403" s="38"/>
      <c r="Z403" s="38"/>
      <c r="AA403" s="38"/>
      <c r="AB403" s="38"/>
      <c r="AC403" s="38"/>
      <c r="AD403" s="38"/>
      <c r="AE403" s="38"/>
      <c r="AR403" s="232" t="s">
        <v>254</v>
      </c>
      <c r="AT403" s="232" t="s">
        <v>255</v>
      </c>
      <c r="AU403" s="232" t="s">
        <v>86</v>
      </c>
      <c r="AY403" s="17" t="s">
        <v>251</v>
      </c>
      <c r="BE403" s="233">
        <f>IF(N403="základní",J403,0)</f>
        <v>0</v>
      </c>
      <c r="BF403" s="233">
        <f>IF(N403="snížená",J403,0)</f>
        <v>0</v>
      </c>
      <c r="BG403" s="233">
        <f>IF(N403="zákl. přenesená",J403,0)</f>
        <v>0</v>
      </c>
      <c r="BH403" s="233">
        <f>IF(N403="sníž. přenesená",J403,0)</f>
        <v>0</v>
      </c>
      <c r="BI403" s="233">
        <f>IF(N403="nulová",J403,0)</f>
        <v>0</v>
      </c>
      <c r="BJ403" s="17" t="s">
        <v>84</v>
      </c>
      <c r="BK403" s="233">
        <f>ROUND(I403*H403,2)</f>
        <v>0</v>
      </c>
      <c r="BL403" s="17" t="s">
        <v>254</v>
      </c>
      <c r="BM403" s="232" t="s">
        <v>2749</v>
      </c>
    </row>
    <row r="404" s="2" customFormat="1">
      <c r="A404" s="38"/>
      <c r="B404" s="39"/>
      <c r="C404" s="40"/>
      <c r="D404" s="234" t="s">
        <v>260</v>
      </c>
      <c r="E404" s="40"/>
      <c r="F404" s="235" t="s">
        <v>1914</v>
      </c>
      <c r="G404" s="40"/>
      <c r="H404" s="40"/>
      <c r="I404" s="236"/>
      <c r="J404" s="40"/>
      <c r="K404" s="40"/>
      <c r="L404" s="44"/>
      <c r="M404" s="237"/>
      <c r="N404" s="238"/>
      <c r="O404" s="91"/>
      <c r="P404" s="91"/>
      <c r="Q404" s="91"/>
      <c r="R404" s="91"/>
      <c r="S404" s="91"/>
      <c r="T404" s="92"/>
      <c r="U404" s="38"/>
      <c r="V404" s="38"/>
      <c r="W404" s="38"/>
      <c r="X404" s="38"/>
      <c r="Y404" s="38"/>
      <c r="Z404" s="38"/>
      <c r="AA404" s="38"/>
      <c r="AB404" s="38"/>
      <c r="AC404" s="38"/>
      <c r="AD404" s="38"/>
      <c r="AE404" s="38"/>
      <c r="AT404" s="17" t="s">
        <v>260</v>
      </c>
      <c r="AU404" s="17" t="s">
        <v>86</v>
      </c>
    </row>
    <row r="405" s="2" customFormat="1">
      <c r="A405" s="38"/>
      <c r="B405" s="39"/>
      <c r="C405" s="40"/>
      <c r="D405" s="240" t="s">
        <v>274</v>
      </c>
      <c r="E405" s="40"/>
      <c r="F405" s="241" t="s">
        <v>1915</v>
      </c>
      <c r="G405" s="40"/>
      <c r="H405" s="40"/>
      <c r="I405" s="236"/>
      <c r="J405" s="40"/>
      <c r="K405" s="40"/>
      <c r="L405" s="44"/>
      <c r="M405" s="237"/>
      <c r="N405" s="238"/>
      <c r="O405" s="91"/>
      <c r="P405" s="91"/>
      <c r="Q405" s="91"/>
      <c r="R405" s="91"/>
      <c r="S405" s="91"/>
      <c r="T405" s="92"/>
      <c r="U405" s="38"/>
      <c r="V405" s="38"/>
      <c r="W405" s="38"/>
      <c r="X405" s="38"/>
      <c r="Y405" s="38"/>
      <c r="Z405" s="38"/>
      <c r="AA405" s="38"/>
      <c r="AB405" s="38"/>
      <c r="AC405" s="38"/>
      <c r="AD405" s="38"/>
      <c r="AE405" s="38"/>
      <c r="AT405" s="17" t="s">
        <v>274</v>
      </c>
      <c r="AU405" s="17" t="s">
        <v>86</v>
      </c>
    </row>
    <row r="406" s="12" customFormat="1">
      <c r="A406" s="12"/>
      <c r="B406" s="242"/>
      <c r="C406" s="243"/>
      <c r="D406" s="234" t="s">
        <v>276</v>
      </c>
      <c r="E406" s="244" t="s">
        <v>1</v>
      </c>
      <c r="F406" s="245" t="s">
        <v>86</v>
      </c>
      <c r="G406" s="243"/>
      <c r="H406" s="246">
        <v>2</v>
      </c>
      <c r="I406" s="247"/>
      <c r="J406" s="243"/>
      <c r="K406" s="243"/>
      <c r="L406" s="248"/>
      <c r="M406" s="249"/>
      <c r="N406" s="250"/>
      <c r="O406" s="250"/>
      <c r="P406" s="250"/>
      <c r="Q406" s="250"/>
      <c r="R406" s="250"/>
      <c r="S406" s="250"/>
      <c r="T406" s="251"/>
      <c r="U406" s="12"/>
      <c r="V406" s="12"/>
      <c r="W406" s="12"/>
      <c r="X406" s="12"/>
      <c r="Y406" s="12"/>
      <c r="Z406" s="12"/>
      <c r="AA406" s="12"/>
      <c r="AB406" s="12"/>
      <c r="AC406" s="12"/>
      <c r="AD406" s="12"/>
      <c r="AE406" s="12"/>
      <c r="AT406" s="252" t="s">
        <v>276</v>
      </c>
      <c r="AU406" s="252" t="s">
        <v>86</v>
      </c>
      <c r="AV406" s="12" t="s">
        <v>86</v>
      </c>
      <c r="AW406" s="12" t="s">
        <v>32</v>
      </c>
      <c r="AX406" s="12" t="s">
        <v>84</v>
      </c>
      <c r="AY406" s="252" t="s">
        <v>251</v>
      </c>
    </row>
    <row r="407" s="2" customFormat="1" ht="21.75" customHeight="1">
      <c r="A407" s="38"/>
      <c r="B407" s="39"/>
      <c r="C407" s="292" t="s">
        <v>1564</v>
      </c>
      <c r="D407" s="292" t="s">
        <v>1133</v>
      </c>
      <c r="E407" s="293" t="s">
        <v>1917</v>
      </c>
      <c r="F407" s="294" t="s">
        <v>1918</v>
      </c>
      <c r="G407" s="295" t="s">
        <v>416</v>
      </c>
      <c r="H407" s="296">
        <v>2</v>
      </c>
      <c r="I407" s="297"/>
      <c r="J407" s="298">
        <f>ROUND(I407*H407,2)</f>
        <v>0</v>
      </c>
      <c r="K407" s="299"/>
      <c r="L407" s="300"/>
      <c r="M407" s="301" t="s">
        <v>1</v>
      </c>
      <c r="N407" s="302" t="s">
        <v>41</v>
      </c>
      <c r="O407" s="91"/>
      <c r="P407" s="230">
        <f>O407*H407</f>
        <v>0</v>
      </c>
      <c r="Q407" s="230">
        <v>0.111</v>
      </c>
      <c r="R407" s="230">
        <f>Q407*H407</f>
        <v>0.222</v>
      </c>
      <c r="S407" s="230">
        <v>0</v>
      </c>
      <c r="T407" s="231">
        <f>S407*H407</f>
        <v>0</v>
      </c>
      <c r="U407" s="38"/>
      <c r="V407" s="38"/>
      <c r="W407" s="38"/>
      <c r="X407" s="38"/>
      <c r="Y407" s="38"/>
      <c r="Z407" s="38"/>
      <c r="AA407" s="38"/>
      <c r="AB407" s="38"/>
      <c r="AC407" s="38"/>
      <c r="AD407" s="38"/>
      <c r="AE407" s="38"/>
      <c r="AR407" s="232" t="s">
        <v>299</v>
      </c>
      <c r="AT407" s="232" t="s">
        <v>1133</v>
      </c>
      <c r="AU407" s="232" t="s">
        <v>86</v>
      </c>
      <c r="AY407" s="17" t="s">
        <v>251</v>
      </c>
      <c r="BE407" s="233">
        <f>IF(N407="základní",J407,0)</f>
        <v>0</v>
      </c>
      <c r="BF407" s="233">
        <f>IF(N407="snížená",J407,0)</f>
        <v>0</v>
      </c>
      <c r="BG407" s="233">
        <f>IF(N407="zákl. přenesená",J407,0)</f>
        <v>0</v>
      </c>
      <c r="BH407" s="233">
        <f>IF(N407="sníž. přenesená",J407,0)</f>
        <v>0</v>
      </c>
      <c r="BI407" s="233">
        <f>IF(N407="nulová",J407,0)</f>
        <v>0</v>
      </c>
      <c r="BJ407" s="17" t="s">
        <v>84</v>
      </c>
      <c r="BK407" s="233">
        <f>ROUND(I407*H407,2)</f>
        <v>0</v>
      </c>
      <c r="BL407" s="17" t="s">
        <v>254</v>
      </c>
      <c r="BM407" s="232" t="s">
        <v>2750</v>
      </c>
    </row>
    <row r="408" s="2" customFormat="1">
      <c r="A408" s="38"/>
      <c r="B408" s="39"/>
      <c r="C408" s="40"/>
      <c r="D408" s="234" t="s">
        <v>260</v>
      </c>
      <c r="E408" s="40"/>
      <c r="F408" s="235" t="s">
        <v>1918</v>
      </c>
      <c r="G408" s="40"/>
      <c r="H408" s="40"/>
      <c r="I408" s="236"/>
      <c r="J408" s="40"/>
      <c r="K408" s="40"/>
      <c r="L408" s="44"/>
      <c r="M408" s="237"/>
      <c r="N408" s="238"/>
      <c r="O408" s="91"/>
      <c r="P408" s="91"/>
      <c r="Q408" s="91"/>
      <c r="R408" s="91"/>
      <c r="S408" s="91"/>
      <c r="T408" s="92"/>
      <c r="U408" s="38"/>
      <c r="V408" s="38"/>
      <c r="W408" s="38"/>
      <c r="X408" s="38"/>
      <c r="Y408" s="38"/>
      <c r="Z408" s="38"/>
      <c r="AA408" s="38"/>
      <c r="AB408" s="38"/>
      <c r="AC408" s="38"/>
      <c r="AD408" s="38"/>
      <c r="AE408" s="38"/>
      <c r="AT408" s="17" t="s">
        <v>260</v>
      </c>
      <c r="AU408" s="17" t="s">
        <v>86</v>
      </c>
    </row>
    <row r="409" s="2" customFormat="1" ht="24.15" customHeight="1">
      <c r="A409" s="38"/>
      <c r="B409" s="39"/>
      <c r="C409" s="220" t="s">
        <v>1571</v>
      </c>
      <c r="D409" s="220" t="s">
        <v>255</v>
      </c>
      <c r="E409" s="221" t="s">
        <v>1921</v>
      </c>
      <c r="F409" s="222" t="s">
        <v>1922</v>
      </c>
      <c r="G409" s="223" t="s">
        <v>416</v>
      </c>
      <c r="H409" s="224">
        <v>2</v>
      </c>
      <c r="I409" s="225"/>
      <c r="J409" s="226">
        <f>ROUND(I409*H409,2)</f>
        <v>0</v>
      </c>
      <c r="K409" s="227"/>
      <c r="L409" s="44"/>
      <c r="M409" s="228" t="s">
        <v>1</v>
      </c>
      <c r="N409" s="229" t="s">
        <v>41</v>
      </c>
      <c r="O409" s="91"/>
      <c r="P409" s="230">
        <f>O409*H409</f>
        <v>0</v>
      </c>
      <c r="Q409" s="230">
        <v>0.02972</v>
      </c>
      <c r="R409" s="230">
        <f>Q409*H409</f>
        <v>0.05944</v>
      </c>
      <c r="S409" s="230">
        <v>0</v>
      </c>
      <c r="T409" s="231">
        <f>S409*H409</f>
        <v>0</v>
      </c>
      <c r="U409" s="38"/>
      <c r="V409" s="38"/>
      <c r="W409" s="38"/>
      <c r="X409" s="38"/>
      <c r="Y409" s="38"/>
      <c r="Z409" s="38"/>
      <c r="AA409" s="38"/>
      <c r="AB409" s="38"/>
      <c r="AC409" s="38"/>
      <c r="AD409" s="38"/>
      <c r="AE409" s="38"/>
      <c r="AR409" s="232" t="s">
        <v>254</v>
      </c>
      <c r="AT409" s="232" t="s">
        <v>255</v>
      </c>
      <c r="AU409" s="232" t="s">
        <v>86</v>
      </c>
      <c r="AY409" s="17" t="s">
        <v>251</v>
      </c>
      <c r="BE409" s="233">
        <f>IF(N409="základní",J409,0)</f>
        <v>0</v>
      </c>
      <c r="BF409" s="233">
        <f>IF(N409="snížená",J409,0)</f>
        <v>0</v>
      </c>
      <c r="BG409" s="233">
        <f>IF(N409="zákl. přenesená",J409,0)</f>
        <v>0</v>
      </c>
      <c r="BH409" s="233">
        <f>IF(N409="sníž. přenesená",J409,0)</f>
        <v>0</v>
      </c>
      <c r="BI409" s="233">
        <f>IF(N409="nulová",J409,0)</f>
        <v>0</v>
      </c>
      <c r="BJ409" s="17" t="s">
        <v>84</v>
      </c>
      <c r="BK409" s="233">
        <f>ROUND(I409*H409,2)</f>
        <v>0</v>
      </c>
      <c r="BL409" s="17" t="s">
        <v>254</v>
      </c>
      <c r="BM409" s="232" t="s">
        <v>2751</v>
      </c>
    </row>
    <row r="410" s="2" customFormat="1">
      <c r="A410" s="38"/>
      <c r="B410" s="39"/>
      <c r="C410" s="40"/>
      <c r="D410" s="234" t="s">
        <v>260</v>
      </c>
      <c r="E410" s="40"/>
      <c r="F410" s="235" t="s">
        <v>1924</v>
      </c>
      <c r="G410" s="40"/>
      <c r="H410" s="40"/>
      <c r="I410" s="236"/>
      <c r="J410" s="40"/>
      <c r="K410" s="40"/>
      <c r="L410" s="44"/>
      <c r="M410" s="237"/>
      <c r="N410" s="238"/>
      <c r="O410" s="91"/>
      <c r="P410" s="91"/>
      <c r="Q410" s="91"/>
      <c r="R410" s="91"/>
      <c r="S410" s="91"/>
      <c r="T410" s="92"/>
      <c r="U410" s="38"/>
      <c r="V410" s="38"/>
      <c r="W410" s="38"/>
      <c r="X410" s="38"/>
      <c r="Y410" s="38"/>
      <c r="Z410" s="38"/>
      <c r="AA410" s="38"/>
      <c r="AB410" s="38"/>
      <c r="AC410" s="38"/>
      <c r="AD410" s="38"/>
      <c r="AE410" s="38"/>
      <c r="AT410" s="17" t="s">
        <v>260</v>
      </c>
      <c r="AU410" s="17" t="s">
        <v>86</v>
      </c>
    </row>
    <row r="411" s="2" customFormat="1">
      <c r="A411" s="38"/>
      <c r="B411" s="39"/>
      <c r="C411" s="40"/>
      <c r="D411" s="240" t="s">
        <v>274</v>
      </c>
      <c r="E411" s="40"/>
      <c r="F411" s="241" t="s">
        <v>1925</v>
      </c>
      <c r="G411" s="40"/>
      <c r="H411" s="40"/>
      <c r="I411" s="236"/>
      <c r="J411" s="40"/>
      <c r="K411" s="40"/>
      <c r="L411" s="44"/>
      <c r="M411" s="237"/>
      <c r="N411" s="238"/>
      <c r="O411" s="91"/>
      <c r="P411" s="91"/>
      <c r="Q411" s="91"/>
      <c r="R411" s="91"/>
      <c r="S411" s="91"/>
      <c r="T411" s="92"/>
      <c r="U411" s="38"/>
      <c r="V411" s="38"/>
      <c r="W411" s="38"/>
      <c r="X411" s="38"/>
      <c r="Y411" s="38"/>
      <c r="Z411" s="38"/>
      <c r="AA411" s="38"/>
      <c r="AB411" s="38"/>
      <c r="AC411" s="38"/>
      <c r="AD411" s="38"/>
      <c r="AE411" s="38"/>
      <c r="AT411" s="17" t="s">
        <v>274</v>
      </c>
      <c r="AU411" s="17" t="s">
        <v>86</v>
      </c>
    </row>
    <row r="412" s="12" customFormat="1">
      <c r="A412" s="12"/>
      <c r="B412" s="242"/>
      <c r="C412" s="243"/>
      <c r="D412" s="234" t="s">
        <v>276</v>
      </c>
      <c r="E412" s="244" t="s">
        <v>1</v>
      </c>
      <c r="F412" s="245" t="s">
        <v>86</v>
      </c>
      <c r="G412" s="243"/>
      <c r="H412" s="246">
        <v>2</v>
      </c>
      <c r="I412" s="247"/>
      <c r="J412" s="243"/>
      <c r="K412" s="243"/>
      <c r="L412" s="248"/>
      <c r="M412" s="249"/>
      <c r="N412" s="250"/>
      <c r="O412" s="250"/>
      <c r="P412" s="250"/>
      <c r="Q412" s="250"/>
      <c r="R412" s="250"/>
      <c r="S412" s="250"/>
      <c r="T412" s="251"/>
      <c r="U412" s="12"/>
      <c r="V412" s="12"/>
      <c r="W412" s="12"/>
      <c r="X412" s="12"/>
      <c r="Y412" s="12"/>
      <c r="Z412" s="12"/>
      <c r="AA412" s="12"/>
      <c r="AB412" s="12"/>
      <c r="AC412" s="12"/>
      <c r="AD412" s="12"/>
      <c r="AE412" s="12"/>
      <c r="AT412" s="252" t="s">
        <v>276</v>
      </c>
      <c r="AU412" s="252" t="s">
        <v>86</v>
      </c>
      <c r="AV412" s="12" t="s">
        <v>86</v>
      </c>
      <c r="AW412" s="12" t="s">
        <v>32</v>
      </c>
      <c r="AX412" s="12" t="s">
        <v>84</v>
      </c>
      <c r="AY412" s="252" t="s">
        <v>251</v>
      </c>
    </row>
    <row r="413" s="2" customFormat="1" ht="24.15" customHeight="1">
      <c r="A413" s="38"/>
      <c r="B413" s="39"/>
      <c r="C413" s="292" t="s">
        <v>1580</v>
      </c>
      <c r="D413" s="292" t="s">
        <v>1133</v>
      </c>
      <c r="E413" s="293" t="s">
        <v>1927</v>
      </c>
      <c r="F413" s="294" t="s">
        <v>1928</v>
      </c>
      <c r="G413" s="295" t="s">
        <v>416</v>
      </c>
      <c r="H413" s="296">
        <v>2</v>
      </c>
      <c r="I413" s="297"/>
      <c r="J413" s="298">
        <f>ROUND(I413*H413,2)</f>
        <v>0</v>
      </c>
      <c r="K413" s="299"/>
      <c r="L413" s="300"/>
      <c r="M413" s="301" t="s">
        <v>1</v>
      </c>
      <c r="N413" s="302" t="s">
        <v>41</v>
      </c>
      <c r="O413" s="91"/>
      <c r="P413" s="230">
        <f>O413*H413</f>
        <v>0</v>
      </c>
      <c r="Q413" s="230">
        <v>0.057000000000000002</v>
      </c>
      <c r="R413" s="230">
        <f>Q413*H413</f>
        <v>0.114</v>
      </c>
      <c r="S413" s="230">
        <v>0</v>
      </c>
      <c r="T413" s="231">
        <f>S413*H413</f>
        <v>0</v>
      </c>
      <c r="U413" s="38"/>
      <c r="V413" s="38"/>
      <c r="W413" s="38"/>
      <c r="X413" s="38"/>
      <c r="Y413" s="38"/>
      <c r="Z413" s="38"/>
      <c r="AA413" s="38"/>
      <c r="AB413" s="38"/>
      <c r="AC413" s="38"/>
      <c r="AD413" s="38"/>
      <c r="AE413" s="38"/>
      <c r="AR413" s="232" t="s">
        <v>299</v>
      </c>
      <c r="AT413" s="232" t="s">
        <v>1133</v>
      </c>
      <c r="AU413" s="232" t="s">
        <v>86</v>
      </c>
      <c r="AY413" s="17" t="s">
        <v>251</v>
      </c>
      <c r="BE413" s="233">
        <f>IF(N413="základní",J413,0)</f>
        <v>0</v>
      </c>
      <c r="BF413" s="233">
        <f>IF(N413="snížená",J413,0)</f>
        <v>0</v>
      </c>
      <c r="BG413" s="233">
        <f>IF(N413="zákl. přenesená",J413,0)</f>
        <v>0</v>
      </c>
      <c r="BH413" s="233">
        <f>IF(N413="sníž. přenesená",J413,0)</f>
        <v>0</v>
      </c>
      <c r="BI413" s="233">
        <f>IF(N413="nulová",J413,0)</f>
        <v>0</v>
      </c>
      <c r="BJ413" s="17" t="s">
        <v>84</v>
      </c>
      <c r="BK413" s="233">
        <f>ROUND(I413*H413,2)</f>
        <v>0</v>
      </c>
      <c r="BL413" s="17" t="s">
        <v>254</v>
      </c>
      <c r="BM413" s="232" t="s">
        <v>2752</v>
      </c>
    </row>
    <row r="414" s="2" customFormat="1">
      <c r="A414" s="38"/>
      <c r="B414" s="39"/>
      <c r="C414" s="40"/>
      <c r="D414" s="234" t="s">
        <v>260</v>
      </c>
      <c r="E414" s="40"/>
      <c r="F414" s="235" t="s">
        <v>1928</v>
      </c>
      <c r="G414" s="40"/>
      <c r="H414" s="40"/>
      <c r="I414" s="236"/>
      <c r="J414" s="40"/>
      <c r="K414" s="40"/>
      <c r="L414" s="44"/>
      <c r="M414" s="237"/>
      <c r="N414" s="238"/>
      <c r="O414" s="91"/>
      <c r="P414" s="91"/>
      <c r="Q414" s="91"/>
      <c r="R414" s="91"/>
      <c r="S414" s="91"/>
      <c r="T414" s="92"/>
      <c r="U414" s="38"/>
      <c r="V414" s="38"/>
      <c r="W414" s="38"/>
      <c r="X414" s="38"/>
      <c r="Y414" s="38"/>
      <c r="Z414" s="38"/>
      <c r="AA414" s="38"/>
      <c r="AB414" s="38"/>
      <c r="AC414" s="38"/>
      <c r="AD414" s="38"/>
      <c r="AE414" s="38"/>
      <c r="AT414" s="17" t="s">
        <v>260</v>
      </c>
      <c r="AU414" s="17" t="s">
        <v>86</v>
      </c>
    </row>
    <row r="415" s="2" customFormat="1" ht="24.15" customHeight="1">
      <c r="A415" s="38"/>
      <c r="B415" s="39"/>
      <c r="C415" s="220" t="s">
        <v>1591</v>
      </c>
      <c r="D415" s="220" t="s">
        <v>255</v>
      </c>
      <c r="E415" s="221" t="s">
        <v>1941</v>
      </c>
      <c r="F415" s="222" t="s">
        <v>1942</v>
      </c>
      <c r="G415" s="223" t="s">
        <v>416</v>
      </c>
      <c r="H415" s="224">
        <v>2</v>
      </c>
      <c r="I415" s="225"/>
      <c r="J415" s="226">
        <f>ROUND(I415*H415,2)</f>
        <v>0</v>
      </c>
      <c r="K415" s="227"/>
      <c r="L415" s="44"/>
      <c r="M415" s="228" t="s">
        <v>1</v>
      </c>
      <c r="N415" s="229" t="s">
        <v>41</v>
      </c>
      <c r="O415" s="91"/>
      <c r="P415" s="230">
        <f>O415*H415</f>
        <v>0</v>
      </c>
      <c r="Q415" s="230">
        <v>0.02972</v>
      </c>
      <c r="R415" s="230">
        <f>Q415*H415</f>
        <v>0.05944</v>
      </c>
      <c r="S415" s="230">
        <v>0</v>
      </c>
      <c r="T415" s="231">
        <f>S415*H415</f>
        <v>0</v>
      </c>
      <c r="U415" s="38"/>
      <c r="V415" s="38"/>
      <c r="W415" s="38"/>
      <c r="X415" s="38"/>
      <c r="Y415" s="38"/>
      <c r="Z415" s="38"/>
      <c r="AA415" s="38"/>
      <c r="AB415" s="38"/>
      <c r="AC415" s="38"/>
      <c r="AD415" s="38"/>
      <c r="AE415" s="38"/>
      <c r="AR415" s="232" t="s">
        <v>254</v>
      </c>
      <c r="AT415" s="232" t="s">
        <v>255</v>
      </c>
      <c r="AU415" s="232" t="s">
        <v>86</v>
      </c>
      <c r="AY415" s="17" t="s">
        <v>251</v>
      </c>
      <c r="BE415" s="233">
        <f>IF(N415="základní",J415,0)</f>
        <v>0</v>
      </c>
      <c r="BF415" s="233">
        <f>IF(N415="snížená",J415,0)</f>
        <v>0</v>
      </c>
      <c r="BG415" s="233">
        <f>IF(N415="zákl. přenesená",J415,0)</f>
        <v>0</v>
      </c>
      <c r="BH415" s="233">
        <f>IF(N415="sníž. přenesená",J415,0)</f>
        <v>0</v>
      </c>
      <c r="BI415" s="233">
        <f>IF(N415="nulová",J415,0)</f>
        <v>0</v>
      </c>
      <c r="BJ415" s="17" t="s">
        <v>84</v>
      </c>
      <c r="BK415" s="233">
        <f>ROUND(I415*H415,2)</f>
        <v>0</v>
      </c>
      <c r="BL415" s="17" t="s">
        <v>254</v>
      </c>
      <c r="BM415" s="232" t="s">
        <v>2753</v>
      </c>
    </row>
    <row r="416" s="2" customFormat="1">
      <c r="A416" s="38"/>
      <c r="B416" s="39"/>
      <c r="C416" s="40"/>
      <c r="D416" s="234" t="s">
        <v>260</v>
      </c>
      <c r="E416" s="40"/>
      <c r="F416" s="235" t="s">
        <v>1944</v>
      </c>
      <c r="G416" s="40"/>
      <c r="H416" s="40"/>
      <c r="I416" s="236"/>
      <c r="J416" s="40"/>
      <c r="K416" s="40"/>
      <c r="L416" s="44"/>
      <c r="M416" s="237"/>
      <c r="N416" s="238"/>
      <c r="O416" s="91"/>
      <c r="P416" s="91"/>
      <c r="Q416" s="91"/>
      <c r="R416" s="91"/>
      <c r="S416" s="91"/>
      <c r="T416" s="92"/>
      <c r="U416" s="38"/>
      <c r="V416" s="38"/>
      <c r="W416" s="38"/>
      <c r="X416" s="38"/>
      <c r="Y416" s="38"/>
      <c r="Z416" s="38"/>
      <c r="AA416" s="38"/>
      <c r="AB416" s="38"/>
      <c r="AC416" s="38"/>
      <c r="AD416" s="38"/>
      <c r="AE416" s="38"/>
      <c r="AT416" s="17" t="s">
        <v>260</v>
      </c>
      <c r="AU416" s="17" t="s">
        <v>86</v>
      </c>
    </row>
    <row r="417" s="2" customFormat="1">
      <c r="A417" s="38"/>
      <c r="B417" s="39"/>
      <c r="C417" s="40"/>
      <c r="D417" s="240" t="s">
        <v>274</v>
      </c>
      <c r="E417" s="40"/>
      <c r="F417" s="241" t="s">
        <v>1945</v>
      </c>
      <c r="G417" s="40"/>
      <c r="H417" s="40"/>
      <c r="I417" s="236"/>
      <c r="J417" s="40"/>
      <c r="K417" s="40"/>
      <c r="L417" s="44"/>
      <c r="M417" s="237"/>
      <c r="N417" s="238"/>
      <c r="O417" s="91"/>
      <c r="P417" s="91"/>
      <c r="Q417" s="91"/>
      <c r="R417" s="91"/>
      <c r="S417" s="91"/>
      <c r="T417" s="92"/>
      <c r="U417" s="38"/>
      <c r="V417" s="38"/>
      <c r="W417" s="38"/>
      <c r="X417" s="38"/>
      <c r="Y417" s="38"/>
      <c r="Z417" s="38"/>
      <c r="AA417" s="38"/>
      <c r="AB417" s="38"/>
      <c r="AC417" s="38"/>
      <c r="AD417" s="38"/>
      <c r="AE417" s="38"/>
      <c r="AT417" s="17" t="s">
        <v>274</v>
      </c>
      <c r="AU417" s="17" t="s">
        <v>86</v>
      </c>
    </row>
    <row r="418" s="12" customFormat="1">
      <c r="A418" s="12"/>
      <c r="B418" s="242"/>
      <c r="C418" s="243"/>
      <c r="D418" s="234" t="s">
        <v>276</v>
      </c>
      <c r="E418" s="244" t="s">
        <v>1</v>
      </c>
      <c r="F418" s="245" t="s">
        <v>86</v>
      </c>
      <c r="G418" s="243"/>
      <c r="H418" s="246">
        <v>2</v>
      </c>
      <c r="I418" s="247"/>
      <c r="J418" s="243"/>
      <c r="K418" s="243"/>
      <c r="L418" s="248"/>
      <c r="M418" s="249"/>
      <c r="N418" s="250"/>
      <c r="O418" s="250"/>
      <c r="P418" s="250"/>
      <c r="Q418" s="250"/>
      <c r="R418" s="250"/>
      <c r="S418" s="250"/>
      <c r="T418" s="251"/>
      <c r="U418" s="12"/>
      <c r="V418" s="12"/>
      <c r="W418" s="12"/>
      <c r="X418" s="12"/>
      <c r="Y418" s="12"/>
      <c r="Z418" s="12"/>
      <c r="AA418" s="12"/>
      <c r="AB418" s="12"/>
      <c r="AC418" s="12"/>
      <c r="AD418" s="12"/>
      <c r="AE418" s="12"/>
      <c r="AT418" s="252" t="s">
        <v>276</v>
      </c>
      <c r="AU418" s="252" t="s">
        <v>86</v>
      </c>
      <c r="AV418" s="12" t="s">
        <v>86</v>
      </c>
      <c r="AW418" s="12" t="s">
        <v>32</v>
      </c>
      <c r="AX418" s="12" t="s">
        <v>84</v>
      </c>
      <c r="AY418" s="252" t="s">
        <v>251</v>
      </c>
    </row>
    <row r="419" s="2" customFormat="1" ht="24.15" customHeight="1">
      <c r="A419" s="38"/>
      <c r="B419" s="39"/>
      <c r="C419" s="292" t="s">
        <v>1598</v>
      </c>
      <c r="D419" s="292" t="s">
        <v>1133</v>
      </c>
      <c r="E419" s="293" t="s">
        <v>1947</v>
      </c>
      <c r="F419" s="294" t="s">
        <v>1948</v>
      </c>
      <c r="G419" s="295" t="s">
        <v>416</v>
      </c>
      <c r="H419" s="296">
        <v>2</v>
      </c>
      <c r="I419" s="297"/>
      <c r="J419" s="298">
        <f>ROUND(I419*H419,2)</f>
        <v>0</v>
      </c>
      <c r="K419" s="299"/>
      <c r="L419" s="300"/>
      <c r="M419" s="301" t="s">
        <v>1</v>
      </c>
      <c r="N419" s="302" t="s">
        <v>41</v>
      </c>
      <c r="O419" s="91"/>
      <c r="P419" s="230">
        <f>O419*H419</f>
        <v>0</v>
      </c>
      <c r="Q419" s="230">
        <v>0.089999999999999997</v>
      </c>
      <c r="R419" s="230">
        <f>Q419*H419</f>
        <v>0.17999999999999999</v>
      </c>
      <c r="S419" s="230">
        <v>0</v>
      </c>
      <c r="T419" s="231">
        <f>S419*H419</f>
        <v>0</v>
      </c>
      <c r="U419" s="38"/>
      <c r="V419" s="38"/>
      <c r="W419" s="38"/>
      <c r="X419" s="38"/>
      <c r="Y419" s="38"/>
      <c r="Z419" s="38"/>
      <c r="AA419" s="38"/>
      <c r="AB419" s="38"/>
      <c r="AC419" s="38"/>
      <c r="AD419" s="38"/>
      <c r="AE419" s="38"/>
      <c r="AR419" s="232" t="s">
        <v>299</v>
      </c>
      <c r="AT419" s="232" t="s">
        <v>1133</v>
      </c>
      <c r="AU419" s="232" t="s">
        <v>86</v>
      </c>
      <c r="AY419" s="17" t="s">
        <v>251</v>
      </c>
      <c r="BE419" s="233">
        <f>IF(N419="základní",J419,0)</f>
        <v>0</v>
      </c>
      <c r="BF419" s="233">
        <f>IF(N419="snížená",J419,0)</f>
        <v>0</v>
      </c>
      <c r="BG419" s="233">
        <f>IF(N419="zákl. přenesená",J419,0)</f>
        <v>0</v>
      </c>
      <c r="BH419" s="233">
        <f>IF(N419="sníž. přenesená",J419,0)</f>
        <v>0</v>
      </c>
      <c r="BI419" s="233">
        <f>IF(N419="nulová",J419,0)</f>
        <v>0</v>
      </c>
      <c r="BJ419" s="17" t="s">
        <v>84</v>
      </c>
      <c r="BK419" s="233">
        <f>ROUND(I419*H419,2)</f>
        <v>0</v>
      </c>
      <c r="BL419" s="17" t="s">
        <v>254</v>
      </c>
      <c r="BM419" s="232" t="s">
        <v>2754</v>
      </c>
    </row>
    <row r="420" s="2" customFormat="1">
      <c r="A420" s="38"/>
      <c r="B420" s="39"/>
      <c r="C420" s="40"/>
      <c r="D420" s="234" t="s">
        <v>260</v>
      </c>
      <c r="E420" s="40"/>
      <c r="F420" s="235" t="s">
        <v>1948</v>
      </c>
      <c r="G420" s="40"/>
      <c r="H420" s="40"/>
      <c r="I420" s="236"/>
      <c r="J420" s="40"/>
      <c r="K420" s="40"/>
      <c r="L420" s="44"/>
      <c r="M420" s="237"/>
      <c r="N420" s="238"/>
      <c r="O420" s="91"/>
      <c r="P420" s="91"/>
      <c r="Q420" s="91"/>
      <c r="R420" s="91"/>
      <c r="S420" s="91"/>
      <c r="T420" s="92"/>
      <c r="U420" s="38"/>
      <c r="V420" s="38"/>
      <c r="W420" s="38"/>
      <c r="X420" s="38"/>
      <c r="Y420" s="38"/>
      <c r="Z420" s="38"/>
      <c r="AA420" s="38"/>
      <c r="AB420" s="38"/>
      <c r="AC420" s="38"/>
      <c r="AD420" s="38"/>
      <c r="AE420" s="38"/>
      <c r="AT420" s="17" t="s">
        <v>260</v>
      </c>
      <c r="AU420" s="17" t="s">
        <v>86</v>
      </c>
    </row>
    <row r="421" s="2" customFormat="1" ht="24.15" customHeight="1">
      <c r="A421" s="38"/>
      <c r="B421" s="39"/>
      <c r="C421" s="220" t="s">
        <v>1605</v>
      </c>
      <c r="D421" s="220" t="s">
        <v>255</v>
      </c>
      <c r="E421" s="221" t="s">
        <v>1951</v>
      </c>
      <c r="F421" s="222" t="s">
        <v>1952</v>
      </c>
      <c r="G421" s="223" t="s">
        <v>416</v>
      </c>
      <c r="H421" s="224">
        <v>2</v>
      </c>
      <c r="I421" s="225"/>
      <c r="J421" s="226">
        <f>ROUND(I421*H421,2)</f>
        <v>0</v>
      </c>
      <c r="K421" s="227"/>
      <c r="L421" s="44"/>
      <c r="M421" s="228" t="s">
        <v>1</v>
      </c>
      <c r="N421" s="229" t="s">
        <v>41</v>
      </c>
      <c r="O421" s="91"/>
      <c r="P421" s="230">
        <f>O421*H421</f>
        <v>0</v>
      </c>
      <c r="Q421" s="230">
        <v>0.21734000000000001</v>
      </c>
      <c r="R421" s="230">
        <f>Q421*H421</f>
        <v>0.43468000000000001</v>
      </c>
      <c r="S421" s="230">
        <v>0</v>
      </c>
      <c r="T421" s="231">
        <f>S421*H421</f>
        <v>0</v>
      </c>
      <c r="U421" s="38"/>
      <c r="V421" s="38"/>
      <c r="W421" s="38"/>
      <c r="X421" s="38"/>
      <c r="Y421" s="38"/>
      <c r="Z421" s="38"/>
      <c r="AA421" s="38"/>
      <c r="AB421" s="38"/>
      <c r="AC421" s="38"/>
      <c r="AD421" s="38"/>
      <c r="AE421" s="38"/>
      <c r="AR421" s="232" t="s">
        <v>254</v>
      </c>
      <c r="AT421" s="232" t="s">
        <v>255</v>
      </c>
      <c r="AU421" s="232" t="s">
        <v>86</v>
      </c>
      <c r="AY421" s="17" t="s">
        <v>251</v>
      </c>
      <c r="BE421" s="233">
        <f>IF(N421="základní",J421,0)</f>
        <v>0</v>
      </c>
      <c r="BF421" s="233">
        <f>IF(N421="snížená",J421,0)</f>
        <v>0</v>
      </c>
      <c r="BG421" s="233">
        <f>IF(N421="zákl. přenesená",J421,0)</f>
        <v>0</v>
      </c>
      <c r="BH421" s="233">
        <f>IF(N421="sníž. přenesená",J421,0)</f>
        <v>0</v>
      </c>
      <c r="BI421" s="233">
        <f>IF(N421="nulová",J421,0)</f>
        <v>0</v>
      </c>
      <c r="BJ421" s="17" t="s">
        <v>84</v>
      </c>
      <c r="BK421" s="233">
        <f>ROUND(I421*H421,2)</f>
        <v>0</v>
      </c>
      <c r="BL421" s="17" t="s">
        <v>254</v>
      </c>
      <c r="BM421" s="232" t="s">
        <v>2755</v>
      </c>
    </row>
    <row r="422" s="2" customFormat="1">
      <c r="A422" s="38"/>
      <c r="B422" s="39"/>
      <c r="C422" s="40"/>
      <c r="D422" s="234" t="s">
        <v>260</v>
      </c>
      <c r="E422" s="40"/>
      <c r="F422" s="235" t="s">
        <v>1952</v>
      </c>
      <c r="G422" s="40"/>
      <c r="H422" s="40"/>
      <c r="I422" s="236"/>
      <c r="J422" s="40"/>
      <c r="K422" s="40"/>
      <c r="L422" s="44"/>
      <c r="M422" s="237"/>
      <c r="N422" s="238"/>
      <c r="O422" s="91"/>
      <c r="P422" s="91"/>
      <c r="Q422" s="91"/>
      <c r="R422" s="91"/>
      <c r="S422" s="91"/>
      <c r="T422" s="92"/>
      <c r="U422" s="38"/>
      <c r="V422" s="38"/>
      <c r="W422" s="38"/>
      <c r="X422" s="38"/>
      <c r="Y422" s="38"/>
      <c r="Z422" s="38"/>
      <c r="AA422" s="38"/>
      <c r="AB422" s="38"/>
      <c r="AC422" s="38"/>
      <c r="AD422" s="38"/>
      <c r="AE422" s="38"/>
      <c r="AT422" s="17" t="s">
        <v>260</v>
      </c>
      <c r="AU422" s="17" t="s">
        <v>86</v>
      </c>
    </row>
    <row r="423" s="2" customFormat="1">
      <c r="A423" s="38"/>
      <c r="B423" s="39"/>
      <c r="C423" s="40"/>
      <c r="D423" s="240" t="s">
        <v>274</v>
      </c>
      <c r="E423" s="40"/>
      <c r="F423" s="241" t="s">
        <v>1954</v>
      </c>
      <c r="G423" s="40"/>
      <c r="H423" s="40"/>
      <c r="I423" s="236"/>
      <c r="J423" s="40"/>
      <c r="K423" s="40"/>
      <c r="L423" s="44"/>
      <c r="M423" s="237"/>
      <c r="N423" s="238"/>
      <c r="O423" s="91"/>
      <c r="P423" s="91"/>
      <c r="Q423" s="91"/>
      <c r="R423" s="91"/>
      <c r="S423" s="91"/>
      <c r="T423" s="92"/>
      <c r="U423" s="38"/>
      <c r="V423" s="38"/>
      <c r="W423" s="38"/>
      <c r="X423" s="38"/>
      <c r="Y423" s="38"/>
      <c r="Z423" s="38"/>
      <c r="AA423" s="38"/>
      <c r="AB423" s="38"/>
      <c r="AC423" s="38"/>
      <c r="AD423" s="38"/>
      <c r="AE423" s="38"/>
      <c r="AT423" s="17" t="s">
        <v>274</v>
      </c>
      <c r="AU423" s="17" t="s">
        <v>86</v>
      </c>
    </row>
    <row r="424" s="12" customFormat="1">
      <c r="A424" s="12"/>
      <c r="B424" s="242"/>
      <c r="C424" s="243"/>
      <c r="D424" s="234" t="s">
        <v>276</v>
      </c>
      <c r="E424" s="244" t="s">
        <v>1</v>
      </c>
      <c r="F424" s="245" t="s">
        <v>2756</v>
      </c>
      <c r="G424" s="243"/>
      <c r="H424" s="246">
        <v>2</v>
      </c>
      <c r="I424" s="247"/>
      <c r="J424" s="243"/>
      <c r="K424" s="243"/>
      <c r="L424" s="248"/>
      <c r="M424" s="249"/>
      <c r="N424" s="250"/>
      <c r="O424" s="250"/>
      <c r="P424" s="250"/>
      <c r="Q424" s="250"/>
      <c r="R424" s="250"/>
      <c r="S424" s="250"/>
      <c r="T424" s="251"/>
      <c r="U424" s="12"/>
      <c r="V424" s="12"/>
      <c r="W424" s="12"/>
      <c r="X424" s="12"/>
      <c r="Y424" s="12"/>
      <c r="Z424" s="12"/>
      <c r="AA424" s="12"/>
      <c r="AB424" s="12"/>
      <c r="AC424" s="12"/>
      <c r="AD424" s="12"/>
      <c r="AE424" s="12"/>
      <c r="AT424" s="252" t="s">
        <v>276</v>
      </c>
      <c r="AU424" s="252" t="s">
        <v>86</v>
      </c>
      <c r="AV424" s="12" t="s">
        <v>86</v>
      </c>
      <c r="AW424" s="12" t="s">
        <v>32</v>
      </c>
      <c r="AX424" s="12" t="s">
        <v>84</v>
      </c>
      <c r="AY424" s="252" t="s">
        <v>251</v>
      </c>
    </row>
    <row r="425" s="2" customFormat="1" ht="16.5" customHeight="1">
      <c r="A425" s="38"/>
      <c r="B425" s="39"/>
      <c r="C425" s="292" t="s">
        <v>1175</v>
      </c>
      <c r="D425" s="292" t="s">
        <v>1133</v>
      </c>
      <c r="E425" s="293" t="s">
        <v>1956</v>
      </c>
      <c r="F425" s="294" t="s">
        <v>1957</v>
      </c>
      <c r="G425" s="295" t="s">
        <v>416</v>
      </c>
      <c r="H425" s="296">
        <v>2</v>
      </c>
      <c r="I425" s="297"/>
      <c r="J425" s="298">
        <f>ROUND(I425*H425,2)</f>
        <v>0</v>
      </c>
      <c r="K425" s="299"/>
      <c r="L425" s="300"/>
      <c r="M425" s="301" t="s">
        <v>1</v>
      </c>
      <c r="N425" s="302" t="s">
        <v>41</v>
      </c>
      <c r="O425" s="91"/>
      <c r="P425" s="230">
        <f>O425*H425</f>
        <v>0</v>
      </c>
      <c r="Q425" s="230">
        <v>0.052400000000000002</v>
      </c>
      <c r="R425" s="230">
        <f>Q425*H425</f>
        <v>0.1048</v>
      </c>
      <c r="S425" s="230">
        <v>0</v>
      </c>
      <c r="T425" s="231">
        <f>S425*H425</f>
        <v>0</v>
      </c>
      <c r="U425" s="38"/>
      <c r="V425" s="38"/>
      <c r="W425" s="38"/>
      <c r="X425" s="38"/>
      <c r="Y425" s="38"/>
      <c r="Z425" s="38"/>
      <c r="AA425" s="38"/>
      <c r="AB425" s="38"/>
      <c r="AC425" s="38"/>
      <c r="AD425" s="38"/>
      <c r="AE425" s="38"/>
      <c r="AR425" s="232" t="s">
        <v>299</v>
      </c>
      <c r="AT425" s="232" t="s">
        <v>1133</v>
      </c>
      <c r="AU425" s="232" t="s">
        <v>86</v>
      </c>
      <c r="AY425" s="17" t="s">
        <v>251</v>
      </c>
      <c r="BE425" s="233">
        <f>IF(N425="základní",J425,0)</f>
        <v>0</v>
      </c>
      <c r="BF425" s="233">
        <f>IF(N425="snížená",J425,0)</f>
        <v>0</v>
      </c>
      <c r="BG425" s="233">
        <f>IF(N425="zákl. přenesená",J425,0)</f>
        <v>0</v>
      </c>
      <c r="BH425" s="233">
        <f>IF(N425="sníž. přenesená",J425,0)</f>
        <v>0</v>
      </c>
      <c r="BI425" s="233">
        <f>IF(N425="nulová",J425,0)</f>
        <v>0</v>
      </c>
      <c r="BJ425" s="17" t="s">
        <v>84</v>
      </c>
      <c r="BK425" s="233">
        <f>ROUND(I425*H425,2)</f>
        <v>0</v>
      </c>
      <c r="BL425" s="17" t="s">
        <v>254</v>
      </c>
      <c r="BM425" s="232" t="s">
        <v>2757</v>
      </c>
    </row>
    <row r="426" s="2" customFormat="1">
      <c r="A426" s="38"/>
      <c r="B426" s="39"/>
      <c r="C426" s="40"/>
      <c r="D426" s="234" t="s">
        <v>260</v>
      </c>
      <c r="E426" s="40"/>
      <c r="F426" s="235" t="s">
        <v>1957</v>
      </c>
      <c r="G426" s="40"/>
      <c r="H426" s="40"/>
      <c r="I426" s="236"/>
      <c r="J426" s="40"/>
      <c r="K426" s="40"/>
      <c r="L426" s="44"/>
      <c r="M426" s="237"/>
      <c r="N426" s="238"/>
      <c r="O426" s="91"/>
      <c r="P426" s="91"/>
      <c r="Q426" s="91"/>
      <c r="R426" s="91"/>
      <c r="S426" s="91"/>
      <c r="T426" s="92"/>
      <c r="U426" s="38"/>
      <c r="V426" s="38"/>
      <c r="W426" s="38"/>
      <c r="X426" s="38"/>
      <c r="Y426" s="38"/>
      <c r="Z426" s="38"/>
      <c r="AA426" s="38"/>
      <c r="AB426" s="38"/>
      <c r="AC426" s="38"/>
      <c r="AD426" s="38"/>
      <c r="AE426" s="38"/>
      <c r="AT426" s="17" t="s">
        <v>260</v>
      </c>
      <c r="AU426" s="17" t="s">
        <v>86</v>
      </c>
    </row>
    <row r="427" s="2" customFormat="1" ht="24.15" customHeight="1">
      <c r="A427" s="38"/>
      <c r="B427" s="39"/>
      <c r="C427" s="292" t="s">
        <v>1619</v>
      </c>
      <c r="D427" s="292" t="s">
        <v>1133</v>
      </c>
      <c r="E427" s="293" t="s">
        <v>1960</v>
      </c>
      <c r="F427" s="294" t="s">
        <v>1961</v>
      </c>
      <c r="G427" s="295" t="s">
        <v>416</v>
      </c>
      <c r="H427" s="296">
        <v>2</v>
      </c>
      <c r="I427" s="297"/>
      <c r="J427" s="298">
        <f>ROUND(I427*H427,2)</f>
        <v>0</v>
      </c>
      <c r="K427" s="299"/>
      <c r="L427" s="300"/>
      <c r="M427" s="301" t="s">
        <v>1</v>
      </c>
      <c r="N427" s="302" t="s">
        <v>41</v>
      </c>
      <c r="O427" s="91"/>
      <c r="P427" s="230">
        <f>O427*H427</f>
        <v>0</v>
      </c>
      <c r="Q427" s="230">
        <v>0.0060000000000000001</v>
      </c>
      <c r="R427" s="230">
        <f>Q427*H427</f>
        <v>0.012</v>
      </c>
      <c r="S427" s="230">
        <v>0</v>
      </c>
      <c r="T427" s="231">
        <f>S427*H427</f>
        <v>0</v>
      </c>
      <c r="U427" s="38"/>
      <c r="V427" s="38"/>
      <c r="W427" s="38"/>
      <c r="X427" s="38"/>
      <c r="Y427" s="38"/>
      <c r="Z427" s="38"/>
      <c r="AA427" s="38"/>
      <c r="AB427" s="38"/>
      <c r="AC427" s="38"/>
      <c r="AD427" s="38"/>
      <c r="AE427" s="38"/>
      <c r="AR427" s="232" t="s">
        <v>299</v>
      </c>
      <c r="AT427" s="232" t="s">
        <v>1133</v>
      </c>
      <c r="AU427" s="232" t="s">
        <v>86</v>
      </c>
      <c r="AY427" s="17" t="s">
        <v>251</v>
      </c>
      <c r="BE427" s="233">
        <f>IF(N427="základní",J427,0)</f>
        <v>0</v>
      </c>
      <c r="BF427" s="233">
        <f>IF(N427="snížená",J427,0)</f>
        <v>0</v>
      </c>
      <c r="BG427" s="233">
        <f>IF(N427="zákl. přenesená",J427,0)</f>
        <v>0</v>
      </c>
      <c r="BH427" s="233">
        <f>IF(N427="sníž. přenesená",J427,0)</f>
        <v>0</v>
      </c>
      <c r="BI427" s="233">
        <f>IF(N427="nulová",J427,0)</f>
        <v>0</v>
      </c>
      <c r="BJ427" s="17" t="s">
        <v>84</v>
      </c>
      <c r="BK427" s="233">
        <f>ROUND(I427*H427,2)</f>
        <v>0</v>
      </c>
      <c r="BL427" s="17" t="s">
        <v>254</v>
      </c>
      <c r="BM427" s="232" t="s">
        <v>2758</v>
      </c>
    </row>
    <row r="428" s="2" customFormat="1">
      <c r="A428" s="38"/>
      <c r="B428" s="39"/>
      <c r="C428" s="40"/>
      <c r="D428" s="234" t="s">
        <v>260</v>
      </c>
      <c r="E428" s="40"/>
      <c r="F428" s="235" t="s">
        <v>1961</v>
      </c>
      <c r="G428" s="40"/>
      <c r="H428" s="40"/>
      <c r="I428" s="236"/>
      <c r="J428" s="40"/>
      <c r="K428" s="40"/>
      <c r="L428" s="44"/>
      <c r="M428" s="237"/>
      <c r="N428" s="238"/>
      <c r="O428" s="91"/>
      <c r="P428" s="91"/>
      <c r="Q428" s="91"/>
      <c r="R428" s="91"/>
      <c r="S428" s="91"/>
      <c r="T428" s="92"/>
      <c r="U428" s="38"/>
      <c r="V428" s="38"/>
      <c r="W428" s="38"/>
      <c r="X428" s="38"/>
      <c r="Y428" s="38"/>
      <c r="Z428" s="38"/>
      <c r="AA428" s="38"/>
      <c r="AB428" s="38"/>
      <c r="AC428" s="38"/>
      <c r="AD428" s="38"/>
      <c r="AE428" s="38"/>
      <c r="AT428" s="17" t="s">
        <v>260</v>
      </c>
      <c r="AU428" s="17" t="s">
        <v>86</v>
      </c>
    </row>
    <row r="429" s="12" customFormat="1">
      <c r="A429" s="12"/>
      <c r="B429" s="242"/>
      <c r="C429" s="243"/>
      <c r="D429" s="234" t="s">
        <v>276</v>
      </c>
      <c r="E429" s="244" t="s">
        <v>1</v>
      </c>
      <c r="F429" s="245" t="s">
        <v>86</v>
      </c>
      <c r="G429" s="243"/>
      <c r="H429" s="246">
        <v>2</v>
      </c>
      <c r="I429" s="247"/>
      <c r="J429" s="243"/>
      <c r="K429" s="243"/>
      <c r="L429" s="248"/>
      <c r="M429" s="249"/>
      <c r="N429" s="250"/>
      <c r="O429" s="250"/>
      <c r="P429" s="250"/>
      <c r="Q429" s="250"/>
      <c r="R429" s="250"/>
      <c r="S429" s="250"/>
      <c r="T429" s="251"/>
      <c r="U429" s="12"/>
      <c r="V429" s="12"/>
      <c r="W429" s="12"/>
      <c r="X429" s="12"/>
      <c r="Y429" s="12"/>
      <c r="Z429" s="12"/>
      <c r="AA429" s="12"/>
      <c r="AB429" s="12"/>
      <c r="AC429" s="12"/>
      <c r="AD429" s="12"/>
      <c r="AE429" s="12"/>
      <c r="AT429" s="252" t="s">
        <v>276</v>
      </c>
      <c r="AU429" s="252" t="s">
        <v>86</v>
      </c>
      <c r="AV429" s="12" t="s">
        <v>86</v>
      </c>
      <c r="AW429" s="12" t="s">
        <v>32</v>
      </c>
      <c r="AX429" s="12" t="s">
        <v>84</v>
      </c>
      <c r="AY429" s="252" t="s">
        <v>251</v>
      </c>
    </row>
    <row r="430" s="2" customFormat="1" ht="33" customHeight="1">
      <c r="A430" s="38"/>
      <c r="B430" s="39"/>
      <c r="C430" s="220" t="s">
        <v>1624</v>
      </c>
      <c r="D430" s="220" t="s">
        <v>255</v>
      </c>
      <c r="E430" s="221" t="s">
        <v>1964</v>
      </c>
      <c r="F430" s="222" t="s">
        <v>1965</v>
      </c>
      <c r="G430" s="223" t="s">
        <v>592</v>
      </c>
      <c r="H430" s="224">
        <v>0.17999999999999999</v>
      </c>
      <c r="I430" s="225"/>
      <c r="J430" s="226">
        <f>ROUND(I430*H430,2)</f>
        <v>0</v>
      </c>
      <c r="K430" s="227"/>
      <c r="L430" s="44"/>
      <c r="M430" s="228" t="s">
        <v>1</v>
      </c>
      <c r="N430" s="229" t="s">
        <v>41</v>
      </c>
      <c r="O430" s="91"/>
      <c r="P430" s="230">
        <f>O430*H430</f>
        <v>0</v>
      </c>
      <c r="Q430" s="230">
        <v>2.5018699999999998</v>
      </c>
      <c r="R430" s="230">
        <f>Q430*H430</f>
        <v>0.45033659999999998</v>
      </c>
      <c r="S430" s="230">
        <v>0</v>
      </c>
      <c r="T430" s="231">
        <f>S430*H430</f>
        <v>0</v>
      </c>
      <c r="U430" s="38"/>
      <c r="V430" s="38"/>
      <c r="W430" s="38"/>
      <c r="X430" s="38"/>
      <c r="Y430" s="38"/>
      <c r="Z430" s="38"/>
      <c r="AA430" s="38"/>
      <c r="AB430" s="38"/>
      <c r="AC430" s="38"/>
      <c r="AD430" s="38"/>
      <c r="AE430" s="38"/>
      <c r="AR430" s="232" t="s">
        <v>254</v>
      </c>
      <c r="AT430" s="232" t="s">
        <v>255</v>
      </c>
      <c r="AU430" s="232" t="s">
        <v>86</v>
      </c>
      <c r="AY430" s="17" t="s">
        <v>251</v>
      </c>
      <c r="BE430" s="233">
        <f>IF(N430="základní",J430,0)</f>
        <v>0</v>
      </c>
      <c r="BF430" s="233">
        <f>IF(N430="snížená",J430,0)</f>
        <v>0</v>
      </c>
      <c r="BG430" s="233">
        <f>IF(N430="zákl. přenesená",J430,0)</f>
        <v>0</v>
      </c>
      <c r="BH430" s="233">
        <f>IF(N430="sníž. přenesená",J430,0)</f>
        <v>0</v>
      </c>
      <c r="BI430" s="233">
        <f>IF(N430="nulová",J430,0)</f>
        <v>0</v>
      </c>
      <c r="BJ430" s="17" t="s">
        <v>84</v>
      </c>
      <c r="BK430" s="233">
        <f>ROUND(I430*H430,2)</f>
        <v>0</v>
      </c>
      <c r="BL430" s="17" t="s">
        <v>254</v>
      </c>
      <c r="BM430" s="232" t="s">
        <v>2759</v>
      </c>
    </row>
    <row r="431" s="2" customFormat="1">
      <c r="A431" s="38"/>
      <c r="B431" s="39"/>
      <c r="C431" s="40"/>
      <c r="D431" s="234" t="s">
        <v>260</v>
      </c>
      <c r="E431" s="40"/>
      <c r="F431" s="235" t="s">
        <v>1967</v>
      </c>
      <c r="G431" s="40"/>
      <c r="H431" s="40"/>
      <c r="I431" s="236"/>
      <c r="J431" s="40"/>
      <c r="K431" s="40"/>
      <c r="L431" s="44"/>
      <c r="M431" s="237"/>
      <c r="N431" s="238"/>
      <c r="O431" s="91"/>
      <c r="P431" s="91"/>
      <c r="Q431" s="91"/>
      <c r="R431" s="91"/>
      <c r="S431" s="91"/>
      <c r="T431" s="92"/>
      <c r="U431" s="38"/>
      <c r="V431" s="38"/>
      <c r="W431" s="38"/>
      <c r="X431" s="38"/>
      <c r="Y431" s="38"/>
      <c r="Z431" s="38"/>
      <c r="AA431" s="38"/>
      <c r="AB431" s="38"/>
      <c r="AC431" s="38"/>
      <c r="AD431" s="38"/>
      <c r="AE431" s="38"/>
      <c r="AT431" s="17" t="s">
        <v>260</v>
      </c>
      <c r="AU431" s="17" t="s">
        <v>86</v>
      </c>
    </row>
    <row r="432" s="2" customFormat="1">
      <c r="A432" s="38"/>
      <c r="B432" s="39"/>
      <c r="C432" s="40"/>
      <c r="D432" s="240" t="s">
        <v>274</v>
      </c>
      <c r="E432" s="40"/>
      <c r="F432" s="241" t="s">
        <v>1968</v>
      </c>
      <c r="G432" s="40"/>
      <c r="H432" s="40"/>
      <c r="I432" s="236"/>
      <c r="J432" s="40"/>
      <c r="K432" s="40"/>
      <c r="L432" s="44"/>
      <c r="M432" s="237"/>
      <c r="N432" s="238"/>
      <c r="O432" s="91"/>
      <c r="P432" s="91"/>
      <c r="Q432" s="91"/>
      <c r="R432" s="91"/>
      <c r="S432" s="91"/>
      <c r="T432" s="92"/>
      <c r="U432" s="38"/>
      <c r="V432" s="38"/>
      <c r="W432" s="38"/>
      <c r="X432" s="38"/>
      <c r="Y432" s="38"/>
      <c r="Z432" s="38"/>
      <c r="AA432" s="38"/>
      <c r="AB432" s="38"/>
      <c r="AC432" s="38"/>
      <c r="AD432" s="38"/>
      <c r="AE432" s="38"/>
      <c r="AT432" s="17" t="s">
        <v>274</v>
      </c>
      <c r="AU432" s="17" t="s">
        <v>86</v>
      </c>
    </row>
    <row r="433" s="13" customFormat="1">
      <c r="A433" s="13"/>
      <c r="B433" s="253"/>
      <c r="C433" s="254"/>
      <c r="D433" s="234" t="s">
        <v>276</v>
      </c>
      <c r="E433" s="255" t="s">
        <v>1</v>
      </c>
      <c r="F433" s="256" t="s">
        <v>2323</v>
      </c>
      <c r="G433" s="254"/>
      <c r="H433" s="255" t="s">
        <v>1</v>
      </c>
      <c r="I433" s="257"/>
      <c r="J433" s="254"/>
      <c r="K433" s="254"/>
      <c r="L433" s="258"/>
      <c r="M433" s="259"/>
      <c r="N433" s="260"/>
      <c r="O433" s="260"/>
      <c r="P433" s="260"/>
      <c r="Q433" s="260"/>
      <c r="R433" s="260"/>
      <c r="S433" s="260"/>
      <c r="T433" s="261"/>
      <c r="U433" s="13"/>
      <c r="V433" s="13"/>
      <c r="W433" s="13"/>
      <c r="X433" s="13"/>
      <c r="Y433" s="13"/>
      <c r="Z433" s="13"/>
      <c r="AA433" s="13"/>
      <c r="AB433" s="13"/>
      <c r="AC433" s="13"/>
      <c r="AD433" s="13"/>
      <c r="AE433" s="13"/>
      <c r="AT433" s="262" t="s">
        <v>276</v>
      </c>
      <c r="AU433" s="262" t="s">
        <v>86</v>
      </c>
      <c r="AV433" s="13" t="s">
        <v>84</v>
      </c>
      <c r="AW433" s="13" t="s">
        <v>32</v>
      </c>
      <c r="AX433" s="13" t="s">
        <v>76</v>
      </c>
      <c r="AY433" s="262" t="s">
        <v>251</v>
      </c>
    </row>
    <row r="434" s="12" customFormat="1">
      <c r="A434" s="12"/>
      <c r="B434" s="242"/>
      <c r="C434" s="243"/>
      <c r="D434" s="234" t="s">
        <v>276</v>
      </c>
      <c r="E434" s="244" t="s">
        <v>1</v>
      </c>
      <c r="F434" s="245" t="s">
        <v>2760</v>
      </c>
      <c r="G434" s="243"/>
      <c r="H434" s="246">
        <v>0.17999999999999999</v>
      </c>
      <c r="I434" s="247"/>
      <c r="J434" s="243"/>
      <c r="K434" s="243"/>
      <c r="L434" s="248"/>
      <c r="M434" s="249"/>
      <c r="N434" s="250"/>
      <c r="O434" s="250"/>
      <c r="P434" s="250"/>
      <c r="Q434" s="250"/>
      <c r="R434" s="250"/>
      <c r="S434" s="250"/>
      <c r="T434" s="251"/>
      <c r="U434" s="12"/>
      <c r="V434" s="12"/>
      <c r="W434" s="12"/>
      <c r="X434" s="12"/>
      <c r="Y434" s="12"/>
      <c r="Z434" s="12"/>
      <c r="AA434" s="12"/>
      <c r="AB434" s="12"/>
      <c r="AC434" s="12"/>
      <c r="AD434" s="12"/>
      <c r="AE434" s="12"/>
      <c r="AT434" s="252" t="s">
        <v>276</v>
      </c>
      <c r="AU434" s="252" t="s">
        <v>86</v>
      </c>
      <c r="AV434" s="12" t="s">
        <v>86</v>
      </c>
      <c r="AW434" s="12" t="s">
        <v>32</v>
      </c>
      <c r="AX434" s="12" t="s">
        <v>76</v>
      </c>
      <c r="AY434" s="252" t="s">
        <v>251</v>
      </c>
    </row>
    <row r="435" s="15" customFormat="1">
      <c r="A435" s="15"/>
      <c r="B435" s="274"/>
      <c r="C435" s="275"/>
      <c r="D435" s="234" t="s">
        <v>276</v>
      </c>
      <c r="E435" s="276" t="s">
        <v>1</v>
      </c>
      <c r="F435" s="277" t="s">
        <v>423</v>
      </c>
      <c r="G435" s="275"/>
      <c r="H435" s="278">
        <v>0.17999999999999999</v>
      </c>
      <c r="I435" s="279"/>
      <c r="J435" s="275"/>
      <c r="K435" s="275"/>
      <c r="L435" s="280"/>
      <c r="M435" s="281"/>
      <c r="N435" s="282"/>
      <c r="O435" s="282"/>
      <c r="P435" s="282"/>
      <c r="Q435" s="282"/>
      <c r="R435" s="282"/>
      <c r="S435" s="282"/>
      <c r="T435" s="283"/>
      <c r="U435" s="15"/>
      <c r="V435" s="15"/>
      <c r="W435" s="15"/>
      <c r="X435" s="15"/>
      <c r="Y435" s="15"/>
      <c r="Z435" s="15"/>
      <c r="AA435" s="15"/>
      <c r="AB435" s="15"/>
      <c r="AC435" s="15"/>
      <c r="AD435" s="15"/>
      <c r="AE435" s="15"/>
      <c r="AT435" s="284" t="s">
        <v>276</v>
      </c>
      <c r="AU435" s="284" t="s">
        <v>86</v>
      </c>
      <c r="AV435" s="15" t="s">
        <v>254</v>
      </c>
      <c r="AW435" s="15" t="s">
        <v>32</v>
      </c>
      <c r="AX435" s="15" t="s">
        <v>84</v>
      </c>
      <c r="AY435" s="284" t="s">
        <v>251</v>
      </c>
    </row>
    <row r="436" s="11" customFormat="1" ht="22.8" customHeight="1">
      <c r="A436" s="11"/>
      <c r="B436" s="206"/>
      <c r="C436" s="207"/>
      <c r="D436" s="208" t="s">
        <v>75</v>
      </c>
      <c r="E436" s="272" t="s">
        <v>306</v>
      </c>
      <c r="F436" s="272" t="s">
        <v>814</v>
      </c>
      <c r="G436" s="207"/>
      <c r="H436" s="207"/>
      <c r="I436" s="210"/>
      <c r="J436" s="273">
        <f>BK436</f>
        <v>0</v>
      </c>
      <c r="K436" s="207"/>
      <c r="L436" s="212"/>
      <c r="M436" s="213"/>
      <c r="N436" s="214"/>
      <c r="O436" s="214"/>
      <c r="P436" s="215">
        <f>SUM(P437:P469)</f>
        <v>0</v>
      </c>
      <c r="Q436" s="214"/>
      <c r="R436" s="215">
        <f>SUM(R437:R469)</f>
        <v>32.242442400000002</v>
      </c>
      <c r="S436" s="214"/>
      <c r="T436" s="216">
        <f>SUM(T437:T469)</f>
        <v>0</v>
      </c>
      <c r="U436" s="11"/>
      <c r="V436" s="11"/>
      <c r="W436" s="11"/>
      <c r="X436" s="11"/>
      <c r="Y436" s="11"/>
      <c r="Z436" s="11"/>
      <c r="AA436" s="11"/>
      <c r="AB436" s="11"/>
      <c r="AC436" s="11"/>
      <c r="AD436" s="11"/>
      <c r="AE436" s="11"/>
      <c r="AR436" s="217" t="s">
        <v>84</v>
      </c>
      <c r="AT436" s="218" t="s">
        <v>75</v>
      </c>
      <c r="AU436" s="218" t="s">
        <v>84</v>
      </c>
      <c r="AY436" s="217" t="s">
        <v>251</v>
      </c>
      <c r="BK436" s="219">
        <f>SUM(BK437:BK469)</f>
        <v>0</v>
      </c>
    </row>
    <row r="437" s="2" customFormat="1" ht="24.15" customHeight="1">
      <c r="A437" s="38"/>
      <c r="B437" s="39"/>
      <c r="C437" s="220" t="s">
        <v>1628</v>
      </c>
      <c r="D437" s="220" t="s">
        <v>255</v>
      </c>
      <c r="E437" s="221" t="s">
        <v>1695</v>
      </c>
      <c r="F437" s="222" t="s">
        <v>1696</v>
      </c>
      <c r="G437" s="223" t="s">
        <v>802</v>
      </c>
      <c r="H437" s="224">
        <v>60</v>
      </c>
      <c r="I437" s="225"/>
      <c r="J437" s="226">
        <f>ROUND(I437*H437,2)</f>
        <v>0</v>
      </c>
      <c r="K437" s="227"/>
      <c r="L437" s="44"/>
      <c r="M437" s="228" t="s">
        <v>1</v>
      </c>
      <c r="N437" s="229" t="s">
        <v>41</v>
      </c>
      <c r="O437" s="91"/>
      <c r="P437" s="230">
        <f>O437*H437</f>
        <v>0</v>
      </c>
      <c r="Q437" s="230">
        <v>0.10988000000000001</v>
      </c>
      <c r="R437" s="230">
        <f>Q437*H437</f>
        <v>6.5928000000000004</v>
      </c>
      <c r="S437" s="230">
        <v>0</v>
      </c>
      <c r="T437" s="231">
        <f>S437*H437</f>
        <v>0</v>
      </c>
      <c r="U437" s="38"/>
      <c r="V437" s="38"/>
      <c r="W437" s="38"/>
      <c r="X437" s="38"/>
      <c r="Y437" s="38"/>
      <c r="Z437" s="38"/>
      <c r="AA437" s="38"/>
      <c r="AB437" s="38"/>
      <c r="AC437" s="38"/>
      <c r="AD437" s="38"/>
      <c r="AE437" s="38"/>
      <c r="AR437" s="232" t="s">
        <v>254</v>
      </c>
      <c r="AT437" s="232" t="s">
        <v>255</v>
      </c>
      <c r="AU437" s="232" t="s">
        <v>86</v>
      </c>
      <c r="AY437" s="17" t="s">
        <v>251</v>
      </c>
      <c r="BE437" s="233">
        <f>IF(N437="základní",J437,0)</f>
        <v>0</v>
      </c>
      <c r="BF437" s="233">
        <f>IF(N437="snížená",J437,0)</f>
        <v>0</v>
      </c>
      <c r="BG437" s="233">
        <f>IF(N437="zákl. přenesená",J437,0)</f>
        <v>0</v>
      </c>
      <c r="BH437" s="233">
        <f>IF(N437="sníž. přenesená",J437,0)</f>
        <v>0</v>
      </c>
      <c r="BI437" s="233">
        <f>IF(N437="nulová",J437,0)</f>
        <v>0</v>
      </c>
      <c r="BJ437" s="17" t="s">
        <v>84</v>
      </c>
      <c r="BK437" s="233">
        <f>ROUND(I437*H437,2)</f>
        <v>0</v>
      </c>
      <c r="BL437" s="17" t="s">
        <v>254</v>
      </c>
      <c r="BM437" s="232" t="s">
        <v>2761</v>
      </c>
    </row>
    <row r="438" s="2" customFormat="1">
      <c r="A438" s="38"/>
      <c r="B438" s="39"/>
      <c r="C438" s="40"/>
      <c r="D438" s="234" t="s">
        <v>260</v>
      </c>
      <c r="E438" s="40"/>
      <c r="F438" s="235" t="s">
        <v>1698</v>
      </c>
      <c r="G438" s="40"/>
      <c r="H438" s="40"/>
      <c r="I438" s="236"/>
      <c r="J438" s="40"/>
      <c r="K438" s="40"/>
      <c r="L438" s="44"/>
      <c r="M438" s="237"/>
      <c r="N438" s="238"/>
      <c r="O438" s="91"/>
      <c r="P438" s="91"/>
      <c r="Q438" s="91"/>
      <c r="R438" s="91"/>
      <c r="S438" s="91"/>
      <c r="T438" s="92"/>
      <c r="U438" s="38"/>
      <c r="V438" s="38"/>
      <c r="W438" s="38"/>
      <c r="X438" s="38"/>
      <c r="Y438" s="38"/>
      <c r="Z438" s="38"/>
      <c r="AA438" s="38"/>
      <c r="AB438" s="38"/>
      <c r="AC438" s="38"/>
      <c r="AD438" s="38"/>
      <c r="AE438" s="38"/>
      <c r="AT438" s="17" t="s">
        <v>260</v>
      </c>
      <c r="AU438" s="17" t="s">
        <v>86</v>
      </c>
    </row>
    <row r="439" s="2" customFormat="1">
      <c r="A439" s="38"/>
      <c r="B439" s="39"/>
      <c r="C439" s="40"/>
      <c r="D439" s="240" t="s">
        <v>274</v>
      </c>
      <c r="E439" s="40"/>
      <c r="F439" s="241" t="s">
        <v>1699</v>
      </c>
      <c r="G439" s="40"/>
      <c r="H439" s="40"/>
      <c r="I439" s="236"/>
      <c r="J439" s="40"/>
      <c r="K439" s="40"/>
      <c r="L439" s="44"/>
      <c r="M439" s="237"/>
      <c r="N439" s="238"/>
      <c r="O439" s="91"/>
      <c r="P439" s="91"/>
      <c r="Q439" s="91"/>
      <c r="R439" s="91"/>
      <c r="S439" s="91"/>
      <c r="T439" s="92"/>
      <c r="U439" s="38"/>
      <c r="V439" s="38"/>
      <c r="W439" s="38"/>
      <c r="X439" s="38"/>
      <c r="Y439" s="38"/>
      <c r="Z439" s="38"/>
      <c r="AA439" s="38"/>
      <c r="AB439" s="38"/>
      <c r="AC439" s="38"/>
      <c r="AD439" s="38"/>
      <c r="AE439" s="38"/>
      <c r="AT439" s="17" t="s">
        <v>274</v>
      </c>
      <c r="AU439" s="17" t="s">
        <v>86</v>
      </c>
    </row>
    <row r="440" s="13" customFormat="1">
      <c r="A440" s="13"/>
      <c r="B440" s="253"/>
      <c r="C440" s="254"/>
      <c r="D440" s="234" t="s">
        <v>276</v>
      </c>
      <c r="E440" s="255" t="s">
        <v>1</v>
      </c>
      <c r="F440" s="256" t="s">
        <v>1700</v>
      </c>
      <c r="G440" s="254"/>
      <c r="H440" s="255" t="s">
        <v>1</v>
      </c>
      <c r="I440" s="257"/>
      <c r="J440" s="254"/>
      <c r="K440" s="254"/>
      <c r="L440" s="258"/>
      <c r="M440" s="259"/>
      <c r="N440" s="260"/>
      <c r="O440" s="260"/>
      <c r="P440" s="260"/>
      <c r="Q440" s="260"/>
      <c r="R440" s="260"/>
      <c r="S440" s="260"/>
      <c r="T440" s="261"/>
      <c r="U440" s="13"/>
      <c r="V440" s="13"/>
      <c r="W440" s="13"/>
      <c r="X440" s="13"/>
      <c r="Y440" s="13"/>
      <c r="Z440" s="13"/>
      <c r="AA440" s="13"/>
      <c r="AB440" s="13"/>
      <c r="AC440" s="13"/>
      <c r="AD440" s="13"/>
      <c r="AE440" s="13"/>
      <c r="AT440" s="262" t="s">
        <v>276</v>
      </c>
      <c r="AU440" s="262" t="s">
        <v>86</v>
      </c>
      <c r="AV440" s="13" t="s">
        <v>84</v>
      </c>
      <c r="AW440" s="13" t="s">
        <v>32</v>
      </c>
      <c r="AX440" s="13" t="s">
        <v>76</v>
      </c>
      <c r="AY440" s="262" t="s">
        <v>251</v>
      </c>
    </row>
    <row r="441" s="12" customFormat="1">
      <c r="A441" s="12"/>
      <c r="B441" s="242"/>
      <c r="C441" s="243"/>
      <c r="D441" s="234" t="s">
        <v>276</v>
      </c>
      <c r="E441" s="244" t="s">
        <v>1</v>
      </c>
      <c r="F441" s="245" t="s">
        <v>2762</v>
      </c>
      <c r="G441" s="243"/>
      <c r="H441" s="246">
        <v>60</v>
      </c>
      <c r="I441" s="247"/>
      <c r="J441" s="243"/>
      <c r="K441" s="243"/>
      <c r="L441" s="248"/>
      <c r="M441" s="249"/>
      <c r="N441" s="250"/>
      <c r="O441" s="250"/>
      <c r="P441" s="250"/>
      <c r="Q441" s="250"/>
      <c r="R441" s="250"/>
      <c r="S441" s="250"/>
      <c r="T441" s="251"/>
      <c r="U441" s="12"/>
      <c r="V441" s="12"/>
      <c r="W441" s="12"/>
      <c r="X441" s="12"/>
      <c r="Y441" s="12"/>
      <c r="Z441" s="12"/>
      <c r="AA441" s="12"/>
      <c r="AB441" s="12"/>
      <c r="AC441" s="12"/>
      <c r="AD441" s="12"/>
      <c r="AE441" s="12"/>
      <c r="AT441" s="252" t="s">
        <v>276</v>
      </c>
      <c r="AU441" s="252" t="s">
        <v>86</v>
      </c>
      <c r="AV441" s="12" t="s">
        <v>86</v>
      </c>
      <c r="AW441" s="12" t="s">
        <v>32</v>
      </c>
      <c r="AX441" s="12" t="s">
        <v>84</v>
      </c>
      <c r="AY441" s="252" t="s">
        <v>251</v>
      </c>
    </row>
    <row r="442" s="2" customFormat="1" ht="16.5" customHeight="1">
      <c r="A442" s="38"/>
      <c r="B442" s="39"/>
      <c r="C442" s="292" t="s">
        <v>1632</v>
      </c>
      <c r="D442" s="292" t="s">
        <v>1133</v>
      </c>
      <c r="E442" s="293" t="s">
        <v>1703</v>
      </c>
      <c r="F442" s="294" t="s">
        <v>1704</v>
      </c>
      <c r="G442" s="295" t="s">
        <v>409</v>
      </c>
      <c r="H442" s="296">
        <v>6.0599999999999996</v>
      </c>
      <c r="I442" s="297"/>
      <c r="J442" s="298">
        <f>ROUND(I442*H442,2)</f>
        <v>0</v>
      </c>
      <c r="K442" s="299"/>
      <c r="L442" s="300"/>
      <c r="M442" s="301" t="s">
        <v>1</v>
      </c>
      <c r="N442" s="302" t="s">
        <v>41</v>
      </c>
      <c r="O442" s="91"/>
      <c r="P442" s="230">
        <f>O442*H442</f>
        <v>0</v>
      </c>
      <c r="Q442" s="230">
        <v>0.222</v>
      </c>
      <c r="R442" s="230">
        <f>Q442*H442</f>
        <v>1.3453199999999999</v>
      </c>
      <c r="S442" s="230">
        <v>0</v>
      </c>
      <c r="T442" s="231">
        <f>S442*H442</f>
        <v>0</v>
      </c>
      <c r="U442" s="38"/>
      <c r="V442" s="38"/>
      <c r="W442" s="38"/>
      <c r="X442" s="38"/>
      <c r="Y442" s="38"/>
      <c r="Z442" s="38"/>
      <c r="AA442" s="38"/>
      <c r="AB442" s="38"/>
      <c r="AC442" s="38"/>
      <c r="AD442" s="38"/>
      <c r="AE442" s="38"/>
      <c r="AR442" s="232" t="s">
        <v>299</v>
      </c>
      <c r="AT442" s="232" t="s">
        <v>1133</v>
      </c>
      <c r="AU442" s="232" t="s">
        <v>86</v>
      </c>
      <c r="AY442" s="17" t="s">
        <v>251</v>
      </c>
      <c r="BE442" s="233">
        <f>IF(N442="základní",J442,0)</f>
        <v>0</v>
      </c>
      <c r="BF442" s="233">
        <f>IF(N442="snížená",J442,0)</f>
        <v>0</v>
      </c>
      <c r="BG442" s="233">
        <f>IF(N442="zákl. přenesená",J442,0)</f>
        <v>0</v>
      </c>
      <c r="BH442" s="233">
        <f>IF(N442="sníž. přenesená",J442,0)</f>
        <v>0</v>
      </c>
      <c r="BI442" s="233">
        <f>IF(N442="nulová",J442,0)</f>
        <v>0</v>
      </c>
      <c r="BJ442" s="17" t="s">
        <v>84</v>
      </c>
      <c r="BK442" s="233">
        <f>ROUND(I442*H442,2)</f>
        <v>0</v>
      </c>
      <c r="BL442" s="17" t="s">
        <v>254</v>
      </c>
      <c r="BM442" s="232" t="s">
        <v>2763</v>
      </c>
    </row>
    <row r="443" s="2" customFormat="1">
      <c r="A443" s="38"/>
      <c r="B443" s="39"/>
      <c r="C443" s="40"/>
      <c r="D443" s="234" t="s">
        <v>260</v>
      </c>
      <c r="E443" s="40"/>
      <c r="F443" s="235" t="s">
        <v>1704</v>
      </c>
      <c r="G443" s="40"/>
      <c r="H443" s="40"/>
      <c r="I443" s="236"/>
      <c r="J443" s="40"/>
      <c r="K443" s="40"/>
      <c r="L443" s="44"/>
      <c r="M443" s="237"/>
      <c r="N443" s="238"/>
      <c r="O443" s="91"/>
      <c r="P443" s="91"/>
      <c r="Q443" s="91"/>
      <c r="R443" s="91"/>
      <c r="S443" s="91"/>
      <c r="T443" s="92"/>
      <c r="U443" s="38"/>
      <c r="V443" s="38"/>
      <c r="W443" s="38"/>
      <c r="X443" s="38"/>
      <c r="Y443" s="38"/>
      <c r="Z443" s="38"/>
      <c r="AA443" s="38"/>
      <c r="AB443" s="38"/>
      <c r="AC443" s="38"/>
      <c r="AD443" s="38"/>
      <c r="AE443" s="38"/>
      <c r="AT443" s="17" t="s">
        <v>260</v>
      </c>
      <c r="AU443" s="17" t="s">
        <v>86</v>
      </c>
    </row>
    <row r="444" s="12" customFormat="1">
      <c r="A444" s="12"/>
      <c r="B444" s="242"/>
      <c r="C444" s="243"/>
      <c r="D444" s="234" t="s">
        <v>276</v>
      </c>
      <c r="E444" s="243"/>
      <c r="F444" s="245" t="s">
        <v>2583</v>
      </c>
      <c r="G444" s="243"/>
      <c r="H444" s="246">
        <v>6.0599999999999996</v>
      </c>
      <c r="I444" s="247"/>
      <c r="J444" s="243"/>
      <c r="K444" s="243"/>
      <c r="L444" s="248"/>
      <c r="M444" s="249"/>
      <c r="N444" s="250"/>
      <c r="O444" s="250"/>
      <c r="P444" s="250"/>
      <c r="Q444" s="250"/>
      <c r="R444" s="250"/>
      <c r="S444" s="250"/>
      <c r="T444" s="251"/>
      <c r="U444" s="12"/>
      <c r="V444" s="12"/>
      <c r="W444" s="12"/>
      <c r="X444" s="12"/>
      <c r="Y444" s="12"/>
      <c r="Z444" s="12"/>
      <c r="AA444" s="12"/>
      <c r="AB444" s="12"/>
      <c r="AC444" s="12"/>
      <c r="AD444" s="12"/>
      <c r="AE444" s="12"/>
      <c r="AT444" s="252" t="s">
        <v>276</v>
      </c>
      <c r="AU444" s="252" t="s">
        <v>86</v>
      </c>
      <c r="AV444" s="12" t="s">
        <v>86</v>
      </c>
      <c r="AW444" s="12" t="s">
        <v>4</v>
      </c>
      <c r="AX444" s="12" t="s">
        <v>84</v>
      </c>
      <c r="AY444" s="252" t="s">
        <v>251</v>
      </c>
    </row>
    <row r="445" s="2" customFormat="1" ht="33" customHeight="1">
      <c r="A445" s="38"/>
      <c r="B445" s="39"/>
      <c r="C445" s="220" t="s">
        <v>1636</v>
      </c>
      <c r="D445" s="220" t="s">
        <v>255</v>
      </c>
      <c r="E445" s="221" t="s">
        <v>1708</v>
      </c>
      <c r="F445" s="222" t="s">
        <v>1709</v>
      </c>
      <c r="G445" s="223" t="s">
        <v>802</v>
      </c>
      <c r="H445" s="224">
        <v>42</v>
      </c>
      <c r="I445" s="225"/>
      <c r="J445" s="226">
        <f>ROUND(I445*H445,2)</f>
        <v>0</v>
      </c>
      <c r="K445" s="227"/>
      <c r="L445" s="44"/>
      <c r="M445" s="228" t="s">
        <v>1</v>
      </c>
      <c r="N445" s="229" t="s">
        <v>41</v>
      </c>
      <c r="O445" s="91"/>
      <c r="P445" s="230">
        <f>O445*H445</f>
        <v>0</v>
      </c>
      <c r="Q445" s="230">
        <v>0.15540000000000001</v>
      </c>
      <c r="R445" s="230">
        <f>Q445*H445</f>
        <v>6.5268000000000006</v>
      </c>
      <c r="S445" s="230">
        <v>0</v>
      </c>
      <c r="T445" s="231">
        <f>S445*H445</f>
        <v>0</v>
      </c>
      <c r="U445" s="38"/>
      <c r="V445" s="38"/>
      <c r="W445" s="38"/>
      <c r="X445" s="38"/>
      <c r="Y445" s="38"/>
      <c r="Z445" s="38"/>
      <c r="AA445" s="38"/>
      <c r="AB445" s="38"/>
      <c r="AC445" s="38"/>
      <c r="AD445" s="38"/>
      <c r="AE445" s="38"/>
      <c r="AR445" s="232" t="s">
        <v>254</v>
      </c>
      <c r="AT445" s="232" t="s">
        <v>255</v>
      </c>
      <c r="AU445" s="232" t="s">
        <v>86</v>
      </c>
      <c r="AY445" s="17" t="s">
        <v>251</v>
      </c>
      <c r="BE445" s="233">
        <f>IF(N445="základní",J445,0)</f>
        <v>0</v>
      </c>
      <c r="BF445" s="233">
        <f>IF(N445="snížená",J445,0)</f>
        <v>0</v>
      </c>
      <c r="BG445" s="233">
        <f>IF(N445="zákl. přenesená",J445,0)</f>
        <v>0</v>
      </c>
      <c r="BH445" s="233">
        <f>IF(N445="sníž. přenesená",J445,0)</f>
        <v>0</v>
      </c>
      <c r="BI445" s="233">
        <f>IF(N445="nulová",J445,0)</f>
        <v>0</v>
      </c>
      <c r="BJ445" s="17" t="s">
        <v>84</v>
      </c>
      <c r="BK445" s="233">
        <f>ROUND(I445*H445,2)</f>
        <v>0</v>
      </c>
      <c r="BL445" s="17" t="s">
        <v>254</v>
      </c>
      <c r="BM445" s="232" t="s">
        <v>2764</v>
      </c>
    </row>
    <row r="446" s="2" customFormat="1">
      <c r="A446" s="38"/>
      <c r="B446" s="39"/>
      <c r="C446" s="40"/>
      <c r="D446" s="234" t="s">
        <v>260</v>
      </c>
      <c r="E446" s="40"/>
      <c r="F446" s="235" t="s">
        <v>1711</v>
      </c>
      <c r="G446" s="40"/>
      <c r="H446" s="40"/>
      <c r="I446" s="236"/>
      <c r="J446" s="40"/>
      <c r="K446" s="40"/>
      <c r="L446" s="44"/>
      <c r="M446" s="237"/>
      <c r="N446" s="238"/>
      <c r="O446" s="91"/>
      <c r="P446" s="91"/>
      <c r="Q446" s="91"/>
      <c r="R446" s="91"/>
      <c r="S446" s="91"/>
      <c r="T446" s="92"/>
      <c r="U446" s="38"/>
      <c r="V446" s="38"/>
      <c r="W446" s="38"/>
      <c r="X446" s="38"/>
      <c r="Y446" s="38"/>
      <c r="Z446" s="38"/>
      <c r="AA446" s="38"/>
      <c r="AB446" s="38"/>
      <c r="AC446" s="38"/>
      <c r="AD446" s="38"/>
      <c r="AE446" s="38"/>
      <c r="AT446" s="17" t="s">
        <v>260</v>
      </c>
      <c r="AU446" s="17" t="s">
        <v>86</v>
      </c>
    </row>
    <row r="447" s="2" customFormat="1">
      <c r="A447" s="38"/>
      <c r="B447" s="39"/>
      <c r="C447" s="40"/>
      <c r="D447" s="240" t="s">
        <v>274</v>
      </c>
      <c r="E447" s="40"/>
      <c r="F447" s="241" t="s">
        <v>1712</v>
      </c>
      <c r="G447" s="40"/>
      <c r="H447" s="40"/>
      <c r="I447" s="236"/>
      <c r="J447" s="40"/>
      <c r="K447" s="40"/>
      <c r="L447" s="44"/>
      <c r="M447" s="237"/>
      <c r="N447" s="238"/>
      <c r="O447" s="91"/>
      <c r="P447" s="91"/>
      <c r="Q447" s="91"/>
      <c r="R447" s="91"/>
      <c r="S447" s="91"/>
      <c r="T447" s="92"/>
      <c r="U447" s="38"/>
      <c r="V447" s="38"/>
      <c r="W447" s="38"/>
      <c r="X447" s="38"/>
      <c r="Y447" s="38"/>
      <c r="Z447" s="38"/>
      <c r="AA447" s="38"/>
      <c r="AB447" s="38"/>
      <c r="AC447" s="38"/>
      <c r="AD447" s="38"/>
      <c r="AE447" s="38"/>
      <c r="AT447" s="17" t="s">
        <v>274</v>
      </c>
      <c r="AU447" s="17" t="s">
        <v>86</v>
      </c>
    </row>
    <row r="448" s="13" customFormat="1">
      <c r="A448" s="13"/>
      <c r="B448" s="253"/>
      <c r="C448" s="254"/>
      <c r="D448" s="234" t="s">
        <v>276</v>
      </c>
      <c r="E448" s="255" t="s">
        <v>1</v>
      </c>
      <c r="F448" s="256" t="s">
        <v>1713</v>
      </c>
      <c r="G448" s="254"/>
      <c r="H448" s="255" t="s">
        <v>1</v>
      </c>
      <c r="I448" s="257"/>
      <c r="J448" s="254"/>
      <c r="K448" s="254"/>
      <c r="L448" s="258"/>
      <c r="M448" s="259"/>
      <c r="N448" s="260"/>
      <c r="O448" s="260"/>
      <c r="P448" s="260"/>
      <c r="Q448" s="260"/>
      <c r="R448" s="260"/>
      <c r="S448" s="260"/>
      <c r="T448" s="261"/>
      <c r="U448" s="13"/>
      <c r="V448" s="13"/>
      <c r="W448" s="13"/>
      <c r="X448" s="13"/>
      <c r="Y448" s="13"/>
      <c r="Z448" s="13"/>
      <c r="AA448" s="13"/>
      <c r="AB448" s="13"/>
      <c r="AC448" s="13"/>
      <c r="AD448" s="13"/>
      <c r="AE448" s="13"/>
      <c r="AT448" s="262" t="s">
        <v>276</v>
      </c>
      <c r="AU448" s="262" t="s">
        <v>86</v>
      </c>
      <c r="AV448" s="13" t="s">
        <v>84</v>
      </c>
      <c r="AW448" s="13" t="s">
        <v>32</v>
      </c>
      <c r="AX448" s="13" t="s">
        <v>76</v>
      </c>
      <c r="AY448" s="262" t="s">
        <v>251</v>
      </c>
    </row>
    <row r="449" s="12" customFormat="1">
      <c r="A449" s="12"/>
      <c r="B449" s="242"/>
      <c r="C449" s="243"/>
      <c r="D449" s="234" t="s">
        <v>276</v>
      </c>
      <c r="E449" s="244" t="s">
        <v>1</v>
      </c>
      <c r="F449" s="245" t="s">
        <v>2765</v>
      </c>
      <c r="G449" s="243"/>
      <c r="H449" s="246">
        <v>12</v>
      </c>
      <c r="I449" s="247"/>
      <c r="J449" s="243"/>
      <c r="K449" s="243"/>
      <c r="L449" s="248"/>
      <c r="M449" s="249"/>
      <c r="N449" s="250"/>
      <c r="O449" s="250"/>
      <c r="P449" s="250"/>
      <c r="Q449" s="250"/>
      <c r="R449" s="250"/>
      <c r="S449" s="250"/>
      <c r="T449" s="251"/>
      <c r="U449" s="12"/>
      <c r="V449" s="12"/>
      <c r="W449" s="12"/>
      <c r="X449" s="12"/>
      <c r="Y449" s="12"/>
      <c r="Z449" s="12"/>
      <c r="AA449" s="12"/>
      <c r="AB449" s="12"/>
      <c r="AC449" s="12"/>
      <c r="AD449" s="12"/>
      <c r="AE449" s="12"/>
      <c r="AT449" s="252" t="s">
        <v>276</v>
      </c>
      <c r="AU449" s="252" t="s">
        <v>86</v>
      </c>
      <c r="AV449" s="12" t="s">
        <v>86</v>
      </c>
      <c r="AW449" s="12" t="s">
        <v>32</v>
      </c>
      <c r="AX449" s="12" t="s">
        <v>76</v>
      </c>
      <c r="AY449" s="252" t="s">
        <v>251</v>
      </c>
    </row>
    <row r="450" s="12" customFormat="1">
      <c r="A450" s="12"/>
      <c r="B450" s="242"/>
      <c r="C450" s="243"/>
      <c r="D450" s="234" t="s">
        <v>276</v>
      </c>
      <c r="E450" s="244" t="s">
        <v>1</v>
      </c>
      <c r="F450" s="245" t="s">
        <v>2766</v>
      </c>
      <c r="G450" s="243"/>
      <c r="H450" s="246">
        <v>30</v>
      </c>
      <c r="I450" s="247"/>
      <c r="J450" s="243"/>
      <c r="K450" s="243"/>
      <c r="L450" s="248"/>
      <c r="M450" s="249"/>
      <c r="N450" s="250"/>
      <c r="O450" s="250"/>
      <c r="P450" s="250"/>
      <c r="Q450" s="250"/>
      <c r="R450" s="250"/>
      <c r="S450" s="250"/>
      <c r="T450" s="251"/>
      <c r="U450" s="12"/>
      <c r="V450" s="12"/>
      <c r="W450" s="12"/>
      <c r="X450" s="12"/>
      <c r="Y450" s="12"/>
      <c r="Z450" s="12"/>
      <c r="AA450" s="12"/>
      <c r="AB450" s="12"/>
      <c r="AC450" s="12"/>
      <c r="AD450" s="12"/>
      <c r="AE450" s="12"/>
      <c r="AT450" s="252" t="s">
        <v>276</v>
      </c>
      <c r="AU450" s="252" t="s">
        <v>86</v>
      </c>
      <c r="AV450" s="12" t="s">
        <v>86</v>
      </c>
      <c r="AW450" s="12" t="s">
        <v>32</v>
      </c>
      <c r="AX450" s="12" t="s">
        <v>76</v>
      </c>
      <c r="AY450" s="252" t="s">
        <v>251</v>
      </c>
    </row>
    <row r="451" s="15" customFormat="1">
      <c r="A451" s="15"/>
      <c r="B451" s="274"/>
      <c r="C451" s="275"/>
      <c r="D451" s="234" t="s">
        <v>276</v>
      </c>
      <c r="E451" s="276" t="s">
        <v>1</v>
      </c>
      <c r="F451" s="277" t="s">
        <v>423</v>
      </c>
      <c r="G451" s="275"/>
      <c r="H451" s="278">
        <v>42</v>
      </c>
      <c r="I451" s="279"/>
      <c r="J451" s="275"/>
      <c r="K451" s="275"/>
      <c r="L451" s="280"/>
      <c r="M451" s="281"/>
      <c r="N451" s="282"/>
      <c r="O451" s="282"/>
      <c r="P451" s="282"/>
      <c r="Q451" s="282"/>
      <c r="R451" s="282"/>
      <c r="S451" s="282"/>
      <c r="T451" s="283"/>
      <c r="U451" s="15"/>
      <c r="V451" s="15"/>
      <c r="W451" s="15"/>
      <c r="X451" s="15"/>
      <c r="Y451" s="15"/>
      <c r="Z451" s="15"/>
      <c r="AA451" s="15"/>
      <c r="AB451" s="15"/>
      <c r="AC451" s="15"/>
      <c r="AD451" s="15"/>
      <c r="AE451" s="15"/>
      <c r="AT451" s="284" t="s">
        <v>276</v>
      </c>
      <c r="AU451" s="284" t="s">
        <v>86</v>
      </c>
      <c r="AV451" s="15" t="s">
        <v>254</v>
      </c>
      <c r="AW451" s="15" t="s">
        <v>32</v>
      </c>
      <c r="AX451" s="15" t="s">
        <v>84</v>
      </c>
      <c r="AY451" s="284" t="s">
        <v>251</v>
      </c>
    </row>
    <row r="452" s="2" customFormat="1" ht="16.5" customHeight="1">
      <c r="A452" s="38"/>
      <c r="B452" s="39"/>
      <c r="C452" s="292" t="s">
        <v>1640</v>
      </c>
      <c r="D452" s="292" t="s">
        <v>1133</v>
      </c>
      <c r="E452" s="293" t="s">
        <v>1716</v>
      </c>
      <c r="F452" s="294" t="s">
        <v>1717</v>
      </c>
      <c r="G452" s="295" t="s">
        <v>802</v>
      </c>
      <c r="H452" s="296">
        <v>42.840000000000003</v>
      </c>
      <c r="I452" s="297"/>
      <c r="J452" s="298">
        <f>ROUND(I452*H452,2)</f>
        <v>0</v>
      </c>
      <c r="K452" s="299"/>
      <c r="L452" s="300"/>
      <c r="M452" s="301" t="s">
        <v>1</v>
      </c>
      <c r="N452" s="302" t="s">
        <v>41</v>
      </c>
      <c r="O452" s="91"/>
      <c r="P452" s="230">
        <f>O452*H452</f>
        <v>0</v>
      </c>
      <c r="Q452" s="230">
        <v>0.080000000000000002</v>
      </c>
      <c r="R452" s="230">
        <f>Q452*H452</f>
        <v>3.4272000000000005</v>
      </c>
      <c r="S452" s="230">
        <v>0</v>
      </c>
      <c r="T452" s="231">
        <f>S452*H452</f>
        <v>0</v>
      </c>
      <c r="U452" s="38"/>
      <c r="V452" s="38"/>
      <c r="W452" s="38"/>
      <c r="X452" s="38"/>
      <c r="Y452" s="38"/>
      <c r="Z452" s="38"/>
      <c r="AA452" s="38"/>
      <c r="AB452" s="38"/>
      <c r="AC452" s="38"/>
      <c r="AD452" s="38"/>
      <c r="AE452" s="38"/>
      <c r="AR452" s="232" t="s">
        <v>299</v>
      </c>
      <c r="AT452" s="232" t="s">
        <v>1133</v>
      </c>
      <c r="AU452" s="232" t="s">
        <v>86</v>
      </c>
      <c r="AY452" s="17" t="s">
        <v>251</v>
      </c>
      <c r="BE452" s="233">
        <f>IF(N452="základní",J452,0)</f>
        <v>0</v>
      </c>
      <c r="BF452" s="233">
        <f>IF(N452="snížená",J452,0)</f>
        <v>0</v>
      </c>
      <c r="BG452" s="233">
        <f>IF(N452="zákl. přenesená",J452,0)</f>
        <v>0</v>
      </c>
      <c r="BH452" s="233">
        <f>IF(N452="sníž. přenesená",J452,0)</f>
        <v>0</v>
      </c>
      <c r="BI452" s="233">
        <f>IF(N452="nulová",J452,0)</f>
        <v>0</v>
      </c>
      <c r="BJ452" s="17" t="s">
        <v>84</v>
      </c>
      <c r="BK452" s="233">
        <f>ROUND(I452*H452,2)</f>
        <v>0</v>
      </c>
      <c r="BL452" s="17" t="s">
        <v>254</v>
      </c>
      <c r="BM452" s="232" t="s">
        <v>2767</v>
      </c>
    </row>
    <row r="453" s="2" customFormat="1">
      <c r="A453" s="38"/>
      <c r="B453" s="39"/>
      <c r="C453" s="40"/>
      <c r="D453" s="234" t="s">
        <v>260</v>
      </c>
      <c r="E453" s="40"/>
      <c r="F453" s="235" t="s">
        <v>1717</v>
      </c>
      <c r="G453" s="40"/>
      <c r="H453" s="40"/>
      <c r="I453" s="236"/>
      <c r="J453" s="40"/>
      <c r="K453" s="40"/>
      <c r="L453" s="44"/>
      <c r="M453" s="237"/>
      <c r="N453" s="238"/>
      <c r="O453" s="91"/>
      <c r="P453" s="91"/>
      <c r="Q453" s="91"/>
      <c r="R453" s="91"/>
      <c r="S453" s="91"/>
      <c r="T453" s="92"/>
      <c r="U453" s="38"/>
      <c r="V453" s="38"/>
      <c r="W453" s="38"/>
      <c r="X453" s="38"/>
      <c r="Y453" s="38"/>
      <c r="Z453" s="38"/>
      <c r="AA453" s="38"/>
      <c r="AB453" s="38"/>
      <c r="AC453" s="38"/>
      <c r="AD453" s="38"/>
      <c r="AE453" s="38"/>
      <c r="AT453" s="17" t="s">
        <v>260</v>
      </c>
      <c r="AU453" s="17" t="s">
        <v>86</v>
      </c>
    </row>
    <row r="454" s="12" customFormat="1">
      <c r="A454" s="12"/>
      <c r="B454" s="242"/>
      <c r="C454" s="243"/>
      <c r="D454" s="234" t="s">
        <v>276</v>
      </c>
      <c r="E454" s="243"/>
      <c r="F454" s="245" t="s">
        <v>2768</v>
      </c>
      <c r="G454" s="243"/>
      <c r="H454" s="246">
        <v>42.840000000000003</v>
      </c>
      <c r="I454" s="247"/>
      <c r="J454" s="243"/>
      <c r="K454" s="243"/>
      <c r="L454" s="248"/>
      <c r="M454" s="249"/>
      <c r="N454" s="250"/>
      <c r="O454" s="250"/>
      <c r="P454" s="250"/>
      <c r="Q454" s="250"/>
      <c r="R454" s="250"/>
      <c r="S454" s="250"/>
      <c r="T454" s="251"/>
      <c r="U454" s="12"/>
      <c r="V454" s="12"/>
      <c r="W454" s="12"/>
      <c r="X454" s="12"/>
      <c r="Y454" s="12"/>
      <c r="Z454" s="12"/>
      <c r="AA454" s="12"/>
      <c r="AB454" s="12"/>
      <c r="AC454" s="12"/>
      <c r="AD454" s="12"/>
      <c r="AE454" s="12"/>
      <c r="AT454" s="252" t="s">
        <v>276</v>
      </c>
      <c r="AU454" s="252" t="s">
        <v>86</v>
      </c>
      <c r="AV454" s="12" t="s">
        <v>86</v>
      </c>
      <c r="AW454" s="12" t="s">
        <v>4</v>
      </c>
      <c r="AX454" s="12" t="s">
        <v>84</v>
      </c>
      <c r="AY454" s="252" t="s">
        <v>251</v>
      </c>
    </row>
    <row r="455" s="2" customFormat="1" ht="24.15" customHeight="1">
      <c r="A455" s="38"/>
      <c r="B455" s="39"/>
      <c r="C455" s="220" t="s">
        <v>1644</v>
      </c>
      <c r="D455" s="220" t="s">
        <v>255</v>
      </c>
      <c r="E455" s="221" t="s">
        <v>1765</v>
      </c>
      <c r="F455" s="222" t="s">
        <v>1766</v>
      </c>
      <c r="G455" s="223" t="s">
        <v>592</v>
      </c>
      <c r="H455" s="224">
        <v>6.3600000000000003</v>
      </c>
      <c r="I455" s="225"/>
      <c r="J455" s="226">
        <f>ROUND(I455*H455,2)</f>
        <v>0</v>
      </c>
      <c r="K455" s="227"/>
      <c r="L455" s="44"/>
      <c r="M455" s="228" t="s">
        <v>1</v>
      </c>
      <c r="N455" s="229" t="s">
        <v>41</v>
      </c>
      <c r="O455" s="91"/>
      <c r="P455" s="230">
        <f>O455*H455</f>
        <v>0</v>
      </c>
      <c r="Q455" s="230">
        <v>2.2563399999999998</v>
      </c>
      <c r="R455" s="230">
        <f>Q455*H455</f>
        <v>14.3503224</v>
      </c>
      <c r="S455" s="230">
        <v>0</v>
      </c>
      <c r="T455" s="231">
        <f>S455*H455</f>
        <v>0</v>
      </c>
      <c r="U455" s="38"/>
      <c r="V455" s="38"/>
      <c r="W455" s="38"/>
      <c r="X455" s="38"/>
      <c r="Y455" s="38"/>
      <c r="Z455" s="38"/>
      <c r="AA455" s="38"/>
      <c r="AB455" s="38"/>
      <c r="AC455" s="38"/>
      <c r="AD455" s="38"/>
      <c r="AE455" s="38"/>
      <c r="AR455" s="232" t="s">
        <v>254</v>
      </c>
      <c r="AT455" s="232" t="s">
        <v>255</v>
      </c>
      <c r="AU455" s="232" t="s">
        <v>86</v>
      </c>
      <c r="AY455" s="17" t="s">
        <v>251</v>
      </c>
      <c r="BE455" s="233">
        <f>IF(N455="základní",J455,0)</f>
        <v>0</v>
      </c>
      <c r="BF455" s="233">
        <f>IF(N455="snížená",J455,0)</f>
        <v>0</v>
      </c>
      <c r="BG455" s="233">
        <f>IF(N455="zákl. přenesená",J455,0)</f>
        <v>0</v>
      </c>
      <c r="BH455" s="233">
        <f>IF(N455="sníž. přenesená",J455,0)</f>
        <v>0</v>
      </c>
      <c r="BI455" s="233">
        <f>IF(N455="nulová",J455,0)</f>
        <v>0</v>
      </c>
      <c r="BJ455" s="17" t="s">
        <v>84</v>
      </c>
      <c r="BK455" s="233">
        <f>ROUND(I455*H455,2)</f>
        <v>0</v>
      </c>
      <c r="BL455" s="17" t="s">
        <v>254</v>
      </c>
      <c r="BM455" s="232" t="s">
        <v>2769</v>
      </c>
    </row>
    <row r="456" s="2" customFormat="1">
      <c r="A456" s="38"/>
      <c r="B456" s="39"/>
      <c r="C456" s="40"/>
      <c r="D456" s="234" t="s">
        <v>260</v>
      </c>
      <c r="E456" s="40"/>
      <c r="F456" s="235" t="s">
        <v>1766</v>
      </c>
      <c r="G456" s="40"/>
      <c r="H456" s="40"/>
      <c r="I456" s="236"/>
      <c r="J456" s="40"/>
      <c r="K456" s="40"/>
      <c r="L456" s="44"/>
      <c r="M456" s="237"/>
      <c r="N456" s="238"/>
      <c r="O456" s="91"/>
      <c r="P456" s="91"/>
      <c r="Q456" s="91"/>
      <c r="R456" s="91"/>
      <c r="S456" s="91"/>
      <c r="T456" s="92"/>
      <c r="U456" s="38"/>
      <c r="V456" s="38"/>
      <c r="W456" s="38"/>
      <c r="X456" s="38"/>
      <c r="Y456" s="38"/>
      <c r="Z456" s="38"/>
      <c r="AA456" s="38"/>
      <c r="AB456" s="38"/>
      <c r="AC456" s="38"/>
      <c r="AD456" s="38"/>
      <c r="AE456" s="38"/>
      <c r="AT456" s="17" t="s">
        <v>260</v>
      </c>
      <c r="AU456" s="17" t="s">
        <v>86</v>
      </c>
    </row>
    <row r="457" s="2" customFormat="1">
      <c r="A457" s="38"/>
      <c r="B457" s="39"/>
      <c r="C457" s="40"/>
      <c r="D457" s="240" t="s">
        <v>274</v>
      </c>
      <c r="E457" s="40"/>
      <c r="F457" s="241" t="s">
        <v>1768</v>
      </c>
      <c r="G457" s="40"/>
      <c r="H457" s="40"/>
      <c r="I457" s="236"/>
      <c r="J457" s="40"/>
      <c r="K457" s="40"/>
      <c r="L457" s="44"/>
      <c r="M457" s="237"/>
      <c r="N457" s="238"/>
      <c r="O457" s="91"/>
      <c r="P457" s="91"/>
      <c r="Q457" s="91"/>
      <c r="R457" s="91"/>
      <c r="S457" s="91"/>
      <c r="T457" s="92"/>
      <c r="U457" s="38"/>
      <c r="V457" s="38"/>
      <c r="W457" s="38"/>
      <c r="X457" s="38"/>
      <c r="Y457" s="38"/>
      <c r="Z457" s="38"/>
      <c r="AA457" s="38"/>
      <c r="AB457" s="38"/>
      <c r="AC457" s="38"/>
      <c r="AD457" s="38"/>
      <c r="AE457" s="38"/>
      <c r="AT457" s="17" t="s">
        <v>274</v>
      </c>
      <c r="AU457" s="17" t="s">
        <v>86</v>
      </c>
    </row>
    <row r="458" s="13" customFormat="1">
      <c r="A458" s="13"/>
      <c r="B458" s="253"/>
      <c r="C458" s="254"/>
      <c r="D458" s="234" t="s">
        <v>276</v>
      </c>
      <c r="E458" s="255" t="s">
        <v>1</v>
      </c>
      <c r="F458" s="256" t="s">
        <v>1713</v>
      </c>
      <c r="G458" s="254"/>
      <c r="H458" s="255" t="s">
        <v>1</v>
      </c>
      <c r="I458" s="257"/>
      <c r="J458" s="254"/>
      <c r="K458" s="254"/>
      <c r="L458" s="258"/>
      <c r="M458" s="259"/>
      <c r="N458" s="260"/>
      <c r="O458" s="260"/>
      <c r="P458" s="260"/>
      <c r="Q458" s="260"/>
      <c r="R458" s="260"/>
      <c r="S458" s="260"/>
      <c r="T458" s="261"/>
      <c r="U458" s="13"/>
      <c r="V458" s="13"/>
      <c r="W458" s="13"/>
      <c r="X458" s="13"/>
      <c r="Y458" s="13"/>
      <c r="Z458" s="13"/>
      <c r="AA458" s="13"/>
      <c r="AB458" s="13"/>
      <c r="AC458" s="13"/>
      <c r="AD458" s="13"/>
      <c r="AE458" s="13"/>
      <c r="AT458" s="262" t="s">
        <v>276</v>
      </c>
      <c r="AU458" s="262" t="s">
        <v>86</v>
      </c>
      <c r="AV458" s="13" t="s">
        <v>84</v>
      </c>
      <c r="AW458" s="13" t="s">
        <v>32</v>
      </c>
      <c r="AX458" s="13" t="s">
        <v>76</v>
      </c>
      <c r="AY458" s="262" t="s">
        <v>251</v>
      </c>
    </row>
    <row r="459" s="12" customFormat="1">
      <c r="A459" s="12"/>
      <c r="B459" s="242"/>
      <c r="C459" s="243"/>
      <c r="D459" s="234" t="s">
        <v>276</v>
      </c>
      <c r="E459" s="244" t="s">
        <v>1</v>
      </c>
      <c r="F459" s="245" t="s">
        <v>2770</v>
      </c>
      <c r="G459" s="243"/>
      <c r="H459" s="246">
        <v>3</v>
      </c>
      <c r="I459" s="247"/>
      <c r="J459" s="243"/>
      <c r="K459" s="243"/>
      <c r="L459" s="248"/>
      <c r="M459" s="249"/>
      <c r="N459" s="250"/>
      <c r="O459" s="250"/>
      <c r="P459" s="250"/>
      <c r="Q459" s="250"/>
      <c r="R459" s="250"/>
      <c r="S459" s="250"/>
      <c r="T459" s="251"/>
      <c r="U459" s="12"/>
      <c r="V459" s="12"/>
      <c r="W459" s="12"/>
      <c r="X459" s="12"/>
      <c r="Y459" s="12"/>
      <c r="Z459" s="12"/>
      <c r="AA459" s="12"/>
      <c r="AB459" s="12"/>
      <c r="AC459" s="12"/>
      <c r="AD459" s="12"/>
      <c r="AE459" s="12"/>
      <c r="AT459" s="252" t="s">
        <v>276</v>
      </c>
      <c r="AU459" s="252" t="s">
        <v>86</v>
      </c>
      <c r="AV459" s="12" t="s">
        <v>86</v>
      </c>
      <c r="AW459" s="12" t="s">
        <v>32</v>
      </c>
      <c r="AX459" s="12" t="s">
        <v>76</v>
      </c>
      <c r="AY459" s="252" t="s">
        <v>251</v>
      </c>
    </row>
    <row r="460" s="12" customFormat="1">
      <c r="A460" s="12"/>
      <c r="B460" s="242"/>
      <c r="C460" s="243"/>
      <c r="D460" s="234" t="s">
        <v>276</v>
      </c>
      <c r="E460" s="244" t="s">
        <v>1</v>
      </c>
      <c r="F460" s="245" t="s">
        <v>2771</v>
      </c>
      <c r="G460" s="243"/>
      <c r="H460" s="246">
        <v>3.3599999999999999</v>
      </c>
      <c r="I460" s="247"/>
      <c r="J460" s="243"/>
      <c r="K460" s="243"/>
      <c r="L460" s="248"/>
      <c r="M460" s="249"/>
      <c r="N460" s="250"/>
      <c r="O460" s="250"/>
      <c r="P460" s="250"/>
      <c r="Q460" s="250"/>
      <c r="R460" s="250"/>
      <c r="S460" s="250"/>
      <c r="T460" s="251"/>
      <c r="U460" s="12"/>
      <c r="V460" s="12"/>
      <c r="W460" s="12"/>
      <c r="X460" s="12"/>
      <c r="Y460" s="12"/>
      <c r="Z460" s="12"/>
      <c r="AA460" s="12"/>
      <c r="AB460" s="12"/>
      <c r="AC460" s="12"/>
      <c r="AD460" s="12"/>
      <c r="AE460" s="12"/>
      <c r="AT460" s="252" t="s">
        <v>276</v>
      </c>
      <c r="AU460" s="252" t="s">
        <v>86</v>
      </c>
      <c r="AV460" s="12" t="s">
        <v>86</v>
      </c>
      <c r="AW460" s="12" t="s">
        <v>32</v>
      </c>
      <c r="AX460" s="12" t="s">
        <v>76</v>
      </c>
      <c r="AY460" s="252" t="s">
        <v>251</v>
      </c>
    </row>
    <row r="461" s="15" customFormat="1">
      <c r="A461" s="15"/>
      <c r="B461" s="274"/>
      <c r="C461" s="275"/>
      <c r="D461" s="234" t="s">
        <v>276</v>
      </c>
      <c r="E461" s="276" t="s">
        <v>1</v>
      </c>
      <c r="F461" s="277" t="s">
        <v>423</v>
      </c>
      <c r="G461" s="275"/>
      <c r="H461" s="278">
        <v>6.3599999999999994</v>
      </c>
      <c r="I461" s="279"/>
      <c r="J461" s="275"/>
      <c r="K461" s="275"/>
      <c r="L461" s="280"/>
      <c r="M461" s="281"/>
      <c r="N461" s="282"/>
      <c r="O461" s="282"/>
      <c r="P461" s="282"/>
      <c r="Q461" s="282"/>
      <c r="R461" s="282"/>
      <c r="S461" s="282"/>
      <c r="T461" s="283"/>
      <c r="U461" s="15"/>
      <c r="V461" s="15"/>
      <c r="W461" s="15"/>
      <c r="X461" s="15"/>
      <c r="Y461" s="15"/>
      <c r="Z461" s="15"/>
      <c r="AA461" s="15"/>
      <c r="AB461" s="15"/>
      <c r="AC461" s="15"/>
      <c r="AD461" s="15"/>
      <c r="AE461" s="15"/>
      <c r="AT461" s="284" t="s">
        <v>276</v>
      </c>
      <c r="AU461" s="284" t="s">
        <v>86</v>
      </c>
      <c r="AV461" s="15" t="s">
        <v>254</v>
      </c>
      <c r="AW461" s="15" t="s">
        <v>32</v>
      </c>
      <c r="AX461" s="15" t="s">
        <v>84</v>
      </c>
      <c r="AY461" s="284" t="s">
        <v>251</v>
      </c>
    </row>
    <row r="462" s="2" customFormat="1" ht="16.5" customHeight="1">
      <c r="A462" s="38"/>
      <c r="B462" s="39"/>
      <c r="C462" s="220" t="s">
        <v>1648</v>
      </c>
      <c r="D462" s="220" t="s">
        <v>255</v>
      </c>
      <c r="E462" s="221" t="s">
        <v>1825</v>
      </c>
      <c r="F462" s="222" t="s">
        <v>1826</v>
      </c>
      <c r="G462" s="223" t="s">
        <v>802</v>
      </c>
      <c r="H462" s="224">
        <v>34</v>
      </c>
      <c r="I462" s="225"/>
      <c r="J462" s="226">
        <f>ROUND(I462*H462,2)</f>
        <v>0</v>
      </c>
      <c r="K462" s="227"/>
      <c r="L462" s="44"/>
      <c r="M462" s="228" t="s">
        <v>1</v>
      </c>
      <c r="N462" s="229" t="s">
        <v>41</v>
      </c>
      <c r="O462" s="91"/>
      <c r="P462" s="230">
        <f>O462*H462</f>
        <v>0</v>
      </c>
      <c r="Q462" s="230">
        <v>0</v>
      </c>
      <c r="R462" s="230">
        <f>Q462*H462</f>
        <v>0</v>
      </c>
      <c r="S462" s="230">
        <v>0</v>
      </c>
      <c r="T462" s="231">
        <f>S462*H462</f>
        <v>0</v>
      </c>
      <c r="U462" s="38"/>
      <c r="V462" s="38"/>
      <c r="W462" s="38"/>
      <c r="X462" s="38"/>
      <c r="Y462" s="38"/>
      <c r="Z462" s="38"/>
      <c r="AA462" s="38"/>
      <c r="AB462" s="38"/>
      <c r="AC462" s="38"/>
      <c r="AD462" s="38"/>
      <c r="AE462" s="38"/>
      <c r="AR462" s="232" t="s">
        <v>254</v>
      </c>
      <c r="AT462" s="232" t="s">
        <v>255</v>
      </c>
      <c r="AU462" s="232" t="s">
        <v>86</v>
      </c>
      <c r="AY462" s="17" t="s">
        <v>251</v>
      </c>
      <c r="BE462" s="233">
        <f>IF(N462="základní",J462,0)</f>
        <v>0</v>
      </c>
      <c r="BF462" s="233">
        <f>IF(N462="snížená",J462,0)</f>
        <v>0</v>
      </c>
      <c r="BG462" s="233">
        <f>IF(N462="zákl. přenesená",J462,0)</f>
        <v>0</v>
      </c>
      <c r="BH462" s="233">
        <f>IF(N462="sníž. přenesená",J462,0)</f>
        <v>0</v>
      </c>
      <c r="BI462" s="233">
        <f>IF(N462="nulová",J462,0)</f>
        <v>0</v>
      </c>
      <c r="BJ462" s="17" t="s">
        <v>84</v>
      </c>
      <c r="BK462" s="233">
        <f>ROUND(I462*H462,2)</f>
        <v>0</v>
      </c>
      <c r="BL462" s="17" t="s">
        <v>254</v>
      </c>
      <c r="BM462" s="232" t="s">
        <v>2772</v>
      </c>
    </row>
    <row r="463" s="2" customFormat="1">
      <c r="A463" s="38"/>
      <c r="B463" s="39"/>
      <c r="C463" s="40"/>
      <c r="D463" s="234" t="s">
        <v>260</v>
      </c>
      <c r="E463" s="40"/>
      <c r="F463" s="235" t="s">
        <v>1828</v>
      </c>
      <c r="G463" s="40"/>
      <c r="H463" s="40"/>
      <c r="I463" s="236"/>
      <c r="J463" s="40"/>
      <c r="K463" s="40"/>
      <c r="L463" s="44"/>
      <c r="M463" s="237"/>
      <c r="N463" s="238"/>
      <c r="O463" s="91"/>
      <c r="P463" s="91"/>
      <c r="Q463" s="91"/>
      <c r="R463" s="91"/>
      <c r="S463" s="91"/>
      <c r="T463" s="92"/>
      <c r="U463" s="38"/>
      <c r="V463" s="38"/>
      <c r="W463" s="38"/>
      <c r="X463" s="38"/>
      <c r="Y463" s="38"/>
      <c r="Z463" s="38"/>
      <c r="AA463" s="38"/>
      <c r="AB463" s="38"/>
      <c r="AC463" s="38"/>
      <c r="AD463" s="38"/>
      <c r="AE463" s="38"/>
      <c r="AT463" s="17" t="s">
        <v>260</v>
      </c>
      <c r="AU463" s="17" t="s">
        <v>86</v>
      </c>
    </row>
    <row r="464" s="2" customFormat="1">
      <c r="A464" s="38"/>
      <c r="B464" s="39"/>
      <c r="C464" s="40"/>
      <c r="D464" s="240" t="s">
        <v>274</v>
      </c>
      <c r="E464" s="40"/>
      <c r="F464" s="241" t="s">
        <v>1829</v>
      </c>
      <c r="G464" s="40"/>
      <c r="H464" s="40"/>
      <c r="I464" s="236"/>
      <c r="J464" s="40"/>
      <c r="K464" s="40"/>
      <c r="L464" s="44"/>
      <c r="M464" s="237"/>
      <c r="N464" s="238"/>
      <c r="O464" s="91"/>
      <c r="P464" s="91"/>
      <c r="Q464" s="91"/>
      <c r="R464" s="91"/>
      <c r="S464" s="91"/>
      <c r="T464" s="92"/>
      <c r="U464" s="38"/>
      <c r="V464" s="38"/>
      <c r="W464" s="38"/>
      <c r="X464" s="38"/>
      <c r="Y464" s="38"/>
      <c r="Z464" s="38"/>
      <c r="AA464" s="38"/>
      <c r="AB464" s="38"/>
      <c r="AC464" s="38"/>
      <c r="AD464" s="38"/>
      <c r="AE464" s="38"/>
      <c r="AT464" s="17" t="s">
        <v>274</v>
      </c>
      <c r="AU464" s="17" t="s">
        <v>86</v>
      </c>
    </row>
    <row r="465" s="13" customFormat="1">
      <c r="A465" s="13"/>
      <c r="B465" s="253"/>
      <c r="C465" s="254"/>
      <c r="D465" s="234" t="s">
        <v>276</v>
      </c>
      <c r="E465" s="255" t="s">
        <v>1</v>
      </c>
      <c r="F465" s="256" t="s">
        <v>1830</v>
      </c>
      <c r="G465" s="254"/>
      <c r="H465" s="255" t="s">
        <v>1</v>
      </c>
      <c r="I465" s="257"/>
      <c r="J465" s="254"/>
      <c r="K465" s="254"/>
      <c r="L465" s="258"/>
      <c r="M465" s="259"/>
      <c r="N465" s="260"/>
      <c r="O465" s="260"/>
      <c r="P465" s="260"/>
      <c r="Q465" s="260"/>
      <c r="R465" s="260"/>
      <c r="S465" s="260"/>
      <c r="T465" s="261"/>
      <c r="U465" s="13"/>
      <c r="V465" s="13"/>
      <c r="W465" s="13"/>
      <c r="X465" s="13"/>
      <c r="Y465" s="13"/>
      <c r="Z465" s="13"/>
      <c r="AA465" s="13"/>
      <c r="AB465" s="13"/>
      <c r="AC465" s="13"/>
      <c r="AD465" s="13"/>
      <c r="AE465" s="13"/>
      <c r="AT465" s="262" t="s">
        <v>276</v>
      </c>
      <c r="AU465" s="262" t="s">
        <v>86</v>
      </c>
      <c r="AV465" s="13" t="s">
        <v>84</v>
      </c>
      <c r="AW465" s="13" t="s">
        <v>32</v>
      </c>
      <c r="AX465" s="13" t="s">
        <v>76</v>
      </c>
      <c r="AY465" s="262" t="s">
        <v>251</v>
      </c>
    </row>
    <row r="466" s="12" customFormat="1">
      <c r="A466" s="12"/>
      <c r="B466" s="242"/>
      <c r="C466" s="243"/>
      <c r="D466" s="234" t="s">
        <v>276</v>
      </c>
      <c r="E466" s="244" t="s">
        <v>1</v>
      </c>
      <c r="F466" s="245" t="s">
        <v>2732</v>
      </c>
      <c r="G466" s="243"/>
      <c r="H466" s="246">
        <v>10</v>
      </c>
      <c r="I466" s="247"/>
      <c r="J466" s="243"/>
      <c r="K466" s="243"/>
      <c r="L466" s="248"/>
      <c r="M466" s="249"/>
      <c r="N466" s="250"/>
      <c r="O466" s="250"/>
      <c r="P466" s="250"/>
      <c r="Q466" s="250"/>
      <c r="R466" s="250"/>
      <c r="S466" s="250"/>
      <c r="T466" s="251"/>
      <c r="U466" s="12"/>
      <c r="V466" s="12"/>
      <c r="W466" s="12"/>
      <c r="X466" s="12"/>
      <c r="Y466" s="12"/>
      <c r="Z466" s="12"/>
      <c r="AA466" s="12"/>
      <c r="AB466" s="12"/>
      <c r="AC466" s="12"/>
      <c r="AD466" s="12"/>
      <c r="AE466" s="12"/>
      <c r="AT466" s="252" t="s">
        <v>276</v>
      </c>
      <c r="AU466" s="252" t="s">
        <v>86</v>
      </c>
      <c r="AV466" s="12" t="s">
        <v>86</v>
      </c>
      <c r="AW466" s="12" t="s">
        <v>32</v>
      </c>
      <c r="AX466" s="12" t="s">
        <v>76</v>
      </c>
      <c r="AY466" s="252" t="s">
        <v>251</v>
      </c>
    </row>
    <row r="467" s="12" customFormat="1">
      <c r="A467" s="12"/>
      <c r="B467" s="242"/>
      <c r="C467" s="243"/>
      <c r="D467" s="234" t="s">
        <v>276</v>
      </c>
      <c r="E467" s="244" t="s">
        <v>1</v>
      </c>
      <c r="F467" s="245" t="s">
        <v>2773</v>
      </c>
      <c r="G467" s="243"/>
      <c r="H467" s="246">
        <v>20</v>
      </c>
      <c r="I467" s="247"/>
      <c r="J467" s="243"/>
      <c r="K467" s="243"/>
      <c r="L467" s="248"/>
      <c r="M467" s="249"/>
      <c r="N467" s="250"/>
      <c r="O467" s="250"/>
      <c r="P467" s="250"/>
      <c r="Q467" s="250"/>
      <c r="R467" s="250"/>
      <c r="S467" s="250"/>
      <c r="T467" s="251"/>
      <c r="U467" s="12"/>
      <c r="V467" s="12"/>
      <c r="W467" s="12"/>
      <c r="X467" s="12"/>
      <c r="Y467" s="12"/>
      <c r="Z467" s="12"/>
      <c r="AA467" s="12"/>
      <c r="AB467" s="12"/>
      <c r="AC467" s="12"/>
      <c r="AD467" s="12"/>
      <c r="AE467" s="12"/>
      <c r="AT467" s="252" t="s">
        <v>276</v>
      </c>
      <c r="AU467" s="252" t="s">
        <v>86</v>
      </c>
      <c r="AV467" s="12" t="s">
        <v>86</v>
      </c>
      <c r="AW467" s="12" t="s">
        <v>32</v>
      </c>
      <c r="AX467" s="12" t="s">
        <v>76</v>
      </c>
      <c r="AY467" s="252" t="s">
        <v>251</v>
      </c>
    </row>
    <row r="468" s="12" customFormat="1">
      <c r="A468" s="12"/>
      <c r="B468" s="242"/>
      <c r="C468" s="243"/>
      <c r="D468" s="234" t="s">
        <v>276</v>
      </c>
      <c r="E468" s="244" t="s">
        <v>1</v>
      </c>
      <c r="F468" s="245" t="s">
        <v>2734</v>
      </c>
      <c r="G468" s="243"/>
      <c r="H468" s="246">
        <v>4</v>
      </c>
      <c r="I468" s="247"/>
      <c r="J468" s="243"/>
      <c r="K468" s="243"/>
      <c r="L468" s="248"/>
      <c r="M468" s="249"/>
      <c r="N468" s="250"/>
      <c r="O468" s="250"/>
      <c r="P468" s="250"/>
      <c r="Q468" s="250"/>
      <c r="R468" s="250"/>
      <c r="S468" s="250"/>
      <c r="T468" s="251"/>
      <c r="U468" s="12"/>
      <c r="V468" s="12"/>
      <c r="W468" s="12"/>
      <c r="X468" s="12"/>
      <c r="Y468" s="12"/>
      <c r="Z468" s="12"/>
      <c r="AA468" s="12"/>
      <c r="AB468" s="12"/>
      <c r="AC468" s="12"/>
      <c r="AD468" s="12"/>
      <c r="AE468" s="12"/>
      <c r="AT468" s="252" t="s">
        <v>276</v>
      </c>
      <c r="AU468" s="252" t="s">
        <v>86</v>
      </c>
      <c r="AV468" s="12" t="s">
        <v>86</v>
      </c>
      <c r="AW468" s="12" t="s">
        <v>32</v>
      </c>
      <c r="AX468" s="12" t="s">
        <v>76</v>
      </c>
      <c r="AY468" s="252" t="s">
        <v>251</v>
      </c>
    </row>
    <row r="469" s="15" customFormat="1">
      <c r="A469" s="15"/>
      <c r="B469" s="274"/>
      <c r="C469" s="275"/>
      <c r="D469" s="234" t="s">
        <v>276</v>
      </c>
      <c r="E469" s="276" t="s">
        <v>1</v>
      </c>
      <c r="F469" s="277" t="s">
        <v>423</v>
      </c>
      <c r="G469" s="275"/>
      <c r="H469" s="278">
        <v>34</v>
      </c>
      <c r="I469" s="279"/>
      <c r="J469" s="275"/>
      <c r="K469" s="275"/>
      <c r="L469" s="280"/>
      <c r="M469" s="281"/>
      <c r="N469" s="282"/>
      <c r="O469" s="282"/>
      <c r="P469" s="282"/>
      <c r="Q469" s="282"/>
      <c r="R469" s="282"/>
      <c r="S469" s="282"/>
      <c r="T469" s="283"/>
      <c r="U469" s="15"/>
      <c r="V469" s="15"/>
      <c r="W469" s="15"/>
      <c r="X469" s="15"/>
      <c r="Y469" s="15"/>
      <c r="Z469" s="15"/>
      <c r="AA469" s="15"/>
      <c r="AB469" s="15"/>
      <c r="AC469" s="15"/>
      <c r="AD469" s="15"/>
      <c r="AE469" s="15"/>
      <c r="AT469" s="284" t="s">
        <v>276</v>
      </c>
      <c r="AU469" s="284" t="s">
        <v>86</v>
      </c>
      <c r="AV469" s="15" t="s">
        <v>254</v>
      </c>
      <c r="AW469" s="15" t="s">
        <v>32</v>
      </c>
      <c r="AX469" s="15" t="s">
        <v>84</v>
      </c>
      <c r="AY469" s="284" t="s">
        <v>251</v>
      </c>
    </row>
    <row r="470" s="11" customFormat="1" ht="25.92" customHeight="1">
      <c r="A470" s="11"/>
      <c r="B470" s="206"/>
      <c r="C470" s="207"/>
      <c r="D470" s="208" t="s">
        <v>75</v>
      </c>
      <c r="E470" s="209" t="s">
        <v>1133</v>
      </c>
      <c r="F470" s="209" t="s">
        <v>2017</v>
      </c>
      <c r="G470" s="207"/>
      <c r="H470" s="207"/>
      <c r="I470" s="210"/>
      <c r="J470" s="211">
        <f>BK470</f>
        <v>0</v>
      </c>
      <c r="K470" s="207"/>
      <c r="L470" s="212"/>
      <c r="M470" s="213"/>
      <c r="N470" s="214"/>
      <c r="O470" s="214"/>
      <c r="P470" s="215">
        <f>P471+P475+P483+P500</f>
        <v>0</v>
      </c>
      <c r="Q470" s="214"/>
      <c r="R470" s="215">
        <f>R471+R475+R483+R500</f>
        <v>24.470568</v>
      </c>
      <c r="S470" s="214"/>
      <c r="T470" s="216">
        <f>T471+T475+T483+T500</f>
        <v>0</v>
      </c>
      <c r="U470" s="11"/>
      <c r="V470" s="11"/>
      <c r="W470" s="11"/>
      <c r="X470" s="11"/>
      <c r="Y470" s="11"/>
      <c r="Z470" s="11"/>
      <c r="AA470" s="11"/>
      <c r="AB470" s="11"/>
      <c r="AC470" s="11"/>
      <c r="AD470" s="11"/>
      <c r="AE470" s="11"/>
      <c r="AR470" s="217" t="s">
        <v>269</v>
      </c>
      <c r="AT470" s="218" t="s">
        <v>75</v>
      </c>
      <c r="AU470" s="218" t="s">
        <v>76</v>
      </c>
      <c r="AY470" s="217" t="s">
        <v>251</v>
      </c>
      <c r="BK470" s="219">
        <f>BK471+BK475+BK483+BK500</f>
        <v>0</v>
      </c>
    </row>
    <row r="471" s="11" customFormat="1" ht="22.8" customHeight="1">
      <c r="A471" s="11"/>
      <c r="B471" s="206"/>
      <c r="C471" s="207"/>
      <c r="D471" s="208" t="s">
        <v>75</v>
      </c>
      <c r="E471" s="272" t="s">
        <v>2009</v>
      </c>
      <c r="F471" s="272" t="s">
        <v>2010</v>
      </c>
      <c r="G471" s="207"/>
      <c r="H471" s="207"/>
      <c r="I471" s="210"/>
      <c r="J471" s="273">
        <f>BK471</f>
        <v>0</v>
      </c>
      <c r="K471" s="207"/>
      <c r="L471" s="212"/>
      <c r="M471" s="213"/>
      <c r="N471" s="214"/>
      <c r="O471" s="214"/>
      <c r="P471" s="215">
        <f>SUM(P472:P474)</f>
        <v>0</v>
      </c>
      <c r="Q471" s="214"/>
      <c r="R471" s="215">
        <f>SUM(R472:R474)</f>
        <v>0</v>
      </c>
      <c r="S471" s="214"/>
      <c r="T471" s="216">
        <f>SUM(T472:T474)</f>
        <v>0</v>
      </c>
      <c r="U471" s="11"/>
      <c r="V471" s="11"/>
      <c r="W471" s="11"/>
      <c r="X471" s="11"/>
      <c r="Y471" s="11"/>
      <c r="Z471" s="11"/>
      <c r="AA471" s="11"/>
      <c r="AB471" s="11"/>
      <c r="AC471" s="11"/>
      <c r="AD471" s="11"/>
      <c r="AE471" s="11"/>
      <c r="AR471" s="217" t="s">
        <v>84</v>
      </c>
      <c r="AT471" s="218" t="s">
        <v>75</v>
      </c>
      <c r="AU471" s="218" t="s">
        <v>84</v>
      </c>
      <c r="AY471" s="217" t="s">
        <v>251</v>
      </c>
      <c r="BK471" s="219">
        <f>SUM(BK472:BK474)</f>
        <v>0</v>
      </c>
    </row>
    <row r="472" s="2" customFormat="1" ht="33" customHeight="1">
      <c r="A472" s="38"/>
      <c r="B472" s="39"/>
      <c r="C472" s="220" t="s">
        <v>1652</v>
      </c>
      <c r="D472" s="220" t="s">
        <v>255</v>
      </c>
      <c r="E472" s="221" t="s">
        <v>2012</v>
      </c>
      <c r="F472" s="222" t="s">
        <v>2013</v>
      </c>
      <c r="G472" s="223" t="s">
        <v>681</v>
      </c>
      <c r="H472" s="224">
        <v>210.94300000000001</v>
      </c>
      <c r="I472" s="225"/>
      <c r="J472" s="226">
        <f>ROUND(I472*H472,2)</f>
        <v>0</v>
      </c>
      <c r="K472" s="227"/>
      <c r="L472" s="44"/>
      <c r="M472" s="228" t="s">
        <v>1</v>
      </c>
      <c r="N472" s="229" t="s">
        <v>41</v>
      </c>
      <c r="O472" s="91"/>
      <c r="P472" s="230">
        <f>O472*H472</f>
        <v>0</v>
      </c>
      <c r="Q472" s="230">
        <v>0</v>
      </c>
      <c r="R472" s="230">
        <f>Q472*H472</f>
        <v>0</v>
      </c>
      <c r="S472" s="230">
        <v>0</v>
      </c>
      <c r="T472" s="231">
        <f>S472*H472</f>
        <v>0</v>
      </c>
      <c r="U472" s="38"/>
      <c r="V472" s="38"/>
      <c r="W472" s="38"/>
      <c r="X472" s="38"/>
      <c r="Y472" s="38"/>
      <c r="Z472" s="38"/>
      <c r="AA472" s="38"/>
      <c r="AB472" s="38"/>
      <c r="AC472" s="38"/>
      <c r="AD472" s="38"/>
      <c r="AE472" s="38"/>
      <c r="AR472" s="232" t="s">
        <v>254</v>
      </c>
      <c r="AT472" s="232" t="s">
        <v>255</v>
      </c>
      <c r="AU472" s="232" t="s">
        <v>86</v>
      </c>
      <c r="AY472" s="17" t="s">
        <v>251</v>
      </c>
      <c r="BE472" s="233">
        <f>IF(N472="základní",J472,0)</f>
        <v>0</v>
      </c>
      <c r="BF472" s="233">
        <f>IF(N472="snížená",J472,0)</f>
        <v>0</v>
      </c>
      <c r="BG472" s="233">
        <f>IF(N472="zákl. přenesená",J472,0)</f>
        <v>0</v>
      </c>
      <c r="BH472" s="233">
        <f>IF(N472="sníž. přenesená",J472,0)</f>
        <v>0</v>
      </c>
      <c r="BI472" s="233">
        <f>IF(N472="nulová",J472,0)</f>
        <v>0</v>
      </c>
      <c r="BJ472" s="17" t="s">
        <v>84</v>
      </c>
      <c r="BK472" s="233">
        <f>ROUND(I472*H472,2)</f>
        <v>0</v>
      </c>
      <c r="BL472" s="17" t="s">
        <v>254</v>
      </c>
      <c r="BM472" s="232" t="s">
        <v>2774</v>
      </c>
    </row>
    <row r="473" s="2" customFormat="1">
      <c r="A473" s="38"/>
      <c r="B473" s="39"/>
      <c r="C473" s="40"/>
      <c r="D473" s="234" t="s">
        <v>260</v>
      </c>
      <c r="E473" s="40"/>
      <c r="F473" s="235" t="s">
        <v>2015</v>
      </c>
      <c r="G473" s="40"/>
      <c r="H473" s="40"/>
      <c r="I473" s="236"/>
      <c r="J473" s="40"/>
      <c r="K473" s="40"/>
      <c r="L473" s="44"/>
      <c r="M473" s="237"/>
      <c r="N473" s="238"/>
      <c r="O473" s="91"/>
      <c r="P473" s="91"/>
      <c r="Q473" s="91"/>
      <c r="R473" s="91"/>
      <c r="S473" s="91"/>
      <c r="T473" s="92"/>
      <c r="U473" s="38"/>
      <c r="V473" s="38"/>
      <c r="W473" s="38"/>
      <c r="X473" s="38"/>
      <c r="Y473" s="38"/>
      <c r="Z473" s="38"/>
      <c r="AA473" s="38"/>
      <c r="AB473" s="38"/>
      <c r="AC473" s="38"/>
      <c r="AD473" s="38"/>
      <c r="AE473" s="38"/>
      <c r="AT473" s="17" t="s">
        <v>260</v>
      </c>
      <c r="AU473" s="17" t="s">
        <v>86</v>
      </c>
    </row>
    <row r="474" s="2" customFormat="1">
      <c r="A474" s="38"/>
      <c r="B474" s="39"/>
      <c r="C474" s="40"/>
      <c r="D474" s="240" t="s">
        <v>274</v>
      </c>
      <c r="E474" s="40"/>
      <c r="F474" s="241" t="s">
        <v>2016</v>
      </c>
      <c r="G474" s="40"/>
      <c r="H474" s="40"/>
      <c r="I474" s="236"/>
      <c r="J474" s="40"/>
      <c r="K474" s="40"/>
      <c r="L474" s="44"/>
      <c r="M474" s="237"/>
      <c r="N474" s="238"/>
      <c r="O474" s="91"/>
      <c r="P474" s="91"/>
      <c r="Q474" s="91"/>
      <c r="R474" s="91"/>
      <c r="S474" s="91"/>
      <c r="T474" s="92"/>
      <c r="U474" s="38"/>
      <c r="V474" s="38"/>
      <c r="W474" s="38"/>
      <c r="X474" s="38"/>
      <c r="Y474" s="38"/>
      <c r="Z474" s="38"/>
      <c r="AA474" s="38"/>
      <c r="AB474" s="38"/>
      <c r="AC474" s="38"/>
      <c r="AD474" s="38"/>
      <c r="AE474" s="38"/>
      <c r="AT474" s="17" t="s">
        <v>274</v>
      </c>
      <c r="AU474" s="17" t="s">
        <v>86</v>
      </c>
    </row>
    <row r="475" s="11" customFormat="1" ht="22.8" customHeight="1">
      <c r="A475" s="11"/>
      <c r="B475" s="206"/>
      <c r="C475" s="207"/>
      <c r="D475" s="208" t="s">
        <v>75</v>
      </c>
      <c r="E475" s="272" t="s">
        <v>2018</v>
      </c>
      <c r="F475" s="272" t="s">
        <v>2019</v>
      </c>
      <c r="G475" s="207"/>
      <c r="H475" s="207"/>
      <c r="I475" s="210"/>
      <c r="J475" s="273">
        <f>BK475</f>
        <v>0</v>
      </c>
      <c r="K475" s="207"/>
      <c r="L475" s="212"/>
      <c r="M475" s="213"/>
      <c r="N475" s="214"/>
      <c r="O475" s="214"/>
      <c r="P475" s="215">
        <f>SUM(P476:P482)</f>
        <v>0</v>
      </c>
      <c r="Q475" s="214"/>
      <c r="R475" s="215">
        <f>SUM(R476:R482)</f>
        <v>0.0023399999999999996</v>
      </c>
      <c r="S475" s="214"/>
      <c r="T475" s="216">
        <f>SUM(T476:T482)</f>
        <v>0</v>
      </c>
      <c r="U475" s="11"/>
      <c r="V475" s="11"/>
      <c r="W475" s="11"/>
      <c r="X475" s="11"/>
      <c r="Y475" s="11"/>
      <c r="Z475" s="11"/>
      <c r="AA475" s="11"/>
      <c r="AB475" s="11"/>
      <c r="AC475" s="11"/>
      <c r="AD475" s="11"/>
      <c r="AE475" s="11"/>
      <c r="AR475" s="217" t="s">
        <v>269</v>
      </c>
      <c r="AT475" s="218" t="s">
        <v>75</v>
      </c>
      <c r="AU475" s="218" t="s">
        <v>84</v>
      </c>
      <c r="AY475" s="217" t="s">
        <v>251</v>
      </c>
      <c r="BK475" s="219">
        <f>SUM(BK476:BK482)</f>
        <v>0</v>
      </c>
    </row>
    <row r="476" s="2" customFormat="1" ht="24.15" customHeight="1">
      <c r="A476" s="38"/>
      <c r="B476" s="39"/>
      <c r="C476" s="220" t="s">
        <v>1656</v>
      </c>
      <c r="D476" s="220" t="s">
        <v>255</v>
      </c>
      <c r="E476" s="221" t="s">
        <v>2021</v>
      </c>
      <c r="F476" s="222" t="s">
        <v>2022</v>
      </c>
      <c r="G476" s="223" t="s">
        <v>802</v>
      </c>
      <c r="H476" s="224">
        <v>9</v>
      </c>
      <c r="I476" s="225"/>
      <c r="J476" s="226">
        <f>ROUND(I476*H476,2)</f>
        <v>0</v>
      </c>
      <c r="K476" s="227"/>
      <c r="L476" s="44"/>
      <c r="M476" s="228" t="s">
        <v>1</v>
      </c>
      <c r="N476" s="229" t="s">
        <v>41</v>
      </c>
      <c r="O476" s="91"/>
      <c r="P476" s="230">
        <f>O476*H476</f>
        <v>0</v>
      </c>
      <c r="Q476" s="230">
        <v>0</v>
      </c>
      <c r="R476" s="230">
        <f>Q476*H476</f>
        <v>0</v>
      </c>
      <c r="S476" s="230">
        <v>0</v>
      </c>
      <c r="T476" s="231">
        <f>S476*H476</f>
        <v>0</v>
      </c>
      <c r="U476" s="38"/>
      <c r="V476" s="38"/>
      <c r="W476" s="38"/>
      <c r="X476" s="38"/>
      <c r="Y476" s="38"/>
      <c r="Z476" s="38"/>
      <c r="AA476" s="38"/>
      <c r="AB476" s="38"/>
      <c r="AC476" s="38"/>
      <c r="AD476" s="38"/>
      <c r="AE476" s="38"/>
      <c r="AR476" s="232" t="s">
        <v>1605</v>
      </c>
      <c r="AT476" s="232" t="s">
        <v>255</v>
      </c>
      <c r="AU476" s="232" t="s">
        <v>86</v>
      </c>
      <c r="AY476" s="17" t="s">
        <v>251</v>
      </c>
      <c r="BE476" s="233">
        <f>IF(N476="základní",J476,0)</f>
        <v>0</v>
      </c>
      <c r="BF476" s="233">
        <f>IF(N476="snížená",J476,0)</f>
        <v>0</v>
      </c>
      <c r="BG476" s="233">
        <f>IF(N476="zákl. přenesená",J476,0)</f>
        <v>0</v>
      </c>
      <c r="BH476" s="233">
        <f>IF(N476="sníž. přenesená",J476,0)</f>
        <v>0</v>
      </c>
      <c r="BI476" s="233">
        <f>IF(N476="nulová",J476,0)</f>
        <v>0</v>
      </c>
      <c r="BJ476" s="17" t="s">
        <v>84</v>
      </c>
      <c r="BK476" s="233">
        <f>ROUND(I476*H476,2)</f>
        <v>0</v>
      </c>
      <c r="BL476" s="17" t="s">
        <v>1605</v>
      </c>
      <c r="BM476" s="232" t="s">
        <v>2775</v>
      </c>
    </row>
    <row r="477" s="2" customFormat="1">
      <c r="A477" s="38"/>
      <c r="B477" s="39"/>
      <c r="C477" s="40"/>
      <c r="D477" s="234" t="s">
        <v>260</v>
      </c>
      <c r="E477" s="40"/>
      <c r="F477" s="235" t="s">
        <v>2022</v>
      </c>
      <c r="G477" s="40"/>
      <c r="H477" s="40"/>
      <c r="I477" s="236"/>
      <c r="J477" s="40"/>
      <c r="K477" s="40"/>
      <c r="L477" s="44"/>
      <c r="M477" s="237"/>
      <c r="N477" s="238"/>
      <c r="O477" s="91"/>
      <c r="P477" s="91"/>
      <c r="Q477" s="91"/>
      <c r="R477" s="91"/>
      <c r="S477" s="91"/>
      <c r="T477" s="92"/>
      <c r="U477" s="38"/>
      <c r="V477" s="38"/>
      <c r="W477" s="38"/>
      <c r="X477" s="38"/>
      <c r="Y477" s="38"/>
      <c r="Z477" s="38"/>
      <c r="AA477" s="38"/>
      <c r="AB477" s="38"/>
      <c r="AC477" s="38"/>
      <c r="AD477" s="38"/>
      <c r="AE477" s="38"/>
      <c r="AT477" s="17" t="s">
        <v>260</v>
      </c>
      <c r="AU477" s="17" t="s">
        <v>86</v>
      </c>
    </row>
    <row r="478" s="2" customFormat="1">
      <c r="A478" s="38"/>
      <c r="B478" s="39"/>
      <c r="C478" s="40"/>
      <c r="D478" s="240" t="s">
        <v>274</v>
      </c>
      <c r="E478" s="40"/>
      <c r="F478" s="241" t="s">
        <v>2024</v>
      </c>
      <c r="G478" s="40"/>
      <c r="H478" s="40"/>
      <c r="I478" s="236"/>
      <c r="J478" s="40"/>
      <c r="K478" s="40"/>
      <c r="L478" s="44"/>
      <c r="M478" s="237"/>
      <c r="N478" s="238"/>
      <c r="O478" s="91"/>
      <c r="P478" s="91"/>
      <c r="Q478" s="91"/>
      <c r="R478" s="91"/>
      <c r="S478" s="91"/>
      <c r="T478" s="92"/>
      <c r="U478" s="38"/>
      <c r="V478" s="38"/>
      <c r="W478" s="38"/>
      <c r="X478" s="38"/>
      <c r="Y478" s="38"/>
      <c r="Z478" s="38"/>
      <c r="AA478" s="38"/>
      <c r="AB478" s="38"/>
      <c r="AC478" s="38"/>
      <c r="AD478" s="38"/>
      <c r="AE478" s="38"/>
      <c r="AT478" s="17" t="s">
        <v>274</v>
      </c>
      <c r="AU478" s="17" t="s">
        <v>86</v>
      </c>
    </row>
    <row r="479" s="13" customFormat="1">
      <c r="A479" s="13"/>
      <c r="B479" s="253"/>
      <c r="C479" s="254"/>
      <c r="D479" s="234" t="s">
        <v>276</v>
      </c>
      <c r="E479" s="255" t="s">
        <v>1</v>
      </c>
      <c r="F479" s="256" t="s">
        <v>2114</v>
      </c>
      <c r="G479" s="254"/>
      <c r="H479" s="255" t="s">
        <v>1</v>
      </c>
      <c r="I479" s="257"/>
      <c r="J479" s="254"/>
      <c r="K479" s="254"/>
      <c r="L479" s="258"/>
      <c r="M479" s="259"/>
      <c r="N479" s="260"/>
      <c r="O479" s="260"/>
      <c r="P479" s="260"/>
      <c r="Q479" s="260"/>
      <c r="R479" s="260"/>
      <c r="S479" s="260"/>
      <c r="T479" s="261"/>
      <c r="U479" s="13"/>
      <c r="V479" s="13"/>
      <c r="W479" s="13"/>
      <c r="X479" s="13"/>
      <c r="Y479" s="13"/>
      <c r="Z479" s="13"/>
      <c r="AA479" s="13"/>
      <c r="AB479" s="13"/>
      <c r="AC479" s="13"/>
      <c r="AD479" s="13"/>
      <c r="AE479" s="13"/>
      <c r="AT479" s="262" t="s">
        <v>276</v>
      </c>
      <c r="AU479" s="262" t="s">
        <v>86</v>
      </c>
      <c r="AV479" s="13" t="s">
        <v>84</v>
      </c>
      <c r="AW479" s="13" t="s">
        <v>32</v>
      </c>
      <c r="AX479" s="13" t="s">
        <v>76</v>
      </c>
      <c r="AY479" s="262" t="s">
        <v>251</v>
      </c>
    </row>
    <row r="480" s="12" customFormat="1">
      <c r="A480" s="12"/>
      <c r="B480" s="242"/>
      <c r="C480" s="243"/>
      <c r="D480" s="234" t="s">
        <v>276</v>
      </c>
      <c r="E480" s="244" t="s">
        <v>1</v>
      </c>
      <c r="F480" s="245" t="s">
        <v>306</v>
      </c>
      <c r="G480" s="243"/>
      <c r="H480" s="246">
        <v>9</v>
      </c>
      <c r="I480" s="247"/>
      <c r="J480" s="243"/>
      <c r="K480" s="243"/>
      <c r="L480" s="248"/>
      <c r="M480" s="249"/>
      <c r="N480" s="250"/>
      <c r="O480" s="250"/>
      <c r="P480" s="250"/>
      <c r="Q480" s="250"/>
      <c r="R480" s="250"/>
      <c r="S480" s="250"/>
      <c r="T480" s="251"/>
      <c r="U480" s="12"/>
      <c r="V480" s="12"/>
      <c r="W480" s="12"/>
      <c r="X480" s="12"/>
      <c r="Y480" s="12"/>
      <c r="Z480" s="12"/>
      <c r="AA480" s="12"/>
      <c r="AB480" s="12"/>
      <c r="AC480" s="12"/>
      <c r="AD480" s="12"/>
      <c r="AE480" s="12"/>
      <c r="AT480" s="252" t="s">
        <v>276</v>
      </c>
      <c r="AU480" s="252" t="s">
        <v>86</v>
      </c>
      <c r="AV480" s="12" t="s">
        <v>86</v>
      </c>
      <c r="AW480" s="12" t="s">
        <v>32</v>
      </c>
      <c r="AX480" s="12" t="s">
        <v>84</v>
      </c>
      <c r="AY480" s="252" t="s">
        <v>251</v>
      </c>
    </row>
    <row r="481" s="2" customFormat="1" ht="24.15" customHeight="1">
      <c r="A481" s="38"/>
      <c r="B481" s="39"/>
      <c r="C481" s="292" t="s">
        <v>1661</v>
      </c>
      <c r="D481" s="292" t="s">
        <v>1133</v>
      </c>
      <c r="E481" s="293" t="s">
        <v>2382</v>
      </c>
      <c r="F481" s="294" t="s">
        <v>2383</v>
      </c>
      <c r="G481" s="295" t="s">
        <v>802</v>
      </c>
      <c r="H481" s="296">
        <v>9</v>
      </c>
      <c r="I481" s="297"/>
      <c r="J481" s="298">
        <f>ROUND(I481*H481,2)</f>
        <v>0</v>
      </c>
      <c r="K481" s="299"/>
      <c r="L481" s="300"/>
      <c r="M481" s="301" t="s">
        <v>1</v>
      </c>
      <c r="N481" s="302" t="s">
        <v>41</v>
      </c>
      <c r="O481" s="91"/>
      <c r="P481" s="230">
        <f>O481*H481</f>
        <v>0</v>
      </c>
      <c r="Q481" s="230">
        <v>0.00025999999999999998</v>
      </c>
      <c r="R481" s="230">
        <f>Q481*H481</f>
        <v>0.0023399999999999996</v>
      </c>
      <c r="S481" s="230">
        <v>0</v>
      </c>
      <c r="T481" s="231">
        <f>S481*H481</f>
        <v>0</v>
      </c>
      <c r="U481" s="38"/>
      <c r="V481" s="38"/>
      <c r="W481" s="38"/>
      <c r="X481" s="38"/>
      <c r="Y481" s="38"/>
      <c r="Z481" s="38"/>
      <c r="AA481" s="38"/>
      <c r="AB481" s="38"/>
      <c r="AC481" s="38"/>
      <c r="AD481" s="38"/>
      <c r="AE481" s="38"/>
      <c r="AR481" s="232" t="s">
        <v>1955</v>
      </c>
      <c r="AT481" s="232" t="s">
        <v>1133</v>
      </c>
      <c r="AU481" s="232" t="s">
        <v>86</v>
      </c>
      <c r="AY481" s="17" t="s">
        <v>251</v>
      </c>
      <c r="BE481" s="233">
        <f>IF(N481="základní",J481,0)</f>
        <v>0</v>
      </c>
      <c r="BF481" s="233">
        <f>IF(N481="snížená",J481,0)</f>
        <v>0</v>
      </c>
      <c r="BG481" s="233">
        <f>IF(N481="zákl. přenesená",J481,0)</f>
        <v>0</v>
      </c>
      <c r="BH481" s="233">
        <f>IF(N481="sníž. přenesená",J481,0)</f>
        <v>0</v>
      </c>
      <c r="BI481" s="233">
        <f>IF(N481="nulová",J481,0)</f>
        <v>0</v>
      </c>
      <c r="BJ481" s="17" t="s">
        <v>84</v>
      </c>
      <c r="BK481" s="233">
        <f>ROUND(I481*H481,2)</f>
        <v>0</v>
      </c>
      <c r="BL481" s="17" t="s">
        <v>1955</v>
      </c>
      <c r="BM481" s="232" t="s">
        <v>2776</v>
      </c>
    </row>
    <row r="482" s="2" customFormat="1">
      <c r="A482" s="38"/>
      <c r="B482" s="39"/>
      <c r="C482" s="40"/>
      <c r="D482" s="234" t="s">
        <v>260</v>
      </c>
      <c r="E482" s="40"/>
      <c r="F482" s="235" t="s">
        <v>2383</v>
      </c>
      <c r="G482" s="40"/>
      <c r="H482" s="40"/>
      <c r="I482" s="236"/>
      <c r="J482" s="40"/>
      <c r="K482" s="40"/>
      <c r="L482" s="44"/>
      <c r="M482" s="237"/>
      <c r="N482" s="238"/>
      <c r="O482" s="91"/>
      <c r="P482" s="91"/>
      <c r="Q482" s="91"/>
      <c r="R482" s="91"/>
      <c r="S482" s="91"/>
      <c r="T482" s="92"/>
      <c r="U482" s="38"/>
      <c r="V482" s="38"/>
      <c r="W482" s="38"/>
      <c r="X482" s="38"/>
      <c r="Y482" s="38"/>
      <c r="Z482" s="38"/>
      <c r="AA482" s="38"/>
      <c r="AB482" s="38"/>
      <c r="AC482" s="38"/>
      <c r="AD482" s="38"/>
      <c r="AE482" s="38"/>
      <c r="AT482" s="17" t="s">
        <v>260</v>
      </c>
      <c r="AU482" s="17" t="s">
        <v>86</v>
      </c>
    </row>
    <row r="483" s="11" customFormat="1" ht="22.8" customHeight="1">
      <c r="A483" s="11"/>
      <c r="B483" s="206"/>
      <c r="C483" s="207"/>
      <c r="D483" s="208" t="s">
        <v>75</v>
      </c>
      <c r="E483" s="272" t="s">
        <v>2032</v>
      </c>
      <c r="F483" s="272" t="s">
        <v>2033</v>
      </c>
      <c r="G483" s="207"/>
      <c r="H483" s="207"/>
      <c r="I483" s="210"/>
      <c r="J483" s="273">
        <f>BK483</f>
        <v>0</v>
      </c>
      <c r="K483" s="207"/>
      <c r="L483" s="212"/>
      <c r="M483" s="213"/>
      <c r="N483" s="214"/>
      <c r="O483" s="214"/>
      <c r="P483" s="215">
        <f>SUM(P484:P499)</f>
        <v>0</v>
      </c>
      <c r="Q483" s="214"/>
      <c r="R483" s="215">
        <f>SUM(R484:R499)</f>
        <v>1.0938600000000001</v>
      </c>
      <c r="S483" s="214"/>
      <c r="T483" s="216">
        <f>SUM(T484:T499)</f>
        <v>0</v>
      </c>
      <c r="U483" s="11"/>
      <c r="V483" s="11"/>
      <c r="W483" s="11"/>
      <c r="X483" s="11"/>
      <c r="Y483" s="11"/>
      <c r="Z483" s="11"/>
      <c r="AA483" s="11"/>
      <c r="AB483" s="11"/>
      <c r="AC483" s="11"/>
      <c r="AD483" s="11"/>
      <c r="AE483" s="11"/>
      <c r="AR483" s="217" t="s">
        <v>269</v>
      </c>
      <c r="AT483" s="218" t="s">
        <v>75</v>
      </c>
      <c r="AU483" s="218" t="s">
        <v>84</v>
      </c>
      <c r="AY483" s="217" t="s">
        <v>251</v>
      </c>
      <c r="BK483" s="219">
        <f>SUM(BK484:BK499)</f>
        <v>0</v>
      </c>
    </row>
    <row r="484" s="2" customFormat="1" ht="24.15" customHeight="1">
      <c r="A484" s="38"/>
      <c r="B484" s="39"/>
      <c r="C484" s="220" t="s">
        <v>1666</v>
      </c>
      <c r="D484" s="220" t="s">
        <v>255</v>
      </c>
      <c r="E484" s="221" t="s">
        <v>2385</v>
      </c>
      <c r="F484" s="222" t="s">
        <v>2386</v>
      </c>
      <c r="G484" s="223" t="s">
        <v>802</v>
      </c>
      <c r="H484" s="224">
        <v>18</v>
      </c>
      <c r="I484" s="225"/>
      <c r="J484" s="226">
        <f>ROUND(I484*H484,2)</f>
        <v>0</v>
      </c>
      <c r="K484" s="227"/>
      <c r="L484" s="44"/>
      <c r="M484" s="228" t="s">
        <v>1</v>
      </c>
      <c r="N484" s="229" t="s">
        <v>41</v>
      </c>
      <c r="O484" s="91"/>
      <c r="P484" s="230">
        <f>O484*H484</f>
        <v>0</v>
      </c>
      <c r="Q484" s="230">
        <v>0.00046999999999999999</v>
      </c>
      <c r="R484" s="230">
        <f>Q484*H484</f>
        <v>0.0084600000000000005</v>
      </c>
      <c r="S484" s="230">
        <v>0</v>
      </c>
      <c r="T484" s="231">
        <f>S484*H484</f>
        <v>0</v>
      </c>
      <c r="U484" s="38"/>
      <c r="V484" s="38"/>
      <c r="W484" s="38"/>
      <c r="X484" s="38"/>
      <c r="Y484" s="38"/>
      <c r="Z484" s="38"/>
      <c r="AA484" s="38"/>
      <c r="AB484" s="38"/>
      <c r="AC484" s="38"/>
      <c r="AD484" s="38"/>
      <c r="AE484" s="38"/>
      <c r="AR484" s="232" t="s">
        <v>1605</v>
      </c>
      <c r="AT484" s="232" t="s">
        <v>255</v>
      </c>
      <c r="AU484" s="232" t="s">
        <v>86</v>
      </c>
      <c r="AY484" s="17" t="s">
        <v>251</v>
      </c>
      <c r="BE484" s="233">
        <f>IF(N484="základní",J484,0)</f>
        <v>0</v>
      </c>
      <c r="BF484" s="233">
        <f>IF(N484="snížená",J484,0)</f>
        <v>0</v>
      </c>
      <c r="BG484" s="233">
        <f>IF(N484="zákl. přenesená",J484,0)</f>
        <v>0</v>
      </c>
      <c r="BH484" s="233">
        <f>IF(N484="sníž. přenesená",J484,0)</f>
        <v>0</v>
      </c>
      <c r="BI484" s="233">
        <f>IF(N484="nulová",J484,0)</f>
        <v>0</v>
      </c>
      <c r="BJ484" s="17" t="s">
        <v>84</v>
      </c>
      <c r="BK484" s="233">
        <f>ROUND(I484*H484,2)</f>
        <v>0</v>
      </c>
      <c r="BL484" s="17" t="s">
        <v>1605</v>
      </c>
      <c r="BM484" s="232" t="s">
        <v>2777</v>
      </c>
    </row>
    <row r="485" s="2" customFormat="1">
      <c r="A485" s="38"/>
      <c r="B485" s="39"/>
      <c r="C485" s="40"/>
      <c r="D485" s="234" t="s">
        <v>260</v>
      </c>
      <c r="E485" s="40"/>
      <c r="F485" s="235" t="s">
        <v>2388</v>
      </c>
      <c r="G485" s="40"/>
      <c r="H485" s="40"/>
      <c r="I485" s="236"/>
      <c r="J485" s="40"/>
      <c r="K485" s="40"/>
      <c r="L485" s="44"/>
      <c r="M485" s="237"/>
      <c r="N485" s="238"/>
      <c r="O485" s="91"/>
      <c r="P485" s="91"/>
      <c r="Q485" s="91"/>
      <c r="R485" s="91"/>
      <c r="S485" s="91"/>
      <c r="T485" s="92"/>
      <c r="U485" s="38"/>
      <c r="V485" s="38"/>
      <c r="W485" s="38"/>
      <c r="X485" s="38"/>
      <c r="Y485" s="38"/>
      <c r="Z485" s="38"/>
      <c r="AA485" s="38"/>
      <c r="AB485" s="38"/>
      <c r="AC485" s="38"/>
      <c r="AD485" s="38"/>
      <c r="AE485" s="38"/>
      <c r="AT485" s="17" t="s">
        <v>260</v>
      </c>
      <c r="AU485" s="17" t="s">
        <v>86</v>
      </c>
    </row>
    <row r="486" s="2" customFormat="1">
      <c r="A486" s="38"/>
      <c r="B486" s="39"/>
      <c r="C486" s="40"/>
      <c r="D486" s="240" t="s">
        <v>274</v>
      </c>
      <c r="E486" s="40"/>
      <c r="F486" s="241" t="s">
        <v>2389</v>
      </c>
      <c r="G486" s="40"/>
      <c r="H486" s="40"/>
      <c r="I486" s="236"/>
      <c r="J486" s="40"/>
      <c r="K486" s="40"/>
      <c r="L486" s="44"/>
      <c r="M486" s="237"/>
      <c r="N486" s="238"/>
      <c r="O486" s="91"/>
      <c r="P486" s="91"/>
      <c r="Q486" s="91"/>
      <c r="R486" s="91"/>
      <c r="S486" s="91"/>
      <c r="T486" s="92"/>
      <c r="U486" s="38"/>
      <c r="V486" s="38"/>
      <c r="W486" s="38"/>
      <c r="X486" s="38"/>
      <c r="Y486" s="38"/>
      <c r="Z486" s="38"/>
      <c r="AA486" s="38"/>
      <c r="AB486" s="38"/>
      <c r="AC486" s="38"/>
      <c r="AD486" s="38"/>
      <c r="AE486" s="38"/>
      <c r="AT486" s="17" t="s">
        <v>274</v>
      </c>
      <c r="AU486" s="17" t="s">
        <v>86</v>
      </c>
    </row>
    <row r="487" s="12" customFormat="1">
      <c r="A487" s="12"/>
      <c r="B487" s="242"/>
      <c r="C487" s="243"/>
      <c r="D487" s="234" t="s">
        <v>276</v>
      </c>
      <c r="E487" s="244" t="s">
        <v>1</v>
      </c>
      <c r="F487" s="245" t="s">
        <v>2778</v>
      </c>
      <c r="G487" s="243"/>
      <c r="H487" s="246">
        <v>18</v>
      </c>
      <c r="I487" s="247"/>
      <c r="J487" s="243"/>
      <c r="K487" s="243"/>
      <c r="L487" s="248"/>
      <c r="M487" s="249"/>
      <c r="N487" s="250"/>
      <c r="O487" s="250"/>
      <c r="P487" s="250"/>
      <c r="Q487" s="250"/>
      <c r="R487" s="250"/>
      <c r="S487" s="250"/>
      <c r="T487" s="251"/>
      <c r="U487" s="12"/>
      <c r="V487" s="12"/>
      <c r="W487" s="12"/>
      <c r="X487" s="12"/>
      <c r="Y487" s="12"/>
      <c r="Z487" s="12"/>
      <c r="AA487" s="12"/>
      <c r="AB487" s="12"/>
      <c r="AC487" s="12"/>
      <c r="AD487" s="12"/>
      <c r="AE487" s="12"/>
      <c r="AT487" s="252" t="s">
        <v>276</v>
      </c>
      <c r="AU487" s="252" t="s">
        <v>86</v>
      </c>
      <c r="AV487" s="12" t="s">
        <v>86</v>
      </c>
      <c r="AW487" s="12" t="s">
        <v>32</v>
      </c>
      <c r="AX487" s="12" t="s">
        <v>84</v>
      </c>
      <c r="AY487" s="252" t="s">
        <v>251</v>
      </c>
    </row>
    <row r="488" s="2" customFormat="1" ht="24.15" customHeight="1">
      <c r="A488" s="38"/>
      <c r="B488" s="39"/>
      <c r="C488" s="292" t="s">
        <v>1671</v>
      </c>
      <c r="D488" s="292" t="s">
        <v>1133</v>
      </c>
      <c r="E488" s="293" t="s">
        <v>2391</v>
      </c>
      <c r="F488" s="294" t="s">
        <v>2392</v>
      </c>
      <c r="G488" s="295" t="s">
        <v>802</v>
      </c>
      <c r="H488" s="296">
        <v>18</v>
      </c>
      <c r="I488" s="297"/>
      <c r="J488" s="298">
        <f>ROUND(I488*H488,2)</f>
        <v>0</v>
      </c>
      <c r="K488" s="299"/>
      <c r="L488" s="300"/>
      <c r="M488" s="301" t="s">
        <v>1</v>
      </c>
      <c r="N488" s="302" t="s">
        <v>41</v>
      </c>
      <c r="O488" s="91"/>
      <c r="P488" s="230">
        <f>O488*H488</f>
        <v>0</v>
      </c>
      <c r="Q488" s="230">
        <v>0.057799999999999997</v>
      </c>
      <c r="R488" s="230">
        <f>Q488*H488</f>
        <v>1.0404</v>
      </c>
      <c r="S488" s="230">
        <v>0</v>
      </c>
      <c r="T488" s="231">
        <f>S488*H488</f>
        <v>0</v>
      </c>
      <c r="U488" s="38"/>
      <c r="V488" s="38"/>
      <c r="W488" s="38"/>
      <c r="X488" s="38"/>
      <c r="Y488" s="38"/>
      <c r="Z488" s="38"/>
      <c r="AA488" s="38"/>
      <c r="AB488" s="38"/>
      <c r="AC488" s="38"/>
      <c r="AD488" s="38"/>
      <c r="AE488" s="38"/>
      <c r="AR488" s="232" t="s">
        <v>2030</v>
      </c>
      <c r="AT488" s="232" t="s">
        <v>1133</v>
      </c>
      <c r="AU488" s="232" t="s">
        <v>86</v>
      </c>
      <c r="AY488" s="17" t="s">
        <v>251</v>
      </c>
      <c r="BE488" s="233">
        <f>IF(N488="základní",J488,0)</f>
        <v>0</v>
      </c>
      <c r="BF488" s="233">
        <f>IF(N488="snížená",J488,0)</f>
        <v>0</v>
      </c>
      <c r="BG488" s="233">
        <f>IF(N488="zákl. přenesená",J488,0)</f>
        <v>0</v>
      </c>
      <c r="BH488" s="233">
        <f>IF(N488="sníž. přenesená",J488,0)</f>
        <v>0</v>
      </c>
      <c r="BI488" s="233">
        <f>IF(N488="nulová",J488,0)</f>
        <v>0</v>
      </c>
      <c r="BJ488" s="17" t="s">
        <v>84</v>
      </c>
      <c r="BK488" s="233">
        <f>ROUND(I488*H488,2)</f>
        <v>0</v>
      </c>
      <c r="BL488" s="17" t="s">
        <v>1605</v>
      </c>
      <c r="BM488" s="232" t="s">
        <v>2779</v>
      </c>
    </row>
    <row r="489" s="2" customFormat="1">
      <c r="A489" s="38"/>
      <c r="B489" s="39"/>
      <c r="C489" s="40"/>
      <c r="D489" s="234" t="s">
        <v>260</v>
      </c>
      <c r="E489" s="40"/>
      <c r="F489" s="235" t="s">
        <v>2392</v>
      </c>
      <c r="G489" s="40"/>
      <c r="H489" s="40"/>
      <c r="I489" s="236"/>
      <c r="J489" s="40"/>
      <c r="K489" s="40"/>
      <c r="L489" s="44"/>
      <c r="M489" s="237"/>
      <c r="N489" s="238"/>
      <c r="O489" s="91"/>
      <c r="P489" s="91"/>
      <c r="Q489" s="91"/>
      <c r="R489" s="91"/>
      <c r="S489" s="91"/>
      <c r="T489" s="92"/>
      <c r="U489" s="38"/>
      <c r="V489" s="38"/>
      <c r="W489" s="38"/>
      <c r="X489" s="38"/>
      <c r="Y489" s="38"/>
      <c r="Z489" s="38"/>
      <c r="AA489" s="38"/>
      <c r="AB489" s="38"/>
      <c r="AC489" s="38"/>
      <c r="AD489" s="38"/>
      <c r="AE489" s="38"/>
      <c r="AT489" s="17" t="s">
        <v>260</v>
      </c>
      <c r="AU489" s="17" t="s">
        <v>86</v>
      </c>
    </row>
    <row r="490" s="12" customFormat="1">
      <c r="A490" s="12"/>
      <c r="B490" s="242"/>
      <c r="C490" s="243"/>
      <c r="D490" s="234" t="s">
        <v>276</v>
      </c>
      <c r="E490" s="244" t="s">
        <v>1</v>
      </c>
      <c r="F490" s="245" t="s">
        <v>2780</v>
      </c>
      <c r="G490" s="243"/>
      <c r="H490" s="246">
        <v>18</v>
      </c>
      <c r="I490" s="247"/>
      <c r="J490" s="243"/>
      <c r="K490" s="243"/>
      <c r="L490" s="248"/>
      <c r="M490" s="249"/>
      <c r="N490" s="250"/>
      <c r="O490" s="250"/>
      <c r="P490" s="250"/>
      <c r="Q490" s="250"/>
      <c r="R490" s="250"/>
      <c r="S490" s="250"/>
      <c r="T490" s="251"/>
      <c r="U490" s="12"/>
      <c r="V490" s="12"/>
      <c r="W490" s="12"/>
      <c r="X490" s="12"/>
      <c r="Y490" s="12"/>
      <c r="Z490" s="12"/>
      <c r="AA490" s="12"/>
      <c r="AB490" s="12"/>
      <c r="AC490" s="12"/>
      <c r="AD490" s="12"/>
      <c r="AE490" s="12"/>
      <c r="AT490" s="252" t="s">
        <v>276</v>
      </c>
      <c r="AU490" s="252" t="s">
        <v>86</v>
      </c>
      <c r="AV490" s="12" t="s">
        <v>86</v>
      </c>
      <c r="AW490" s="12" t="s">
        <v>32</v>
      </c>
      <c r="AX490" s="12" t="s">
        <v>84</v>
      </c>
      <c r="AY490" s="252" t="s">
        <v>251</v>
      </c>
    </row>
    <row r="491" s="2" customFormat="1" ht="24.15" customHeight="1">
      <c r="A491" s="38"/>
      <c r="B491" s="39"/>
      <c r="C491" s="220" t="s">
        <v>1675</v>
      </c>
      <c r="D491" s="220" t="s">
        <v>255</v>
      </c>
      <c r="E491" s="221" t="s">
        <v>2035</v>
      </c>
      <c r="F491" s="222" t="s">
        <v>2036</v>
      </c>
      <c r="G491" s="223" t="s">
        <v>802</v>
      </c>
      <c r="H491" s="224">
        <v>9</v>
      </c>
      <c r="I491" s="225"/>
      <c r="J491" s="226">
        <f>ROUND(I491*H491,2)</f>
        <v>0</v>
      </c>
      <c r="K491" s="227"/>
      <c r="L491" s="44"/>
      <c r="M491" s="228" t="s">
        <v>1</v>
      </c>
      <c r="N491" s="229" t="s">
        <v>41</v>
      </c>
      <c r="O491" s="91"/>
      <c r="P491" s="230">
        <f>O491*H491</f>
        <v>0</v>
      </c>
      <c r="Q491" s="230">
        <v>0</v>
      </c>
      <c r="R491" s="230">
        <f>Q491*H491</f>
        <v>0</v>
      </c>
      <c r="S491" s="230">
        <v>0</v>
      </c>
      <c r="T491" s="231">
        <f>S491*H491</f>
        <v>0</v>
      </c>
      <c r="U491" s="38"/>
      <c r="V491" s="38"/>
      <c r="W491" s="38"/>
      <c r="X491" s="38"/>
      <c r="Y491" s="38"/>
      <c r="Z491" s="38"/>
      <c r="AA491" s="38"/>
      <c r="AB491" s="38"/>
      <c r="AC491" s="38"/>
      <c r="AD491" s="38"/>
      <c r="AE491" s="38"/>
      <c r="AR491" s="232" t="s">
        <v>1605</v>
      </c>
      <c r="AT491" s="232" t="s">
        <v>255</v>
      </c>
      <c r="AU491" s="232" t="s">
        <v>86</v>
      </c>
      <c r="AY491" s="17" t="s">
        <v>251</v>
      </c>
      <c r="BE491" s="233">
        <f>IF(N491="základní",J491,0)</f>
        <v>0</v>
      </c>
      <c r="BF491" s="233">
        <f>IF(N491="snížená",J491,0)</f>
        <v>0</v>
      </c>
      <c r="BG491" s="233">
        <f>IF(N491="zákl. přenesená",J491,0)</f>
        <v>0</v>
      </c>
      <c r="BH491" s="233">
        <f>IF(N491="sníž. přenesená",J491,0)</f>
        <v>0</v>
      </c>
      <c r="BI491" s="233">
        <f>IF(N491="nulová",J491,0)</f>
        <v>0</v>
      </c>
      <c r="BJ491" s="17" t="s">
        <v>84</v>
      </c>
      <c r="BK491" s="233">
        <f>ROUND(I491*H491,2)</f>
        <v>0</v>
      </c>
      <c r="BL491" s="17" t="s">
        <v>1605</v>
      </c>
      <c r="BM491" s="232" t="s">
        <v>2781</v>
      </c>
    </row>
    <row r="492" s="2" customFormat="1">
      <c r="A492" s="38"/>
      <c r="B492" s="39"/>
      <c r="C492" s="40"/>
      <c r="D492" s="234" t="s">
        <v>260</v>
      </c>
      <c r="E492" s="40"/>
      <c r="F492" s="235" t="s">
        <v>2038</v>
      </c>
      <c r="G492" s="40"/>
      <c r="H492" s="40"/>
      <c r="I492" s="236"/>
      <c r="J492" s="40"/>
      <c r="K492" s="40"/>
      <c r="L492" s="44"/>
      <c r="M492" s="237"/>
      <c r="N492" s="238"/>
      <c r="O492" s="91"/>
      <c r="P492" s="91"/>
      <c r="Q492" s="91"/>
      <c r="R492" s="91"/>
      <c r="S492" s="91"/>
      <c r="T492" s="92"/>
      <c r="U492" s="38"/>
      <c r="V492" s="38"/>
      <c r="W492" s="38"/>
      <c r="X492" s="38"/>
      <c r="Y492" s="38"/>
      <c r="Z492" s="38"/>
      <c r="AA492" s="38"/>
      <c r="AB492" s="38"/>
      <c r="AC492" s="38"/>
      <c r="AD492" s="38"/>
      <c r="AE492" s="38"/>
      <c r="AT492" s="17" t="s">
        <v>260</v>
      </c>
      <c r="AU492" s="17" t="s">
        <v>86</v>
      </c>
    </row>
    <row r="493" s="2" customFormat="1">
      <c r="A493" s="38"/>
      <c r="B493" s="39"/>
      <c r="C493" s="40"/>
      <c r="D493" s="240" t="s">
        <v>274</v>
      </c>
      <c r="E493" s="40"/>
      <c r="F493" s="241" t="s">
        <v>2039</v>
      </c>
      <c r="G493" s="40"/>
      <c r="H493" s="40"/>
      <c r="I493" s="236"/>
      <c r="J493" s="40"/>
      <c r="K493" s="40"/>
      <c r="L493" s="44"/>
      <c r="M493" s="237"/>
      <c r="N493" s="238"/>
      <c r="O493" s="91"/>
      <c r="P493" s="91"/>
      <c r="Q493" s="91"/>
      <c r="R493" s="91"/>
      <c r="S493" s="91"/>
      <c r="T493" s="92"/>
      <c r="U493" s="38"/>
      <c r="V493" s="38"/>
      <c r="W493" s="38"/>
      <c r="X493" s="38"/>
      <c r="Y493" s="38"/>
      <c r="Z493" s="38"/>
      <c r="AA493" s="38"/>
      <c r="AB493" s="38"/>
      <c r="AC493" s="38"/>
      <c r="AD493" s="38"/>
      <c r="AE493" s="38"/>
      <c r="AT493" s="17" t="s">
        <v>274</v>
      </c>
      <c r="AU493" s="17" t="s">
        <v>86</v>
      </c>
    </row>
    <row r="494" s="13" customFormat="1">
      <c r="A494" s="13"/>
      <c r="B494" s="253"/>
      <c r="C494" s="254"/>
      <c r="D494" s="234" t="s">
        <v>276</v>
      </c>
      <c r="E494" s="255" t="s">
        <v>1</v>
      </c>
      <c r="F494" s="256" t="s">
        <v>2040</v>
      </c>
      <c r="G494" s="254"/>
      <c r="H494" s="255" t="s">
        <v>1</v>
      </c>
      <c r="I494" s="257"/>
      <c r="J494" s="254"/>
      <c r="K494" s="254"/>
      <c r="L494" s="258"/>
      <c r="M494" s="259"/>
      <c r="N494" s="260"/>
      <c r="O494" s="260"/>
      <c r="P494" s="260"/>
      <c r="Q494" s="260"/>
      <c r="R494" s="260"/>
      <c r="S494" s="260"/>
      <c r="T494" s="261"/>
      <c r="U494" s="13"/>
      <c r="V494" s="13"/>
      <c r="W494" s="13"/>
      <c r="X494" s="13"/>
      <c r="Y494" s="13"/>
      <c r="Z494" s="13"/>
      <c r="AA494" s="13"/>
      <c r="AB494" s="13"/>
      <c r="AC494" s="13"/>
      <c r="AD494" s="13"/>
      <c r="AE494" s="13"/>
      <c r="AT494" s="262" t="s">
        <v>276</v>
      </c>
      <c r="AU494" s="262" t="s">
        <v>86</v>
      </c>
      <c r="AV494" s="13" t="s">
        <v>84</v>
      </c>
      <c r="AW494" s="13" t="s">
        <v>32</v>
      </c>
      <c r="AX494" s="13" t="s">
        <v>76</v>
      </c>
      <c r="AY494" s="262" t="s">
        <v>251</v>
      </c>
    </row>
    <row r="495" s="12" customFormat="1">
      <c r="A495" s="12"/>
      <c r="B495" s="242"/>
      <c r="C495" s="243"/>
      <c r="D495" s="234" t="s">
        <v>276</v>
      </c>
      <c r="E495" s="244" t="s">
        <v>1</v>
      </c>
      <c r="F495" s="245" t="s">
        <v>306</v>
      </c>
      <c r="G495" s="243"/>
      <c r="H495" s="246">
        <v>9</v>
      </c>
      <c r="I495" s="247"/>
      <c r="J495" s="243"/>
      <c r="K495" s="243"/>
      <c r="L495" s="248"/>
      <c r="M495" s="249"/>
      <c r="N495" s="250"/>
      <c r="O495" s="250"/>
      <c r="P495" s="250"/>
      <c r="Q495" s="250"/>
      <c r="R495" s="250"/>
      <c r="S495" s="250"/>
      <c r="T495" s="251"/>
      <c r="U495" s="12"/>
      <c r="V495" s="12"/>
      <c r="W495" s="12"/>
      <c r="X495" s="12"/>
      <c r="Y495" s="12"/>
      <c r="Z495" s="12"/>
      <c r="AA495" s="12"/>
      <c r="AB495" s="12"/>
      <c r="AC495" s="12"/>
      <c r="AD495" s="12"/>
      <c r="AE495" s="12"/>
      <c r="AT495" s="252" t="s">
        <v>276</v>
      </c>
      <c r="AU495" s="252" t="s">
        <v>86</v>
      </c>
      <c r="AV495" s="12" t="s">
        <v>86</v>
      </c>
      <c r="AW495" s="12" t="s">
        <v>32</v>
      </c>
      <c r="AX495" s="12" t="s">
        <v>84</v>
      </c>
      <c r="AY495" s="252" t="s">
        <v>251</v>
      </c>
    </row>
    <row r="496" s="2" customFormat="1" ht="24.15" customHeight="1">
      <c r="A496" s="38"/>
      <c r="B496" s="39"/>
      <c r="C496" s="292" t="s">
        <v>1680</v>
      </c>
      <c r="D496" s="292" t="s">
        <v>1133</v>
      </c>
      <c r="E496" s="293" t="s">
        <v>2042</v>
      </c>
      <c r="F496" s="294" t="s">
        <v>2043</v>
      </c>
      <c r="G496" s="295" t="s">
        <v>802</v>
      </c>
      <c r="H496" s="296">
        <v>9</v>
      </c>
      <c r="I496" s="297"/>
      <c r="J496" s="298">
        <f>ROUND(I496*H496,2)</f>
        <v>0</v>
      </c>
      <c r="K496" s="299"/>
      <c r="L496" s="300"/>
      <c r="M496" s="301" t="s">
        <v>1</v>
      </c>
      <c r="N496" s="302" t="s">
        <v>41</v>
      </c>
      <c r="O496" s="91"/>
      <c r="P496" s="230">
        <f>O496*H496</f>
        <v>0</v>
      </c>
      <c r="Q496" s="230">
        <v>0.0050000000000000001</v>
      </c>
      <c r="R496" s="230">
        <f>Q496*H496</f>
        <v>0.044999999999999998</v>
      </c>
      <c r="S496" s="230">
        <v>0</v>
      </c>
      <c r="T496" s="231">
        <f>S496*H496</f>
        <v>0</v>
      </c>
      <c r="U496" s="38"/>
      <c r="V496" s="38"/>
      <c r="W496" s="38"/>
      <c r="X496" s="38"/>
      <c r="Y496" s="38"/>
      <c r="Z496" s="38"/>
      <c r="AA496" s="38"/>
      <c r="AB496" s="38"/>
      <c r="AC496" s="38"/>
      <c r="AD496" s="38"/>
      <c r="AE496" s="38"/>
      <c r="AR496" s="232" t="s">
        <v>2030</v>
      </c>
      <c r="AT496" s="232" t="s">
        <v>1133</v>
      </c>
      <c r="AU496" s="232" t="s">
        <v>86</v>
      </c>
      <c r="AY496" s="17" t="s">
        <v>251</v>
      </c>
      <c r="BE496" s="233">
        <f>IF(N496="základní",J496,0)</f>
        <v>0</v>
      </c>
      <c r="BF496" s="233">
        <f>IF(N496="snížená",J496,0)</f>
        <v>0</v>
      </c>
      <c r="BG496" s="233">
        <f>IF(N496="zákl. přenesená",J496,0)</f>
        <v>0</v>
      </c>
      <c r="BH496" s="233">
        <f>IF(N496="sníž. přenesená",J496,0)</f>
        <v>0</v>
      </c>
      <c r="BI496" s="233">
        <f>IF(N496="nulová",J496,0)</f>
        <v>0</v>
      </c>
      <c r="BJ496" s="17" t="s">
        <v>84</v>
      </c>
      <c r="BK496" s="233">
        <f>ROUND(I496*H496,2)</f>
        <v>0</v>
      </c>
      <c r="BL496" s="17" t="s">
        <v>1605</v>
      </c>
      <c r="BM496" s="232" t="s">
        <v>2782</v>
      </c>
    </row>
    <row r="497" s="2" customFormat="1">
      <c r="A497" s="38"/>
      <c r="B497" s="39"/>
      <c r="C497" s="40"/>
      <c r="D497" s="234" t="s">
        <v>260</v>
      </c>
      <c r="E497" s="40"/>
      <c r="F497" s="235" t="s">
        <v>2043</v>
      </c>
      <c r="G497" s="40"/>
      <c r="H497" s="40"/>
      <c r="I497" s="236"/>
      <c r="J497" s="40"/>
      <c r="K497" s="40"/>
      <c r="L497" s="44"/>
      <c r="M497" s="237"/>
      <c r="N497" s="238"/>
      <c r="O497" s="91"/>
      <c r="P497" s="91"/>
      <c r="Q497" s="91"/>
      <c r="R497" s="91"/>
      <c r="S497" s="91"/>
      <c r="T497" s="92"/>
      <c r="U497" s="38"/>
      <c r="V497" s="38"/>
      <c r="W497" s="38"/>
      <c r="X497" s="38"/>
      <c r="Y497" s="38"/>
      <c r="Z497" s="38"/>
      <c r="AA497" s="38"/>
      <c r="AB497" s="38"/>
      <c r="AC497" s="38"/>
      <c r="AD497" s="38"/>
      <c r="AE497" s="38"/>
      <c r="AT497" s="17" t="s">
        <v>260</v>
      </c>
      <c r="AU497" s="17" t="s">
        <v>86</v>
      </c>
    </row>
    <row r="498" s="13" customFormat="1">
      <c r="A498" s="13"/>
      <c r="B498" s="253"/>
      <c r="C498" s="254"/>
      <c r="D498" s="234" t="s">
        <v>276</v>
      </c>
      <c r="E498" s="255" t="s">
        <v>1</v>
      </c>
      <c r="F498" s="256" t="s">
        <v>2045</v>
      </c>
      <c r="G498" s="254"/>
      <c r="H498" s="255" t="s">
        <v>1</v>
      </c>
      <c r="I498" s="257"/>
      <c r="J498" s="254"/>
      <c r="K498" s="254"/>
      <c r="L498" s="258"/>
      <c r="M498" s="259"/>
      <c r="N498" s="260"/>
      <c r="O498" s="260"/>
      <c r="P498" s="260"/>
      <c r="Q498" s="260"/>
      <c r="R498" s="260"/>
      <c r="S498" s="260"/>
      <c r="T498" s="261"/>
      <c r="U498" s="13"/>
      <c r="V498" s="13"/>
      <c r="W498" s="13"/>
      <c r="X498" s="13"/>
      <c r="Y498" s="13"/>
      <c r="Z498" s="13"/>
      <c r="AA498" s="13"/>
      <c r="AB498" s="13"/>
      <c r="AC498" s="13"/>
      <c r="AD498" s="13"/>
      <c r="AE498" s="13"/>
      <c r="AT498" s="262" t="s">
        <v>276</v>
      </c>
      <c r="AU498" s="262" t="s">
        <v>86</v>
      </c>
      <c r="AV498" s="13" t="s">
        <v>84</v>
      </c>
      <c r="AW498" s="13" t="s">
        <v>32</v>
      </c>
      <c r="AX498" s="13" t="s">
        <v>76</v>
      </c>
      <c r="AY498" s="262" t="s">
        <v>251</v>
      </c>
    </row>
    <row r="499" s="12" customFormat="1">
      <c r="A499" s="12"/>
      <c r="B499" s="242"/>
      <c r="C499" s="243"/>
      <c r="D499" s="234" t="s">
        <v>276</v>
      </c>
      <c r="E499" s="244" t="s">
        <v>1</v>
      </c>
      <c r="F499" s="245" t="s">
        <v>306</v>
      </c>
      <c r="G499" s="243"/>
      <c r="H499" s="246">
        <v>9</v>
      </c>
      <c r="I499" s="247"/>
      <c r="J499" s="243"/>
      <c r="K499" s="243"/>
      <c r="L499" s="248"/>
      <c r="M499" s="249"/>
      <c r="N499" s="250"/>
      <c r="O499" s="250"/>
      <c r="P499" s="250"/>
      <c r="Q499" s="250"/>
      <c r="R499" s="250"/>
      <c r="S499" s="250"/>
      <c r="T499" s="251"/>
      <c r="U499" s="12"/>
      <c r="V499" s="12"/>
      <c r="W499" s="12"/>
      <c r="X499" s="12"/>
      <c r="Y499" s="12"/>
      <c r="Z499" s="12"/>
      <c r="AA499" s="12"/>
      <c r="AB499" s="12"/>
      <c r="AC499" s="12"/>
      <c r="AD499" s="12"/>
      <c r="AE499" s="12"/>
      <c r="AT499" s="252" t="s">
        <v>276</v>
      </c>
      <c r="AU499" s="252" t="s">
        <v>86</v>
      </c>
      <c r="AV499" s="12" t="s">
        <v>86</v>
      </c>
      <c r="AW499" s="12" t="s">
        <v>32</v>
      </c>
      <c r="AX499" s="12" t="s">
        <v>84</v>
      </c>
      <c r="AY499" s="252" t="s">
        <v>251</v>
      </c>
    </row>
    <row r="500" s="11" customFormat="1" ht="22.8" customHeight="1">
      <c r="A500" s="11"/>
      <c r="B500" s="206"/>
      <c r="C500" s="207"/>
      <c r="D500" s="208" t="s">
        <v>75</v>
      </c>
      <c r="E500" s="272" t="s">
        <v>2046</v>
      </c>
      <c r="F500" s="272" t="s">
        <v>2047</v>
      </c>
      <c r="G500" s="207"/>
      <c r="H500" s="207"/>
      <c r="I500" s="210"/>
      <c r="J500" s="273">
        <f>BK500</f>
        <v>0</v>
      </c>
      <c r="K500" s="207"/>
      <c r="L500" s="212"/>
      <c r="M500" s="213"/>
      <c r="N500" s="214"/>
      <c r="O500" s="214"/>
      <c r="P500" s="215">
        <f>SUM(P501:P595)</f>
        <v>0</v>
      </c>
      <c r="Q500" s="214"/>
      <c r="R500" s="215">
        <f>SUM(R501:R595)</f>
        <v>23.374368</v>
      </c>
      <c r="S500" s="214"/>
      <c r="T500" s="216">
        <f>SUM(T501:T595)</f>
        <v>0</v>
      </c>
      <c r="U500" s="11"/>
      <c r="V500" s="11"/>
      <c r="W500" s="11"/>
      <c r="X500" s="11"/>
      <c r="Y500" s="11"/>
      <c r="Z500" s="11"/>
      <c r="AA500" s="11"/>
      <c r="AB500" s="11"/>
      <c r="AC500" s="11"/>
      <c r="AD500" s="11"/>
      <c r="AE500" s="11"/>
      <c r="AR500" s="217" t="s">
        <v>269</v>
      </c>
      <c r="AT500" s="218" t="s">
        <v>75</v>
      </c>
      <c r="AU500" s="218" t="s">
        <v>84</v>
      </c>
      <c r="AY500" s="217" t="s">
        <v>251</v>
      </c>
      <c r="BK500" s="219">
        <f>SUM(BK501:BK595)</f>
        <v>0</v>
      </c>
    </row>
    <row r="501" s="2" customFormat="1" ht="24.15" customHeight="1">
      <c r="A501" s="38"/>
      <c r="B501" s="39"/>
      <c r="C501" s="220" t="s">
        <v>1685</v>
      </c>
      <c r="D501" s="220" t="s">
        <v>255</v>
      </c>
      <c r="E501" s="221" t="s">
        <v>2049</v>
      </c>
      <c r="F501" s="222" t="s">
        <v>2050</v>
      </c>
      <c r="G501" s="223" t="s">
        <v>802</v>
      </c>
      <c r="H501" s="224">
        <v>18</v>
      </c>
      <c r="I501" s="225"/>
      <c r="J501" s="226">
        <f>ROUND(I501*H501,2)</f>
        <v>0</v>
      </c>
      <c r="K501" s="227"/>
      <c r="L501" s="44"/>
      <c r="M501" s="228" t="s">
        <v>1</v>
      </c>
      <c r="N501" s="229" t="s">
        <v>41</v>
      </c>
      <c r="O501" s="91"/>
      <c r="P501" s="230">
        <f>O501*H501</f>
        <v>0</v>
      </c>
      <c r="Q501" s="230">
        <v>0</v>
      </c>
      <c r="R501" s="230">
        <f>Q501*H501</f>
        <v>0</v>
      </c>
      <c r="S501" s="230">
        <v>0</v>
      </c>
      <c r="T501" s="231">
        <f>S501*H501</f>
        <v>0</v>
      </c>
      <c r="U501" s="38"/>
      <c r="V501" s="38"/>
      <c r="W501" s="38"/>
      <c r="X501" s="38"/>
      <c r="Y501" s="38"/>
      <c r="Z501" s="38"/>
      <c r="AA501" s="38"/>
      <c r="AB501" s="38"/>
      <c r="AC501" s="38"/>
      <c r="AD501" s="38"/>
      <c r="AE501" s="38"/>
      <c r="AR501" s="232" t="s">
        <v>1605</v>
      </c>
      <c r="AT501" s="232" t="s">
        <v>255</v>
      </c>
      <c r="AU501" s="232" t="s">
        <v>86</v>
      </c>
      <c r="AY501" s="17" t="s">
        <v>251</v>
      </c>
      <c r="BE501" s="233">
        <f>IF(N501="základní",J501,0)</f>
        <v>0</v>
      </c>
      <c r="BF501" s="233">
        <f>IF(N501="snížená",J501,0)</f>
        <v>0</v>
      </c>
      <c r="BG501" s="233">
        <f>IF(N501="zákl. přenesená",J501,0)</f>
        <v>0</v>
      </c>
      <c r="BH501" s="233">
        <f>IF(N501="sníž. přenesená",J501,0)</f>
        <v>0</v>
      </c>
      <c r="BI501" s="233">
        <f>IF(N501="nulová",J501,0)</f>
        <v>0</v>
      </c>
      <c r="BJ501" s="17" t="s">
        <v>84</v>
      </c>
      <c r="BK501" s="233">
        <f>ROUND(I501*H501,2)</f>
        <v>0</v>
      </c>
      <c r="BL501" s="17" t="s">
        <v>1605</v>
      </c>
      <c r="BM501" s="232" t="s">
        <v>2783</v>
      </c>
    </row>
    <row r="502" s="2" customFormat="1">
      <c r="A502" s="38"/>
      <c r="B502" s="39"/>
      <c r="C502" s="40"/>
      <c r="D502" s="234" t="s">
        <v>260</v>
      </c>
      <c r="E502" s="40"/>
      <c r="F502" s="235" t="s">
        <v>2052</v>
      </c>
      <c r="G502" s="40"/>
      <c r="H502" s="40"/>
      <c r="I502" s="236"/>
      <c r="J502" s="40"/>
      <c r="K502" s="40"/>
      <c r="L502" s="44"/>
      <c r="M502" s="237"/>
      <c r="N502" s="238"/>
      <c r="O502" s="91"/>
      <c r="P502" s="91"/>
      <c r="Q502" s="91"/>
      <c r="R502" s="91"/>
      <c r="S502" s="91"/>
      <c r="T502" s="92"/>
      <c r="U502" s="38"/>
      <c r="V502" s="38"/>
      <c r="W502" s="38"/>
      <c r="X502" s="38"/>
      <c r="Y502" s="38"/>
      <c r="Z502" s="38"/>
      <c r="AA502" s="38"/>
      <c r="AB502" s="38"/>
      <c r="AC502" s="38"/>
      <c r="AD502" s="38"/>
      <c r="AE502" s="38"/>
      <c r="AT502" s="17" t="s">
        <v>260</v>
      </c>
      <c r="AU502" s="17" t="s">
        <v>86</v>
      </c>
    </row>
    <row r="503" s="2" customFormat="1">
      <c r="A503" s="38"/>
      <c r="B503" s="39"/>
      <c r="C503" s="40"/>
      <c r="D503" s="240" t="s">
        <v>274</v>
      </c>
      <c r="E503" s="40"/>
      <c r="F503" s="241" t="s">
        <v>2053</v>
      </c>
      <c r="G503" s="40"/>
      <c r="H503" s="40"/>
      <c r="I503" s="236"/>
      <c r="J503" s="40"/>
      <c r="K503" s="40"/>
      <c r="L503" s="44"/>
      <c r="M503" s="237"/>
      <c r="N503" s="238"/>
      <c r="O503" s="91"/>
      <c r="P503" s="91"/>
      <c r="Q503" s="91"/>
      <c r="R503" s="91"/>
      <c r="S503" s="91"/>
      <c r="T503" s="92"/>
      <c r="U503" s="38"/>
      <c r="V503" s="38"/>
      <c r="W503" s="38"/>
      <c r="X503" s="38"/>
      <c r="Y503" s="38"/>
      <c r="Z503" s="38"/>
      <c r="AA503" s="38"/>
      <c r="AB503" s="38"/>
      <c r="AC503" s="38"/>
      <c r="AD503" s="38"/>
      <c r="AE503" s="38"/>
      <c r="AT503" s="17" t="s">
        <v>274</v>
      </c>
      <c r="AU503" s="17" t="s">
        <v>86</v>
      </c>
    </row>
    <row r="504" s="13" customFormat="1">
      <c r="A504" s="13"/>
      <c r="B504" s="253"/>
      <c r="C504" s="254"/>
      <c r="D504" s="234" t="s">
        <v>276</v>
      </c>
      <c r="E504" s="255" t="s">
        <v>1</v>
      </c>
      <c r="F504" s="256" t="s">
        <v>2040</v>
      </c>
      <c r="G504" s="254"/>
      <c r="H504" s="255" t="s">
        <v>1</v>
      </c>
      <c r="I504" s="257"/>
      <c r="J504" s="254"/>
      <c r="K504" s="254"/>
      <c r="L504" s="258"/>
      <c r="M504" s="259"/>
      <c r="N504" s="260"/>
      <c r="O504" s="260"/>
      <c r="P504" s="260"/>
      <c r="Q504" s="260"/>
      <c r="R504" s="260"/>
      <c r="S504" s="260"/>
      <c r="T504" s="261"/>
      <c r="U504" s="13"/>
      <c r="V504" s="13"/>
      <c r="W504" s="13"/>
      <c r="X504" s="13"/>
      <c r="Y504" s="13"/>
      <c r="Z504" s="13"/>
      <c r="AA504" s="13"/>
      <c r="AB504" s="13"/>
      <c r="AC504" s="13"/>
      <c r="AD504" s="13"/>
      <c r="AE504" s="13"/>
      <c r="AT504" s="262" t="s">
        <v>276</v>
      </c>
      <c r="AU504" s="262" t="s">
        <v>86</v>
      </c>
      <c r="AV504" s="13" t="s">
        <v>84</v>
      </c>
      <c r="AW504" s="13" t="s">
        <v>32</v>
      </c>
      <c r="AX504" s="13" t="s">
        <v>76</v>
      </c>
      <c r="AY504" s="262" t="s">
        <v>251</v>
      </c>
    </row>
    <row r="505" s="12" customFormat="1">
      <c r="A505" s="12"/>
      <c r="B505" s="242"/>
      <c r="C505" s="243"/>
      <c r="D505" s="234" t="s">
        <v>276</v>
      </c>
      <c r="E505" s="244" t="s">
        <v>1</v>
      </c>
      <c r="F505" s="245" t="s">
        <v>2784</v>
      </c>
      <c r="G505" s="243"/>
      <c r="H505" s="246">
        <v>9</v>
      </c>
      <c r="I505" s="247"/>
      <c r="J505" s="243"/>
      <c r="K505" s="243"/>
      <c r="L505" s="248"/>
      <c r="M505" s="249"/>
      <c r="N505" s="250"/>
      <c r="O505" s="250"/>
      <c r="P505" s="250"/>
      <c r="Q505" s="250"/>
      <c r="R505" s="250"/>
      <c r="S505" s="250"/>
      <c r="T505" s="251"/>
      <c r="U505" s="12"/>
      <c r="V505" s="12"/>
      <c r="W505" s="12"/>
      <c r="X505" s="12"/>
      <c r="Y505" s="12"/>
      <c r="Z505" s="12"/>
      <c r="AA505" s="12"/>
      <c r="AB505" s="12"/>
      <c r="AC505" s="12"/>
      <c r="AD505" s="12"/>
      <c r="AE505" s="12"/>
      <c r="AT505" s="252" t="s">
        <v>276</v>
      </c>
      <c r="AU505" s="252" t="s">
        <v>86</v>
      </c>
      <c r="AV505" s="12" t="s">
        <v>86</v>
      </c>
      <c r="AW505" s="12" t="s">
        <v>32</v>
      </c>
      <c r="AX505" s="12" t="s">
        <v>76</v>
      </c>
      <c r="AY505" s="252" t="s">
        <v>251</v>
      </c>
    </row>
    <row r="506" s="13" customFormat="1">
      <c r="A506" s="13"/>
      <c r="B506" s="253"/>
      <c r="C506" s="254"/>
      <c r="D506" s="234" t="s">
        <v>276</v>
      </c>
      <c r="E506" s="255" t="s">
        <v>1</v>
      </c>
      <c r="F506" s="256" t="s">
        <v>2114</v>
      </c>
      <c r="G506" s="254"/>
      <c r="H506" s="255" t="s">
        <v>1</v>
      </c>
      <c r="I506" s="257"/>
      <c r="J506" s="254"/>
      <c r="K506" s="254"/>
      <c r="L506" s="258"/>
      <c r="M506" s="259"/>
      <c r="N506" s="260"/>
      <c r="O506" s="260"/>
      <c r="P506" s="260"/>
      <c r="Q506" s="260"/>
      <c r="R506" s="260"/>
      <c r="S506" s="260"/>
      <c r="T506" s="261"/>
      <c r="U506" s="13"/>
      <c r="V506" s="13"/>
      <c r="W506" s="13"/>
      <c r="X506" s="13"/>
      <c r="Y506" s="13"/>
      <c r="Z506" s="13"/>
      <c r="AA506" s="13"/>
      <c r="AB506" s="13"/>
      <c r="AC506" s="13"/>
      <c r="AD506" s="13"/>
      <c r="AE506" s="13"/>
      <c r="AT506" s="262" t="s">
        <v>276</v>
      </c>
      <c r="AU506" s="262" t="s">
        <v>86</v>
      </c>
      <c r="AV506" s="13" t="s">
        <v>84</v>
      </c>
      <c r="AW506" s="13" t="s">
        <v>32</v>
      </c>
      <c r="AX506" s="13" t="s">
        <v>76</v>
      </c>
      <c r="AY506" s="262" t="s">
        <v>251</v>
      </c>
    </row>
    <row r="507" s="12" customFormat="1">
      <c r="A507" s="12"/>
      <c r="B507" s="242"/>
      <c r="C507" s="243"/>
      <c r="D507" s="234" t="s">
        <v>276</v>
      </c>
      <c r="E507" s="244" t="s">
        <v>1</v>
      </c>
      <c r="F507" s="245" t="s">
        <v>2785</v>
      </c>
      <c r="G507" s="243"/>
      <c r="H507" s="246">
        <v>9</v>
      </c>
      <c r="I507" s="247"/>
      <c r="J507" s="243"/>
      <c r="K507" s="243"/>
      <c r="L507" s="248"/>
      <c r="M507" s="249"/>
      <c r="N507" s="250"/>
      <c r="O507" s="250"/>
      <c r="P507" s="250"/>
      <c r="Q507" s="250"/>
      <c r="R507" s="250"/>
      <c r="S507" s="250"/>
      <c r="T507" s="251"/>
      <c r="U507" s="12"/>
      <c r="V507" s="12"/>
      <c r="W507" s="12"/>
      <c r="X507" s="12"/>
      <c r="Y507" s="12"/>
      <c r="Z507" s="12"/>
      <c r="AA507" s="12"/>
      <c r="AB507" s="12"/>
      <c r="AC507" s="12"/>
      <c r="AD507" s="12"/>
      <c r="AE507" s="12"/>
      <c r="AT507" s="252" t="s">
        <v>276</v>
      </c>
      <c r="AU507" s="252" t="s">
        <v>86</v>
      </c>
      <c r="AV507" s="12" t="s">
        <v>86</v>
      </c>
      <c r="AW507" s="12" t="s">
        <v>32</v>
      </c>
      <c r="AX507" s="12" t="s">
        <v>76</v>
      </c>
      <c r="AY507" s="252" t="s">
        <v>251</v>
      </c>
    </row>
    <row r="508" s="15" customFormat="1">
      <c r="A508" s="15"/>
      <c r="B508" s="274"/>
      <c r="C508" s="275"/>
      <c r="D508" s="234" t="s">
        <v>276</v>
      </c>
      <c r="E508" s="276" t="s">
        <v>1</v>
      </c>
      <c r="F508" s="277" t="s">
        <v>423</v>
      </c>
      <c r="G508" s="275"/>
      <c r="H508" s="278">
        <v>18</v>
      </c>
      <c r="I508" s="279"/>
      <c r="J508" s="275"/>
      <c r="K508" s="275"/>
      <c r="L508" s="280"/>
      <c r="M508" s="281"/>
      <c r="N508" s="282"/>
      <c r="O508" s="282"/>
      <c r="P508" s="282"/>
      <c r="Q508" s="282"/>
      <c r="R508" s="282"/>
      <c r="S508" s="282"/>
      <c r="T508" s="283"/>
      <c r="U508" s="15"/>
      <c r="V508" s="15"/>
      <c r="W508" s="15"/>
      <c r="X508" s="15"/>
      <c r="Y508" s="15"/>
      <c r="Z508" s="15"/>
      <c r="AA508" s="15"/>
      <c r="AB508" s="15"/>
      <c r="AC508" s="15"/>
      <c r="AD508" s="15"/>
      <c r="AE508" s="15"/>
      <c r="AT508" s="284" t="s">
        <v>276</v>
      </c>
      <c r="AU508" s="284" t="s">
        <v>86</v>
      </c>
      <c r="AV508" s="15" t="s">
        <v>254</v>
      </c>
      <c r="AW508" s="15" t="s">
        <v>32</v>
      </c>
      <c r="AX508" s="15" t="s">
        <v>84</v>
      </c>
      <c r="AY508" s="284" t="s">
        <v>251</v>
      </c>
    </row>
    <row r="509" s="2" customFormat="1" ht="24.15" customHeight="1">
      <c r="A509" s="38"/>
      <c r="B509" s="39"/>
      <c r="C509" s="220" t="s">
        <v>1690</v>
      </c>
      <c r="D509" s="220" t="s">
        <v>255</v>
      </c>
      <c r="E509" s="221" t="s">
        <v>2398</v>
      </c>
      <c r="F509" s="222" t="s">
        <v>2399</v>
      </c>
      <c r="G509" s="223" t="s">
        <v>802</v>
      </c>
      <c r="H509" s="224">
        <v>9</v>
      </c>
      <c r="I509" s="225"/>
      <c r="J509" s="226">
        <f>ROUND(I509*H509,2)</f>
        <v>0</v>
      </c>
      <c r="K509" s="227"/>
      <c r="L509" s="44"/>
      <c r="M509" s="228" t="s">
        <v>1</v>
      </c>
      <c r="N509" s="229" t="s">
        <v>41</v>
      </c>
      <c r="O509" s="91"/>
      <c r="P509" s="230">
        <f>O509*H509</f>
        <v>0</v>
      </c>
      <c r="Q509" s="230">
        <v>0</v>
      </c>
      <c r="R509" s="230">
        <f>Q509*H509</f>
        <v>0</v>
      </c>
      <c r="S509" s="230">
        <v>0</v>
      </c>
      <c r="T509" s="231">
        <f>S509*H509</f>
        <v>0</v>
      </c>
      <c r="U509" s="38"/>
      <c r="V509" s="38"/>
      <c r="W509" s="38"/>
      <c r="X509" s="38"/>
      <c r="Y509" s="38"/>
      <c r="Z509" s="38"/>
      <c r="AA509" s="38"/>
      <c r="AB509" s="38"/>
      <c r="AC509" s="38"/>
      <c r="AD509" s="38"/>
      <c r="AE509" s="38"/>
      <c r="AR509" s="232" t="s">
        <v>1605</v>
      </c>
      <c r="AT509" s="232" t="s">
        <v>255</v>
      </c>
      <c r="AU509" s="232" t="s">
        <v>86</v>
      </c>
      <c r="AY509" s="17" t="s">
        <v>251</v>
      </c>
      <c r="BE509" s="233">
        <f>IF(N509="základní",J509,0)</f>
        <v>0</v>
      </c>
      <c r="BF509" s="233">
        <f>IF(N509="snížená",J509,0)</f>
        <v>0</v>
      </c>
      <c r="BG509" s="233">
        <f>IF(N509="zákl. přenesená",J509,0)</f>
        <v>0</v>
      </c>
      <c r="BH509" s="233">
        <f>IF(N509="sníž. přenesená",J509,0)</f>
        <v>0</v>
      </c>
      <c r="BI509" s="233">
        <f>IF(N509="nulová",J509,0)</f>
        <v>0</v>
      </c>
      <c r="BJ509" s="17" t="s">
        <v>84</v>
      </c>
      <c r="BK509" s="233">
        <f>ROUND(I509*H509,2)</f>
        <v>0</v>
      </c>
      <c r="BL509" s="17" t="s">
        <v>1605</v>
      </c>
      <c r="BM509" s="232" t="s">
        <v>2786</v>
      </c>
    </row>
    <row r="510" s="2" customFormat="1">
      <c r="A510" s="38"/>
      <c r="B510" s="39"/>
      <c r="C510" s="40"/>
      <c r="D510" s="234" t="s">
        <v>260</v>
      </c>
      <c r="E510" s="40"/>
      <c r="F510" s="235" t="s">
        <v>2401</v>
      </c>
      <c r="G510" s="40"/>
      <c r="H510" s="40"/>
      <c r="I510" s="236"/>
      <c r="J510" s="40"/>
      <c r="K510" s="40"/>
      <c r="L510" s="44"/>
      <c r="M510" s="237"/>
      <c r="N510" s="238"/>
      <c r="O510" s="91"/>
      <c r="P510" s="91"/>
      <c r="Q510" s="91"/>
      <c r="R510" s="91"/>
      <c r="S510" s="91"/>
      <c r="T510" s="92"/>
      <c r="U510" s="38"/>
      <c r="V510" s="38"/>
      <c r="W510" s="38"/>
      <c r="X510" s="38"/>
      <c r="Y510" s="38"/>
      <c r="Z510" s="38"/>
      <c r="AA510" s="38"/>
      <c r="AB510" s="38"/>
      <c r="AC510" s="38"/>
      <c r="AD510" s="38"/>
      <c r="AE510" s="38"/>
      <c r="AT510" s="17" t="s">
        <v>260</v>
      </c>
      <c r="AU510" s="17" t="s">
        <v>86</v>
      </c>
    </row>
    <row r="511" s="2" customFormat="1">
      <c r="A511" s="38"/>
      <c r="B511" s="39"/>
      <c r="C511" s="40"/>
      <c r="D511" s="240" t="s">
        <v>274</v>
      </c>
      <c r="E511" s="40"/>
      <c r="F511" s="241" t="s">
        <v>2402</v>
      </c>
      <c r="G511" s="40"/>
      <c r="H511" s="40"/>
      <c r="I511" s="236"/>
      <c r="J511" s="40"/>
      <c r="K511" s="40"/>
      <c r="L511" s="44"/>
      <c r="M511" s="237"/>
      <c r="N511" s="238"/>
      <c r="O511" s="91"/>
      <c r="P511" s="91"/>
      <c r="Q511" s="91"/>
      <c r="R511" s="91"/>
      <c r="S511" s="91"/>
      <c r="T511" s="92"/>
      <c r="U511" s="38"/>
      <c r="V511" s="38"/>
      <c r="W511" s="38"/>
      <c r="X511" s="38"/>
      <c r="Y511" s="38"/>
      <c r="Z511" s="38"/>
      <c r="AA511" s="38"/>
      <c r="AB511" s="38"/>
      <c r="AC511" s="38"/>
      <c r="AD511" s="38"/>
      <c r="AE511" s="38"/>
      <c r="AT511" s="17" t="s">
        <v>274</v>
      </c>
      <c r="AU511" s="17" t="s">
        <v>86</v>
      </c>
    </row>
    <row r="512" s="12" customFormat="1">
      <c r="A512" s="12"/>
      <c r="B512" s="242"/>
      <c r="C512" s="243"/>
      <c r="D512" s="234" t="s">
        <v>276</v>
      </c>
      <c r="E512" s="244" t="s">
        <v>1</v>
      </c>
      <c r="F512" s="245" t="s">
        <v>2787</v>
      </c>
      <c r="G512" s="243"/>
      <c r="H512" s="246">
        <v>9</v>
      </c>
      <c r="I512" s="247"/>
      <c r="J512" s="243"/>
      <c r="K512" s="243"/>
      <c r="L512" s="248"/>
      <c r="M512" s="249"/>
      <c r="N512" s="250"/>
      <c r="O512" s="250"/>
      <c r="P512" s="250"/>
      <c r="Q512" s="250"/>
      <c r="R512" s="250"/>
      <c r="S512" s="250"/>
      <c r="T512" s="251"/>
      <c r="U512" s="12"/>
      <c r="V512" s="12"/>
      <c r="W512" s="12"/>
      <c r="X512" s="12"/>
      <c r="Y512" s="12"/>
      <c r="Z512" s="12"/>
      <c r="AA512" s="12"/>
      <c r="AB512" s="12"/>
      <c r="AC512" s="12"/>
      <c r="AD512" s="12"/>
      <c r="AE512" s="12"/>
      <c r="AT512" s="252" t="s">
        <v>276</v>
      </c>
      <c r="AU512" s="252" t="s">
        <v>86</v>
      </c>
      <c r="AV512" s="12" t="s">
        <v>86</v>
      </c>
      <c r="AW512" s="12" t="s">
        <v>32</v>
      </c>
      <c r="AX512" s="12" t="s">
        <v>84</v>
      </c>
      <c r="AY512" s="252" t="s">
        <v>251</v>
      </c>
    </row>
    <row r="513" s="2" customFormat="1" ht="24.15" customHeight="1">
      <c r="A513" s="38"/>
      <c r="B513" s="39"/>
      <c r="C513" s="220" t="s">
        <v>1694</v>
      </c>
      <c r="D513" s="220" t="s">
        <v>255</v>
      </c>
      <c r="E513" s="221" t="s">
        <v>2056</v>
      </c>
      <c r="F513" s="222" t="s">
        <v>2057</v>
      </c>
      <c r="G513" s="223" t="s">
        <v>409</v>
      </c>
      <c r="H513" s="224">
        <v>75.599999999999994</v>
      </c>
      <c r="I513" s="225"/>
      <c r="J513" s="226">
        <f>ROUND(I513*H513,2)</f>
        <v>0</v>
      </c>
      <c r="K513" s="227"/>
      <c r="L513" s="44"/>
      <c r="M513" s="228" t="s">
        <v>1</v>
      </c>
      <c r="N513" s="229" t="s">
        <v>41</v>
      </c>
      <c r="O513" s="91"/>
      <c r="P513" s="230">
        <f>O513*H513</f>
        <v>0</v>
      </c>
      <c r="Q513" s="230">
        <v>0.00058</v>
      </c>
      <c r="R513" s="230">
        <f>Q513*H513</f>
        <v>0.043847999999999998</v>
      </c>
      <c r="S513" s="230">
        <v>0</v>
      </c>
      <c r="T513" s="231">
        <f>S513*H513</f>
        <v>0</v>
      </c>
      <c r="U513" s="38"/>
      <c r="V513" s="38"/>
      <c r="W513" s="38"/>
      <c r="X513" s="38"/>
      <c r="Y513" s="38"/>
      <c r="Z513" s="38"/>
      <c r="AA513" s="38"/>
      <c r="AB513" s="38"/>
      <c r="AC513" s="38"/>
      <c r="AD513" s="38"/>
      <c r="AE513" s="38"/>
      <c r="AR513" s="232" t="s">
        <v>1605</v>
      </c>
      <c r="AT513" s="232" t="s">
        <v>255</v>
      </c>
      <c r="AU513" s="232" t="s">
        <v>86</v>
      </c>
      <c r="AY513" s="17" t="s">
        <v>251</v>
      </c>
      <c r="BE513" s="233">
        <f>IF(N513="základní",J513,0)</f>
        <v>0</v>
      </c>
      <c r="BF513" s="233">
        <f>IF(N513="snížená",J513,0)</f>
        <v>0</v>
      </c>
      <c r="BG513" s="233">
        <f>IF(N513="zákl. přenesená",J513,0)</f>
        <v>0</v>
      </c>
      <c r="BH513" s="233">
        <f>IF(N513="sníž. přenesená",J513,0)</f>
        <v>0</v>
      </c>
      <c r="BI513" s="233">
        <f>IF(N513="nulová",J513,0)</f>
        <v>0</v>
      </c>
      <c r="BJ513" s="17" t="s">
        <v>84</v>
      </c>
      <c r="BK513" s="233">
        <f>ROUND(I513*H513,2)</f>
        <v>0</v>
      </c>
      <c r="BL513" s="17" t="s">
        <v>1605</v>
      </c>
      <c r="BM513" s="232" t="s">
        <v>2788</v>
      </c>
    </row>
    <row r="514" s="2" customFormat="1">
      <c r="A514" s="38"/>
      <c r="B514" s="39"/>
      <c r="C514" s="40"/>
      <c r="D514" s="234" t="s">
        <v>260</v>
      </c>
      <c r="E514" s="40"/>
      <c r="F514" s="235" t="s">
        <v>2059</v>
      </c>
      <c r="G514" s="40"/>
      <c r="H514" s="40"/>
      <c r="I514" s="236"/>
      <c r="J514" s="40"/>
      <c r="K514" s="40"/>
      <c r="L514" s="44"/>
      <c r="M514" s="237"/>
      <c r="N514" s="238"/>
      <c r="O514" s="91"/>
      <c r="P514" s="91"/>
      <c r="Q514" s="91"/>
      <c r="R514" s="91"/>
      <c r="S514" s="91"/>
      <c r="T514" s="92"/>
      <c r="U514" s="38"/>
      <c r="V514" s="38"/>
      <c r="W514" s="38"/>
      <c r="X514" s="38"/>
      <c r="Y514" s="38"/>
      <c r="Z514" s="38"/>
      <c r="AA514" s="38"/>
      <c r="AB514" s="38"/>
      <c r="AC514" s="38"/>
      <c r="AD514" s="38"/>
      <c r="AE514" s="38"/>
      <c r="AT514" s="17" t="s">
        <v>260</v>
      </c>
      <c r="AU514" s="17" t="s">
        <v>86</v>
      </c>
    </row>
    <row r="515" s="2" customFormat="1">
      <c r="A515" s="38"/>
      <c r="B515" s="39"/>
      <c r="C515" s="40"/>
      <c r="D515" s="240" t="s">
        <v>274</v>
      </c>
      <c r="E515" s="40"/>
      <c r="F515" s="241" t="s">
        <v>2060</v>
      </c>
      <c r="G515" s="40"/>
      <c r="H515" s="40"/>
      <c r="I515" s="236"/>
      <c r="J515" s="40"/>
      <c r="K515" s="40"/>
      <c r="L515" s="44"/>
      <c r="M515" s="237"/>
      <c r="N515" s="238"/>
      <c r="O515" s="91"/>
      <c r="P515" s="91"/>
      <c r="Q515" s="91"/>
      <c r="R515" s="91"/>
      <c r="S515" s="91"/>
      <c r="T515" s="92"/>
      <c r="U515" s="38"/>
      <c r="V515" s="38"/>
      <c r="W515" s="38"/>
      <c r="X515" s="38"/>
      <c r="Y515" s="38"/>
      <c r="Z515" s="38"/>
      <c r="AA515" s="38"/>
      <c r="AB515" s="38"/>
      <c r="AC515" s="38"/>
      <c r="AD515" s="38"/>
      <c r="AE515" s="38"/>
      <c r="AT515" s="17" t="s">
        <v>274</v>
      </c>
      <c r="AU515" s="17" t="s">
        <v>86</v>
      </c>
    </row>
    <row r="516" s="12" customFormat="1">
      <c r="A516" s="12"/>
      <c r="B516" s="242"/>
      <c r="C516" s="243"/>
      <c r="D516" s="234" t="s">
        <v>276</v>
      </c>
      <c r="E516" s="244" t="s">
        <v>1</v>
      </c>
      <c r="F516" s="245" t="s">
        <v>2789</v>
      </c>
      <c r="G516" s="243"/>
      <c r="H516" s="246">
        <v>27</v>
      </c>
      <c r="I516" s="247"/>
      <c r="J516" s="243"/>
      <c r="K516" s="243"/>
      <c r="L516" s="248"/>
      <c r="M516" s="249"/>
      <c r="N516" s="250"/>
      <c r="O516" s="250"/>
      <c r="P516" s="250"/>
      <c r="Q516" s="250"/>
      <c r="R516" s="250"/>
      <c r="S516" s="250"/>
      <c r="T516" s="251"/>
      <c r="U516" s="12"/>
      <c r="V516" s="12"/>
      <c r="W516" s="12"/>
      <c r="X516" s="12"/>
      <c r="Y516" s="12"/>
      <c r="Z516" s="12"/>
      <c r="AA516" s="12"/>
      <c r="AB516" s="12"/>
      <c r="AC516" s="12"/>
      <c r="AD516" s="12"/>
      <c r="AE516" s="12"/>
      <c r="AT516" s="252" t="s">
        <v>276</v>
      </c>
      <c r="AU516" s="252" t="s">
        <v>86</v>
      </c>
      <c r="AV516" s="12" t="s">
        <v>86</v>
      </c>
      <c r="AW516" s="12" t="s">
        <v>32</v>
      </c>
      <c r="AX516" s="12" t="s">
        <v>76</v>
      </c>
      <c r="AY516" s="252" t="s">
        <v>251</v>
      </c>
    </row>
    <row r="517" s="13" customFormat="1">
      <c r="A517" s="13"/>
      <c r="B517" s="253"/>
      <c r="C517" s="254"/>
      <c r="D517" s="234" t="s">
        <v>276</v>
      </c>
      <c r="E517" s="255" t="s">
        <v>1</v>
      </c>
      <c r="F517" s="256" t="s">
        <v>2114</v>
      </c>
      <c r="G517" s="254"/>
      <c r="H517" s="255" t="s">
        <v>1</v>
      </c>
      <c r="I517" s="257"/>
      <c r="J517" s="254"/>
      <c r="K517" s="254"/>
      <c r="L517" s="258"/>
      <c r="M517" s="259"/>
      <c r="N517" s="260"/>
      <c r="O517" s="260"/>
      <c r="P517" s="260"/>
      <c r="Q517" s="260"/>
      <c r="R517" s="260"/>
      <c r="S517" s="260"/>
      <c r="T517" s="261"/>
      <c r="U517" s="13"/>
      <c r="V517" s="13"/>
      <c r="W517" s="13"/>
      <c r="X517" s="13"/>
      <c r="Y517" s="13"/>
      <c r="Z517" s="13"/>
      <c r="AA517" s="13"/>
      <c r="AB517" s="13"/>
      <c r="AC517" s="13"/>
      <c r="AD517" s="13"/>
      <c r="AE517" s="13"/>
      <c r="AT517" s="262" t="s">
        <v>276</v>
      </c>
      <c r="AU517" s="262" t="s">
        <v>86</v>
      </c>
      <c r="AV517" s="13" t="s">
        <v>84</v>
      </c>
      <c r="AW517" s="13" t="s">
        <v>32</v>
      </c>
      <c r="AX517" s="13" t="s">
        <v>76</v>
      </c>
      <c r="AY517" s="262" t="s">
        <v>251</v>
      </c>
    </row>
    <row r="518" s="12" customFormat="1">
      <c r="A518" s="12"/>
      <c r="B518" s="242"/>
      <c r="C518" s="243"/>
      <c r="D518" s="234" t="s">
        <v>276</v>
      </c>
      <c r="E518" s="244" t="s">
        <v>1</v>
      </c>
      <c r="F518" s="245" t="s">
        <v>2790</v>
      </c>
      <c r="G518" s="243"/>
      <c r="H518" s="246">
        <v>27</v>
      </c>
      <c r="I518" s="247"/>
      <c r="J518" s="243"/>
      <c r="K518" s="243"/>
      <c r="L518" s="248"/>
      <c r="M518" s="249"/>
      <c r="N518" s="250"/>
      <c r="O518" s="250"/>
      <c r="P518" s="250"/>
      <c r="Q518" s="250"/>
      <c r="R518" s="250"/>
      <c r="S518" s="250"/>
      <c r="T518" s="251"/>
      <c r="U518" s="12"/>
      <c r="V518" s="12"/>
      <c r="W518" s="12"/>
      <c r="X518" s="12"/>
      <c r="Y518" s="12"/>
      <c r="Z518" s="12"/>
      <c r="AA518" s="12"/>
      <c r="AB518" s="12"/>
      <c r="AC518" s="12"/>
      <c r="AD518" s="12"/>
      <c r="AE518" s="12"/>
      <c r="AT518" s="252" t="s">
        <v>276</v>
      </c>
      <c r="AU518" s="252" t="s">
        <v>86</v>
      </c>
      <c r="AV518" s="12" t="s">
        <v>86</v>
      </c>
      <c r="AW518" s="12" t="s">
        <v>32</v>
      </c>
      <c r="AX518" s="12" t="s">
        <v>76</v>
      </c>
      <c r="AY518" s="252" t="s">
        <v>251</v>
      </c>
    </row>
    <row r="519" s="13" customFormat="1">
      <c r="A519" s="13"/>
      <c r="B519" s="253"/>
      <c r="C519" s="254"/>
      <c r="D519" s="234" t="s">
        <v>276</v>
      </c>
      <c r="E519" s="255" t="s">
        <v>1</v>
      </c>
      <c r="F519" s="256" t="s">
        <v>2061</v>
      </c>
      <c r="G519" s="254"/>
      <c r="H519" s="255" t="s">
        <v>1</v>
      </c>
      <c r="I519" s="257"/>
      <c r="J519" s="254"/>
      <c r="K519" s="254"/>
      <c r="L519" s="258"/>
      <c r="M519" s="259"/>
      <c r="N519" s="260"/>
      <c r="O519" s="260"/>
      <c r="P519" s="260"/>
      <c r="Q519" s="260"/>
      <c r="R519" s="260"/>
      <c r="S519" s="260"/>
      <c r="T519" s="261"/>
      <c r="U519" s="13"/>
      <c r="V519" s="13"/>
      <c r="W519" s="13"/>
      <c r="X519" s="13"/>
      <c r="Y519" s="13"/>
      <c r="Z519" s="13"/>
      <c r="AA519" s="13"/>
      <c r="AB519" s="13"/>
      <c r="AC519" s="13"/>
      <c r="AD519" s="13"/>
      <c r="AE519" s="13"/>
      <c r="AT519" s="262" t="s">
        <v>276</v>
      </c>
      <c r="AU519" s="262" t="s">
        <v>86</v>
      </c>
      <c r="AV519" s="13" t="s">
        <v>84</v>
      </c>
      <c r="AW519" s="13" t="s">
        <v>32</v>
      </c>
      <c r="AX519" s="13" t="s">
        <v>76</v>
      </c>
      <c r="AY519" s="262" t="s">
        <v>251</v>
      </c>
    </row>
    <row r="520" s="12" customFormat="1">
      <c r="A520" s="12"/>
      <c r="B520" s="242"/>
      <c r="C520" s="243"/>
      <c r="D520" s="234" t="s">
        <v>276</v>
      </c>
      <c r="E520" s="244" t="s">
        <v>1</v>
      </c>
      <c r="F520" s="245" t="s">
        <v>2791</v>
      </c>
      <c r="G520" s="243"/>
      <c r="H520" s="246">
        <v>21.600000000000001</v>
      </c>
      <c r="I520" s="247"/>
      <c r="J520" s="243"/>
      <c r="K520" s="243"/>
      <c r="L520" s="248"/>
      <c r="M520" s="249"/>
      <c r="N520" s="250"/>
      <c r="O520" s="250"/>
      <c r="P520" s="250"/>
      <c r="Q520" s="250"/>
      <c r="R520" s="250"/>
      <c r="S520" s="250"/>
      <c r="T520" s="251"/>
      <c r="U520" s="12"/>
      <c r="V520" s="12"/>
      <c r="W520" s="12"/>
      <c r="X520" s="12"/>
      <c r="Y520" s="12"/>
      <c r="Z520" s="12"/>
      <c r="AA520" s="12"/>
      <c r="AB520" s="12"/>
      <c r="AC520" s="12"/>
      <c r="AD520" s="12"/>
      <c r="AE520" s="12"/>
      <c r="AT520" s="252" t="s">
        <v>276</v>
      </c>
      <c r="AU520" s="252" t="s">
        <v>86</v>
      </c>
      <c r="AV520" s="12" t="s">
        <v>86</v>
      </c>
      <c r="AW520" s="12" t="s">
        <v>32</v>
      </c>
      <c r="AX520" s="12" t="s">
        <v>76</v>
      </c>
      <c r="AY520" s="252" t="s">
        <v>251</v>
      </c>
    </row>
    <row r="521" s="15" customFormat="1">
      <c r="A521" s="15"/>
      <c r="B521" s="274"/>
      <c r="C521" s="275"/>
      <c r="D521" s="234" t="s">
        <v>276</v>
      </c>
      <c r="E521" s="276" t="s">
        <v>1</v>
      </c>
      <c r="F521" s="277" t="s">
        <v>423</v>
      </c>
      <c r="G521" s="275"/>
      <c r="H521" s="278">
        <v>75.599999999999994</v>
      </c>
      <c r="I521" s="279"/>
      <c r="J521" s="275"/>
      <c r="K521" s="275"/>
      <c r="L521" s="280"/>
      <c r="M521" s="281"/>
      <c r="N521" s="282"/>
      <c r="O521" s="282"/>
      <c r="P521" s="282"/>
      <c r="Q521" s="282"/>
      <c r="R521" s="282"/>
      <c r="S521" s="282"/>
      <c r="T521" s="283"/>
      <c r="U521" s="15"/>
      <c r="V521" s="15"/>
      <c r="W521" s="15"/>
      <c r="X521" s="15"/>
      <c r="Y521" s="15"/>
      <c r="Z521" s="15"/>
      <c r="AA521" s="15"/>
      <c r="AB521" s="15"/>
      <c r="AC521" s="15"/>
      <c r="AD521" s="15"/>
      <c r="AE521" s="15"/>
      <c r="AT521" s="284" t="s">
        <v>276</v>
      </c>
      <c r="AU521" s="284" t="s">
        <v>86</v>
      </c>
      <c r="AV521" s="15" t="s">
        <v>254</v>
      </c>
      <c r="AW521" s="15" t="s">
        <v>32</v>
      </c>
      <c r="AX521" s="15" t="s">
        <v>84</v>
      </c>
      <c r="AY521" s="284" t="s">
        <v>251</v>
      </c>
    </row>
    <row r="522" s="2" customFormat="1" ht="24.15" customHeight="1">
      <c r="A522" s="38"/>
      <c r="B522" s="39"/>
      <c r="C522" s="220" t="s">
        <v>1702</v>
      </c>
      <c r="D522" s="220" t="s">
        <v>255</v>
      </c>
      <c r="E522" s="221" t="s">
        <v>2064</v>
      </c>
      <c r="F522" s="222" t="s">
        <v>2065</v>
      </c>
      <c r="G522" s="223" t="s">
        <v>409</v>
      </c>
      <c r="H522" s="224">
        <v>75.599999999999994</v>
      </c>
      <c r="I522" s="225"/>
      <c r="J522" s="226">
        <f>ROUND(I522*H522,2)</f>
        <v>0</v>
      </c>
      <c r="K522" s="227"/>
      <c r="L522" s="44"/>
      <c r="M522" s="228" t="s">
        <v>1</v>
      </c>
      <c r="N522" s="229" t="s">
        <v>41</v>
      </c>
      <c r="O522" s="91"/>
      <c r="P522" s="230">
        <f>O522*H522</f>
        <v>0</v>
      </c>
      <c r="Q522" s="230">
        <v>0</v>
      </c>
      <c r="R522" s="230">
        <f>Q522*H522</f>
        <v>0</v>
      </c>
      <c r="S522" s="230">
        <v>0</v>
      </c>
      <c r="T522" s="231">
        <f>S522*H522</f>
        <v>0</v>
      </c>
      <c r="U522" s="38"/>
      <c r="V522" s="38"/>
      <c r="W522" s="38"/>
      <c r="X522" s="38"/>
      <c r="Y522" s="38"/>
      <c r="Z522" s="38"/>
      <c r="AA522" s="38"/>
      <c r="AB522" s="38"/>
      <c r="AC522" s="38"/>
      <c r="AD522" s="38"/>
      <c r="AE522" s="38"/>
      <c r="AR522" s="232" t="s">
        <v>1605</v>
      </c>
      <c r="AT522" s="232" t="s">
        <v>255</v>
      </c>
      <c r="AU522" s="232" t="s">
        <v>86</v>
      </c>
      <c r="AY522" s="17" t="s">
        <v>251</v>
      </c>
      <c r="BE522" s="233">
        <f>IF(N522="základní",J522,0)</f>
        <v>0</v>
      </c>
      <c r="BF522" s="233">
        <f>IF(N522="snížená",J522,0)</f>
        <v>0</v>
      </c>
      <c r="BG522" s="233">
        <f>IF(N522="zákl. přenesená",J522,0)</f>
        <v>0</v>
      </c>
      <c r="BH522" s="233">
        <f>IF(N522="sníž. přenesená",J522,0)</f>
        <v>0</v>
      </c>
      <c r="BI522" s="233">
        <f>IF(N522="nulová",J522,0)</f>
        <v>0</v>
      </c>
      <c r="BJ522" s="17" t="s">
        <v>84</v>
      </c>
      <c r="BK522" s="233">
        <f>ROUND(I522*H522,2)</f>
        <v>0</v>
      </c>
      <c r="BL522" s="17" t="s">
        <v>1605</v>
      </c>
      <c r="BM522" s="232" t="s">
        <v>2792</v>
      </c>
    </row>
    <row r="523" s="2" customFormat="1">
      <c r="A523" s="38"/>
      <c r="B523" s="39"/>
      <c r="C523" s="40"/>
      <c r="D523" s="234" t="s">
        <v>260</v>
      </c>
      <c r="E523" s="40"/>
      <c r="F523" s="235" t="s">
        <v>2067</v>
      </c>
      <c r="G523" s="40"/>
      <c r="H523" s="40"/>
      <c r="I523" s="236"/>
      <c r="J523" s="40"/>
      <c r="K523" s="40"/>
      <c r="L523" s="44"/>
      <c r="M523" s="237"/>
      <c r="N523" s="238"/>
      <c r="O523" s="91"/>
      <c r="P523" s="91"/>
      <c r="Q523" s="91"/>
      <c r="R523" s="91"/>
      <c r="S523" s="91"/>
      <c r="T523" s="92"/>
      <c r="U523" s="38"/>
      <c r="V523" s="38"/>
      <c r="W523" s="38"/>
      <c r="X523" s="38"/>
      <c r="Y523" s="38"/>
      <c r="Z523" s="38"/>
      <c r="AA523" s="38"/>
      <c r="AB523" s="38"/>
      <c r="AC523" s="38"/>
      <c r="AD523" s="38"/>
      <c r="AE523" s="38"/>
      <c r="AT523" s="17" t="s">
        <v>260</v>
      </c>
      <c r="AU523" s="17" t="s">
        <v>86</v>
      </c>
    </row>
    <row r="524" s="2" customFormat="1">
      <c r="A524" s="38"/>
      <c r="B524" s="39"/>
      <c r="C524" s="40"/>
      <c r="D524" s="240" t="s">
        <v>274</v>
      </c>
      <c r="E524" s="40"/>
      <c r="F524" s="241" t="s">
        <v>2068</v>
      </c>
      <c r="G524" s="40"/>
      <c r="H524" s="40"/>
      <c r="I524" s="236"/>
      <c r="J524" s="40"/>
      <c r="K524" s="40"/>
      <c r="L524" s="44"/>
      <c r="M524" s="237"/>
      <c r="N524" s="238"/>
      <c r="O524" s="91"/>
      <c r="P524" s="91"/>
      <c r="Q524" s="91"/>
      <c r="R524" s="91"/>
      <c r="S524" s="91"/>
      <c r="T524" s="92"/>
      <c r="U524" s="38"/>
      <c r="V524" s="38"/>
      <c r="W524" s="38"/>
      <c r="X524" s="38"/>
      <c r="Y524" s="38"/>
      <c r="Z524" s="38"/>
      <c r="AA524" s="38"/>
      <c r="AB524" s="38"/>
      <c r="AC524" s="38"/>
      <c r="AD524" s="38"/>
      <c r="AE524" s="38"/>
      <c r="AT524" s="17" t="s">
        <v>274</v>
      </c>
      <c r="AU524" s="17" t="s">
        <v>86</v>
      </c>
    </row>
    <row r="525" s="12" customFormat="1">
      <c r="A525" s="12"/>
      <c r="B525" s="242"/>
      <c r="C525" s="243"/>
      <c r="D525" s="234" t="s">
        <v>276</v>
      </c>
      <c r="E525" s="244" t="s">
        <v>1</v>
      </c>
      <c r="F525" s="245" t="s">
        <v>2793</v>
      </c>
      <c r="G525" s="243"/>
      <c r="H525" s="246">
        <v>75.599999999999994</v>
      </c>
      <c r="I525" s="247"/>
      <c r="J525" s="243"/>
      <c r="K525" s="243"/>
      <c r="L525" s="248"/>
      <c r="M525" s="249"/>
      <c r="N525" s="250"/>
      <c r="O525" s="250"/>
      <c r="P525" s="250"/>
      <c r="Q525" s="250"/>
      <c r="R525" s="250"/>
      <c r="S525" s="250"/>
      <c r="T525" s="251"/>
      <c r="U525" s="12"/>
      <c r="V525" s="12"/>
      <c r="W525" s="12"/>
      <c r="X525" s="12"/>
      <c r="Y525" s="12"/>
      <c r="Z525" s="12"/>
      <c r="AA525" s="12"/>
      <c r="AB525" s="12"/>
      <c r="AC525" s="12"/>
      <c r="AD525" s="12"/>
      <c r="AE525" s="12"/>
      <c r="AT525" s="252" t="s">
        <v>276</v>
      </c>
      <c r="AU525" s="252" t="s">
        <v>86</v>
      </c>
      <c r="AV525" s="12" t="s">
        <v>86</v>
      </c>
      <c r="AW525" s="12" t="s">
        <v>32</v>
      </c>
      <c r="AX525" s="12" t="s">
        <v>84</v>
      </c>
      <c r="AY525" s="252" t="s">
        <v>251</v>
      </c>
    </row>
    <row r="526" s="2" customFormat="1" ht="37.8" customHeight="1">
      <c r="A526" s="38"/>
      <c r="B526" s="39"/>
      <c r="C526" s="220" t="s">
        <v>1707</v>
      </c>
      <c r="D526" s="220" t="s">
        <v>255</v>
      </c>
      <c r="E526" s="221" t="s">
        <v>2071</v>
      </c>
      <c r="F526" s="222" t="s">
        <v>2072</v>
      </c>
      <c r="G526" s="223" t="s">
        <v>592</v>
      </c>
      <c r="H526" s="224">
        <v>35.640000000000001</v>
      </c>
      <c r="I526" s="225"/>
      <c r="J526" s="226">
        <f>ROUND(I526*H526,2)</f>
        <v>0</v>
      </c>
      <c r="K526" s="227"/>
      <c r="L526" s="44"/>
      <c r="M526" s="228" t="s">
        <v>1</v>
      </c>
      <c r="N526" s="229" t="s">
        <v>41</v>
      </c>
      <c r="O526" s="91"/>
      <c r="P526" s="230">
        <f>O526*H526</f>
        <v>0</v>
      </c>
      <c r="Q526" s="230">
        <v>0</v>
      </c>
      <c r="R526" s="230">
        <f>Q526*H526</f>
        <v>0</v>
      </c>
      <c r="S526" s="230">
        <v>0</v>
      </c>
      <c r="T526" s="231">
        <f>S526*H526</f>
        <v>0</v>
      </c>
      <c r="U526" s="38"/>
      <c r="V526" s="38"/>
      <c r="W526" s="38"/>
      <c r="X526" s="38"/>
      <c r="Y526" s="38"/>
      <c r="Z526" s="38"/>
      <c r="AA526" s="38"/>
      <c r="AB526" s="38"/>
      <c r="AC526" s="38"/>
      <c r="AD526" s="38"/>
      <c r="AE526" s="38"/>
      <c r="AR526" s="232" t="s">
        <v>1605</v>
      </c>
      <c r="AT526" s="232" t="s">
        <v>255</v>
      </c>
      <c r="AU526" s="232" t="s">
        <v>86</v>
      </c>
      <c r="AY526" s="17" t="s">
        <v>251</v>
      </c>
      <c r="BE526" s="233">
        <f>IF(N526="základní",J526,0)</f>
        <v>0</v>
      </c>
      <c r="BF526" s="233">
        <f>IF(N526="snížená",J526,0)</f>
        <v>0</v>
      </c>
      <c r="BG526" s="233">
        <f>IF(N526="zákl. přenesená",J526,0)</f>
        <v>0</v>
      </c>
      <c r="BH526" s="233">
        <f>IF(N526="sníž. přenesená",J526,0)</f>
        <v>0</v>
      </c>
      <c r="BI526" s="233">
        <f>IF(N526="nulová",J526,0)</f>
        <v>0</v>
      </c>
      <c r="BJ526" s="17" t="s">
        <v>84</v>
      </c>
      <c r="BK526" s="233">
        <f>ROUND(I526*H526,2)</f>
        <v>0</v>
      </c>
      <c r="BL526" s="17" t="s">
        <v>1605</v>
      </c>
      <c r="BM526" s="232" t="s">
        <v>2794</v>
      </c>
    </row>
    <row r="527" s="2" customFormat="1">
      <c r="A527" s="38"/>
      <c r="B527" s="39"/>
      <c r="C527" s="40"/>
      <c r="D527" s="234" t="s">
        <v>260</v>
      </c>
      <c r="E527" s="40"/>
      <c r="F527" s="235" t="s">
        <v>2074</v>
      </c>
      <c r="G527" s="40"/>
      <c r="H527" s="40"/>
      <c r="I527" s="236"/>
      <c r="J527" s="40"/>
      <c r="K527" s="40"/>
      <c r="L527" s="44"/>
      <c r="M527" s="237"/>
      <c r="N527" s="238"/>
      <c r="O527" s="91"/>
      <c r="P527" s="91"/>
      <c r="Q527" s="91"/>
      <c r="R527" s="91"/>
      <c r="S527" s="91"/>
      <c r="T527" s="92"/>
      <c r="U527" s="38"/>
      <c r="V527" s="38"/>
      <c r="W527" s="38"/>
      <c r="X527" s="38"/>
      <c r="Y527" s="38"/>
      <c r="Z527" s="38"/>
      <c r="AA527" s="38"/>
      <c r="AB527" s="38"/>
      <c r="AC527" s="38"/>
      <c r="AD527" s="38"/>
      <c r="AE527" s="38"/>
      <c r="AT527" s="17" t="s">
        <v>260</v>
      </c>
      <c r="AU527" s="17" t="s">
        <v>86</v>
      </c>
    </row>
    <row r="528" s="2" customFormat="1">
      <c r="A528" s="38"/>
      <c r="B528" s="39"/>
      <c r="C528" s="40"/>
      <c r="D528" s="240" t="s">
        <v>274</v>
      </c>
      <c r="E528" s="40"/>
      <c r="F528" s="241" t="s">
        <v>2075</v>
      </c>
      <c r="G528" s="40"/>
      <c r="H528" s="40"/>
      <c r="I528" s="236"/>
      <c r="J528" s="40"/>
      <c r="K528" s="40"/>
      <c r="L528" s="44"/>
      <c r="M528" s="237"/>
      <c r="N528" s="238"/>
      <c r="O528" s="91"/>
      <c r="P528" s="91"/>
      <c r="Q528" s="91"/>
      <c r="R528" s="91"/>
      <c r="S528" s="91"/>
      <c r="T528" s="92"/>
      <c r="U528" s="38"/>
      <c r="V528" s="38"/>
      <c r="W528" s="38"/>
      <c r="X528" s="38"/>
      <c r="Y528" s="38"/>
      <c r="Z528" s="38"/>
      <c r="AA528" s="38"/>
      <c r="AB528" s="38"/>
      <c r="AC528" s="38"/>
      <c r="AD528" s="38"/>
      <c r="AE528" s="38"/>
      <c r="AT528" s="17" t="s">
        <v>274</v>
      </c>
      <c r="AU528" s="17" t="s">
        <v>86</v>
      </c>
    </row>
    <row r="529" s="13" customFormat="1">
      <c r="A529" s="13"/>
      <c r="B529" s="253"/>
      <c r="C529" s="254"/>
      <c r="D529" s="234" t="s">
        <v>276</v>
      </c>
      <c r="E529" s="255" t="s">
        <v>1</v>
      </c>
      <c r="F529" s="256" t="s">
        <v>2076</v>
      </c>
      <c r="G529" s="254"/>
      <c r="H529" s="255" t="s">
        <v>1</v>
      </c>
      <c r="I529" s="257"/>
      <c r="J529" s="254"/>
      <c r="K529" s="254"/>
      <c r="L529" s="258"/>
      <c r="M529" s="259"/>
      <c r="N529" s="260"/>
      <c r="O529" s="260"/>
      <c r="P529" s="260"/>
      <c r="Q529" s="260"/>
      <c r="R529" s="260"/>
      <c r="S529" s="260"/>
      <c r="T529" s="261"/>
      <c r="U529" s="13"/>
      <c r="V529" s="13"/>
      <c r="W529" s="13"/>
      <c r="X529" s="13"/>
      <c r="Y529" s="13"/>
      <c r="Z529" s="13"/>
      <c r="AA529" s="13"/>
      <c r="AB529" s="13"/>
      <c r="AC529" s="13"/>
      <c r="AD529" s="13"/>
      <c r="AE529" s="13"/>
      <c r="AT529" s="262" t="s">
        <v>276</v>
      </c>
      <c r="AU529" s="262" t="s">
        <v>86</v>
      </c>
      <c r="AV529" s="13" t="s">
        <v>84</v>
      </c>
      <c r="AW529" s="13" t="s">
        <v>32</v>
      </c>
      <c r="AX529" s="13" t="s">
        <v>76</v>
      </c>
      <c r="AY529" s="262" t="s">
        <v>251</v>
      </c>
    </row>
    <row r="530" s="13" customFormat="1">
      <c r="A530" s="13"/>
      <c r="B530" s="253"/>
      <c r="C530" s="254"/>
      <c r="D530" s="234" t="s">
        <v>276</v>
      </c>
      <c r="E530" s="255" t="s">
        <v>1</v>
      </c>
      <c r="F530" s="256" t="s">
        <v>2061</v>
      </c>
      <c r="G530" s="254"/>
      <c r="H530" s="255" t="s">
        <v>1</v>
      </c>
      <c r="I530" s="257"/>
      <c r="J530" s="254"/>
      <c r="K530" s="254"/>
      <c r="L530" s="258"/>
      <c r="M530" s="259"/>
      <c r="N530" s="260"/>
      <c r="O530" s="260"/>
      <c r="P530" s="260"/>
      <c r="Q530" s="260"/>
      <c r="R530" s="260"/>
      <c r="S530" s="260"/>
      <c r="T530" s="261"/>
      <c r="U530" s="13"/>
      <c r="V530" s="13"/>
      <c r="W530" s="13"/>
      <c r="X530" s="13"/>
      <c r="Y530" s="13"/>
      <c r="Z530" s="13"/>
      <c r="AA530" s="13"/>
      <c r="AB530" s="13"/>
      <c r="AC530" s="13"/>
      <c r="AD530" s="13"/>
      <c r="AE530" s="13"/>
      <c r="AT530" s="262" t="s">
        <v>276</v>
      </c>
      <c r="AU530" s="262" t="s">
        <v>86</v>
      </c>
      <c r="AV530" s="13" t="s">
        <v>84</v>
      </c>
      <c r="AW530" s="13" t="s">
        <v>32</v>
      </c>
      <c r="AX530" s="13" t="s">
        <v>76</v>
      </c>
      <c r="AY530" s="262" t="s">
        <v>251</v>
      </c>
    </row>
    <row r="531" s="12" customFormat="1">
      <c r="A531" s="12"/>
      <c r="B531" s="242"/>
      <c r="C531" s="243"/>
      <c r="D531" s="234" t="s">
        <v>276</v>
      </c>
      <c r="E531" s="244" t="s">
        <v>1</v>
      </c>
      <c r="F531" s="245" t="s">
        <v>2795</v>
      </c>
      <c r="G531" s="243"/>
      <c r="H531" s="246">
        <v>10.800000000000001</v>
      </c>
      <c r="I531" s="247"/>
      <c r="J531" s="243"/>
      <c r="K531" s="243"/>
      <c r="L531" s="248"/>
      <c r="M531" s="249"/>
      <c r="N531" s="250"/>
      <c r="O531" s="250"/>
      <c r="P531" s="250"/>
      <c r="Q531" s="250"/>
      <c r="R531" s="250"/>
      <c r="S531" s="250"/>
      <c r="T531" s="251"/>
      <c r="U531" s="12"/>
      <c r="V531" s="12"/>
      <c r="W531" s="12"/>
      <c r="X531" s="12"/>
      <c r="Y531" s="12"/>
      <c r="Z531" s="12"/>
      <c r="AA531" s="12"/>
      <c r="AB531" s="12"/>
      <c r="AC531" s="12"/>
      <c r="AD531" s="12"/>
      <c r="AE531" s="12"/>
      <c r="AT531" s="252" t="s">
        <v>276</v>
      </c>
      <c r="AU531" s="252" t="s">
        <v>86</v>
      </c>
      <c r="AV531" s="12" t="s">
        <v>86</v>
      </c>
      <c r="AW531" s="12" t="s">
        <v>32</v>
      </c>
      <c r="AX531" s="12" t="s">
        <v>76</v>
      </c>
      <c r="AY531" s="252" t="s">
        <v>251</v>
      </c>
    </row>
    <row r="532" s="13" customFormat="1">
      <c r="A532" s="13"/>
      <c r="B532" s="253"/>
      <c r="C532" s="254"/>
      <c r="D532" s="234" t="s">
        <v>276</v>
      </c>
      <c r="E532" s="255" t="s">
        <v>1</v>
      </c>
      <c r="F532" s="256" t="s">
        <v>2114</v>
      </c>
      <c r="G532" s="254"/>
      <c r="H532" s="255" t="s">
        <v>1</v>
      </c>
      <c r="I532" s="257"/>
      <c r="J532" s="254"/>
      <c r="K532" s="254"/>
      <c r="L532" s="258"/>
      <c r="M532" s="259"/>
      <c r="N532" s="260"/>
      <c r="O532" s="260"/>
      <c r="P532" s="260"/>
      <c r="Q532" s="260"/>
      <c r="R532" s="260"/>
      <c r="S532" s="260"/>
      <c r="T532" s="261"/>
      <c r="U532" s="13"/>
      <c r="V532" s="13"/>
      <c r="W532" s="13"/>
      <c r="X532" s="13"/>
      <c r="Y532" s="13"/>
      <c r="Z532" s="13"/>
      <c r="AA532" s="13"/>
      <c r="AB532" s="13"/>
      <c r="AC532" s="13"/>
      <c r="AD532" s="13"/>
      <c r="AE532" s="13"/>
      <c r="AT532" s="262" t="s">
        <v>276</v>
      </c>
      <c r="AU532" s="262" t="s">
        <v>86</v>
      </c>
      <c r="AV532" s="13" t="s">
        <v>84</v>
      </c>
      <c r="AW532" s="13" t="s">
        <v>32</v>
      </c>
      <c r="AX532" s="13" t="s">
        <v>76</v>
      </c>
      <c r="AY532" s="262" t="s">
        <v>251</v>
      </c>
    </row>
    <row r="533" s="12" customFormat="1">
      <c r="A533" s="12"/>
      <c r="B533" s="242"/>
      <c r="C533" s="243"/>
      <c r="D533" s="234" t="s">
        <v>276</v>
      </c>
      <c r="E533" s="244" t="s">
        <v>1</v>
      </c>
      <c r="F533" s="245" t="s">
        <v>2796</v>
      </c>
      <c r="G533" s="243"/>
      <c r="H533" s="246">
        <v>8.6400000000000006</v>
      </c>
      <c r="I533" s="247"/>
      <c r="J533" s="243"/>
      <c r="K533" s="243"/>
      <c r="L533" s="248"/>
      <c r="M533" s="249"/>
      <c r="N533" s="250"/>
      <c r="O533" s="250"/>
      <c r="P533" s="250"/>
      <c r="Q533" s="250"/>
      <c r="R533" s="250"/>
      <c r="S533" s="250"/>
      <c r="T533" s="251"/>
      <c r="U533" s="12"/>
      <c r="V533" s="12"/>
      <c r="W533" s="12"/>
      <c r="X533" s="12"/>
      <c r="Y533" s="12"/>
      <c r="Z533" s="12"/>
      <c r="AA533" s="12"/>
      <c r="AB533" s="12"/>
      <c r="AC533" s="12"/>
      <c r="AD533" s="12"/>
      <c r="AE533" s="12"/>
      <c r="AT533" s="252" t="s">
        <v>276</v>
      </c>
      <c r="AU533" s="252" t="s">
        <v>86</v>
      </c>
      <c r="AV533" s="12" t="s">
        <v>86</v>
      </c>
      <c r="AW533" s="12" t="s">
        <v>32</v>
      </c>
      <c r="AX533" s="12" t="s">
        <v>76</v>
      </c>
      <c r="AY533" s="252" t="s">
        <v>251</v>
      </c>
    </row>
    <row r="534" s="12" customFormat="1">
      <c r="A534" s="12"/>
      <c r="B534" s="242"/>
      <c r="C534" s="243"/>
      <c r="D534" s="234" t="s">
        <v>276</v>
      </c>
      <c r="E534" s="244" t="s">
        <v>1</v>
      </c>
      <c r="F534" s="245" t="s">
        <v>2797</v>
      </c>
      <c r="G534" s="243"/>
      <c r="H534" s="246">
        <v>16.199999999999999</v>
      </c>
      <c r="I534" s="247"/>
      <c r="J534" s="243"/>
      <c r="K534" s="243"/>
      <c r="L534" s="248"/>
      <c r="M534" s="249"/>
      <c r="N534" s="250"/>
      <c r="O534" s="250"/>
      <c r="P534" s="250"/>
      <c r="Q534" s="250"/>
      <c r="R534" s="250"/>
      <c r="S534" s="250"/>
      <c r="T534" s="251"/>
      <c r="U534" s="12"/>
      <c r="V534" s="12"/>
      <c r="W534" s="12"/>
      <c r="X534" s="12"/>
      <c r="Y534" s="12"/>
      <c r="Z534" s="12"/>
      <c r="AA534" s="12"/>
      <c r="AB534" s="12"/>
      <c r="AC534" s="12"/>
      <c r="AD534" s="12"/>
      <c r="AE534" s="12"/>
      <c r="AT534" s="252" t="s">
        <v>276</v>
      </c>
      <c r="AU534" s="252" t="s">
        <v>86</v>
      </c>
      <c r="AV534" s="12" t="s">
        <v>86</v>
      </c>
      <c r="AW534" s="12" t="s">
        <v>32</v>
      </c>
      <c r="AX534" s="12" t="s">
        <v>76</v>
      </c>
      <c r="AY534" s="252" t="s">
        <v>251</v>
      </c>
    </row>
    <row r="535" s="15" customFormat="1">
      <c r="A535" s="15"/>
      <c r="B535" s="274"/>
      <c r="C535" s="275"/>
      <c r="D535" s="234" t="s">
        <v>276</v>
      </c>
      <c r="E535" s="276" t="s">
        <v>1</v>
      </c>
      <c r="F535" s="277" t="s">
        <v>423</v>
      </c>
      <c r="G535" s="275"/>
      <c r="H535" s="278">
        <v>35.640000000000001</v>
      </c>
      <c r="I535" s="279"/>
      <c r="J535" s="275"/>
      <c r="K535" s="275"/>
      <c r="L535" s="280"/>
      <c r="M535" s="281"/>
      <c r="N535" s="282"/>
      <c r="O535" s="282"/>
      <c r="P535" s="282"/>
      <c r="Q535" s="282"/>
      <c r="R535" s="282"/>
      <c r="S535" s="282"/>
      <c r="T535" s="283"/>
      <c r="U535" s="15"/>
      <c r="V535" s="15"/>
      <c r="W535" s="15"/>
      <c r="X535" s="15"/>
      <c r="Y535" s="15"/>
      <c r="Z535" s="15"/>
      <c r="AA535" s="15"/>
      <c r="AB535" s="15"/>
      <c r="AC535" s="15"/>
      <c r="AD535" s="15"/>
      <c r="AE535" s="15"/>
      <c r="AT535" s="284" t="s">
        <v>276</v>
      </c>
      <c r="AU535" s="284" t="s">
        <v>86</v>
      </c>
      <c r="AV535" s="15" t="s">
        <v>254</v>
      </c>
      <c r="AW535" s="15" t="s">
        <v>32</v>
      </c>
      <c r="AX535" s="15" t="s">
        <v>84</v>
      </c>
      <c r="AY535" s="284" t="s">
        <v>251</v>
      </c>
    </row>
    <row r="536" s="2" customFormat="1" ht="37.8" customHeight="1">
      <c r="A536" s="38"/>
      <c r="B536" s="39"/>
      <c r="C536" s="220" t="s">
        <v>1715</v>
      </c>
      <c r="D536" s="220" t="s">
        <v>255</v>
      </c>
      <c r="E536" s="221" t="s">
        <v>2079</v>
      </c>
      <c r="F536" s="222" t="s">
        <v>2080</v>
      </c>
      <c r="G536" s="223" t="s">
        <v>592</v>
      </c>
      <c r="H536" s="224">
        <v>35.640000000000001</v>
      </c>
      <c r="I536" s="225"/>
      <c r="J536" s="226">
        <f>ROUND(I536*H536,2)</f>
        <v>0</v>
      </c>
      <c r="K536" s="227"/>
      <c r="L536" s="44"/>
      <c r="M536" s="228" t="s">
        <v>1</v>
      </c>
      <c r="N536" s="229" t="s">
        <v>41</v>
      </c>
      <c r="O536" s="91"/>
      <c r="P536" s="230">
        <f>O536*H536</f>
        <v>0</v>
      </c>
      <c r="Q536" s="230">
        <v>0</v>
      </c>
      <c r="R536" s="230">
        <f>Q536*H536</f>
        <v>0</v>
      </c>
      <c r="S536" s="230">
        <v>0</v>
      </c>
      <c r="T536" s="231">
        <f>S536*H536</f>
        <v>0</v>
      </c>
      <c r="U536" s="38"/>
      <c r="V536" s="38"/>
      <c r="W536" s="38"/>
      <c r="X536" s="38"/>
      <c r="Y536" s="38"/>
      <c r="Z536" s="38"/>
      <c r="AA536" s="38"/>
      <c r="AB536" s="38"/>
      <c r="AC536" s="38"/>
      <c r="AD536" s="38"/>
      <c r="AE536" s="38"/>
      <c r="AR536" s="232" t="s">
        <v>1605</v>
      </c>
      <c r="AT536" s="232" t="s">
        <v>255</v>
      </c>
      <c r="AU536" s="232" t="s">
        <v>86</v>
      </c>
      <c r="AY536" s="17" t="s">
        <v>251</v>
      </c>
      <c r="BE536" s="233">
        <f>IF(N536="základní",J536,0)</f>
        <v>0</v>
      </c>
      <c r="BF536" s="233">
        <f>IF(N536="snížená",J536,0)</f>
        <v>0</v>
      </c>
      <c r="BG536" s="233">
        <f>IF(N536="zákl. přenesená",J536,0)</f>
        <v>0</v>
      </c>
      <c r="BH536" s="233">
        <f>IF(N536="sníž. přenesená",J536,0)</f>
        <v>0</v>
      </c>
      <c r="BI536" s="233">
        <f>IF(N536="nulová",J536,0)</f>
        <v>0</v>
      </c>
      <c r="BJ536" s="17" t="s">
        <v>84</v>
      </c>
      <c r="BK536" s="233">
        <f>ROUND(I536*H536,2)</f>
        <v>0</v>
      </c>
      <c r="BL536" s="17" t="s">
        <v>1605</v>
      </c>
      <c r="BM536" s="232" t="s">
        <v>2798</v>
      </c>
    </row>
    <row r="537" s="2" customFormat="1">
      <c r="A537" s="38"/>
      <c r="B537" s="39"/>
      <c r="C537" s="40"/>
      <c r="D537" s="234" t="s">
        <v>260</v>
      </c>
      <c r="E537" s="40"/>
      <c r="F537" s="235" t="s">
        <v>2082</v>
      </c>
      <c r="G537" s="40"/>
      <c r="H537" s="40"/>
      <c r="I537" s="236"/>
      <c r="J537" s="40"/>
      <c r="K537" s="40"/>
      <c r="L537" s="44"/>
      <c r="M537" s="237"/>
      <c r="N537" s="238"/>
      <c r="O537" s="91"/>
      <c r="P537" s="91"/>
      <c r="Q537" s="91"/>
      <c r="R537" s="91"/>
      <c r="S537" s="91"/>
      <c r="T537" s="92"/>
      <c r="U537" s="38"/>
      <c r="V537" s="38"/>
      <c r="W537" s="38"/>
      <c r="X537" s="38"/>
      <c r="Y537" s="38"/>
      <c r="Z537" s="38"/>
      <c r="AA537" s="38"/>
      <c r="AB537" s="38"/>
      <c r="AC537" s="38"/>
      <c r="AD537" s="38"/>
      <c r="AE537" s="38"/>
      <c r="AT537" s="17" t="s">
        <v>260</v>
      </c>
      <c r="AU537" s="17" t="s">
        <v>86</v>
      </c>
    </row>
    <row r="538" s="2" customFormat="1">
      <c r="A538" s="38"/>
      <c r="B538" s="39"/>
      <c r="C538" s="40"/>
      <c r="D538" s="240" t="s">
        <v>274</v>
      </c>
      <c r="E538" s="40"/>
      <c r="F538" s="241" t="s">
        <v>2083</v>
      </c>
      <c r="G538" s="40"/>
      <c r="H538" s="40"/>
      <c r="I538" s="236"/>
      <c r="J538" s="40"/>
      <c r="K538" s="40"/>
      <c r="L538" s="44"/>
      <c r="M538" s="237"/>
      <c r="N538" s="238"/>
      <c r="O538" s="91"/>
      <c r="P538" s="91"/>
      <c r="Q538" s="91"/>
      <c r="R538" s="91"/>
      <c r="S538" s="91"/>
      <c r="T538" s="92"/>
      <c r="U538" s="38"/>
      <c r="V538" s="38"/>
      <c r="W538" s="38"/>
      <c r="X538" s="38"/>
      <c r="Y538" s="38"/>
      <c r="Z538" s="38"/>
      <c r="AA538" s="38"/>
      <c r="AB538" s="38"/>
      <c r="AC538" s="38"/>
      <c r="AD538" s="38"/>
      <c r="AE538" s="38"/>
      <c r="AT538" s="17" t="s">
        <v>274</v>
      </c>
      <c r="AU538" s="17" t="s">
        <v>86</v>
      </c>
    </row>
    <row r="539" s="12" customFormat="1">
      <c r="A539" s="12"/>
      <c r="B539" s="242"/>
      <c r="C539" s="243"/>
      <c r="D539" s="234" t="s">
        <v>276</v>
      </c>
      <c r="E539" s="244" t="s">
        <v>1</v>
      </c>
      <c r="F539" s="245" t="s">
        <v>2799</v>
      </c>
      <c r="G539" s="243"/>
      <c r="H539" s="246">
        <v>35.640000000000001</v>
      </c>
      <c r="I539" s="247"/>
      <c r="J539" s="243"/>
      <c r="K539" s="243"/>
      <c r="L539" s="248"/>
      <c r="M539" s="249"/>
      <c r="N539" s="250"/>
      <c r="O539" s="250"/>
      <c r="P539" s="250"/>
      <c r="Q539" s="250"/>
      <c r="R539" s="250"/>
      <c r="S539" s="250"/>
      <c r="T539" s="251"/>
      <c r="U539" s="12"/>
      <c r="V539" s="12"/>
      <c r="W539" s="12"/>
      <c r="X539" s="12"/>
      <c r="Y539" s="12"/>
      <c r="Z539" s="12"/>
      <c r="AA539" s="12"/>
      <c r="AB539" s="12"/>
      <c r="AC539" s="12"/>
      <c r="AD539" s="12"/>
      <c r="AE539" s="12"/>
      <c r="AT539" s="252" t="s">
        <v>276</v>
      </c>
      <c r="AU539" s="252" t="s">
        <v>86</v>
      </c>
      <c r="AV539" s="12" t="s">
        <v>86</v>
      </c>
      <c r="AW539" s="12" t="s">
        <v>32</v>
      </c>
      <c r="AX539" s="12" t="s">
        <v>84</v>
      </c>
      <c r="AY539" s="252" t="s">
        <v>251</v>
      </c>
    </row>
    <row r="540" s="2" customFormat="1" ht="37.8" customHeight="1">
      <c r="A540" s="38"/>
      <c r="B540" s="39"/>
      <c r="C540" s="220" t="s">
        <v>1721</v>
      </c>
      <c r="D540" s="220" t="s">
        <v>255</v>
      </c>
      <c r="E540" s="221" t="s">
        <v>2086</v>
      </c>
      <c r="F540" s="222" t="s">
        <v>2087</v>
      </c>
      <c r="G540" s="223" t="s">
        <v>592</v>
      </c>
      <c r="H540" s="224">
        <v>677.15999999999997</v>
      </c>
      <c r="I540" s="225"/>
      <c r="J540" s="226">
        <f>ROUND(I540*H540,2)</f>
        <v>0</v>
      </c>
      <c r="K540" s="227"/>
      <c r="L540" s="44"/>
      <c r="M540" s="228" t="s">
        <v>1</v>
      </c>
      <c r="N540" s="229" t="s">
        <v>41</v>
      </c>
      <c r="O540" s="91"/>
      <c r="P540" s="230">
        <f>O540*H540</f>
        <v>0</v>
      </c>
      <c r="Q540" s="230">
        <v>0</v>
      </c>
      <c r="R540" s="230">
        <f>Q540*H540</f>
        <v>0</v>
      </c>
      <c r="S540" s="230">
        <v>0</v>
      </c>
      <c r="T540" s="231">
        <f>S540*H540</f>
        <v>0</v>
      </c>
      <c r="U540" s="38"/>
      <c r="V540" s="38"/>
      <c r="W540" s="38"/>
      <c r="X540" s="38"/>
      <c r="Y540" s="38"/>
      <c r="Z540" s="38"/>
      <c r="AA540" s="38"/>
      <c r="AB540" s="38"/>
      <c r="AC540" s="38"/>
      <c r="AD540" s="38"/>
      <c r="AE540" s="38"/>
      <c r="AR540" s="232" t="s">
        <v>1605</v>
      </c>
      <c r="AT540" s="232" t="s">
        <v>255</v>
      </c>
      <c r="AU540" s="232" t="s">
        <v>86</v>
      </c>
      <c r="AY540" s="17" t="s">
        <v>251</v>
      </c>
      <c r="BE540" s="233">
        <f>IF(N540="základní",J540,0)</f>
        <v>0</v>
      </c>
      <c r="BF540" s="233">
        <f>IF(N540="snížená",J540,0)</f>
        <v>0</v>
      </c>
      <c r="BG540" s="233">
        <f>IF(N540="zákl. přenesená",J540,0)</f>
        <v>0</v>
      </c>
      <c r="BH540" s="233">
        <f>IF(N540="sníž. přenesená",J540,0)</f>
        <v>0</v>
      </c>
      <c r="BI540" s="233">
        <f>IF(N540="nulová",J540,0)</f>
        <v>0</v>
      </c>
      <c r="BJ540" s="17" t="s">
        <v>84</v>
      </c>
      <c r="BK540" s="233">
        <f>ROUND(I540*H540,2)</f>
        <v>0</v>
      </c>
      <c r="BL540" s="17" t="s">
        <v>1605</v>
      </c>
      <c r="BM540" s="232" t="s">
        <v>2800</v>
      </c>
    </row>
    <row r="541" s="2" customFormat="1">
      <c r="A541" s="38"/>
      <c r="B541" s="39"/>
      <c r="C541" s="40"/>
      <c r="D541" s="234" t="s">
        <v>260</v>
      </c>
      <c r="E541" s="40"/>
      <c r="F541" s="235" t="s">
        <v>2089</v>
      </c>
      <c r="G541" s="40"/>
      <c r="H541" s="40"/>
      <c r="I541" s="236"/>
      <c r="J541" s="40"/>
      <c r="K541" s="40"/>
      <c r="L541" s="44"/>
      <c r="M541" s="237"/>
      <c r="N541" s="238"/>
      <c r="O541" s="91"/>
      <c r="P541" s="91"/>
      <c r="Q541" s="91"/>
      <c r="R541" s="91"/>
      <c r="S541" s="91"/>
      <c r="T541" s="92"/>
      <c r="U541" s="38"/>
      <c r="V541" s="38"/>
      <c r="W541" s="38"/>
      <c r="X541" s="38"/>
      <c r="Y541" s="38"/>
      <c r="Z541" s="38"/>
      <c r="AA541" s="38"/>
      <c r="AB541" s="38"/>
      <c r="AC541" s="38"/>
      <c r="AD541" s="38"/>
      <c r="AE541" s="38"/>
      <c r="AT541" s="17" t="s">
        <v>260</v>
      </c>
      <c r="AU541" s="17" t="s">
        <v>86</v>
      </c>
    </row>
    <row r="542" s="2" customFormat="1">
      <c r="A542" s="38"/>
      <c r="B542" s="39"/>
      <c r="C542" s="40"/>
      <c r="D542" s="240" t="s">
        <v>274</v>
      </c>
      <c r="E542" s="40"/>
      <c r="F542" s="241" t="s">
        <v>2090</v>
      </c>
      <c r="G542" s="40"/>
      <c r="H542" s="40"/>
      <c r="I542" s="236"/>
      <c r="J542" s="40"/>
      <c r="K542" s="40"/>
      <c r="L542" s="44"/>
      <c r="M542" s="237"/>
      <c r="N542" s="238"/>
      <c r="O542" s="91"/>
      <c r="P542" s="91"/>
      <c r="Q542" s="91"/>
      <c r="R542" s="91"/>
      <c r="S542" s="91"/>
      <c r="T542" s="92"/>
      <c r="U542" s="38"/>
      <c r="V542" s="38"/>
      <c r="W542" s="38"/>
      <c r="X542" s="38"/>
      <c r="Y542" s="38"/>
      <c r="Z542" s="38"/>
      <c r="AA542" s="38"/>
      <c r="AB542" s="38"/>
      <c r="AC542" s="38"/>
      <c r="AD542" s="38"/>
      <c r="AE542" s="38"/>
      <c r="AT542" s="17" t="s">
        <v>274</v>
      </c>
      <c r="AU542" s="17" t="s">
        <v>86</v>
      </c>
    </row>
    <row r="543" s="12" customFormat="1">
      <c r="A543" s="12"/>
      <c r="B543" s="242"/>
      <c r="C543" s="243"/>
      <c r="D543" s="234" t="s">
        <v>276</v>
      </c>
      <c r="E543" s="244" t="s">
        <v>1</v>
      </c>
      <c r="F543" s="245" t="s">
        <v>2801</v>
      </c>
      <c r="G543" s="243"/>
      <c r="H543" s="246">
        <v>677.15999999999997</v>
      </c>
      <c r="I543" s="247"/>
      <c r="J543" s="243"/>
      <c r="K543" s="243"/>
      <c r="L543" s="248"/>
      <c r="M543" s="249"/>
      <c r="N543" s="250"/>
      <c r="O543" s="250"/>
      <c r="P543" s="250"/>
      <c r="Q543" s="250"/>
      <c r="R543" s="250"/>
      <c r="S543" s="250"/>
      <c r="T543" s="251"/>
      <c r="U543" s="12"/>
      <c r="V543" s="12"/>
      <c r="W543" s="12"/>
      <c r="X543" s="12"/>
      <c r="Y543" s="12"/>
      <c r="Z543" s="12"/>
      <c r="AA543" s="12"/>
      <c r="AB543" s="12"/>
      <c r="AC543" s="12"/>
      <c r="AD543" s="12"/>
      <c r="AE543" s="12"/>
      <c r="AT543" s="252" t="s">
        <v>276</v>
      </c>
      <c r="AU543" s="252" t="s">
        <v>86</v>
      </c>
      <c r="AV543" s="12" t="s">
        <v>86</v>
      </c>
      <c r="AW543" s="12" t="s">
        <v>32</v>
      </c>
      <c r="AX543" s="12" t="s">
        <v>84</v>
      </c>
      <c r="AY543" s="252" t="s">
        <v>251</v>
      </c>
    </row>
    <row r="544" s="2" customFormat="1" ht="24.15" customHeight="1">
      <c r="A544" s="38"/>
      <c r="B544" s="39"/>
      <c r="C544" s="220" t="s">
        <v>1727</v>
      </c>
      <c r="D544" s="220" t="s">
        <v>255</v>
      </c>
      <c r="E544" s="221" t="s">
        <v>2093</v>
      </c>
      <c r="F544" s="222" t="s">
        <v>2094</v>
      </c>
      <c r="G544" s="223" t="s">
        <v>681</v>
      </c>
      <c r="H544" s="224">
        <v>64.152000000000001</v>
      </c>
      <c r="I544" s="225"/>
      <c r="J544" s="226">
        <f>ROUND(I544*H544,2)</f>
        <v>0</v>
      </c>
      <c r="K544" s="227"/>
      <c r="L544" s="44"/>
      <c r="M544" s="228" t="s">
        <v>1</v>
      </c>
      <c r="N544" s="229" t="s">
        <v>41</v>
      </c>
      <c r="O544" s="91"/>
      <c r="P544" s="230">
        <f>O544*H544</f>
        <v>0</v>
      </c>
      <c r="Q544" s="230">
        <v>0</v>
      </c>
      <c r="R544" s="230">
        <f>Q544*H544</f>
        <v>0</v>
      </c>
      <c r="S544" s="230">
        <v>0</v>
      </c>
      <c r="T544" s="231">
        <f>S544*H544</f>
        <v>0</v>
      </c>
      <c r="U544" s="38"/>
      <c r="V544" s="38"/>
      <c r="W544" s="38"/>
      <c r="X544" s="38"/>
      <c r="Y544" s="38"/>
      <c r="Z544" s="38"/>
      <c r="AA544" s="38"/>
      <c r="AB544" s="38"/>
      <c r="AC544" s="38"/>
      <c r="AD544" s="38"/>
      <c r="AE544" s="38"/>
      <c r="AR544" s="232" t="s">
        <v>1605</v>
      </c>
      <c r="AT544" s="232" t="s">
        <v>255</v>
      </c>
      <c r="AU544" s="232" t="s">
        <v>86</v>
      </c>
      <c r="AY544" s="17" t="s">
        <v>251</v>
      </c>
      <c r="BE544" s="233">
        <f>IF(N544="základní",J544,0)</f>
        <v>0</v>
      </c>
      <c r="BF544" s="233">
        <f>IF(N544="snížená",J544,0)</f>
        <v>0</v>
      </c>
      <c r="BG544" s="233">
        <f>IF(N544="zákl. přenesená",J544,0)</f>
        <v>0</v>
      </c>
      <c r="BH544" s="233">
        <f>IF(N544="sníž. přenesená",J544,0)</f>
        <v>0</v>
      </c>
      <c r="BI544" s="233">
        <f>IF(N544="nulová",J544,0)</f>
        <v>0</v>
      </c>
      <c r="BJ544" s="17" t="s">
        <v>84</v>
      </c>
      <c r="BK544" s="233">
        <f>ROUND(I544*H544,2)</f>
        <v>0</v>
      </c>
      <c r="BL544" s="17" t="s">
        <v>1605</v>
      </c>
      <c r="BM544" s="232" t="s">
        <v>2802</v>
      </c>
    </row>
    <row r="545" s="2" customFormat="1">
      <c r="A545" s="38"/>
      <c r="B545" s="39"/>
      <c r="C545" s="40"/>
      <c r="D545" s="234" t="s">
        <v>260</v>
      </c>
      <c r="E545" s="40"/>
      <c r="F545" s="235" t="s">
        <v>2096</v>
      </c>
      <c r="G545" s="40"/>
      <c r="H545" s="40"/>
      <c r="I545" s="236"/>
      <c r="J545" s="40"/>
      <c r="K545" s="40"/>
      <c r="L545" s="44"/>
      <c r="M545" s="237"/>
      <c r="N545" s="238"/>
      <c r="O545" s="91"/>
      <c r="P545" s="91"/>
      <c r="Q545" s="91"/>
      <c r="R545" s="91"/>
      <c r="S545" s="91"/>
      <c r="T545" s="92"/>
      <c r="U545" s="38"/>
      <c r="V545" s="38"/>
      <c r="W545" s="38"/>
      <c r="X545" s="38"/>
      <c r="Y545" s="38"/>
      <c r="Z545" s="38"/>
      <c r="AA545" s="38"/>
      <c r="AB545" s="38"/>
      <c r="AC545" s="38"/>
      <c r="AD545" s="38"/>
      <c r="AE545" s="38"/>
      <c r="AT545" s="17" t="s">
        <v>260</v>
      </c>
      <c r="AU545" s="17" t="s">
        <v>86</v>
      </c>
    </row>
    <row r="546" s="2" customFormat="1">
      <c r="A546" s="38"/>
      <c r="B546" s="39"/>
      <c r="C546" s="40"/>
      <c r="D546" s="240" t="s">
        <v>274</v>
      </c>
      <c r="E546" s="40"/>
      <c r="F546" s="241" t="s">
        <v>2097</v>
      </c>
      <c r="G546" s="40"/>
      <c r="H546" s="40"/>
      <c r="I546" s="236"/>
      <c r="J546" s="40"/>
      <c r="K546" s="40"/>
      <c r="L546" s="44"/>
      <c r="M546" s="237"/>
      <c r="N546" s="238"/>
      <c r="O546" s="91"/>
      <c r="P546" s="91"/>
      <c r="Q546" s="91"/>
      <c r="R546" s="91"/>
      <c r="S546" s="91"/>
      <c r="T546" s="92"/>
      <c r="U546" s="38"/>
      <c r="V546" s="38"/>
      <c r="W546" s="38"/>
      <c r="X546" s="38"/>
      <c r="Y546" s="38"/>
      <c r="Z546" s="38"/>
      <c r="AA546" s="38"/>
      <c r="AB546" s="38"/>
      <c r="AC546" s="38"/>
      <c r="AD546" s="38"/>
      <c r="AE546" s="38"/>
      <c r="AT546" s="17" t="s">
        <v>274</v>
      </c>
      <c r="AU546" s="17" t="s">
        <v>86</v>
      </c>
    </row>
    <row r="547" s="12" customFormat="1">
      <c r="A547" s="12"/>
      <c r="B547" s="242"/>
      <c r="C547" s="243"/>
      <c r="D547" s="234" t="s">
        <v>276</v>
      </c>
      <c r="E547" s="244" t="s">
        <v>1</v>
      </c>
      <c r="F547" s="245" t="s">
        <v>2803</v>
      </c>
      <c r="G547" s="243"/>
      <c r="H547" s="246">
        <v>64.152000000000001</v>
      </c>
      <c r="I547" s="247"/>
      <c r="J547" s="243"/>
      <c r="K547" s="243"/>
      <c r="L547" s="248"/>
      <c r="M547" s="249"/>
      <c r="N547" s="250"/>
      <c r="O547" s="250"/>
      <c r="P547" s="250"/>
      <c r="Q547" s="250"/>
      <c r="R547" s="250"/>
      <c r="S547" s="250"/>
      <c r="T547" s="251"/>
      <c r="U547" s="12"/>
      <c r="V547" s="12"/>
      <c r="W547" s="12"/>
      <c r="X547" s="12"/>
      <c r="Y547" s="12"/>
      <c r="Z547" s="12"/>
      <c r="AA547" s="12"/>
      <c r="AB547" s="12"/>
      <c r="AC547" s="12"/>
      <c r="AD547" s="12"/>
      <c r="AE547" s="12"/>
      <c r="AT547" s="252" t="s">
        <v>276</v>
      </c>
      <c r="AU547" s="252" t="s">
        <v>86</v>
      </c>
      <c r="AV547" s="12" t="s">
        <v>86</v>
      </c>
      <c r="AW547" s="12" t="s">
        <v>32</v>
      </c>
      <c r="AX547" s="12" t="s">
        <v>84</v>
      </c>
      <c r="AY547" s="252" t="s">
        <v>251</v>
      </c>
    </row>
    <row r="548" s="2" customFormat="1" ht="24.15" customHeight="1">
      <c r="A548" s="38"/>
      <c r="B548" s="39"/>
      <c r="C548" s="220" t="s">
        <v>1733</v>
      </c>
      <c r="D548" s="220" t="s">
        <v>255</v>
      </c>
      <c r="E548" s="221" t="s">
        <v>2100</v>
      </c>
      <c r="F548" s="222" t="s">
        <v>2101</v>
      </c>
      <c r="G548" s="223" t="s">
        <v>592</v>
      </c>
      <c r="H548" s="224">
        <v>35.640000000000001</v>
      </c>
      <c r="I548" s="225"/>
      <c r="J548" s="226">
        <f>ROUND(I548*H548,2)</f>
        <v>0</v>
      </c>
      <c r="K548" s="227"/>
      <c r="L548" s="44"/>
      <c r="M548" s="228" t="s">
        <v>1</v>
      </c>
      <c r="N548" s="229" t="s">
        <v>41</v>
      </c>
      <c r="O548" s="91"/>
      <c r="P548" s="230">
        <f>O548*H548</f>
        <v>0</v>
      </c>
      <c r="Q548" s="230">
        <v>0</v>
      </c>
      <c r="R548" s="230">
        <f>Q548*H548</f>
        <v>0</v>
      </c>
      <c r="S548" s="230">
        <v>0</v>
      </c>
      <c r="T548" s="231">
        <f>S548*H548</f>
        <v>0</v>
      </c>
      <c r="U548" s="38"/>
      <c r="V548" s="38"/>
      <c r="W548" s="38"/>
      <c r="X548" s="38"/>
      <c r="Y548" s="38"/>
      <c r="Z548" s="38"/>
      <c r="AA548" s="38"/>
      <c r="AB548" s="38"/>
      <c r="AC548" s="38"/>
      <c r="AD548" s="38"/>
      <c r="AE548" s="38"/>
      <c r="AR548" s="232" t="s">
        <v>1605</v>
      </c>
      <c r="AT548" s="232" t="s">
        <v>255</v>
      </c>
      <c r="AU548" s="232" t="s">
        <v>86</v>
      </c>
      <c r="AY548" s="17" t="s">
        <v>251</v>
      </c>
      <c r="BE548" s="233">
        <f>IF(N548="základní",J548,0)</f>
        <v>0</v>
      </c>
      <c r="BF548" s="233">
        <f>IF(N548="snížená",J548,0)</f>
        <v>0</v>
      </c>
      <c r="BG548" s="233">
        <f>IF(N548="zákl. přenesená",J548,0)</f>
        <v>0</v>
      </c>
      <c r="BH548" s="233">
        <f>IF(N548="sníž. přenesená",J548,0)</f>
        <v>0</v>
      </c>
      <c r="BI548" s="233">
        <f>IF(N548="nulová",J548,0)</f>
        <v>0</v>
      </c>
      <c r="BJ548" s="17" t="s">
        <v>84</v>
      </c>
      <c r="BK548" s="233">
        <f>ROUND(I548*H548,2)</f>
        <v>0</v>
      </c>
      <c r="BL548" s="17" t="s">
        <v>1605</v>
      </c>
      <c r="BM548" s="232" t="s">
        <v>2804</v>
      </c>
    </row>
    <row r="549" s="2" customFormat="1">
      <c r="A549" s="38"/>
      <c r="B549" s="39"/>
      <c r="C549" s="40"/>
      <c r="D549" s="234" t="s">
        <v>260</v>
      </c>
      <c r="E549" s="40"/>
      <c r="F549" s="235" t="s">
        <v>2103</v>
      </c>
      <c r="G549" s="40"/>
      <c r="H549" s="40"/>
      <c r="I549" s="236"/>
      <c r="J549" s="40"/>
      <c r="K549" s="40"/>
      <c r="L549" s="44"/>
      <c r="M549" s="237"/>
      <c r="N549" s="238"/>
      <c r="O549" s="91"/>
      <c r="P549" s="91"/>
      <c r="Q549" s="91"/>
      <c r="R549" s="91"/>
      <c r="S549" s="91"/>
      <c r="T549" s="92"/>
      <c r="U549" s="38"/>
      <c r="V549" s="38"/>
      <c r="W549" s="38"/>
      <c r="X549" s="38"/>
      <c r="Y549" s="38"/>
      <c r="Z549" s="38"/>
      <c r="AA549" s="38"/>
      <c r="AB549" s="38"/>
      <c r="AC549" s="38"/>
      <c r="AD549" s="38"/>
      <c r="AE549" s="38"/>
      <c r="AT549" s="17" t="s">
        <v>260</v>
      </c>
      <c r="AU549" s="17" t="s">
        <v>86</v>
      </c>
    </row>
    <row r="550" s="2" customFormat="1">
      <c r="A550" s="38"/>
      <c r="B550" s="39"/>
      <c r="C550" s="40"/>
      <c r="D550" s="240" t="s">
        <v>274</v>
      </c>
      <c r="E550" s="40"/>
      <c r="F550" s="241" t="s">
        <v>2104</v>
      </c>
      <c r="G550" s="40"/>
      <c r="H550" s="40"/>
      <c r="I550" s="236"/>
      <c r="J550" s="40"/>
      <c r="K550" s="40"/>
      <c r="L550" s="44"/>
      <c r="M550" s="237"/>
      <c r="N550" s="238"/>
      <c r="O550" s="91"/>
      <c r="P550" s="91"/>
      <c r="Q550" s="91"/>
      <c r="R550" s="91"/>
      <c r="S550" s="91"/>
      <c r="T550" s="92"/>
      <c r="U550" s="38"/>
      <c r="V550" s="38"/>
      <c r="W550" s="38"/>
      <c r="X550" s="38"/>
      <c r="Y550" s="38"/>
      <c r="Z550" s="38"/>
      <c r="AA550" s="38"/>
      <c r="AB550" s="38"/>
      <c r="AC550" s="38"/>
      <c r="AD550" s="38"/>
      <c r="AE550" s="38"/>
      <c r="AT550" s="17" t="s">
        <v>274</v>
      </c>
      <c r="AU550" s="17" t="s">
        <v>86</v>
      </c>
    </row>
    <row r="551" s="12" customFormat="1">
      <c r="A551" s="12"/>
      <c r="B551" s="242"/>
      <c r="C551" s="243"/>
      <c r="D551" s="234" t="s">
        <v>276</v>
      </c>
      <c r="E551" s="244" t="s">
        <v>1</v>
      </c>
      <c r="F551" s="245" t="s">
        <v>2805</v>
      </c>
      <c r="G551" s="243"/>
      <c r="H551" s="246">
        <v>35.640000000000001</v>
      </c>
      <c r="I551" s="247"/>
      <c r="J551" s="243"/>
      <c r="K551" s="243"/>
      <c r="L551" s="248"/>
      <c r="M551" s="249"/>
      <c r="N551" s="250"/>
      <c r="O551" s="250"/>
      <c r="P551" s="250"/>
      <c r="Q551" s="250"/>
      <c r="R551" s="250"/>
      <c r="S551" s="250"/>
      <c r="T551" s="251"/>
      <c r="U551" s="12"/>
      <c r="V551" s="12"/>
      <c r="W551" s="12"/>
      <c r="X551" s="12"/>
      <c r="Y551" s="12"/>
      <c r="Z551" s="12"/>
      <c r="AA551" s="12"/>
      <c r="AB551" s="12"/>
      <c r="AC551" s="12"/>
      <c r="AD551" s="12"/>
      <c r="AE551" s="12"/>
      <c r="AT551" s="252" t="s">
        <v>276</v>
      </c>
      <c r="AU551" s="252" t="s">
        <v>86</v>
      </c>
      <c r="AV551" s="12" t="s">
        <v>86</v>
      </c>
      <c r="AW551" s="12" t="s">
        <v>32</v>
      </c>
      <c r="AX551" s="12" t="s">
        <v>84</v>
      </c>
      <c r="AY551" s="252" t="s">
        <v>251</v>
      </c>
    </row>
    <row r="552" s="2" customFormat="1" ht="24.15" customHeight="1">
      <c r="A552" s="38"/>
      <c r="B552" s="39"/>
      <c r="C552" s="220" t="s">
        <v>1739</v>
      </c>
      <c r="D552" s="220" t="s">
        <v>255</v>
      </c>
      <c r="E552" s="221" t="s">
        <v>2107</v>
      </c>
      <c r="F552" s="222" t="s">
        <v>2108</v>
      </c>
      <c r="G552" s="223" t="s">
        <v>802</v>
      </c>
      <c r="H552" s="224">
        <v>18</v>
      </c>
      <c r="I552" s="225"/>
      <c r="J552" s="226">
        <f>ROUND(I552*H552,2)</f>
        <v>0</v>
      </c>
      <c r="K552" s="227"/>
      <c r="L552" s="44"/>
      <c r="M552" s="228" t="s">
        <v>1</v>
      </c>
      <c r="N552" s="229" t="s">
        <v>41</v>
      </c>
      <c r="O552" s="91"/>
      <c r="P552" s="230">
        <f>O552*H552</f>
        <v>0</v>
      </c>
      <c r="Q552" s="230">
        <v>0</v>
      </c>
      <c r="R552" s="230">
        <f>Q552*H552</f>
        <v>0</v>
      </c>
      <c r="S552" s="230">
        <v>0</v>
      </c>
      <c r="T552" s="231">
        <f>S552*H552</f>
        <v>0</v>
      </c>
      <c r="U552" s="38"/>
      <c r="V552" s="38"/>
      <c r="W552" s="38"/>
      <c r="X552" s="38"/>
      <c r="Y552" s="38"/>
      <c r="Z552" s="38"/>
      <c r="AA552" s="38"/>
      <c r="AB552" s="38"/>
      <c r="AC552" s="38"/>
      <c r="AD552" s="38"/>
      <c r="AE552" s="38"/>
      <c r="AR552" s="232" t="s">
        <v>1605</v>
      </c>
      <c r="AT552" s="232" t="s">
        <v>255</v>
      </c>
      <c r="AU552" s="232" t="s">
        <v>86</v>
      </c>
      <c r="AY552" s="17" t="s">
        <v>251</v>
      </c>
      <c r="BE552" s="233">
        <f>IF(N552="základní",J552,0)</f>
        <v>0</v>
      </c>
      <c r="BF552" s="233">
        <f>IF(N552="snížená",J552,0)</f>
        <v>0</v>
      </c>
      <c r="BG552" s="233">
        <f>IF(N552="zákl. přenesená",J552,0)</f>
        <v>0</v>
      </c>
      <c r="BH552" s="233">
        <f>IF(N552="sníž. přenesená",J552,0)</f>
        <v>0</v>
      </c>
      <c r="BI552" s="233">
        <f>IF(N552="nulová",J552,0)</f>
        <v>0</v>
      </c>
      <c r="BJ552" s="17" t="s">
        <v>84</v>
      </c>
      <c r="BK552" s="233">
        <f>ROUND(I552*H552,2)</f>
        <v>0</v>
      </c>
      <c r="BL552" s="17" t="s">
        <v>1605</v>
      </c>
      <c r="BM552" s="232" t="s">
        <v>2806</v>
      </c>
    </row>
    <row r="553" s="2" customFormat="1">
      <c r="A553" s="38"/>
      <c r="B553" s="39"/>
      <c r="C553" s="40"/>
      <c r="D553" s="234" t="s">
        <v>260</v>
      </c>
      <c r="E553" s="40"/>
      <c r="F553" s="235" t="s">
        <v>2110</v>
      </c>
      <c r="G553" s="40"/>
      <c r="H553" s="40"/>
      <c r="I553" s="236"/>
      <c r="J553" s="40"/>
      <c r="K553" s="40"/>
      <c r="L553" s="44"/>
      <c r="M553" s="237"/>
      <c r="N553" s="238"/>
      <c r="O553" s="91"/>
      <c r="P553" s="91"/>
      <c r="Q553" s="91"/>
      <c r="R553" s="91"/>
      <c r="S553" s="91"/>
      <c r="T553" s="92"/>
      <c r="U553" s="38"/>
      <c r="V553" s="38"/>
      <c r="W553" s="38"/>
      <c r="X553" s="38"/>
      <c r="Y553" s="38"/>
      <c r="Z553" s="38"/>
      <c r="AA553" s="38"/>
      <c r="AB553" s="38"/>
      <c r="AC553" s="38"/>
      <c r="AD553" s="38"/>
      <c r="AE553" s="38"/>
      <c r="AT553" s="17" t="s">
        <v>260</v>
      </c>
      <c r="AU553" s="17" t="s">
        <v>86</v>
      </c>
    </row>
    <row r="554" s="2" customFormat="1">
      <c r="A554" s="38"/>
      <c r="B554" s="39"/>
      <c r="C554" s="40"/>
      <c r="D554" s="240" t="s">
        <v>274</v>
      </c>
      <c r="E554" s="40"/>
      <c r="F554" s="241" t="s">
        <v>2111</v>
      </c>
      <c r="G554" s="40"/>
      <c r="H554" s="40"/>
      <c r="I554" s="236"/>
      <c r="J554" s="40"/>
      <c r="K554" s="40"/>
      <c r="L554" s="44"/>
      <c r="M554" s="237"/>
      <c r="N554" s="238"/>
      <c r="O554" s="91"/>
      <c r="P554" s="91"/>
      <c r="Q554" s="91"/>
      <c r="R554" s="91"/>
      <c r="S554" s="91"/>
      <c r="T554" s="92"/>
      <c r="U554" s="38"/>
      <c r="V554" s="38"/>
      <c r="W554" s="38"/>
      <c r="X554" s="38"/>
      <c r="Y554" s="38"/>
      <c r="Z554" s="38"/>
      <c r="AA554" s="38"/>
      <c r="AB554" s="38"/>
      <c r="AC554" s="38"/>
      <c r="AD554" s="38"/>
      <c r="AE554" s="38"/>
      <c r="AT554" s="17" t="s">
        <v>274</v>
      </c>
      <c r="AU554" s="17" t="s">
        <v>86</v>
      </c>
    </row>
    <row r="555" s="13" customFormat="1">
      <c r="A555" s="13"/>
      <c r="B555" s="253"/>
      <c r="C555" s="254"/>
      <c r="D555" s="234" t="s">
        <v>276</v>
      </c>
      <c r="E555" s="255" t="s">
        <v>1</v>
      </c>
      <c r="F555" s="256" t="s">
        <v>2112</v>
      </c>
      <c r="G555" s="254"/>
      <c r="H555" s="255" t="s">
        <v>1</v>
      </c>
      <c r="I555" s="257"/>
      <c r="J555" s="254"/>
      <c r="K555" s="254"/>
      <c r="L555" s="258"/>
      <c r="M555" s="259"/>
      <c r="N555" s="260"/>
      <c r="O555" s="260"/>
      <c r="P555" s="260"/>
      <c r="Q555" s="260"/>
      <c r="R555" s="260"/>
      <c r="S555" s="260"/>
      <c r="T555" s="261"/>
      <c r="U555" s="13"/>
      <c r="V555" s="13"/>
      <c r="W555" s="13"/>
      <c r="X555" s="13"/>
      <c r="Y555" s="13"/>
      <c r="Z555" s="13"/>
      <c r="AA555" s="13"/>
      <c r="AB555" s="13"/>
      <c r="AC555" s="13"/>
      <c r="AD555" s="13"/>
      <c r="AE555" s="13"/>
      <c r="AT555" s="262" t="s">
        <v>276</v>
      </c>
      <c r="AU555" s="262" t="s">
        <v>86</v>
      </c>
      <c r="AV555" s="13" t="s">
        <v>84</v>
      </c>
      <c r="AW555" s="13" t="s">
        <v>32</v>
      </c>
      <c r="AX555" s="13" t="s">
        <v>76</v>
      </c>
      <c r="AY555" s="262" t="s">
        <v>251</v>
      </c>
    </row>
    <row r="556" s="13" customFormat="1">
      <c r="A556" s="13"/>
      <c r="B556" s="253"/>
      <c r="C556" s="254"/>
      <c r="D556" s="234" t="s">
        <v>276</v>
      </c>
      <c r="E556" s="255" t="s">
        <v>1</v>
      </c>
      <c r="F556" s="256" t="s">
        <v>2040</v>
      </c>
      <c r="G556" s="254"/>
      <c r="H556" s="255" t="s">
        <v>1</v>
      </c>
      <c r="I556" s="257"/>
      <c r="J556" s="254"/>
      <c r="K556" s="254"/>
      <c r="L556" s="258"/>
      <c r="M556" s="259"/>
      <c r="N556" s="260"/>
      <c r="O556" s="260"/>
      <c r="P556" s="260"/>
      <c r="Q556" s="260"/>
      <c r="R556" s="260"/>
      <c r="S556" s="260"/>
      <c r="T556" s="261"/>
      <c r="U556" s="13"/>
      <c r="V556" s="13"/>
      <c r="W556" s="13"/>
      <c r="X556" s="13"/>
      <c r="Y556" s="13"/>
      <c r="Z556" s="13"/>
      <c r="AA556" s="13"/>
      <c r="AB556" s="13"/>
      <c r="AC556" s="13"/>
      <c r="AD556" s="13"/>
      <c r="AE556" s="13"/>
      <c r="AT556" s="262" t="s">
        <v>276</v>
      </c>
      <c r="AU556" s="262" t="s">
        <v>86</v>
      </c>
      <c r="AV556" s="13" t="s">
        <v>84</v>
      </c>
      <c r="AW556" s="13" t="s">
        <v>32</v>
      </c>
      <c r="AX556" s="13" t="s">
        <v>76</v>
      </c>
      <c r="AY556" s="262" t="s">
        <v>251</v>
      </c>
    </row>
    <row r="557" s="12" customFormat="1">
      <c r="A557" s="12"/>
      <c r="B557" s="242"/>
      <c r="C557" s="243"/>
      <c r="D557" s="234" t="s">
        <v>276</v>
      </c>
      <c r="E557" s="244" t="s">
        <v>1</v>
      </c>
      <c r="F557" s="245" t="s">
        <v>2784</v>
      </c>
      <c r="G557" s="243"/>
      <c r="H557" s="246">
        <v>9</v>
      </c>
      <c r="I557" s="247"/>
      <c r="J557" s="243"/>
      <c r="K557" s="243"/>
      <c r="L557" s="248"/>
      <c r="M557" s="249"/>
      <c r="N557" s="250"/>
      <c r="O557" s="250"/>
      <c r="P557" s="250"/>
      <c r="Q557" s="250"/>
      <c r="R557" s="250"/>
      <c r="S557" s="250"/>
      <c r="T557" s="251"/>
      <c r="U557" s="12"/>
      <c r="V557" s="12"/>
      <c r="W557" s="12"/>
      <c r="X557" s="12"/>
      <c r="Y557" s="12"/>
      <c r="Z557" s="12"/>
      <c r="AA557" s="12"/>
      <c r="AB557" s="12"/>
      <c r="AC557" s="12"/>
      <c r="AD557" s="12"/>
      <c r="AE557" s="12"/>
      <c r="AT557" s="252" t="s">
        <v>276</v>
      </c>
      <c r="AU557" s="252" t="s">
        <v>86</v>
      </c>
      <c r="AV557" s="12" t="s">
        <v>86</v>
      </c>
      <c r="AW557" s="12" t="s">
        <v>32</v>
      </c>
      <c r="AX557" s="12" t="s">
        <v>76</v>
      </c>
      <c r="AY557" s="252" t="s">
        <v>251</v>
      </c>
    </row>
    <row r="558" s="13" customFormat="1">
      <c r="A558" s="13"/>
      <c r="B558" s="253"/>
      <c r="C558" s="254"/>
      <c r="D558" s="234" t="s">
        <v>276</v>
      </c>
      <c r="E558" s="255" t="s">
        <v>1</v>
      </c>
      <c r="F558" s="256" t="s">
        <v>2114</v>
      </c>
      <c r="G558" s="254"/>
      <c r="H558" s="255" t="s">
        <v>1</v>
      </c>
      <c r="I558" s="257"/>
      <c r="J558" s="254"/>
      <c r="K558" s="254"/>
      <c r="L558" s="258"/>
      <c r="M558" s="259"/>
      <c r="N558" s="260"/>
      <c r="O558" s="260"/>
      <c r="P558" s="260"/>
      <c r="Q558" s="260"/>
      <c r="R558" s="260"/>
      <c r="S558" s="260"/>
      <c r="T558" s="261"/>
      <c r="U558" s="13"/>
      <c r="V558" s="13"/>
      <c r="W558" s="13"/>
      <c r="X558" s="13"/>
      <c r="Y558" s="13"/>
      <c r="Z558" s="13"/>
      <c r="AA558" s="13"/>
      <c r="AB558" s="13"/>
      <c r="AC558" s="13"/>
      <c r="AD558" s="13"/>
      <c r="AE558" s="13"/>
      <c r="AT558" s="262" t="s">
        <v>276</v>
      </c>
      <c r="AU558" s="262" t="s">
        <v>86</v>
      </c>
      <c r="AV558" s="13" t="s">
        <v>84</v>
      </c>
      <c r="AW558" s="13" t="s">
        <v>32</v>
      </c>
      <c r="AX558" s="13" t="s">
        <v>76</v>
      </c>
      <c r="AY558" s="262" t="s">
        <v>251</v>
      </c>
    </row>
    <row r="559" s="12" customFormat="1">
      <c r="A559" s="12"/>
      <c r="B559" s="242"/>
      <c r="C559" s="243"/>
      <c r="D559" s="234" t="s">
        <v>276</v>
      </c>
      <c r="E559" s="244" t="s">
        <v>1</v>
      </c>
      <c r="F559" s="245" t="s">
        <v>2785</v>
      </c>
      <c r="G559" s="243"/>
      <c r="H559" s="246">
        <v>9</v>
      </c>
      <c r="I559" s="247"/>
      <c r="J559" s="243"/>
      <c r="K559" s="243"/>
      <c r="L559" s="248"/>
      <c r="M559" s="249"/>
      <c r="N559" s="250"/>
      <c r="O559" s="250"/>
      <c r="P559" s="250"/>
      <c r="Q559" s="250"/>
      <c r="R559" s="250"/>
      <c r="S559" s="250"/>
      <c r="T559" s="251"/>
      <c r="U559" s="12"/>
      <c r="V559" s="12"/>
      <c r="W559" s="12"/>
      <c r="X559" s="12"/>
      <c r="Y559" s="12"/>
      <c r="Z559" s="12"/>
      <c r="AA559" s="12"/>
      <c r="AB559" s="12"/>
      <c r="AC559" s="12"/>
      <c r="AD559" s="12"/>
      <c r="AE559" s="12"/>
      <c r="AT559" s="252" t="s">
        <v>276</v>
      </c>
      <c r="AU559" s="252" t="s">
        <v>86</v>
      </c>
      <c r="AV559" s="12" t="s">
        <v>86</v>
      </c>
      <c r="AW559" s="12" t="s">
        <v>32</v>
      </c>
      <c r="AX559" s="12" t="s">
        <v>76</v>
      </c>
      <c r="AY559" s="252" t="s">
        <v>251</v>
      </c>
    </row>
    <row r="560" s="15" customFormat="1">
      <c r="A560" s="15"/>
      <c r="B560" s="274"/>
      <c r="C560" s="275"/>
      <c r="D560" s="234" t="s">
        <v>276</v>
      </c>
      <c r="E560" s="276" t="s">
        <v>1</v>
      </c>
      <c r="F560" s="277" t="s">
        <v>423</v>
      </c>
      <c r="G560" s="275"/>
      <c r="H560" s="278">
        <v>18</v>
      </c>
      <c r="I560" s="279"/>
      <c r="J560" s="275"/>
      <c r="K560" s="275"/>
      <c r="L560" s="280"/>
      <c r="M560" s="281"/>
      <c r="N560" s="282"/>
      <c r="O560" s="282"/>
      <c r="P560" s="282"/>
      <c r="Q560" s="282"/>
      <c r="R560" s="282"/>
      <c r="S560" s="282"/>
      <c r="T560" s="283"/>
      <c r="U560" s="15"/>
      <c r="V560" s="15"/>
      <c r="W560" s="15"/>
      <c r="X560" s="15"/>
      <c r="Y560" s="15"/>
      <c r="Z560" s="15"/>
      <c r="AA560" s="15"/>
      <c r="AB560" s="15"/>
      <c r="AC560" s="15"/>
      <c r="AD560" s="15"/>
      <c r="AE560" s="15"/>
      <c r="AT560" s="284" t="s">
        <v>276</v>
      </c>
      <c r="AU560" s="284" t="s">
        <v>86</v>
      </c>
      <c r="AV560" s="15" t="s">
        <v>254</v>
      </c>
      <c r="AW560" s="15" t="s">
        <v>32</v>
      </c>
      <c r="AX560" s="15" t="s">
        <v>84</v>
      </c>
      <c r="AY560" s="284" t="s">
        <v>251</v>
      </c>
    </row>
    <row r="561" s="2" customFormat="1" ht="16.5" customHeight="1">
      <c r="A561" s="38"/>
      <c r="B561" s="39"/>
      <c r="C561" s="292" t="s">
        <v>1747</v>
      </c>
      <c r="D561" s="292" t="s">
        <v>1133</v>
      </c>
      <c r="E561" s="293" t="s">
        <v>2117</v>
      </c>
      <c r="F561" s="294" t="s">
        <v>2118</v>
      </c>
      <c r="G561" s="295" t="s">
        <v>681</v>
      </c>
      <c r="H561" s="296">
        <v>7.7759999999999998</v>
      </c>
      <c r="I561" s="297"/>
      <c r="J561" s="298">
        <f>ROUND(I561*H561,2)</f>
        <v>0</v>
      </c>
      <c r="K561" s="299"/>
      <c r="L561" s="300"/>
      <c r="M561" s="301" t="s">
        <v>1</v>
      </c>
      <c r="N561" s="302" t="s">
        <v>41</v>
      </c>
      <c r="O561" s="91"/>
      <c r="P561" s="230">
        <f>O561*H561</f>
        <v>0</v>
      </c>
      <c r="Q561" s="230">
        <v>1</v>
      </c>
      <c r="R561" s="230">
        <f>Q561*H561</f>
        <v>7.7759999999999998</v>
      </c>
      <c r="S561" s="230">
        <v>0</v>
      </c>
      <c r="T561" s="231">
        <f>S561*H561</f>
        <v>0</v>
      </c>
      <c r="U561" s="38"/>
      <c r="V561" s="38"/>
      <c r="W561" s="38"/>
      <c r="X561" s="38"/>
      <c r="Y561" s="38"/>
      <c r="Z561" s="38"/>
      <c r="AA561" s="38"/>
      <c r="AB561" s="38"/>
      <c r="AC561" s="38"/>
      <c r="AD561" s="38"/>
      <c r="AE561" s="38"/>
      <c r="AR561" s="232" t="s">
        <v>2030</v>
      </c>
      <c r="AT561" s="232" t="s">
        <v>1133</v>
      </c>
      <c r="AU561" s="232" t="s">
        <v>86</v>
      </c>
      <c r="AY561" s="17" t="s">
        <v>251</v>
      </c>
      <c r="BE561" s="233">
        <f>IF(N561="základní",J561,0)</f>
        <v>0</v>
      </c>
      <c r="BF561" s="233">
        <f>IF(N561="snížená",J561,0)</f>
        <v>0</v>
      </c>
      <c r="BG561" s="233">
        <f>IF(N561="zákl. přenesená",J561,0)</f>
        <v>0</v>
      </c>
      <c r="BH561" s="233">
        <f>IF(N561="sníž. přenesená",J561,0)</f>
        <v>0</v>
      </c>
      <c r="BI561" s="233">
        <f>IF(N561="nulová",J561,0)</f>
        <v>0</v>
      </c>
      <c r="BJ561" s="17" t="s">
        <v>84</v>
      </c>
      <c r="BK561" s="233">
        <f>ROUND(I561*H561,2)</f>
        <v>0</v>
      </c>
      <c r="BL561" s="17" t="s">
        <v>1605</v>
      </c>
      <c r="BM561" s="232" t="s">
        <v>2807</v>
      </c>
    </row>
    <row r="562" s="2" customFormat="1">
      <c r="A562" s="38"/>
      <c r="B562" s="39"/>
      <c r="C562" s="40"/>
      <c r="D562" s="234" t="s">
        <v>260</v>
      </c>
      <c r="E562" s="40"/>
      <c r="F562" s="235" t="s">
        <v>2118</v>
      </c>
      <c r="G562" s="40"/>
      <c r="H562" s="40"/>
      <c r="I562" s="236"/>
      <c r="J562" s="40"/>
      <c r="K562" s="40"/>
      <c r="L562" s="44"/>
      <c r="M562" s="237"/>
      <c r="N562" s="238"/>
      <c r="O562" s="91"/>
      <c r="P562" s="91"/>
      <c r="Q562" s="91"/>
      <c r="R562" s="91"/>
      <c r="S562" s="91"/>
      <c r="T562" s="92"/>
      <c r="U562" s="38"/>
      <c r="V562" s="38"/>
      <c r="W562" s="38"/>
      <c r="X562" s="38"/>
      <c r="Y562" s="38"/>
      <c r="Z562" s="38"/>
      <c r="AA562" s="38"/>
      <c r="AB562" s="38"/>
      <c r="AC562" s="38"/>
      <c r="AD562" s="38"/>
      <c r="AE562" s="38"/>
      <c r="AT562" s="17" t="s">
        <v>260</v>
      </c>
      <c r="AU562" s="17" t="s">
        <v>86</v>
      </c>
    </row>
    <row r="563" s="13" customFormat="1">
      <c r="A563" s="13"/>
      <c r="B563" s="253"/>
      <c r="C563" s="254"/>
      <c r="D563" s="234" t="s">
        <v>276</v>
      </c>
      <c r="E563" s="255" t="s">
        <v>1</v>
      </c>
      <c r="F563" s="256" t="s">
        <v>2040</v>
      </c>
      <c r="G563" s="254"/>
      <c r="H563" s="255" t="s">
        <v>1</v>
      </c>
      <c r="I563" s="257"/>
      <c r="J563" s="254"/>
      <c r="K563" s="254"/>
      <c r="L563" s="258"/>
      <c r="M563" s="259"/>
      <c r="N563" s="260"/>
      <c r="O563" s="260"/>
      <c r="P563" s="260"/>
      <c r="Q563" s="260"/>
      <c r="R563" s="260"/>
      <c r="S563" s="260"/>
      <c r="T563" s="261"/>
      <c r="U563" s="13"/>
      <c r="V563" s="13"/>
      <c r="W563" s="13"/>
      <c r="X563" s="13"/>
      <c r="Y563" s="13"/>
      <c r="Z563" s="13"/>
      <c r="AA563" s="13"/>
      <c r="AB563" s="13"/>
      <c r="AC563" s="13"/>
      <c r="AD563" s="13"/>
      <c r="AE563" s="13"/>
      <c r="AT563" s="262" t="s">
        <v>276</v>
      </c>
      <c r="AU563" s="262" t="s">
        <v>86</v>
      </c>
      <c r="AV563" s="13" t="s">
        <v>84</v>
      </c>
      <c r="AW563" s="13" t="s">
        <v>32</v>
      </c>
      <c r="AX563" s="13" t="s">
        <v>76</v>
      </c>
      <c r="AY563" s="262" t="s">
        <v>251</v>
      </c>
    </row>
    <row r="564" s="12" customFormat="1">
      <c r="A564" s="12"/>
      <c r="B564" s="242"/>
      <c r="C564" s="243"/>
      <c r="D564" s="234" t="s">
        <v>276</v>
      </c>
      <c r="E564" s="244" t="s">
        <v>1</v>
      </c>
      <c r="F564" s="245" t="s">
        <v>2808</v>
      </c>
      <c r="G564" s="243"/>
      <c r="H564" s="246">
        <v>2.1600000000000001</v>
      </c>
      <c r="I564" s="247"/>
      <c r="J564" s="243"/>
      <c r="K564" s="243"/>
      <c r="L564" s="248"/>
      <c r="M564" s="249"/>
      <c r="N564" s="250"/>
      <c r="O564" s="250"/>
      <c r="P564" s="250"/>
      <c r="Q564" s="250"/>
      <c r="R564" s="250"/>
      <c r="S564" s="250"/>
      <c r="T564" s="251"/>
      <c r="U564" s="12"/>
      <c r="V564" s="12"/>
      <c r="W564" s="12"/>
      <c r="X564" s="12"/>
      <c r="Y564" s="12"/>
      <c r="Z564" s="12"/>
      <c r="AA564" s="12"/>
      <c r="AB564" s="12"/>
      <c r="AC564" s="12"/>
      <c r="AD564" s="12"/>
      <c r="AE564" s="12"/>
      <c r="AT564" s="252" t="s">
        <v>276</v>
      </c>
      <c r="AU564" s="252" t="s">
        <v>86</v>
      </c>
      <c r="AV564" s="12" t="s">
        <v>86</v>
      </c>
      <c r="AW564" s="12" t="s">
        <v>32</v>
      </c>
      <c r="AX564" s="12" t="s">
        <v>76</v>
      </c>
      <c r="AY564" s="252" t="s">
        <v>251</v>
      </c>
    </row>
    <row r="565" s="13" customFormat="1">
      <c r="A565" s="13"/>
      <c r="B565" s="253"/>
      <c r="C565" s="254"/>
      <c r="D565" s="234" t="s">
        <v>276</v>
      </c>
      <c r="E565" s="255" t="s">
        <v>1</v>
      </c>
      <c r="F565" s="256" t="s">
        <v>2114</v>
      </c>
      <c r="G565" s="254"/>
      <c r="H565" s="255" t="s">
        <v>1</v>
      </c>
      <c r="I565" s="257"/>
      <c r="J565" s="254"/>
      <c r="K565" s="254"/>
      <c r="L565" s="258"/>
      <c r="M565" s="259"/>
      <c r="N565" s="260"/>
      <c r="O565" s="260"/>
      <c r="P565" s="260"/>
      <c r="Q565" s="260"/>
      <c r="R565" s="260"/>
      <c r="S565" s="260"/>
      <c r="T565" s="261"/>
      <c r="U565" s="13"/>
      <c r="V565" s="13"/>
      <c r="W565" s="13"/>
      <c r="X565" s="13"/>
      <c r="Y565" s="13"/>
      <c r="Z565" s="13"/>
      <c r="AA565" s="13"/>
      <c r="AB565" s="13"/>
      <c r="AC565" s="13"/>
      <c r="AD565" s="13"/>
      <c r="AE565" s="13"/>
      <c r="AT565" s="262" t="s">
        <v>276</v>
      </c>
      <c r="AU565" s="262" t="s">
        <v>86</v>
      </c>
      <c r="AV565" s="13" t="s">
        <v>84</v>
      </c>
      <c r="AW565" s="13" t="s">
        <v>32</v>
      </c>
      <c r="AX565" s="13" t="s">
        <v>76</v>
      </c>
      <c r="AY565" s="262" t="s">
        <v>251</v>
      </c>
    </row>
    <row r="566" s="12" customFormat="1">
      <c r="A566" s="12"/>
      <c r="B566" s="242"/>
      <c r="C566" s="243"/>
      <c r="D566" s="234" t="s">
        <v>276</v>
      </c>
      <c r="E566" s="244" t="s">
        <v>1</v>
      </c>
      <c r="F566" s="245" t="s">
        <v>2809</v>
      </c>
      <c r="G566" s="243"/>
      <c r="H566" s="246">
        <v>2.1600000000000001</v>
      </c>
      <c r="I566" s="247"/>
      <c r="J566" s="243"/>
      <c r="K566" s="243"/>
      <c r="L566" s="248"/>
      <c r="M566" s="249"/>
      <c r="N566" s="250"/>
      <c r="O566" s="250"/>
      <c r="P566" s="250"/>
      <c r="Q566" s="250"/>
      <c r="R566" s="250"/>
      <c r="S566" s="250"/>
      <c r="T566" s="251"/>
      <c r="U566" s="12"/>
      <c r="V566" s="12"/>
      <c r="W566" s="12"/>
      <c r="X566" s="12"/>
      <c r="Y566" s="12"/>
      <c r="Z566" s="12"/>
      <c r="AA566" s="12"/>
      <c r="AB566" s="12"/>
      <c r="AC566" s="12"/>
      <c r="AD566" s="12"/>
      <c r="AE566" s="12"/>
      <c r="AT566" s="252" t="s">
        <v>276</v>
      </c>
      <c r="AU566" s="252" t="s">
        <v>86</v>
      </c>
      <c r="AV566" s="12" t="s">
        <v>86</v>
      </c>
      <c r="AW566" s="12" t="s">
        <v>32</v>
      </c>
      <c r="AX566" s="12" t="s">
        <v>76</v>
      </c>
      <c r="AY566" s="252" t="s">
        <v>251</v>
      </c>
    </row>
    <row r="567" s="15" customFormat="1">
      <c r="A567" s="15"/>
      <c r="B567" s="274"/>
      <c r="C567" s="275"/>
      <c r="D567" s="234" t="s">
        <v>276</v>
      </c>
      <c r="E567" s="276" t="s">
        <v>1</v>
      </c>
      <c r="F567" s="277" t="s">
        <v>423</v>
      </c>
      <c r="G567" s="275"/>
      <c r="H567" s="278">
        <v>4.3200000000000003</v>
      </c>
      <c r="I567" s="279"/>
      <c r="J567" s="275"/>
      <c r="K567" s="275"/>
      <c r="L567" s="280"/>
      <c r="M567" s="281"/>
      <c r="N567" s="282"/>
      <c r="O567" s="282"/>
      <c r="P567" s="282"/>
      <c r="Q567" s="282"/>
      <c r="R567" s="282"/>
      <c r="S567" s="282"/>
      <c r="T567" s="283"/>
      <c r="U567" s="15"/>
      <c r="V567" s="15"/>
      <c r="W567" s="15"/>
      <c r="X567" s="15"/>
      <c r="Y567" s="15"/>
      <c r="Z567" s="15"/>
      <c r="AA567" s="15"/>
      <c r="AB567" s="15"/>
      <c r="AC567" s="15"/>
      <c r="AD567" s="15"/>
      <c r="AE567" s="15"/>
      <c r="AT567" s="284" t="s">
        <v>276</v>
      </c>
      <c r="AU567" s="284" t="s">
        <v>86</v>
      </c>
      <c r="AV567" s="15" t="s">
        <v>254</v>
      </c>
      <c r="AW567" s="15" t="s">
        <v>32</v>
      </c>
      <c r="AX567" s="15" t="s">
        <v>84</v>
      </c>
      <c r="AY567" s="284" t="s">
        <v>251</v>
      </c>
    </row>
    <row r="568" s="12" customFormat="1">
      <c r="A568" s="12"/>
      <c r="B568" s="242"/>
      <c r="C568" s="243"/>
      <c r="D568" s="234" t="s">
        <v>276</v>
      </c>
      <c r="E568" s="243"/>
      <c r="F568" s="245" t="s">
        <v>2810</v>
      </c>
      <c r="G568" s="243"/>
      <c r="H568" s="246">
        <v>7.7759999999999998</v>
      </c>
      <c r="I568" s="247"/>
      <c r="J568" s="243"/>
      <c r="K568" s="243"/>
      <c r="L568" s="248"/>
      <c r="M568" s="249"/>
      <c r="N568" s="250"/>
      <c r="O568" s="250"/>
      <c r="P568" s="250"/>
      <c r="Q568" s="250"/>
      <c r="R568" s="250"/>
      <c r="S568" s="250"/>
      <c r="T568" s="251"/>
      <c r="U568" s="12"/>
      <c r="V568" s="12"/>
      <c r="W568" s="12"/>
      <c r="X568" s="12"/>
      <c r="Y568" s="12"/>
      <c r="Z568" s="12"/>
      <c r="AA568" s="12"/>
      <c r="AB568" s="12"/>
      <c r="AC568" s="12"/>
      <c r="AD568" s="12"/>
      <c r="AE568" s="12"/>
      <c r="AT568" s="252" t="s">
        <v>276</v>
      </c>
      <c r="AU568" s="252" t="s">
        <v>86</v>
      </c>
      <c r="AV568" s="12" t="s">
        <v>86</v>
      </c>
      <c r="AW568" s="12" t="s">
        <v>4</v>
      </c>
      <c r="AX568" s="12" t="s">
        <v>84</v>
      </c>
      <c r="AY568" s="252" t="s">
        <v>251</v>
      </c>
    </row>
    <row r="569" s="2" customFormat="1" ht="24.15" customHeight="1">
      <c r="A569" s="38"/>
      <c r="B569" s="39"/>
      <c r="C569" s="220" t="s">
        <v>1752</v>
      </c>
      <c r="D569" s="220" t="s">
        <v>255</v>
      </c>
      <c r="E569" s="221" t="s">
        <v>2124</v>
      </c>
      <c r="F569" s="222" t="s">
        <v>2125</v>
      </c>
      <c r="G569" s="223" t="s">
        <v>802</v>
      </c>
      <c r="H569" s="224">
        <v>9</v>
      </c>
      <c r="I569" s="225"/>
      <c r="J569" s="226">
        <f>ROUND(I569*H569,2)</f>
        <v>0</v>
      </c>
      <c r="K569" s="227"/>
      <c r="L569" s="44"/>
      <c r="M569" s="228" t="s">
        <v>1</v>
      </c>
      <c r="N569" s="229" t="s">
        <v>41</v>
      </c>
      <c r="O569" s="91"/>
      <c r="P569" s="230">
        <f>O569*H569</f>
        <v>0</v>
      </c>
      <c r="Q569" s="230">
        <v>0</v>
      </c>
      <c r="R569" s="230">
        <f>Q569*H569</f>
        <v>0</v>
      </c>
      <c r="S569" s="230">
        <v>0</v>
      </c>
      <c r="T569" s="231">
        <f>S569*H569</f>
        <v>0</v>
      </c>
      <c r="U569" s="38"/>
      <c r="V569" s="38"/>
      <c r="W569" s="38"/>
      <c r="X569" s="38"/>
      <c r="Y569" s="38"/>
      <c r="Z569" s="38"/>
      <c r="AA569" s="38"/>
      <c r="AB569" s="38"/>
      <c r="AC569" s="38"/>
      <c r="AD569" s="38"/>
      <c r="AE569" s="38"/>
      <c r="AR569" s="232" t="s">
        <v>1605</v>
      </c>
      <c r="AT569" s="232" t="s">
        <v>255</v>
      </c>
      <c r="AU569" s="232" t="s">
        <v>86</v>
      </c>
      <c r="AY569" s="17" t="s">
        <v>251</v>
      </c>
      <c r="BE569" s="233">
        <f>IF(N569="základní",J569,0)</f>
        <v>0</v>
      </c>
      <c r="BF569" s="233">
        <f>IF(N569="snížená",J569,0)</f>
        <v>0</v>
      </c>
      <c r="BG569" s="233">
        <f>IF(N569="zákl. přenesená",J569,0)</f>
        <v>0</v>
      </c>
      <c r="BH569" s="233">
        <f>IF(N569="sníž. přenesená",J569,0)</f>
        <v>0</v>
      </c>
      <c r="BI569" s="233">
        <f>IF(N569="nulová",J569,0)</f>
        <v>0</v>
      </c>
      <c r="BJ569" s="17" t="s">
        <v>84</v>
      </c>
      <c r="BK569" s="233">
        <f>ROUND(I569*H569,2)</f>
        <v>0</v>
      </c>
      <c r="BL569" s="17" t="s">
        <v>1605</v>
      </c>
      <c r="BM569" s="232" t="s">
        <v>2811</v>
      </c>
    </row>
    <row r="570" s="2" customFormat="1">
      <c r="A570" s="38"/>
      <c r="B570" s="39"/>
      <c r="C570" s="40"/>
      <c r="D570" s="234" t="s">
        <v>260</v>
      </c>
      <c r="E570" s="40"/>
      <c r="F570" s="235" t="s">
        <v>2127</v>
      </c>
      <c r="G570" s="40"/>
      <c r="H570" s="40"/>
      <c r="I570" s="236"/>
      <c r="J570" s="40"/>
      <c r="K570" s="40"/>
      <c r="L570" s="44"/>
      <c r="M570" s="237"/>
      <c r="N570" s="238"/>
      <c r="O570" s="91"/>
      <c r="P570" s="91"/>
      <c r="Q570" s="91"/>
      <c r="R570" s="91"/>
      <c r="S570" s="91"/>
      <c r="T570" s="92"/>
      <c r="U570" s="38"/>
      <c r="V570" s="38"/>
      <c r="W570" s="38"/>
      <c r="X570" s="38"/>
      <c r="Y570" s="38"/>
      <c r="Z570" s="38"/>
      <c r="AA570" s="38"/>
      <c r="AB570" s="38"/>
      <c r="AC570" s="38"/>
      <c r="AD570" s="38"/>
      <c r="AE570" s="38"/>
      <c r="AT570" s="17" t="s">
        <v>260</v>
      </c>
      <c r="AU570" s="17" t="s">
        <v>86</v>
      </c>
    </row>
    <row r="571" s="2" customFormat="1">
      <c r="A571" s="38"/>
      <c r="B571" s="39"/>
      <c r="C571" s="40"/>
      <c r="D571" s="240" t="s">
        <v>274</v>
      </c>
      <c r="E571" s="40"/>
      <c r="F571" s="241" t="s">
        <v>2128</v>
      </c>
      <c r="G571" s="40"/>
      <c r="H571" s="40"/>
      <c r="I571" s="236"/>
      <c r="J571" s="40"/>
      <c r="K571" s="40"/>
      <c r="L571" s="44"/>
      <c r="M571" s="237"/>
      <c r="N571" s="238"/>
      <c r="O571" s="91"/>
      <c r="P571" s="91"/>
      <c r="Q571" s="91"/>
      <c r="R571" s="91"/>
      <c r="S571" s="91"/>
      <c r="T571" s="92"/>
      <c r="U571" s="38"/>
      <c r="V571" s="38"/>
      <c r="W571" s="38"/>
      <c r="X571" s="38"/>
      <c r="Y571" s="38"/>
      <c r="Z571" s="38"/>
      <c r="AA571" s="38"/>
      <c r="AB571" s="38"/>
      <c r="AC571" s="38"/>
      <c r="AD571" s="38"/>
      <c r="AE571" s="38"/>
      <c r="AT571" s="17" t="s">
        <v>274</v>
      </c>
      <c r="AU571" s="17" t="s">
        <v>86</v>
      </c>
    </row>
    <row r="572" s="13" customFormat="1">
      <c r="A572" s="13"/>
      <c r="B572" s="253"/>
      <c r="C572" s="254"/>
      <c r="D572" s="234" t="s">
        <v>276</v>
      </c>
      <c r="E572" s="255" t="s">
        <v>1</v>
      </c>
      <c r="F572" s="256" t="s">
        <v>2112</v>
      </c>
      <c r="G572" s="254"/>
      <c r="H572" s="255" t="s">
        <v>1</v>
      </c>
      <c r="I572" s="257"/>
      <c r="J572" s="254"/>
      <c r="K572" s="254"/>
      <c r="L572" s="258"/>
      <c r="M572" s="259"/>
      <c r="N572" s="260"/>
      <c r="O572" s="260"/>
      <c r="P572" s="260"/>
      <c r="Q572" s="260"/>
      <c r="R572" s="260"/>
      <c r="S572" s="260"/>
      <c r="T572" s="261"/>
      <c r="U572" s="13"/>
      <c r="V572" s="13"/>
      <c r="W572" s="13"/>
      <c r="X572" s="13"/>
      <c r="Y572" s="13"/>
      <c r="Z572" s="13"/>
      <c r="AA572" s="13"/>
      <c r="AB572" s="13"/>
      <c r="AC572" s="13"/>
      <c r="AD572" s="13"/>
      <c r="AE572" s="13"/>
      <c r="AT572" s="262" t="s">
        <v>276</v>
      </c>
      <c r="AU572" s="262" t="s">
        <v>86</v>
      </c>
      <c r="AV572" s="13" t="s">
        <v>84</v>
      </c>
      <c r="AW572" s="13" t="s">
        <v>32</v>
      </c>
      <c r="AX572" s="13" t="s">
        <v>76</v>
      </c>
      <c r="AY572" s="262" t="s">
        <v>251</v>
      </c>
    </row>
    <row r="573" s="12" customFormat="1">
      <c r="A573" s="12"/>
      <c r="B573" s="242"/>
      <c r="C573" s="243"/>
      <c r="D573" s="234" t="s">
        <v>276</v>
      </c>
      <c r="E573" s="244" t="s">
        <v>1</v>
      </c>
      <c r="F573" s="245" t="s">
        <v>2812</v>
      </c>
      <c r="G573" s="243"/>
      <c r="H573" s="246">
        <v>9</v>
      </c>
      <c r="I573" s="247"/>
      <c r="J573" s="243"/>
      <c r="K573" s="243"/>
      <c r="L573" s="248"/>
      <c r="M573" s="249"/>
      <c r="N573" s="250"/>
      <c r="O573" s="250"/>
      <c r="P573" s="250"/>
      <c r="Q573" s="250"/>
      <c r="R573" s="250"/>
      <c r="S573" s="250"/>
      <c r="T573" s="251"/>
      <c r="U573" s="12"/>
      <c r="V573" s="12"/>
      <c r="W573" s="12"/>
      <c r="X573" s="12"/>
      <c r="Y573" s="12"/>
      <c r="Z573" s="12"/>
      <c r="AA573" s="12"/>
      <c r="AB573" s="12"/>
      <c r="AC573" s="12"/>
      <c r="AD573" s="12"/>
      <c r="AE573" s="12"/>
      <c r="AT573" s="252" t="s">
        <v>276</v>
      </c>
      <c r="AU573" s="252" t="s">
        <v>86</v>
      </c>
      <c r="AV573" s="12" t="s">
        <v>86</v>
      </c>
      <c r="AW573" s="12" t="s">
        <v>32</v>
      </c>
      <c r="AX573" s="12" t="s">
        <v>84</v>
      </c>
      <c r="AY573" s="252" t="s">
        <v>251</v>
      </c>
    </row>
    <row r="574" s="2" customFormat="1" ht="16.5" customHeight="1">
      <c r="A574" s="38"/>
      <c r="B574" s="39"/>
      <c r="C574" s="292" t="s">
        <v>1758</v>
      </c>
      <c r="D574" s="292" t="s">
        <v>1133</v>
      </c>
      <c r="E574" s="293" t="s">
        <v>2131</v>
      </c>
      <c r="F574" s="294" t="s">
        <v>2132</v>
      </c>
      <c r="G574" s="295" t="s">
        <v>681</v>
      </c>
      <c r="H574" s="296">
        <v>7.7759999999999998</v>
      </c>
      <c r="I574" s="297"/>
      <c r="J574" s="298">
        <f>ROUND(I574*H574,2)</f>
        <v>0</v>
      </c>
      <c r="K574" s="299"/>
      <c r="L574" s="300"/>
      <c r="M574" s="301" t="s">
        <v>1</v>
      </c>
      <c r="N574" s="302" t="s">
        <v>41</v>
      </c>
      <c r="O574" s="91"/>
      <c r="P574" s="230">
        <f>O574*H574</f>
        <v>0</v>
      </c>
      <c r="Q574" s="230">
        <v>1</v>
      </c>
      <c r="R574" s="230">
        <f>Q574*H574</f>
        <v>7.7759999999999998</v>
      </c>
      <c r="S574" s="230">
        <v>0</v>
      </c>
      <c r="T574" s="231">
        <f>S574*H574</f>
        <v>0</v>
      </c>
      <c r="U574" s="38"/>
      <c r="V574" s="38"/>
      <c r="W574" s="38"/>
      <c r="X574" s="38"/>
      <c r="Y574" s="38"/>
      <c r="Z574" s="38"/>
      <c r="AA574" s="38"/>
      <c r="AB574" s="38"/>
      <c r="AC574" s="38"/>
      <c r="AD574" s="38"/>
      <c r="AE574" s="38"/>
      <c r="AR574" s="232" t="s">
        <v>2030</v>
      </c>
      <c r="AT574" s="232" t="s">
        <v>1133</v>
      </c>
      <c r="AU574" s="232" t="s">
        <v>86</v>
      </c>
      <c r="AY574" s="17" t="s">
        <v>251</v>
      </c>
      <c r="BE574" s="233">
        <f>IF(N574="základní",J574,0)</f>
        <v>0</v>
      </c>
      <c r="BF574" s="233">
        <f>IF(N574="snížená",J574,0)</f>
        <v>0</v>
      </c>
      <c r="BG574" s="233">
        <f>IF(N574="zákl. přenesená",J574,0)</f>
        <v>0</v>
      </c>
      <c r="BH574" s="233">
        <f>IF(N574="sníž. přenesená",J574,0)</f>
        <v>0</v>
      </c>
      <c r="BI574" s="233">
        <f>IF(N574="nulová",J574,0)</f>
        <v>0</v>
      </c>
      <c r="BJ574" s="17" t="s">
        <v>84</v>
      </c>
      <c r="BK574" s="233">
        <f>ROUND(I574*H574,2)</f>
        <v>0</v>
      </c>
      <c r="BL574" s="17" t="s">
        <v>1605</v>
      </c>
      <c r="BM574" s="232" t="s">
        <v>2813</v>
      </c>
    </row>
    <row r="575" s="2" customFormat="1">
      <c r="A575" s="38"/>
      <c r="B575" s="39"/>
      <c r="C575" s="40"/>
      <c r="D575" s="234" t="s">
        <v>260</v>
      </c>
      <c r="E575" s="40"/>
      <c r="F575" s="235" t="s">
        <v>2132</v>
      </c>
      <c r="G575" s="40"/>
      <c r="H575" s="40"/>
      <c r="I575" s="236"/>
      <c r="J575" s="40"/>
      <c r="K575" s="40"/>
      <c r="L575" s="44"/>
      <c r="M575" s="237"/>
      <c r="N575" s="238"/>
      <c r="O575" s="91"/>
      <c r="P575" s="91"/>
      <c r="Q575" s="91"/>
      <c r="R575" s="91"/>
      <c r="S575" s="91"/>
      <c r="T575" s="92"/>
      <c r="U575" s="38"/>
      <c r="V575" s="38"/>
      <c r="W575" s="38"/>
      <c r="X575" s="38"/>
      <c r="Y575" s="38"/>
      <c r="Z575" s="38"/>
      <c r="AA575" s="38"/>
      <c r="AB575" s="38"/>
      <c r="AC575" s="38"/>
      <c r="AD575" s="38"/>
      <c r="AE575" s="38"/>
      <c r="AT575" s="17" t="s">
        <v>260</v>
      </c>
      <c r="AU575" s="17" t="s">
        <v>86</v>
      </c>
    </row>
    <row r="576" s="12" customFormat="1">
      <c r="A576" s="12"/>
      <c r="B576" s="242"/>
      <c r="C576" s="243"/>
      <c r="D576" s="234" t="s">
        <v>276</v>
      </c>
      <c r="E576" s="244" t="s">
        <v>1</v>
      </c>
      <c r="F576" s="245" t="s">
        <v>2814</v>
      </c>
      <c r="G576" s="243"/>
      <c r="H576" s="246">
        <v>4.3200000000000003</v>
      </c>
      <c r="I576" s="247"/>
      <c r="J576" s="243"/>
      <c r="K576" s="243"/>
      <c r="L576" s="248"/>
      <c r="M576" s="249"/>
      <c r="N576" s="250"/>
      <c r="O576" s="250"/>
      <c r="P576" s="250"/>
      <c r="Q576" s="250"/>
      <c r="R576" s="250"/>
      <c r="S576" s="250"/>
      <c r="T576" s="251"/>
      <c r="U576" s="12"/>
      <c r="V576" s="12"/>
      <c r="W576" s="12"/>
      <c r="X576" s="12"/>
      <c r="Y576" s="12"/>
      <c r="Z576" s="12"/>
      <c r="AA576" s="12"/>
      <c r="AB576" s="12"/>
      <c r="AC576" s="12"/>
      <c r="AD576" s="12"/>
      <c r="AE576" s="12"/>
      <c r="AT576" s="252" t="s">
        <v>276</v>
      </c>
      <c r="AU576" s="252" t="s">
        <v>86</v>
      </c>
      <c r="AV576" s="12" t="s">
        <v>86</v>
      </c>
      <c r="AW576" s="12" t="s">
        <v>32</v>
      </c>
      <c r="AX576" s="12" t="s">
        <v>84</v>
      </c>
      <c r="AY576" s="252" t="s">
        <v>251</v>
      </c>
    </row>
    <row r="577" s="12" customFormat="1">
      <c r="A577" s="12"/>
      <c r="B577" s="242"/>
      <c r="C577" s="243"/>
      <c r="D577" s="234" t="s">
        <v>276</v>
      </c>
      <c r="E577" s="243"/>
      <c r="F577" s="245" t="s">
        <v>2810</v>
      </c>
      <c r="G577" s="243"/>
      <c r="H577" s="246">
        <v>7.7759999999999998</v>
      </c>
      <c r="I577" s="247"/>
      <c r="J577" s="243"/>
      <c r="K577" s="243"/>
      <c r="L577" s="248"/>
      <c r="M577" s="249"/>
      <c r="N577" s="250"/>
      <c r="O577" s="250"/>
      <c r="P577" s="250"/>
      <c r="Q577" s="250"/>
      <c r="R577" s="250"/>
      <c r="S577" s="250"/>
      <c r="T577" s="251"/>
      <c r="U577" s="12"/>
      <c r="V577" s="12"/>
      <c r="W577" s="12"/>
      <c r="X577" s="12"/>
      <c r="Y577" s="12"/>
      <c r="Z577" s="12"/>
      <c r="AA577" s="12"/>
      <c r="AB577" s="12"/>
      <c r="AC577" s="12"/>
      <c r="AD577" s="12"/>
      <c r="AE577" s="12"/>
      <c r="AT577" s="252" t="s">
        <v>276</v>
      </c>
      <c r="AU577" s="252" t="s">
        <v>86</v>
      </c>
      <c r="AV577" s="12" t="s">
        <v>86</v>
      </c>
      <c r="AW577" s="12" t="s">
        <v>4</v>
      </c>
      <c r="AX577" s="12" t="s">
        <v>84</v>
      </c>
      <c r="AY577" s="252" t="s">
        <v>251</v>
      </c>
    </row>
    <row r="578" s="2" customFormat="1" ht="16.5" customHeight="1">
      <c r="A578" s="38"/>
      <c r="B578" s="39"/>
      <c r="C578" s="292" t="s">
        <v>1764</v>
      </c>
      <c r="D578" s="292" t="s">
        <v>1133</v>
      </c>
      <c r="E578" s="293" t="s">
        <v>2815</v>
      </c>
      <c r="F578" s="294" t="s">
        <v>2138</v>
      </c>
      <c r="G578" s="295" t="s">
        <v>681</v>
      </c>
      <c r="H578" s="296">
        <v>7.7759999999999998</v>
      </c>
      <c r="I578" s="297"/>
      <c r="J578" s="298">
        <f>ROUND(I578*H578,2)</f>
        <v>0</v>
      </c>
      <c r="K578" s="299"/>
      <c r="L578" s="300"/>
      <c r="M578" s="301" t="s">
        <v>1</v>
      </c>
      <c r="N578" s="302" t="s">
        <v>41</v>
      </c>
      <c r="O578" s="91"/>
      <c r="P578" s="230">
        <f>O578*H578</f>
        <v>0</v>
      </c>
      <c r="Q578" s="230">
        <v>1</v>
      </c>
      <c r="R578" s="230">
        <f>Q578*H578</f>
        <v>7.7759999999999998</v>
      </c>
      <c r="S578" s="230">
        <v>0</v>
      </c>
      <c r="T578" s="231">
        <f>S578*H578</f>
        <v>0</v>
      </c>
      <c r="U578" s="38"/>
      <c r="V578" s="38"/>
      <c r="W578" s="38"/>
      <c r="X578" s="38"/>
      <c r="Y578" s="38"/>
      <c r="Z578" s="38"/>
      <c r="AA578" s="38"/>
      <c r="AB578" s="38"/>
      <c r="AC578" s="38"/>
      <c r="AD578" s="38"/>
      <c r="AE578" s="38"/>
      <c r="AR578" s="232" t="s">
        <v>2030</v>
      </c>
      <c r="AT578" s="232" t="s">
        <v>1133</v>
      </c>
      <c r="AU578" s="232" t="s">
        <v>86</v>
      </c>
      <c r="AY578" s="17" t="s">
        <v>251</v>
      </c>
      <c r="BE578" s="233">
        <f>IF(N578="základní",J578,0)</f>
        <v>0</v>
      </c>
      <c r="BF578" s="233">
        <f>IF(N578="snížená",J578,0)</f>
        <v>0</v>
      </c>
      <c r="BG578" s="233">
        <f>IF(N578="zákl. přenesená",J578,0)</f>
        <v>0</v>
      </c>
      <c r="BH578" s="233">
        <f>IF(N578="sníž. přenesená",J578,0)</f>
        <v>0</v>
      </c>
      <c r="BI578" s="233">
        <f>IF(N578="nulová",J578,0)</f>
        <v>0</v>
      </c>
      <c r="BJ578" s="17" t="s">
        <v>84</v>
      </c>
      <c r="BK578" s="233">
        <f>ROUND(I578*H578,2)</f>
        <v>0</v>
      </c>
      <c r="BL578" s="17" t="s">
        <v>1605</v>
      </c>
      <c r="BM578" s="232" t="s">
        <v>2816</v>
      </c>
    </row>
    <row r="579" s="2" customFormat="1">
      <c r="A579" s="38"/>
      <c r="B579" s="39"/>
      <c r="C579" s="40"/>
      <c r="D579" s="234" t="s">
        <v>260</v>
      </c>
      <c r="E579" s="40"/>
      <c r="F579" s="235" t="s">
        <v>2138</v>
      </c>
      <c r="G579" s="40"/>
      <c r="H579" s="40"/>
      <c r="I579" s="236"/>
      <c r="J579" s="40"/>
      <c r="K579" s="40"/>
      <c r="L579" s="44"/>
      <c r="M579" s="237"/>
      <c r="N579" s="238"/>
      <c r="O579" s="91"/>
      <c r="P579" s="91"/>
      <c r="Q579" s="91"/>
      <c r="R579" s="91"/>
      <c r="S579" s="91"/>
      <c r="T579" s="92"/>
      <c r="U579" s="38"/>
      <c r="V579" s="38"/>
      <c r="W579" s="38"/>
      <c r="X579" s="38"/>
      <c r="Y579" s="38"/>
      <c r="Z579" s="38"/>
      <c r="AA579" s="38"/>
      <c r="AB579" s="38"/>
      <c r="AC579" s="38"/>
      <c r="AD579" s="38"/>
      <c r="AE579" s="38"/>
      <c r="AT579" s="17" t="s">
        <v>260</v>
      </c>
      <c r="AU579" s="17" t="s">
        <v>86</v>
      </c>
    </row>
    <row r="580" s="12" customFormat="1">
      <c r="A580" s="12"/>
      <c r="B580" s="242"/>
      <c r="C580" s="243"/>
      <c r="D580" s="234" t="s">
        <v>276</v>
      </c>
      <c r="E580" s="244" t="s">
        <v>1</v>
      </c>
      <c r="F580" s="245" t="s">
        <v>2817</v>
      </c>
      <c r="G580" s="243"/>
      <c r="H580" s="246">
        <v>4.3200000000000003</v>
      </c>
      <c r="I580" s="247"/>
      <c r="J580" s="243"/>
      <c r="K580" s="243"/>
      <c r="L580" s="248"/>
      <c r="M580" s="249"/>
      <c r="N580" s="250"/>
      <c r="O580" s="250"/>
      <c r="P580" s="250"/>
      <c r="Q580" s="250"/>
      <c r="R580" s="250"/>
      <c r="S580" s="250"/>
      <c r="T580" s="251"/>
      <c r="U580" s="12"/>
      <c r="V580" s="12"/>
      <c r="W580" s="12"/>
      <c r="X580" s="12"/>
      <c r="Y580" s="12"/>
      <c r="Z580" s="12"/>
      <c r="AA580" s="12"/>
      <c r="AB580" s="12"/>
      <c r="AC580" s="12"/>
      <c r="AD580" s="12"/>
      <c r="AE580" s="12"/>
      <c r="AT580" s="252" t="s">
        <v>276</v>
      </c>
      <c r="AU580" s="252" t="s">
        <v>86</v>
      </c>
      <c r="AV580" s="12" t="s">
        <v>86</v>
      </c>
      <c r="AW580" s="12" t="s">
        <v>32</v>
      </c>
      <c r="AX580" s="12" t="s">
        <v>84</v>
      </c>
      <c r="AY580" s="252" t="s">
        <v>251</v>
      </c>
    </row>
    <row r="581" s="12" customFormat="1">
      <c r="A581" s="12"/>
      <c r="B581" s="242"/>
      <c r="C581" s="243"/>
      <c r="D581" s="234" t="s">
        <v>276</v>
      </c>
      <c r="E581" s="243"/>
      <c r="F581" s="245" t="s">
        <v>2810</v>
      </c>
      <c r="G581" s="243"/>
      <c r="H581" s="246">
        <v>7.7759999999999998</v>
      </c>
      <c r="I581" s="247"/>
      <c r="J581" s="243"/>
      <c r="K581" s="243"/>
      <c r="L581" s="248"/>
      <c r="M581" s="249"/>
      <c r="N581" s="250"/>
      <c r="O581" s="250"/>
      <c r="P581" s="250"/>
      <c r="Q581" s="250"/>
      <c r="R581" s="250"/>
      <c r="S581" s="250"/>
      <c r="T581" s="251"/>
      <c r="U581" s="12"/>
      <c r="V581" s="12"/>
      <c r="W581" s="12"/>
      <c r="X581" s="12"/>
      <c r="Y581" s="12"/>
      <c r="Z581" s="12"/>
      <c r="AA581" s="12"/>
      <c r="AB581" s="12"/>
      <c r="AC581" s="12"/>
      <c r="AD581" s="12"/>
      <c r="AE581" s="12"/>
      <c r="AT581" s="252" t="s">
        <v>276</v>
      </c>
      <c r="AU581" s="252" t="s">
        <v>86</v>
      </c>
      <c r="AV581" s="12" t="s">
        <v>86</v>
      </c>
      <c r="AW581" s="12" t="s">
        <v>4</v>
      </c>
      <c r="AX581" s="12" t="s">
        <v>84</v>
      </c>
      <c r="AY581" s="252" t="s">
        <v>251</v>
      </c>
    </row>
    <row r="582" s="2" customFormat="1" ht="24.15" customHeight="1">
      <c r="A582" s="38"/>
      <c r="B582" s="39"/>
      <c r="C582" s="220" t="s">
        <v>1772</v>
      </c>
      <c r="D582" s="220" t="s">
        <v>255</v>
      </c>
      <c r="E582" s="221" t="s">
        <v>2141</v>
      </c>
      <c r="F582" s="222" t="s">
        <v>2142</v>
      </c>
      <c r="G582" s="223" t="s">
        <v>802</v>
      </c>
      <c r="H582" s="224">
        <v>36</v>
      </c>
      <c r="I582" s="225"/>
      <c r="J582" s="226">
        <f>ROUND(I582*H582,2)</f>
        <v>0</v>
      </c>
      <c r="K582" s="227"/>
      <c r="L582" s="44"/>
      <c r="M582" s="228" t="s">
        <v>1</v>
      </c>
      <c r="N582" s="229" t="s">
        <v>41</v>
      </c>
      <c r="O582" s="91"/>
      <c r="P582" s="230">
        <f>O582*H582</f>
        <v>0</v>
      </c>
      <c r="Q582" s="230">
        <v>0</v>
      </c>
      <c r="R582" s="230">
        <f>Q582*H582</f>
        <v>0</v>
      </c>
      <c r="S582" s="230">
        <v>0</v>
      </c>
      <c r="T582" s="231">
        <f>S582*H582</f>
        <v>0</v>
      </c>
      <c r="U582" s="38"/>
      <c r="V582" s="38"/>
      <c r="W582" s="38"/>
      <c r="X582" s="38"/>
      <c r="Y582" s="38"/>
      <c r="Z582" s="38"/>
      <c r="AA582" s="38"/>
      <c r="AB582" s="38"/>
      <c r="AC582" s="38"/>
      <c r="AD582" s="38"/>
      <c r="AE582" s="38"/>
      <c r="AR582" s="232" t="s">
        <v>1605</v>
      </c>
      <c r="AT582" s="232" t="s">
        <v>255</v>
      </c>
      <c r="AU582" s="232" t="s">
        <v>86</v>
      </c>
      <c r="AY582" s="17" t="s">
        <v>251</v>
      </c>
      <c r="BE582" s="233">
        <f>IF(N582="základní",J582,0)</f>
        <v>0</v>
      </c>
      <c r="BF582" s="233">
        <f>IF(N582="snížená",J582,0)</f>
        <v>0</v>
      </c>
      <c r="BG582" s="233">
        <f>IF(N582="zákl. přenesená",J582,0)</f>
        <v>0</v>
      </c>
      <c r="BH582" s="233">
        <f>IF(N582="sníž. přenesená",J582,0)</f>
        <v>0</v>
      </c>
      <c r="BI582" s="233">
        <f>IF(N582="nulová",J582,0)</f>
        <v>0</v>
      </c>
      <c r="BJ582" s="17" t="s">
        <v>84</v>
      </c>
      <c r="BK582" s="233">
        <f>ROUND(I582*H582,2)</f>
        <v>0</v>
      </c>
      <c r="BL582" s="17" t="s">
        <v>1605</v>
      </c>
      <c r="BM582" s="232" t="s">
        <v>2818</v>
      </c>
    </row>
    <row r="583" s="2" customFormat="1">
      <c r="A583" s="38"/>
      <c r="B583" s="39"/>
      <c r="C583" s="40"/>
      <c r="D583" s="234" t="s">
        <v>260</v>
      </c>
      <c r="E583" s="40"/>
      <c r="F583" s="235" t="s">
        <v>2144</v>
      </c>
      <c r="G583" s="40"/>
      <c r="H583" s="40"/>
      <c r="I583" s="236"/>
      <c r="J583" s="40"/>
      <c r="K583" s="40"/>
      <c r="L583" s="44"/>
      <c r="M583" s="237"/>
      <c r="N583" s="238"/>
      <c r="O583" s="91"/>
      <c r="P583" s="91"/>
      <c r="Q583" s="91"/>
      <c r="R583" s="91"/>
      <c r="S583" s="91"/>
      <c r="T583" s="92"/>
      <c r="U583" s="38"/>
      <c r="V583" s="38"/>
      <c r="W583" s="38"/>
      <c r="X583" s="38"/>
      <c r="Y583" s="38"/>
      <c r="Z583" s="38"/>
      <c r="AA583" s="38"/>
      <c r="AB583" s="38"/>
      <c r="AC583" s="38"/>
      <c r="AD583" s="38"/>
      <c r="AE583" s="38"/>
      <c r="AT583" s="17" t="s">
        <v>260</v>
      </c>
      <c r="AU583" s="17" t="s">
        <v>86</v>
      </c>
    </row>
    <row r="584" s="2" customFormat="1">
      <c r="A584" s="38"/>
      <c r="B584" s="39"/>
      <c r="C584" s="40"/>
      <c r="D584" s="240" t="s">
        <v>274</v>
      </c>
      <c r="E584" s="40"/>
      <c r="F584" s="241" t="s">
        <v>2145</v>
      </c>
      <c r="G584" s="40"/>
      <c r="H584" s="40"/>
      <c r="I584" s="236"/>
      <c r="J584" s="40"/>
      <c r="K584" s="40"/>
      <c r="L584" s="44"/>
      <c r="M584" s="237"/>
      <c r="N584" s="238"/>
      <c r="O584" s="91"/>
      <c r="P584" s="91"/>
      <c r="Q584" s="91"/>
      <c r="R584" s="91"/>
      <c r="S584" s="91"/>
      <c r="T584" s="92"/>
      <c r="U584" s="38"/>
      <c r="V584" s="38"/>
      <c r="W584" s="38"/>
      <c r="X584" s="38"/>
      <c r="Y584" s="38"/>
      <c r="Z584" s="38"/>
      <c r="AA584" s="38"/>
      <c r="AB584" s="38"/>
      <c r="AC584" s="38"/>
      <c r="AD584" s="38"/>
      <c r="AE584" s="38"/>
      <c r="AT584" s="17" t="s">
        <v>274</v>
      </c>
      <c r="AU584" s="17" t="s">
        <v>86</v>
      </c>
    </row>
    <row r="585" s="12" customFormat="1">
      <c r="A585" s="12"/>
      <c r="B585" s="242"/>
      <c r="C585" s="243"/>
      <c r="D585" s="234" t="s">
        <v>276</v>
      </c>
      <c r="E585" s="244" t="s">
        <v>1</v>
      </c>
      <c r="F585" s="245" t="s">
        <v>2819</v>
      </c>
      <c r="G585" s="243"/>
      <c r="H585" s="246">
        <v>27</v>
      </c>
      <c r="I585" s="247"/>
      <c r="J585" s="243"/>
      <c r="K585" s="243"/>
      <c r="L585" s="248"/>
      <c r="M585" s="249"/>
      <c r="N585" s="250"/>
      <c r="O585" s="250"/>
      <c r="P585" s="250"/>
      <c r="Q585" s="250"/>
      <c r="R585" s="250"/>
      <c r="S585" s="250"/>
      <c r="T585" s="251"/>
      <c r="U585" s="12"/>
      <c r="V585" s="12"/>
      <c r="W585" s="12"/>
      <c r="X585" s="12"/>
      <c r="Y585" s="12"/>
      <c r="Z585" s="12"/>
      <c r="AA585" s="12"/>
      <c r="AB585" s="12"/>
      <c r="AC585" s="12"/>
      <c r="AD585" s="12"/>
      <c r="AE585" s="12"/>
      <c r="AT585" s="252" t="s">
        <v>276</v>
      </c>
      <c r="AU585" s="252" t="s">
        <v>86</v>
      </c>
      <c r="AV585" s="12" t="s">
        <v>86</v>
      </c>
      <c r="AW585" s="12" t="s">
        <v>32</v>
      </c>
      <c r="AX585" s="12" t="s">
        <v>76</v>
      </c>
      <c r="AY585" s="252" t="s">
        <v>251</v>
      </c>
    </row>
    <row r="586" s="13" customFormat="1">
      <c r="A586" s="13"/>
      <c r="B586" s="253"/>
      <c r="C586" s="254"/>
      <c r="D586" s="234" t="s">
        <v>276</v>
      </c>
      <c r="E586" s="255" t="s">
        <v>1</v>
      </c>
      <c r="F586" s="256" t="s">
        <v>2114</v>
      </c>
      <c r="G586" s="254"/>
      <c r="H586" s="255" t="s">
        <v>1</v>
      </c>
      <c r="I586" s="257"/>
      <c r="J586" s="254"/>
      <c r="K586" s="254"/>
      <c r="L586" s="258"/>
      <c r="M586" s="259"/>
      <c r="N586" s="260"/>
      <c r="O586" s="260"/>
      <c r="P586" s="260"/>
      <c r="Q586" s="260"/>
      <c r="R586" s="260"/>
      <c r="S586" s="260"/>
      <c r="T586" s="261"/>
      <c r="U586" s="13"/>
      <c r="V586" s="13"/>
      <c r="W586" s="13"/>
      <c r="X586" s="13"/>
      <c r="Y586" s="13"/>
      <c r="Z586" s="13"/>
      <c r="AA586" s="13"/>
      <c r="AB586" s="13"/>
      <c r="AC586" s="13"/>
      <c r="AD586" s="13"/>
      <c r="AE586" s="13"/>
      <c r="AT586" s="262" t="s">
        <v>276</v>
      </c>
      <c r="AU586" s="262" t="s">
        <v>86</v>
      </c>
      <c r="AV586" s="13" t="s">
        <v>84</v>
      </c>
      <c r="AW586" s="13" t="s">
        <v>32</v>
      </c>
      <c r="AX586" s="13" t="s">
        <v>76</v>
      </c>
      <c r="AY586" s="262" t="s">
        <v>251</v>
      </c>
    </row>
    <row r="587" s="12" customFormat="1">
      <c r="A587" s="12"/>
      <c r="B587" s="242"/>
      <c r="C587" s="243"/>
      <c r="D587" s="234" t="s">
        <v>276</v>
      </c>
      <c r="E587" s="244" t="s">
        <v>1</v>
      </c>
      <c r="F587" s="245" t="s">
        <v>2785</v>
      </c>
      <c r="G587" s="243"/>
      <c r="H587" s="246">
        <v>9</v>
      </c>
      <c r="I587" s="247"/>
      <c r="J587" s="243"/>
      <c r="K587" s="243"/>
      <c r="L587" s="248"/>
      <c r="M587" s="249"/>
      <c r="N587" s="250"/>
      <c r="O587" s="250"/>
      <c r="P587" s="250"/>
      <c r="Q587" s="250"/>
      <c r="R587" s="250"/>
      <c r="S587" s="250"/>
      <c r="T587" s="251"/>
      <c r="U587" s="12"/>
      <c r="V587" s="12"/>
      <c r="W587" s="12"/>
      <c r="X587" s="12"/>
      <c r="Y587" s="12"/>
      <c r="Z587" s="12"/>
      <c r="AA587" s="12"/>
      <c r="AB587" s="12"/>
      <c r="AC587" s="12"/>
      <c r="AD587" s="12"/>
      <c r="AE587" s="12"/>
      <c r="AT587" s="252" t="s">
        <v>276</v>
      </c>
      <c r="AU587" s="252" t="s">
        <v>86</v>
      </c>
      <c r="AV587" s="12" t="s">
        <v>86</v>
      </c>
      <c r="AW587" s="12" t="s">
        <v>32</v>
      </c>
      <c r="AX587" s="12" t="s">
        <v>76</v>
      </c>
      <c r="AY587" s="252" t="s">
        <v>251</v>
      </c>
    </row>
    <row r="588" s="15" customFormat="1">
      <c r="A588" s="15"/>
      <c r="B588" s="274"/>
      <c r="C588" s="275"/>
      <c r="D588" s="234" t="s">
        <v>276</v>
      </c>
      <c r="E588" s="276" t="s">
        <v>1</v>
      </c>
      <c r="F588" s="277" t="s">
        <v>423</v>
      </c>
      <c r="G588" s="275"/>
      <c r="H588" s="278">
        <v>36</v>
      </c>
      <c r="I588" s="279"/>
      <c r="J588" s="275"/>
      <c r="K588" s="275"/>
      <c r="L588" s="280"/>
      <c r="M588" s="281"/>
      <c r="N588" s="282"/>
      <c r="O588" s="282"/>
      <c r="P588" s="282"/>
      <c r="Q588" s="282"/>
      <c r="R588" s="282"/>
      <c r="S588" s="282"/>
      <c r="T588" s="283"/>
      <c r="U588" s="15"/>
      <c r="V588" s="15"/>
      <c r="W588" s="15"/>
      <c r="X588" s="15"/>
      <c r="Y588" s="15"/>
      <c r="Z588" s="15"/>
      <c r="AA588" s="15"/>
      <c r="AB588" s="15"/>
      <c r="AC588" s="15"/>
      <c r="AD588" s="15"/>
      <c r="AE588" s="15"/>
      <c r="AT588" s="284" t="s">
        <v>276</v>
      </c>
      <c r="AU588" s="284" t="s">
        <v>86</v>
      </c>
      <c r="AV588" s="15" t="s">
        <v>254</v>
      </c>
      <c r="AW588" s="15" t="s">
        <v>32</v>
      </c>
      <c r="AX588" s="15" t="s">
        <v>84</v>
      </c>
      <c r="AY588" s="284" t="s">
        <v>251</v>
      </c>
    </row>
    <row r="589" s="2" customFormat="1" ht="21.75" customHeight="1">
      <c r="A589" s="38"/>
      <c r="B589" s="39"/>
      <c r="C589" s="220" t="s">
        <v>1778</v>
      </c>
      <c r="D589" s="220" t="s">
        <v>255</v>
      </c>
      <c r="E589" s="221" t="s">
        <v>2148</v>
      </c>
      <c r="F589" s="222" t="s">
        <v>2149</v>
      </c>
      <c r="G589" s="223" t="s">
        <v>802</v>
      </c>
      <c r="H589" s="224">
        <v>36</v>
      </c>
      <c r="I589" s="225"/>
      <c r="J589" s="226">
        <f>ROUND(I589*H589,2)</f>
        <v>0</v>
      </c>
      <c r="K589" s="227"/>
      <c r="L589" s="44"/>
      <c r="M589" s="228" t="s">
        <v>1</v>
      </c>
      <c r="N589" s="229" t="s">
        <v>41</v>
      </c>
      <c r="O589" s="91"/>
      <c r="P589" s="230">
        <f>O589*H589</f>
        <v>0</v>
      </c>
      <c r="Q589" s="230">
        <v>6.9999999999999994E-05</v>
      </c>
      <c r="R589" s="230">
        <f>Q589*H589</f>
        <v>0.0025199999999999997</v>
      </c>
      <c r="S589" s="230">
        <v>0</v>
      </c>
      <c r="T589" s="231">
        <f>S589*H589</f>
        <v>0</v>
      </c>
      <c r="U589" s="38"/>
      <c r="V589" s="38"/>
      <c r="W589" s="38"/>
      <c r="X589" s="38"/>
      <c r="Y589" s="38"/>
      <c r="Z589" s="38"/>
      <c r="AA589" s="38"/>
      <c r="AB589" s="38"/>
      <c r="AC589" s="38"/>
      <c r="AD589" s="38"/>
      <c r="AE589" s="38"/>
      <c r="AR589" s="232" t="s">
        <v>1605</v>
      </c>
      <c r="AT589" s="232" t="s">
        <v>255</v>
      </c>
      <c r="AU589" s="232" t="s">
        <v>86</v>
      </c>
      <c r="AY589" s="17" t="s">
        <v>251</v>
      </c>
      <c r="BE589" s="233">
        <f>IF(N589="základní",J589,0)</f>
        <v>0</v>
      </c>
      <c r="BF589" s="233">
        <f>IF(N589="snížená",J589,0)</f>
        <v>0</v>
      </c>
      <c r="BG589" s="233">
        <f>IF(N589="zákl. přenesená",J589,0)</f>
        <v>0</v>
      </c>
      <c r="BH589" s="233">
        <f>IF(N589="sníž. přenesená",J589,0)</f>
        <v>0</v>
      </c>
      <c r="BI589" s="233">
        <f>IF(N589="nulová",J589,0)</f>
        <v>0</v>
      </c>
      <c r="BJ589" s="17" t="s">
        <v>84</v>
      </c>
      <c r="BK589" s="233">
        <f>ROUND(I589*H589,2)</f>
        <v>0</v>
      </c>
      <c r="BL589" s="17" t="s">
        <v>1605</v>
      </c>
      <c r="BM589" s="232" t="s">
        <v>2820</v>
      </c>
    </row>
    <row r="590" s="2" customFormat="1">
      <c r="A590" s="38"/>
      <c r="B590" s="39"/>
      <c r="C590" s="40"/>
      <c r="D590" s="234" t="s">
        <v>260</v>
      </c>
      <c r="E590" s="40"/>
      <c r="F590" s="235" t="s">
        <v>2151</v>
      </c>
      <c r="G590" s="40"/>
      <c r="H590" s="40"/>
      <c r="I590" s="236"/>
      <c r="J590" s="40"/>
      <c r="K590" s="40"/>
      <c r="L590" s="44"/>
      <c r="M590" s="237"/>
      <c r="N590" s="238"/>
      <c r="O590" s="91"/>
      <c r="P590" s="91"/>
      <c r="Q590" s="91"/>
      <c r="R590" s="91"/>
      <c r="S590" s="91"/>
      <c r="T590" s="92"/>
      <c r="U590" s="38"/>
      <c r="V590" s="38"/>
      <c r="W590" s="38"/>
      <c r="X590" s="38"/>
      <c r="Y590" s="38"/>
      <c r="Z590" s="38"/>
      <c r="AA590" s="38"/>
      <c r="AB590" s="38"/>
      <c r="AC590" s="38"/>
      <c r="AD590" s="38"/>
      <c r="AE590" s="38"/>
      <c r="AT590" s="17" t="s">
        <v>260</v>
      </c>
      <c r="AU590" s="17" t="s">
        <v>86</v>
      </c>
    </row>
    <row r="591" s="2" customFormat="1">
      <c r="A591" s="38"/>
      <c r="B591" s="39"/>
      <c r="C591" s="40"/>
      <c r="D591" s="240" t="s">
        <v>274</v>
      </c>
      <c r="E591" s="40"/>
      <c r="F591" s="241" t="s">
        <v>2152</v>
      </c>
      <c r="G591" s="40"/>
      <c r="H591" s="40"/>
      <c r="I591" s="236"/>
      <c r="J591" s="40"/>
      <c r="K591" s="40"/>
      <c r="L591" s="44"/>
      <c r="M591" s="237"/>
      <c r="N591" s="238"/>
      <c r="O591" s="91"/>
      <c r="P591" s="91"/>
      <c r="Q591" s="91"/>
      <c r="R591" s="91"/>
      <c r="S591" s="91"/>
      <c r="T591" s="92"/>
      <c r="U591" s="38"/>
      <c r="V591" s="38"/>
      <c r="W591" s="38"/>
      <c r="X591" s="38"/>
      <c r="Y591" s="38"/>
      <c r="Z591" s="38"/>
      <c r="AA591" s="38"/>
      <c r="AB591" s="38"/>
      <c r="AC591" s="38"/>
      <c r="AD591" s="38"/>
      <c r="AE591" s="38"/>
      <c r="AT591" s="17" t="s">
        <v>274</v>
      </c>
      <c r="AU591" s="17" t="s">
        <v>86</v>
      </c>
    </row>
    <row r="592" s="12" customFormat="1">
      <c r="A592" s="12"/>
      <c r="B592" s="242"/>
      <c r="C592" s="243"/>
      <c r="D592" s="234" t="s">
        <v>276</v>
      </c>
      <c r="E592" s="244" t="s">
        <v>1</v>
      </c>
      <c r="F592" s="245" t="s">
        <v>2821</v>
      </c>
      <c r="G592" s="243"/>
      <c r="H592" s="246">
        <v>27</v>
      </c>
      <c r="I592" s="247"/>
      <c r="J592" s="243"/>
      <c r="K592" s="243"/>
      <c r="L592" s="248"/>
      <c r="M592" s="249"/>
      <c r="N592" s="250"/>
      <c r="O592" s="250"/>
      <c r="P592" s="250"/>
      <c r="Q592" s="250"/>
      <c r="R592" s="250"/>
      <c r="S592" s="250"/>
      <c r="T592" s="251"/>
      <c r="U592" s="12"/>
      <c r="V592" s="12"/>
      <c r="W592" s="12"/>
      <c r="X592" s="12"/>
      <c r="Y592" s="12"/>
      <c r="Z592" s="12"/>
      <c r="AA592" s="12"/>
      <c r="AB592" s="12"/>
      <c r="AC592" s="12"/>
      <c r="AD592" s="12"/>
      <c r="AE592" s="12"/>
      <c r="AT592" s="252" t="s">
        <v>276</v>
      </c>
      <c r="AU592" s="252" t="s">
        <v>86</v>
      </c>
      <c r="AV592" s="12" t="s">
        <v>86</v>
      </c>
      <c r="AW592" s="12" t="s">
        <v>32</v>
      </c>
      <c r="AX592" s="12" t="s">
        <v>76</v>
      </c>
      <c r="AY592" s="252" t="s">
        <v>251</v>
      </c>
    </row>
    <row r="593" s="13" customFormat="1">
      <c r="A593" s="13"/>
      <c r="B593" s="253"/>
      <c r="C593" s="254"/>
      <c r="D593" s="234" t="s">
        <v>276</v>
      </c>
      <c r="E593" s="255" t="s">
        <v>1</v>
      </c>
      <c r="F593" s="256" t="s">
        <v>2114</v>
      </c>
      <c r="G593" s="254"/>
      <c r="H593" s="255" t="s">
        <v>1</v>
      </c>
      <c r="I593" s="257"/>
      <c r="J593" s="254"/>
      <c r="K593" s="254"/>
      <c r="L593" s="258"/>
      <c r="M593" s="259"/>
      <c r="N593" s="260"/>
      <c r="O593" s="260"/>
      <c r="P593" s="260"/>
      <c r="Q593" s="260"/>
      <c r="R593" s="260"/>
      <c r="S593" s="260"/>
      <c r="T593" s="261"/>
      <c r="U593" s="13"/>
      <c r="V593" s="13"/>
      <c r="W593" s="13"/>
      <c r="X593" s="13"/>
      <c r="Y593" s="13"/>
      <c r="Z593" s="13"/>
      <c r="AA593" s="13"/>
      <c r="AB593" s="13"/>
      <c r="AC593" s="13"/>
      <c r="AD593" s="13"/>
      <c r="AE593" s="13"/>
      <c r="AT593" s="262" t="s">
        <v>276</v>
      </c>
      <c r="AU593" s="262" t="s">
        <v>86</v>
      </c>
      <c r="AV593" s="13" t="s">
        <v>84</v>
      </c>
      <c r="AW593" s="13" t="s">
        <v>32</v>
      </c>
      <c r="AX593" s="13" t="s">
        <v>76</v>
      </c>
      <c r="AY593" s="262" t="s">
        <v>251</v>
      </c>
    </row>
    <row r="594" s="12" customFormat="1">
      <c r="A594" s="12"/>
      <c r="B594" s="242"/>
      <c r="C594" s="243"/>
      <c r="D594" s="234" t="s">
        <v>276</v>
      </c>
      <c r="E594" s="244" t="s">
        <v>1</v>
      </c>
      <c r="F594" s="245" t="s">
        <v>2785</v>
      </c>
      <c r="G594" s="243"/>
      <c r="H594" s="246">
        <v>9</v>
      </c>
      <c r="I594" s="247"/>
      <c r="J594" s="243"/>
      <c r="K594" s="243"/>
      <c r="L594" s="248"/>
      <c r="M594" s="249"/>
      <c r="N594" s="250"/>
      <c r="O594" s="250"/>
      <c r="P594" s="250"/>
      <c r="Q594" s="250"/>
      <c r="R594" s="250"/>
      <c r="S594" s="250"/>
      <c r="T594" s="251"/>
      <c r="U594" s="12"/>
      <c r="V594" s="12"/>
      <c r="W594" s="12"/>
      <c r="X594" s="12"/>
      <c r="Y594" s="12"/>
      <c r="Z594" s="12"/>
      <c r="AA594" s="12"/>
      <c r="AB594" s="12"/>
      <c r="AC594" s="12"/>
      <c r="AD594" s="12"/>
      <c r="AE594" s="12"/>
      <c r="AT594" s="252" t="s">
        <v>276</v>
      </c>
      <c r="AU594" s="252" t="s">
        <v>86</v>
      </c>
      <c r="AV594" s="12" t="s">
        <v>86</v>
      </c>
      <c r="AW594" s="12" t="s">
        <v>32</v>
      </c>
      <c r="AX594" s="12" t="s">
        <v>76</v>
      </c>
      <c r="AY594" s="252" t="s">
        <v>251</v>
      </c>
    </row>
    <row r="595" s="15" customFormat="1">
      <c r="A595" s="15"/>
      <c r="B595" s="274"/>
      <c r="C595" s="275"/>
      <c r="D595" s="234" t="s">
        <v>276</v>
      </c>
      <c r="E595" s="276" t="s">
        <v>1</v>
      </c>
      <c r="F595" s="277" t="s">
        <v>423</v>
      </c>
      <c r="G595" s="275"/>
      <c r="H595" s="278">
        <v>36</v>
      </c>
      <c r="I595" s="279"/>
      <c r="J595" s="275"/>
      <c r="K595" s="275"/>
      <c r="L595" s="280"/>
      <c r="M595" s="289"/>
      <c r="N595" s="290"/>
      <c r="O595" s="290"/>
      <c r="P595" s="290"/>
      <c r="Q595" s="290"/>
      <c r="R595" s="290"/>
      <c r="S595" s="290"/>
      <c r="T595" s="291"/>
      <c r="U595" s="15"/>
      <c r="V595" s="15"/>
      <c r="W595" s="15"/>
      <c r="X595" s="15"/>
      <c r="Y595" s="15"/>
      <c r="Z595" s="15"/>
      <c r="AA595" s="15"/>
      <c r="AB595" s="15"/>
      <c r="AC595" s="15"/>
      <c r="AD595" s="15"/>
      <c r="AE595" s="15"/>
      <c r="AT595" s="284" t="s">
        <v>276</v>
      </c>
      <c r="AU595" s="284" t="s">
        <v>86</v>
      </c>
      <c r="AV595" s="15" t="s">
        <v>254</v>
      </c>
      <c r="AW595" s="15" t="s">
        <v>32</v>
      </c>
      <c r="AX595" s="15" t="s">
        <v>84</v>
      </c>
      <c r="AY595" s="284" t="s">
        <v>251</v>
      </c>
    </row>
    <row r="596" s="2" customFormat="1" ht="6.96" customHeight="1">
      <c r="A596" s="38"/>
      <c r="B596" s="66"/>
      <c r="C596" s="67"/>
      <c r="D596" s="67"/>
      <c r="E596" s="67"/>
      <c r="F596" s="67"/>
      <c r="G596" s="67"/>
      <c r="H596" s="67"/>
      <c r="I596" s="67"/>
      <c r="J596" s="67"/>
      <c r="K596" s="67"/>
      <c r="L596" s="44"/>
      <c r="M596" s="38"/>
      <c r="O596" s="38"/>
      <c r="P596" s="38"/>
      <c r="Q596" s="38"/>
      <c r="R596" s="38"/>
      <c r="S596" s="38"/>
      <c r="T596" s="38"/>
      <c r="U596" s="38"/>
      <c r="V596" s="38"/>
      <c r="W596" s="38"/>
      <c r="X596" s="38"/>
      <c r="Y596" s="38"/>
      <c r="Z596" s="38"/>
      <c r="AA596" s="38"/>
      <c r="AB596" s="38"/>
      <c r="AC596" s="38"/>
      <c r="AD596" s="38"/>
      <c r="AE596" s="38"/>
    </row>
  </sheetData>
  <sheetProtection sheet="1" autoFilter="0" formatColumns="0" formatRows="0" objects="1" scenarios="1" spinCount="100000" saltValue="139QCKqA1Eqw5kiPZRKWa+R1p9vp2rwSNIydFMXHUKfhuiwdR22jBMB9PCLAQgpOqKdYy3wqXy85M65VPqUlJA==" hashValue="KIvwCRRoZPWl610LuS1xXJAlKrAIw3uY4DEpMZQjNr/o1fhmiP8O0FZf5aK3Zusl+ZshuwDjq5MrGE+2H2TLTQ==" algorithmName="SHA-512" password="CC35"/>
  <autoFilter ref="C131:K595"/>
  <mergeCells count="12">
    <mergeCell ref="E7:H7"/>
    <mergeCell ref="E9:H9"/>
    <mergeCell ref="E11:H11"/>
    <mergeCell ref="E20:H20"/>
    <mergeCell ref="E29:H29"/>
    <mergeCell ref="E85:H85"/>
    <mergeCell ref="E87:H87"/>
    <mergeCell ref="E89:H89"/>
    <mergeCell ref="E120:H120"/>
    <mergeCell ref="E122:H122"/>
    <mergeCell ref="E124:H124"/>
    <mergeCell ref="L2:V2"/>
  </mergeCells>
  <hyperlinks>
    <hyperlink ref="F137" r:id="rId1" display="https://podminky.urs.cz/item/CS_URS_2024_02/122251106"/>
    <hyperlink ref="F146" r:id="rId2" display="https://podminky.urs.cz/item/CS_URS_2024_02/132251103"/>
    <hyperlink ref="F152" r:id="rId3" display="https://podminky.urs.cz/item/CS_URS_2024_01/133212811"/>
    <hyperlink ref="F156" r:id="rId4" display="https://podminky.urs.cz/item/CS_URS_2022_01/162751117"/>
    <hyperlink ref="F164" r:id="rId5" display="https://podminky.urs.cz/item/CS_URS_2024_02/162751119"/>
    <hyperlink ref="F169" r:id="rId6" display="https://podminky.urs.cz/item/CS_URS_2024_02/162751137"/>
    <hyperlink ref="F174" r:id="rId7" display="https://podminky.urs.cz/item/CS_URS_2024_02/162751139"/>
    <hyperlink ref="F179" r:id="rId8" display="https://podminky.urs.cz/item/CS_URS_2024_02/167151111"/>
    <hyperlink ref="F183" r:id="rId9" display="https://podminky.urs.cz/item/CS_URS_2024_02/167151112"/>
    <hyperlink ref="F188" r:id="rId10" display="https://podminky.urs.cz/item/CS_URS_2024_02/171152101"/>
    <hyperlink ref="F193" r:id="rId11" display="https://podminky.urs.cz/item/CS_URS_2024_01/171152111"/>
    <hyperlink ref="F213" r:id="rId12" display="https://podminky.urs.cz/item/CS_URS_2024_02/171201231"/>
    <hyperlink ref="F217" r:id="rId13" display="https://podminky.urs.cz/item/CS_URS_2024_02/171251201"/>
    <hyperlink ref="F221" r:id="rId14" display="https://podminky.urs.cz/item/CS_URS_2023_01/174151101"/>
    <hyperlink ref="F226" r:id="rId15" display="https://podminky.urs.cz/item/CS_URS_2024_01/175111101"/>
    <hyperlink ref="F235" r:id="rId16" display="https://podminky.urs.cz/item/CS_URS_2024_01/175111201"/>
    <hyperlink ref="F242" r:id="rId17" display="https://podminky.urs.cz/item/CS_URS_2024_02/181311103"/>
    <hyperlink ref="F248" r:id="rId18" display="https://podminky.urs.cz/item/CS_URS_2024_02/181411131"/>
    <hyperlink ref="F255" r:id="rId19" display="https://podminky.urs.cz/item/CS_URS_2024_02/181411132"/>
    <hyperlink ref="F262" r:id="rId20" display="https://podminky.urs.cz/item/CS_URS_2024_02/181951112"/>
    <hyperlink ref="F267" r:id="rId21" display="https://podminky.urs.cz/item/CS_URS_2024_02/182311123"/>
    <hyperlink ref="F273" r:id="rId22" display="https://podminky.urs.cz/item/CS_URS_2024_02/184813521"/>
    <hyperlink ref="F277" r:id="rId23" display="https://podminky.urs.cz/item/CS_URS_2024_02/184813522"/>
    <hyperlink ref="F282" r:id="rId24" display="https://podminky.urs.cz/item/CS_URS_2024_02/211531111"/>
    <hyperlink ref="F286" r:id="rId25" display="https://podminky.urs.cz/item/CS_URS_2024_02/211971121"/>
    <hyperlink ref="F293" r:id="rId26" display="https://podminky.urs.cz/item/CS_URS_2024_01/212572121"/>
    <hyperlink ref="F298" r:id="rId27" display="https://podminky.urs.cz/item/CS_URS_2024_02/212752413"/>
    <hyperlink ref="F302" r:id="rId28" display="https://podminky.urs.cz/item/CS_URS_2024_02/213141112"/>
    <hyperlink ref="F318" r:id="rId29" display="https://podminky.urs.cz/item/CS_URS_2024_02/452311141"/>
    <hyperlink ref="F324" r:id="rId30" display="https://podminky.urs.cz/item/CS_URS_2024_02/564851111"/>
    <hyperlink ref="F329" r:id="rId31" display="https://podminky.urs.cz/item/CS_URS_2024_01/564861111"/>
    <hyperlink ref="F334" r:id="rId32" display="https://podminky.urs.cz/item/CS_URS_2024_02/565176111"/>
    <hyperlink ref="F339" r:id="rId33" display="https://podminky.urs.cz/item/CS_URS_2024_02/569903311"/>
    <hyperlink ref="F344" r:id="rId34" display="https://podminky.urs.cz/item/CS_URS_2024_02/573111112"/>
    <hyperlink ref="F349" r:id="rId35" display="https://podminky.urs.cz/item/CS_URS_2023_02/573231107"/>
    <hyperlink ref="F354" r:id="rId36" display="https://podminky.urs.cz/item/CS_URS_2024_01/577134111"/>
    <hyperlink ref="F358" r:id="rId37" display="https://podminky.urs.cz/item/CS_URS_2024_02/577165112"/>
    <hyperlink ref="F374" r:id="rId38" display="https://podminky.urs.cz/item/CS_URS_2024_01/871310320"/>
    <hyperlink ref="F382" r:id="rId39" display="https://podminky.urs.cz/item/CS_URS_2022_01/877310310"/>
    <hyperlink ref="F395" r:id="rId40" display="https://podminky.urs.cz/item/CS_URS_2024_02/892351111"/>
    <hyperlink ref="F399" r:id="rId41" display="https://podminky.urs.cz/item/CS_URS_2024_02/895941302"/>
    <hyperlink ref="F405" r:id="rId42" display="https://podminky.urs.cz/item/CS_URS_2024_02/895941314"/>
    <hyperlink ref="F411" r:id="rId43" display="https://podminky.urs.cz/item/CS_URS_2024_02/895941322"/>
    <hyperlink ref="F417" r:id="rId44" display="https://podminky.urs.cz/item/CS_URS_2024_02/895941331"/>
    <hyperlink ref="F423" r:id="rId45" display="https://podminky.urs.cz/item/CS_URS_2024_01/899204112"/>
    <hyperlink ref="F432" r:id="rId46" display="https://podminky.urs.cz/item/CS_URS_2024_02/899633151"/>
    <hyperlink ref="F439" r:id="rId47" display="https://podminky.urs.cz/item/CS_URS_2024_02/916111113"/>
    <hyperlink ref="F447" r:id="rId48" display="https://podminky.urs.cz/item/CS_URS_2024_01/916131213"/>
    <hyperlink ref="F457" r:id="rId49" display="https://podminky.urs.cz/item/CS_URS_2024_01/916991121"/>
    <hyperlink ref="F464" r:id="rId50" display="https://podminky.urs.cz/item/CS_URS_2024_01/919735111"/>
    <hyperlink ref="F474" r:id="rId51" display="https://podminky.urs.cz/item/CS_URS_2024_02/998225111"/>
    <hyperlink ref="F478" r:id="rId52" display="https://podminky.urs.cz/item/CS_URS_2022_01/220060423"/>
    <hyperlink ref="F486" r:id="rId53" display="https://podminky.urs.cz/item/CS_URS_2024_02/230202019"/>
    <hyperlink ref="F493" r:id="rId54" display="https://podminky.urs.cz/item/CS_URS_2024_02/230202033"/>
    <hyperlink ref="F503" r:id="rId55" display="https://podminky.urs.cz/item/CS_URS_2024_02/460171722"/>
    <hyperlink ref="F511" r:id="rId56" display="https://podminky.urs.cz/item/CS_URS_2024_02/460172042"/>
    <hyperlink ref="F515" r:id="rId57" display="https://podminky.urs.cz/item/CS_URS_2024_02/460282111"/>
    <hyperlink ref="F524" r:id="rId58" display="https://podminky.urs.cz/item/CS_URS_2024_02/460282511"/>
    <hyperlink ref="F528" r:id="rId59" display="https://podminky.urs.cz/item/CS_URS_2024_02/460341112"/>
    <hyperlink ref="F538" r:id="rId60" display="https://podminky.urs.cz/item/CS_URS_2024_02/460341113"/>
    <hyperlink ref="F542" r:id="rId61" display="https://podminky.urs.cz/item/CS_URS_2024_02/460341121"/>
    <hyperlink ref="F546" r:id="rId62" display="https://podminky.urs.cz/item/CS_URS_2024_02/460361121"/>
    <hyperlink ref="F550" r:id="rId63" display="https://podminky.urs.cz/item/CS_URS_2024_02/460371121"/>
    <hyperlink ref="F554" r:id="rId64" display="https://podminky.urs.cz/item/CS_URS_2024_02/460451742"/>
    <hyperlink ref="F571" r:id="rId65" display="https://podminky.urs.cz/item/CS_URS_2024_02/460452052"/>
    <hyperlink ref="F584" r:id="rId66" display="https://podminky.urs.cz/item/CS_URS_2024_02/460661511"/>
    <hyperlink ref="F591" r:id="rId67" display="https://podminky.urs.cz/item/CS_URS_2024_02/460671112"/>
  </hyperlinks>
  <pageMargins left="0.39375" right="0.39375" top="0.39375" bottom="0.39375" header="0" footer="0"/>
  <pageSetup paperSize="9" orientation="portrait" blackAndWhite="1" fitToHeight="100"/>
  <headerFooter>
    <oddFooter>&amp;CStrana &amp;P z &amp;N</oddFooter>
  </headerFooter>
  <drawing r:id="rId68"/>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140</v>
      </c>
      <c r="AZ2" s="288" t="s">
        <v>2822</v>
      </c>
      <c r="BA2" s="288" t="s">
        <v>1</v>
      </c>
      <c r="BB2" s="288" t="s">
        <v>1</v>
      </c>
      <c r="BC2" s="288" t="s">
        <v>2823</v>
      </c>
      <c r="BD2" s="288" t="s">
        <v>86</v>
      </c>
    </row>
    <row r="3" s="1" customFormat="1" ht="6.96" customHeight="1">
      <c r="B3" s="146"/>
      <c r="C3" s="147"/>
      <c r="D3" s="147"/>
      <c r="E3" s="147"/>
      <c r="F3" s="147"/>
      <c r="G3" s="147"/>
      <c r="H3" s="147"/>
      <c r="I3" s="147"/>
      <c r="J3" s="147"/>
      <c r="K3" s="147"/>
      <c r="L3" s="20"/>
      <c r="AT3" s="17" t="s">
        <v>86</v>
      </c>
      <c r="AZ3" s="288" t="s">
        <v>2437</v>
      </c>
      <c r="BA3" s="288" t="s">
        <v>1</v>
      </c>
      <c r="BB3" s="288" t="s">
        <v>1</v>
      </c>
      <c r="BC3" s="288" t="s">
        <v>2824</v>
      </c>
      <c r="BD3" s="288" t="s">
        <v>86</v>
      </c>
    </row>
    <row r="4" s="1" customFormat="1" ht="24.96" customHeight="1">
      <c r="B4" s="20"/>
      <c r="D4" s="148" t="s">
        <v>222</v>
      </c>
      <c r="L4" s="20"/>
      <c r="M4" s="149" t="s">
        <v>10</v>
      </c>
      <c r="AT4" s="17" t="s">
        <v>4</v>
      </c>
      <c r="AZ4" s="288" t="s">
        <v>1170</v>
      </c>
      <c r="BA4" s="288" t="s">
        <v>1</v>
      </c>
      <c r="BB4" s="288" t="s">
        <v>1</v>
      </c>
      <c r="BC4" s="288" t="s">
        <v>2825</v>
      </c>
      <c r="BD4" s="288" t="s">
        <v>86</v>
      </c>
    </row>
    <row r="5" s="1" customFormat="1" ht="6.96" customHeight="1">
      <c r="B5" s="20"/>
      <c r="L5" s="20"/>
      <c r="AZ5" s="288" t="s">
        <v>1172</v>
      </c>
      <c r="BA5" s="288" t="s">
        <v>1</v>
      </c>
      <c r="BB5" s="288" t="s">
        <v>1</v>
      </c>
      <c r="BC5" s="288" t="s">
        <v>2826</v>
      </c>
      <c r="BD5" s="288" t="s">
        <v>86</v>
      </c>
    </row>
    <row r="6" s="1" customFormat="1" ht="12" customHeight="1">
      <c r="B6" s="20"/>
      <c r="D6" s="150" t="s">
        <v>16</v>
      </c>
      <c r="L6" s="20"/>
      <c r="AZ6" s="288" t="s">
        <v>2827</v>
      </c>
      <c r="BA6" s="288" t="s">
        <v>1</v>
      </c>
      <c r="BB6" s="288" t="s">
        <v>1</v>
      </c>
      <c r="BC6" s="288" t="s">
        <v>2828</v>
      </c>
      <c r="BD6" s="288" t="s">
        <v>86</v>
      </c>
    </row>
    <row r="7" s="1" customFormat="1" ht="26.25" customHeight="1">
      <c r="B7" s="20"/>
      <c r="E7" s="151" t="str">
        <f>'Rekapitulace stavby'!K6</f>
        <v>Vybudování komunikací a inženýrských sítí v lokalitě Berlín 2, Frýdek-Místek</v>
      </c>
      <c r="F7" s="150"/>
      <c r="G7" s="150"/>
      <c r="H7" s="150"/>
      <c r="L7" s="20"/>
      <c r="AZ7" s="288" t="s">
        <v>2439</v>
      </c>
      <c r="BA7" s="288" t="s">
        <v>1</v>
      </c>
      <c r="BB7" s="288" t="s">
        <v>1</v>
      </c>
      <c r="BC7" s="288" t="s">
        <v>2829</v>
      </c>
      <c r="BD7" s="288" t="s">
        <v>86</v>
      </c>
    </row>
    <row r="8" s="1" customFormat="1" ht="12" customHeight="1">
      <c r="B8" s="20"/>
      <c r="D8" s="150" t="s">
        <v>223</v>
      </c>
      <c r="L8" s="20"/>
      <c r="AZ8" s="288" t="s">
        <v>1181</v>
      </c>
      <c r="BA8" s="288" t="s">
        <v>1</v>
      </c>
      <c r="BB8" s="288" t="s">
        <v>1</v>
      </c>
      <c r="BC8" s="288" t="s">
        <v>2830</v>
      </c>
      <c r="BD8" s="288" t="s">
        <v>86</v>
      </c>
    </row>
    <row r="9" s="2" customFormat="1" ht="16.5" customHeight="1">
      <c r="A9" s="38"/>
      <c r="B9" s="44"/>
      <c r="C9" s="38"/>
      <c r="D9" s="38"/>
      <c r="E9" s="151" t="s">
        <v>2831</v>
      </c>
      <c r="F9" s="38"/>
      <c r="G9" s="38"/>
      <c r="H9" s="38"/>
      <c r="I9" s="38"/>
      <c r="J9" s="38"/>
      <c r="K9" s="38"/>
      <c r="L9" s="63"/>
      <c r="S9" s="38"/>
      <c r="T9" s="38"/>
      <c r="U9" s="38"/>
      <c r="V9" s="38"/>
      <c r="W9" s="38"/>
      <c r="X9" s="38"/>
      <c r="Y9" s="38"/>
      <c r="Z9" s="38"/>
      <c r="AA9" s="38"/>
      <c r="AB9" s="38"/>
      <c r="AC9" s="38"/>
      <c r="AD9" s="38"/>
      <c r="AE9" s="38"/>
      <c r="AZ9" s="288" t="s">
        <v>2153</v>
      </c>
      <c r="BA9" s="288" t="s">
        <v>1</v>
      </c>
      <c r="BB9" s="288" t="s">
        <v>1</v>
      </c>
      <c r="BC9" s="288" t="s">
        <v>2832</v>
      </c>
      <c r="BD9" s="288" t="s">
        <v>86</v>
      </c>
    </row>
    <row r="10" s="2" customFormat="1" ht="12" customHeight="1">
      <c r="A10" s="38"/>
      <c r="B10" s="44"/>
      <c r="C10" s="38"/>
      <c r="D10" s="150" t="s">
        <v>403</v>
      </c>
      <c r="E10" s="38"/>
      <c r="F10" s="38"/>
      <c r="G10" s="38"/>
      <c r="H10" s="38"/>
      <c r="I10" s="38"/>
      <c r="J10" s="38"/>
      <c r="K10" s="38"/>
      <c r="L10" s="63"/>
      <c r="S10" s="38"/>
      <c r="T10" s="38"/>
      <c r="U10" s="38"/>
      <c r="V10" s="38"/>
      <c r="W10" s="38"/>
      <c r="X10" s="38"/>
      <c r="Y10" s="38"/>
      <c r="Z10" s="38"/>
      <c r="AA10" s="38"/>
      <c r="AB10" s="38"/>
      <c r="AC10" s="38"/>
      <c r="AD10" s="38"/>
      <c r="AE10" s="38"/>
      <c r="AZ10" s="288" t="s">
        <v>2833</v>
      </c>
      <c r="BA10" s="288" t="s">
        <v>1</v>
      </c>
      <c r="BB10" s="288" t="s">
        <v>1</v>
      </c>
      <c r="BC10" s="288" t="s">
        <v>2834</v>
      </c>
      <c r="BD10" s="288" t="s">
        <v>86</v>
      </c>
    </row>
    <row r="11" s="2" customFormat="1" ht="16.5" customHeight="1">
      <c r="A11" s="38"/>
      <c r="B11" s="44"/>
      <c r="C11" s="38"/>
      <c r="D11" s="38"/>
      <c r="E11" s="152" t="s">
        <v>2835</v>
      </c>
      <c r="F11" s="38"/>
      <c r="G11" s="38"/>
      <c r="H11" s="38"/>
      <c r="I11" s="38"/>
      <c r="J11" s="38"/>
      <c r="K11" s="38"/>
      <c r="L11" s="63"/>
      <c r="S11" s="38"/>
      <c r="T11" s="38"/>
      <c r="U11" s="38"/>
      <c r="V11" s="38"/>
      <c r="W11" s="38"/>
      <c r="X11" s="38"/>
      <c r="Y11" s="38"/>
      <c r="Z11" s="38"/>
      <c r="AA11" s="38"/>
      <c r="AB11" s="38"/>
      <c r="AC11" s="38"/>
      <c r="AD11" s="38"/>
      <c r="AE11" s="38"/>
      <c r="AZ11" s="288" t="s">
        <v>752</v>
      </c>
      <c r="BA11" s="288" t="s">
        <v>1</v>
      </c>
      <c r="BB11" s="288" t="s">
        <v>1</v>
      </c>
      <c r="BC11" s="288" t="s">
        <v>2836</v>
      </c>
      <c r="BD11" s="288" t="s">
        <v>86</v>
      </c>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c r="AZ12" s="288" t="s">
        <v>2837</v>
      </c>
      <c r="BA12" s="288" t="s">
        <v>1</v>
      </c>
      <c r="BB12" s="288" t="s">
        <v>1</v>
      </c>
      <c r="BC12" s="288" t="s">
        <v>2838</v>
      </c>
      <c r="BD12" s="288" t="s">
        <v>86</v>
      </c>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12. 5. 2025</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1</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34</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36</v>
      </c>
      <c r="E32" s="38"/>
      <c r="F32" s="38"/>
      <c r="G32" s="38"/>
      <c r="H32" s="38"/>
      <c r="I32" s="38"/>
      <c r="J32" s="160">
        <f>ROUND(J128,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38</v>
      </c>
      <c r="G34" s="38"/>
      <c r="H34" s="38"/>
      <c r="I34" s="161" t="s">
        <v>37</v>
      </c>
      <c r="J34" s="161" t="s">
        <v>39</v>
      </c>
      <c r="K34" s="38"/>
      <c r="L34" s="63"/>
      <c r="S34" s="38"/>
      <c r="T34" s="38"/>
      <c r="U34" s="38"/>
      <c r="V34" s="38"/>
      <c r="W34" s="38"/>
      <c r="X34" s="38"/>
      <c r="Y34" s="38"/>
      <c r="Z34" s="38"/>
      <c r="AA34" s="38"/>
      <c r="AB34" s="38"/>
      <c r="AC34" s="38"/>
      <c r="AD34" s="38"/>
      <c r="AE34" s="38"/>
    </row>
    <row r="35" s="2" customFormat="1" ht="14.4" customHeight="1">
      <c r="A35" s="38"/>
      <c r="B35" s="44"/>
      <c r="C35" s="38"/>
      <c r="D35" s="162" t="s">
        <v>40</v>
      </c>
      <c r="E35" s="150" t="s">
        <v>41</v>
      </c>
      <c r="F35" s="163">
        <f>ROUND((SUM(BE128:BE563)),  2)</f>
        <v>0</v>
      </c>
      <c r="G35" s="38"/>
      <c r="H35" s="38"/>
      <c r="I35" s="164">
        <v>0.20999999999999999</v>
      </c>
      <c r="J35" s="163">
        <f>ROUND(((SUM(BE128:BE563))*I35),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42</v>
      </c>
      <c r="F36" s="163">
        <f>ROUND((SUM(BF128:BF563)),  2)</f>
        <v>0</v>
      </c>
      <c r="G36" s="38"/>
      <c r="H36" s="38"/>
      <c r="I36" s="164">
        <v>0.12</v>
      </c>
      <c r="J36" s="163">
        <f>ROUND(((SUM(BF128:BF563))*I36),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43</v>
      </c>
      <c r="F37" s="163">
        <f>ROUND((SUM(BG128:BG563)),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44</v>
      </c>
      <c r="F38" s="163">
        <f>ROUND((SUM(BH128:BH563)),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45</v>
      </c>
      <c r="F39" s="163">
        <f>ROUND((SUM(BI128:BI563)),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46</v>
      </c>
      <c r="E41" s="167"/>
      <c r="F41" s="167"/>
      <c r="G41" s="168" t="s">
        <v>47</v>
      </c>
      <c r="H41" s="169" t="s">
        <v>48</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223</v>
      </c>
      <c r="D86" s="22"/>
      <c r="E86" s="22"/>
      <c r="F86" s="22"/>
      <c r="G86" s="22"/>
      <c r="H86" s="22"/>
      <c r="I86" s="22"/>
      <c r="J86" s="22"/>
      <c r="K86" s="22"/>
      <c r="L86" s="20"/>
    </row>
    <row r="87" s="2" customFormat="1" ht="16.5" customHeight="1">
      <c r="A87" s="38"/>
      <c r="B87" s="39"/>
      <c r="C87" s="40"/>
      <c r="D87" s="40"/>
      <c r="E87" s="183" t="s">
        <v>2831</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403</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103.1 - Chodníky podél silnice II. třídy</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Frýdek-Místek</v>
      </c>
      <c r="G91" s="40"/>
      <c r="H91" s="40"/>
      <c r="I91" s="32" t="s">
        <v>22</v>
      </c>
      <c r="J91" s="79" t="str">
        <f>IF(J14="","",J14)</f>
        <v>12. 5. 2025</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Statutární město Frýdek-Místek</v>
      </c>
      <c r="G93" s="40"/>
      <c r="H93" s="40"/>
      <c r="I93" s="32" t="s">
        <v>30</v>
      </c>
      <c r="J93" s="36" t="str">
        <f>E23</f>
        <v>DOPRAPLAN s.r.o.</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226</v>
      </c>
      <c r="D96" s="185"/>
      <c r="E96" s="185"/>
      <c r="F96" s="185"/>
      <c r="G96" s="185"/>
      <c r="H96" s="185"/>
      <c r="I96" s="185"/>
      <c r="J96" s="186" t="s">
        <v>227</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228</v>
      </c>
      <c r="D98" s="40"/>
      <c r="E98" s="40"/>
      <c r="F98" s="40"/>
      <c r="G98" s="40"/>
      <c r="H98" s="40"/>
      <c r="I98" s="40"/>
      <c r="J98" s="110">
        <f>J128</f>
        <v>0</v>
      </c>
      <c r="K98" s="40"/>
      <c r="L98" s="63"/>
      <c r="S98" s="38"/>
      <c r="T98" s="38"/>
      <c r="U98" s="38"/>
      <c r="V98" s="38"/>
      <c r="W98" s="38"/>
      <c r="X98" s="38"/>
      <c r="Y98" s="38"/>
      <c r="Z98" s="38"/>
      <c r="AA98" s="38"/>
      <c r="AB98" s="38"/>
      <c r="AC98" s="38"/>
      <c r="AD98" s="38"/>
      <c r="AE98" s="38"/>
      <c r="AU98" s="17" t="s">
        <v>229</v>
      </c>
    </row>
    <row r="99" s="9" customFormat="1" ht="24.96" customHeight="1">
      <c r="A99" s="9"/>
      <c r="B99" s="188"/>
      <c r="C99" s="189"/>
      <c r="D99" s="190" t="s">
        <v>230</v>
      </c>
      <c r="E99" s="191"/>
      <c r="F99" s="191"/>
      <c r="G99" s="191"/>
      <c r="H99" s="191"/>
      <c r="I99" s="191"/>
      <c r="J99" s="192">
        <f>J129</f>
        <v>0</v>
      </c>
      <c r="K99" s="189"/>
      <c r="L99" s="193"/>
      <c r="S99" s="9"/>
      <c r="T99" s="9"/>
      <c r="U99" s="9"/>
      <c r="V99" s="9"/>
      <c r="W99" s="9"/>
      <c r="X99" s="9"/>
      <c r="Y99" s="9"/>
      <c r="Z99" s="9"/>
      <c r="AA99" s="9"/>
      <c r="AB99" s="9"/>
      <c r="AC99" s="9"/>
      <c r="AD99" s="9"/>
      <c r="AE99" s="9"/>
    </row>
    <row r="100" s="14" customFormat="1" ht="19.92" customHeight="1">
      <c r="A100" s="14"/>
      <c r="B100" s="267"/>
      <c r="C100" s="133"/>
      <c r="D100" s="268" t="s">
        <v>405</v>
      </c>
      <c r="E100" s="269"/>
      <c r="F100" s="269"/>
      <c r="G100" s="269"/>
      <c r="H100" s="269"/>
      <c r="I100" s="269"/>
      <c r="J100" s="270">
        <f>J130</f>
        <v>0</v>
      </c>
      <c r="K100" s="133"/>
      <c r="L100" s="271"/>
      <c r="S100" s="14"/>
      <c r="T100" s="14"/>
      <c r="U100" s="14"/>
      <c r="V100" s="14"/>
      <c r="W100" s="14"/>
      <c r="X100" s="14"/>
      <c r="Y100" s="14"/>
      <c r="Z100" s="14"/>
      <c r="AA100" s="14"/>
      <c r="AB100" s="14"/>
      <c r="AC100" s="14"/>
      <c r="AD100" s="14"/>
      <c r="AE100" s="14"/>
    </row>
    <row r="101" s="14" customFormat="1" ht="19.92" customHeight="1">
      <c r="A101" s="14"/>
      <c r="B101" s="267"/>
      <c r="C101" s="133"/>
      <c r="D101" s="268" t="s">
        <v>2157</v>
      </c>
      <c r="E101" s="269"/>
      <c r="F101" s="269"/>
      <c r="G101" s="269"/>
      <c r="H101" s="269"/>
      <c r="I101" s="269"/>
      <c r="J101" s="270">
        <f>J281</f>
        <v>0</v>
      </c>
      <c r="K101" s="133"/>
      <c r="L101" s="271"/>
      <c r="S101" s="14"/>
      <c r="T101" s="14"/>
      <c r="U101" s="14"/>
      <c r="V101" s="14"/>
      <c r="W101" s="14"/>
      <c r="X101" s="14"/>
      <c r="Y101" s="14"/>
      <c r="Z101" s="14"/>
      <c r="AA101" s="14"/>
      <c r="AB101" s="14"/>
      <c r="AC101" s="14"/>
      <c r="AD101" s="14"/>
      <c r="AE101" s="14"/>
    </row>
    <row r="102" s="14" customFormat="1" ht="19.92" customHeight="1">
      <c r="A102" s="14"/>
      <c r="B102" s="267"/>
      <c r="C102" s="133"/>
      <c r="D102" s="268" t="s">
        <v>2158</v>
      </c>
      <c r="E102" s="269"/>
      <c r="F102" s="269"/>
      <c r="G102" s="269"/>
      <c r="H102" s="269"/>
      <c r="I102" s="269"/>
      <c r="J102" s="270">
        <f>J312</f>
        <v>0</v>
      </c>
      <c r="K102" s="133"/>
      <c r="L102" s="271"/>
      <c r="S102" s="14"/>
      <c r="T102" s="14"/>
      <c r="U102" s="14"/>
      <c r="V102" s="14"/>
      <c r="W102" s="14"/>
      <c r="X102" s="14"/>
      <c r="Y102" s="14"/>
      <c r="Z102" s="14"/>
      <c r="AA102" s="14"/>
      <c r="AB102" s="14"/>
      <c r="AC102" s="14"/>
      <c r="AD102" s="14"/>
      <c r="AE102" s="14"/>
    </row>
    <row r="103" s="14" customFormat="1" ht="19.92" customHeight="1">
      <c r="A103" s="14"/>
      <c r="B103" s="267"/>
      <c r="C103" s="133"/>
      <c r="D103" s="268" t="s">
        <v>2839</v>
      </c>
      <c r="E103" s="269"/>
      <c r="F103" s="269"/>
      <c r="G103" s="269"/>
      <c r="H103" s="269"/>
      <c r="I103" s="269"/>
      <c r="J103" s="270">
        <f>J319</f>
        <v>0</v>
      </c>
      <c r="K103" s="133"/>
      <c r="L103" s="271"/>
      <c r="S103" s="14"/>
      <c r="T103" s="14"/>
      <c r="U103" s="14"/>
      <c r="V103" s="14"/>
      <c r="W103" s="14"/>
      <c r="X103" s="14"/>
      <c r="Y103" s="14"/>
      <c r="Z103" s="14"/>
      <c r="AA103" s="14"/>
      <c r="AB103" s="14"/>
      <c r="AC103" s="14"/>
      <c r="AD103" s="14"/>
      <c r="AE103" s="14"/>
    </row>
    <row r="104" s="14" customFormat="1" ht="19.92" customHeight="1">
      <c r="A104" s="14"/>
      <c r="B104" s="267"/>
      <c r="C104" s="133"/>
      <c r="D104" s="268" t="s">
        <v>756</v>
      </c>
      <c r="E104" s="269"/>
      <c r="F104" s="269"/>
      <c r="G104" s="269"/>
      <c r="H104" s="269"/>
      <c r="I104" s="269"/>
      <c r="J104" s="270">
        <f>J430</f>
        <v>0</v>
      </c>
      <c r="K104" s="133"/>
      <c r="L104" s="271"/>
      <c r="S104" s="14"/>
      <c r="T104" s="14"/>
      <c r="U104" s="14"/>
      <c r="V104" s="14"/>
      <c r="W104" s="14"/>
      <c r="X104" s="14"/>
      <c r="Y104" s="14"/>
      <c r="Z104" s="14"/>
      <c r="AA104" s="14"/>
      <c r="AB104" s="14"/>
      <c r="AC104" s="14"/>
      <c r="AD104" s="14"/>
      <c r="AE104" s="14"/>
    </row>
    <row r="105" s="14" customFormat="1" ht="19.92" customHeight="1">
      <c r="A105" s="14"/>
      <c r="B105" s="267"/>
      <c r="C105" s="133"/>
      <c r="D105" s="268" t="s">
        <v>757</v>
      </c>
      <c r="E105" s="269"/>
      <c r="F105" s="269"/>
      <c r="G105" s="269"/>
      <c r="H105" s="269"/>
      <c r="I105" s="269"/>
      <c r="J105" s="270">
        <f>J524</f>
        <v>0</v>
      </c>
      <c r="K105" s="133"/>
      <c r="L105" s="271"/>
      <c r="S105" s="14"/>
      <c r="T105" s="14"/>
      <c r="U105" s="14"/>
      <c r="V105" s="14"/>
      <c r="W105" s="14"/>
      <c r="X105" s="14"/>
      <c r="Y105" s="14"/>
      <c r="Z105" s="14"/>
      <c r="AA105" s="14"/>
      <c r="AB105" s="14"/>
      <c r="AC105" s="14"/>
      <c r="AD105" s="14"/>
      <c r="AE105" s="14"/>
    </row>
    <row r="106" s="14" customFormat="1" ht="19.92" customHeight="1">
      <c r="A106" s="14"/>
      <c r="B106" s="267"/>
      <c r="C106" s="133"/>
      <c r="D106" s="268" t="s">
        <v>2160</v>
      </c>
      <c r="E106" s="269"/>
      <c r="F106" s="269"/>
      <c r="G106" s="269"/>
      <c r="H106" s="269"/>
      <c r="I106" s="269"/>
      <c r="J106" s="270">
        <f>J560</f>
        <v>0</v>
      </c>
      <c r="K106" s="133"/>
      <c r="L106" s="271"/>
      <c r="S106" s="14"/>
      <c r="T106" s="14"/>
      <c r="U106" s="14"/>
      <c r="V106" s="14"/>
      <c r="W106" s="14"/>
      <c r="X106" s="14"/>
      <c r="Y106" s="14"/>
      <c r="Z106" s="14"/>
      <c r="AA106" s="14"/>
      <c r="AB106" s="14"/>
      <c r="AC106" s="14"/>
      <c r="AD106" s="14"/>
      <c r="AE106" s="14"/>
    </row>
    <row r="107" s="2" customFormat="1" ht="21.84" customHeight="1">
      <c r="A107" s="38"/>
      <c r="B107" s="39"/>
      <c r="C107" s="40"/>
      <c r="D107" s="40"/>
      <c r="E107" s="40"/>
      <c r="F107" s="40"/>
      <c r="G107" s="40"/>
      <c r="H107" s="40"/>
      <c r="I107" s="40"/>
      <c r="J107" s="40"/>
      <c r="K107" s="40"/>
      <c r="L107" s="63"/>
      <c r="S107" s="38"/>
      <c r="T107" s="38"/>
      <c r="U107" s="38"/>
      <c r="V107" s="38"/>
      <c r="W107" s="38"/>
      <c r="X107" s="38"/>
      <c r="Y107" s="38"/>
      <c r="Z107" s="38"/>
      <c r="AA107" s="38"/>
      <c r="AB107" s="38"/>
      <c r="AC107" s="38"/>
      <c r="AD107" s="38"/>
      <c r="AE107" s="38"/>
    </row>
    <row r="108" s="2" customFormat="1" ht="6.96" customHeight="1">
      <c r="A108" s="38"/>
      <c r="B108" s="66"/>
      <c r="C108" s="67"/>
      <c r="D108" s="67"/>
      <c r="E108" s="67"/>
      <c r="F108" s="67"/>
      <c r="G108" s="67"/>
      <c r="H108" s="67"/>
      <c r="I108" s="67"/>
      <c r="J108" s="67"/>
      <c r="K108" s="67"/>
      <c r="L108" s="63"/>
      <c r="S108" s="38"/>
      <c r="T108" s="38"/>
      <c r="U108" s="38"/>
      <c r="V108" s="38"/>
      <c r="W108" s="38"/>
      <c r="X108" s="38"/>
      <c r="Y108" s="38"/>
      <c r="Z108" s="38"/>
      <c r="AA108" s="38"/>
      <c r="AB108" s="38"/>
      <c r="AC108" s="38"/>
      <c r="AD108" s="38"/>
      <c r="AE108" s="38"/>
    </row>
    <row r="112" s="2" customFormat="1" ht="6.96" customHeight="1">
      <c r="A112" s="38"/>
      <c r="B112" s="68"/>
      <c r="C112" s="69"/>
      <c r="D112" s="69"/>
      <c r="E112" s="69"/>
      <c r="F112" s="69"/>
      <c r="G112" s="69"/>
      <c r="H112" s="69"/>
      <c r="I112" s="69"/>
      <c r="J112" s="69"/>
      <c r="K112" s="69"/>
      <c r="L112" s="63"/>
      <c r="S112" s="38"/>
      <c r="T112" s="38"/>
      <c r="U112" s="38"/>
      <c r="V112" s="38"/>
      <c r="W112" s="38"/>
      <c r="X112" s="38"/>
      <c r="Y112" s="38"/>
      <c r="Z112" s="38"/>
      <c r="AA112" s="38"/>
      <c r="AB112" s="38"/>
      <c r="AC112" s="38"/>
      <c r="AD112" s="38"/>
      <c r="AE112" s="38"/>
    </row>
    <row r="113" s="2" customFormat="1" ht="24.96" customHeight="1">
      <c r="A113" s="38"/>
      <c r="B113" s="39"/>
      <c r="C113" s="23" t="s">
        <v>236</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6.96" customHeight="1">
      <c r="A114" s="38"/>
      <c r="B114" s="39"/>
      <c r="C114" s="40"/>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16</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26.25" customHeight="1">
      <c r="A116" s="38"/>
      <c r="B116" s="39"/>
      <c r="C116" s="40"/>
      <c r="D116" s="40"/>
      <c r="E116" s="183" t="str">
        <f>E7</f>
        <v>Vybudování komunikací a inženýrských sítí v lokalitě Berlín 2, Frýdek-Místek</v>
      </c>
      <c r="F116" s="32"/>
      <c r="G116" s="32"/>
      <c r="H116" s="32"/>
      <c r="I116" s="40"/>
      <c r="J116" s="40"/>
      <c r="K116" s="40"/>
      <c r="L116" s="63"/>
      <c r="S116" s="38"/>
      <c r="T116" s="38"/>
      <c r="U116" s="38"/>
      <c r="V116" s="38"/>
      <c r="W116" s="38"/>
      <c r="X116" s="38"/>
      <c r="Y116" s="38"/>
      <c r="Z116" s="38"/>
      <c r="AA116" s="38"/>
      <c r="AB116" s="38"/>
      <c r="AC116" s="38"/>
      <c r="AD116" s="38"/>
      <c r="AE116" s="38"/>
    </row>
    <row r="117" s="1" customFormat="1" ht="12" customHeight="1">
      <c r="B117" s="21"/>
      <c r="C117" s="32" t="s">
        <v>223</v>
      </c>
      <c r="D117" s="22"/>
      <c r="E117" s="22"/>
      <c r="F117" s="22"/>
      <c r="G117" s="22"/>
      <c r="H117" s="22"/>
      <c r="I117" s="22"/>
      <c r="J117" s="22"/>
      <c r="K117" s="22"/>
      <c r="L117" s="20"/>
    </row>
    <row r="118" s="2" customFormat="1" ht="16.5" customHeight="1">
      <c r="A118" s="38"/>
      <c r="B118" s="39"/>
      <c r="C118" s="40"/>
      <c r="D118" s="40"/>
      <c r="E118" s="183" t="s">
        <v>2831</v>
      </c>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403</v>
      </c>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6.5" customHeight="1">
      <c r="A120" s="38"/>
      <c r="B120" s="39"/>
      <c r="C120" s="40"/>
      <c r="D120" s="40"/>
      <c r="E120" s="76" t="str">
        <f>E11</f>
        <v>103.1 - Chodníky podél silnice II. třídy</v>
      </c>
      <c r="F120" s="40"/>
      <c r="G120" s="40"/>
      <c r="H120" s="40"/>
      <c r="I120" s="40"/>
      <c r="J120" s="40"/>
      <c r="K120" s="40"/>
      <c r="L120" s="63"/>
      <c r="S120" s="38"/>
      <c r="T120" s="38"/>
      <c r="U120" s="38"/>
      <c r="V120" s="38"/>
      <c r="W120" s="38"/>
      <c r="X120" s="38"/>
      <c r="Y120" s="38"/>
      <c r="Z120" s="38"/>
      <c r="AA120" s="38"/>
      <c r="AB120" s="38"/>
      <c r="AC120" s="38"/>
      <c r="AD120" s="38"/>
      <c r="AE120" s="38"/>
    </row>
    <row r="121" s="2" customFormat="1" ht="6.96" customHeight="1">
      <c r="A121" s="38"/>
      <c r="B121" s="39"/>
      <c r="C121" s="40"/>
      <c r="D121" s="40"/>
      <c r="E121" s="40"/>
      <c r="F121" s="40"/>
      <c r="G121" s="40"/>
      <c r="H121" s="40"/>
      <c r="I121" s="40"/>
      <c r="J121" s="40"/>
      <c r="K121" s="40"/>
      <c r="L121" s="63"/>
      <c r="S121" s="38"/>
      <c r="T121" s="38"/>
      <c r="U121" s="38"/>
      <c r="V121" s="38"/>
      <c r="W121" s="38"/>
      <c r="X121" s="38"/>
      <c r="Y121" s="38"/>
      <c r="Z121" s="38"/>
      <c r="AA121" s="38"/>
      <c r="AB121" s="38"/>
      <c r="AC121" s="38"/>
      <c r="AD121" s="38"/>
      <c r="AE121" s="38"/>
    </row>
    <row r="122" s="2" customFormat="1" ht="12" customHeight="1">
      <c r="A122" s="38"/>
      <c r="B122" s="39"/>
      <c r="C122" s="32" t="s">
        <v>20</v>
      </c>
      <c r="D122" s="40"/>
      <c r="E122" s="40"/>
      <c r="F122" s="27" t="str">
        <f>F14</f>
        <v>Frýdek-Místek</v>
      </c>
      <c r="G122" s="40"/>
      <c r="H122" s="40"/>
      <c r="I122" s="32" t="s">
        <v>22</v>
      </c>
      <c r="J122" s="79" t="str">
        <f>IF(J14="","",J14)</f>
        <v>12. 5. 2025</v>
      </c>
      <c r="K122" s="40"/>
      <c r="L122" s="63"/>
      <c r="S122" s="38"/>
      <c r="T122" s="38"/>
      <c r="U122" s="38"/>
      <c r="V122" s="38"/>
      <c r="W122" s="38"/>
      <c r="X122" s="38"/>
      <c r="Y122" s="38"/>
      <c r="Z122" s="38"/>
      <c r="AA122" s="38"/>
      <c r="AB122" s="38"/>
      <c r="AC122" s="38"/>
      <c r="AD122" s="38"/>
      <c r="AE122" s="38"/>
    </row>
    <row r="123" s="2" customFormat="1" ht="6.96" customHeight="1">
      <c r="A123" s="38"/>
      <c r="B123" s="39"/>
      <c r="C123" s="40"/>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2" customFormat="1" ht="15.15" customHeight="1">
      <c r="A124" s="38"/>
      <c r="B124" s="39"/>
      <c r="C124" s="32" t="s">
        <v>24</v>
      </c>
      <c r="D124" s="40"/>
      <c r="E124" s="40"/>
      <c r="F124" s="27" t="str">
        <f>E17</f>
        <v>Statutární město Frýdek-Místek</v>
      </c>
      <c r="G124" s="40"/>
      <c r="H124" s="40"/>
      <c r="I124" s="32" t="s">
        <v>30</v>
      </c>
      <c r="J124" s="36" t="str">
        <f>E23</f>
        <v>DOPRAPLAN s.r.o.</v>
      </c>
      <c r="K124" s="40"/>
      <c r="L124" s="63"/>
      <c r="S124" s="38"/>
      <c r="T124" s="38"/>
      <c r="U124" s="38"/>
      <c r="V124" s="38"/>
      <c r="W124" s="38"/>
      <c r="X124" s="38"/>
      <c r="Y124" s="38"/>
      <c r="Z124" s="38"/>
      <c r="AA124" s="38"/>
      <c r="AB124" s="38"/>
      <c r="AC124" s="38"/>
      <c r="AD124" s="38"/>
      <c r="AE124" s="38"/>
    </row>
    <row r="125" s="2" customFormat="1" ht="15.15" customHeight="1">
      <c r="A125" s="38"/>
      <c r="B125" s="39"/>
      <c r="C125" s="32" t="s">
        <v>28</v>
      </c>
      <c r="D125" s="40"/>
      <c r="E125" s="40"/>
      <c r="F125" s="27" t="str">
        <f>IF(E20="","",E20)</f>
        <v>Vyplň údaj</v>
      </c>
      <c r="G125" s="40"/>
      <c r="H125" s="40"/>
      <c r="I125" s="32" t="s">
        <v>33</v>
      </c>
      <c r="J125" s="36" t="str">
        <f>E26</f>
        <v xml:space="preserve"> </v>
      </c>
      <c r="K125" s="40"/>
      <c r="L125" s="63"/>
      <c r="S125" s="38"/>
      <c r="T125" s="38"/>
      <c r="U125" s="38"/>
      <c r="V125" s="38"/>
      <c r="W125" s="38"/>
      <c r="X125" s="38"/>
      <c r="Y125" s="38"/>
      <c r="Z125" s="38"/>
      <c r="AA125" s="38"/>
      <c r="AB125" s="38"/>
      <c r="AC125" s="38"/>
      <c r="AD125" s="38"/>
      <c r="AE125" s="38"/>
    </row>
    <row r="126" s="2" customFormat="1" ht="10.32" customHeight="1">
      <c r="A126" s="38"/>
      <c r="B126" s="39"/>
      <c r="C126" s="40"/>
      <c r="D126" s="40"/>
      <c r="E126" s="40"/>
      <c r="F126" s="40"/>
      <c r="G126" s="40"/>
      <c r="H126" s="40"/>
      <c r="I126" s="40"/>
      <c r="J126" s="40"/>
      <c r="K126" s="40"/>
      <c r="L126" s="63"/>
      <c r="S126" s="38"/>
      <c r="T126" s="38"/>
      <c r="U126" s="38"/>
      <c r="V126" s="38"/>
      <c r="W126" s="38"/>
      <c r="X126" s="38"/>
      <c r="Y126" s="38"/>
      <c r="Z126" s="38"/>
      <c r="AA126" s="38"/>
      <c r="AB126" s="38"/>
      <c r="AC126" s="38"/>
      <c r="AD126" s="38"/>
      <c r="AE126" s="38"/>
    </row>
    <row r="127" s="10" customFormat="1" ht="29.28" customHeight="1">
      <c r="A127" s="194"/>
      <c r="B127" s="195"/>
      <c r="C127" s="196" t="s">
        <v>237</v>
      </c>
      <c r="D127" s="197" t="s">
        <v>61</v>
      </c>
      <c r="E127" s="197" t="s">
        <v>57</v>
      </c>
      <c r="F127" s="197" t="s">
        <v>58</v>
      </c>
      <c r="G127" s="197" t="s">
        <v>238</v>
      </c>
      <c r="H127" s="197" t="s">
        <v>239</v>
      </c>
      <c r="I127" s="197" t="s">
        <v>240</v>
      </c>
      <c r="J127" s="198" t="s">
        <v>227</v>
      </c>
      <c r="K127" s="199" t="s">
        <v>241</v>
      </c>
      <c r="L127" s="200"/>
      <c r="M127" s="100" t="s">
        <v>1</v>
      </c>
      <c r="N127" s="101" t="s">
        <v>40</v>
      </c>
      <c r="O127" s="101" t="s">
        <v>242</v>
      </c>
      <c r="P127" s="101" t="s">
        <v>243</v>
      </c>
      <c r="Q127" s="101" t="s">
        <v>244</v>
      </c>
      <c r="R127" s="101" t="s">
        <v>245</v>
      </c>
      <c r="S127" s="101" t="s">
        <v>246</v>
      </c>
      <c r="T127" s="102" t="s">
        <v>247</v>
      </c>
      <c r="U127" s="194"/>
      <c r="V127" s="194"/>
      <c r="W127" s="194"/>
      <c r="X127" s="194"/>
      <c r="Y127" s="194"/>
      <c r="Z127" s="194"/>
      <c r="AA127" s="194"/>
      <c r="AB127" s="194"/>
      <c r="AC127" s="194"/>
      <c r="AD127" s="194"/>
      <c r="AE127" s="194"/>
    </row>
    <row r="128" s="2" customFormat="1" ht="22.8" customHeight="1">
      <c r="A128" s="38"/>
      <c r="B128" s="39"/>
      <c r="C128" s="107" t="s">
        <v>248</v>
      </c>
      <c r="D128" s="40"/>
      <c r="E128" s="40"/>
      <c r="F128" s="40"/>
      <c r="G128" s="40"/>
      <c r="H128" s="40"/>
      <c r="I128" s="40"/>
      <c r="J128" s="201">
        <f>BK128</f>
        <v>0</v>
      </c>
      <c r="K128" s="40"/>
      <c r="L128" s="44"/>
      <c r="M128" s="103"/>
      <c r="N128" s="202"/>
      <c r="O128" s="104"/>
      <c r="P128" s="203">
        <f>P129</f>
        <v>0</v>
      </c>
      <c r="Q128" s="104"/>
      <c r="R128" s="203">
        <f>R129</f>
        <v>1332.3343655699998</v>
      </c>
      <c r="S128" s="104"/>
      <c r="T128" s="204">
        <f>T129</f>
        <v>62.792999999999999</v>
      </c>
      <c r="U128" s="38"/>
      <c r="V128" s="38"/>
      <c r="W128" s="38"/>
      <c r="X128" s="38"/>
      <c r="Y128" s="38"/>
      <c r="Z128" s="38"/>
      <c r="AA128" s="38"/>
      <c r="AB128" s="38"/>
      <c r="AC128" s="38"/>
      <c r="AD128" s="38"/>
      <c r="AE128" s="38"/>
      <c r="AT128" s="17" t="s">
        <v>75</v>
      </c>
      <c r="AU128" s="17" t="s">
        <v>229</v>
      </c>
      <c r="BK128" s="205">
        <f>BK129</f>
        <v>0</v>
      </c>
    </row>
    <row r="129" s="11" customFormat="1" ht="25.92" customHeight="1">
      <c r="A129" s="11"/>
      <c r="B129" s="206"/>
      <c r="C129" s="207"/>
      <c r="D129" s="208" t="s">
        <v>75</v>
      </c>
      <c r="E129" s="209" t="s">
        <v>249</v>
      </c>
      <c r="F129" s="209" t="s">
        <v>250</v>
      </c>
      <c r="G129" s="207"/>
      <c r="H129" s="207"/>
      <c r="I129" s="210"/>
      <c r="J129" s="211">
        <f>BK129</f>
        <v>0</v>
      </c>
      <c r="K129" s="207"/>
      <c r="L129" s="212"/>
      <c r="M129" s="213"/>
      <c r="N129" s="214"/>
      <c r="O129" s="214"/>
      <c r="P129" s="215">
        <f>P130+P281+P312+P319+P430+P524+P560</f>
        <v>0</v>
      </c>
      <c r="Q129" s="214"/>
      <c r="R129" s="215">
        <f>R130+R281+R312+R319+R430+R524+R560</f>
        <v>1332.3343655699998</v>
      </c>
      <c r="S129" s="214"/>
      <c r="T129" s="216">
        <f>T130+T281+T312+T319+T430+T524+T560</f>
        <v>62.792999999999999</v>
      </c>
      <c r="U129" s="11"/>
      <c r="V129" s="11"/>
      <c r="W129" s="11"/>
      <c r="X129" s="11"/>
      <c r="Y129" s="11"/>
      <c r="Z129" s="11"/>
      <c r="AA129" s="11"/>
      <c r="AB129" s="11"/>
      <c r="AC129" s="11"/>
      <c r="AD129" s="11"/>
      <c r="AE129" s="11"/>
      <c r="AR129" s="217" t="s">
        <v>84</v>
      </c>
      <c r="AT129" s="218" t="s">
        <v>75</v>
      </c>
      <c r="AU129" s="218" t="s">
        <v>76</v>
      </c>
      <c r="AY129" s="217" t="s">
        <v>251</v>
      </c>
      <c r="BK129" s="219">
        <f>BK130+BK281+BK312+BK319+BK430+BK524+BK560</f>
        <v>0</v>
      </c>
    </row>
    <row r="130" s="11" customFormat="1" ht="22.8" customHeight="1">
      <c r="A130" s="11"/>
      <c r="B130" s="206"/>
      <c r="C130" s="207"/>
      <c r="D130" s="208" t="s">
        <v>75</v>
      </c>
      <c r="E130" s="272" t="s">
        <v>84</v>
      </c>
      <c r="F130" s="272" t="s">
        <v>406</v>
      </c>
      <c r="G130" s="207"/>
      <c r="H130" s="207"/>
      <c r="I130" s="210"/>
      <c r="J130" s="273">
        <f>BK130</f>
        <v>0</v>
      </c>
      <c r="K130" s="207"/>
      <c r="L130" s="212"/>
      <c r="M130" s="213"/>
      <c r="N130" s="214"/>
      <c r="O130" s="214"/>
      <c r="P130" s="215">
        <f>SUM(P131:P280)</f>
        <v>0</v>
      </c>
      <c r="Q130" s="214"/>
      <c r="R130" s="215">
        <f>SUM(R131:R280)</f>
        <v>803.69485599999996</v>
      </c>
      <c r="S130" s="214"/>
      <c r="T130" s="216">
        <f>SUM(T131:T280)</f>
        <v>62.792999999999999</v>
      </c>
      <c r="U130" s="11"/>
      <c r="V130" s="11"/>
      <c r="W130" s="11"/>
      <c r="X130" s="11"/>
      <c r="Y130" s="11"/>
      <c r="Z130" s="11"/>
      <c r="AA130" s="11"/>
      <c r="AB130" s="11"/>
      <c r="AC130" s="11"/>
      <c r="AD130" s="11"/>
      <c r="AE130" s="11"/>
      <c r="AR130" s="217" t="s">
        <v>84</v>
      </c>
      <c r="AT130" s="218" t="s">
        <v>75</v>
      </c>
      <c r="AU130" s="218" t="s">
        <v>84</v>
      </c>
      <c r="AY130" s="217" t="s">
        <v>251</v>
      </c>
      <c r="BK130" s="219">
        <f>SUM(BK131:BK280)</f>
        <v>0</v>
      </c>
    </row>
    <row r="131" s="2" customFormat="1" ht="24.15" customHeight="1">
      <c r="A131" s="38"/>
      <c r="B131" s="39"/>
      <c r="C131" s="220" t="s">
        <v>84</v>
      </c>
      <c r="D131" s="220" t="s">
        <v>255</v>
      </c>
      <c r="E131" s="221" t="s">
        <v>1195</v>
      </c>
      <c r="F131" s="222" t="s">
        <v>1196</v>
      </c>
      <c r="G131" s="223" t="s">
        <v>409</v>
      </c>
      <c r="H131" s="224">
        <v>30.5</v>
      </c>
      <c r="I131" s="225"/>
      <c r="J131" s="226">
        <f>ROUND(I131*H131,2)</f>
        <v>0</v>
      </c>
      <c r="K131" s="227"/>
      <c r="L131" s="44"/>
      <c r="M131" s="228" t="s">
        <v>1</v>
      </c>
      <c r="N131" s="229" t="s">
        <v>41</v>
      </c>
      <c r="O131" s="91"/>
      <c r="P131" s="230">
        <f>O131*H131</f>
        <v>0</v>
      </c>
      <c r="Q131" s="230">
        <v>0</v>
      </c>
      <c r="R131" s="230">
        <f>Q131*H131</f>
        <v>0</v>
      </c>
      <c r="S131" s="230">
        <v>0.26000000000000001</v>
      </c>
      <c r="T131" s="231">
        <f>S131*H131</f>
        <v>7.9300000000000006</v>
      </c>
      <c r="U131" s="38"/>
      <c r="V131" s="38"/>
      <c r="W131" s="38"/>
      <c r="X131" s="38"/>
      <c r="Y131" s="38"/>
      <c r="Z131" s="38"/>
      <c r="AA131" s="38"/>
      <c r="AB131" s="38"/>
      <c r="AC131" s="38"/>
      <c r="AD131" s="38"/>
      <c r="AE131" s="38"/>
      <c r="AR131" s="232" t="s">
        <v>254</v>
      </c>
      <c r="AT131" s="232" t="s">
        <v>255</v>
      </c>
      <c r="AU131" s="232" t="s">
        <v>86</v>
      </c>
      <c r="AY131" s="17" t="s">
        <v>251</v>
      </c>
      <c r="BE131" s="233">
        <f>IF(N131="základní",J131,0)</f>
        <v>0</v>
      </c>
      <c r="BF131" s="233">
        <f>IF(N131="snížená",J131,0)</f>
        <v>0</v>
      </c>
      <c r="BG131" s="233">
        <f>IF(N131="zákl. přenesená",J131,0)</f>
        <v>0</v>
      </c>
      <c r="BH131" s="233">
        <f>IF(N131="sníž. přenesená",J131,0)</f>
        <v>0</v>
      </c>
      <c r="BI131" s="233">
        <f>IF(N131="nulová",J131,0)</f>
        <v>0</v>
      </c>
      <c r="BJ131" s="17" t="s">
        <v>84</v>
      </c>
      <c r="BK131" s="233">
        <f>ROUND(I131*H131,2)</f>
        <v>0</v>
      </c>
      <c r="BL131" s="17" t="s">
        <v>254</v>
      </c>
      <c r="BM131" s="232" t="s">
        <v>2840</v>
      </c>
    </row>
    <row r="132" s="2" customFormat="1">
      <c r="A132" s="38"/>
      <c r="B132" s="39"/>
      <c r="C132" s="40"/>
      <c r="D132" s="234" t="s">
        <v>260</v>
      </c>
      <c r="E132" s="40"/>
      <c r="F132" s="235" t="s">
        <v>1198</v>
      </c>
      <c r="G132" s="40"/>
      <c r="H132" s="40"/>
      <c r="I132" s="236"/>
      <c r="J132" s="40"/>
      <c r="K132" s="40"/>
      <c r="L132" s="44"/>
      <c r="M132" s="237"/>
      <c r="N132" s="238"/>
      <c r="O132" s="91"/>
      <c r="P132" s="91"/>
      <c r="Q132" s="91"/>
      <c r="R132" s="91"/>
      <c r="S132" s="91"/>
      <c r="T132" s="92"/>
      <c r="U132" s="38"/>
      <c r="V132" s="38"/>
      <c r="W132" s="38"/>
      <c r="X132" s="38"/>
      <c r="Y132" s="38"/>
      <c r="Z132" s="38"/>
      <c r="AA132" s="38"/>
      <c r="AB132" s="38"/>
      <c r="AC132" s="38"/>
      <c r="AD132" s="38"/>
      <c r="AE132" s="38"/>
      <c r="AT132" s="17" t="s">
        <v>260</v>
      </c>
      <c r="AU132" s="17" t="s">
        <v>86</v>
      </c>
    </row>
    <row r="133" s="2" customFormat="1">
      <c r="A133" s="38"/>
      <c r="B133" s="39"/>
      <c r="C133" s="40"/>
      <c r="D133" s="240" t="s">
        <v>274</v>
      </c>
      <c r="E133" s="40"/>
      <c r="F133" s="241" t="s">
        <v>1199</v>
      </c>
      <c r="G133" s="40"/>
      <c r="H133" s="40"/>
      <c r="I133" s="236"/>
      <c r="J133" s="40"/>
      <c r="K133" s="40"/>
      <c r="L133" s="44"/>
      <c r="M133" s="237"/>
      <c r="N133" s="238"/>
      <c r="O133" s="91"/>
      <c r="P133" s="91"/>
      <c r="Q133" s="91"/>
      <c r="R133" s="91"/>
      <c r="S133" s="91"/>
      <c r="T133" s="92"/>
      <c r="U133" s="38"/>
      <c r="V133" s="38"/>
      <c r="W133" s="38"/>
      <c r="X133" s="38"/>
      <c r="Y133" s="38"/>
      <c r="Z133" s="38"/>
      <c r="AA133" s="38"/>
      <c r="AB133" s="38"/>
      <c r="AC133" s="38"/>
      <c r="AD133" s="38"/>
      <c r="AE133" s="38"/>
      <c r="AT133" s="17" t="s">
        <v>274</v>
      </c>
      <c r="AU133" s="17" t="s">
        <v>86</v>
      </c>
    </row>
    <row r="134" s="12" customFormat="1">
      <c r="A134" s="12"/>
      <c r="B134" s="242"/>
      <c r="C134" s="243"/>
      <c r="D134" s="234" t="s">
        <v>276</v>
      </c>
      <c r="E134" s="244" t="s">
        <v>1</v>
      </c>
      <c r="F134" s="245" t="s">
        <v>2841</v>
      </c>
      <c r="G134" s="243"/>
      <c r="H134" s="246">
        <v>30.5</v>
      </c>
      <c r="I134" s="247"/>
      <c r="J134" s="243"/>
      <c r="K134" s="243"/>
      <c r="L134" s="248"/>
      <c r="M134" s="249"/>
      <c r="N134" s="250"/>
      <c r="O134" s="250"/>
      <c r="P134" s="250"/>
      <c r="Q134" s="250"/>
      <c r="R134" s="250"/>
      <c r="S134" s="250"/>
      <c r="T134" s="251"/>
      <c r="U134" s="12"/>
      <c r="V134" s="12"/>
      <c r="W134" s="12"/>
      <c r="X134" s="12"/>
      <c r="Y134" s="12"/>
      <c r="Z134" s="12"/>
      <c r="AA134" s="12"/>
      <c r="AB134" s="12"/>
      <c r="AC134" s="12"/>
      <c r="AD134" s="12"/>
      <c r="AE134" s="12"/>
      <c r="AT134" s="252" t="s">
        <v>276</v>
      </c>
      <c r="AU134" s="252" t="s">
        <v>86</v>
      </c>
      <c r="AV134" s="12" t="s">
        <v>86</v>
      </c>
      <c r="AW134" s="12" t="s">
        <v>32</v>
      </c>
      <c r="AX134" s="12" t="s">
        <v>84</v>
      </c>
      <c r="AY134" s="252" t="s">
        <v>251</v>
      </c>
    </row>
    <row r="135" s="2" customFormat="1" ht="33" customHeight="1">
      <c r="A135" s="38"/>
      <c r="B135" s="39"/>
      <c r="C135" s="220" t="s">
        <v>86</v>
      </c>
      <c r="D135" s="220" t="s">
        <v>255</v>
      </c>
      <c r="E135" s="221" t="s">
        <v>2842</v>
      </c>
      <c r="F135" s="222" t="s">
        <v>2843</v>
      </c>
      <c r="G135" s="223" t="s">
        <v>409</v>
      </c>
      <c r="H135" s="224">
        <v>30.5</v>
      </c>
      <c r="I135" s="225"/>
      <c r="J135" s="226">
        <f>ROUND(I135*H135,2)</f>
        <v>0</v>
      </c>
      <c r="K135" s="227"/>
      <c r="L135" s="44"/>
      <c r="M135" s="228" t="s">
        <v>1</v>
      </c>
      <c r="N135" s="229" t="s">
        <v>41</v>
      </c>
      <c r="O135" s="91"/>
      <c r="P135" s="230">
        <f>O135*H135</f>
        <v>0</v>
      </c>
      <c r="Q135" s="230">
        <v>0</v>
      </c>
      <c r="R135" s="230">
        <f>Q135*H135</f>
        <v>0</v>
      </c>
      <c r="S135" s="230">
        <v>0.57999999999999996</v>
      </c>
      <c r="T135" s="231">
        <f>S135*H135</f>
        <v>17.689999999999998</v>
      </c>
      <c r="U135" s="38"/>
      <c r="V135" s="38"/>
      <c r="W135" s="38"/>
      <c r="X135" s="38"/>
      <c r="Y135" s="38"/>
      <c r="Z135" s="38"/>
      <c r="AA135" s="38"/>
      <c r="AB135" s="38"/>
      <c r="AC135" s="38"/>
      <c r="AD135" s="38"/>
      <c r="AE135" s="38"/>
      <c r="AR135" s="232" t="s">
        <v>254</v>
      </c>
      <c r="AT135" s="232" t="s">
        <v>255</v>
      </c>
      <c r="AU135" s="232" t="s">
        <v>86</v>
      </c>
      <c r="AY135" s="17" t="s">
        <v>251</v>
      </c>
      <c r="BE135" s="233">
        <f>IF(N135="základní",J135,0)</f>
        <v>0</v>
      </c>
      <c r="BF135" s="233">
        <f>IF(N135="snížená",J135,0)</f>
        <v>0</v>
      </c>
      <c r="BG135" s="233">
        <f>IF(N135="zákl. přenesená",J135,0)</f>
        <v>0</v>
      </c>
      <c r="BH135" s="233">
        <f>IF(N135="sníž. přenesená",J135,0)</f>
        <v>0</v>
      </c>
      <c r="BI135" s="233">
        <f>IF(N135="nulová",J135,0)</f>
        <v>0</v>
      </c>
      <c r="BJ135" s="17" t="s">
        <v>84</v>
      </c>
      <c r="BK135" s="233">
        <f>ROUND(I135*H135,2)</f>
        <v>0</v>
      </c>
      <c r="BL135" s="17" t="s">
        <v>254</v>
      </c>
      <c r="BM135" s="232" t="s">
        <v>2844</v>
      </c>
    </row>
    <row r="136" s="2" customFormat="1">
      <c r="A136" s="38"/>
      <c r="B136" s="39"/>
      <c r="C136" s="40"/>
      <c r="D136" s="234" t="s">
        <v>260</v>
      </c>
      <c r="E136" s="40"/>
      <c r="F136" s="235" t="s">
        <v>2845</v>
      </c>
      <c r="G136" s="40"/>
      <c r="H136" s="40"/>
      <c r="I136" s="236"/>
      <c r="J136" s="40"/>
      <c r="K136" s="40"/>
      <c r="L136" s="44"/>
      <c r="M136" s="237"/>
      <c r="N136" s="238"/>
      <c r="O136" s="91"/>
      <c r="P136" s="91"/>
      <c r="Q136" s="91"/>
      <c r="R136" s="91"/>
      <c r="S136" s="91"/>
      <c r="T136" s="92"/>
      <c r="U136" s="38"/>
      <c r="V136" s="38"/>
      <c r="W136" s="38"/>
      <c r="X136" s="38"/>
      <c r="Y136" s="38"/>
      <c r="Z136" s="38"/>
      <c r="AA136" s="38"/>
      <c r="AB136" s="38"/>
      <c r="AC136" s="38"/>
      <c r="AD136" s="38"/>
      <c r="AE136" s="38"/>
      <c r="AT136" s="17" t="s">
        <v>260</v>
      </c>
      <c r="AU136" s="17" t="s">
        <v>86</v>
      </c>
    </row>
    <row r="137" s="2" customFormat="1">
      <c r="A137" s="38"/>
      <c r="B137" s="39"/>
      <c r="C137" s="40"/>
      <c r="D137" s="240" t="s">
        <v>274</v>
      </c>
      <c r="E137" s="40"/>
      <c r="F137" s="241" t="s">
        <v>2846</v>
      </c>
      <c r="G137" s="40"/>
      <c r="H137" s="40"/>
      <c r="I137" s="236"/>
      <c r="J137" s="40"/>
      <c r="K137" s="40"/>
      <c r="L137" s="44"/>
      <c r="M137" s="237"/>
      <c r="N137" s="238"/>
      <c r="O137" s="91"/>
      <c r="P137" s="91"/>
      <c r="Q137" s="91"/>
      <c r="R137" s="91"/>
      <c r="S137" s="91"/>
      <c r="T137" s="92"/>
      <c r="U137" s="38"/>
      <c r="V137" s="38"/>
      <c r="W137" s="38"/>
      <c r="X137" s="38"/>
      <c r="Y137" s="38"/>
      <c r="Z137" s="38"/>
      <c r="AA137" s="38"/>
      <c r="AB137" s="38"/>
      <c r="AC137" s="38"/>
      <c r="AD137" s="38"/>
      <c r="AE137" s="38"/>
      <c r="AT137" s="17" t="s">
        <v>274</v>
      </c>
      <c r="AU137" s="17" t="s">
        <v>86</v>
      </c>
    </row>
    <row r="138" s="12" customFormat="1">
      <c r="A138" s="12"/>
      <c r="B138" s="242"/>
      <c r="C138" s="243"/>
      <c r="D138" s="234" t="s">
        <v>276</v>
      </c>
      <c r="E138" s="244" t="s">
        <v>1</v>
      </c>
      <c r="F138" s="245" t="s">
        <v>2841</v>
      </c>
      <c r="G138" s="243"/>
      <c r="H138" s="246">
        <v>30.5</v>
      </c>
      <c r="I138" s="247"/>
      <c r="J138" s="243"/>
      <c r="K138" s="243"/>
      <c r="L138" s="248"/>
      <c r="M138" s="249"/>
      <c r="N138" s="250"/>
      <c r="O138" s="250"/>
      <c r="P138" s="250"/>
      <c r="Q138" s="250"/>
      <c r="R138" s="250"/>
      <c r="S138" s="250"/>
      <c r="T138" s="251"/>
      <c r="U138" s="12"/>
      <c r="V138" s="12"/>
      <c r="W138" s="12"/>
      <c r="X138" s="12"/>
      <c r="Y138" s="12"/>
      <c r="Z138" s="12"/>
      <c r="AA138" s="12"/>
      <c r="AB138" s="12"/>
      <c r="AC138" s="12"/>
      <c r="AD138" s="12"/>
      <c r="AE138" s="12"/>
      <c r="AT138" s="252" t="s">
        <v>276</v>
      </c>
      <c r="AU138" s="252" t="s">
        <v>86</v>
      </c>
      <c r="AV138" s="12" t="s">
        <v>86</v>
      </c>
      <c r="AW138" s="12" t="s">
        <v>32</v>
      </c>
      <c r="AX138" s="12" t="s">
        <v>84</v>
      </c>
      <c r="AY138" s="252" t="s">
        <v>251</v>
      </c>
    </row>
    <row r="139" s="2" customFormat="1" ht="24.15" customHeight="1">
      <c r="A139" s="38"/>
      <c r="B139" s="39"/>
      <c r="C139" s="220" t="s">
        <v>269</v>
      </c>
      <c r="D139" s="220" t="s">
        <v>255</v>
      </c>
      <c r="E139" s="221" t="s">
        <v>2847</v>
      </c>
      <c r="F139" s="222" t="s">
        <v>2848</v>
      </c>
      <c r="G139" s="223" t="s">
        <v>409</v>
      </c>
      <c r="H139" s="224">
        <v>31</v>
      </c>
      <c r="I139" s="225"/>
      <c r="J139" s="226">
        <f>ROUND(I139*H139,2)</f>
        <v>0</v>
      </c>
      <c r="K139" s="227"/>
      <c r="L139" s="44"/>
      <c r="M139" s="228" t="s">
        <v>1</v>
      </c>
      <c r="N139" s="229" t="s">
        <v>41</v>
      </c>
      <c r="O139" s="91"/>
      <c r="P139" s="230">
        <f>O139*H139</f>
        <v>0</v>
      </c>
      <c r="Q139" s="230">
        <v>0</v>
      </c>
      <c r="R139" s="230">
        <f>Q139*H139</f>
        <v>0</v>
      </c>
      <c r="S139" s="230">
        <v>0.57999999999999996</v>
      </c>
      <c r="T139" s="231">
        <f>S139*H139</f>
        <v>17.98</v>
      </c>
      <c r="U139" s="38"/>
      <c r="V139" s="38"/>
      <c r="W139" s="38"/>
      <c r="X139" s="38"/>
      <c r="Y139" s="38"/>
      <c r="Z139" s="38"/>
      <c r="AA139" s="38"/>
      <c r="AB139" s="38"/>
      <c r="AC139" s="38"/>
      <c r="AD139" s="38"/>
      <c r="AE139" s="38"/>
      <c r="AR139" s="232" t="s">
        <v>254</v>
      </c>
      <c r="AT139" s="232" t="s">
        <v>255</v>
      </c>
      <c r="AU139" s="232" t="s">
        <v>86</v>
      </c>
      <c r="AY139" s="17" t="s">
        <v>251</v>
      </c>
      <c r="BE139" s="233">
        <f>IF(N139="základní",J139,0)</f>
        <v>0</v>
      </c>
      <c r="BF139" s="233">
        <f>IF(N139="snížená",J139,0)</f>
        <v>0</v>
      </c>
      <c r="BG139" s="233">
        <f>IF(N139="zákl. přenesená",J139,0)</f>
        <v>0</v>
      </c>
      <c r="BH139" s="233">
        <f>IF(N139="sníž. přenesená",J139,0)</f>
        <v>0</v>
      </c>
      <c r="BI139" s="233">
        <f>IF(N139="nulová",J139,0)</f>
        <v>0</v>
      </c>
      <c r="BJ139" s="17" t="s">
        <v>84</v>
      </c>
      <c r="BK139" s="233">
        <f>ROUND(I139*H139,2)</f>
        <v>0</v>
      </c>
      <c r="BL139" s="17" t="s">
        <v>254</v>
      </c>
      <c r="BM139" s="232" t="s">
        <v>2849</v>
      </c>
    </row>
    <row r="140" s="2" customFormat="1">
      <c r="A140" s="38"/>
      <c r="B140" s="39"/>
      <c r="C140" s="40"/>
      <c r="D140" s="234" t="s">
        <v>260</v>
      </c>
      <c r="E140" s="40"/>
      <c r="F140" s="235" t="s">
        <v>2850</v>
      </c>
      <c r="G140" s="40"/>
      <c r="H140" s="40"/>
      <c r="I140" s="236"/>
      <c r="J140" s="40"/>
      <c r="K140" s="40"/>
      <c r="L140" s="44"/>
      <c r="M140" s="237"/>
      <c r="N140" s="238"/>
      <c r="O140" s="91"/>
      <c r="P140" s="91"/>
      <c r="Q140" s="91"/>
      <c r="R140" s="91"/>
      <c r="S140" s="91"/>
      <c r="T140" s="92"/>
      <c r="U140" s="38"/>
      <c r="V140" s="38"/>
      <c r="W140" s="38"/>
      <c r="X140" s="38"/>
      <c r="Y140" s="38"/>
      <c r="Z140" s="38"/>
      <c r="AA140" s="38"/>
      <c r="AB140" s="38"/>
      <c r="AC140" s="38"/>
      <c r="AD140" s="38"/>
      <c r="AE140" s="38"/>
      <c r="AT140" s="17" t="s">
        <v>260</v>
      </c>
      <c r="AU140" s="17" t="s">
        <v>86</v>
      </c>
    </row>
    <row r="141" s="2" customFormat="1">
      <c r="A141" s="38"/>
      <c r="B141" s="39"/>
      <c r="C141" s="40"/>
      <c r="D141" s="240" t="s">
        <v>274</v>
      </c>
      <c r="E141" s="40"/>
      <c r="F141" s="241" t="s">
        <v>2851</v>
      </c>
      <c r="G141" s="40"/>
      <c r="H141" s="40"/>
      <c r="I141" s="236"/>
      <c r="J141" s="40"/>
      <c r="K141" s="40"/>
      <c r="L141" s="44"/>
      <c r="M141" s="237"/>
      <c r="N141" s="238"/>
      <c r="O141" s="91"/>
      <c r="P141" s="91"/>
      <c r="Q141" s="91"/>
      <c r="R141" s="91"/>
      <c r="S141" s="91"/>
      <c r="T141" s="92"/>
      <c r="U141" s="38"/>
      <c r="V141" s="38"/>
      <c r="W141" s="38"/>
      <c r="X141" s="38"/>
      <c r="Y141" s="38"/>
      <c r="Z141" s="38"/>
      <c r="AA141" s="38"/>
      <c r="AB141" s="38"/>
      <c r="AC141" s="38"/>
      <c r="AD141" s="38"/>
      <c r="AE141" s="38"/>
      <c r="AT141" s="17" t="s">
        <v>274</v>
      </c>
      <c r="AU141" s="17" t="s">
        <v>86</v>
      </c>
    </row>
    <row r="142" s="13" customFormat="1">
      <c r="A142" s="13"/>
      <c r="B142" s="253"/>
      <c r="C142" s="254"/>
      <c r="D142" s="234" t="s">
        <v>276</v>
      </c>
      <c r="E142" s="255" t="s">
        <v>1</v>
      </c>
      <c r="F142" s="256" t="s">
        <v>2852</v>
      </c>
      <c r="G142" s="254"/>
      <c r="H142" s="255" t="s">
        <v>1</v>
      </c>
      <c r="I142" s="257"/>
      <c r="J142" s="254"/>
      <c r="K142" s="254"/>
      <c r="L142" s="258"/>
      <c r="M142" s="259"/>
      <c r="N142" s="260"/>
      <c r="O142" s="260"/>
      <c r="P142" s="260"/>
      <c r="Q142" s="260"/>
      <c r="R142" s="260"/>
      <c r="S142" s="260"/>
      <c r="T142" s="261"/>
      <c r="U142" s="13"/>
      <c r="V142" s="13"/>
      <c r="W142" s="13"/>
      <c r="X142" s="13"/>
      <c r="Y142" s="13"/>
      <c r="Z142" s="13"/>
      <c r="AA142" s="13"/>
      <c r="AB142" s="13"/>
      <c r="AC142" s="13"/>
      <c r="AD142" s="13"/>
      <c r="AE142" s="13"/>
      <c r="AT142" s="262" t="s">
        <v>276</v>
      </c>
      <c r="AU142" s="262" t="s">
        <v>86</v>
      </c>
      <c r="AV142" s="13" t="s">
        <v>84</v>
      </c>
      <c r="AW142" s="13" t="s">
        <v>32</v>
      </c>
      <c r="AX142" s="13" t="s">
        <v>76</v>
      </c>
      <c r="AY142" s="262" t="s">
        <v>251</v>
      </c>
    </row>
    <row r="143" s="12" customFormat="1">
      <c r="A143" s="12"/>
      <c r="B143" s="242"/>
      <c r="C143" s="243"/>
      <c r="D143" s="234" t="s">
        <v>276</v>
      </c>
      <c r="E143" s="244" t="s">
        <v>1</v>
      </c>
      <c r="F143" s="245" t="s">
        <v>2853</v>
      </c>
      <c r="G143" s="243"/>
      <c r="H143" s="246">
        <v>31</v>
      </c>
      <c r="I143" s="247"/>
      <c r="J143" s="243"/>
      <c r="K143" s="243"/>
      <c r="L143" s="248"/>
      <c r="M143" s="249"/>
      <c r="N143" s="250"/>
      <c r="O143" s="250"/>
      <c r="P143" s="250"/>
      <c r="Q143" s="250"/>
      <c r="R143" s="250"/>
      <c r="S143" s="250"/>
      <c r="T143" s="251"/>
      <c r="U143" s="12"/>
      <c r="V143" s="12"/>
      <c r="W143" s="12"/>
      <c r="X143" s="12"/>
      <c r="Y143" s="12"/>
      <c r="Z143" s="12"/>
      <c r="AA143" s="12"/>
      <c r="AB143" s="12"/>
      <c r="AC143" s="12"/>
      <c r="AD143" s="12"/>
      <c r="AE143" s="12"/>
      <c r="AT143" s="252" t="s">
        <v>276</v>
      </c>
      <c r="AU143" s="252" t="s">
        <v>86</v>
      </c>
      <c r="AV143" s="12" t="s">
        <v>86</v>
      </c>
      <c r="AW143" s="12" t="s">
        <v>32</v>
      </c>
      <c r="AX143" s="12" t="s">
        <v>84</v>
      </c>
      <c r="AY143" s="252" t="s">
        <v>251</v>
      </c>
    </row>
    <row r="144" s="2" customFormat="1" ht="24.15" customHeight="1">
      <c r="A144" s="38"/>
      <c r="B144" s="39"/>
      <c r="C144" s="220" t="s">
        <v>254</v>
      </c>
      <c r="D144" s="220" t="s">
        <v>255</v>
      </c>
      <c r="E144" s="221" t="s">
        <v>2854</v>
      </c>
      <c r="F144" s="222" t="s">
        <v>2855</v>
      </c>
      <c r="G144" s="223" t="s">
        <v>409</v>
      </c>
      <c r="H144" s="224">
        <v>31</v>
      </c>
      <c r="I144" s="225"/>
      <c r="J144" s="226">
        <f>ROUND(I144*H144,2)</f>
        <v>0</v>
      </c>
      <c r="K144" s="227"/>
      <c r="L144" s="44"/>
      <c r="M144" s="228" t="s">
        <v>1</v>
      </c>
      <c r="N144" s="229" t="s">
        <v>41</v>
      </c>
      <c r="O144" s="91"/>
      <c r="P144" s="230">
        <f>O144*H144</f>
        <v>0</v>
      </c>
      <c r="Q144" s="230">
        <v>0</v>
      </c>
      <c r="R144" s="230">
        <f>Q144*H144</f>
        <v>0</v>
      </c>
      <c r="S144" s="230">
        <v>0.098000000000000004</v>
      </c>
      <c r="T144" s="231">
        <f>S144*H144</f>
        <v>3.0380000000000003</v>
      </c>
      <c r="U144" s="38"/>
      <c r="V144" s="38"/>
      <c r="W144" s="38"/>
      <c r="X144" s="38"/>
      <c r="Y144" s="38"/>
      <c r="Z144" s="38"/>
      <c r="AA144" s="38"/>
      <c r="AB144" s="38"/>
      <c r="AC144" s="38"/>
      <c r="AD144" s="38"/>
      <c r="AE144" s="38"/>
      <c r="AR144" s="232" t="s">
        <v>254</v>
      </c>
      <c r="AT144" s="232" t="s">
        <v>255</v>
      </c>
      <c r="AU144" s="232" t="s">
        <v>86</v>
      </c>
      <c r="AY144" s="17" t="s">
        <v>251</v>
      </c>
      <c r="BE144" s="233">
        <f>IF(N144="základní",J144,0)</f>
        <v>0</v>
      </c>
      <c r="BF144" s="233">
        <f>IF(N144="snížená",J144,0)</f>
        <v>0</v>
      </c>
      <c r="BG144" s="233">
        <f>IF(N144="zákl. přenesená",J144,0)</f>
        <v>0</v>
      </c>
      <c r="BH144" s="233">
        <f>IF(N144="sníž. přenesená",J144,0)</f>
        <v>0</v>
      </c>
      <c r="BI144" s="233">
        <f>IF(N144="nulová",J144,0)</f>
        <v>0</v>
      </c>
      <c r="BJ144" s="17" t="s">
        <v>84</v>
      </c>
      <c r="BK144" s="233">
        <f>ROUND(I144*H144,2)</f>
        <v>0</v>
      </c>
      <c r="BL144" s="17" t="s">
        <v>254</v>
      </c>
      <c r="BM144" s="232" t="s">
        <v>2856</v>
      </c>
    </row>
    <row r="145" s="2" customFormat="1">
      <c r="A145" s="38"/>
      <c r="B145" s="39"/>
      <c r="C145" s="40"/>
      <c r="D145" s="234" t="s">
        <v>260</v>
      </c>
      <c r="E145" s="40"/>
      <c r="F145" s="235" t="s">
        <v>2857</v>
      </c>
      <c r="G145" s="40"/>
      <c r="H145" s="40"/>
      <c r="I145" s="236"/>
      <c r="J145" s="40"/>
      <c r="K145" s="40"/>
      <c r="L145" s="44"/>
      <c r="M145" s="237"/>
      <c r="N145" s="238"/>
      <c r="O145" s="91"/>
      <c r="P145" s="91"/>
      <c r="Q145" s="91"/>
      <c r="R145" s="91"/>
      <c r="S145" s="91"/>
      <c r="T145" s="92"/>
      <c r="U145" s="38"/>
      <c r="V145" s="38"/>
      <c r="W145" s="38"/>
      <c r="X145" s="38"/>
      <c r="Y145" s="38"/>
      <c r="Z145" s="38"/>
      <c r="AA145" s="38"/>
      <c r="AB145" s="38"/>
      <c r="AC145" s="38"/>
      <c r="AD145" s="38"/>
      <c r="AE145" s="38"/>
      <c r="AT145" s="17" t="s">
        <v>260</v>
      </c>
      <c r="AU145" s="17" t="s">
        <v>86</v>
      </c>
    </row>
    <row r="146" s="2" customFormat="1">
      <c r="A146" s="38"/>
      <c r="B146" s="39"/>
      <c r="C146" s="40"/>
      <c r="D146" s="240" t="s">
        <v>274</v>
      </c>
      <c r="E146" s="40"/>
      <c r="F146" s="241" t="s">
        <v>2858</v>
      </c>
      <c r="G146" s="40"/>
      <c r="H146" s="40"/>
      <c r="I146" s="236"/>
      <c r="J146" s="40"/>
      <c r="K146" s="40"/>
      <c r="L146" s="44"/>
      <c r="M146" s="237"/>
      <c r="N146" s="238"/>
      <c r="O146" s="91"/>
      <c r="P146" s="91"/>
      <c r="Q146" s="91"/>
      <c r="R146" s="91"/>
      <c r="S146" s="91"/>
      <c r="T146" s="92"/>
      <c r="U146" s="38"/>
      <c r="V146" s="38"/>
      <c r="W146" s="38"/>
      <c r="X146" s="38"/>
      <c r="Y146" s="38"/>
      <c r="Z146" s="38"/>
      <c r="AA146" s="38"/>
      <c r="AB146" s="38"/>
      <c r="AC146" s="38"/>
      <c r="AD146" s="38"/>
      <c r="AE146" s="38"/>
      <c r="AT146" s="17" t="s">
        <v>274</v>
      </c>
      <c r="AU146" s="17" t="s">
        <v>86</v>
      </c>
    </row>
    <row r="147" s="13" customFormat="1">
      <c r="A147" s="13"/>
      <c r="B147" s="253"/>
      <c r="C147" s="254"/>
      <c r="D147" s="234" t="s">
        <v>276</v>
      </c>
      <c r="E147" s="255" t="s">
        <v>1</v>
      </c>
      <c r="F147" s="256" t="s">
        <v>2859</v>
      </c>
      <c r="G147" s="254"/>
      <c r="H147" s="255" t="s">
        <v>1</v>
      </c>
      <c r="I147" s="257"/>
      <c r="J147" s="254"/>
      <c r="K147" s="254"/>
      <c r="L147" s="258"/>
      <c r="M147" s="259"/>
      <c r="N147" s="260"/>
      <c r="O147" s="260"/>
      <c r="P147" s="260"/>
      <c r="Q147" s="260"/>
      <c r="R147" s="260"/>
      <c r="S147" s="260"/>
      <c r="T147" s="261"/>
      <c r="U147" s="13"/>
      <c r="V147" s="13"/>
      <c r="W147" s="13"/>
      <c r="X147" s="13"/>
      <c r="Y147" s="13"/>
      <c r="Z147" s="13"/>
      <c r="AA147" s="13"/>
      <c r="AB147" s="13"/>
      <c r="AC147" s="13"/>
      <c r="AD147" s="13"/>
      <c r="AE147" s="13"/>
      <c r="AT147" s="262" t="s">
        <v>276</v>
      </c>
      <c r="AU147" s="262" t="s">
        <v>86</v>
      </c>
      <c r="AV147" s="13" t="s">
        <v>84</v>
      </c>
      <c r="AW147" s="13" t="s">
        <v>32</v>
      </c>
      <c r="AX147" s="13" t="s">
        <v>76</v>
      </c>
      <c r="AY147" s="262" t="s">
        <v>251</v>
      </c>
    </row>
    <row r="148" s="12" customFormat="1">
      <c r="A148" s="12"/>
      <c r="B148" s="242"/>
      <c r="C148" s="243"/>
      <c r="D148" s="234" t="s">
        <v>276</v>
      </c>
      <c r="E148" s="244" t="s">
        <v>1</v>
      </c>
      <c r="F148" s="245" t="s">
        <v>2853</v>
      </c>
      <c r="G148" s="243"/>
      <c r="H148" s="246">
        <v>31</v>
      </c>
      <c r="I148" s="247"/>
      <c r="J148" s="243"/>
      <c r="K148" s="243"/>
      <c r="L148" s="248"/>
      <c r="M148" s="249"/>
      <c r="N148" s="250"/>
      <c r="O148" s="250"/>
      <c r="P148" s="250"/>
      <c r="Q148" s="250"/>
      <c r="R148" s="250"/>
      <c r="S148" s="250"/>
      <c r="T148" s="251"/>
      <c r="U148" s="12"/>
      <c r="V148" s="12"/>
      <c r="W148" s="12"/>
      <c r="X148" s="12"/>
      <c r="Y148" s="12"/>
      <c r="Z148" s="12"/>
      <c r="AA148" s="12"/>
      <c r="AB148" s="12"/>
      <c r="AC148" s="12"/>
      <c r="AD148" s="12"/>
      <c r="AE148" s="12"/>
      <c r="AT148" s="252" t="s">
        <v>276</v>
      </c>
      <c r="AU148" s="252" t="s">
        <v>86</v>
      </c>
      <c r="AV148" s="12" t="s">
        <v>86</v>
      </c>
      <c r="AW148" s="12" t="s">
        <v>32</v>
      </c>
      <c r="AX148" s="12" t="s">
        <v>84</v>
      </c>
      <c r="AY148" s="252" t="s">
        <v>251</v>
      </c>
    </row>
    <row r="149" s="2" customFormat="1" ht="24.15" customHeight="1">
      <c r="A149" s="38"/>
      <c r="B149" s="39"/>
      <c r="C149" s="220" t="s">
        <v>282</v>
      </c>
      <c r="D149" s="220" t="s">
        <v>255</v>
      </c>
      <c r="E149" s="221" t="s">
        <v>2860</v>
      </c>
      <c r="F149" s="222" t="s">
        <v>2861</v>
      </c>
      <c r="G149" s="223" t="s">
        <v>409</v>
      </c>
      <c r="H149" s="224">
        <v>31</v>
      </c>
      <c r="I149" s="225"/>
      <c r="J149" s="226">
        <f>ROUND(I149*H149,2)</f>
        <v>0</v>
      </c>
      <c r="K149" s="227"/>
      <c r="L149" s="44"/>
      <c r="M149" s="228" t="s">
        <v>1</v>
      </c>
      <c r="N149" s="229" t="s">
        <v>41</v>
      </c>
      <c r="O149" s="91"/>
      <c r="P149" s="230">
        <f>O149*H149</f>
        <v>0</v>
      </c>
      <c r="Q149" s="230">
        <v>0</v>
      </c>
      <c r="R149" s="230">
        <f>Q149*H149</f>
        <v>0</v>
      </c>
      <c r="S149" s="230">
        <v>0.22</v>
      </c>
      <c r="T149" s="231">
        <f>S149*H149</f>
        <v>6.8200000000000003</v>
      </c>
      <c r="U149" s="38"/>
      <c r="V149" s="38"/>
      <c r="W149" s="38"/>
      <c r="X149" s="38"/>
      <c r="Y149" s="38"/>
      <c r="Z149" s="38"/>
      <c r="AA149" s="38"/>
      <c r="AB149" s="38"/>
      <c r="AC149" s="38"/>
      <c r="AD149" s="38"/>
      <c r="AE149" s="38"/>
      <c r="AR149" s="232" t="s">
        <v>254</v>
      </c>
      <c r="AT149" s="232" t="s">
        <v>255</v>
      </c>
      <c r="AU149" s="232" t="s">
        <v>86</v>
      </c>
      <c r="AY149" s="17" t="s">
        <v>251</v>
      </c>
      <c r="BE149" s="233">
        <f>IF(N149="základní",J149,0)</f>
        <v>0</v>
      </c>
      <c r="BF149" s="233">
        <f>IF(N149="snížená",J149,0)</f>
        <v>0</v>
      </c>
      <c r="BG149" s="233">
        <f>IF(N149="zákl. přenesená",J149,0)</f>
        <v>0</v>
      </c>
      <c r="BH149" s="233">
        <f>IF(N149="sníž. přenesená",J149,0)</f>
        <v>0</v>
      </c>
      <c r="BI149" s="233">
        <f>IF(N149="nulová",J149,0)</f>
        <v>0</v>
      </c>
      <c r="BJ149" s="17" t="s">
        <v>84</v>
      </c>
      <c r="BK149" s="233">
        <f>ROUND(I149*H149,2)</f>
        <v>0</v>
      </c>
      <c r="BL149" s="17" t="s">
        <v>254</v>
      </c>
      <c r="BM149" s="232" t="s">
        <v>2862</v>
      </c>
    </row>
    <row r="150" s="2" customFormat="1">
      <c r="A150" s="38"/>
      <c r="B150" s="39"/>
      <c r="C150" s="40"/>
      <c r="D150" s="234" t="s">
        <v>260</v>
      </c>
      <c r="E150" s="40"/>
      <c r="F150" s="235" t="s">
        <v>2863</v>
      </c>
      <c r="G150" s="40"/>
      <c r="H150" s="40"/>
      <c r="I150" s="236"/>
      <c r="J150" s="40"/>
      <c r="K150" s="40"/>
      <c r="L150" s="44"/>
      <c r="M150" s="237"/>
      <c r="N150" s="238"/>
      <c r="O150" s="91"/>
      <c r="P150" s="91"/>
      <c r="Q150" s="91"/>
      <c r="R150" s="91"/>
      <c r="S150" s="91"/>
      <c r="T150" s="92"/>
      <c r="U150" s="38"/>
      <c r="V150" s="38"/>
      <c r="W150" s="38"/>
      <c r="X150" s="38"/>
      <c r="Y150" s="38"/>
      <c r="Z150" s="38"/>
      <c r="AA150" s="38"/>
      <c r="AB150" s="38"/>
      <c r="AC150" s="38"/>
      <c r="AD150" s="38"/>
      <c r="AE150" s="38"/>
      <c r="AT150" s="17" t="s">
        <v>260</v>
      </c>
      <c r="AU150" s="17" t="s">
        <v>86</v>
      </c>
    </row>
    <row r="151" s="2" customFormat="1">
      <c r="A151" s="38"/>
      <c r="B151" s="39"/>
      <c r="C151" s="40"/>
      <c r="D151" s="240" t="s">
        <v>274</v>
      </c>
      <c r="E151" s="40"/>
      <c r="F151" s="241" t="s">
        <v>2864</v>
      </c>
      <c r="G151" s="40"/>
      <c r="H151" s="40"/>
      <c r="I151" s="236"/>
      <c r="J151" s="40"/>
      <c r="K151" s="40"/>
      <c r="L151" s="44"/>
      <c r="M151" s="237"/>
      <c r="N151" s="238"/>
      <c r="O151" s="91"/>
      <c r="P151" s="91"/>
      <c r="Q151" s="91"/>
      <c r="R151" s="91"/>
      <c r="S151" s="91"/>
      <c r="T151" s="92"/>
      <c r="U151" s="38"/>
      <c r="V151" s="38"/>
      <c r="W151" s="38"/>
      <c r="X151" s="38"/>
      <c r="Y151" s="38"/>
      <c r="Z151" s="38"/>
      <c r="AA151" s="38"/>
      <c r="AB151" s="38"/>
      <c r="AC151" s="38"/>
      <c r="AD151" s="38"/>
      <c r="AE151" s="38"/>
      <c r="AT151" s="17" t="s">
        <v>274</v>
      </c>
      <c r="AU151" s="17" t="s">
        <v>86</v>
      </c>
    </row>
    <row r="152" s="13" customFormat="1">
      <c r="A152" s="13"/>
      <c r="B152" s="253"/>
      <c r="C152" s="254"/>
      <c r="D152" s="234" t="s">
        <v>276</v>
      </c>
      <c r="E152" s="255" t="s">
        <v>1</v>
      </c>
      <c r="F152" s="256" t="s">
        <v>2865</v>
      </c>
      <c r="G152" s="254"/>
      <c r="H152" s="255" t="s">
        <v>1</v>
      </c>
      <c r="I152" s="257"/>
      <c r="J152" s="254"/>
      <c r="K152" s="254"/>
      <c r="L152" s="258"/>
      <c r="M152" s="259"/>
      <c r="N152" s="260"/>
      <c r="O152" s="260"/>
      <c r="P152" s="260"/>
      <c r="Q152" s="260"/>
      <c r="R152" s="260"/>
      <c r="S152" s="260"/>
      <c r="T152" s="261"/>
      <c r="U152" s="13"/>
      <c r="V152" s="13"/>
      <c r="W152" s="13"/>
      <c r="X152" s="13"/>
      <c r="Y152" s="13"/>
      <c r="Z152" s="13"/>
      <c r="AA152" s="13"/>
      <c r="AB152" s="13"/>
      <c r="AC152" s="13"/>
      <c r="AD152" s="13"/>
      <c r="AE152" s="13"/>
      <c r="AT152" s="262" t="s">
        <v>276</v>
      </c>
      <c r="AU152" s="262" t="s">
        <v>86</v>
      </c>
      <c r="AV152" s="13" t="s">
        <v>84</v>
      </c>
      <c r="AW152" s="13" t="s">
        <v>32</v>
      </c>
      <c r="AX152" s="13" t="s">
        <v>76</v>
      </c>
      <c r="AY152" s="262" t="s">
        <v>251</v>
      </c>
    </row>
    <row r="153" s="12" customFormat="1">
      <c r="A153" s="12"/>
      <c r="B153" s="242"/>
      <c r="C153" s="243"/>
      <c r="D153" s="234" t="s">
        <v>276</v>
      </c>
      <c r="E153" s="244" t="s">
        <v>1</v>
      </c>
      <c r="F153" s="245" t="s">
        <v>2853</v>
      </c>
      <c r="G153" s="243"/>
      <c r="H153" s="246">
        <v>31</v>
      </c>
      <c r="I153" s="247"/>
      <c r="J153" s="243"/>
      <c r="K153" s="243"/>
      <c r="L153" s="248"/>
      <c r="M153" s="249"/>
      <c r="N153" s="250"/>
      <c r="O153" s="250"/>
      <c r="P153" s="250"/>
      <c r="Q153" s="250"/>
      <c r="R153" s="250"/>
      <c r="S153" s="250"/>
      <c r="T153" s="251"/>
      <c r="U153" s="12"/>
      <c r="V153" s="12"/>
      <c r="W153" s="12"/>
      <c r="X153" s="12"/>
      <c r="Y153" s="12"/>
      <c r="Z153" s="12"/>
      <c r="AA153" s="12"/>
      <c r="AB153" s="12"/>
      <c r="AC153" s="12"/>
      <c r="AD153" s="12"/>
      <c r="AE153" s="12"/>
      <c r="AT153" s="252" t="s">
        <v>276</v>
      </c>
      <c r="AU153" s="252" t="s">
        <v>86</v>
      </c>
      <c r="AV153" s="12" t="s">
        <v>86</v>
      </c>
      <c r="AW153" s="12" t="s">
        <v>32</v>
      </c>
      <c r="AX153" s="12" t="s">
        <v>84</v>
      </c>
      <c r="AY153" s="252" t="s">
        <v>251</v>
      </c>
    </row>
    <row r="154" s="2" customFormat="1" ht="16.5" customHeight="1">
      <c r="A154" s="38"/>
      <c r="B154" s="39"/>
      <c r="C154" s="220" t="s">
        <v>287</v>
      </c>
      <c r="D154" s="220" t="s">
        <v>255</v>
      </c>
      <c r="E154" s="221" t="s">
        <v>1226</v>
      </c>
      <c r="F154" s="222" t="s">
        <v>1227</v>
      </c>
      <c r="G154" s="223" t="s">
        <v>802</v>
      </c>
      <c r="H154" s="224">
        <v>29</v>
      </c>
      <c r="I154" s="225"/>
      <c r="J154" s="226">
        <f>ROUND(I154*H154,2)</f>
        <v>0</v>
      </c>
      <c r="K154" s="227"/>
      <c r="L154" s="44"/>
      <c r="M154" s="228" t="s">
        <v>1</v>
      </c>
      <c r="N154" s="229" t="s">
        <v>41</v>
      </c>
      <c r="O154" s="91"/>
      <c r="P154" s="230">
        <f>O154*H154</f>
        <v>0</v>
      </c>
      <c r="Q154" s="230">
        <v>0</v>
      </c>
      <c r="R154" s="230">
        <f>Q154*H154</f>
        <v>0</v>
      </c>
      <c r="S154" s="230">
        <v>0.23000000000000001</v>
      </c>
      <c r="T154" s="231">
        <f>S154*H154</f>
        <v>6.6699999999999999</v>
      </c>
      <c r="U154" s="38"/>
      <c r="V154" s="38"/>
      <c r="W154" s="38"/>
      <c r="X154" s="38"/>
      <c r="Y154" s="38"/>
      <c r="Z154" s="38"/>
      <c r="AA154" s="38"/>
      <c r="AB154" s="38"/>
      <c r="AC154" s="38"/>
      <c r="AD154" s="38"/>
      <c r="AE154" s="38"/>
      <c r="AR154" s="232" t="s">
        <v>254</v>
      </c>
      <c r="AT154" s="232" t="s">
        <v>255</v>
      </c>
      <c r="AU154" s="232" t="s">
        <v>86</v>
      </c>
      <c r="AY154" s="17" t="s">
        <v>251</v>
      </c>
      <c r="BE154" s="233">
        <f>IF(N154="základní",J154,0)</f>
        <v>0</v>
      </c>
      <c r="BF154" s="233">
        <f>IF(N154="snížená",J154,0)</f>
        <v>0</v>
      </c>
      <c r="BG154" s="233">
        <f>IF(N154="zákl. přenesená",J154,0)</f>
        <v>0</v>
      </c>
      <c r="BH154" s="233">
        <f>IF(N154="sníž. přenesená",J154,0)</f>
        <v>0</v>
      </c>
      <c r="BI154" s="233">
        <f>IF(N154="nulová",J154,0)</f>
        <v>0</v>
      </c>
      <c r="BJ154" s="17" t="s">
        <v>84</v>
      </c>
      <c r="BK154" s="233">
        <f>ROUND(I154*H154,2)</f>
        <v>0</v>
      </c>
      <c r="BL154" s="17" t="s">
        <v>254</v>
      </c>
      <c r="BM154" s="232" t="s">
        <v>2866</v>
      </c>
    </row>
    <row r="155" s="2" customFormat="1">
      <c r="A155" s="38"/>
      <c r="B155" s="39"/>
      <c r="C155" s="40"/>
      <c r="D155" s="234" t="s">
        <v>260</v>
      </c>
      <c r="E155" s="40"/>
      <c r="F155" s="235" t="s">
        <v>1229</v>
      </c>
      <c r="G155" s="40"/>
      <c r="H155" s="40"/>
      <c r="I155" s="236"/>
      <c r="J155" s="40"/>
      <c r="K155" s="40"/>
      <c r="L155" s="44"/>
      <c r="M155" s="237"/>
      <c r="N155" s="238"/>
      <c r="O155" s="91"/>
      <c r="P155" s="91"/>
      <c r="Q155" s="91"/>
      <c r="R155" s="91"/>
      <c r="S155" s="91"/>
      <c r="T155" s="92"/>
      <c r="U155" s="38"/>
      <c r="V155" s="38"/>
      <c r="W155" s="38"/>
      <c r="X155" s="38"/>
      <c r="Y155" s="38"/>
      <c r="Z155" s="38"/>
      <c r="AA155" s="38"/>
      <c r="AB155" s="38"/>
      <c r="AC155" s="38"/>
      <c r="AD155" s="38"/>
      <c r="AE155" s="38"/>
      <c r="AT155" s="17" t="s">
        <v>260</v>
      </c>
      <c r="AU155" s="17" t="s">
        <v>86</v>
      </c>
    </row>
    <row r="156" s="2" customFormat="1">
      <c r="A156" s="38"/>
      <c r="B156" s="39"/>
      <c r="C156" s="40"/>
      <c r="D156" s="240" t="s">
        <v>274</v>
      </c>
      <c r="E156" s="40"/>
      <c r="F156" s="241" t="s">
        <v>1230</v>
      </c>
      <c r="G156" s="40"/>
      <c r="H156" s="40"/>
      <c r="I156" s="236"/>
      <c r="J156" s="40"/>
      <c r="K156" s="40"/>
      <c r="L156" s="44"/>
      <c r="M156" s="237"/>
      <c r="N156" s="238"/>
      <c r="O156" s="91"/>
      <c r="P156" s="91"/>
      <c r="Q156" s="91"/>
      <c r="R156" s="91"/>
      <c r="S156" s="91"/>
      <c r="T156" s="92"/>
      <c r="U156" s="38"/>
      <c r="V156" s="38"/>
      <c r="W156" s="38"/>
      <c r="X156" s="38"/>
      <c r="Y156" s="38"/>
      <c r="Z156" s="38"/>
      <c r="AA156" s="38"/>
      <c r="AB156" s="38"/>
      <c r="AC156" s="38"/>
      <c r="AD156" s="38"/>
      <c r="AE156" s="38"/>
      <c r="AT156" s="17" t="s">
        <v>274</v>
      </c>
      <c r="AU156" s="17" t="s">
        <v>86</v>
      </c>
    </row>
    <row r="157" s="13" customFormat="1">
      <c r="A157" s="13"/>
      <c r="B157" s="253"/>
      <c r="C157" s="254"/>
      <c r="D157" s="234" t="s">
        <v>276</v>
      </c>
      <c r="E157" s="255" t="s">
        <v>1</v>
      </c>
      <c r="F157" s="256" t="s">
        <v>2867</v>
      </c>
      <c r="G157" s="254"/>
      <c r="H157" s="255" t="s">
        <v>1</v>
      </c>
      <c r="I157" s="257"/>
      <c r="J157" s="254"/>
      <c r="K157" s="254"/>
      <c r="L157" s="258"/>
      <c r="M157" s="259"/>
      <c r="N157" s="260"/>
      <c r="O157" s="260"/>
      <c r="P157" s="260"/>
      <c r="Q157" s="260"/>
      <c r="R157" s="260"/>
      <c r="S157" s="260"/>
      <c r="T157" s="261"/>
      <c r="U157" s="13"/>
      <c r="V157" s="13"/>
      <c r="W157" s="13"/>
      <c r="X157" s="13"/>
      <c r="Y157" s="13"/>
      <c r="Z157" s="13"/>
      <c r="AA157" s="13"/>
      <c r="AB157" s="13"/>
      <c r="AC157" s="13"/>
      <c r="AD157" s="13"/>
      <c r="AE157" s="13"/>
      <c r="AT157" s="262" t="s">
        <v>276</v>
      </c>
      <c r="AU157" s="262" t="s">
        <v>86</v>
      </c>
      <c r="AV157" s="13" t="s">
        <v>84</v>
      </c>
      <c r="AW157" s="13" t="s">
        <v>32</v>
      </c>
      <c r="AX157" s="13" t="s">
        <v>76</v>
      </c>
      <c r="AY157" s="262" t="s">
        <v>251</v>
      </c>
    </row>
    <row r="158" s="12" customFormat="1">
      <c r="A158" s="12"/>
      <c r="B158" s="242"/>
      <c r="C158" s="243"/>
      <c r="D158" s="234" t="s">
        <v>276</v>
      </c>
      <c r="E158" s="244" t="s">
        <v>1</v>
      </c>
      <c r="F158" s="245" t="s">
        <v>2868</v>
      </c>
      <c r="G158" s="243"/>
      <c r="H158" s="246">
        <v>29</v>
      </c>
      <c r="I158" s="247"/>
      <c r="J158" s="243"/>
      <c r="K158" s="243"/>
      <c r="L158" s="248"/>
      <c r="M158" s="249"/>
      <c r="N158" s="250"/>
      <c r="O158" s="250"/>
      <c r="P158" s="250"/>
      <c r="Q158" s="250"/>
      <c r="R158" s="250"/>
      <c r="S158" s="250"/>
      <c r="T158" s="251"/>
      <c r="U158" s="12"/>
      <c r="V158" s="12"/>
      <c r="W158" s="12"/>
      <c r="X158" s="12"/>
      <c r="Y158" s="12"/>
      <c r="Z158" s="12"/>
      <c r="AA158" s="12"/>
      <c r="AB158" s="12"/>
      <c r="AC158" s="12"/>
      <c r="AD158" s="12"/>
      <c r="AE158" s="12"/>
      <c r="AT158" s="252" t="s">
        <v>276</v>
      </c>
      <c r="AU158" s="252" t="s">
        <v>86</v>
      </c>
      <c r="AV158" s="12" t="s">
        <v>86</v>
      </c>
      <c r="AW158" s="12" t="s">
        <v>32</v>
      </c>
      <c r="AX158" s="12" t="s">
        <v>84</v>
      </c>
      <c r="AY158" s="252" t="s">
        <v>251</v>
      </c>
    </row>
    <row r="159" s="2" customFormat="1" ht="16.5" customHeight="1">
      <c r="A159" s="38"/>
      <c r="B159" s="39"/>
      <c r="C159" s="220" t="s">
        <v>294</v>
      </c>
      <c r="D159" s="220" t="s">
        <v>255</v>
      </c>
      <c r="E159" s="221" t="s">
        <v>1232</v>
      </c>
      <c r="F159" s="222" t="s">
        <v>1233</v>
      </c>
      <c r="G159" s="223" t="s">
        <v>802</v>
      </c>
      <c r="H159" s="224">
        <v>13</v>
      </c>
      <c r="I159" s="225"/>
      <c r="J159" s="226">
        <f>ROUND(I159*H159,2)</f>
        <v>0</v>
      </c>
      <c r="K159" s="227"/>
      <c r="L159" s="44"/>
      <c r="M159" s="228" t="s">
        <v>1</v>
      </c>
      <c r="N159" s="229" t="s">
        <v>41</v>
      </c>
      <c r="O159" s="91"/>
      <c r="P159" s="230">
        <f>O159*H159</f>
        <v>0</v>
      </c>
      <c r="Q159" s="230">
        <v>0</v>
      </c>
      <c r="R159" s="230">
        <f>Q159*H159</f>
        <v>0</v>
      </c>
      <c r="S159" s="230">
        <v>0.20499999999999999</v>
      </c>
      <c r="T159" s="231">
        <f>S159*H159</f>
        <v>2.665</v>
      </c>
      <c r="U159" s="38"/>
      <c r="V159" s="38"/>
      <c r="W159" s="38"/>
      <c r="X159" s="38"/>
      <c r="Y159" s="38"/>
      <c r="Z159" s="38"/>
      <c r="AA159" s="38"/>
      <c r="AB159" s="38"/>
      <c r="AC159" s="38"/>
      <c r="AD159" s="38"/>
      <c r="AE159" s="38"/>
      <c r="AR159" s="232" t="s">
        <v>254</v>
      </c>
      <c r="AT159" s="232" t="s">
        <v>255</v>
      </c>
      <c r="AU159" s="232" t="s">
        <v>86</v>
      </c>
      <c r="AY159" s="17" t="s">
        <v>251</v>
      </c>
      <c r="BE159" s="233">
        <f>IF(N159="základní",J159,0)</f>
        <v>0</v>
      </c>
      <c r="BF159" s="233">
        <f>IF(N159="snížená",J159,0)</f>
        <v>0</v>
      </c>
      <c r="BG159" s="233">
        <f>IF(N159="zákl. přenesená",J159,0)</f>
        <v>0</v>
      </c>
      <c r="BH159" s="233">
        <f>IF(N159="sníž. přenesená",J159,0)</f>
        <v>0</v>
      </c>
      <c r="BI159" s="233">
        <f>IF(N159="nulová",J159,0)</f>
        <v>0</v>
      </c>
      <c r="BJ159" s="17" t="s">
        <v>84</v>
      </c>
      <c r="BK159" s="233">
        <f>ROUND(I159*H159,2)</f>
        <v>0</v>
      </c>
      <c r="BL159" s="17" t="s">
        <v>254</v>
      </c>
      <c r="BM159" s="232" t="s">
        <v>2869</v>
      </c>
    </row>
    <row r="160" s="2" customFormat="1">
      <c r="A160" s="38"/>
      <c r="B160" s="39"/>
      <c r="C160" s="40"/>
      <c r="D160" s="234" t="s">
        <v>260</v>
      </c>
      <c r="E160" s="40"/>
      <c r="F160" s="235" t="s">
        <v>2870</v>
      </c>
      <c r="G160" s="40"/>
      <c r="H160" s="40"/>
      <c r="I160" s="236"/>
      <c r="J160" s="40"/>
      <c r="K160" s="40"/>
      <c r="L160" s="44"/>
      <c r="M160" s="237"/>
      <c r="N160" s="238"/>
      <c r="O160" s="91"/>
      <c r="P160" s="91"/>
      <c r="Q160" s="91"/>
      <c r="R160" s="91"/>
      <c r="S160" s="91"/>
      <c r="T160" s="92"/>
      <c r="U160" s="38"/>
      <c r="V160" s="38"/>
      <c r="W160" s="38"/>
      <c r="X160" s="38"/>
      <c r="Y160" s="38"/>
      <c r="Z160" s="38"/>
      <c r="AA160" s="38"/>
      <c r="AB160" s="38"/>
      <c r="AC160" s="38"/>
      <c r="AD160" s="38"/>
      <c r="AE160" s="38"/>
      <c r="AT160" s="17" t="s">
        <v>260</v>
      </c>
      <c r="AU160" s="17" t="s">
        <v>86</v>
      </c>
    </row>
    <row r="161" s="2" customFormat="1">
      <c r="A161" s="38"/>
      <c r="B161" s="39"/>
      <c r="C161" s="40"/>
      <c r="D161" s="240" t="s">
        <v>274</v>
      </c>
      <c r="E161" s="40"/>
      <c r="F161" s="241" t="s">
        <v>2871</v>
      </c>
      <c r="G161" s="40"/>
      <c r="H161" s="40"/>
      <c r="I161" s="236"/>
      <c r="J161" s="40"/>
      <c r="K161" s="40"/>
      <c r="L161" s="44"/>
      <c r="M161" s="237"/>
      <c r="N161" s="238"/>
      <c r="O161" s="91"/>
      <c r="P161" s="91"/>
      <c r="Q161" s="91"/>
      <c r="R161" s="91"/>
      <c r="S161" s="91"/>
      <c r="T161" s="92"/>
      <c r="U161" s="38"/>
      <c r="V161" s="38"/>
      <c r="W161" s="38"/>
      <c r="X161" s="38"/>
      <c r="Y161" s="38"/>
      <c r="Z161" s="38"/>
      <c r="AA161" s="38"/>
      <c r="AB161" s="38"/>
      <c r="AC161" s="38"/>
      <c r="AD161" s="38"/>
      <c r="AE161" s="38"/>
      <c r="AT161" s="17" t="s">
        <v>274</v>
      </c>
      <c r="AU161" s="17" t="s">
        <v>86</v>
      </c>
    </row>
    <row r="162" s="13" customFormat="1">
      <c r="A162" s="13"/>
      <c r="B162" s="253"/>
      <c r="C162" s="254"/>
      <c r="D162" s="234" t="s">
        <v>276</v>
      </c>
      <c r="E162" s="255" t="s">
        <v>1</v>
      </c>
      <c r="F162" s="256" t="s">
        <v>2872</v>
      </c>
      <c r="G162" s="254"/>
      <c r="H162" s="255" t="s">
        <v>1</v>
      </c>
      <c r="I162" s="257"/>
      <c r="J162" s="254"/>
      <c r="K162" s="254"/>
      <c r="L162" s="258"/>
      <c r="M162" s="259"/>
      <c r="N162" s="260"/>
      <c r="O162" s="260"/>
      <c r="P162" s="260"/>
      <c r="Q162" s="260"/>
      <c r="R162" s="260"/>
      <c r="S162" s="260"/>
      <c r="T162" s="261"/>
      <c r="U162" s="13"/>
      <c r="V162" s="13"/>
      <c r="W162" s="13"/>
      <c r="X162" s="13"/>
      <c r="Y162" s="13"/>
      <c r="Z162" s="13"/>
      <c r="AA162" s="13"/>
      <c r="AB162" s="13"/>
      <c r="AC162" s="13"/>
      <c r="AD162" s="13"/>
      <c r="AE162" s="13"/>
      <c r="AT162" s="262" t="s">
        <v>276</v>
      </c>
      <c r="AU162" s="262" t="s">
        <v>86</v>
      </c>
      <c r="AV162" s="13" t="s">
        <v>84</v>
      </c>
      <c r="AW162" s="13" t="s">
        <v>32</v>
      </c>
      <c r="AX162" s="13" t="s">
        <v>76</v>
      </c>
      <c r="AY162" s="262" t="s">
        <v>251</v>
      </c>
    </row>
    <row r="163" s="12" customFormat="1">
      <c r="A163" s="12"/>
      <c r="B163" s="242"/>
      <c r="C163" s="243"/>
      <c r="D163" s="234" t="s">
        <v>276</v>
      </c>
      <c r="E163" s="244" t="s">
        <v>1</v>
      </c>
      <c r="F163" s="245" t="s">
        <v>331</v>
      </c>
      <c r="G163" s="243"/>
      <c r="H163" s="246">
        <v>13</v>
      </c>
      <c r="I163" s="247"/>
      <c r="J163" s="243"/>
      <c r="K163" s="243"/>
      <c r="L163" s="248"/>
      <c r="M163" s="249"/>
      <c r="N163" s="250"/>
      <c r="O163" s="250"/>
      <c r="P163" s="250"/>
      <c r="Q163" s="250"/>
      <c r="R163" s="250"/>
      <c r="S163" s="250"/>
      <c r="T163" s="251"/>
      <c r="U163" s="12"/>
      <c r="V163" s="12"/>
      <c r="W163" s="12"/>
      <c r="X163" s="12"/>
      <c r="Y163" s="12"/>
      <c r="Z163" s="12"/>
      <c r="AA163" s="12"/>
      <c r="AB163" s="12"/>
      <c r="AC163" s="12"/>
      <c r="AD163" s="12"/>
      <c r="AE163" s="12"/>
      <c r="AT163" s="252" t="s">
        <v>276</v>
      </c>
      <c r="AU163" s="252" t="s">
        <v>86</v>
      </c>
      <c r="AV163" s="12" t="s">
        <v>86</v>
      </c>
      <c r="AW163" s="12" t="s">
        <v>32</v>
      </c>
      <c r="AX163" s="12" t="s">
        <v>84</v>
      </c>
      <c r="AY163" s="252" t="s">
        <v>251</v>
      </c>
    </row>
    <row r="164" s="2" customFormat="1" ht="33" customHeight="1">
      <c r="A164" s="38"/>
      <c r="B164" s="39"/>
      <c r="C164" s="220" t="s">
        <v>299</v>
      </c>
      <c r="D164" s="220" t="s">
        <v>255</v>
      </c>
      <c r="E164" s="221" t="s">
        <v>2873</v>
      </c>
      <c r="F164" s="222" t="s">
        <v>2874</v>
      </c>
      <c r="G164" s="223" t="s">
        <v>592</v>
      </c>
      <c r="H164" s="224">
        <v>389.32999999999998</v>
      </c>
      <c r="I164" s="225"/>
      <c r="J164" s="226">
        <f>ROUND(I164*H164,2)</f>
        <v>0</v>
      </c>
      <c r="K164" s="227"/>
      <c r="L164" s="44"/>
      <c r="M164" s="228" t="s">
        <v>1</v>
      </c>
      <c r="N164" s="229" t="s">
        <v>41</v>
      </c>
      <c r="O164" s="91"/>
      <c r="P164" s="230">
        <f>O164*H164</f>
        <v>0</v>
      </c>
      <c r="Q164" s="230">
        <v>0</v>
      </c>
      <c r="R164" s="230">
        <f>Q164*H164</f>
        <v>0</v>
      </c>
      <c r="S164" s="230">
        <v>0</v>
      </c>
      <c r="T164" s="231">
        <f>S164*H164</f>
        <v>0</v>
      </c>
      <c r="U164" s="38"/>
      <c r="V164" s="38"/>
      <c r="W164" s="38"/>
      <c r="X164" s="38"/>
      <c r="Y164" s="38"/>
      <c r="Z164" s="38"/>
      <c r="AA164" s="38"/>
      <c r="AB164" s="38"/>
      <c r="AC164" s="38"/>
      <c r="AD164" s="38"/>
      <c r="AE164" s="38"/>
      <c r="AR164" s="232" t="s">
        <v>254</v>
      </c>
      <c r="AT164" s="232" t="s">
        <v>255</v>
      </c>
      <c r="AU164" s="232" t="s">
        <v>86</v>
      </c>
      <c r="AY164" s="17" t="s">
        <v>251</v>
      </c>
      <c r="BE164" s="233">
        <f>IF(N164="základní",J164,0)</f>
        <v>0</v>
      </c>
      <c r="BF164" s="233">
        <f>IF(N164="snížená",J164,0)</f>
        <v>0</v>
      </c>
      <c r="BG164" s="233">
        <f>IF(N164="zákl. přenesená",J164,0)</f>
        <v>0</v>
      </c>
      <c r="BH164" s="233">
        <f>IF(N164="sníž. přenesená",J164,0)</f>
        <v>0</v>
      </c>
      <c r="BI164" s="233">
        <f>IF(N164="nulová",J164,0)</f>
        <v>0</v>
      </c>
      <c r="BJ164" s="17" t="s">
        <v>84</v>
      </c>
      <c r="BK164" s="233">
        <f>ROUND(I164*H164,2)</f>
        <v>0</v>
      </c>
      <c r="BL164" s="17" t="s">
        <v>254</v>
      </c>
      <c r="BM164" s="232" t="s">
        <v>2875</v>
      </c>
    </row>
    <row r="165" s="2" customFormat="1">
      <c r="A165" s="38"/>
      <c r="B165" s="39"/>
      <c r="C165" s="40"/>
      <c r="D165" s="234" t="s">
        <v>260</v>
      </c>
      <c r="E165" s="40"/>
      <c r="F165" s="235" t="s">
        <v>2876</v>
      </c>
      <c r="G165" s="40"/>
      <c r="H165" s="40"/>
      <c r="I165" s="236"/>
      <c r="J165" s="40"/>
      <c r="K165" s="40"/>
      <c r="L165" s="44"/>
      <c r="M165" s="237"/>
      <c r="N165" s="238"/>
      <c r="O165" s="91"/>
      <c r="P165" s="91"/>
      <c r="Q165" s="91"/>
      <c r="R165" s="91"/>
      <c r="S165" s="91"/>
      <c r="T165" s="92"/>
      <c r="U165" s="38"/>
      <c r="V165" s="38"/>
      <c r="W165" s="38"/>
      <c r="X165" s="38"/>
      <c r="Y165" s="38"/>
      <c r="Z165" s="38"/>
      <c r="AA165" s="38"/>
      <c r="AB165" s="38"/>
      <c r="AC165" s="38"/>
      <c r="AD165" s="38"/>
      <c r="AE165" s="38"/>
      <c r="AT165" s="17" t="s">
        <v>260</v>
      </c>
      <c r="AU165" s="17" t="s">
        <v>86</v>
      </c>
    </row>
    <row r="166" s="2" customFormat="1">
      <c r="A166" s="38"/>
      <c r="B166" s="39"/>
      <c r="C166" s="40"/>
      <c r="D166" s="240" t="s">
        <v>274</v>
      </c>
      <c r="E166" s="40"/>
      <c r="F166" s="241" t="s">
        <v>2877</v>
      </c>
      <c r="G166" s="40"/>
      <c r="H166" s="40"/>
      <c r="I166" s="236"/>
      <c r="J166" s="40"/>
      <c r="K166" s="40"/>
      <c r="L166" s="44"/>
      <c r="M166" s="237"/>
      <c r="N166" s="238"/>
      <c r="O166" s="91"/>
      <c r="P166" s="91"/>
      <c r="Q166" s="91"/>
      <c r="R166" s="91"/>
      <c r="S166" s="91"/>
      <c r="T166" s="92"/>
      <c r="U166" s="38"/>
      <c r="V166" s="38"/>
      <c r="W166" s="38"/>
      <c r="X166" s="38"/>
      <c r="Y166" s="38"/>
      <c r="Z166" s="38"/>
      <c r="AA166" s="38"/>
      <c r="AB166" s="38"/>
      <c r="AC166" s="38"/>
      <c r="AD166" s="38"/>
      <c r="AE166" s="38"/>
      <c r="AT166" s="17" t="s">
        <v>274</v>
      </c>
      <c r="AU166" s="17" t="s">
        <v>86</v>
      </c>
    </row>
    <row r="167" s="13" customFormat="1">
      <c r="A167" s="13"/>
      <c r="B167" s="253"/>
      <c r="C167" s="254"/>
      <c r="D167" s="234" t="s">
        <v>276</v>
      </c>
      <c r="E167" s="255" t="s">
        <v>1</v>
      </c>
      <c r="F167" s="256" t="s">
        <v>2878</v>
      </c>
      <c r="G167" s="254"/>
      <c r="H167" s="255" t="s">
        <v>1</v>
      </c>
      <c r="I167" s="257"/>
      <c r="J167" s="254"/>
      <c r="K167" s="254"/>
      <c r="L167" s="258"/>
      <c r="M167" s="259"/>
      <c r="N167" s="260"/>
      <c r="O167" s="260"/>
      <c r="P167" s="260"/>
      <c r="Q167" s="260"/>
      <c r="R167" s="260"/>
      <c r="S167" s="260"/>
      <c r="T167" s="261"/>
      <c r="U167" s="13"/>
      <c r="V167" s="13"/>
      <c r="W167" s="13"/>
      <c r="X167" s="13"/>
      <c r="Y167" s="13"/>
      <c r="Z167" s="13"/>
      <c r="AA167" s="13"/>
      <c r="AB167" s="13"/>
      <c r="AC167" s="13"/>
      <c r="AD167" s="13"/>
      <c r="AE167" s="13"/>
      <c r="AT167" s="262" t="s">
        <v>276</v>
      </c>
      <c r="AU167" s="262" t="s">
        <v>86</v>
      </c>
      <c r="AV167" s="13" t="s">
        <v>84</v>
      </c>
      <c r="AW167" s="13" t="s">
        <v>32</v>
      </c>
      <c r="AX167" s="13" t="s">
        <v>76</v>
      </c>
      <c r="AY167" s="262" t="s">
        <v>251</v>
      </c>
    </row>
    <row r="168" s="12" customFormat="1">
      <c r="A168" s="12"/>
      <c r="B168" s="242"/>
      <c r="C168" s="243"/>
      <c r="D168" s="234" t="s">
        <v>276</v>
      </c>
      <c r="E168" s="244" t="s">
        <v>1</v>
      </c>
      <c r="F168" s="245" t="s">
        <v>2879</v>
      </c>
      <c r="G168" s="243"/>
      <c r="H168" s="246">
        <v>209.33000000000001</v>
      </c>
      <c r="I168" s="247"/>
      <c r="J168" s="243"/>
      <c r="K168" s="243"/>
      <c r="L168" s="248"/>
      <c r="M168" s="249"/>
      <c r="N168" s="250"/>
      <c r="O168" s="250"/>
      <c r="P168" s="250"/>
      <c r="Q168" s="250"/>
      <c r="R168" s="250"/>
      <c r="S168" s="250"/>
      <c r="T168" s="251"/>
      <c r="U168" s="12"/>
      <c r="V168" s="12"/>
      <c r="W168" s="12"/>
      <c r="X168" s="12"/>
      <c r="Y168" s="12"/>
      <c r="Z168" s="12"/>
      <c r="AA168" s="12"/>
      <c r="AB168" s="12"/>
      <c r="AC168" s="12"/>
      <c r="AD168" s="12"/>
      <c r="AE168" s="12"/>
      <c r="AT168" s="252" t="s">
        <v>276</v>
      </c>
      <c r="AU168" s="252" t="s">
        <v>86</v>
      </c>
      <c r="AV168" s="12" t="s">
        <v>86</v>
      </c>
      <c r="AW168" s="12" t="s">
        <v>32</v>
      </c>
      <c r="AX168" s="12" t="s">
        <v>76</v>
      </c>
      <c r="AY168" s="252" t="s">
        <v>251</v>
      </c>
    </row>
    <row r="169" s="12" customFormat="1">
      <c r="A169" s="12"/>
      <c r="B169" s="242"/>
      <c r="C169" s="243"/>
      <c r="D169" s="234" t="s">
        <v>276</v>
      </c>
      <c r="E169" s="244" t="s">
        <v>1</v>
      </c>
      <c r="F169" s="245" t="s">
        <v>2880</v>
      </c>
      <c r="G169" s="243"/>
      <c r="H169" s="246">
        <v>69.5</v>
      </c>
      <c r="I169" s="247"/>
      <c r="J169" s="243"/>
      <c r="K169" s="243"/>
      <c r="L169" s="248"/>
      <c r="M169" s="249"/>
      <c r="N169" s="250"/>
      <c r="O169" s="250"/>
      <c r="P169" s="250"/>
      <c r="Q169" s="250"/>
      <c r="R169" s="250"/>
      <c r="S169" s="250"/>
      <c r="T169" s="251"/>
      <c r="U169" s="12"/>
      <c r="V169" s="12"/>
      <c r="W169" s="12"/>
      <c r="X169" s="12"/>
      <c r="Y169" s="12"/>
      <c r="Z169" s="12"/>
      <c r="AA169" s="12"/>
      <c r="AB169" s="12"/>
      <c r="AC169" s="12"/>
      <c r="AD169" s="12"/>
      <c r="AE169" s="12"/>
      <c r="AT169" s="252" t="s">
        <v>276</v>
      </c>
      <c r="AU169" s="252" t="s">
        <v>86</v>
      </c>
      <c r="AV169" s="12" t="s">
        <v>86</v>
      </c>
      <c r="AW169" s="12" t="s">
        <v>32</v>
      </c>
      <c r="AX169" s="12" t="s">
        <v>76</v>
      </c>
      <c r="AY169" s="252" t="s">
        <v>251</v>
      </c>
    </row>
    <row r="170" s="12" customFormat="1">
      <c r="A170" s="12"/>
      <c r="B170" s="242"/>
      <c r="C170" s="243"/>
      <c r="D170" s="234" t="s">
        <v>276</v>
      </c>
      <c r="E170" s="244" t="s">
        <v>1</v>
      </c>
      <c r="F170" s="245" t="s">
        <v>2881</v>
      </c>
      <c r="G170" s="243"/>
      <c r="H170" s="246">
        <v>34.100000000000001</v>
      </c>
      <c r="I170" s="247"/>
      <c r="J170" s="243"/>
      <c r="K170" s="243"/>
      <c r="L170" s="248"/>
      <c r="M170" s="249"/>
      <c r="N170" s="250"/>
      <c r="O170" s="250"/>
      <c r="P170" s="250"/>
      <c r="Q170" s="250"/>
      <c r="R170" s="250"/>
      <c r="S170" s="250"/>
      <c r="T170" s="251"/>
      <c r="U170" s="12"/>
      <c r="V170" s="12"/>
      <c r="W170" s="12"/>
      <c r="X170" s="12"/>
      <c r="Y170" s="12"/>
      <c r="Z170" s="12"/>
      <c r="AA170" s="12"/>
      <c r="AB170" s="12"/>
      <c r="AC170" s="12"/>
      <c r="AD170" s="12"/>
      <c r="AE170" s="12"/>
      <c r="AT170" s="252" t="s">
        <v>276</v>
      </c>
      <c r="AU170" s="252" t="s">
        <v>86</v>
      </c>
      <c r="AV170" s="12" t="s">
        <v>86</v>
      </c>
      <c r="AW170" s="12" t="s">
        <v>32</v>
      </c>
      <c r="AX170" s="12" t="s">
        <v>76</v>
      </c>
      <c r="AY170" s="252" t="s">
        <v>251</v>
      </c>
    </row>
    <row r="171" s="12" customFormat="1">
      <c r="A171" s="12"/>
      <c r="B171" s="242"/>
      <c r="C171" s="243"/>
      <c r="D171" s="234" t="s">
        <v>276</v>
      </c>
      <c r="E171" s="244" t="s">
        <v>1</v>
      </c>
      <c r="F171" s="245" t="s">
        <v>2882</v>
      </c>
      <c r="G171" s="243"/>
      <c r="H171" s="246">
        <v>76.400000000000006</v>
      </c>
      <c r="I171" s="247"/>
      <c r="J171" s="243"/>
      <c r="K171" s="243"/>
      <c r="L171" s="248"/>
      <c r="M171" s="249"/>
      <c r="N171" s="250"/>
      <c r="O171" s="250"/>
      <c r="P171" s="250"/>
      <c r="Q171" s="250"/>
      <c r="R171" s="250"/>
      <c r="S171" s="250"/>
      <c r="T171" s="251"/>
      <c r="U171" s="12"/>
      <c r="V171" s="12"/>
      <c r="W171" s="12"/>
      <c r="X171" s="12"/>
      <c r="Y171" s="12"/>
      <c r="Z171" s="12"/>
      <c r="AA171" s="12"/>
      <c r="AB171" s="12"/>
      <c r="AC171" s="12"/>
      <c r="AD171" s="12"/>
      <c r="AE171" s="12"/>
      <c r="AT171" s="252" t="s">
        <v>276</v>
      </c>
      <c r="AU171" s="252" t="s">
        <v>86</v>
      </c>
      <c r="AV171" s="12" t="s">
        <v>86</v>
      </c>
      <c r="AW171" s="12" t="s">
        <v>32</v>
      </c>
      <c r="AX171" s="12" t="s">
        <v>76</v>
      </c>
      <c r="AY171" s="252" t="s">
        <v>251</v>
      </c>
    </row>
    <row r="172" s="15" customFormat="1">
      <c r="A172" s="15"/>
      <c r="B172" s="274"/>
      <c r="C172" s="275"/>
      <c r="D172" s="234" t="s">
        <v>276</v>
      </c>
      <c r="E172" s="276" t="s">
        <v>2437</v>
      </c>
      <c r="F172" s="277" t="s">
        <v>423</v>
      </c>
      <c r="G172" s="275"/>
      <c r="H172" s="278">
        <v>389.32999999999998</v>
      </c>
      <c r="I172" s="279"/>
      <c r="J172" s="275"/>
      <c r="K172" s="275"/>
      <c r="L172" s="280"/>
      <c r="M172" s="281"/>
      <c r="N172" s="282"/>
      <c r="O172" s="282"/>
      <c r="P172" s="282"/>
      <c r="Q172" s="282"/>
      <c r="R172" s="282"/>
      <c r="S172" s="282"/>
      <c r="T172" s="283"/>
      <c r="U172" s="15"/>
      <c r="V172" s="15"/>
      <c r="W172" s="15"/>
      <c r="X172" s="15"/>
      <c r="Y172" s="15"/>
      <c r="Z172" s="15"/>
      <c r="AA172" s="15"/>
      <c r="AB172" s="15"/>
      <c r="AC172" s="15"/>
      <c r="AD172" s="15"/>
      <c r="AE172" s="15"/>
      <c r="AT172" s="284" t="s">
        <v>276</v>
      </c>
      <c r="AU172" s="284" t="s">
        <v>86</v>
      </c>
      <c r="AV172" s="15" t="s">
        <v>254</v>
      </c>
      <c r="AW172" s="15" t="s">
        <v>32</v>
      </c>
      <c r="AX172" s="15" t="s">
        <v>84</v>
      </c>
      <c r="AY172" s="284" t="s">
        <v>251</v>
      </c>
    </row>
    <row r="173" s="2" customFormat="1" ht="33" customHeight="1">
      <c r="A173" s="38"/>
      <c r="B173" s="39"/>
      <c r="C173" s="220" t="s">
        <v>306</v>
      </c>
      <c r="D173" s="220" t="s">
        <v>255</v>
      </c>
      <c r="E173" s="221" t="s">
        <v>2883</v>
      </c>
      <c r="F173" s="222" t="s">
        <v>2884</v>
      </c>
      <c r="G173" s="223" t="s">
        <v>592</v>
      </c>
      <c r="H173" s="224">
        <v>4.0730000000000004</v>
      </c>
      <c r="I173" s="225"/>
      <c r="J173" s="226">
        <f>ROUND(I173*H173,2)</f>
        <v>0</v>
      </c>
      <c r="K173" s="227"/>
      <c r="L173" s="44"/>
      <c r="M173" s="228" t="s">
        <v>1</v>
      </c>
      <c r="N173" s="229" t="s">
        <v>41</v>
      </c>
      <c r="O173" s="91"/>
      <c r="P173" s="230">
        <f>O173*H173</f>
        <v>0</v>
      </c>
      <c r="Q173" s="230">
        <v>0</v>
      </c>
      <c r="R173" s="230">
        <f>Q173*H173</f>
        <v>0</v>
      </c>
      <c r="S173" s="230">
        <v>0</v>
      </c>
      <c r="T173" s="231">
        <f>S173*H173</f>
        <v>0</v>
      </c>
      <c r="U173" s="38"/>
      <c r="V173" s="38"/>
      <c r="W173" s="38"/>
      <c r="X173" s="38"/>
      <c r="Y173" s="38"/>
      <c r="Z173" s="38"/>
      <c r="AA173" s="38"/>
      <c r="AB173" s="38"/>
      <c r="AC173" s="38"/>
      <c r="AD173" s="38"/>
      <c r="AE173" s="38"/>
      <c r="AR173" s="232" t="s">
        <v>254</v>
      </c>
      <c r="AT173" s="232" t="s">
        <v>255</v>
      </c>
      <c r="AU173" s="232" t="s">
        <v>86</v>
      </c>
      <c r="AY173" s="17" t="s">
        <v>251</v>
      </c>
      <c r="BE173" s="233">
        <f>IF(N173="základní",J173,0)</f>
        <v>0</v>
      </c>
      <c r="BF173" s="233">
        <f>IF(N173="snížená",J173,0)</f>
        <v>0</v>
      </c>
      <c r="BG173" s="233">
        <f>IF(N173="zákl. přenesená",J173,0)</f>
        <v>0</v>
      </c>
      <c r="BH173" s="233">
        <f>IF(N173="sníž. přenesená",J173,0)</f>
        <v>0</v>
      </c>
      <c r="BI173" s="233">
        <f>IF(N173="nulová",J173,0)</f>
        <v>0</v>
      </c>
      <c r="BJ173" s="17" t="s">
        <v>84</v>
      </c>
      <c r="BK173" s="233">
        <f>ROUND(I173*H173,2)</f>
        <v>0</v>
      </c>
      <c r="BL173" s="17" t="s">
        <v>254</v>
      </c>
      <c r="BM173" s="232" t="s">
        <v>2885</v>
      </c>
    </row>
    <row r="174" s="2" customFormat="1">
      <c r="A174" s="38"/>
      <c r="B174" s="39"/>
      <c r="C174" s="40"/>
      <c r="D174" s="234" t="s">
        <v>260</v>
      </c>
      <c r="E174" s="40"/>
      <c r="F174" s="235" t="s">
        <v>2886</v>
      </c>
      <c r="G174" s="40"/>
      <c r="H174" s="40"/>
      <c r="I174" s="236"/>
      <c r="J174" s="40"/>
      <c r="K174" s="40"/>
      <c r="L174" s="44"/>
      <c r="M174" s="237"/>
      <c r="N174" s="238"/>
      <c r="O174" s="91"/>
      <c r="P174" s="91"/>
      <c r="Q174" s="91"/>
      <c r="R174" s="91"/>
      <c r="S174" s="91"/>
      <c r="T174" s="92"/>
      <c r="U174" s="38"/>
      <c r="V174" s="38"/>
      <c r="W174" s="38"/>
      <c r="X174" s="38"/>
      <c r="Y174" s="38"/>
      <c r="Z174" s="38"/>
      <c r="AA174" s="38"/>
      <c r="AB174" s="38"/>
      <c r="AC174" s="38"/>
      <c r="AD174" s="38"/>
      <c r="AE174" s="38"/>
      <c r="AT174" s="17" t="s">
        <v>260</v>
      </c>
      <c r="AU174" s="17" t="s">
        <v>86</v>
      </c>
    </row>
    <row r="175" s="2" customFormat="1">
      <c r="A175" s="38"/>
      <c r="B175" s="39"/>
      <c r="C175" s="40"/>
      <c r="D175" s="240" t="s">
        <v>274</v>
      </c>
      <c r="E175" s="40"/>
      <c r="F175" s="241" t="s">
        <v>2887</v>
      </c>
      <c r="G175" s="40"/>
      <c r="H175" s="40"/>
      <c r="I175" s="236"/>
      <c r="J175" s="40"/>
      <c r="K175" s="40"/>
      <c r="L175" s="44"/>
      <c r="M175" s="237"/>
      <c r="N175" s="238"/>
      <c r="O175" s="91"/>
      <c r="P175" s="91"/>
      <c r="Q175" s="91"/>
      <c r="R175" s="91"/>
      <c r="S175" s="91"/>
      <c r="T175" s="92"/>
      <c r="U175" s="38"/>
      <c r="V175" s="38"/>
      <c r="W175" s="38"/>
      <c r="X175" s="38"/>
      <c r="Y175" s="38"/>
      <c r="Z175" s="38"/>
      <c r="AA175" s="38"/>
      <c r="AB175" s="38"/>
      <c r="AC175" s="38"/>
      <c r="AD175" s="38"/>
      <c r="AE175" s="38"/>
      <c r="AT175" s="17" t="s">
        <v>274</v>
      </c>
      <c r="AU175" s="17" t="s">
        <v>86</v>
      </c>
    </row>
    <row r="176" s="12" customFormat="1">
      <c r="A176" s="12"/>
      <c r="B176" s="242"/>
      <c r="C176" s="243"/>
      <c r="D176" s="234" t="s">
        <v>276</v>
      </c>
      <c r="E176" s="244" t="s">
        <v>1</v>
      </c>
      <c r="F176" s="245" t="s">
        <v>2888</v>
      </c>
      <c r="G176" s="243"/>
      <c r="H176" s="246">
        <v>4.0730000000000004</v>
      </c>
      <c r="I176" s="247"/>
      <c r="J176" s="243"/>
      <c r="K176" s="243"/>
      <c r="L176" s="248"/>
      <c r="M176" s="249"/>
      <c r="N176" s="250"/>
      <c r="O176" s="250"/>
      <c r="P176" s="250"/>
      <c r="Q176" s="250"/>
      <c r="R176" s="250"/>
      <c r="S176" s="250"/>
      <c r="T176" s="251"/>
      <c r="U176" s="12"/>
      <c r="V176" s="12"/>
      <c r="W176" s="12"/>
      <c r="X176" s="12"/>
      <c r="Y176" s="12"/>
      <c r="Z176" s="12"/>
      <c r="AA176" s="12"/>
      <c r="AB176" s="12"/>
      <c r="AC176" s="12"/>
      <c r="AD176" s="12"/>
      <c r="AE176" s="12"/>
      <c r="AT176" s="252" t="s">
        <v>276</v>
      </c>
      <c r="AU176" s="252" t="s">
        <v>86</v>
      </c>
      <c r="AV176" s="12" t="s">
        <v>86</v>
      </c>
      <c r="AW176" s="12" t="s">
        <v>32</v>
      </c>
      <c r="AX176" s="12" t="s">
        <v>76</v>
      </c>
      <c r="AY176" s="252" t="s">
        <v>251</v>
      </c>
    </row>
    <row r="177" s="15" customFormat="1">
      <c r="A177" s="15"/>
      <c r="B177" s="274"/>
      <c r="C177" s="275"/>
      <c r="D177" s="234" t="s">
        <v>276</v>
      </c>
      <c r="E177" s="276" t="s">
        <v>2833</v>
      </c>
      <c r="F177" s="277" t="s">
        <v>423</v>
      </c>
      <c r="G177" s="275"/>
      <c r="H177" s="278">
        <v>4.0730000000000004</v>
      </c>
      <c r="I177" s="279"/>
      <c r="J177" s="275"/>
      <c r="K177" s="275"/>
      <c r="L177" s="280"/>
      <c r="M177" s="281"/>
      <c r="N177" s="282"/>
      <c r="O177" s="282"/>
      <c r="P177" s="282"/>
      <c r="Q177" s="282"/>
      <c r="R177" s="282"/>
      <c r="S177" s="282"/>
      <c r="T177" s="283"/>
      <c r="U177" s="15"/>
      <c r="V177" s="15"/>
      <c r="W177" s="15"/>
      <c r="X177" s="15"/>
      <c r="Y177" s="15"/>
      <c r="Z177" s="15"/>
      <c r="AA177" s="15"/>
      <c r="AB177" s="15"/>
      <c r="AC177" s="15"/>
      <c r="AD177" s="15"/>
      <c r="AE177" s="15"/>
      <c r="AT177" s="284" t="s">
        <v>276</v>
      </c>
      <c r="AU177" s="284" t="s">
        <v>86</v>
      </c>
      <c r="AV177" s="15" t="s">
        <v>254</v>
      </c>
      <c r="AW177" s="15" t="s">
        <v>32</v>
      </c>
      <c r="AX177" s="15" t="s">
        <v>84</v>
      </c>
      <c r="AY177" s="284" t="s">
        <v>251</v>
      </c>
    </row>
    <row r="178" s="2" customFormat="1" ht="37.8" customHeight="1">
      <c r="A178" s="38"/>
      <c r="B178" s="39"/>
      <c r="C178" s="220" t="s">
        <v>311</v>
      </c>
      <c r="D178" s="220" t="s">
        <v>255</v>
      </c>
      <c r="E178" s="221" t="s">
        <v>2889</v>
      </c>
      <c r="F178" s="222" t="s">
        <v>591</v>
      </c>
      <c r="G178" s="223" t="s">
        <v>592</v>
      </c>
      <c r="H178" s="224">
        <v>935.65300000000002</v>
      </c>
      <c r="I178" s="225"/>
      <c r="J178" s="226">
        <f>ROUND(I178*H178,2)</f>
        <v>0</v>
      </c>
      <c r="K178" s="227"/>
      <c r="L178" s="44"/>
      <c r="M178" s="228" t="s">
        <v>1</v>
      </c>
      <c r="N178" s="229" t="s">
        <v>41</v>
      </c>
      <c r="O178" s="91"/>
      <c r="P178" s="230">
        <f>O178*H178</f>
        <v>0</v>
      </c>
      <c r="Q178" s="230">
        <v>0</v>
      </c>
      <c r="R178" s="230">
        <f>Q178*H178</f>
        <v>0</v>
      </c>
      <c r="S178" s="230">
        <v>0</v>
      </c>
      <c r="T178" s="231">
        <f>S178*H178</f>
        <v>0</v>
      </c>
      <c r="U178" s="38"/>
      <c r="V178" s="38"/>
      <c r="W178" s="38"/>
      <c r="X178" s="38"/>
      <c r="Y178" s="38"/>
      <c r="Z178" s="38"/>
      <c r="AA178" s="38"/>
      <c r="AB178" s="38"/>
      <c r="AC178" s="38"/>
      <c r="AD178" s="38"/>
      <c r="AE178" s="38"/>
      <c r="AR178" s="232" t="s">
        <v>254</v>
      </c>
      <c r="AT178" s="232" t="s">
        <v>255</v>
      </c>
      <c r="AU178" s="232" t="s">
        <v>86</v>
      </c>
      <c r="AY178" s="17" t="s">
        <v>251</v>
      </c>
      <c r="BE178" s="233">
        <f>IF(N178="základní",J178,0)</f>
        <v>0</v>
      </c>
      <c r="BF178" s="233">
        <f>IF(N178="snížená",J178,0)</f>
        <v>0</v>
      </c>
      <c r="BG178" s="233">
        <f>IF(N178="zákl. přenesená",J178,0)</f>
        <v>0</v>
      </c>
      <c r="BH178" s="233">
        <f>IF(N178="sníž. přenesená",J178,0)</f>
        <v>0</v>
      </c>
      <c r="BI178" s="233">
        <f>IF(N178="nulová",J178,0)</f>
        <v>0</v>
      </c>
      <c r="BJ178" s="17" t="s">
        <v>84</v>
      </c>
      <c r="BK178" s="233">
        <f>ROUND(I178*H178,2)</f>
        <v>0</v>
      </c>
      <c r="BL178" s="17" t="s">
        <v>254</v>
      </c>
      <c r="BM178" s="232" t="s">
        <v>2890</v>
      </c>
    </row>
    <row r="179" s="2" customFormat="1">
      <c r="A179" s="38"/>
      <c r="B179" s="39"/>
      <c r="C179" s="40"/>
      <c r="D179" s="234" t="s">
        <v>260</v>
      </c>
      <c r="E179" s="40"/>
      <c r="F179" s="235" t="s">
        <v>594</v>
      </c>
      <c r="G179" s="40"/>
      <c r="H179" s="40"/>
      <c r="I179" s="236"/>
      <c r="J179" s="40"/>
      <c r="K179" s="40"/>
      <c r="L179" s="44"/>
      <c r="M179" s="237"/>
      <c r="N179" s="238"/>
      <c r="O179" s="91"/>
      <c r="P179" s="91"/>
      <c r="Q179" s="91"/>
      <c r="R179" s="91"/>
      <c r="S179" s="91"/>
      <c r="T179" s="92"/>
      <c r="U179" s="38"/>
      <c r="V179" s="38"/>
      <c r="W179" s="38"/>
      <c r="X179" s="38"/>
      <c r="Y179" s="38"/>
      <c r="Z179" s="38"/>
      <c r="AA179" s="38"/>
      <c r="AB179" s="38"/>
      <c r="AC179" s="38"/>
      <c r="AD179" s="38"/>
      <c r="AE179" s="38"/>
      <c r="AT179" s="17" t="s">
        <v>260</v>
      </c>
      <c r="AU179" s="17" t="s">
        <v>86</v>
      </c>
    </row>
    <row r="180" s="2" customFormat="1">
      <c r="A180" s="38"/>
      <c r="B180" s="39"/>
      <c r="C180" s="40"/>
      <c r="D180" s="240" t="s">
        <v>274</v>
      </c>
      <c r="E180" s="40"/>
      <c r="F180" s="241" t="s">
        <v>2891</v>
      </c>
      <c r="G180" s="40"/>
      <c r="H180" s="40"/>
      <c r="I180" s="236"/>
      <c r="J180" s="40"/>
      <c r="K180" s="40"/>
      <c r="L180" s="44"/>
      <c r="M180" s="237"/>
      <c r="N180" s="238"/>
      <c r="O180" s="91"/>
      <c r="P180" s="91"/>
      <c r="Q180" s="91"/>
      <c r="R180" s="91"/>
      <c r="S180" s="91"/>
      <c r="T180" s="92"/>
      <c r="U180" s="38"/>
      <c r="V180" s="38"/>
      <c r="W180" s="38"/>
      <c r="X180" s="38"/>
      <c r="Y180" s="38"/>
      <c r="Z180" s="38"/>
      <c r="AA180" s="38"/>
      <c r="AB180" s="38"/>
      <c r="AC180" s="38"/>
      <c r="AD180" s="38"/>
      <c r="AE180" s="38"/>
      <c r="AT180" s="17" t="s">
        <v>274</v>
      </c>
      <c r="AU180" s="17" t="s">
        <v>86</v>
      </c>
    </row>
    <row r="181" s="13" customFormat="1">
      <c r="A181" s="13"/>
      <c r="B181" s="253"/>
      <c r="C181" s="254"/>
      <c r="D181" s="234" t="s">
        <v>276</v>
      </c>
      <c r="E181" s="255" t="s">
        <v>1</v>
      </c>
      <c r="F181" s="256" t="s">
        <v>2892</v>
      </c>
      <c r="G181" s="254"/>
      <c r="H181" s="255" t="s">
        <v>1</v>
      </c>
      <c r="I181" s="257"/>
      <c r="J181" s="254"/>
      <c r="K181" s="254"/>
      <c r="L181" s="258"/>
      <c r="M181" s="259"/>
      <c r="N181" s="260"/>
      <c r="O181" s="260"/>
      <c r="P181" s="260"/>
      <c r="Q181" s="260"/>
      <c r="R181" s="260"/>
      <c r="S181" s="260"/>
      <c r="T181" s="261"/>
      <c r="U181" s="13"/>
      <c r="V181" s="13"/>
      <c r="W181" s="13"/>
      <c r="X181" s="13"/>
      <c r="Y181" s="13"/>
      <c r="Z181" s="13"/>
      <c r="AA181" s="13"/>
      <c r="AB181" s="13"/>
      <c r="AC181" s="13"/>
      <c r="AD181" s="13"/>
      <c r="AE181" s="13"/>
      <c r="AT181" s="262" t="s">
        <v>276</v>
      </c>
      <c r="AU181" s="262" t="s">
        <v>86</v>
      </c>
      <c r="AV181" s="13" t="s">
        <v>84</v>
      </c>
      <c r="AW181" s="13" t="s">
        <v>32</v>
      </c>
      <c r="AX181" s="13" t="s">
        <v>76</v>
      </c>
      <c r="AY181" s="262" t="s">
        <v>251</v>
      </c>
    </row>
    <row r="182" s="12" customFormat="1">
      <c r="A182" s="12"/>
      <c r="B182" s="242"/>
      <c r="C182" s="243"/>
      <c r="D182" s="234" t="s">
        <v>276</v>
      </c>
      <c r="E182" s="244" t="s">
        <v>1</v>
      </c>
      <c r="F182" s="245" t="s">
        <v>2437</v>
      </c>
      <c r="G182" s="243"/>
      <c r="H182" s="246">
        <v>389.32999999999998</v>
      </c>
      <c r="I182" s="247"/>
      <c r="J182" s="243"/>
      <c r="K182" s="243"/>
      <c r="L182" s="248"/>
      <c r="M182" s="249"/>
      <c r="N182" s="250"/>
      <c r="O182" s="250"/>
      <c r="P182" s="250"/>
      <c r="Q182" s="250"/>
      <c r="R182" s="250"/>
      <c r="S182" s="250"/>
      <c r="T182" s="251"/>
      <c r="U182" s="12"/>
      <c r="V182" s="12"/>
      <c r="W182" s="12"/>
      <c r="X182" s="12"/>
      <c r="Y182" s="12"/>
      <c r="Z182" s="12"/>
      <c r="AA182" s="12"/>
      <c r="AB182" s="12"/>
      <c r="AC182" s="12"/>
      <c r="AD182" s="12"/>
      <c r="AE182" s="12"/>
      <c r="AT182" s="252" t="s">
        <v>276</v>
      </c>
      <c r="AU182" s="252" t="s">
        <v>86</v>
      </c>
      <c r="AV182" s="12" t="s">
        <v>86</v>
      </c>
      <c r="AW182" s="12" t="s">
        <v>32</v>
      </c>
      <c r="AX182" s="12" t="s">
        <v>76</v>
      </c>
      <c r="AY182" s="252" t="s">
        <v>251</v>
      </c>
    </row>
    <row r="183" s="12" customFormat="1">
      <c r="A183" s="12"/>
      <c r="B183" s="242"/>
      <c r="C183" s="243"/>
      <c r="D183" s="234" t="s">
        <v>276</v>
      </c>
      <c r="E183" s="244" t="s">
        <v>1</v>
      </c>
      <c r="F183" s="245" t="s">
        <v>2822</v>
      </c>
      <c r="G183" s="243"/>
      <c r="H183" s="246">
        <v>48.600000000000001</v>
      </c>
      <c r="I183" s="247"/>
      <c r="J183" s="243"/>
      <c r="K183" s="243"/>
      <c r="L183" s="248"/>
      <c r="M183" s="249"/>
      <c r="N183" s="250"/>
      <c r="O183" s="250"/>
      <c r="P183" s="250"/>
      <c r="Q183" s="250"/>
      <c r="R183" s="250"/>
      <c r="S183" s="250"/>
      <c r="T183" s="251"/>
      <c r="U183" s="12"/>
      <c r="V183" s="12"/>
      <c r="W183" s="12"/>
      <c r="X183" s="12"/>
      <c r="Y183" s="12"/>
      <c r="Z183" s="12"/>
      <c r="AA183" s="12"/>
      <c r="AB183" s="12"/>
      <c r="AC183" s="12"/>
      <c r="AD183" s="12"/>
      <c r="AE183" s="12"/>
      <c r="AT183" s="252" t="s">
        <v>276</v>
      </c>
      <c r="AU183" s="252" t="s">
        <v>86</v>
      </c>
      <c r="AV183" s="12" t="s">
        <v>86</v>
      </c>
      <c r="AW183" s="12" t="s">
        <v>32</v>
      </c>
      <c r="AX183" s="12" t="s">
        <v>76</v>
      </c>
      <c r="AY183" s="252" t="s">
        <v>251</v>
      </c>
    </row>
    <row r="184" s="12" customFormat="1">
      <c r="A184" s="12"/>
      <c r="B184" s="242"/>
      <c r="C184" s="243"/>
      <c r="D184" s="234" t="s">
        <v>276</v>
      </c>
      <c r="E184" s="244" t="s">
        <v>1</v>
      </c>
      <c r="F184" s="245" t="s">
        <v>2837</v>
      </c>
      <c r="G184" s="243"/>
      <c r="H184" s="246">
        <v>493.64999999999998</v>
      </c>
      <c r="I184" s="247"/>
      <c r="J184" s="243"/>
      <c r="K184" s="243"/>
      <c r="L184" s="248"/>
      <c r="M184" s="249"/>
      <c r="N184" s="250"/>
      <c r="O184" s="250"/>
      <c r="P184" s="250"/>
      <c r="Q184" s="250"/>
      <c r="R184" s="250"/>
      <c r="S184" s="250"/>
      <c r="T184" s="251"/>
      <c r="U184" s="12"/>
      <c r="V184" s="12"/>
      <c r="W184" s="12"/>
      <c r="X184" s="12"/>
      <c r="Y184" s="12"/>
      <c r="Z184" s="12"/>
      <c r="AA184" s="12"/>
      <c r="AB184" s="12"/>
      <c r="AC184" s="12"/>
      <c r="AD184" s="12"/>
      <c r="AE184" s="12"/>
      <c r="AT184" s="252" t="s">
        <v>276</v>
      </c>
      <c r="AU184" s="252" t="s">
        <v>86</v>
      </c>
      <c r="AV184" s="12" t="s">
        <v>86</v>
      </c>
      <c r="AW184" s="12" t="s">
        <v>32</v>
      </c>
      <c r="AX184" s="12" t="s">
        <v>76</v>
      </c>
      <c r="AY184" s="252" t="s">
        <v>251</v>
      </c>
    </row>
    <row r="185" s="12" customFormat="1">
      <c r="A185" s="12"/>
      <c r="B185" s="242"/>
      <c r="C185" s="243"/>
      <c r="D185" s="234" t="s">
        <v>276</v>
      </c>
      <c r="E185" s="244" t="s">
        <v>1</v>
      </c>
      <c r="F185" s="245" t="s">
        <v>2833</v>
      </c>
      <c r="G185" s="243"/>
      <c r="H185" s="246">
        <v>4.0730000000000004</v>
      </c>
      <c r="I185" s="247"/>
      <c r="J185" s="243"/>
      <c r="K185" s="243"/>
      <c r="L185" s="248"/>
      <c r="M185" s="249"/>
      <c r="N185" s="250"/>
      <c r="O185" s="250"/>
      <c r="P185" s="250"/>
      <c r="Q185" s="250"/>
      <c r="R185" s="250"/>
      <c r="S185" s="250"/>
      <c r="T185" s="251"/>
      <c r="U185" s="12"/>
      <c r="V185" s="12"/>
      <c r="W185" s="12"/>
      <c r="X185" s="12"/>
      <c r="Y185" s="12"/>
      <c r="Z185" s="12"/>
      <c r="AA185" s="12"/>
      <c r="AB185" s="12"/>
      <c r="AC185" s="12"/>
      <c r="AD185" s="12"/>
      <c r="AE185" s="12"/>
      <c r="AT185" s="252" t="s">
        <v>276</v>
      </c>
      <c r="AU185" s="252" t="s">
        <v>86</v>
      </c>
      <c r="AV185" s="12" t="s">
        <v>86</v>
      </c>
      <c r="AW185" s="12" t="s">
        <v>32</v>
      </c>
      <c r="AX185" s="12" t="s">
        <v>76</v>
      </c>
      <c r="AY185" s="252" t="s">
        <v>251</v>
      </c>
    </row>
    <row r="186" s="15" customFormat="1">
      <c r="A186" s="15"/>
      <c r="B186" s="274"/>
      <c r="C186" s="275"/>
      <c r="D186" s="234" t="s">
        <v>276</v>
      </c>
      <c r="E186" s="276" t="s">
        <v>2439</v>
      </c>
      <c r="F186" s="277" t="s">
        <v>423</v>
      </c>
      <c r="G186" s="275"/>
      <c r="H186" s="278">
        <v>935.65300000000002</v>
      </c>
      <c r="I186" s="279"/>
      <c r="J186" s="275"/>
      <c r="K186" s="275"/>
      <c r="L186" s="280"/>
      <c r="M186" s="281"/>
      <c r="N186" s="282"/>
      <c r="O186" s="282"/>
      <c r="P186" s="282"/>
      <c r="Q186" s="282"/>
      <c r="R186" s="282"/>
      <c r="S186" s="282"/>
      <c r="T186" s="283"/>
      <c r="U186" s="15"/>
      <c r="V186" s="15"/>
      <c r="W186" s="15"/>
      <c r="X186" s="15"/>
      <c r="Y186" s="15"/>
      <c r="Z186" s="15"/>
      <c r="AA186" s="15"/>
      <c r="AB186" s="15"/>
      <c r="AC186" s="15"/>
      <c r="AD186" s="15"/>
      <c r="AE186" s="15"/>
      <c r="AT186" s="284" t="s">
        <v>276</v>
      </c>
      <c r="AU186" s="284" t="s">
        <v>86</v>
      </c>
      <c r="AV186" s="15" t="s">
        <v>254</v>
      </c>
      <c r="AW186" s="15" t="s">
        <v>32</v>
      </c>
      <c r="AX186" s="15" t="s">
        <v>84</v>
      </c>
      <c r="AY186" s="284" t="s">
        <v>251</v>
      </c>
    </row>
    <row r="187" s="2" customFormat="1" ht="37.8" customHeight="1">
      <c r="A187" s="38"/>
      <c r="B187" s="39"/>
      <c r="C187" s="220" t="s">
        <v>319</v>
      </c>
      <c r="D187" s="220" t="s">
        <v>255</v>
      </c>
      <c r="E187" s="221" t="s">
        <v>1281</v>
      </c>
      <c r="F187" s="222" t="s">
        <v>1282</v>
      </c>
      <c r="G187" s="223" t="s">
        <v>592</v>
      </c>
      <c r="H187" s="224">
        <v>935.65300000000002</v>
      </c>
      <c r="I187" s="225"/>
      <c r="J187" s="226">
        <f>ROUND(I187*H187,2)</f>
        <v>0</v>
      </c>
      <c r="K187" s="227"/>
      <c r="L187" s="44"/>
      <c r="M187" s="228" t="s">
        <v>1</v>
      </c>
      <c r="N187" s="229" t="s">
        <v>41</v>
      </c>
      <c r="O187" s="91"/>
      <c r="P187" s="230">
        <f>O187*H187</f>
        <v>0</v>
      </c>
      <c r="Q187" s="230">
        <v>0</v>
      </c>
      <c r="R187" s="230">
        <f>Q187*H187</f>
        <v>0</v>
      </c>
      <c r="S187" s="230">
        <v>0</v>
      </c>
      <c r="T187" s="231">
        <f>S187*H187</f>
        <v>0</v>
      </c>
      <c r="U187" s="38"/>
      <c r="V187" s="38"/>
      <c r="W187" s="38"/>
      <c r="X187" s="38"/>
      <c r="Y187" s="38"/>
      <c r="Z187" s="38"/>
      <c r="AA187" s="38"/>
      <c r="AB187" s="38"/>
      <c r="AC187" s="38"/>
      <c r="AD187" s="38"/>
      <c r="AE187" s="38"/>
      <c r="AR187" s="232" t="s">
        <v>254</v>
      </c>
      <c r="AT187" s="232" t="s">
        <v>255</v>
      </c>
      <c r="AU187" s="232" t="s">
        <v>86</v>
      </c>
      <c r="AY187" s="17" t="s">
        <v>251</v>
      </c>
      <c r="BE187" s="233">
        <f>IF(N187="základní",J187,0)</f>
        <v>0</v>
      </c>
      <c r="BF187" s="233">
        <f>IF(N187="snížená",J187,0)</f>
        <v>0</v>
      </c>
      <c r="BG187" s="233">
        <f>IF(N187="zákl. přenesená",J187,0)</f>
        <v>0</v>
      </c>
      <c r="BH187" s="233">
        <f>IF(N187="sníž. přenesená",J187,0)</f>
        <v>0</v>
      </c>
      <c r="BI187" s="233">
        <f>IF(N187="nulová",J187,0)</f>
        <v>0</v>
      </c>
      <c r="BJ187" s="17" t="s">
        <v>84</v>
      </c>
      <c r="BK187" s="233">
        <f>ROUND(I187*H187,2)</f>
        <v>0</v>
      </c>
      <c r="BL187" s="17" t="s">
        <v>254</v>
      </c>
      <c r="BM187" s="232" t="s">
        <v>2893</v>
      </c>
    </row>
    <row r="188" s="2" customFormat="1">
      <c r="A188" s="38"/>
      <c r="B188" s="39"/>
      <c r="C188" s="40"/>
      <c r="D188" s="234" t="s">
        <v>260</v>
      </c>
      <c r="E188" s="40"/>
      <c r="F188" s="235" t="s">
        <v>1284</v>
      </c>
      <c r="G188" s="40"/>
      <c r="H188" s="40"/>
      <c r="I188" s="236"/>
      <c r="J188" s="40"/>
      <c r="K188" s="40"/>
      <c r="L188" s="44"/>
      <c r="M188" s="237"/>
      <c r="N188" s="238"/>
      <c r="O188" s="91"/>
      <c r="P188" s="91"/>
      <c r="Q188" s="91"/>
      <c r="R188" s="91"/>
      <c r="S188" s="91"/>
      <c r="T188" s="92"/>
      <c r="U188" s="38"/>
      <c r="V188" s="38"/>
      <c r="W188" s="38"/>
      <c r="X188" s="38"/>
      <c r="Y188" s="38"/>
      <c r="Z188" s="38"/>
      <c r="AA188" s="38"/>
      <c r="AB188" s="38"/>
      <c r="AC188" s="38"/>
      <c r="AD188" s="38"/>
      <c r="AE188" s="38"/>
      <c r="AT188" s="17" t="s">
        <v>260</v>
      </c>
      <c r="AU188" s="17" t="s">
        <v>86</v>
      </c>
    </row>
    <row r="189" s="2" customFormat="1">
      <c r="A189" s="38"/>
      <c r="B189" s="39"/>
      <c r="C189" s="40"/>
      <c r="D189" s="240" t="s">
        <v>274</v>
      </c>
      <c r="E189" s="40"/>
      <c r="F189" s="241" t="s">
        <v>1285</v>
      </c>
      <c r="G189" s="40"/>
      <c r="H189" s="40"/>
      <c r="I189" s="236"/>
      <c r="J189" s="40"/>
      <c r="K189" s="40"/>
      <c r="L189" s="44"/>
      <c r="M189" s="237"/>
      <c r="N189" s="238"/>
      <c r="O189" s="91"/>
      <c r="P189" s="91"/>
      <c r="Q189" s="91"/>
      <c r="R189" s="91"/>
      <c r="S189" s="91"/>
      <c r="T189" s="92"/>
      <c r="U189" s="38"/>
      <c r="V189" s="38"/>
      <c r="W189" s="38"/>
      <c r="X189" s="38"/>
      <c r="Y189" s="38"/>
      <c r="Z189" s="38"/>
      <c r="AA189" s="38"/>
      <c r="AB189" s="38"/>
      <c r="AC189" s="38"/>
      <c r="AD189" s="38"/>
      <c r="AE189" s="38"/>
      <c r="AT189" s="17" t="s">
        <v>274</v>
      </c>
      <c r="AU189" s="17" t="s">
        <v>86</v>
      </c>
    </row>
    <row r="190" s="12" customFormat="1">
      <c r="A190" s="12"/>
      <c r="B190" s="242"/>
      <c r="C190" s="243"/>
      <c r="D190" s="234" t="s">
        <v>276</v>
      </c>
      <c r="E190" s="244" t="s">
        <v>1</v>
      </c>
      <c r="F190" s="245" t="s">
        <v>2439</v>
      </c>
      <c r="G190" s="243"/>
      <c r="H190" s="246">
        <v>935.65300000000002</v>
      </c>
      <c r="I190" s="247"/>
      <c r="J190" s="243"/>
      <c r="K190" s="243"/>
      <c r="L190" s="248"/>
      <c r="M190" s="249"/>
      <c r="N190" s="250"/>
      <c r="O190" s="250"/>
      <c r="P190" s="250"/>
      <c r="Q190" s="250"/>
      <c r="R190" s="250"/>
      <c r="S190" s="250"/>
      <c r="T190" s="251"/>
      <c r="U190" s="12"/>
      <c r="V190" s="12"/>
      <c r="W190" s="12"/>
      <c r="X190" s="12"/>
      <c r="Y190" s="12"/>
      <c r="Z190" s="12"/>
      <c r="AA190" s="12"/>
      <c r="AB190" s="12"/>
      <c r="AC190" s="12"/>
      <c r="AD190" s="12"/>
      <c r="AE190" s="12"/>
      <c r="AT190" s="252" t="s">
        <v>276</v>
      </c>
      <c r="AU190" s="252" t="s">
        <v>86</v>
      </c>
      <c r="AV190" s="12" t="s">
        <v>86</v>
      </c>
      <c r="AW190" s="12" t="s">
        <v>32</v>
      </c>
      <c r="AX190" s="12" t="s">
        <v>84</v>
      </c>
      <c r="AY190" s="252" t="s">
        <v>251</v>
      </c>
    </row>
    <row r="191" s="2" customFormat="1" ht="37.8" customHeight="1">
      <c r="A191" s="38"/>
      <c r="B191" s="39"/>
      <c r="C191" s="220" t="s">
        <v>8</v>
      </c>
      <c r="D191" s="220" t="s">
        <v>255</v>
      </c>
      <c r="E191" s="221" t="s">
        <v>1288</v>
      </c>
      <c r="F191" s="222" t="s">
        <v>1289</v>
      </c>
      <c r="G191" s="223" t="s">
        <v>592</v>
      </c>
      <c r="H191" s="224">
        <v>935.65300000000002</v>
      </c>
      <c r="I191" s="225"/>
      <c r="J191" s="226">
        <f>ROUND(I191*H191,2)</f>
        <v>0</v>
      </c>
      <c r="K191" s="227"/>
      <c r="L191" s="44"/>
      <c r="M191" s="228" t="s">
        <v>1</v>
      </c>
      <c r="N191" s="229" t="s">
        <v>41</v>
      </c>
      <c r="O191" s="91"/>
      <c r="P191" s="230">
        <f>O191*H191</f>
        <v>0</v>
      </c>
      <c r="Q191" s="230">
        <v>0</v>
      </c>
      <c r="R191" s="230">
        <f>Q191*H191</f>
        <v>0</v>
      </c>
      <c r="S191" s="230">
        <v>0</v>
      </c>
      <c r="T191" s="231">
        <f>S191*H191</f>
        <v>0</v>
      </c>
      <c r="U191" s="38"/>
      <c r="V191" s="38"/>
      <c r="W191" s="38"/>
      <c r="X191" s="38"/>
      <c r="Y191" s="38"/>
      <c r="Z191" s="38"/>
      <c r="AA191" s="38"/>
      <c r="AB191" s="38"/>
      <c r="AC191" s="38"/>
      <c r="AD191" s="38"/>
      <c r="AE191" s="38"/>
      <c r="AR191" s="232" t="s">
        <v>254</v>
      </c>
      <c r="AT191" s="232" t="s">
        <v>255</v>
      </c>
      <c r="AU191" s="232" t="s">
        <v>86</v>
      </c>
      <c r="AY191" s="17" t="s">
        <v>251</v>
      </c>
      <c r="BE191" s="233">
        <f>IF(N191="základní",J191,0)</f>
        <v>0</v>
      </c>
      <c r="BF191" s="233">
        <f>IF(N191="snížená",J191,0)</f>
        <v>0</v>
      </c>
      <c r="BG191" s="233">
        <f>IF(N191="zákl. přenesená",J191,0)</f>
        <v>0</v>
      </c>
      <c r="BH191" s="233">
        <f>IF(N191="sníž. přenesená",J191,0)</f>
        <v>0</v>
      </c>
      <c r="BI191" s="233">
        <f>IF(N191="nulová",J191,0)</f>
        <v>0</v>
      </c>
      <c r="BJ191" s="17" t="s">
        <v>84</v>
      </c>
      <c r="BK191" s="233">
        <f>ROUND(I191*H191,2)</f>
        <v>0</v>
      </c>
      <c r="BL191" s="17" t="s">
        <v>254</v>
      </c>
      <c r="BM191" s="232" t="s">
        <v>2894</v>
      </c>
    </row>
    <row r="192" s="2" customFormat="1">
      <c r="A192" s="38"/>
      <c r="B192" s="39"/>
      <c r="C192" s="40"/>
      <c r="D192" s="234" t="s">
        <v>260</v>
      </c>
      <c r="E192" s="40"/>
      <c r="F192" s="235" t="s">
        <v>1291</v>
      </c>
      <c r="G192" s="40"/>
      <c r="H192" s="40"/>
      <c r="I192" s="236"/>
      <c r="J192" s="40"/>
      <c r="K192" s="40"/>
      <c r="L192" s="44"/>
      <c r="M192" s="237"/>
      <c r="N192" s="238"/>
      <c r="O192" s="91"/>
      <c r="P192" s="91"/>
      <c r="Q192" s="91"/>
      <c r="R192" s="91"/>
      <c r="S192" s="91"/>
      <c r="T192" s="92"/>
      <c r="U192" s="38"/>
      <c r="V192" s="38"/>
      <c r="W192" s="38"/>
      <c r="X192" s="38"/>
      <c r="Y192" s="38"/>
      <c r="Z192" s="38"/>
      <c r="AA192" s="38"/>
      <c r="AB192" s="38"/>
      <c r="AC192" s="38"/>
      <c r="AD192" s="38"/>
      <c r="AE192" s="38"/>
      <c r="AT192" s="17" t="s">
        <v>260</v>
      </c>
      <c r="AU192" s="17" t="s">
        <v>86</v>
      </c>
    </row>
    <row r="193" s="2" customFormat="1">
      <c r="A193" s="38"/>
      <c r="B193" s="39"/>
      <c r="C193" s="40"/>
      <c r="D193" s="240" t="s">
        <v>274</v>
      </c>
      <c r="E193" s="40"/>
      <c r="F193" s="241" t="s">
        <v>1292</v>
      </c>
      <c r="G193" s="40"/>
      <c r="H193" s="40"/>
      <c r="I193" s="236"/>
      <c r="J193" s="40"/>
      <c r="K193" s="40"/>
      <c r="L193" s="44"/>
      <c r="M193" s="237"/>
      <c r="N193" s="238"/>
      <c r="O193" s="91"/>
      <c r="P193" s="91"/>
      <c r="Q193" s="91"/>
      <c r="R193" s="91"/>
      <c r="S193" s="91"/>
      <c r="T193" s="92"/>
      <c r="U193" s="38"/>
      <c r="V193" s="38"/>
      <c r="W193" s="38"/>
      <c r="X193" s="38"/>
      <c r="Y193" s="38"/>
      <c r="Z193" s="38"/>
      <c r="AA193" s="38"/>
      <c r="AB193" s="38"/>
      <c r="AC193" s="38"/>
      <c r="AD193" s="38"/>
      <c r="AE193" s="38"/>
      <c r="AT193" s="17" t="s">
        <v>274</v>
      </c>
      <c r="AU193" s="17" t="s">
        <v>86</v>
      </c>
    </row>
    <row r="194" s="12" customFormat="1">
      <c r="A194" s="12"/>
      <c r="B194" s="242"/>
      <c r="C194" s="243"/>
      <c r="D194" s="234" t="s">
        <v>276</v>
      </c>
      <c r="E194" s="244" t="s">
        <v>1</v>
      </c>
      <c r="F194" s="245" t="s">
        <v>2439</v>
      </c>
      <c r="G194" s="243"/>
      <c r="H194" s="246">
        <v>935.65300000000002</v>
      </c>
      <c r="I194" s="247"/>
      <c r="J194" s="243"/>
      <c r="K194" s="243"/>
      <c r="L194" s="248"/>
      <c r="M194" s="249"/>
      <c r="N194" s="250"/>
      <c r="O194" s="250"/>
      <c r="P194" s="250"/>
      <c r="Q194" s="250"/>
      <c r="R194" s="250"/>
      <c r="S194" s="250"/>
      <c r="T194" s="251"/>
      <c r="U194" s="12"/>
      <c r="V194" s="12"/>
      <c r="W194" s="12"/>
      <c r="X194" s="12"/>
      <c r="Y194" s="12"/>
      <c r="Z194" s="12"/>
      <c r="AA194" s="12"/>
      <c r="AB194" s="12"/>
      <c r="AC194" s="12"/>
      <c r="AD194" s="12"/>
      <c r="AE194" s="12"/>
      <c r="AT194" s="252" t="s">
        <v>276</v>
      </c>
      <c r="AU194" s="252" t="s">
        <v>86</v>
      </c>
      <c r="AV194" s="12" t="s">
        <v>86</v>
      </c>
      <c r="AW194" s="12" t="s">
        <v>32</v>
      </c>
      <c r="AX194" s="12" t="s">
        <v>84</v>
      </c>
      <c r="AY194" s="252" t="s">
        <v>251</v>
      </c>
    </row>
    <row r="195" s="2" customFormat="1" ht="24.15" customHeight="1">
      <c r="A195" s="38"/>
      <c r="B195" s="39"/>
      <c r="C195" s="220" t="s">
        <v>331</v>
      </c>
      <c r="D195" s="220" t="s">
        <v>255</v>
      </c>
      <c r="E195" s="221" t="s">
        <v>1302</v>
      </c>
      <c r="F195" s="222" t="s">
        <v>1303</v>
      </c>
      <c r="G195" s="223" t="s">
        <v>592</v>
      </c>
      <c r="H195" s="224">
        <v>935.65300000000002</v>
      </c>
      <c r="I195" s="225"/>
      <c r="J195" s="226">
        <f>ROUND(I195*H195,2)</f>
        <v>0</v>
      </c>
      <c r="K195" s="227"/>
      <c r="L195" s="44"/>
      <c r="M195" s="228" t="s">
        <v>1</v>
      </c>
      <c r="N195" s="229" t="s">
        <v>41</v>
      </c>
      <c r="O195" s="91"/>
      <c r="P195" s="230">
        <f>O195*H195</f>
        <v>0</v>
      </c>
      <c r="Q195" s="230">
        <v>0</v>
      </c>
      <c r="R195" s="230">
        <f>Q195*H195</f>
        <v>0</v>
      </c>
      <c r="S195" s="230">
        <v>0</v>
      </c>
      <c r="T195" s="231">
        <f>S195*H195</f>
        <v>0</v>
      </c>
      <c r="U195" s="38"/>
      <c r="V195" s="38"/>
      <c r="W195" s="38"/>
      <c r="X195" s="38"/>
      <c r="Y195" s="38"/>
      <c r="Z195" s="38"/>
      <c r="AA195" s="38"/>
      <c r="AB195" s="38"/>
      <c r="AC195" s="38"/>
      <c r="AD195" s="38"/>
      <c r="AE195" s="38"/>
      <c r="AR195" s="232" t="s">
        <v>254</v>
      </c>
      <c r="AT195" s="232" t="s">
        <v>255</v>
      </c>
      <c r="AU195" s="232" t="s">
        <v>86</v>
      </c>
      <c r="AY195" s="17" t="s">
        <v>251</v>
      </c>
      <c r="BE195" s="233">
        <f>IF(N195="základní",J195,0)</f>
        <v>0</v>
      </c>
      <c r="BF195" s="233">
        <f>IF(N195="snížená",J195,0)</f>
        <v>0</v>
      </c>
      <c r="BG195" s="233">
        <f>IF(N195="zákl. přenesená",J195,0)</f>
        <v>0</v>
      </c>
      <c r="BH195" s="233">
        <f>IF(N195="sníž. přenesená",J195,0)</f>
        <v>0</v>
      </c>
      <c r="BI195" s="233">
        <f>IF(N195="nulová",J195,0)</f>
        <v>0</v>
      </c>
      <c r="BJ195" s="17" t="s">
        <v>84</v>
      </c>
      <c r="BK195" s="233">
        <f>ROUND(I195*H195,2)</f>
        <v>0</v>
      </c>
      <c r="BL195" s="17" t="s">
        <v>254</v>
      </c>
      <c r="BM195" s="232" t="s">
        <v>2895</v>
      </c>
    </row>
    <row r="196" s="2" customFormat="1">
      <c r="A196" s="38"/>
      <c r="B196" s="39"/>
      <c r="C196" s="40"/>
      <c r="D196" s="234" t="s">
        <v>260</v>
      </c>
      <c r="E196" s="40"/>
      <c r="F196" s="235" t="s">
        <v>2896</v>
      </c>
      <c r="G196" s="40"/>
      <c r="H196" s="40"/>
      <c r="I196" s="236"/>
      <c r="J196" s="40"/>
      <c r="K196" s="40"/>
      <c r="L196" s="44"/>
      <c r="M196" s="237"/>
      <c r="N196" s="238"/>
      <c r="O196" s="91"/>
      <c r="P196" s="91"/>
      <c r="Q196" s="91"/>
      <c r="R196" s="91"/>
      <c r="S196" s="91"/>
      <c r="T196" s="92"/>
      <c r="U196" s="38"/>
      <c r="V196" s="38"/>
      <c r="W196" s="38"/>
      <c r="X196" s="38"/>
      <c r="Y196" s="38"/>
      <c r="Z196" s="38"/>
      <c r="AA196" s="38"/>
      <c r="AB196" s="38"/>
      <c r="AC196" s="38"/>
      <c r="AD196" s="38"/>
      <c r="AE196" s="38"/>
      <c r="AT196" s="17" t="s">
        <v>260</v>
      </c>
      <c r="AU196" s="17" t="s">
        <v>86</v>
      </c>
    </row>
    <row r="197" s="2" customFormat="1">
      <c r="A197" s="38"/>
      <c r="B197" s="39"/>
      <c r="C197" s="40"/>
      <c r="D197" s="240" t="s">
        <v>274</v>
      </c>
      <c r="E197" s="40"/>
      <c r="F197" s="241" t="s">
        <v>2897</v>
      </c>
      <c r="G197" s="40"/>
      <c r="H197" s="40"/>
      <c r="I197" s="236"/>
      <c r="J197" s="40"/>
      <c r="K197" s="40"/>
      <c r="L197" s="44"/>
      <c r="M197" s="237"/>
      <c r="N197" s="238"/>
      <c r="O197" s="91"/>
      <c r="P197" s="91"/>
      <c r="Q197" s="91"/>
      <c r="R197" s="91"/>
      <c r="S197" s="91"/>
      <c r="T197" s="92"/>
      <c r="U197" s="38"/>
      <c r="V197" s="38"/>
      <c r="W197" s="38"/>
      <c r="X197" s="38"/>
      <c r="Y197" s="38"/>
      <c r="Z197" s="38"/>
      <c r="AA197" s="38"/>
      <c r="AB197" s="38"/>
      <c r="AC197" s="38"/>
      <c r="AD197" s="38"/>
      <c r="AE197" s="38"/>
      <c r="AT197" s="17" t="s">
        <v>274</v>
      </c>
      <c r="AU197" s="17" t="s">
        <v>86</v>
      </c>
    </row>
    <row r="198" s="13" customFormat="1">
      <c r="A198" s="13"/>
      <c r="B198" s="253"/>
      <c r="C198" s="254"/>
      <c r="D198" s="234" t="s">
        <v>276</v>
      </c>
      <c r="E198" s="255" t="s">
        <v>1</v>
      </c>
      <c r="F198" s="256" t="s">
        <v>2898</v>
      </c>
      <c r="G198" s="254"/>
      <c r="H198" s="255" t="s">
        <v>1</v>
      </c>
      <c r="I198" s="257"/>
      <c r="J198" s="254"/>
      <c r="K198" s="254"/>
      <c r="L198" s="258"/>
      <c r="M198" s="259"/>
      <c r="N198" s="260"/>
      <c r="O198" s="260"/>
      <c r="P198" s="260"/>
      <c r="Q198" s="260"/>
      <c r="R198" s="260"/>
      <c r="S198" s="260"/>
      <c r="T198" s="261"/>
      <c r="U198" s="13"/>
      <c r="V198" s="13"/>
      <c r="W198" s="13"/>
      <c r="X198" s="13"/>
      <c r="Y198" s="13"/>
      <c r="Z198" s="13"/>
      <c r="AA198" s="13"/>
      <c r="AB198" s="13"/>
      <c r="AC198" s="13"/>
      <c r="AD198" s="13"/>
      <c r="AE198" s="13"/>
      <c r="AT198" s="262" t="s">
        <v>276</v>
      </c>
      <c r="AU198" s="262" t="s">
        <v>86</v>
      </c>
      <c r="AV198" s="13" t="s">
        <v>84</v>
      </c>
      <c r="AW198" s="13" t="s">
        <v>32</v>
      </c>
      <c r="AX198" s="13" t="s">
        <v>76</v>
      </c>
      <c r="AY198" s="262" t="s">
        <v>251</v>
      </c>
    </row>
    <row r="199" s="12" customFormat="1">
      <c r="A199" s="12"/>
      <c r="B199" s="242"/>
      <c r="C199" s="243"/>
      <c r="D199" s="234" t="s">
        <v>276</v>
      </c>
      <c r="E199" s="244" t="s">
        <v>1</v>
      </c>
      <c r="F199" s="245" t="s">
        <v>2899</v>
      </c>
      <c r="G199" s="243"/>
      <c r="H199" s="246">
        <v>935.65300000000002</v>
      </c>
      <c r="I199" s="247"/>
      <c r="J199" s="243"/>
      <c r="K199" s="243"/>
      <c r="L199" s="248"/>
      <c r="M199" s="249"/>
      <c r="N199" s="250"/>
      <c r="O199" s="250"/>
      <c r="P199" s="250"/>
      <c r="Q199" s="250"/>
      <c r="R199" s="250"/>
      <c r="S199" s="250"/>
      <c r="T199" s="251"/>
      <c r="U199" s="12"/>
      <c r="V199" s="12"/>
      <c r="W199" s="12"/>
      <c r="X199" s="12"/>
      <c r="Y199" s="12"/>
      <c r="Z199" s="12"/>
      <c r="AA199" s="12"/>
      <c r="AB199" s="12"/>
      <c r="AC199" s="12"/>
      <c r="AD199" s="12"/>
      <c r="AE199" s="12"/>
      <c r="AT199" s="252" t="s">
        <v>276</v>
      </c>
      <c r="AU199" s="252" t="s">
        <v>86</v>
      </c>
      <c r="AV199" s="12" t="s">
        <v>86</v>
      </c>
      <c r="AW199" s="12" t="s">
        <v>32</v>
      </c>
      <c r="AX199" s="12" t="s">
        <v>84</v>
      </c>
      <c r="AY199" s="252" t="s">
        <v>251</v>
      </c>
    </row>
    <row r="200" s="2" customFormat="1" ht="24.15" customHeight="1">
      <c r="A200" s="38"/>
      <c r="B200" s="39"/>
      <c r="C200" s="220" t="s">
        <v>336</v>
      </c>
      <c r="D200" s="220" t="s">
        <v>255</v>
      </c>
      <c r="E200" s="221" t="s">
        <v>1314</v>
      </c>
      <c r="F200" s="222" t="s">
        <v>1315</v>
      </c>
      <c r="G200" s="223" t="s">
        <v>592</v>
      </c>
      <c r="H200" s="224">
        <v>48.600000000000001</v>
      </c>
      <c r="I200" s="225"/>
      <c r="J200" s="226">
        <f>ROUND(I200*H200,2)</f>
        <v>0</v>
      </c>
      <c r="K200" s="227"/>
      <c r="L200" s="44"/>
      <c r="M200" s="228" t="s">
        <v>1</v>
      </c>
      <c r="N200" s="229" t="s">
        <v>41</v>
      </c>
      <c r="O200" s="91"/>
      <c r="P200" s="230">
        <f>O200*H200</f>
        <v>0</v>
      </c>
      <c r="Q200" s="230">
        <v>0</v>
      </c>
      <c r="R200" s="230">
        <f>Q200*H200</f>
        <v>0</v>
      </c>
      <c r="S200" s="230">
        <v>0</v>
      </c>
      <c r="T200" s="231">
        <f>S200*H200</f>
        <v>0</v>
      </c>
      <c r="U200" s="38"/>
      <c r="V200" s="38"/>
      <c r="W200" s="38"/>
      <c r="X200" s="38"/>
      <c r="Y200" s="38"/>
      <c r="Z200" s="38"/>
      <c r="AA200" s="38"/>
      <c r="AB200" s="38"/>
      <c r="AC200" s="38"/>
      <c r="AD200" s="38"/>
      <c r="AE200" s="38"/>
      <c r="AR200" s="232" t="s">
        <v>254</v>
      </c>
      <c r="AT200" s="232" t="s">
        <v>255</v>
      </c>
      <c r="AU200" s="232" t="s">
        <v>86</v>
      </c>
      <c r="AY200" s="17" t="s">
        <v>251</v>
      </c>
      <c r="BE200" s="233">
        <f>IF(N200="základní",J200,0)</f>
        <v>0</v>
      </c>
      <c r="BF200" s="233">
        <f>IF(N200="snížená",J200,0)</f>
        <v>0</v>
      </c>
      <c r="BG200" s="233">
        <f>IF(N200="zákl. přenesená",J200,0)</f>
        <v>0</v>
      </c>
      <c r="BH200" s="233">
        <f>IF(N200="sníž. přenesená",J200,0)</f>
        <v>0</v>
      </c>
      <c r="BI200" s="233">
        <f>IF(N200="nulová",J200,0)</f>
        <v>0</v>
      </c>
      <c r="BJ200" s="17" t="s">
        <v>84</v>
      </c>
      <c r="BK200" s="233">
        <f>ROUND(I200*H200,2)</f>
        <v>0</v>
      </c>
      <c r="BL200" s="17" t="s">
        <v>254</v>
      </c>
      <c r="BM200" s="232" t="s">
        <v>2900</v>
      </c>
    </row>
    <row r="201" s="2" customFormat="1">
      <c r="A201" s="38"/>
      <c r="B201" s="39"/>
      <c r="C201" s="40"/>
      <c r="D201" s="234" t="s">
        <v>260</v>
      </c>
      <c r="E201" s="40"/>
      <c r="F201" s="235" t="s">
        <v>1317</v>
      </c>
      <c r="G201" s="40"/>
      <c r="H201" s="40"/>
      <c r="I201" s="236"/>
      <c r="J201" s="40"/>
      <c r="K201" s="40"/>
      <c r="L201" s="44"/>
      <c r="M201" s="237"/>
      <c r="N201" s="238"/>
      <c r="O201" s="91"/>
      <c r="P201" s="91"/>
      <c r="Q201" s="91"/>
      <c r="R201" s="91"/>
      <c r="S201" s="91"/>
      <c r="T201" s="92"/>
      <c r="U201" s="38"/>
      <c r="V201" s="38"/>
      <c r="W201" s="38"/>
      <c r="X201" s="38"/>
      <c r="Y201" s="38"/>
      <c r="Z201" s="38"/>
      <c r="AA201" s="38"/>
      <c r="AB201" s="38"/>
      <c r="AC201" s="38"/>
      <c r="AD201" s="38"/>
      <c r="AE201" s="38"/>
      <c r="AT201" s="17" t="s">
        <v>260</v>
      </c>
      <c r="AU201" s="17" t="s">
        <v>86</v>
      </c>
    </row>
    <row r="202" s="2" customFormat="1">
      <c r="A202" s="38"/>
      <c r="B202" s="39"/>
      <c r="C202" s="40"/>
      <c r="D202" s="240" t="s">
        <v>274</v>
      </c>
      <c r="E202" s="40"/>
      <c r="F202" s="241" t="s">
        <v>1318</v>
      </c>
      <c r="G202" s="40"/>
      <c r="H202" s="40"/>
      <c r="I202" s="236"/>
      <c r="J202" s="40"/>
      <c r="K202" s="40"/>
      <c r="L202" s="44"/>
      <c r="M202" s="237"/>
      <c r="N202" s="238"/>
      <c r="O202" s="91"/>
      <c r="P202" s="91"/>
      <c r="Q202" s="91"/>
      <c r="R202" s="91"/>
      <c r="S202" s="91"/>
      <c r="T202" s="92"/>
      <c r="U202" s="38"/>
      <c r="V202" s="38"/>
      <c r="W202" s="38"/>
      <c r="X202" s="38"/>
      <c r="Y202" s="38"/>
      <c r="Z202" s="38"/>
      <c r="AA202" s="38"/>
      <c r="AB202" s="38"/>
      <c r="AC202" s="38"/>
      <c r="AD202" s="38"/>
      <c r="AE202" s="38"/>
      <c r="AT202" s="17" t="s">
        <v>274</v>
      </c>
      <c r="AU202" s="17" t="s">
        <v>86</v>
      </c>
    </row>
    <row r="203" s="13" customFormat="1">
      <c r="A203" s="13"/>
      <c r="B203" s="253"/>
      <c r="C203" s="254"/>
      <c r="D203" s="234" t="s">
        <v>276</v>
      </c>
      <c r="E203" s="255" t="s">
        <v>1</v>
      </c>
      <c r="F203" s="256" t="s">
        <v>2901</v>
      </c>
      <c r="G203" s="254"/>
      <c r="H203" s="255" t="s">
        <v>1</v>
      </c>
      <c r="I203" s="257"/>
      <c r="J203" s="254"/>
      <c r="K203" s="254"/>
      <c r="L203" s="258"/>
      <c r="M203" s="259"/>
      <c r="N203" s="260"/>
      <c r="O203" s="260"/>
      <c r="P203" s="260"/>
      <c r="Q203" s="260"/>
      <c r="R203" s="260"/>
      <c r="S203" s="260"/>
      <c r="T203" s="261"/>
      <c r="U203" s="13"/>
      <c r="V203" s="13"/>
      <c r="W203" s="13"/>
      <c r="X203" s="13"/>
      <c r="Y203" s="13"/>
      <c r="Z203" s="13"/>
      <c r="AA203" s="13"/>
      <c r="AB203" s="13"/>
      <c r="AC203" s="13"/>
      <c r="AD203" s="13"/>
      <c r="AE203" s="13"/>
      <c r="AT203" s="262" t="s">
        <v>276</v>
      </c>
      <c r="AU203" s="262" t="s">
        <v>86</v>
      </c>
      <c r="AV203" s="13" t="s">
        <v>84</v>
      </c>
      <c r="AW203" s="13" t="s">
        <v>32</v>
      </c>
      <c r="AX203" s="13" t="s">
        <v>76</v>
      </c>
      <c r="AY203" s="262" t="s">
        <v>251</v>
      </c>
    </row>
    <row r="204" s="13" customFormat="1">
      <c r="A204" s="13"/>
      <c r="B204" s="253"/>
      <c r="C204" s="254"/>
      <c r="D204" s="234" t="s">
        <v>276</v>
      </c>
      <c r="E204" s="255" t="s">
        <v>1</v>
      </c>
      <c r="F204" s="256" t="s">
        <v>2902</v>
      </c>
      <c r="G204" s="254"/>
      <c r="H204" s="255" t="s">
        <v>1</v>
      </c>
      <c r="I204" s="257"/>
      <c r="J204" s="254"/>
      <c r="K204" s="254"/>
      <c r="L204" s="258"/>
      <c r="M204" s="259"/>
      <c r="N204" s="260"/>
      <c r="O204" s="260"/>
      <c r="P204" s="260"/>
      <c r="Q204" s="260"/>
      <c r="R204" s="260"/>
      <c r="S204" s="260"/>
      <c r="T204" s="261"/>
      <c r="U204" s="13"/>
      <c r="V204" s="13"/>
      <c r="W204" s="13"/>
      <c r="X204" s="13"/>
      <c r="Y204" s="13"/>
      <c r="Z204" s="13"/>
      <c r="AA204" s="13"/>
      <c r="AB204" s="13"/>
      <c r="AC204" s="13"/>
      <c r="AD204" s="13"/>
      <c r="AE204" s="13"/>
      <c r="AT204" s="262" t="s">
        <v>276</v>
      </c>
      <c r="AU204" s="262" t="s">
        <v>86</v>
      </c>
      <c r="AV204" s="13" t="s">
        <v>84</v>
      </c>
      <c r="AW204" s="13" t="s">
        <v>32</v>
      </c>
      <c r="AX204" s="13" t="s">
        <v>76</v>
      </c>
      <c r="AY204" s="262" t="s">
        <v>251</v>
      </c>
    </row>
    <row r="205" s="12" customFormat="1">
      <c r="A205" s="12"/>
      <c r="B205" s="242"/>
      <c r="C205" s="243"/>
      <c r="D205" s="234" t="s">
        <v>276</v>
      </c>
      <c r="E205" s="244" t="s">
        <v>1</v>
      </c>
      <c r="F205" s="245" t="s">
        <v>2903</v>
      </c>
      <c r="G205" s="243"/>
      <c r="H205" s="246">
        <v>30.600000000000001</v>
      </c>
      <c r="I205" s="247"/>
      <c r="J205" s="243"/>
      <c r="K205" s="243"/>
      <c r="L205" s="248"/>
      <c r="M205" s="249"/>
      <c r="N205" s="250"/>
      <c r="O205" s="250"/>
      <c r="P205" s="250"/>
      <c r="Q205" s="250"/>
      <c r="R205" s="250"/>
      <c r="S205" s="250"/>
      <c r="T205" s="251"/>
      <c r="U205" s="12"/>
      <c r="V205" s="12"/>
      <c r="W205" s="12"/>
      <c r="X205" s="12"/>
      <c r="Y205" s="12"/>
      <c r="Z205" s="12"/>
      <c r="AA205" s="12"/>
      <c r="AB205" s="12"/>
      <c r="AC205" s="12"/>
      <c r="AD205" s="12"/>
      <c r="AE205" s="12"/>
      <c r="AT205" s="252" t="s">
        <v>276</v>
      </c>
      <c r="AU205" s="252" t="s">
        <v>86</v>
      </c>
      <c r="AV205" s="12" t="s">
        <v>86</v>
      </c>
      <c r="AW205" s="12" t="s">
        <v>32</v>
      </c>
      <c r="AX205" s="12" t="s">
        <v>76</v>
      </c>
      <c r="AY205" s="252" t="s">
        <v>251</v>
      </c>
    </row>
    <row r="206" s="12" customFormat="1">
      <c r="A206" s="12"/>
      <c r="B206" s="242"/>
      <c r="C206" s="243"/>
      <c r="D206" s="234" t="s">
        <v>276</v>
      </c>
      <c r="E206" s="244" t="s">
        <v>1</v>
      </c>
      <c r="F206" s="245" t="s">
        <v>2904</v>
      </c>
      <c r="G206" s="243"/>
      <c r="H206" s="246">
        <v>18</v>
      </c>
      <c r="I206" s="247"/>
      <c r="J206" s="243"/>
      <c r="K206" s="243"/>
      <c r="L206" s="248"/>
      <c r="M206" s="249"/>
      <c r="N206" s="250"/>
      <c r="O206" s="250"/>
      <c r="P206" s="250"/>
      <c r="Q206" s="250"/>
      <c r="R206" s="250"/>
      <c r="S206" s="250"/>
      <c r="T206" s="251"/>
      <c r="U206" s="12"/>
      <c r="V206" s="12"/>
      <c r="W206" s="12"/>
      <c r="X206" s="12"/>
      <c r="Y206" s="12"/>
      <c r="Z206" s="12"/>
      <c r="AA206" s="12"/>
      <c r="AB206" s="12"/>
      <c r="AC206" s="12"/>
      <c r="AD206" s="12"/>
      <c r="AE206" s="12"/>
      <c r="AT206" s="252" t="s">
        <v>276</v>
      </c>
      <c r="AU206" s="252" t="s">
        <v>86</v>
      </c>
      <c r="AV206" s="12" t="s">
        <v>86</v>
      </c>
      <c r="AW206" s="12" t="s">
        <v>32</v>
      </c>
      <c r="AX206" s="12" t="s">
        <v>76</v>
      </c>
      <c r="AY206" s="252" t="s">
        <v>251</v>
      </c>
    </row>
    <row r="207" s="15" customFormat="1">
      <c r="A207" s="15"/>
      <c r="B207" s="274"/>
      <c r="C207" s="275"/>
      <c r="D207" s="234" t="s">
        <v>276</v>
      </c>
      <c r="E207" s="276" t="s">
        <v>2822</v>
      </c>
      <c r="F207" s="277" t="s">
        <v>423</v>
      </c>
      <c r="G207" s="275"/>
      <c r="H207" s="278">
        <v>48.600000000000001</v>
      </c>
      <c r="I207" s="279"/>
      <c r="J207" s="275"/>
      <c r="K207" s="275"/>
      <c r="L207" s="280"/>
      <c r="M207" s="281"/>
      <c r="N207" s="282"/>
      <c r="O207" s="282"/>
      <c r="P207" s="282"/>
      <c r="Q207" s="282"/>
      <c r="R207" s="282"/>
      <c r="S207" s="282"/>
      <c r="T207" s="283"/>
      <c r="U207" s="15"/>
      <c r="V207" s="15"/>
      <c r="W207" s="15"/>
      <c r="X207" s="15"/>
      <c r="Y207" s="15"/>
      <c r="Z207" s="15"/>
      <c r="AA207" s="15"/>
      <c r="AB207" s="15"/>
      <c r="AC207" s="15"/>
      <c r="AD207" s="15"/>
      <c r="AE207" s="15"/>
      <c r="AT207" s="284" t="s">
        <v>276</v>
      </c>
      <c r="AU207" s="284" t="s">
        <v>86</v>
      </c>
      <c r="AV207" s="15" t="s">
        <v>254</v>
      </c>
      <c r="AW207" s="15" t="s">
        <v>32</v>
      </c>
      <c r="AX207" s="15" t="s">
        <v>84</v>
      </c>
      <c r="AY207" s="284" t="s">
        <v>251</v>
      </c>
    </row>
    <row r="208" s="2" customFormat="1" ht="33" customHeight="1">
      <c r="A208" s="38"/>
      <c r="B208" s="39"/>
      <c r="C208" s="220" t="s">
        <v>342</v>
      </c>
      <c r="D208" s="220" t="s">
        <v>255</v>
      </c>
      <c r="E208" s="221" t="s">
        <v>1321</v>
      </c>
      <c r="F208" s="222" t="s">
        <v>1322</v>
      </c>
      <c r="G208" s="223" t="s">
        <v>592</v>
      </c>
      <c r="H208" s="224">
        <v>446.48000000000002</v>
      </c>
      <c r="I208" s="225"/>
      <c r="J208" s="226">
        <f>ROUND(I208*H208,2)</f>
        <v>0</v>
      </c>
      <c r="K208" s="227"/>
      <c r="L208" s="44"/>
      <c r="M208" s="228" t="s">
        <v>1</v>
      </c>
      <c r="N208" s="229" t="s">
        <v>41</v>
      </c>
      <c r="O208" s="91"/>
      <c r="P208" s="230">
        <f>O208*H208</f>
        <v>0</v>
      </c>
      <c r="Q208" s="230">
        <v>0</v>
      </c>
      <c r="R208" s="230">
        <f>Q208*H208</f>
        <v>0</v>
      </c>
      <c r="S208" s="230">
        <v>0</v>
      </c>
      <c r="T208" s="231">
        <f>S208*H208</f>
        <v>0</v>
      </c>
      <c r="U208" s="38"/>
      <c r="V208" s="38"/>
      <c r="W208" s="38"/>
      <c r="X208" s="38"/>
      <c r="Y208" s="38"/>
      <c r="Z208" s="38"/>
      <c r="AA208" s="38"/>
      <c r="AB208" s="38"/>
      <c r="AC208" s="38"/>
      <c r="AD208" s="38"/>
      <c r="AE208" s="38"/>
      <c r="AR208" s="232" t="s">
        <v>254</v>
      </c>
      <c r="AT208" s="232" t="s">
        <v>255</v>
      </c>
      <c r="AU208" s="232" t="s">
        <v>86</v>
      </c>
      <c r="AY208" s="17" t="s">
        <v>251</v>
      </c>
      <c r="BE208" s="233">
        <f>IF(N208="základní",J208,0)</f>
        <v>0</v>
      </c>
      <c r="BF208" s="233">
        <f>IF(N208="snížená",J208,0)</f>
        <v>0</v>
      </c>
      <c r="BG208" s="233">
        <f>IF(N208="zákl. přenesená",J208,0)</f>
        <v>0</v>
      </c>
      <c r="BH208" s="233">
        <f>IF(N208="sníž. přenesená",J208,0)</f>
        <v>0</v>
      </c>
      <c r="BI208" s="233">
        <f>IF(N208="nulová",J208,0)</f>
        <v>0</v>
      </c>
      <c r="BJ208" s="17" t="s">
        <v>84</v>
      </c>
      <c r="BK208" s="233">
        <f>ROUND(I208*H208,2)</f>
        <v>0</v>
      </c>
      <c r="BL208" s="17" t="s">
        <v>254</v>
      </c>
      <c r="BM208" s="232" t="s">
        <v>2905</v>
      </c>
    </row>
    <row r="209" s="2" customFormat="1">
      <c r="A209" s="38"/>
      <c r="B209" s="39"/>
      <c r="C209" s="40"/>
      <c r="D209" s="234" t="s">
        <v>260</v>
      </c>
      <c r="E209" s="40"/>
      <c r="F209" s="235" t="s">
        <v>1324</v>
      </c>
      <c r="G209" s="40"/>
      <c r="H209" s="40"/>
      <c r="I209" s="236"/>
      <c r="J209" s="40"/>
      <c r="K209" s="40"/>
      <c r="L209" s="44"/>
      <c r="M209" s="237"/>
      <c r="N209" s="238"/>
      <c r="O209" s="91"/>
      <c r="P209" s="91"/>
      <c r="Q209" s="91"/>
      <c r="R209" s="91"/>
      <c r="S209" s="91"/>
      <c r="T209" s="92"/>
      <c r="U209" s="38"/>
      <c r="V209" s="38"/>
      <c r="W209" s="38"/>
      <c r="X209" s="38"/>
      <c r="Y209" s="38"/>
      <c r="Z209" s="38"/>
      <c r="AA209" s="38"/>
      <c r="AB209" s="38"/>
      <c r="AC209" s="38"/>
      <c r="AD209" s="38"/>
      <c r="AE209" s="38"/>
      <c r="AT209" s="17" t="s">
        <v>260</v>
      </c>
      <c r="AU209" s="17" t="s">
        <v>86</v>
      </c>
    </row>
    <row r="210" s="2" customFormat="1">
      <c r="A210" s="38"/>
      <c r="B210" s="39"/>
      <c r="C210" s="40"/>
      <c r="D210" s="240" t="s">
        <v>274</v>
      </c>
      <c r="E210" s="40"/>
      <c r="F210" s="241" t="s">
        <v>1325</v>
      </c>
      <c r="G210" s="40"/>
      <c r="H210" s="40"/>
      <c r="I210" s="236"/>
      <c r="J210" s="40"/>
      <c r="K210" s="40"/>
      <c r="L210" s="44"/>
      <c r="M210" s="237"/>
      <c r="N210" s="238"/>
      <c r="O210" s="91"/>
      <c r="P210" s="91"/>
      <c r="Q210" s="91"/>
      <c r="R210" s="91"/>
      <c r="S210" s="91"/>
      <c r="T210" s="92"/>
      <c r="U210" s="38"/>
      <c r="V210" s="38"/>
      <c r="W210" s="38"/>
      <c r="X210" s="38"/>
      <c r="Y210" s="38"/>
      <c r="Z210" s="38"/>
      <c r="AA210" s="38"/>
      <c r="AB210" s="38"/>
      <c r="AC210" s="38"/>
      <c r="AD210" s="38"/>
      <c r="AE210" s="38"/>
      <c r="AT210" s="17" t="s">
        <v>274</v>
      </c>
      <c r="AU210" s="17" t="s">
        <v>86</v>
      </c>
    </row>
    <row r="211" s="12" customFormat="1">
      <c r="A211" s="12"/>
      <c r="B211" s="242"/>
      <c r="C211" s="243"/>
      <c r="D211" s="234" t="s">
        <v>276</v>
      </c>
      <c r="E211" s="244" t="s">
        <v>1</v>
      </c>
      <c r="F211" s="245" t="s">
        <v>2906</v>
      </c>
      <c r="G211" s="243"/>
      <c r="H211" s="246">
        <v>295.48000000000002</v>
      </c>
      <c r="I211" s="247"/>
      <c r="J211" s="243"/>
      <c r="K211" s="243"/>
      <c r="L211" s="248"/>
      <c r="M211" s="249"/>
      <c r="N211" s="250"/>
      <c r="O211" s="250"/>
      <c r="P211" s="250"/>
      <c r="Q211" s="250"/>
      <c r="R211" s="250"/>
      <c r="S211" s="250"/>
      <c r="T211" s="251"/>
      <c r="U211" s="12"/>
      <c r="V211" s="12"/>
      <c r="W211" s="12"/>
      <c r="X211" s="12"/>
      <c r="Y211" s="12"/>
      <c r="Z211" s="12"/>
      <c r="AA211" s="12"/>
      <c r="AB211" s="12"/>
      <c r="AC211" s="12"/>
      <c r="AD211" s="12"/>
      <c r="AE211" s="12"/>
      <c r="AT211" s="252" t="s">
        <v>276</v>
      </c>
      <c r="AU211" s="252" t="s">
        <v>86</v>
      </c>
      <c r="AV211" s="12" t="s">
        <v>86</v>
      </c>
      <c r="AW211" s="12" t="s">
        <v>32</v>
      </c>
      <c r="AX211" s="12" t="s">
        <v>76</v>
      </c>
      <c r="AY211" s="252" t="s">
        <v>251</v>
      </c>
    </row>
    <row r="212" s="12" customFormat="1">
      <c r="A212" s="12"/>
      <c r="B212" s="242"/>
      <c r="C212" s="243"/>
      <c r="D212" s="234" t="s">
        <v>276</v>
      </c>
      <c r="E212" s="244" t="s">
        <v>1</v>
      </c>
      <c r="F212" s="245" t="s">
        <v>2907</v>
      </c>
      <c r="G212" s="243"/>
      <c r="H212" s="246">
        <v>36.899999999999999</v>
      </c>
      <c r="I212" s="247"/>
      <c r="J212" s="243"/>
      <c r="K212" s="243"/>
      <c r="L212" s="248"/>
      <c r="M212" s="249"/>
      <c r="N212" s="250"/>
      <c r="O212" s="250"/>
      <c r="P212" s="250"/>
      <c r="Q212" s="250"/>
      <c r="R212" s="250"/>
      <c r="S212" s="250"/>
      <c r="T212" s="251"/>
      <c r="U212" s="12"/>
      <c r="V212" s="12"/>
      <c r="W212" s="12"/>
      <c r="X212" s="12"/>
      <c r="Y212" s="12"/>
      <c r="Z212" s="12"/>
      <c r="AA212" s="12"/>
      <c r="AB212" s="12"/>
      <c r="AC212" s="12"/>
      <c r="AD212" s="12"/>
      <c r="AE212" s="12"/>
      <c r="AT212" s="252" t="s">
        <v>276</v>
      </c>
      <c r="AU212" s="252" t="s">
        <v>86</v>
      </c>
      <c r="AV212" s="12" t="s">
        <v>86</v>
      </c>
      <c r="AW212" s="12" t="s">
        <v>32</v>
      </c>
      <c r="AX212" s="12" t="s">
        <v>76</v>
      </c>
      <c r="AY212" s="252" t="s">
        <v>251</v>
      </c>
    </row>
    <row r="213" s="12" customFormat="1">
      <c r="A213" s="12"/>
      <c r="B213" s="242"/>
      <c r="C213" s="243"/>
      <c r="D213" s="234" t="s">
        <v>276</v>
      </c>
      <c r="E213" s="244" t="s">
        <v>1</v>
      </c>
      <c r="F213" s="245" t="s">
        <v>2908</v>
      </c>
      <c r="G213" s="243"/>
      <c r="H213" s="246">
        <v>1.5</v>
      </c>
      <c r="I213" s="247"/>
      <c r="J213" s="243"/>
      <c r="K213" s="243"/>
      <c r="L213" s="248"/>
      <c r="M213" s="249"/>
      <c r="N213" s="250"/>
      <c r="O213" s="250"/>
      <c r="P213" s="250"/>
      <c r="Q213" s="250"/>
      <c r="R213" s="250"/>
      <c r="S213" s="250"/>
      <c r="T213" s="251"/>
      <c r="U213" s="12"/>
      <c r="V213" s="12"/>
      <c r="W213" s="12"/>
      <c r="X213" s="12"/>
      <c r="Y213" s="12"/>
      <c r="Z213" s="12"/>
      <c r="AA213" s="12"/>
      <c r="AB213" s="12"/>
      <c r="AC213" s="12"/>
      <c r="AD213" s="12"/>
      <c r="AE213" s="12"/>
      <c r="AT213" s="252" t="s">
        <v>276</v>
      </c>
      <c r="AU213" s="252" t="s">
        <v>86</v>
      </c>
      <c r="AV213" s="12" t="s">
        <v>86</v>
      </c>
      <c r="AW213" s="12" t="s">
        <v>32</v>
      </c>
      <c r="AX213" s="12" t="s">
        <v>76</v>
      </c>
      <c r="AY213" s="252" t="s">
        <v>251</v>
      </c>
    </row>
    <row r="214" s="12" customFormat="1">
      <c r="A214" s="12"/>
      <c r="B214" s="242"/>
      <c r="C214" s="243"/>
      <c r="D214" s="234" t="s">
        <v>276</v>
      </c>
      <c r="E214" s="244" t="s">
        <v>1</v>
      </c>
      <c r="F214" s="245" t="s">
        <v>2909</v>
      </c>
      <c r="G214" s="243"/>
      <c r="H214" s="246">
        <v>18.600000000000001</v>
      </c>
      <c r="I214" s="247"/>
      <c r="J214" s="243"/>
      <c r="K214" s="243"/>
      <c r="L214" s="248"/>
      <c r="M214" s="249"/>
      <c r="N214" s="250"/>
      <c r="O214" s="250"/>
      <c r="P214" s="250"/>
      <c r="Q214" s="250"/>
      <c r="R214" s="250"/>
      <c r="S214" s="250"/>
      <c r="T214" s="251"/>
      <c r="U214" s="12"/>
      <c r="V214" s="12"/>
      <c r="W214" s="12"/>
      <c r="X214" s="12"/>
      <c r="Y214" s="12"/>
      <c r="Z214" s="12"/>
      <c r="AA214" s="12"/>
      <c r="AB214" s="12"/>
      <c r="AC214" s="12"/>
      <c r="AD214" s="12"/>
      <c r="AE214" s="12"/>
      <c r="AT214" s="252" t="s">
        <v>276</v>
      </c>
      <c r="AU214" s="252" t="s">
        <v>86</v>
      </c>
      <c r="AV214" s="12" t="s">
        <v>86</v>
      </c>
      <c r="AW214" s="12" t="s">
        <v>32</v>
      </c>
      <c r="AX214" s="12" t="s">
        <v>76</v>
      </c>
      <c r="AY214" s="252" t="s">
        <v>251</v>
      </c>
    </row>
    <row r="215" s="12" customFormat="1">
      <c r="A215" s="12"/>
      <c r="B215" s="242"/>
      <c r="C215" s="243"/>
      <c r="D215" s="234" t="s">
        <v>276</v>
      </c>
      <c r="E215" s="244" t="s">
        <v>1</v>
      </c>
      <c r="F215" s="245" t="s">
        <v>2910</v>
      </c>
      <c r="G215" s="243"/>
      <c r="H215" s="246">
        <v>94</v>
      </c>
      <c r="I215" s="247"/>
      <c r="J215" s="243"/>
      <c r="K215" s="243"/>
      <c r="L215" s="248"/>
      <c r="M215" s="249"/>
      <c r="N215" s="250"/>
      <c r="O215" s="250"/>
      <c r="P215" s="250"/>
      <c r="Q215" s="250"/>
      <c r="R215" s="250"/>
      <c r="S215" s="250"/>
      <c r="T215" s="251"/>
      <c r="U215" s="12"/>
      <c r="V215" s="12"/>
      <c r="W215" s="12"/>
      <c r="X215" s="12"/>
      <c r="Y215" s="12"/>
      <c r="Z215" s="12"/>
      <c r="AA215" s="12"/>
      <c r="AB215" s="12"/>
      <c r="AC215" s="12"/>
      <c r="AD215" s="12"/>
      <c r="AE215" s="12"/>
      <c r="AT215" s="252" t="s">
        <v>276</v>
      </c>
      <c r="AU215" s="252" t="s">
        <v>86</v>
      </c>
      <c r="AV215" s="12" t="s">
        <v>86</v>
      </c>
      <c r="AW215" s="12" t="s">
        <v>32</v>
      </c>
      <c r="AX215" s="12" t="s">
        <v>76</v>
      </c>
      <c r="AY215" s="252" t="s">
        <v>251</v>
      </c>
    </row>
    <row r="216" s="15" customFormat="1">
      <c r="A216" s="15"/>
      <c r="B216" s="274"/>
      <c r="C216" s="275"/>
      <c r="D216" s="234" t="s">
        <v>276</v>
      </c>
      <c r="E216" s="276" t="s">
        <v>2433</v>
      </c>
      <c r="F216" s="277" t="s">
        <v>423</v>
      </c>
      <c r="G216" s="275"/>
      <c r="H216" s="278">
        <v>446.48000000000002</v>
      </c>
      <c r="I216" s="279"/>
      <c r="J216" s="275"/>
      <c r="K216" s="275"/>
      <c r="L216" s="280"/>
      <c r="M216" s="281"/>
      <c r="N216" s="282"/>
      <c r="O216" s="282"/>
      <c r="P216" s="282"/>
      <c r="Q216" s="282"/>
      <c r="R216" s="282"/>
      <c r="S216" s="282"/>
      <c r="T216" s="283"/>
      <c r="U216" s="15"/>
      <c r="V216" s="15"/>
      <c r="W216" s="15"/>
      <c r="X216" s="15"/>
      <c r="Y216" s="15"/>
      <c r="Z216" s="15"/>
      <c r="AA216" s="15"/>
      <c r="AB216" s="15"/>
      <c r="AC216" s="15"/>
      <c r="AD216" s="15"/>
      <c r="AE216" s="15"/>
      <c r="AT216" s="284" t="s">
        <v>276</v>
      </c>
      <c r="AU216" s="284" t="s">
        <v>86</v>
      </c>
      <c r="AV216" s="15" t="s">
        <v>254</v>
      </c>
      <c r="AW216" s="15" t="s">
        <v>32</v>
      </c>
      <c r="AX216" s="15" t="s">
        <v>84</v>
      </c>
      <c r="AY216" s="284" t="s">
        <v>251</v>
      </c>
    </row>
    <row r="217" s="2" customFormat="1" ht="16.5" customHeight="1">
      <c r="A217" s="38"/>
      <c r="B217" s="39"/>
      <c r="C217" s="292" t="s">
        <v>350</v>
      </c>
      <c r="D217" s="292" t="s">
        <v>1133</v>
      </c>
      <c r="E217" s="293" t="s">
        <v>1338</v>
      </c>
      <c r="F217" s="294" t="s">
        <v>1339</v>
      </c>
      <c r="G217" s="295" t="s">
        <v>681</v>
      </c>
      <c r="H217" s="296">
        <v>803.66399999999999</v>
      </c>
      <c r="I217" s="297"/>
      <c r="J217" s="298">
        <f>ROUND(I217*H217,2)</f>
        <v>0</v>
      </c>
      <c r="K217" s="299"/>
      <c r="L217" s="300"/>
      <c r="M217" s="301" t="s">
        <v>1</v>
      </c>
      <c r="N217" s="302" t="s">
        <v>41</v>
      </c>
      <c r="O217" s="91"/>
      <c r="P217" s="230">
        <f>O217*H217</f>
        <v>0</v>
      </c>
      <c r="Q217" s="230">
        <v>1</v>
      </c>
      <c r="R217" s="230">
        <f>Q217*H217</f>
        <v>803.66399999999999</v>
      </c>
      <c r="S217" s="230">
        <v>0</v>
      </c>
      <c r="T217" s="231">
        <f>S217*H217</f>
        <v>0</v>
      </c>
      <c r="U217" s="38"/>
      <c r="V217" s="38"/>
      <c r="W217" s="38"/>
      <c r="X217" s="38"/>
      <c r="Y217" s="38"/>
      <c r="Z217" s="38"/>
      <c r="AA217" s="38"/>
      <c r="AB217" s="38"/>
      <c r="AC217" s="38"/>
      <c r="AD217" s="38"/>
      <c r="AE217" s="38"/>
      <c r="AR217" s="232" t="s">
        <v>299</v>
      </c>
      <c r="AT217" s="232" t="s">
        <v>1133</v>
      </c>
      <c r="AU217" s="232" t="s">
        <v>86</v>
      </c>
      <c r="AY217" s="17" t="s">
        <v>251</v>
      </c>
      <c r="BE217" s="233">
        <f>IF(N217="základní",J217,0)</f>
        <v>0</v>
      </c>
      <c r="BF217" s="233">
        <f>IF(N217="snížená",J217,0)</f>
        <v>0</v>
      </c>
      <c r="BG217" s="233">
        <f>IF(N217="zákl. přenesená",J217,0)</f>
        <v>0</v>
      </c>
      <c r="BH217" s="233">
        <f>IF(N217="sníž. přenesená",J217,0)</f>
        <v>0</v>
      </c>
      <c r="BI217" s="233">
        <f>IF(N217="nulová",J217,0)</f>
        <v>0</v>
      </c>
      <c r="BJ217" s="17" t="s">
        <v>84</v>
      </c>
      <c r="BK217" s="233">
        <f>ROUND(I217*H217,2)</f>
        <v>0</v>
      </c>
      <c r="BL217" s="17" t="s">
        <v>254</v>
      </c>
      <c r="BM217" s="232" t="s">
        <v>2911</v>
      </c>
    </row>
    <row r="218" s="2" customFormat="1">
      <c r="A218" s="38"/>
      <c r="B218" s="39"/>
      <c r="C218" s="40"/>
      <c r="D218" s="234" t="s">
        <v>260</v>
      </c>
      <c r="E218" s="40"/>
      <c r="F218" s="235" t="s">
        <v>1339</v>
      </c>
      <c r="G218" s="40"/>
      <c r="H218" s="40"/>
      <c r="I218" s="236"/>
      <c r="J218" s="40"/>
      <c r="K218" s="40"/>
      <c r="L218" s="44"/>
      <c r="M218" s="237"/>
      <c r="N218" s="238"/>
      <c r="O218" s="91"/>
      <c r="P218" s="91"/>
      <c r="Q218" s="91"/>
      <c r="R218" s="91"/>
      <c r="S218" s="91"/>
      <c r="T218" s="92"/>
      <c r="U218" s="38"/>
      <c r="V218" s="38"/>
      <c r="W218" s="38"/>
      <c r="X218" s="38"/>
      <c r="Y218" s="38"/>
      <c r="Z218" s="38"/>
      <c r="AA218" s="38"/>
      <c r="AB218" s="38"/>
      <c r="AC218" s="38"/>
      <c r="AD218" s="38"/>
      <c r="AE218" s="38"/>
      <c r="AT218" s="17" t="s">
        <v>260</v>
      </c>
      <c r="AU218" s="17" t="s">
        <v>86</v>
      </c>
    </row>
    <row r="219" s="2" customFormat="1" ht="33" customHeight="1">
      <c r="A219" s="38"/>
      <c r="B219" s="39"/>
      <c r="C219" s="220" t="s">
        <v>357</v>
      </c>
      <c r="D219" s="220" t="s">
        <v>255</v>
      </c>
      <c r="E219" s="221" t="s">
        <v>679</v>
      </c>
      <c r="F219" s="222" t="s">
        <v>680</v>
      </c>
      <c r="G219" s="223" t="s">
        <v>681</v>
      </c>
      <c r="H219" s="224">
        <v>1684.175</v>
      </c>
      <c r="I219" s="225"/>
      <c r="J219" s="226">
        <f>ROUND(I219*H219,2)</f>
        <v>0</v>
      </c>
      <c r="K219" s="227"/>
      <c r="L219" s="44"/>
      <c r="M219" s="228" t="s">
        <v>1</v>
      </c>
      <c r="N219" s="229" t="s">
        <v>41</v>
      </c>
      <c r="O219" s="91"/>
      <c r="P219" s="230">
        <f>O219*H219</f>
        <v>0</v>
      </c>
      <c r="Q219" s="230">
        <v>0</v>
      </c>
      <c r="R219" s="230">
        <f>Q219*H219</f>
        <v>0</v>
      </c>
      <c r="S219" s="230">
        <v>0</v>
      </c>
      <c r="T219" s="231">
        <f>S219*H219</f>
        <v>0</v>
      </c>
      <c r="U219" s="38"/>
      <c r="V219" s="38"/>
      <c r="W219" s="38"/>
      <c r="X219" s="38"/>
      <c r="Y219" s="38"/>
      <c r="Z219" s="38"/>
      <c r="AA219" s="38"/>
      <c r="AB219" s="38"/>
      <c r="AC219" s="38"/>
      <c r="AD219" s="38"/>
      <c r="AE219" s="38"/>
      <c r="AR219" s="232" t="s">
        <v>254</v>
      </c>
      <c r="AT219" s="232" t="s">
        <v>255</v>
      </c>
      <c r="AU219" s="232" t="s">
        <v>86</v>
      </c>
      <c r="AY219" s="17" t="s">
        <v>251</v>
      </c>
      <c r="BE219" s="233">
        <f>IF(N219="základní",J219,0)</f>
        <v>0</v>
      </c>
      <c r="BF219" s="233">
        <f>IF(N219="snížená",J219,0)</f>
        <v>0</v>
      </c>
      <c r="BG219" s="233">
        <f>IF(N219="zákl. přenesená",J219,0)</f>
        <v>0</v>
      </c>
      <c r="BH219" s="233">
        <f>IF(N219="sníž. přenesená",J219,0)</f>
        <v>0</v>
      </c>
      <c r="BI219" s="233">
        <f>IF(N219="nulová",J219,0)</f>
        <v>0</v>
      </c>
      <c r="BJ219" s="17" t="s">
        <v>84</v>
      </c>
      <c r="BK219" s="233">
        <f>ROUND(I219*H219,2)</f>
        <v>0</v>
      </c>
      <c r="BL219" s="17" t="s">
        <v>254</v>
      </c>
      <c r="BM219" s="232" t="s">
        <v>2912</v>
      </c>
    </row>
    <row r="220" s="2" customFormat="1">
      <c r="A220" s="38"/>
      <c r="B220" s="39"/>
      <c r="C220" s="40"/>
      <c r="D220" s="234" t="s">
        <v>260</v>
      </c>
      <c r="E220" s="40"/>
      <c r="F220" s="235" t="s">
        <v>683</v>
      </c>
      <c r="G220" s="40"/>
      <c r="H220" s="40"/>
      <c r="I220" s="236"/>
      <c r="J220" s="40"/>
      <c r="K220" s="40"/>
      <c r="L220" s="44"/>
      <c r="M220" s="237"/>
      <c r="N220" s="238"/>
      <c r="O220" s="91"/>
      <c r="P220" s="91"/>
      <c r="Q220" s="91"/>
      <c r="R220" s="91"/>
      <c r="S220" s="91"/>
      <c r="T220" s="92"/>
      <c r="U220" s="38"/>
      <c r="V220" s="38"/>
      <c r="W220" s="38"/>
      <c r="X220" s="38"/>
      <c r="Y220" s="38"/>
      <c r="Z220" s="38"/>
      <c r="AA220" s="38"/>
      <c r="AB220" s="38"/>
      <c r="AC220" s="38"/>
      <c r="AD220" s="38"/>
      <c r="AE220" s="38"/>
      <c r="AT220" s="17" t="s">
        <v>260</v>
      </c>
      <c r="AU220" s="17" t="s">
        <v>86</v>
      </c>
    </row>
    <row r="221" s="2" customFormat="1">
      <c r="A221" s="38"/>
      <c r="B221" s="39"/>
      <c r="C221" s="40"/>
      <c r="D221" s="240" t="s">
        <v>274</v>
      </c>
      <c r="E221" s="40"/>
      <c r="F221" s="241" t="s">
        <v>684</v>
      </c>
      <c r="G221" s="40"/>
      <c r="H221" s="40"/>
      <c r="I221" s="236"/>
      <c r="J221" s="40"/>
      <c r="K221" s="40"/>
      <c r="L221" s="44"/>
      <c r="M221" s="237"/>
      <c r="N221" s="238"/>
      <c r="O221" s="91"/>
      <c r="P221" s="91"/>
      <c r="Q221" s="91"/>
      <c r="R221" s="91"/>
      <c r="S221" s="91"/>
      <c r="T221" s="92"/>
      <c r="U221" s="38"/>
      <c r="V221" s="38"/>
      <c r="W221" s="38"/>
      <c r="X221" s="38"/>
      <c r="Y221" s="38"/>
      <c r="Z221" s="38"/>
      <c r="AA221" s="38"/>
      <c r="AB221" s="38"/>
      <c r="AC221" s="38"/>
      <c r="AD221" s="38"/>
      <c r="AE221" s="38"/>
      <c r="AT221" s="17" t="s">
        <v>274</v>
      </c>
      <c r="AU221" s="17" t="s">
        <v>86</v>
      </c>
    </row>
    <row r="222" s="12" customFormat="1">
      <c r="A222" s="12"/>
      <c r="B222" s="242"/>
      <c r="C222" s="243"/>
      <c r="D222" s="234" t="s">
        <v>276</v>
      </c>
      <c r="E222" s="244" t="s">
        <v>1</v>
      </c>
      <c r="F222" s="245" t="s">
        <v>2913</v>
      </c>
      <c r="G222" s="243"/>
      <c r="H222" s="246">
        <v>1684.175</v>
      </c>
      <c r="I222" s="247"/>
      <c r="J222" s="243"/>
      <c r="K222" s="243"/>
      <c r="L222" s="248"/>
      <c r="M222" s="249"/>
      <c r="N222" s="250"/>
      <c r="O222" s="250"/>
      <c r="P222" s="250"/>
      <c r="Q222" s="250"/>
      <c r="R222" s="250"/>
      <c r="S222" s="250"/>
      <c r="T222" s="251"/>
      <c r="U222" s="12"/>
      <c r="V222" s="12"/>
      <c r="W222" s="12"/>
      <c r="X222" s="12"/>
      <c r="Y222" s="12"/>
      <c r="Z222" s="12"/>
      <c r="AA222" s="12"/>
      <c r="AB222" s="12"/>
      <c r="AC222" s="12"/>
      <c r="AD222" s="12"/>
      <c r="AE222" s="12"/>
      <c r="AT222" s="252" t="s">
        <v>276</v>
      </c>
      <c r="AU222" s="252" t="s">
        <v>86</v>
      </c>
      <c r="AV222" s="12" t="s">
        <v>86</v>
      </c>
      <c r="AW222" s="12" t="s">
        <v>32</v>
      </c>
      <c r="AX222" s="12" t="s">
        <v>84</v>
      </c>
      <c r="AY222" s="252" t="s">
        <v>251</v>
      </c>
    </row>
    <row r="223" s="2" customFormat="1" ht="16.5" customHeight="1">
      <c r="A223" s="38"/>
      <c r="B223" s="39"/>
      <c r="C223" s="220" t="s">
        <v>363</v>
      </c>
      <c r="D223" s="220" t="s">
        <v>255</v>
      </c>
      <c r="E223" s="221" t="s">
        <v>610</v>
      </c>
      <c r="F223" s="222" t="s">
        <v>611</v>
      </c>
      <c r="G223" s="223" t="s">
        <v>592</v>
      </c>
      <c r="H223" s="224">
        <v>389.32999999999998</v>
      </c>
      <c r="I223" s="225"/>
      <c r="J223" s="226">
        <f>ROUND(I223*H223,2)</f>
        <v>0</v>
      </c>
      <c r="K223" s="227"/>
      <c r="L223" s="44"/>
      <c r="M223" s="228" t="s">
        <v>1</v>
      </c>
      <c r="N223" s="229" t="s">
        <v>41</v>
      </c>
      <c r="O223" s="91"/>
      <c r="P223" s="230">
        <f>O223*H223</f>
        <v>0</v>
      </c>
      <c r="Q223" s="230">
        <v>0</v>
      </c>
      <c r="R223" s="230">
        <f>Q223*H223</f>
        <v>0</v>
      </c>
      <c r="S223" s="230">
        <v>0</v>
      </c>
      <c r="T223" s="231">
        <f>S223*H223</f>
        <v>0</v>
      </c>
      <c r="U223" s="38"/>
      <c r="V223" s="38"/>
      <c r="W223" s="38"/>
      <c r="X223" s="38"/>
      <c r="Y223" s="38"/>
      <c r="Z223" s="38"/>
      <c r="AA223" s="38"/>
      <c r="AB223" s="38"/>
      <c r="AC223" s="38"/>
      <c r="AD223" s="38"/>
      <c r="AE223" s="38"/>
      <c r="AR223" s="232" t="s">
        <v>254</v>
      </c>
      <c r="AT223" s="232" t="s">
        <v>255</v>
      </c>
      <c r="AU223" s="232" t="s">
        <v>86</v>
      </c>
      <c r="AY223" s="17" t="s">
        <v>251</v>
      </c>
      <c r="BE223" s="233">
        <f>IF(N223="základní",J223,0)</f>
        <v>0</v>
      </c>
      <c r="BF223" s="233">
        <f>IF(N223="snížená",J223,0)</f>
        <v>0</v>
      </c>
      <c r="BG223" s="233">
        <f>IF(N223="zákl. přenesená",J223,0)</f>
        <v>0</v>
      </c>
      <c r="BH223" s="233">
        <f>IF(N223="sníž. přenesená",J223,0)</f>
        <v>0</v>
      </c>
      <c r="BI223" s="233">
        <f>IF(N223="nulová",J223,0)</f>
        <v>0</v>
      </c>
      <c r="BJ223" s="17" t="s">
        <v>84</v>
      </c>
      <c r="BK223" s="233">
        <f>ROUND(I223*H223,2)</f>
        <v>0</v>
      </c>
      <c r="BL223" s="17" t="s">
        <v>254</v>
      </c>
      <c r="BM223" s="232" t="s">
        <v>2914</v>
      </c>
    </row>
    <row r="224" s="2" customFormat="1">
      <c r="A224" s="38"/>
      <c r="B224" s="39"/>
      <c r="C224" s="40"/>
      <c r="D224" s="234" t="s">
        <v>260</v>
      </c>
      <c r="E224" s="40"/>
      <c r="F224" s="235" t="s">
        <v>613</v>
      </c>
      <c r="G224" s="40"/>
      <c r="H224" s="40"/>
      <c r="I224" s="236"/>
      <c r="J224" s="40"/>
      <c r="K224" s="40"/>
      <c r="L224" s="44"/>
      <c r="M224" s="237"/>
      <c r="N224" s="238"/>
      <c r="O224" s="91"/>
      <c r="P224" s="91"/>
      <c r="Q224" s="91"/>
      <c r="R224" s="91"/>
      <c r="S224" s="91"/>
      <c r="T224" s="92"/>
      <c r="U224" s="38"/>
      <c r="V224" s="38"/>
      <c r="W224" s="38"/>
      <c r="X224" s="38"/>
      <c r="Y224" s="38"/>
      <c r="Z224" s="38"/>
      <c r="AA224" s="38"/>
      <c r="AB224" s="38"/>
      <c r="AC224" s="38"/>
      <c r="AD224" s="38"/>
      <c r="AE224" s="38"/>
      <c r="AT224" s="17" t="s">
        <v>260</v>
      </c>
      <c r="AU224" s="17" t="s">
        <v>86</v>
      </c>
    </row>
    <row r="225" s="2" customFormat="1">
      <c r="A225" s="38"/>
      <c r="B225" s="39"/>
      <c r="C225" s="40"/>
      <c r="D225" s="240" t="s">
        <v>274</v>
      </c>
      <c r="E225" s="40"/>
      <c r="F225" s="241" t="s">
        <v>2915</v>
      </c>
      <c r="G225" s="40"/>
      <c r="H225" s="40"/>
      <c r="I225" s="236"/>
      <c r="J225" s="40"/>
      <c r="K225" s="40"/>
      <c r="L225" s="44"/>
      <c r="M225" s="237"/>
      <c r="N225" s="238"/>
      <c r="O225" s="91"/>
      <c r="P225" s="91"/>
      <c r="Q225" s="91"/>
      <c r="R225" s="91"/>
      <c r="S225" s="91"/>
      <c r="T225" s="92"/>
      <c r="U225" s="38"/>
      <c r="V225" s="38"/>
      <c r="W225" s="38"/>
      <c r="X225" s="38"/>
      <c r="Y225" s="38"/>
      <c r="Z225" s="38"/>
      <c r="AA225" s="38"/>
      <c r="AB225" s="38"/>
      <c r="AC225" s="38"/>
      <c r="AD225" s="38"/>
      <c r="AE225" s="38"/>
      <c r="AT225" s="17" t="s">
        <v>274</v>
      </c>
      <c r="AU225" s="17" t="s">
        <v>86</v>
      </c>
    </row>
    <row r="226" s="13" customFormat="1">
      <c r="A226" s="13"/>
      <c r="B226" s="253"/>
      <c r="C226" s="254"/>
      <c r="D226" s="234" t="s">
        <v>276</v>
      </c>
      <c r="E226" s="255" t="s">
        <v>1</v>
      </c>
      <c r="F226" s="256" t="s">
        <v>2916</v>
      </c>
      <c r="G226" s="254"/>
      <c r="H226" s="255" t="s">
        <v>1</v>
      </c>
      <c r="I226" s="257"/>
      <c r="J226" s="254"/>
      <c r="K226" s="254"/>
      <c r="L226" s="258"/>
      <c r="M226" s="259"/>
      <c r="N226" s="260"/>
      <c r="O226" s="260"/>
      <c r="P226" s="260"/>
      <c r="Q226" s="260"/>
      <c r="R226" s="260"/>
      <c r="S226" s="260"/>
      <c r="T226" s="261"/>
      <c r="U226" s="13"/>
      <c r="V226" s="13"/>
      <c r="W226" s="13"/>
      <c r="X226" s="13"/>
      <c r="Y226" s="13"/>
      <c r="Z226" s="13"/>
      <c r="AA226" s="13"/>
      <c r="AB226" s="13"/>
      <c r="AC226" s="13"/>
      <c r="AD226" s="13"/>
      <c r="AE226" s="13"/>
      <c r="AT226" s="262" t="s">
        <v>276</v>
      </c>
      <c r="AU226" s="262" t="s">
        <v>86</v>
      </c>
      <c r="AV226" s="13" t="s">
        <v>84</v>
      </c>
      <c r="AW226" s="13" t="s">
        <v>32</v>
      </c>
      <c r="AX226" s="13" t="s">
        <v>76</v>
      </c>
      <c r="AY226" s="262" t="s">
        <v>251</v>
      </c>
    </row>
    <row r="227" s="12" customFormat="1">
      <c r="A227" s="12"/>
      <c r="B227" s="242"/>
      <c r="C227" s="243"/>
      <c r="D227" s="234" t="s">
        <v>276</v>
      </c>
      <c r="E227" s="244" t="s">
        <v>1</v>
      </c>
      <c r="F227" s="245" t="s">
        <v>2437</v>
      </c>
      <c r="G227" s="243"/>
      <c r="H227" s="246">
        <v>389.32999999999998</v>
      </c>
      <c r="I227" s="247"/>
      <c r="J227" s="243"/>
      <c r="K227" s="243"/>
      <c r="L227" s="248"/>
      <c r="M227" s="249"/>
      <c r="N227" s="250"/>
      <c r="O227" s="250"/>
      <c r="P227" s="250"/>
      <c r="Q227" s="250"/>
      <c r="R227" s="250"/>
      <c r="S227" s="250"/>
      <c r="T227" s="251"/>
      <c r="U227" s="12"/>
      <c r="V227" s="12"/>
      <c r="W227" s="12"/>
      <c r="X227" s="12"/>
      <c r="Y227" s="12"/>
      <c r="Z227" s="12"/>
      <c r="AA227" s="12"/>
      <c r="AB227" s="12"/>
      <c r="AC227" s="12"/>
      <c r="AD227" s="12"/>
      <c r="AE227" s="12"/>
      <c r="AT227" s="252" t="s">
        <v>276</v>
      </c>
      <c r="AU227" s="252" t="s">
        <v>86</v>
      </c>
      <c r="AV227" s="12" t="s">
        <v>86</v>
      </c>
      <c r="AW227" s="12" t="s">
        <v>32</v>
      </c>
      <c r="AX227" s="12" t="s">
        <v>76</v>
      </c>
      <c r="AY227" s="252" t="s">
        <v>251</v>
      </c>
    </row>
    <row r="228" s="15" customFormat="1">
      <c r="A228" s="15"/>
      <c r="B228" s="274"/>
      <c r="C228" s="275"/>
      <c r="D228" s="234" t="s">
        <v>276</v>
      </c>
      <c r="E228" s="276" t="s">
        <v>1</v>
      </c>
      <c r="F228" s="277" t="s">
        <v>423</v>
      </c>
      <c r="G228" s="275"/>
      <c r="H228" s="278">
        <v>389.32999999999998</v>
      </c>
      <c r="I228" s="279"/>
      <c r="J228" s="275"/>
      <c r="K228" s="275"/>
      <c r="L228" s="280"/>
      <c r="M228" s="281"/>
      <c r="N228" s="282"/>
      <c r="O228" s="282"/>
      <c r="P228" s="282"/>
      <c r="Q228" s="282"/>
      <c r="R228" s="282"/>
      <c r="S228" s="282"/>
      <c r="T228" s="283"/>
      <c r="U228" s="15"/>
      <c r="V228" s="15"/>
      <c r="W228" s="15"/>
      <c r="X228" s="15"/>
      <c r="Y228" s="15"/>
      <c r="Z228" s="15"/>
      <c r="AA228" s="15"/>
      <c r="AB228" s="15"/>
      <c r="AC228" s="15"/>
      <c r="AD228" s="15"/>
      <c r="AE228" s="15"/>
      <c r="AT228" s="284" t="s">
        <v>276</v>
      </c>
      <c r="AU228" s="284" t="s">
        <v>86</v>
      </c>
      <c r="AV228" s="15" t="s">
        <v>254</v>
      </c>
      <c r="AW228" s="15" t="s">
        <v>32</v>
      </c>
      <c r="AX228" s="15" t="s">
        <v>84</v>
      </c>
      <c r="AY228" s="284" t="s">
        <v>251</v>
      </c>
    </row>
    <row r="229" s="2" customFormat="1" ht="24.15" customHeight="1">
      <c r="A229" s="38"/>
      <c r="B229" s="39"/>
      <c r="C229" s="220" t="s">
        <v>371</v>
      </c>
      <c r="D229" s="220" t="s">
        <v>255</v>
      </c>
      <c r="E229" s="221" t="s">
        <v>1365</v>
      </c>
      <c r="F229" s="222" t="s">
        <v>1366</v>
      </c>
      <c r="G229" s="223" t="s">
        <v>592</v>
      </c>
      <c r="H229" s="224">
        <v>493.64999999999998</v>
      </c>
      <c r="I229" s="225"/>
      <c r="J229" s="226">
        <f>ROUND(I229*H229,2)</f>
        <v>0</v>
      </c>
      <c r="K229" s="227"/>
      <c r="L229" s="44"/>
      <c r="M229" s="228" t="s">
        <v>1</v>
      </c>
      <c r="N229" s="229" t="s">
        <v>41</v>
      </c>
      <c r="O229" s="91"/>
      <c r="P229" s="230">
        <f>O229*H229</f>
        <v>0</v>
      </c>
      <c r="Q229" s="230">
        <v>0</v>
      </c>
      <c r="R229" s="230">
        <f>Q229*H229</f>
        <v>0</v>
      </c>
      <c r="S229" s="230">
        <v>0</v>
      </c>
      <c r="T229" s="231">
        <f>S229*H229</f>
        <v>0</v>
      </c>
      <c r="U229" s="38"/>
      <c r="V229" s="38"/>
      <c r="W229" s="38"/>
      <c r="X229" s="38"/>
      <c r="Y229" s="38"/>
      <c r="Z229" s="38"/>
      <c r="AA229" s="38"/>
      <c r="AB229" s="38"/>
      <c r="AC229" s="38"/>
      <c r="AD229" s="38"/>
      <c r="AE229" s="38"/>
      <c r="AR229" s="232" t="s">
        <v>254</v>
      </c>
      <c r="AT229" s="232" t="s">
        <v>255</v>
      </c>
      <c r="AU229" s="232" t="s">
        <v>86</v>
      </c>
      <c r="AY229" s="17" t="s">
        <v>251</v>
      </c>
      <c r="BE229" s="233">
        <f>IF(N229="základní",J229,0)</f>
        <v>0</v>
      </c>
      <c r="BF229" s="233">
        <f>IF(N229="snížená",J229,0)</f>
        <v>0</v>
      </c>
      <c r="BG229" s="233">
        <f>IF(N229="zákl. přenesená",J229,0)</f>
        <v>0</v>
      </c>
      <c r="BH229" s="233">
        <f>IF(N229="sníž. přenesená",J229,0)</f>
        <v>0</v>
      </c>
      <c r="BI229" s="233">
        <f>IF(N229="nulová",J229,0)</f>
        <v>0</v>
      </c>
      <c r="BJ229" s="17" t="s">
        <v>84</v>
      </c>
      <c r="BK229" s="233">
        <f>ROUND(I229*H229,2)</f>
        <v>0</v>
      </c>
      <c r="BL229" s="17" t="s">
        <v>254</v>
      </c>
      <c r="BM229" s="232" t="s">
        <v>2917</v>
      </c>
    </row>
    <row r="230" s="2" customFormat="1">
      <c r="A230" s="38"/>
      <c r="B230" s="39"/>
      <c r="C230" s="40"/>
      <c r="D230" s="234" t="s">
        <v>260</v>
      </c>
      <c r="E230" s="40"/>
      <c r="F230" s="235" t="s">
        <v>1368</v>
      </c>
      <c r="G230" s="40"/>
      <c r="H230" s="40"/>
      <c r="I230" s="236"/>
      <c r="J230" s="40"/>
      <c r="K230" s="40"/>
      <c r="L230" s="44"/>
      <c r="M230" s="237"/>
      <c r="N230" s="238"/>
      <c r="O230" s="91"/>
      <c r="P230" s="91"/>
      <c r="Q230" s="91"/>
      <c r="R230" s="91"/>
      <c r="S230" s="91"/>
      <c r="T230" s="92"/>
      <c r="U230" s="38"/>
      <c r="V230" s="38"/>
      <c r="W230" s="38"/>
      <c r="X230" s="38"/>
      <c r="Y230" s="38"/>
      <c r="Z230" s="38"/>
      <c r="AA230" s="38"/>
      <c r="AB230" s="38"/>
      <c r="AC230" s="38"/>
      <c r="AD230" s="38"/>
      <c r="AE230" s="38"/>
      <c r="AT230" s="17" t="s">
        <v>260</v>
      </c>
      <c r="AU230" s="17" t="s">
        <v>86</v>
      </c>
    </row>
    <row r="231" s="2" customFormat="1">
      <c r="A231" s="38"/>
      <c r="B231" s="39"/>
      <c r="C231" s="40"/>
      <c r="D231" s="240" t="s">
        <v>274</v>
      </c>
      <c r="E231" s="40"/>
      <c r="F231" s="241" t="s">
        <v>1369</v>
      </c>
      <c r="G231" s="40"/>
      <c r="H231" s="40"/>
      <c r="I231" s="236"/>
      <c r="J231" s="40"/>
      <c r="K231" s="40"/>
      <c r="L231" s="44"/>
      <c r="M231" s="237"/>
      <c r="N231" s="238"/>
      <c r="O231" s="91"/>
      <c r="P231" s="91"/>
      <c r="Q231" s="91"/>
      <c r="R231" s="91"/>
      <c r="S231" s="91"/>
      <c r="T231" s="92"/>
      <c r="U231" s="38"/>
      <c r="V231" s="38"/>
      <c r="W231" s="38"/>
      <c r="X231" s="38"/>
      <c r="Y231" s="38"/>
      <c r="Z231" s="38"/>
      <c r="AA231" s="38"/>
      <c r="AB231" s="38"/>
      <c r="AC231" s="38"/>
      <c r="AD231" s="38"/>
      <c r="AE231" s="38"/>
      <c r="AT231" s="17" t="s">
        <v>274</v>
      </c>
      <c r="AU231" s="17" t="s">
        <v>86</v>
      </c>
    </row>
    <row r="232" s="13" customFormat="1">
      <c r="A232" s="13"/>
      <c r="B232" s="253"/>
      <c r="C232" s="254"/>
      <c r="D232" s="234" t="s">
        <v>276</v>
      </c>
      <c r="E232" s="255" t="s">
        <v>1</v>
      </c>
      <c r="F232" s="256" t="s">
        <v>2902</v>
      </c>
      <c r="G232" s="254"/>
      <c r="H232" s="255" t="s">
        <v>1</v>
      </c>
      <c r="I232" s="257"/>
      <c r="J232" s="254"/>
      <c r="K232" s="254"/>
      <c r="L232" s="258"/>
      <c r="M232" s="259"/>
      <c r="N232" s="260"/>
      <c r="O232" s="260"/>
      <c r="P232" s="260"/>
      <c r="Q232" s="260"/>
      <c r="R232" s="260"/>
      <c r="S232" s="260"/>
      <c r="T232" s="261"/>
      <c r="U232" s="13"/>
      <c r="V232" s="13"/>
      <c r="W232" s="13"/>
      <c r="X232" s="13"/>
      <c r="Y232" s="13"/>
      <c r="Z232" s="13"/>
      <c r="AA232" s="13"/>
      <c r="AB232" s="13"/>
      <c r="AC232" s="13"/>
      <c r="AD232" s="13"/>
      <c r="AE232" s="13"/>
      <c r="AT232" s="262" t="s">
        <v>276</v>
      </c>
      <c r="AU232" s="262" t="s">
        <v>86</v>
      </c>
      <c r="AV232" s="13" t="s">
        <v>84</v>
      </c>
      <c r="AW232" s="13" t="s">
        <v>32</v>
      </c>
      <c r="AX232" s="13" t="s">
        <v>76</v>
      </c>
      <c r="AY232" s="262" t="s">
        <v>251</v>
      </c>
    </row>
    <row r="233" s="13" customFormat="1">
      <c r="A233" s="13"/>
      <c r="B233" s="253"/>
      <c r="C233" s="254"/>
      <c r="D233" s="234" t="s">
        <v>276</v>
      </c>
      <c r="E233" s="255" t="s">
        <v>1</v>
      </c>
      <c r="F233" s="256" t="s">
        <v>2918</v>
      </c>
      <c r="G233" s="254"/>
      <c r="H233" s="255" t="s">
        <v>1</v>
      </c>
      <c r="I233" s="257"/>
      <c r="J233" s="254"/>
      <c r="K233" s="254"/>
      <c r="L233" s="258"/>
      <c r="M233" s="259"/>
      <c r="N233" s="260"/>
      <c r="O233" s="260"/>
      <c r="P233" s="260"/>
      <c r="Q233" s="260"/>
      <c r="R233" s="260"/>
      <c r="S233" s="260"/>
      <c r="T233" s="261"/>
      <c r="U233" s="13"/>
      <c r="V233" s="13"/>
      <c r="W233" s="13"/>
      <c r="X233" s="13"/>
      <c r="Y233" s="13"/>
      <c r="Z233" s="13"/>
      <c r="AA233" s="13"/>
      <c r="AB233" s="13"/>
      <c r="AC233" s="13"/>
      <c r="AD233" s="13"/>
      <c r="AE233" s="13"/>
      <c r="AT233" s="262" t="s">
        <v>276</v>
      </c>
      <c r="AU233" s="262" t="s">
        <v>86</v>
      </c>
      <c r="AV233" s="13" t="s">
        <v>84</v>
      </c>
      <c r="AW233" s="13" t="s">
        <v>32</v>
      </c>
      <c r="AX233" s="13" t="s">
        <v>76</v>
      </c>
      <c r="AY233" s="262" t="s">
        <v>251</v>
      </c>
    </row>
    <row r="234" s="12" customFormat="1">
      <c r="A234" s="12"/>
      <c r="B234" s="242"/>
      <c r="C234" s="243"/>
      <c r="D234" s="234" t="s">
        <v>276</v>
      </c>
      <c r="E234" s="244" t="s">
        <v>1</v>
      </c>
      <c r="F234" s="245" t="s">
        <v>2919</v>
      </c>
      <c r="G234" s="243"/>
      <c r="H234" s="246">
        <v>359.39999999999998</v>
      </c>
      <c r="I234" s="247"/>
      <c r="J234" s="243"/>
      <c r="K234" s="243"/>
      <c r="L234" s="248"/>
      <c r="M234" s="249"/>
      <c r="N234" s="250"/>
      <c r="O234" s="250"/>
      <c r="P234" s="250"/>
      <c r="Q234" s="250"/>
      <c r="R234" s="250"/>
      <c r="S234" s="250"/>
      <c r="T234" s="251"/>
      <c r="U234" s="12"/>
      <c r="V234" s="12"/>
      <c r="W234" s="12"/>
      <c r="X234" s="12"/>
      <c r="Y234" s="12"/>
      <c r="Z234" s="12"/>
      <c r="AA234" s="12"/>
      <c r="AB234" s="12"/>
      <c r="AC234" s="12"/>
      <c r="AD234" s="12"/>
      <c r="AE234" s="12"/>
      <c r="AT234" s="252" t="s">
        <v>276</v>
      </c>
      <c r="AU234" s="252" t="s">
        <v>86</v>
      </c>
      <c r="AV234" s="12" t="s">
        <v>86</v>
      </c>
      <c r="AW234" s="12" t="s">
        <v>32</v>
      </c>
      <c r="AX234" s="12" t="s">
        <v>76</v>
      </c>
      <c r="AY234" s="252" t="s">
        <v>251</v>
      </c>
    </row>
    <row r="235" s="12" customFormat="1">
      <c r="A235" s="12"/>
      <c r="B235" s="242"/>
      <c r="C235" s="243"/>
      <c r="D235" s="234" t="s">
        <v>276</v>
      </c>
      <c r="E235" s="244" t="s">
        <v>1</v>
      </c>
      <c r="F235" s="245" t="s">
        <v>2920</v>
      </c>
      <c r="G235" s="243"/>
      <c r="H235" s="246">
        <v>134.25</v>
      </c>
      <c r="I235" s="247"/>
      <c r="J235" s="243"/>
      <c r="K235" s="243"/>
      <c r="L235" s="248"/>
      <c r="M235" s="249"/>
      <c r="N235" s="250"/>
      <c r="O235" s="250"/>
      <c r="P235" s="250"/>
      <c r="Q235" s="250"/>
      <c r="R235" s="250"/>
      <c r="S235" s="250"/>
      <c r="T235" s="251"/>
      <c r="U235" s="12"/>
      <c r="V235" s="12"/>
      <c r="W235" s="12"/>
      <c r="X235" s="12"/>
      <c r="Y235" s="12"/>
      <c r="Z235" s="12"/>
      <c r="AA235" s="12"/>
      <c r="AB235" s="12"/>
      <c r="AC235" s="12"/>
      <c r="AD235" s="12"/>
      <c r="AE235" s="12"/>
      <c r="AT235" s="252" t="s">
        <v>276</v>
      </c>
      <c r="AU235" s="252" t="s">
        <v>86</v>
      </c>
      <c r="AV235" s="12" t="s">
        <v>86</v>
      </c>
      <c r="AW235" s="12" t="s">
        <v>32</v>
      </c>
      <c r="AX235" s="12" t="s">
        <v>76</v>
      </c>
      <c r="AY235" s="252" t="s">
        <v>251</v>
      </c>
    </row>
    <row r="236" s="15" customFormat="1">
      <c r="A236" s="15"/>
      <c r="B236" s="274"/>
      <c r="C236" s="275"/>
      <c r="D236" s="234" t="s">
        <v>276</v>
      </c>
      <c r="E236" s="276" t="s">
        <v>2837</v>
      </c>
      <c r="F236" s="277" t="s">
        <v>423</v>
      </c>
      <c r="G236" s="275"/>
      <c r="H236" s="278">
        <v>493.64999999999998</v>
      </c>
      <c r="I236" s="279"/>
      <c r="J236" s="275"/>
      <c r="K236" s="275"/>
      <c r="L236" s="280"/>
      <c r="M236" s="281"/>
      <c r="N236" s="282"/>
      <c r="O236" s="282"/>
      <c r="P236" s="282"/>
      <c r="Q236" s="282"/>
      <c r="R236" s="282"/>
      <c r="S236" s="282"/>
      <c r="T236" s="283"/>
      <c r="U236" s="15"/>
      <c r="V236" s="15"/>
      <c r="W236" s="15"/>
      <c r="X236" s="15"/>
      <c r="Y236" s="15"/>
      <c r="Z236" s="15"/>
      <c r="AA236" s="15"/>
      <c r="AB236" s="15"/>
      <c r="AC236" s="15"/>
      <c r="AD236" s="15"/>
      <c r="AE236" s="15"/>
      <c r="AT236" s="284" t="s">
        <v>276</v>
      </c>
      <c r="AU236" s="284" t="s">
        <v>86</v>
      </c>
      <c r="AV236" s="15" t="s">
        <v>254</v>
      </c>
      <c r="AW236" s="15" t="s">
        <v>32</v>
      </c>
      <c r="AX236" s="15" t="s">
        <v>84</v>
      </c>
      <c r="AY236" s="284" t="s">
        <v>251</v>
      </c>
    </row>
    <row r="237" s="13" customFormat="1">
      <c r="A237" s="13"/>
      <c r="B237" s="253"/>
      <c r="C237" s="254"/>
      <c r="D237" s="234" t="s">
        <v>276</v>
      </c>
      <c r="E237" s="255" t="s">
        <v>1</v>
      </c>
      <c r="F237" s="256" t="s">
        <v>2921</v>
      </c>
      <c r="G237" s="254"/>
      <c r="H237" s="255" t="s">
        <v>1</v>
      </c>
      <c r="I237" s="257"/>
      <c r="J237" s="254"/>
      <c r="K237" s="254"/>
      <c r="L237" s="258"/>
      <c r="M237" s="259"/>
      <c r="N237" s="260"/>
      <c r="O237" s="260"/>
      <c r="P237" s="260"/>
      <c r="Q237" s="260"/>
      <c r="R237" s="260"/>
      <c r="S237" s="260"/>
      <c r="T237" s="261"/>
      <c r="U237" s="13"/>
      <c r="V237" s="13"/>
      <c r="W237" s="13"/>
      <c r="X237" s="13"/>
      <c r="Y237" s="13"/>
      <c r="Z237" s="13"/>
      <c r="AA237" s="13"/>
      <c r="AB237" s="13"/>
      <c r="AC237" s="13"/>
      <c r="AD237" s="13"/>
      <c r="AE237" s="13"/>
      <c r="AT237" s="262" t="s">
        <v>276</v>
      </c>
      <c r="AU237" s="262" t="s">
        <v>86</v>
      </c>
      <c r="AV237" s="13" t="s">
        <v>84</v>
      </c>
      <c r="AW237" s="13" t="s">
        <v>32</v>
      </c>
      <c r="AX237" s="13" t="s">
        <v>76</v>
      </c>
      <c r="AY237" s="262" t="s">
        <v>251</v>
      </c>
    </row>
    <row r="238" s="2" customFormat="1" ht="24.15" customHeight="1">
      <c r="A238" s="38"/>
      <c r="B238" s="39"/>
      <c r="C238" s="220" t="s">
        <v>378</v>
      </c>
      <c r="D238" s="220" t="s">
        <v>255</v>
      </c>
      <c r="E238" s="221" t="s">
        <v>1406</v>
      </c>
      <c r="F238" s="222" t="s">
        <v>617</v>
      </c>
      <c r="G238" s="223" t="s">
        <v>409</v>
      </c>
      <c r="H238" s="224">
        <v>1418</v>
      </c>
      <c r="I238" s="225"/>
      <c r="J238" s="226">
        <f>ROUND(I238*H238,2)</f>
        <v>0</v>
      </c>
      <c r="K238" s="227"/>
      <c r="L238" s="44"/>
      <c r="M238" s="228" t="s">
        <v>1</v>
      </c>
      <c r="N238" s="229" t="s">
        <v>41</v>
      </c>
      <c r="O238" s="91"/>
      <c r="P238" s="230">
        <f>O238*H238</f>
        <v>0</v>
      </c>
      <c r="Q238" s="230">
        <v>0</v>
      </c>
      <c r="R238" s="230">
        <f>Q238*H238</f>
        <v>0</v>
      </c>
      <c r="S238" s="230">
        <v>0</v>
      </c>
      <c r="T238" s="231">
        <f>S238*H238</f>
        <v>0</v>
      </c>
      <c r="U238" s="38"/>
      <c r="V238" s="38"/>
      <c r="W238" s="38"/>
      <c r="X238" s="38"/>
      <c r="Y238" s="38"/>
      <c r="Z238" s="38"/>
      <c r="AA238" s="38"/>
      <c r="AB238" s="38"/>
      <c r="AC238" s="38"/>
      <c r="AD238" s="38"/>
      <c r="AE238" s="38"/>
      <c r="AR238" s="232" t="s">
        <v>254</v>
      </c>
      <c r="AT238" s="232" t="s">
        <v>255</v>
      </c>
      <c r="AU238" s="232" t="s">
        <v>86</v>
      </c>
      <c r="AY238" s="17" t="s">
        <v>251</v>
      </c>
      <c r="BE238" s="233">
        <f>IF(N238="základní",J238,0)</f>
        <v>0</v>
      </c>
      <c r="BF238" s="233">
        <f>IF(N238="snížená",J238,0)</f>
        <v>0</v>
      </c>
      <c r="BG238" s="233">
        <f>IF(N238="zákl. přenesená",J238,0)</f>
        <v>0</v>
      </c>
      <c r="BH238" s="233">
        <f>IF(N238="sníž. přenesená",J238,0)</f>
        <v>0</v>
      </c>
      <c r="BI238" s="233">
        <f>IF(N238="nulová",J238,0)</f>
        <v>0</v>
      </c>
      <c r="BJ238" s="17" t="s">
        <v>84</v>
      </c>
      <c r="BK238" s="233">
        <f>ROUND(I238*H238,2)</f>
        <v>0</v>
      </c>
      <c r="BL238" s="17" t="s">
        <v>254</v>
      </c>
      <c r="BM238" s="232" t="s">
        <v>2922</v>
      </c>
    </row>
    <row r="239" s="2" customFormat="1">
      <c r="A239" s="38"/>
      <c r="B239" s="39"/>
      <c r="C239" s="40"/>
      <c r="D239" s="234" t="s">
        <v>260</v>
      </c>
      <c r="E239" s="40"/>
      <c r="F239" s="235" t="s">
        <v>619</v>
      </c>
      <c r="G239" s="40"/>
      <c r="H239" s="40"/>
      <c r="I239" s="236"/>
      <c r="J239" s="40"/>
      <c r="K239" s="40"/>
      <c r="L239" s="44"/>
      <c r="M239" s="237"/>
      <c r="N239" s="238"/>
      <c r="O239" s="91"/>
      <c r="P239" s="91"/>
      <c r="Q239" s="91"/>
      <c r="R239" s="91"/>
      <c r="S239" s="91"/>
      <c r="T239" s="92"/>
      <c r="U239" s="38"/>
      <c r="V239" s="38"/>
      <c r="W239" s="38"/>
      <c r="X239" s="38"/>
      <c r="Y239" s="38"/>
      <c r="Z239" s="38"/>
      <c r="AA239" s="38"/>
      <c r="AB239" s="38"/>
      <c r="AC239" s="38"/>
      <c r="AD239" s="38"/>
      <c r="AE239" s="38"/>
      <c r="AT239" s="17" t="s">
        <v>260</v>
      </c>
      <c r="AU239" s="17" t="s">
        <v>86</v>
      </c>
    </row>
    <row r="240" s="2" customFormat="1">
      <c r="A240" s="38"/>
      <c r="B240" s="39"/>
      <c r="C240" s="40"/>
      <c r="D240" s="240" t="s">
        <v>274</v>
      </c>
      <c r="E240" s="40"/>
      <c r="F240" s="241" t="s">
        <v>1408</v>
      </c>
      <c r="G240" s="40"/>
      <c r="H240" s="40"/>
      <c r="I240" s="236"/>
      <c r="J240" s="40"/>
      <c r="K240" s="40"/>
      <c r="L240" s="44"/>
      <c r="M240" s="237"/>
      <c r="N240" s="238"/>
      <c r="O240" s="91"/>
      <c r="P240" s="91"/>
      <c r="Q240" s="91"/>
      <c r="R240" s="91"/>
      <c r="S240" s="91"/>
      <c r="T240" s="92"/>
      <c r="U240" s="38"/>
      <c r="V240" s="38"/>
      <c r="W240" s="38"/>
      <c r="X240" s="38"/>
      <c r="Y240" s="38"/>
      <c r="Z240" s="38"/>
      <c r="AA240" s="38"/>
      <c r="AB240" s="38"/>
      <c r="AC240" s="38"/>
      <c r="AD240" s="38"/>
      <c r="AE240" s="38"/>
      <c r="AT240" s="17" t="s">
        <v>274</v>
      </c>
      <c r="AU240" s="17" t="s">
        <v>86</v>
      </c>
    </row>
    <row r="241" s="13" customFormat="1">
      <c r="A241" s="13"/>
      <c r="B241" s="253"/>
      <c r="C241" s="254"/>
      <c r="D241" s="234" t="s">
        <v>276</v>
      </c>
      <c r="E241" s="255" t="s">
        <v>1</v>
      </c>
      <c r="F241" s="256" t="s">
        <v>1409</v>
      </c>
      <c r="G241" s="254"/>
      <c r="H241" s="255" t="s">
        <v>1</v>
      </c>
      <c r="I241" s="257"/>
      <c r="J241" s="254"/>
      <c r="K241" s="254"/>
      <c r="L241" s="258"/>
      <c r="M241" s="259"/>
      <c r="N241" s="260"/>
      <c r="O241" s="260"/>
      <c r="P241" s="260"/>
      <c r="Q241" s="260"/>
      <c r="R241" s="260"/>
      <c r="S241" s="260"/>
      <c r="T241" s="261"/>
      <c r="U241" s="13"/>
      <c r="V241" s="13"/>
      <c r="W241" s="13"/>
      <c r="X241" s="13"/>
      <c r="Y241" s="13"/>
      <c r="Z241" s="13"/>
      <c r="AA241" s="13"/>
      <c r="AB241" s="13"/>
      <c r="AC241" s="13"/>
      <c r="AD241" s="13"/>
      <c r="AE241" s="13"/>
      <c r="AT241" s="262" t="s">
        <v>276</v>
      </c>
      <c r="AU241" s="262" t="s">
        <v>86</v>
      </c>
      <c r="AV241" s="13" t="s">
        <v>84</v>
      </c>
      <c r="AW241" s="13" t="s">
        <v>32</v>
      </c>
      <c r="AX241" s="13" t="s">
        <v>76</v>
      </c>
      <c r="AY241" s="262" t="s">
        <v>251</v>
      </c>
    </row>
    <row r="242" s="12" customFormat="1">
      <c r="A242" s="12"/>
      <c r="B242" s="242"/>
      <c r="C242" s="243"/>
      <c r="D242" s="234" t="s">
        <v>276</v>
      </c>
      <c r="E242" s="244" t="s">
        <v>1</v>
      </c>
      <c r="F242" s="245" t="s">
        <v>2923</v>
      </c>
      <c r="G242" s="243"/>
      <c r="H242" s="246">
        <v>1418</v>
      </c>
      <c r="I242" s="247"/>
      <c r="J242" s="243"/>
      <c r="K242" s="243"/>
      <c r="L242" s="248"/>
      <c r="M242" s="249"/>
      <c r="N242" s="250"/>
      <c r="O242" s="250"/>
      <c r="P242" s="250"/>
      <c r="Q242" s="250"/>
      <c r="R242" s="250"/>
      <c r="S242" s="250"/>
      <c r="T242" s="251"/>
      <c r="U242" s="12"/>
      <c r="V242" s="12"/>
      <c r="W242" s="12"/>
      <c r="X242" s="12"/>
      <c r="Y242" s="12"/>
      <c r="Z242" s="12"/>
      <c r="AA242" s="12"/>
      <c r="AB242" s="12"/>
      <c r="AC242" s="12"/>
      <c r="AD242" s="12"/>
      <c r="AE242" s="12"/>
      <c r="AT242" s="252" t="s">
        <v>276</v>
      </c>
      <c r="AU242" s="252" t="s">
        <v>86</v>
      </c>
      <c r="AV242" s="12" t="s">
        <v>86</v>
      </c>
      <c r="AW242" s="12" t="s">
        <v>32</v>
      </c>
      <c r="AX242" s="12" t="s">
        <v>76</v>
      </c>
      <c r="AY242" s="252" t="s">
        <v>251</v>
      </c>
    </row>
    <row r="243" s="15" customFormat="1">
      <c r="A243" s="15"/>
      <c r="B243" s="274"/>
      <c r="C243" s="275"/>
      <c r="D243" s="234" t="s">
        <v>276</v>
      </c>
      <c r="E243" s="276" t="s">
        <v>1181</v>
      </c>
      <c r="F243" s="277" t="s">
        <v>423</v>
      </c>
      <c r="G243" s="275"/>
      <c r="H243" s="278">
        <v>1418</v>
      </c>
      <c r="I243" s="279"/>
      <c r="J243" s="275"/>
      <c r="K243" s="275"/>
      <c r="L243" s="280"/>
      <c r="M243" s="281"/>
      <c r="N243" s="282"/>
      <c r="O243" s="282"/>
      <c r="P243" s="282"/>
      <c r="Q243" s="282"/>
      <c r="R243" s="282"/>
      <c r="S243" s="282"/>
      <c r="T243" s="283"/>
      <c r="U243" s="15"/>
      <c r="V243" s="15"/>
      <c r="W243" s="15"/>
      <c r="X243" s="15"/>
      <c r="Y243" s="15"/>
      <c r="Z243" s="15"/>
      <c r="AA243" s="15"/>
      <c r="AB243" s="15"/>
      <c r="AC243" s="15"/>
      <c r="AD243" s="15"/>
      <c r="AE243" s="15"/>
      <c r="AT243" s="284" t="s">
        <v>276</v>
      </c>
      <c r="AU243" s="284" t="s">
        <v>86</v>
      </c>
      <c r="AV243" s="15" t="s">
        <v>254</v>
      </c>
      <c r="AW243" s="15" t="s">
        <v>32</v>
      </c>
      <c r="AX243" s="15" t="s">
        <v>84</v>
      </c>
      <c r="AY243" s="284" t="s">
        <v>251</v>
      </c>
    </row>
    <row r="244" s="2" customFormat="1" ht="24.15" customHeight="1">
      <c r="A244" s="38"/>
      <c r="B244" s="39"/>
      <c r="C244" s="220" t="s">
        <v>7</v>
      </c>
      <c r="D244" s="220" t="s">
        <v>255</v>
      </c>
      <c r="E244" s="221" t="s">
        <v>1127</v>
      </c>
      <c r="F244" s="222" t="s">
        <v>1128</v>
      </c>
      <c r="G244" s="223" t="s">
        <v>409</v>
      </c>
      <c r="H244" s="224">
        <v>1418</v>
      </c>
      <c r="I244" s="225"/>
      <c r="J244" s="226">
        <f>ROUND(I244*H244,2)</f>
        <v>0</v>
      </c>
      <c r="K244" s="227"/>
      <c r="L244" s="44"/>
      <c r="M244" s="228" t="s">
        <v>1</v>
      </c>
      <c r="N244" s="229" t="s">
        <v>41</v>
      </c>
      <c r="O244" s="91"/>
      <c r="P244" s="230">
        <f>O244*H244</f>
        <v>0</v>
      </c>
      <c r="Q244" s="230">
        <v>0</v>
      </c>
      <c r="R244" s="230">
        <f>Q244*H244</f>
        <v>0</v>
      </c>
      <c r="S244" s="230">
        <v>0</v>
      </c>
      <c r="T244" s="231">
        <f>S244*H244</f>
        <v>0</v>
      </c>
      <c r="U244" s="38"/>
      <c r="V244" s="38"/>
      <c r="W244" s="38"/>
      <c r="X244" s="38"/>
      <c r="Y244" s="38"/>
      <c r="Z244" s="38"/>
      <c r="AA244" s="38"/>
      <c r="AB244" s="38"/>
      <c r="AC244" s="38"/>
      <c r="AD244" s="38"/>
      <c r="AE244" s="38"/>
      <c r="AR244" s="232" t="s">
        <v>254</v>
      </c>
      <c r="AT244" s="232" t="s">
        <v>255</v>
      </c>
      <c r="AU244" s="232" t="s">
        <v>86</v>
      </c>
      <c r="AY244" s="17" t="s">
        <v>251</v>
      </c>
      <c r="BE244" s="233">
        <f>IF(N244="základní",J244,0)</f>
        <v>0</v>
      </c>
      <c r="BF244" s="233">
        <f>IF(N244="snížená",J244,0)</f>
        <v>0</v>
      </c>
      <c r="BG244" s="233">
        <f>IF(N244="zákl. přenesená",J244,0)</f>
        <v>0</v>
      </c>
      <c r="BH244" s="233">
        <f>IF(N244="sníž. přenesená",J244,0)</f>
        <v>0</v>
      </c>
      <c r="BI244" s="233">
        <f>IF(N244="nulová",J244,0)</f>
        <v>0</v>
      </c>
      <c r="BJ244" s="17" t="s">
        <v>84</v>
      </c>
      <c r="BK244" s="233">
        <f>ROUND(I244*H244,2)</f>
        <v>0</v>
      </c>
      <c r="BL244" s="17" t="s">
        <v>254</v>
      </c>
      <c r="BM244" s="232" t="s">
        <v>2924</v>
      </c>
    </row>
    <row r="245" s="2" customFormat="1">
      <c r="A245" s="38"/>
      <c r="B245" s="39"/>
      <c r="C245" s="40"/>
      <c r="D245" s="234" t="s">
        <v>260</v>
      </c>
      <c r="E245" s="40"/>
      <c r="F245" s="235" t="s">
        <v>1130</v>
      </c>
      <c r="G245" s="40"/>
      <c r="H245" s="40"/>
      <c r="I245" s="236"/>
      <c r="J245" s="40"/>
      <c r="K245" s="40"/>
      <c r="L245" s="44"/>
      <c r="M245" s="237"/>
      <c r="N245" s="238"/>
      <c r="O245" s="91"/>
      <c r="P245" s="91"/>
      <c r="Q245" s="91"/>
      <c r="R245" s="91"/>
      <c r="S245" s="91"/>
      <c r="T245" s="92"/>
      <c r="U245" s="38"/>
      <c r="V245" s="38"/>
      <c r="W245" s="38"/>
      <c r="X245" s="38"/>
      <c r="Y245" s="38"/>
      <c r="Z245" s="38"/>
      <c r="AA245" s="38"/>
      <c r="AB245" s="38"/>
      <c r="AC245" s="38"/>
      <c r="AD245" s="38"/>
      <c r="AE245" s="38"/>
      <c r="AT245" s="17" t="s">
        <v>260</v>
      </c>
      <c r="AU245" s="17" t="s">
        <v>86</v>
      </c>
    </row>
    <row r="246" s="2" customFormat="1">
      <c r="A246" s="38"/>
      <c r="B246" s="39"/>
      <c r="C246" s="40"/>
      <c r="D246" s="240" t="s">
        <v>274</v>
      </c>
      <c r="E246" s="40"/>
      <c r="F246" s="241" t="s">
        <v>1131</v>
      </c>
      <c r="G246" s="40"/>
      <c r="H246" s="40"/>
      <c r="I246" s="236"/>
      <c r="J246" s="40"/>
      <c r="K246" s="40"/>
      <c r="L246" s="44"/>
      <c r="M246" s="237"/>
      <c r="N246" s="238"/>
      <c r="O246" s="91"/>
      <c r="P246" s="91"/>
      <c r="Q246" s="91"/>
      <c r="R246" s="91"/>
      <c r="S246" s="91"/>
      <c r="T246" s="92"/>
      <c r="U246" s="38"/>
      <c r="V246" s="38"/>
      <c r="W246" s="38"/>
      <c r="X246" s="38"/>
      <c r="Y246" s="38"/>
      <c r="Z246" s="38"/>
      <c r="AA246" s="38"/>
      <c r="AB246" s="38"/>
      <c r="AC246" s="38"/>
      <c r="AD246" s="38"/>
      <c r="AE246" s="38"/>
      <c r="AT246" s="17" t="s">
        <v>274</v>
      </c>
      <c r="AU246" s="17" t="s">
        <v>86</v>
      </c>
    </row>
    <row r="247" s="12" customFormat="1">
      <c r="A247" s="12"/>
      <c r="B247" s="242"/>
      <c r="C247" s="243"/>
      <c r="D247" s="234" t="s">
        <v>276</v>
      </c>
      <c r="E247" s="244" t="s">
        <v>1</v>
      </c>
      <c r="F247" s="245" t="s">
        <v>1181</v>
      </c>
      <c r="G247" s="243"/>
      <c r="H247" s="246">
        <v>1418</v>
      </c>
      <c r="I247" s="247"/>
      <c r="J247" s="243"/>
      <c r="K247" s="243"/>
      <c r="L247" s="248"/>
      <c r="M247" s="249"/>
      <c r="N247" s="250"/>
      <c r="O247" s="250"/>
      <c r="P247" s="250"/>
      <c r="Q247" s="250"/>
      <c r="R247" s="250"/>
      <c r="S247" s="250"/>
      <c r="T247" s="251"/>
      <c r="U247" s="12"/>
      <c r="V247" s="12"/>
      <c r="W247" s="12"/>
      <c r="X247" s="12"/>
      <c r="Y247" s="12"/>
      <c r="Z247" s="12"/>
      <c r="AA247" s="12"/>
      <c r="AB247" s="12"/>
      <c r="AC247" s="12"/>
      <c r="AD247" s="12"/>
      <c r="AE247" s="12"/>
      <c r="AT247" s="252" t="s">
        <v>276</v>
      </c>
      <c r="AU247" s="252" t="s">
        <v>86</v>
      </c>
      <c r="AV247" s="12" t="s">
        <v>86</v>
      </c>
      <c r="AW247" s="12" t="s">
        <v>32</v>
      </c>
      <c r="AX247" s="12" t="s">
        <v>84</v>
      </c>
      <c r="AY247" s="252" t="s">
        <v>251</v>
      </c>
    </row>
    <row r="248" s="2" customFormat="1" ht="16.5" customHeight="1">
      <c r="A248" s="38"/>
      <c r="B248" s="39"/>
      <c r="C248" s="292" t="s">
        <v>387</v>
      </c>
      <c r="D248" s="292" t="s">
        <v>1133</v>
      </c>
      <c r="E248" s="293" t="s">
        <v>1416</v>
      </c>
      <c r="F248" s="294" t="s">
        <v>1417</v>
      </c>
      <c r="G248" s="295" t="s">
        <v>1136</v>
      </c>
      <c r="H248" s="296">
        <v>28.359999999999999</v>
      </c>
      <c r="I248" s="297"/>
      <c r="J248" s="298">
        <f>ROUND(I248*H248,2)</f>
        <v>0</v>
      </c>
      <c r="K248" s="299"/>
      <c r="L248" s="300"/>
      <c r="M248" s="301" t="s">
        <v>1</v>
      </c>
      <c r="N248" s="302" t="s">
        <v>41</v>
      </c>
      <c r="O248" s="91"/>
      <c r="P248" s="230">
        <f>O248*H248</f>
        <v>0</v>
      </c>
      <c r="Q248" s="230">
        <v>0.001</v>
      </c>
      <c r="R248" s="230">
        <f>Q248*H248</f>
        <v>0.02836</v>
      </c>
      <c r="S248" s="230">
        <v>0</v>
      </c>
      <c r="T248" s="231">
        <f>S248*H248</f>
        <v>0</v>
      </c>
      <c r="U248" s="38"/>
      <c r="V248" s="38"/>
      <c r="W248" s="38"/>
      <c r="X248" s="38"/>
      <c r="Y248" s="38"/>
      <c r="Z248" s="38"/>
      <c r="AA248" s="38"/>
      <c r="AB248" s="38"/>
      <c r="AC248" s="38"/>
      <c r="AD248" s="38"/>
      <c r="AE248" s="38"/>
      <c r="AR248" s="232" t="s">
        <v>299</v>
      </c>
      <c r="AT248" s="232" t="s">
        <v>1133</v>
      </c>
      <c r="AU248" s="232" t="s">
        <v>86</v>
      </c>
      <c r="AY248" s="17" t="s">
        <v>251</v>
      </c>
      <c r="BE248" s="233">
        <f>IF(N248="základní",J248,0)</f>
        <v>0</v>
      </c>
      <c r="BF248" s="233">
        <f>IF(N248="snížená",J248,0)</f>
        <v>0</v>
      </c>
      <c r="BG248" s="233">
        <f>IF(N248="zákl. přenesená",J248,0)</f>
        <v>0</v>
      </c>
      <c r="BH248" s="233">
        <f>IF(N248="sníž. přenesená",J248,0)</f>
        <v>0</v>
      </c>
      <c r="BI248" s="233">
        <f>IF(N248="nulová",J248,0)</f>
        <v>0</v>
      </c>
      <c r="BJ248" s="17" t="s">
        <v>84</v>
      </c>
      <c r="BK248" s="233">
        <f>ROUND(I248*H248,2)</f>
        <v>0</v>
      </c>
      <c r="BL248" s="17" t="s">
        <v>254</v>
      </c>
      <c r="BM248" s="232" t="s">
        <v>2925</v>
      </c>
    </row>
    <row r="249" s="2" customFormat="1">
      <c r="A249" s="38"/>
      <c r="B249" s="39"/>
      <c r="C249" s="40"/>
      <c r="D249" s="234" t="s">
        <v>260</v>
      </c>
      <c r="E249" s="40"/>
      <c r="F249" s="235" t="s">
        <v>1417</v>
      </c>
      <c r="G249" s="40"/>
      <c r="H249" s="40"/>
      <c r="I249" s="236"/>
      <c r="J249" s="40"/>
      <c r="K249" s="40"/>
      <c r="L249" s="44"/>
      <c r="M249" s="237"/>
      <c r="N249" s="238"/>
      <c r="O249" s="91"/>
      <c r="P249" s="91"/>
      <c r="Q249" s="91"/>
      <c r="R249" s="91"/>
      <c r="S249" s="91"/>
      <c r="T249" s="92"/>
      <c r="U249" s="38"/>
      <c r="V249" s="38"/>
      <c r="W249" s="38"/>
      <c r="X249" s="38"/>
      <c r="Y249" s="38"/>
      <c r="Z249" s="38"/>
      <c r="AA249" s="38"/>
      <c r="AB249" s="38"/>
      <c r="AC249" s="38"/>
      <c r="AD249" s="38"/>
      <c r="AE249" s="38"/>
      <c r="AT249" s="17" t="s">
        <v>260</v>
      </c>
      <c r="AU249" s="17" t="s">
        <v>86</v>
      </c>
    </row>
    <row r="250" s="12" customFormat="1">
      <c r="A250" s="12"/>
      <c r="B250" s="242"/>
      <c r="C250" s="243"/>
      <c r="D250" s="234" t="s">
        <v>276</v>
      </c>
      <c r="E250" s="243"/>
      <c r="F250" s="245" t="s">
        <v>2926</v>
      </c>
      <c r="G250" s="243"/>
      <c r="H250" s="246">
        <v>28.359999999999999</v>
      </c>
      <c r="I250" s="247"/>
      <c r="J250" s="243"/>
      <c r="K250" s="243"/>
      <c r="L250" s="248"/>
      <c r="M250" s="249"/>
      <c r="N250" s="250"/>
      <c r="O250" s="250"/>
      <c r="P250" s="250"/>
      <c r="Q250" s="250"/>
      <c r="R250" s="250"/>
      <c r="S250" s="250"/>
      <c r="T250" s="251"/>
      <c r="U250" s="12"/>
      <c r="V250" s="12"/>
      <c r="W250" s="12"/>
      <c r="X250" s="12"/>
      <c r="Y250" s="12"/>
      <c r="Z250" s="12"/>
      <c r="AA250" s="12"/>
      <c r="AB250" s="12"/>
      <c r="AC250" s="12"/>
      <c r="AD250" s="12"/>
      <c r="AE250" s="12"/>
      <c r="AT250" s="252" t="s">
        <v>276</v>
      </c>
      <c r="AU250" s="252" t="s">
        <v>86</v>
      </c>
      <c r="AV250" s="12" t="s">
        <v>86</v>
      </c>
      <c r="AW250" s="12" t="s">
        <v>4</v>
      </c>
      <c r="AX250" s="12" t="s">
        <v>84</v>
      </c>
      <c r="AY250" s="252" t="s">
        <v>251</v>
      </c>
    </row>
    <row r="251" s="2" customFormat="1" ht="24.15" customHeight="1">
      <c r="A251" s="38"/>
      <c r="B251" s="39"/>
      <c r="C251" s="220" t="s">
        <v>392</v>
      </c>
      <c r="D251" s="220" t="s">
        <v>255</v>
      </c>
      <c r="E251" s="221" t="s">
        <v>1420</v>
      </c>
      <c r="F251" s="222" t="s">
        <v>1421</v>
      </c>
      <c r="G251" s="223" t="s">
        <v>409</v>
      </c>
      <c r="H251" s="224">
        <v>1613.0799999999999</v>
      </c>
      <c r="I251" s="225"/>
      <c r="J251" s="226">
        <f>ROUND(I251*H251,2)</f>
        <v>0</v>
      </c>
      <c r="K251" s="227"/>
      <c r="L251" s="44"/>
      <c r="M251" s="228" t="s">
        <v>1</v>
      </c>
      <c r="N251" s="229" t="s">
        <v>41</v>
      </c>
      <c r="O251" s="91"/>
      <c r="P251" s="230">
        <f>O251*H251</f>
        <v>0</v>
      </c>
      <c r="Q251" s="230">
        <v>0</v>
      </c>
      <c r="R251" s="230">
        <f>Q251*H251</f>
        <v>0</v>
      </c>
      <c r="S251" s="230">
        <v>0</v>
      </c>
      <c r="T251" s="231">
        <f>S251*H251</f>
        <v>0</v>
      </c>
      <c r="U251" s="38"/>
      <c r="V251" s="38"/>
      <c r="W251" s="38"/>
      <c r="X251" s="38"/>
      <c r="Y251" s="38"/>
      <c r="Z251" s="38"/>
      <c r="AA251" s="38"/>
      <c r="AB251" s="38"/>
      <c r="AC251" s="38"/>
      <c r="AD251" s="38"/>
      <c r="AE251" s="38"/>
      <c r="AR251" s="232" t="s">
        <v>254</v>
      </c>
      <c r="AT251" s="232" t="s">
        <v>255</v>
      </c>
      <c r="AU251" s="232" t="s">
        <v>86</v>
      </c>
      <c r="AY251" s="17" t="s">
        <v>251</v>
      </c>
      <c r="BE251" s="233">
        <f>IF(N251="základní",J251,0)</f>
        <v>0</v>
      </c>
      <c r="BF251" s="233">
        <f>IF(N251="snížená",J251,0)</f>
        <v>0</v>
      </c>
      <c r="BG251" s="233">
        <f>IF(N251="zákl. přenesená",J251,0)</f>
        <v>0</v>
      </c>
      <c r="BH251" s="233">
        <f>IF(N251="sníž. přenesená",J251,0)</f>
        <v>0</v>
      </c>
      <c r="BI251" s="233">
        <f>IF(N251="nulová",J251,0)</f>
        <v>0</v>
      </c>
      <c r="BJ251" s="17" t="s">
        <v>84</v>
      </c>
      <c r="BK251" s="233">
        <f>ROUND(I251*H251,2)</f>
        <v>0</v>
      </c>
      <c r="BL251" s="17" t="s">
        <v>254</v>
      </c>
      <c r="BM251" s="232" t="s">
        <v>2927</v>
      </c>
    </row>
    <row r="252" s="2" customFormat="1">
      <c r="A252" s="38"/>
      <c r="B252" s="39"/>
      <c r="C252" s="40"/>
      <c r="D252" s="234" t="s">
        <v>260</v>
      </c>
      <c r="E252" s="40"/>
      <c r="F252" s="235" t="s">
        <v>1423</v>
      </c>
      <c r="G252" s="40"/>
      <c r="H252" s="40"/>
      <c r="I252" s="236"/>
      <c r="J252" s="40"/>
      <c r="K252" s="40"/>
      <c r="L252" s="44"/>
      <c r="M252" s="237"/>
      <c r="N252" s="238"/>
      <c r="O252" s="91"/>
      <c r="P252" s="91"/>
      <c r="Q252" s="91"/>
      <c r="R252" s="91"/>
      <c r="S252" s="91"/>
      <c r="T252" s="92"/>
      <c r="U252" s="38"/>
      <c r="V252" s="38"/>
      <c r="W252" s="38"/>
      <c r="X252" s="38"/>
      <c r="Y252" s="38"/>
      <c r="Z252" s="38"/>
      <c r="AA252" s="38"/>
      <c r="AB252" s="38"/>
      <c r="AC252" s="38"/>
      <c r="AD252" s="38"/>
      <c r="AE252" s="38"/>
      <c r="AT252" s="17" t="s">
        <v>260</v>
      </c>
      <c r="AU252" s="17" t="s">
        <v>86</v>
      </c>
    </row>
    <row r="253" s="2" customFormat="1">
      <c r="A253" s="38"/>
      <c r="B253" s="39"/>
      <c r="C253" s="40"/>
      <c r="D253" s="240" t="s">
        <v>274</v>
      </c>
      <c r="E253" s="40"/>
      <c r="F253" s="241" t="s">
        <v>2928</v>
      </c>
      <c r="G253" s="40"/>
      <c r="H253" s="40"/>
      <c r="I253" s="236"/>
      <c r="J253" s="40"/>
      <c r="K253" s="40"/>
      <c r="L253" s="44"/>
      <c r="M253" s="237"/>
      <c r="N253" s="238"/>
      <c r="O253" s="91"/>
      <c r="P253" s="91"/>
      <c r="Q253" s="91"/>
      <c r="R253" s="91"/>
      <c r="S253" s="91"/>
      <c r="T253" s="92"/>
      <c r="U253" s="38"/>
      <c r="V253" s="38"/>
      <c r="W253" s="38"/>
      <c r="X253" s="38"/>
      <c r="Y253" s="38"/>
      <c r="Z253" s="38"/>
      <c r="AA253" s="38"/>
      <c r="AB253" s="38"/>
      <c r="AC253" s="38"/>
      <c r="AD253" s="38"/>
      <c r="AE253" s="38"/>
      <c r="AT253" s="17" t="s">
        <v>274</v>
      </c>
      <c r="AU253" s="17" t="s">
        <v>86</v>
      </c>
    </row>
    <row r="254" s="12" customFormat="1">
      <c r="A254" s="12"/>
      <c r="B254" s="242"/>
      <c r="C254" s="243"/>
      <c r="D254" s="234" t="s">
        <v>276</v>
      </c>
      <c r="E254" s="244" t="s">
        <v>1</v>
      </c>
      <c r="F254" s="245" t="s">
        <v>2929</v>
      </c>
      <c r="G254" s="243"/>
      <c r="H254" s="246">
        <v>1087.8800000000001</v>
      </c>
      <c r="I254" s="247"/>
      <c r="J254" s="243"/>
      <c r="K254" s="243"/>
      <c r="L254" s="248"/>
      <c r="M254" s="249"/>
      <c r="N254" s="250"/>
      <c r="O254" s="250"/>
      <c r="P254" s="250"/>
      <c r="Q254" s="250"/>
      <c r="R254" s="250"/>
      <c r="S254" s="250"/>
      <c r="T254" s="251"/>
      <c r="U254" s="12"/>
      <c r="V254" s="12"/>
      <c r="W254" s="12"/>
      <c r="X254" s="12"/>
      <c r="Y254" s="12"/>
      <c r="Z254" s="12"/>
      <c r="AA254" s="12"/>
      <c r="AB254" s="12"/>
      <c r="AC254" s="12"/>
      <c r="AD254" s="12"/>
      <c r="AE254" s="12"/>
      <c r="AT254" s="252" t="s">
        <v>276</v>
      </c>
      <c r="AU254" s="252" t="s">
        <v>86</v>
      </c>
      <c r="AV254" s="12" t="s">
        <v>86</v>
      </c>
      <c r="AW254" s="12" t="s">
        <v>32</v>
      </c>
      <c r="AX254" s="12" t="s">
        <v>76</v>
      </c>
      <c r="AY254" s="252" t="s">
        <v>251</v>
      </c>
    </row>
    <row r="255" s="12" customFormat="1">
      <c r="A255" s="12"/>
      <c r="B255" s="242"/>
      <c r="C255" s="243"/>
      <c r="D255" s="234" t="s">
        <v>276</v>
      </c>
      <c r="E255" s="244" t="s">
        <v>1</v>
      </c>
      <c r="F255" s="245" t="s">
        <v>2930</v>
      </c>
      <c r="G255" s="243"/>
      <c r="H255" s="246">
        <v>123</v>
      </c>
      <c r="I255" s="247"/>
      <c r="J255" s="243"/>
      <c r="K255" s="243"/>
      <c r="L255" s="248"/>
      <c r="M255" s="249"/>
      <c r="N255" s="250"/>
      <c r="O255" s="250"/>
      <c r="P255" s="250"/>
      <c r="Q255" s="250"/>
      <c r="R255" s="250"/>
      <c r="S255" s="250"/>
      <c r="T255" s="251"/>
      <c r="U255" s="12"/>
      <c r="V255" s="12"/>
      <c r="W255" s="12"/>
      <c r="X255" s="12"/>
      <c r="Y255" s="12"/>
      <c r="Z255" s="12"/>
      <c r="AA255" s="12"/>
      <c r="AB255" s="12"/>
      <c r="AC255" s="12"/>
      <c r="AD255" s="12"/>
      <c r="AE255" s="12"/>
      <c r="AT255" s="252" t="s">
        <v>276</v>
      </c>
      <c r="AU255" s="252" t="s">
        <v>86</v>
      </c>
      <c r="AV255" s="12" t="s">
        <v>86</v>
      </c>
      <c r="AW255" s="12" t="s">
        <v>32</v>
      </c>
      <c r="AX255" s="12" t="s">
        <v>76</v>
      </c>
      <c r="AY255" s="252" t="s">
        <v>251</v>
      </c>
    </row>
    <row r="256" s="12" customFormat="1">
      <c r="A256" s="12"/>
      <c r="B256" s="242"/>
      <c r="C256" s="243"/>
      <c r="D256" s="234" t="s">
        <v>276</v>
      </c>
      <c r="E256" s="244" t="s">
        <v>1</v>
      </c>
      <c r="F256" s="245" t="s">
        <v>2931</v>
      </c>
      <c r="G256" s="243"/>
      <c r="H256" s="246">
        <v>5</v>
      </c>
      <c r="I256" s="247"/>
      <c r="J256" s="243"/>
      <c r="K256" s="243"/>
      <c r="L256" s="248"/>
      <c r="M256" s="249"/>
      <c r="N256" s="250"/>
      <c r="O256" s="250"/>
      <c r="P256" s="250"/>
      <c r="Q256" s="250"/>
      <c r="R256" s="250"/>
      <c r="S256" s="250"/>
      <c r="T256" s="251"/>
      <c r="U256" s="12"/>
      <c r="V256" s="12"/>
      <c r="W256" s="12"/>
      <c r="X256" s="12"/>
      <c r="Y256" s="12"/>
      <c r="Z256" s="12"/>
      <c r="AA256" s="12"/>
      <c r="AB256" s="12"/>
      <c r="AC256" s="12"/>
      <c r="AD256" s="12"/>
      <c r="AE256" s="12"/>
      <c r="AT256" s="252" t="s">
        <v>276</v>
      </c>
      <c r="AU256" s="252" t="s">
        <v>86</v>
      </c>
      <c r="AV256" s="12" t="s">
        <v>86</v>
      </c>
      <c r="AW256" s="12" t="s">
        <v>32</v>
      </c>
      <c r="AX256" s="12" t="s">
        <v>76</v>
      </c>
      <c r="AY256" s="252" t="s">
        <v>251</v>
      </c>
    </row>
    <row r="257" s="12" customFormat="1">
      <c r="A257" s="12"/>
      <c r="B257" s="242"/>
      <c r="C257" s="243"/>
      <c r="D257" s="234" t="s">
        <v>276</v>
      </c>
      <c r="E257" s="244" t="s">
        <v>1</v>
      </c>
      <c r="F257" s="245" t="s">
        <v>2932</v>
      </c>
      <c r="G257" s="243"/>
      <c r="H257" s="246">
        <v>62</v>
      </c>
      <c r="I257" s="247"/>
      <c r="J257" s="243"/>
      <c r="K257" s="243"/>
      <c r="L257" s="248"/>
      <c r="M257" s="249"/>
      <c r="N257" s="250"/>
      <c r="O257" s="250"/>
      <c r="P257" s="250"/>
      <c r="Q257" s="250"/>
      <c r="R257" s="250"/>
      <c r="S257" s="250"/>
      <c r="T257" s="251"/>
      <c r="U257" s="12"/>
      <c r="V257" s="12"/>
      <c r="W257" s="12"/>
      <c r="X257" s="12"/>
      <c r="Y257" s="12"/>
      <c r="Z257" s="12"/>
      <c r="AA257" s="12"/>
      <c r="AB257" s="12"/>
      <c r="AC257" s="12"/>
      <c r="AD257" s="12"/>
      <c r="AE257" s="12"/>
      <c r="AT257" s="252" t="s">
        <v>276</v>
      </c>
      <c r="AU257" s="252" t="s">
        <v>86</v>
      </c>
      <c r="AV257" s="12" t="s">
        <v>86</v>
      </c>
      <c r="AW257" s="12" t="s">
        <v>32</v>
      </c>
      <c r="AX257" s="12" t="s">
        <v>76</v>
      </c>
      <c r="AY257" s="252" t="s">
        <v>251</v>
      </c>
    </row>
    <row r="258" s="12" customFormat="1">
      <c r="A258" s="12"/>
      <c r="B258" s="242"/>
      <c r="C258" s="243"/>
      <c r="D258" s="234" t="s">
        <v>276</v>
      </c>
      <c r="E258" s="244" t="s">
        <v>1</v>
      </c>
      <c r="F258" s="245" t="s">
        <v>2933</v>
      </c>
      <c r="G258" s="243"/>
      <c r="H258" s="246">
        <v>335.19999999999999</v>
      </c>
      <c r="I258" s="247"/>
      <c r="J258" s="243"/>
      <c r="K258" s="243"/>
      <c r="L258" s="248"/>
      <c r="M258" s="249"/>
      <c r="N258" s="250"/>
      <c r="O258" s="250"/>
      <c r="P258" s="250"/>
      <c r="Q258" s="250"/>
      <c r="R258" s="250"/>
      <c r="S258" s="250"/>
      <c r="T258" s="251"/>
      <c r="U258" s="12"/>
      <c r="V258" s="12"/>
      <c r="W258" s="12"/>
      <c r="X258" s="12"/>
      <c r="Y258" s="12"/>
      <c r="Z258" s="12"/>
      <c r="AA258" s="12"/>
      <c r="AB258" s="12"/>
      <c r="AC258" s="12"/>
      <c r="AD258" s="12"/>
      <c r="AE258" s="12"/>
      <c r="AT258" s="252" t="s">
        <v>276</v>
      </c>
      <c r="AU258" s="252" t="s">
        <v>86</v>
      </c>
      <c r="AV258" s="12" t="s">
        <v>86</v>
      </c>
      <c r="AW258" s="12" t="s">
        <v>32</v>
      </c>
      <c r="AX258" s="12" t="s">
        <v>76</v>
      </c>
      <c r="AY258" s="252" t="s">
        <v>251</v>
      </c>
    </row>
    <row r="259" s="15" customFormat="1">
      <c r="A259" s="15"/>
      <c r="B259" s="274"/>
      <c r="C259" s="275"/>
      <c r="D259" s="234" t="s">
        <v>276</v>
      </c>
      <c r="E259" s="276" t="s">
        <v>1</v>
      </c>
      <c r="F259" s="277" t="s">
        <v>423</v>
      </c>
      <c r="G259" s="275"/>
      <c r="H259" s="278">
        <v>1613.0800000000002</v>
      </c>
      <c r="I259" s="279"/>
      <c r="J259" s="275"/>
      <c r="K259" s="275"/>
      <c r="L259" s="280"/>
      <c r="M259" s="281"/>
      <c r="N259" s="282"/>
      <c r="O259" s="282"/>
      <c r="P259" s="282"/>
      <c r="Q259" s="282"/>
      <c r="R259" s="282"/>
      <c r="S259" s="282"/>
      <c r="T259" s="283"/>
      <c r="U259" s="15"/>
      <c r="V259" s="15"/>
      <c r="W259" s="15"/>
      <c r="X259" s="15"/>
      <c r="Y259" s="15"/>
      <c r="Z259" s="15"/>
      <c r="AA259" s="15"/>
      <c r="AB259" s="15"/>
      <c r="AC259" s="15"/>
      <c r="AD259" s="15"/>
      <c r="AE259" s="15"/>
      <c r="AT259" s="284" t="s">
        <v>276</v>
      </c>
      <c r="AU259" s="284" t="s">
        <v>86</v>
      </c>
      <c r="AV259" s="15" t="s">
        <v>254</v>
      </c>
      <c r="AW259" s="15" t="s">
        <v>32</v>
      </c>
      <c r="AX259" s="15" t="s">
        <v>84</v>
      </c>
      <c r="AY259" s="284" t="s">
        <v>251</v>
      </c>
    </row>
    <row r="260" s="2" customFormat="1" ht="24.15" customHeight="1">
      <c r="A260" s="38"/>
      <c r="B260" s="39"/>
      <c r="C260" s="220" t="s">
        <v>397</v>
      </c>
      <c r="D260" s="220" t="s">
        <v>255</v>
      </c>
      <c r="E260" s="221" t="s">
        <v>2236</v>
      </c>
      <c r="F260" s="222" t="s">
        <v>2237</v>
      </c>
      <c r="G260" s="223" t="s">
        <v>409</v>
      </c>
      <c r="H260" s="224">
        <v>124.78</v>
      </c>
      <c r="I260" s="225"/>
      <c r="J260" s="226">
        <f>ROUND(I260*H260,2)</f>
        <v>0</v>
      </c>
      <c r="K260" s="227"/>
      <c r="L260" s="44"/>
      <c r="M260" s="228" t="s">
        <v>1</v>
      </c>
      <c r="N260" s="229" t="s">
        <v>41</v>
      </c>
      <c r="O260" s="91"/>
      <c r="P260" s="230">
        <f>O260*H260</f>
        <v>0</v>
      </c>
      <c r="Q260" s="230">
        <v>0</v>
      </c>
      <c r="R260" s="230">
        <f>Q260*H260</f>
        <v>0</v>
      </c>
      <c r="S260" s="230">
        <v>0</v>
      </c>
      <c r="T260" s="231">
        <f>S260*H260</f>
        <v>0</v>
      </c>
      <c r="U260" s="38"/>
      <c r="V260" s="38"/>
      <c r="W260" s="38"/>
      <c r="X260" s="38"/>
      <c r="Y260" s="38"/>
      <c r="Z260" s="38"/>
      <c r="AA260" s="38"/>
      <c r="AB260" s="38"/>
      <c r="AC260" s="38"/>
      <c r="AD260" s="38"/>
      <c r="AE260" s="38"/>
      <c r="AR260" s="232" t="s">
        <v>254</v>
      </c>
      <c r="AT260" s="232" t="s">
        <v>255</v>
      </c>
      <c r="AU260" s="232" t="s">
        <v>86</v>
      </c>
      <c r="AY260" s="17" t="s">
        <v>251</v>
      </c>
      <c r="BE260" s="233">
        <f>IF(N260="základní",J260,0)</f>
        <v>0</v>
      </c>
      <c r="BF260" s="233">
        <f>IF(N260="snížená",J260,0)</f>
        <v>0</v>
      </c>
      <c r="BG260" s="233">
        <f>IF(N260="zákl. přenesená",J260,0)</f>
        <v>0</v>
      </c>
      <c r="BH260" s="233">
        <f>IF(N260="sníž. přenesená",J260,0)</f>
        <v>0</v>
      </c>
      <c r="BI260" s="233">
        <f>IF(N260="nulová",J260,0)</f>
        <v>0</v>
      </c>
      <c r="BJ260" s="17" t="s">
        <v>84</v>
      </c>
      <c r="BK260" s="233">
        <f>ROUND(I260*H260,2)</f>
        <v>0</v>
      </c>
      <c r="BL260" s="17" t="s">
        <v>254</v>
      </c>
      <c r="BM260" s="232" t="s">
        <v>2934</v>
      </c>
    </row>
    <row r="261" s="2" customFormat="1">
      <c r="A261" s="38"/>
      <c r="B261" s="39"/>
      <c r="C261" s="40"/>
      <c r="D261" s="234" t="s">
        <v>260</v>
      </c>
      <c r="E261" s="40"/>
      <c r="F261" s="235" t="s">
        <v>2239</v>
      </c>
      <c r="G261" s="40"/>
      <c r="H261" s="40"/>
      <c r="I261" s="236"/>
      <c r="J261" s="40"/>
      <c r="K261" s="40"/>
      <c r="L261" s="44"/>
      <c r="M261" s="237"/>
      <c r="N261" s="238"/>
      <c r="O261" s="91"/>
      <c r="P261" s="91"/>
      <c r="Q261" s="91"/>
      <c r="R261" s="91"/>
      <c r="S261" s="91"/>
      <c r="T261" s="92"/>
      <c r="U261" s="38"/>
      <c r="V261" s="38"/>
      <c r="W261" s="38"/>
      <c r="X261" s="38"/>
      <c r="Y261" s="38"/>
      <c r="Z261" s="38"/>
      <c r="AA261" s="38"/>
      <c r="AB261" s="38"/>
      <c r="AC261" s="38"/>
      <c r="AD261" s="38"/>
      <c r="AE261" s="38"/>
      <c r="AT261" s="17" t="s">
        <v>260</v>
      </c>
      <c r="AU261" s="17" t="s">
        <v>86</v>
      </c>
    </row>
    <row r="262" s="2" customFormat="1">
      <c r="A262" s="38"/>
      <c r="B262" s="39"/>
      <c r="C262" s="40"/>
      <c r="D262" s="240" t="s">
        <v>274</v>
      </c>
      <c r="E262" s="40"/>
      <c r="F262" s="241" t="s">
        <v>2240</v>
      </c>
      <c r="G262" s="40"/>
      <c r="H262" s="40"/>
      <c r="I262" s="236"/>
      <c r="J262" s="40"/>
      <c r="K262" s="40"/>
      <c r="L262" s="44"/>
      <c r="M262" s="237"/>
      <c r="N262" s="238"/>
      <c r="O262" s="91"/>
      <c r="P262" s="91"/>
      <c r="Q262" s="91"/>
      <c r="R262" s="91"/>
      <c r="S262" s="91"/>
      <c r="T262" s="92"/>
      <c r="U262" s="38"/>
      <c r="V262" s="38"/>
      <c r="W262" s="38"/>
      <c r="X262" s="38"/>
      <c r="Y262" s="38"/>
      <c r="Z262" s="38"/>
      <c r="AA262" s="38"/>
      <c r="AB262" s="38"/>
      <c r="AC262" s="38"/>
      <c r="AD262" s="38"/>
      <c r="AE262" s="38"/>
      <c r="AT262" s="17" t="s">
        <v>274</v>
      </c>
      <c r="AU262" s="17" t="s">
        <v>86</v>
      </c>
    </row>
    <row r="263" s="13" customFormat="1">
      <c r="A263" s="13"/>
      <c r="B263" s="253"/>
      <c r="C263" s="254"/>
      <c r="D263" s="234" t="s">
        <v>276</v>
      </c>
      <c r="E263" s="255" t="s">
        <v>1</v>
      </c>
      <c r="F263" s="256" t="s">
        <v>2241</v>
      </c>
      <c r="G263" s="254"/>
      <c r="H263" s="255" t="s">
        <v>1</v>
      </c>
      <c r="I263" s="257"/>
      <c r="J263" s="254"/>
      <c r="K263" s="254"/>
      <c r="L263" s="258"/>
      <c r="M263" s="259"/>
      <c r="N263" s="260"/>
      <c r="O263" s="260"/>
      <c r="P263" s="260"/>
      <c r="Q263" s="260"/>
      <c r="R263" s="260"/>
      <c r="S263" s="260"/>
      <c r="T263" s="261"/>
      <c r="U263" s="13"/>
      <c r="V263" s="13"/>
      <c r="W263" s="13"/>
      <c r="X263" s="13"/>
      <c r="Y263" s="13"/>
      <c r="Z263" s="13"/>
      <c r="AA263" s="13"/>
      <c r="AB263" s="13"/>
      <c r="AC263" s="13"/>
      <c r="AD263" s="13"/>
      <c r="AE263" s="13"/>
      <c r="AT263" s="262" t="s">
        <v>276</v>
      </c>
      <c r="AU263" s="262" t="s">
        <v>86</v>
      </c>
      <c r="AV263" s="13" t="s">
        <v>84</v>
      </c>
      <c r="AW263" s="13" t="s">
        <v>32</v>
      </c>
      <c r="AX263" s="13" t="s">
        <v>76</v>
      </c>
      <c r="AY263" s="262" t="s">
        <v>251</v>
      </c>
    </row>
    <row r="264" s="12" customFormat="1">
      <c r="A264" s="12"/>
      <c r="B264" s="242"/>
      <c r="C264" s="243"/>
      <c r="D264" s="234" t="s">
        <v>276</v>
      </c>
      <c r="E264" s="244" t="s">
        <v>1</v>
      </c>
      <c r="F264" s="245" t="s">
        <v>2935</v>
      </c>
      <c r="G264" s="243"/>
      <c r="H264" s="246">
        <v>124.78</v>
      </c>
      <c r="I264" s="247"/>
      <c r="J264" s="243"/>
      <c r="K264" s="243"/>
      <c r="L264" s="248"/>
      <c r="M264" s="249"/>
      <c r="N264" s="250"/>
      <c r="O264" s="250"/>
      <c r="P264" s="250"/>
      <c r="Q264" s="250"/>
      <c r="R264" s="250"/>
      <c r="S264" s="250"/>
      <c r="T264" s="251"/>
      <c r="U264" s="12"/>
      <c r="V264" s="12"/>
      <c r="W264" s="12"/>
      <c r="X264" s="12"/>
      <c r="Y264" s="12"/>
      <c r="Z264" s="12"/>
      <c r="AA264" s="12"/>
      <c r="AB264" s="12"/>
      <c r="AC264" s="12"/>
      <c r="AD264" s="12"/>
      <c r="AE264" s="12"/>
      <c r="AT264" s="252" t="s">
        <v>276</v>
      </c>
      <c r="AU264" s="252" t="s">
        <v>86</v>
      </c>
      <c r="AV264" s="12" t="s">
        <v>86</v>
      </c>
      <c r="AW264" s="12" t="s">
        <v>32</v>
      </c>
      <c r="AX264" s="12" t="s">
        <v>76</v>
      </c>
      <c r="AY264" s="252" t="s">
        <v>251</v>
      </c>
    </row>
    <row r="265" s="15" customFormat="1">
      <c r="A265" s="15"/>
      <c r="B265" s="274"/>
      <c r="C265" s="275"/>
      <c r="D265" s="234" t="s">
        <v>276</v>
      </c>
      <c r="E265" s="276" t="s">
        <v>2153</v>
      </c>
      <c r="F265" s="277" t="s">
        <v>423</v>
      </c>
      <c r="G265" s="275"/>
      <c r="H265" s="278">
        <v>124.78</v>
      </c>
      <c r="I265" s="279"/>
      <c r="J265" s="275"/>
      <c r="K265" s="275"/>
      <c r="L265" s="280"/>
      <c r="M265" s="281"/>
      <c r="N265" s="282"/>
      <c r="O265" s="282"/>
      <c r="P265" s="282"/>
      <c r="Q265" s="282"/>
      <c r="R265" s="282"/>
      <c r="S265" s="282"/>
      <c r="T265" s="283"/>
      <c r="U265" s="15"/>
      <c r="V265" s="15"/>
      <c r="W265" s="15"/>
      <c r="X265" s="15"/>
      <c r="Y265" s="15"/>
      <c r="Z265" s="15"/>
      <c r="AA265" s="15"/>
      <c r="AB265" s="15"/>
      <c r="AC265" s="15"/>
      <c r="AD265" s="15"/>
      <c r="AE265" s="15"/>
      <c r="AT265" s="284" t="s">
        <v>276</v>
      </c>
      <c r="AU265" s="284" t="s">
        <v>86</v>
      </c>
      <c r="AV265" s="15" t="s">
        <v>254</v>
      </c>
      <c r="AW265" s="15" t="s">
        <v>32</v>
      </c>
      <c r="AX265" s="15" t="s">
        <v>84</v>
      </c>
      <c r="AY265" s="284" t="s">
        <v>251</v>
      </c>
    </row>
    <row r="266" s="2" customFormat="1" ht="24.15" customHeight="1">
      <c r="A266" s="38"/>
      <c r="B266" s="39"/>
      <c r="C266" s="220" t="s">
        <v>952</v>
      </c>
      <c r="D266" s="220" t="s">
        <v>255</v>
      </c>
      <c r="E266" s="221" t="s">
        <v>2225</v>
      </c>
      <c r="F266" s="222" t="s">
        <v>2226</v>
      </c>
      <c r="G266" s="223" t="s">
        <v>409</v>
      </c>
      <c r="H266" s="224">
        <v>124.78</v>
      </c>
      <c r="I266" s="225"/>
      <c r="J266" s="226">
        <f>ROUND(I266*H266,2)</f>
        <v>0</v>
      </c>
      <c r="K266" s="227"/>
      <c r="L266" s="44"/>
      <c r="M266" s="228" t="s">
        <v>1</v>
      </c>
      <c r="N266" s="229" t="s">
        <v>41</v>
      </c>
      <c r="O266" s="91"/>
      <c r="P266" s="230">
        <f>O266*H266</f>
        <v>0</v>
      </c>
      <c r="Q266" s="230">
        <v>0</v>
      </c>
      <c r="R266" s="230">
        <f>Q266*H266</f>
        <v>0</v>
      </c>
      <c r="S266" s="230">
        <v>0</v>
      </c>
      <c r="T266" s="231">
        <f>S266*H266</f>
        <v>0</v>
      </c>
      <c r="U266" s="38"/>
      <c r="V266" s="38"/>
      <c r="W266" s="38"/>
      <c r="X266" s="38"/>
      <c r="Y266" s="38"/>
      <c r="Z266" s="38"/>
      <c r="AA266" s="38"/>
      <c r="AB266" s="38"/>
      <c r="AC266" s="38"/>
      <c r="AD266" s="38"/>
      <c r="AE266" s="38"/>
      <c r="AR266" s="232" t="s">
        <v>254</v>
      </c>
      <c r="AT266" s="232" t="s">
        <v>255</v>
      </c>
      <c r="AU266" s="232" t="s">
        <v>86</v>
      </c>
      <c r="AY266" s="17" t="s">
        <v>251</v>
      </c>
      <c r="BE266" s="233">
        <f>IF(N266="základní",J266,0)</f>
        <v>0</v>
      </c>
      <c r="BF266" s="233">
        <f>IF(N266="snížená",J266,0)</f>
        <v>0</v>
      </c>
      <c r="BG266" s="233">
        <f>IF(N266="zákl. přenesená",J266,0)</f>
        <v>0</v>
      </c>
      <c r="BH266" s="233">
        <f>IF(N266="sníž. přenesená",J266,0)</f>
        <v>0</v>
      </c>
      <c r="BI266" s="233">
        <f>IF(N266="nulová",J266,0)</f>
        <v>0</v>
      </c>
      <c r="BJ266" s="17" t="s">
        <v>84</v>
      </c>
      <c r="BK266" s="233">
        <f>ROUND(I266*H266,2)</f>
        <v>0</v>
      </c>
      <c r="BL266" s="17" t="s">
        <v>254</v>
      </c>
      <c r="BM266" s="232" t="s">
        <v>2936</v>
      </c>
    </row>
    <row r="267" s="2" customFormat="1">
      <c r="A267" s="38"/>
      <c r="B267" s="39"/>
      <c r="C267" s="40"/>
      <c r="D267" s="234" t="s">
        <v>260</v>
      </c>
      <c r="E267" s="40"/>
      <c r="F267" s="235" t="s">
        <v>2228</v>
      </c>
      <c r="G267" s="40"/>
      <c r="H267" s="40"/>
      <c r="I267" s="236"/>
      <c r="J267" s="40"/>
      <c r="K267" s="40"/>
      <c r="L267" s="44"/>
      <c r="M267" s="237"/>
      <c r="N267" s="238"/>
      <c r="O267" s="91"/>
      <c r="P267" s="91"/>
      <c r="Q267" s="91"/>
      <c r="R267" s="91"/>
      <c r="S267" s="91"/>
      <c r="T267" s="92"/>
      <c r="U267" s="38"/>
      <c r="V267" s="38"/>
      <c r="W267" s="38"/>
      <c r="X267" s="38"/>
      <c r="Y267" s="38"/>
      <c r="Z267" s="38"/>
      <c r="AA267" s="38"/>
      <c r="AB267" s="38"/>
      <c r="AC267" s="38"/>
      <c r="AD267" s="38"/>
      <c r="AE267" s="38"/>
      <c r="AT267" s="17" t="s">
        <v>260</v>
      </c>
      <c r="AU267" s="17" t="s">
        <v>86</v>
      </c>
    </row>
    <row r="268" s="2" customFormat="1">
      <c r="A268" s="38"/>
      <c r="B268" s="39"/>
      <c r="C268" s="40"/>
      <c r="D268" s="240" t="s">
        <v>274</v>
      </c>
      <c r="E268" s="40"/>
      <c r="F268" s="241" t="s">
        <v>2229</v>
      </c>
      <c r="G268" s="40"/>
      <c r="H268" s="40"/>
      <c r="I268" s="236"/>
      <c r="J268" s="40"/>
      <c r="K268" s="40"/>
      <c r="L268" s="44"/>
      <c r="M268" s="237"/>
      <c r="N268" s="238"/>
      <c r="O268" s="91"/>
      <c r="P268" s="91"/>
      <c r="Q268" s="91"/>
      <c r="R268" s="91"/>
      <c r="S268" s="91"/>
      <c r="T268" s="92"/>
      <c r="U268" s="38"/>
      <c r="V268" s="38"/>
      <c r="W268" s="38"/>
      <c r="X268" s="38"/>
      <c r="Y268" s="38"/>
      <c r="Z268" s="38"/>
      <c r="AA268" s="38"/>
      <c r="AB268" s="38"/>
      <c r="AC268" s="38"/>
      <c r="AD268" s="38"/>
      <c r="AE268" s="38"/>
      <c r="AT268" s="17" t="s">
        <v>274</v>
      </c>
      <c r="AU268" s="17" t="s">
        <v>86</v>
      </c>
    </row>
    <row r="269" s="12" customFormat="1">
      <c r="A269" s="12"/>
      <c r="B269" s="242"/>
      <c r="C269" s="243"/>
      <c r="D269" s="234" t="s">
        <v>276</v>
      </c>
      <c r="E269" s="244" t="s">
        <v>1</v>
      </c>
      <c r="F269" s="245" t="s">
        <v>2153</v>
      </c>
      <c r="G269" s="243"/>
      <c r="H269" s="246">
        <v>124.78</v>
      </c>
      <c r="I269" s="247"/>
      <c r="J269" s="243"/>
      <c r="K269" s="243"/>
      <c r="L269" s="248"/>
      <c r="M269" s="249"/>
      <c r="N269" s="250"/>
      <c r="O269" s="250"/>
      <c r="P269" s="250"/>
      <c r="Q269" s="250"/>
      <c r="R269" s="250"/>
      <c r="S269" s="250"/>
      <c r="T269" s="251"/>
      <c r="U269" s="12"/>
      <c r="V269" s="12"/>
      <c r="W269" s="12"/>
      <c r="X269" s="12"/>
      <c r="Y269" s="12"/>
      <c r="Z269" s="12"/>
      <c r="AA269" s="12"/>
      <c r="AB269" s="12"/>
      <c r="AC269" s="12"/>
      <c r="AD269" s="12"/>
      <c r="AE269" s="12"/>
      <c r="AT269" s="252" t="s">
        <v>276</v>
      </c>
      <c r="AU269" s="252" t="s">
        <v>86</v>
      </c>
      <c r="AV269" s="12" t="s">
        <v>86</v>
      </c>
      <c r="AW269" s="12" t="s">
        <v>32</v>
      </c>
      <c r="AX269" s="12" t="s">
        <v>84</v>
      </c>
      <c r="AY269" s="252" t="s">
        <v>251</v>
      </c>
    </row>
    <row r="270" s="2" customFormat="1" ht="16.5" customHeight="1">
      <c r="A270" s="38"/>
      <c r="B270" s="39"/>
      <c r="C270" s="292" t="s">
        <v>962</v>
      </c>
      <c r="D270" s="292" t="s">
        <v>1133</v>
      </c>
      <c r="E270" s="293" t="s">
        <v>1134</v>
      </c>
      <c r="F270" s="294" t="s">
        <v>1135</v>
      </c>
      <c r="G270" s="295" t="s">
        <v>1136</v>
      </c>
      <c r="H270" s="296">
        <v>2.496</v>
      </c>
      <c r="I270" s="297"/>
      <c r="J270" s="298">
        <f>ROUND(I270*H270,2)</f>
        <v>0</v>
      </c>
      <c r="K270" s="299"/>
      <c r="L270" s="300"/>
      <c r="M270" s="301" t="s">
        <v>1</v>
      </c>
      <c r="N270" s="302" t="s">
        <v>41</v>
      </c>
      <c r="O270" s="91"/>
      <c r="P270" s="230">
        <f>O270*H270</f>
        <v>0</v>
      </c>
      <c r="Q270" s="230">
        <v>0.001</v>
      </c>
      <c r="R270" s="230">
        <f>Q270*H270</f>
        <v>0.002496</v>
      </c>
      <c r="S270" s="230">
        <v>0</v>
      </c>
      <c r="T270" s="231">
        <f>S270*H270</f>
        <v>0</v>
      </c>
      <c r="U270" s="38"/>
      <c r="V270" s="38"/>
      <c r="W270" s="38"/>
      <c r="X270" s="38"/>
      <c r="Y270" s="38"/>
      <c r="Z270" s="38"/>
      <c r="AA270" s="38"/>
      <c r="AB270" s="38"/>
      <c r="AC270" s="38"/>
      <c r="AD270" s="38"/>
      <c r="AE270" s="38"/>
      <c r="AR270" s="232" t="s">
        <v>299</v>
      </c>
      <c r="AT270" s="232" t="s">
        <v>1133</v>
      </c>
      <c r="AU270" s="232" t="s">
        <v>86</v>
      </c>
      <c r="AY270" s="17" t="s">
        <v>251</v>
      </c>
      <c r="BE270" s="233">
        <f>IF(N270="základní",J270,0)</f>
        <v>0</v>
      </c>
      <c r="BF270" s="233">
        <f>IF(N270="snížená",J270,0)</f>
        <v>0</v>
      </c>
      <c r="BG270" s="233">
        <f>IF(N270="zákl. přenesená",J270,0)</f>
        <v>0</v>
      </c>
      <c r="BH270" s="233">
        <f>IF(N270="sníž. přenesená",J270,0)</f>
        <v>0</v>
      </c>
      <c r="BI270" s="233">
        <f>IF(N270="nulová",J270,0)</f>
        <v>0</v>
      </c>
      <c r="BJ270" s="17" t="s">
        <v>84</v>
      </c>
      <c r="BK270" s="233">
        <f>ROUND(I270*H270,2)</f>
        <v>0</v>
      </c>
      <c r="BL270" s="17" t="s">
        <v>254</v>
      </c>
      <c r="BM270" s="232" t="s">
        <v>2937</v>
      </c>
    </row>
    <row r="271" s="2" customFormat="1">
      <c r="A271" s="38"/>
      <c r="B271" s="39"/>
      <c r="C271" s="40"/>
      <c r="D271" s="234" t="s">
        <v>260</v>
      </c>
      <c r="E271" s="40"/>
      <c r="F271" s="235" t="s">
        <v>1135</v>
      </c>
      <c r="G271" s="40"/>
      <c r="H271" s="40"/>
      <c r="I271" s="236"/>
      <c r="J271" s="40"/>
      <c r="K271" s="40"/>
      <c r="L271" s="44"/>
      <c r="M271" s="237"/>
      <c r="N271" s="238"/>
      <c r="O271" s="91"/>
      <c r="P271" s="91"/>
      <c r="Q271" s="91"/>
      <c r="R271" s="91"/>
      <c r="S271" s="91"/>
      <c r="T271" s="92"/>
      <c r="U271" s="38"/>
      <c r="V271" s="38"/>
      <c r="W271" s="38"/>
      <c r="X271" s="38"/>
      <c r="Y271" s="38"/>
      <c r="Z271" s="38"/>
      <c r="AA271" s="38"/>
      <c r="AB271" s="38"/>
      <c r="AC271" s="38"/>
      <c r="AD271" s="38"/>
      <c r="AE271" s="38"/>
      <c r="AT271" s="17" t="s">
        <v>260</v>
      </c>
      <c r="AU271" s="17" t="s">
        <v>86</v>
      </c>
    </row>
    <row r="272" s="12" customFormat="1">
      <c r="A272" s="12"/>
      <c r="B272" s="242"/>
      <c r="C272" s="243"/>
      <c r="D272" s="234" t="s">
        <v>276</v>
      </c>
      <c r="E272" s="243"/>
      <c r="F272" s="245" t="s">
        <v>2938</v>
      </c>
      <c r="G272" s="243"/>
      <c r="H272" s="246">
        <v>2.496</v>
      </c>
      <c r="I272" s="247"/>
      <c r="J272" s="243"/>
      <c r="K272" s="243"/>
      <c r="L272" s="248"/>
      <c r="M272" s="249"/>
      <c r="N272" s="250"/>
      <c r="O272" s="250"/>
      <c r="P272" s="250"/>
      <c r="Q272" s="250"/>
      <c r="R272" s="250"/>
      <c r="S272" s="250"/>
      <c r="T272" s="251"/>
      <c r="U272" s="12"/>
      <c r="V272" s="12"/>
      <c r="W272" s="12"/>
      <c r="X272" s="12"/>
      <c r="Y272" s="12"/>
      <c r="Z272" s="12"/>
      <c r="AA272" s="12"/>
      <c r="AB272" s="12"/>
      <c r="AC272" s="12"/>
      <c r="AD272" s="12"/>
      <c r="AE272" s="12"/>
      <c r="AT272" s="252" t="s">
        <v>276</v>
      </c>
      <c r="AU272" s="252" t="s">
        <v>86</v>
      </c>
      <c r="AV272" s="12" t="s">
        <v>86</v>
      </c>
      <c r="AW272" s="12" t="s">
        <v>4</v>
      </c>
      <c r="AX272" s="12" t="s">
        <v>84</v>
      </c>
      <c r="AY272" s="252" t="s">
        <v>251</v>
      </c>
    </row>
    <row r="273" s="2" customFormat="1" ht="33" customHeight="1">
      <c r="A273" s="38"/>
      <c r="B273" s="39"/>
      <c r="C273" s="220" t="s">
        <v>972</v>
      </c>
      <c r="D273" s="220" t="s">
        <v>255</v>
      </c>
      <c r="E273" s="221" t="s">
        <v>1429</v>
      </c>
      <c r="F273" s="222" t="s">
        <v>1430</v>
      </c>
      <c r="G273" s="223" t="s">
        <v>409</v>
      </c>
      <c r="H273" s="224">
        <v>1418</v>
      </c>
      <c r="I273" s="225"/>
      <c r="J273" s="226">
        <f>ROUND(I273*H273,2)</f>
        <v>0</v>
      </c>
      <c r="K273" s="227"/>
      <c r="L273" s="44"/>
      <c r="M273" s="228" t="s">
        <v>1</v>
      </c>
      <c r="N273" s="229" t="s">
        <v>41</v>
      </c>
      <c r="O273" s="91"/>
      <c r="P273" s="230">
        <f>O273*H273</f>
        <v>0</v>
      </c>
      <c r="Q273" s="230">
        <v>0</v>
      </c>
      <c r="R273" s="230">
        <f>Q273*H273</f>
        <v>0</v>
      </c>
      <c r="S273" s="230">
        <v>0</v>
      </c>
      <c r="T273" s="231">
        <f>S273*H273</f>
        <v>0</v>
      </c>
      <c r="U273" s="38"/>
      <c r="V273" s="38"/>
      <c r="W273" s="38"/>
      <c r="X273" s="38"/>
      <c r="Y273" s="38"/>
      <c r="Z273" s="38"/>
      <c r="AA273" s="38"/>
      <c r="AB273" s="38"/>
      <c r="AC273" s="38"/>
      <c r="AD273" s="38"/>
      <c r="AE273" s="38"/>
      <c r="AR273" s="232" t="s">
        <v>254</v>
      </c>
      <c r="AT273" s="232" t="s">
        <v>255</v>
      </c>
      <c r="AU273" s="232" t="s">
        <v>86</v>
      </c>
      <c r="AY273" s="17" t="s">
        <v>251</v>
      </c>
      <c r="BE273" s="233">
        <f>IF(N273="základní",J273,0)</f>
        <v>0</v>
      </c>
      <c r="BF273" s="233">
        <f>IF(N273="snížená",J273,0)</f>
        <v>0</v>
      </c>
      <c r="BG273" s="233">
        <f>IF(N273="zákl. přenesená",J273,0)</f>
        <v>0</v>
      </c>
      <c r="BH273" s="233">
        <f>IF(N273="sníž. přenesená",J273,0)</f>
        <v>0</v>
      </c>
      <c r="BI273" s="233">
        <f>IF(N273="nulová",J273,0)</f>
        <v>0</v>
      </c>
      <c r="BJ273" s="17" t="s">
        <v>84</v>
      </c>
      <c r="BK273" s="233">
        <f>ROUND(I273*H273,2)</f>
        <v>0</v>
      </c>
      <c r="BL273" s="17" t="s">
        <v>254</v>
      </c>
      <c r="BM273" s="232" t="s">
        <v>2939</v>
      </c>
    </row>
    <row r="274" s="2" customFormat="1">
      <c r="A274" s="38"/>
      <c r="B274" s="39"/>
      <c r="C274" s="40"/>
      <c r="D274" s="234" t="s">
        <v>260</v>
      </c>
      <c r="E274" s="40"/>
      <c r="F274" s="235" t="s">
        <v>1432</v>
      </c>
      <c r="G274" s="40"/>
      <c r="H274" s="40"/>
      <c r="I274" s="236"/>
      <c r="J274" s="40"/>
      <c r="K274" s="40"/>
      <c r="L274" s="44"/>
      <c r="M274" s="237"/>
      <c r="N274" s="238"/>
      <c r="O274" s="91"/>
      <c r="P274" s="91"/>
      <c r="Q274" s="91"/>
      <c r="R274" s="91"/>
      <c r="S274" s="91"/>
      <c r="T274" s="92"/>
      <c r="U274" s="38"/>
      <c r="V274" s="38"/>
      <c r="W274" s="38"/>
      <c r="X274" s="38"/>
      <c r="Y274" s="38"/>
      <c r="Z274" s="38"/>
      <c r="AA274" s="38"/>
      <c r="AB274" s="38"/>
      <c r="AC274" s="38"/>
      <c r="AD274" s="38"/>
      <c r="AE274" s="38"/>
      <c r="AT274" s="17" t="s">
        <v>260</v>
      </c>
      <c r="AU274" s="17" t="s">
        <v>86</v>
      </c>
    </row>
    <row r="275" s="2" customFormat="1">
      <c r="A275" s="38"/>
      <c r="B275" s="39"/>
      <c r="C275" s="40"/>
      <c r="D275" s="240" t="s">
        <v>274</v>
      </c>
      <c r="E275" s="40"/>
      <c r="F275" s="241" t="s">
        <v>1433</v>
      </c>
      <c r="G275" s="40"/>
      <c r="H275" s="40"/>
      <c r="I275" s="236"/>
      <c r="J275" s="40"/>
      <c r="K275" s="40"/>
      <c r="L275" s="44"/>
      <c r="M275" s="237"/>
      <c r="N275" s="238"/>
      <c r="O275" s="91"/>
      <c r="P275" s="91"/>
      <c r="Q275" s="91"/>
      <c r="R275" s="91"/>
      <c r="S275" s="91"/>
      <c r="T275" s="92"/>
      <c r="U275" s="38"/>
      <c r="V275" s="38"/>
      <c r="W275" s="38"/>
      <c r="X275" s="38"/>
      <c r="Y275" s="38"/>
      <c r="Z275" s="38"/>
      <c r="AA275" s="38"/>
      <c r="AB275" s="38"/>
      <c r="AC275" s="38"/>
      <c r="AD275" s="38"/>
      <c r="AE275" s="38"/>
      <c r="AT275" s="17" t="s">
        <v>274</v>
      </c>
      <c r="AU275" s="17" t="s">
        <v>86</v>
      </c>
    </row>
    <row r="276" s="12" customFormat="1">
      <c r="A276" s="12"/>
      <c r="B276" s="242"/>
      <c r="C276" s="243"/>
      <c r="D276" s="234" t="s">
        <v>276</v>
      </c>
      <c r="E276" s="244" t="s">
        <v>1</v>
      </c>
      <c r="F276" s="245" t="s">
        <v>1181</v>
      </c>
      <c r="G276" s="243"/>
      <c r="H276" s="246">
        <v>1418</v>
      </c>
      <c r="I276" s="247"/>
      <c r="J276" s="243"/>
      <c r="K276" s="243"/>
      <c r="L276" s="248"/>
      <c r="M276" s="249"/>
      <c r="N276" s="250"/>
      <c r="O276" s="250"/>
      <c r="P276" s="250"/>
      <c r="Q276" s="250"/>
      <c r="R276" s="250"/>
      <c r="S276" s="250"/>
      <c r="T276" s="251"/>
      <c r="U276" s="12"/>
      <c r="V276" s="12"/>
      <c r="W276" s="12"/>
      <c r="X276" s="12"/>
      <c r="Y276" s="12"/>
      <c r="Z276" s="12"/>
      <c r="AA276" s="12"/>
      <c r="AB276" s="12"/>
      <c r="AC276" s="12"/>
      <c r="AD276" s="12"/>
      <c r="AE276" s="12"/>
      <c r="AT276" s="252" t="s">
        <v>276</v>
      </c>
      <c r="AU276" s="252" t="s">
        <v>86</v>
      </c>
      <c r="AV276" s="12" t="s">
        <v>86</v>
      </c>
      <c r="AW276" s="12" t="s">
        <v>32</v>
      </c>
      <c r="AX276" s="12" t="s">
        <v>84</v>
      </c>
      <c r="AY276" s="252" t="s">
        <v>251</v>
      </c>
    </row>
    <row r="277" s="2" customFormat="1" ht="33" customHeight="1">
      <c r="A277" s="38"/>
      <c r="B277" s="39"/>
      <c r="C277" s="220" t="s">
        <v>986</v>
      </c>
      <c r="D277" s="220" t="s">
        <v>255</v>
      </c>
      <c r="E277" s="221" t="s">
        <v>2245</v>
      </c>
      <c r="F277" s="222" t="s">
        <v>2246</v>
      </c>
      <c r="G277" s="223" t="s">
        <v>409</v>
      </c>
      <c r="H277" s="224">
        <v>124.78</v>
      </c>
      <c r="I277" s="225"/>
      <c r="J277" s="226">
        <f>ROUND(I277*H277,2)</f>
        <v>0</v>
      </c>
      <c r="K277" s="227"/>
      <c r="L277" s="44"/>
      <c r="M277" s="228" t="s">
        <v>1</v>
      </c>
      <c r="N277" s="229" t="s">
        <v>41</v>
      </c>
      <c r="O277" s="91"/>
      <c r="P277" s="230">
        <f>O277*H277</f>
        <v>0</v>
      </c>
      <c r="Q277" s="230">
        <v>0</v>
      </c>
      <c r="R277" s="230">
        <f>Q277*H277</f>
        <v>0</v>
      </c>
      <c r="S277" s="230">
        <v>0</v>
      </c>
      <c r="T277" s="231">
        <f>S277*H277</f>
        <v>0</v>
      </c>
      <c r="U277" s="38"/>
      <c r="V277" s="38"/>
      <c r="W277" s="38"/>
      <c r="X277" s="38"/>
      <c r="Y277" s="38"/>
      <c r="Z277" s="38"/>
      <c r="AA277" s="38"/>
      <c r="AB277" s="38"/>
      <c r="AC277" s="38"/>
      <c r="AD277" s="38"/>
      <c r="AE277" s="38"/>
      <c r="AR277" s="232" t="s">
        <v>254</v>
      </c>
      <c r="AT277" s="232" t="s">
        <v>255</v>
      </c>
      <c r="AU277" s="232" t="s">
        <v>86</v>
      </c>
      <c r="AY277" s="17" t="s">
        <v>251</v>
      </c>
      <c r="BE277" s="233">
        <f>IF(N277="základní",J277,0)</f>
        <v>0</v>
      </c>
      <c r="BF277" s="233">
        <f>IF(N277="snížená",J277,0)</f>
        <v>0</v>
      </c>
      <c r="BG277" s="233">
        <f>IF(N277="zákl. přenesená",J277,0)</f>
        <v>0</v>
      </c>
      <c r="BH277" s="233">
        <f>IF(N277="sníž. přenesená",J277,0)</f>
        <v>0</v>
      </c>
      <c r="BI277" s="233">
        <f>IF(N277="nulová",J277,0)</f>
        <v>0</v>
      </c>
      <c r="BJ277" s="17" t="s">
        <v>84</v>
      </c>
      <c r="BK277" s="233">
        <f>ROUND(I277*H277,2)</f>
        <v>0</v>
      </c>
      <c r="BL277" s="17" t="s">
        <v>254</v>
      </c>
      <c r="BM277" s="232" t="s">
        <v>2940</v>
      </c>
    </row>
    <row r="278" s="2" customFormat="1">
      <c r="A278" s="38"/>
      <c r="B278" s="39"/>
      <c r="C278" s="40"/>
      <c r="D278" s="234" t="s">
        <v>260</v>
      </c>
      <c r="E278" s="40"/>
      <c r="F278" s="235" t="s">
        <v>2248</v>
      </c>
      <c r="G278" s="40"/>
      <c r="H278" s="40"/>
      <c r="I278" s="236"/>
      <c r="J278" s="40"/>
      <c r="K278" s="40"/>
      <c r="L278" s="44"/>
      <c r="M278" s="237"/>
      <c r="N278" s="238"/>
      <c r="O278" s="91"/>
      <c r="P278" s="91"/>
      <c r="Q278" s="91"/>
      <c r="R278" s="91"/>
      <c r="S278" s="91"/>
      <c r="T278" s="92"/>
      <c r="U278" s="38"/>
      <c r="V278" s="38"/>
      <c r="W278" s="38"/>
      <c r="X278" s="38"/>
      <c r="Y278" s="38"/>
      <c r="Z278" s="38"/>
      <c r="AA278" s="38"/>
      <c r="AB278" s="38"/>
      <c r="AC278" s="38"/>
      <c r="AD278" s="38"/>
      <c r="AE278" s="38"/>
      <c r="AT278" s="17" t="s">
        <v>260</v>
      </c>
      <c r="AU278" s="17" t="s">
        <v>86</v>
      </c>
    </row>
    <row r="279" s="2" customFormat="1">
      <c r="A279" s="38"/>
      <c r="B279" s="39"/>
      <c r="C279" s="40"/>
      <c r="D279" s="240" t="s">
        <v>274</v>
      </c>
      <c r="E279" s="40"/>
      <c r="F279" s="241" t="s">
        <v>2249</v>
      </c>
      <c r="G279" s="40"/>
      <c r="H279" s="40"/>
      <c r="I279" s="236"/>
      <c r="J279" s="40"/>
      <c r="K279" s="40"/>
      <c r="L279" s="44"/>
      <c r="M279" s="237"/>
      <c r="N279" s="238"/>
      <c r="O279" s="91"/>
      <c r="P279" s="91"/>
      <c r="Q279" s="91"/>
      <c r="R279" s="91"/>
      <c r="S279" s="91"/>
      <c r="T279" s="92"/>
      <c r="U279" s="38"/>
      <c r="V279" s="38"/>
      <c r="W279" s="38"/>
      <c r="X279" s="38"/>
      <c r="Y279" s="38"/>
      <c r="Z279" s="38"/>
      <c r="AA279" s="38"/>
      <c r="AB279" s="38"/>
      <c r="AC279" s="38"/>
      <c r="AD279" s="38"/>
      <c r="AE279" s="38"/>
      <c r="AT279" s="17" t="s">
        <v>274</v>
      </c>
      <c r="AU279" s="17" t="s">
        <v>86</v>
      </c>
    </row>
    <row r="280" s="12" customFormat="1">
      <c r="A280" s="12"/>
      <c r="B280" s="242"/>
      <c r="C280" s="243"/>
      <c r="D280" s="234" t="s">
        <v>276</v>
      </c>
      <c r="E280" s="244" t="s">
        <v>1</v>
      </c>
      <c r="F280" s="245" t="s">
        <v>2153</v>
      </c>
      <c r="G280" s="243"/>
      <c r="H280" s="246">
        <v>124.78</v>
      </c>
      <c r="I280" s="247"/>
      <c r="J280" s="243"/>
      <c r="K280" s="243"/>
      <c r="L280" s="248"/>
      <c r="M280" s="249"/>
      <c r="N280" s="250"/>
      <c r="O280" s="250"/>
      <c r="P280" s="250"/>
      <c r="Q280" s="250"/>
      <c r="R280" s="250"/>
      <c r="S280" s="250"/>
      <c r="T280" s="251"/>
      <c r="U280" s="12"/>
      <c r="V280" s="12"/>
      <c r="W280" s="12"/>
      <c r="X280" s="12"/>
      <c r="Y280" s="12"/>
      <c r="Z280" s="12"/>
      <c r="AA280" s="12"/>
      <c r="AB280" s="12"/>
      <c r="AC280" s="12"/>
      <c r="AD280" s="12"/>
      <c r="AE280" s="12"/>
      <c r="AT280" s="252" t="s">
        <v>276</v>
      </c>
      <c r="AU280" s="252" t="s">
        <v>86</v>
      </c>
      <c r="AV280" s="12" t="s">
        <v>86</v>
      </c>
      <c r="AW280" s="12" t="s">
        <v>32</v>
      </c>
      <c r="AX280" s="12" t="s">
        <v>84</v>
      </c>
      <c r="AY280" s="252" t="s">
        <v>251</v>
      </c>
    </row>
    <row r="281" s="11" customFormat="1" ht="22.8" customHeight="1">
      <c r="A281" s="11"/>
      <c r="B281" s="206"/>
      <c r="C281" s="207"/>
      <c r="D281" s="208" t="s">
        <v>75</v>
      </c>
      <c r="E281" s="272" t="s">
        <v>86</v>
      </c>
      <c r="F281" s="272" t="s">
        <v>1434</v>
      </c>
      <c r="G281" s="207"/>
      <c r="H281" s="207"/>
      <c r="I281" s="210"/>
      <c r="J281" s="273">
        <f>BK281</f>
        <v>0</v>
      </c>
      <c r="K281" s="207"/>
      <c r="L281" s="212"/>
      <c r="M281" s="213"/>
      <c r="N281" s="214"/>
      <c r="O281" s="214"/>
      <c r="P281" s="215">
        <f>SUM(P282:P311)</f>
        <v>0</v>
      </c>
      <c r="Q281" s="214"/>
      <c r="R281" s="215">
        <f>SUM(R282:R311)</f>
        <v>11.24652607</v>
      </c>
      <c r="S281" s="214"/>
      <c r="T281" s="216">
        <f>SUM(T282:T311)</f>
        <v>0</v>
      </c>
      <c r="U281" s="11"/>
      <c r="V281" s="11"/>
      <c r="W281" s="11"/>
      <c r="X281" s="11"/>
      <c r="Y281" s="11"/>
      <c r="Z281" s="11"/>
      <c r="AA281" s="11"/>
      <c r="AB281" s="11"/>
      <c r="AC281" s="11"/>
      <c r="AD281" s="11"/>
      <c r="AE281" s="11"/>
      <c r="AR281" s="217" t="s">
        <v>84</v>
      </c>
      <c r="AT281" s="218" t="s">
        <v>75</v>
      </c>
      <c r="AU281" s="218" t="s">
        <v>84</v>
      </c>
      <c r="AY281" s="217" t="s">
        <v>251</v>
      </c>
      <c r="BK281" s="219">
        <f>SUM(BK282:BK311)</f>
        <v>0</v>
      </c>
    </row>
    <row r="282" s="2" customFormat="1" ht="24.15" customHeight="1">
      <c r="A282" s="38"/>
      <c r="B282" s="39"/>
      <c r="C282" s="220" t="s">
        <v>994</v>
      </c>
      <c r="D282" s="220" t="s">
        <v>255</v>
      </c>
      <c r="E282" s="221" t="s">
        <v>2941</v>
      </c>
      <c r="F282" s="222" t="s">
        <v>2942</v>
      </c>
      <c r="G282" s="223" t="s">
        <v>592</v>
      </c>
      <c r="H282" s="224">
        <v>1.204</v>
      </c>
      <c r="I282" s="225"/>
      <c r="J282" s="226">
        <f>ROUND(I282*H282,2)</f>
        <v>0</v>
      </c>
      <c r="K282" s="227"/>
      <c r="L282" s="44"/>
      <c r="M282" s="228" t="s">
        <v>1</v>
      </c>
      <c r="N282" s="229" t="s">
        <v>41</v>
      </c>
      <c r="O282" s="91"/>
      <c r="P282" s="230">
        <f>O282*H282</f>
        <v>0</v>
      </c>
      <c r="Q282" s="230">
        <v>2.1600000000000001</v>
      </c>
      <c r="R282" s="230">
        <f>Q282*H282</f>
        <v>2.6006400000000003</v>
      </c>
      <c r="S282" s="230">
        <v>0</v>
      </c>
      <c r="T282" s="231">
        <f>S282*H282</f>
        <v>0</v>
      </c>
      <c r="U282" s="38"/>
      <c r="V282" s="38"/>
      <c r="W282" s="38"/>
      <c r="X282" s="38"/>
      <c r="Y282" s="38"/>
      <c r="Z282" s="38"/>
      <c r="AA282" s="38"/>
      <c r="AB282" s="38"/>
      <c r="AC282" s="38"/>
      <c r="AD282" s="38"/>
      <c r="AE282" s="38"/>
      <c r="AR282" s="232" t="s">
        <v>254</v>
      </c>
      <c r="AT282" s="232" t="s">
        <v>255</v>
      </c>
      <c r="AU282" s="232" t="s">
        <v>86</v>
      </c>
      <c r="AY282" s="17" t="s">
        <v>251</v>
      </c>
      <c r="BE282" s="233">
        <f>IF(N282="základní",J282,0)</f>
        <v>0</v>
      </c>
      <c r="BF282" s="233">
        <f>IF(N282="snížená",J282,0)</f>
        <v>0</v>
      </c>
      <c r="BG282" s="233">
        <f>IF(N282="zákl. přenesená",J282,0)</f>
        <v>0</v>
      </c>
      <c r="BH282" s="233">
        <f>IF(N282="sníž. přenesená",J282,0)</f>
        <v>0</v>
      </c>
      <c r="BI282" s="233">
        <f>IF(N282="nulová",J282,0)</f>
        <v>0</v>
      </c>
      <c r="BJ282" s="17" t="s">
        <v>84</v>
      </c>
      <c r="BK282" s="233">
        <f>ROUND(I282*H282,2)</f>
        <v>0</v>
      </c>
      <c r="BL282" s="17" t="s">
        <v>254</v>
      </c>
      <c r="BM282" s="232" t="s">
        <v>2943</v>
      </c>
    </row>
    <row r="283" s="2" customFormat="1">
      <c r="A283" s="38"/>
      <c r="B283" s="39"/>
      <c r="C283" s="40"/>
      <c r="D283" s="234" t="s">
        <v>260</v>
      </c>
      <c r="E283" s="40"/>
      <c r="F283" s="235" t="s">
        <v>2944</v>
      </c>
      <c r="G283" s="40"/>
      <c r="H283" s="40"/>
      <c r="I283" s="236"/>
      <c r="J283" s="40"/>
      <c r="K283" s="40"/>
      <c r="L283" s="44"/>
      <c r="M283" s="237"/>
      <c r="N283" s="238"/>
      <c r="O283" s="91"/>
      <c r="P283" s="91"/>
      <c r="Q283" s="91"/>
      <c r="R283" s="91"/>
      <c r="S283" s="91"/>
      <c r="T283" s="92"/>
      <c r="U283" s="38"/>
      <c r="V283" s="38"/>
      <c r="W283" s="38"/>
      <c r="X283" s="38"/>
      <c r="Y283" s="38"/>
      <c r="Z283" s="38"/>
      <c r="AA283" s="38"/>
      <c r="AB283" s="38"/>
      <c r="AC283" s="38"/>
      <c r="AD283" s="38"/>
      <c r="AE283" s="38"/>
      <c r="AT283" s="17" t="s">
        <v>260</v>
      </c>
      <c r="AU283" s="17" t="s">
        <v>86</v>
      </c>
    </row>
    <row r="284" s="2" customFormat="1">
      <c r="A284" s="38"/>
      <c r="B284" s="39"/>
      <c r="C284" s="40"/>
      <c r="D284" s="240" t="s">
        <v>274</v>
      </c>
      <c r="E284" s="40"/>
      <c r="F284" s="241" t="s">
        <v>2945</v>
      </c>
      <c r="G284" s="40"/>
      <c r="H284" s="40"/>
      <c r="I284" s="236"/>
      <c r="J284" s="40"/>
      <c r="K284" s="40"/>
      <c r="L284" s="44"/>
      <c r="M284" s="237"/>
      <c r="N284" s="238"/>
      <c r="O284" s="91"/>
      <c r="P284" s="91"/>
      <c r="Q284" s="91"/>
      <c r="R284" s="91"/>
      <c r="S284" s="91"/>
      <c r="T284" s="92"/>
      <c r="U284" s="38"/>
      <c r="V284" s="38"/>
      <c r="W284" s="38"/>
      <c r="X284" s="38"/>
      <c r="Y284" s="38"/>
      <c r="Z284" s="38"/>
      <c r="AA284" s="38"/>
      <c r="AB284" s="38"/>
      <c r="AC284" s="38"/>
      <c r="AD284" s="38"/>
      <c r="AE284" s="38"/>
      <c r="AT284" s="17" t="s">
        <v>274</v>
      </c>
      <c r="AU284" s="17" t="s">
        <v>86</v>
      </c>
    </row>
    <row r="285" s="12" customFormat="1">
      <c r="A285" s="12"/>
      <c r="B285" s="242"/>
      <c r="C285" s="243"/>
      <c r="D285" s="234" t="s">
        <v>276</v>
      </c>
      <c r="E285" s="244" t="s">
        <v>1</v>
      </c>
      <c r="F285" s="245" t="s">
        <v>2946</v>
      </c>
      <c r="G285" s="243"/>
      <c r="H285" s="246">
        <v>0.0089999999999999993</v>
      </c>
      <c r="I285" s="247"/>
      <c r="J285" s="243"/>
      <c r="K285" s="243"/>
      <c r="L285" s="248"/>
      <c r="M285" s="249"/>
      <c r="N285" s="250"/>
      <c r="O285" s="250"/>
      <c r="P285" s="250"/>
      <c r="Q285" s="250"/>
      <c r="R285" s="250"/>
      <c r="S285" s="250"/>
      <c r="T285" s="251"/>
      <c r="U285" s="12"/>
      <c r="V285" s="12"/>
      <c r="W285" s="12"/>
      <c r="X285" s="12"/>
      <c r="Y285" s="12"/>
      <c r="Z285" s="12"/>
      <c r="AA285" s="12"/>
      <c r="AB285" s="12"/>
      <c r="AC285" s="12"/>
      <c r="AD285" s="12"/>
      <c r="AE285" s="12"/>
      <c r="AT285" s="252" t="s">
        <v>276</v>
      </c>
      <c r="AU285" s="252" t="s">
        <v>86</v>
      </c>
      <c r="AV285" s="12" t="s">
        <v>86</v>
      </c>
      <c r="AW285" s="12" t="s">
        <v>32</v>
      </c>
      <c r="AX285" s="12" t="s">
        <v>76</v>
      </c>
      <c r="AY285" s="252" t="s">
        <v>251</v>
      </c>
    </row>
    <row r="286" s="12" customFormat="1">
      <c r="A286" s="12"/>
      <c r="B286" s="242"/>
      <c r="C286" s="243"/>
      <c r="D286" s="234" t="s">
        <v>276</v>
      </c>
      <c r="E286" s="244" t="s">
        <v>1</v>
      </c>
      <c r="F286" s="245" t="s">
        <v>2947</v>
      </c>
      <c r="G286" s="243"/>
      <c r="H286" s="246">
        <v>0.035999999999999997</v>
      </c>
      <c r="I286" s="247"/>
      <c r="J286" s="243"/>
      <c r="K286" s="243"/>
      <c r="L286" s="248"/>
      <c r="M286" s="249"/>
      <c r="N286" s="250"/>
      <c r="O286" s="250"/>
      <c r="P286" s="250"/>
      <c r="Q286" s="250"/>
      <c r="R286" s="250"/>
      <c r="S286" s="250"/>
      <c r="T286" s="251"/>
      <c r="U286" s="12"/>
      <c r="V286" s="12"/>
      <c r="W286" s="12"/>
      <c r="X286" s="12"/>
      <c r="Y286" s="12"/>
      <c r="Z286" s="12"/>
      <c r="AA286" s="12"/>
      <c r="AB286" s="12"/>
      <c r="AC286" s="12"/>
      <c r="AD286" s="12"/>
      <c r="AE286" s="12"/>
      <c r="AT286" s="252" t="s">
        <v>276</v>
      </c>
      <c r="AU286" s="252" t="s">
        <v>86</v>
      </c>
      <c r="AV286" s="12" t="s">
        <v>86</v>
      </c>
      <c r="AW286" s="12" t="s">
        <v>32</v>
      </c>
      <c r="AX286" s="12" t="s">
        <v>76</v>
      </c>
      <c r="AY286" s="252" t="s">
        <v>251</v>
      </c>
    </row>
    <row r="287" s="12" customFormat="1">
      <c r="A287" s="12"/>
      <c r="B287" s="242"/>
      <c r="C287" s="243"/>
      <c r="D287" s="234" t="s">
        <v>276</v>
      </c>
      <c r="E287" s="244" t="s">
        <v>1</v>
      </c>
      <c r="F287" s="245" t="s">
        <v>2948</v>
      </c>
      <c r="G287" s="243"/>
      <c r="H287" s="246">
        <v>0.50900000000000001</v>
      </c>
      <c r="I287" s="247"/>
      <c r="J287" s="243"/>
      <c r="K287" s="243"/>
      <c r="L287" s="248"/>
      <c r="M287" s="249"/>
      <c r="N287" s="250"/>
      <c r="O287" s="250"/>
      <c r="P287" s="250"/>
      <c r="Q287" s="250"/>
      <c r="R287" s="250"/>
      <c r="S287" s="250"/>
      <c r="T287" s="251"/>
      <c r="U287" s="12"/>
      <c r="V287" s="12"/>
      <c r="W287" s="12"/>
      <c r="X287" s="12"/>
      <c r="Y287" s="12"/>
      <c r="Z287" s="12"/>
      <c r="AA287" s="12"/>
      <c r="AB287" s="12"/>
      <c r="AC287" s="12"/>
      <c r="AD287" s="12"/>
      <c r="AE287" s="12"/>
      <c r="AT287" s="252" t="s">
        <v>276</v>
      </c>
      <c r="AU287" s="252" t="s">
        <v>86</v>
      </c>
      <c r="AV287" s="12" t="s">
        <v>86</v>
      </c>
      <c r="AW287" s="12" t="s">
        <v>32</v>
      </c>
      <c r="AX287" s="12" t="s">
        <v>76</v>
      </c>
      <c r="AY287" s="252" t="s">
        <v>251</v>
      </c>
    </row>
    <row r="288" s="12" customFormat="1">
      <c r="A288" s="12"/>
      <c r="B288" s="242"/>
      <c r="C288" s="243"/>
      <c r="D288" s="234" t="s">
        <v>276</v>
      </c>
      <c r="E288" s="244" t="s">
        <v>1</v>
      </c>
      <c r="F288" s="245" t="s">
        <v>2949</v>
      </c>
      <c r="G288" s="243"/>
      <c r="H288" s="246">
        <v>0.65000000000000002</v>
      </c>
      <c r="I288" s="247"/>
      <c r="J288" s="243"/>
      <c r="K288" s="243"/>
      <c r="L288" s="248"/>
      <c r="M288" s="249"/>
      <c r="N288" s="250"/>
      <c r="O288" s="250"/>
      <c r="P288" s="250"/>
      <c r="Q288" s="250"/>
      <c r="R288" s="250"/>
      <c r="S288" s="250"/>
      <c r="T288" s="251"/>
      <c r="U288" s="12"/>
      <c r="V288" s="12"/>
      <c r="W288" s="12"/>
      <c r="X288" s="12"/>
      <c r="Y288" s="12"/>
      <c r="Z288" s="12"/>
      <c r="AA288" s="12"/>
      <c r="AB288" s="12"/>
      <c r="AC288" s="12"/>
      <c r="AD288" s="12"/>
      <c r="AE288" s="12"/>
      <c r="AT288" s="252" t="s">
        <v>276</v>
      </c>
      <c r="AU288" s="252" t="s">
        <v>86</v>
      </c>
      <c r="AV288" s="12" t="s">
        <v>86</v>
      </c>
      <c r="AW288" s="12" t="s">
        <v>32</v>
      </c>
      <c r="AX288" s="12" t="s">
        <v>76</v>
      </c>
      <c r="AY288" s="252" t="s">
        <v>251</v>
      </c>
    </row>
    <row r="289" s="15" customFormat="1">
      <c r="A289" s="15"/>
      <c r="B289" s="274"/>
      <c r="C289" s="275"/>
      <c r="D289" s="234" t="s">
        <v>276</v>
      </c>
      <c r="E289" s="276" t="s">
        <v>1</v>
      </c>
      <c r="F289" s="277" t="s">
        <v>423</v>
      </c>
      <c r="G289" s="275"/>
      <c r="H289" s="278">
        <v>1.2040000000000002</v>
      </c>
      <c r="I289" s="279"/>
      <c r="J289" s="275"/>
      <c r="K289" s="275"/>
      <c r="L289" s="280"/>
      <c r="M289" s="281"/>
      <c r="N289" s="282"/>
      <c r="O289" s="282"/>
      <c r="P289" s="282"/>
      <c r="Q289" s="282"/>
      <c r="R289" s="282"/>
      <c r="S289" s="282"/>
      <c r="T289" s="283"/>
      <c r="U289" s="15"/>
      <c r="V289" s="15"/>
      <c r="W289" s="15"/>
      <c r="X289" s="15"/>
      <c r="Y289" s="15"/>
      <c r="Z289" s="15"/>
      <c r="AA289" s="15"/>
      <c r="AB289" s="15"/>
      <c r="AC289" s="15"/>
      <c r="AD289" s="15"/>
      <c r="AE289" s="15"/>
      <c r="AT289" s="284" t="s">
        <v>276</v>
      </c>
      <c r="AU289" s="284" t="s">
        <v>86</v>
      </c>
      <c r="AV289" s="15" t="s">
        <v>254</v>
      </c>
      <c r="AW289" s="15" t="s">
        <v>32</v>
      </c>
      <c r="AX289" s="15" t="s">
        <v>84</v>
      </c>
      <c r="AY289" s="284" t="s">
        <v>251</v>
      </c>
    </row>
    <row r="290" s="2" customFormat="1" ht="16.5" customHeight="1">
      <c r="A290" s="38"/>
      <c r="B290" s="39"/>
      <c r="C290" s="220" t="s">
        <v>1000</v>
      </c>
      <c r="D290" s="220" t="s">
        <v>255</v>
      </c>
      <c r="E290" s="221" t="s">
        <v>2950</v>
      </c>
      <c r="F290" s="222" t="s">
        <v>2951</v>
      </c>
      <c r="G290" s="223" t="s">
        <v>592</v>
      </c>
      <c r="H290" s="224">
        <v>3.0550000000000002</v>
      </c>
      <c r="I290" s="225"/>
      <c r="J290" s="226">
        <f>ROUND(I290*H290,2)</f>
        <v>0</v>
      </c>
      <c r="K290" s="227"/>
      <c r="L290" s="44"/>
      <c r="M290" s="228" t="s">
        <v>1</v>
      </c>
      <c r="N290" s="229" t="s">
        <v>41</v>
      </c>
      <c r="O290" s="91"/>
      <c r="P290" s="230">
        <f>O290*H290</f>
        <v>0</v>
      </c>
      <c r="Q290" s="230">
        <v>2.5018699999999998</v>
      </c>
      <c r="R290" s="230">
        <f>Q290*H290</f>
        <v>7.6432128500000003</v>
      </c>
      <c r="S290" s="230">
        <v>0</v>
      </c>
      <c r="T290" s="231">
        <f>S290*H290</f>
        <v>0</v>
      </c>
      <c r="U290" s="38"/>
      <c r="V290" s="38"/>
      <c r="W290" s="38"/>
      <c r="X290" s="38"/>
      <c r="Y290" s="38"/>
      <c r="Z290" s="38"/>
      <c r="AA290" s="38"/>
      <c r="AB290" s="38"/>
      <c r="AC290" s="38"/>
      <c r="AD290" s="38"/>
      <c r="AE290" s="38"/>
      <c r="AR290" s="232" t="s">
        <v>254</v>
      </c>
      <c r="AT290" s="232" t="s">
        <v>255</v>
      </c>
      <c r="AU290" s="232" t="s">
        <v>86</v>
      </c>
      <c r="AY290" s="17" t="s">
        <v>251</v>
      </c>
      <c r="BE290" s="233">
        <f>IF(N290="základní",J290,0)</f>
        <v>0</v>
      </c>
      <c r="BF290" s="233">
        <f>IF(N290="snížená",J290,0)</f>
        <v>0</v>
      </c>
      <c r="BG290" s="233">
        <f>IF(N290="zákl. přenesená",J290,0)</f>
        <v>0</v>
      </c>
      <c r="BH290" s="233">
        <f>IF(N290="sníž. přenesená",J290,0)</f>
        <v>0</v>
      </c>
      <c r="BI290" s="233">
        <f>IF(N290="nulová",J290,0)</f>
        <v>0</v>
      </c>
      <c r="BJ290" s="17" t="s">
        <v>84</v>
      </c>
      <c r="BK290" s="233">
        <f>ROUND(I290*H290,2)</f>
        <v>0</v>
      </c>
      <c r="BL290" s="17" t="s">
        <v>254</v>
      </c>
      <c r="BM290" s="232" t="s">
        <v>2952</v>
      </c>
    </row>
    <row r="291" s="2" customFormat="1">
      <c r="A291" s="38"/>
      <c r="B291" s="39"/>
      <c r="C291" s="40"/>
      <c r="D291" s="234" t="s">
        <v>260</v>
      </c>
      <c r="E291" s="40"/>
      <c r="F291" s="235" t="s">
        <v>2953</v>
      </c>
      <c r="G291" s="40"/>
      <c r="H291" s="40"/>
      <c r="I291" s="236"/>
      <c r="J291" s="40"/>
      <c r="K291" s="40"/>
      <c r="L291" s="44"/>
      <c r="M291" s="237"/>
      <c r="N291" s="238"/>
      <c r="O291" s="91"/>
      <c r="P291" s="91"/>
      <c r="Q291" s="91"/>
      <c r="R291" s="91"/>
      <c r="S291" s="91"/>
      <c r="T291" s="92"/>
      <c r="U291" s="38"/>
      <c r="V291" s="38"/>
      <c r="W291" s="38"/>
      <c r="X291" s="38"/>
      <c r="Y291" s="38"/>
      <c r="Z291" s="38"/>
      <c r="AA291" s="38"/>
      <c r="AB291" s="38"/>
      <c r="AC291" s="38"/>
      <c r="AD291" s="38"/>
      <c r="AE291" s="38"/>
      <c r="AT291" s="17" t="s">
        <v>260</v>
      </c>
      <c r="AU291" s="17" t="s">
        <v>86</v>
      </c>
    </row>
    <row r="292" s="2" customFormat="1">
      <c r="A292" s="38"/>
      <c r="B292" s="39"/>
      <c r="C292" s="40"/>
      <c r="D292" s="240" t="s">
        <v>274</v>
      </c>
      <c r="E292" s="40"/>
      <c r="F292" s="241" t="s">
        <v>2954</v>
      </c>
      <c r="G292" s="40"/>
      <c r="H292" s="40"/>
      <c r="I292" s="236"/>
      <c r="J292" s="40"/>
      <c r="K292" s="40"/>
      <c r="L292" s="44"/>
      <c r="M292" s="237"/>
      <c r="N292" s="238"/>
      <c r="O292" s="91"/>
      <c r="P292" s="91"/>
      <c r="Q292" s="91"/>
      <c r="R292" s="91"/>
      <c r="S292" s="91"/>
      <c r="T292" s="92"/>
      <c r="U292" s="38"/>
      <c r="V292" s="38"/>
      <c r="W292" s="38"/>
      <c r="X292" s="38"/>
      <c r="Y292" s="38"/>
      <c r="Z292" s="38"/>
      <c r="AA292" s="38"/>
      <c r="AB292" s="38"/>
      <c r="AC292" s="38"/>
      <c r="AD292" s="38"/>
      <c r="AE292" s="38"/>
      <c r="AT292" s="17" t="s">
        <v>274</v>
      </c>
      <c r="AU292" s="17" t="s">
        <v>86</v>
      </c>
    </row>
    <row r="293" s="13" customFormat="1">
      <c r="A293" s="13"/>
      <c r="B293" s="253"/>
      <c r="C293" s="254"/>
      <c r="D293" s="234" t="s">
        <v>276</v>
      </c>
      <c r="E293" s="255" t="s">
        <v>1</v>
      </c>
      <c r="F293" s="256" t="s">
        <v>2955</v>
      </c>
      <c r="G293" s="254"/>
      <c r="H293" s="255" t="s">
        <v>1</v>
      </c>
      <c r="I293" s="257"/>
      <c r="J293" s="254"/>
      <c r="K293" s="254"/>
      <c r="L293" s="258"/>
      <c r="M293" s="259"/>
      <c r="N293" s="260"/>
      <c r="O293" s="260"/>
      <c r="P293" s="260"/>
      <c r="Q293" s="260"/>
      <c r="R293" s="260"/>
      <c r="S293" s="260"/>
      <c r="T293" s="261"/>
      <c r="U293" s="13"/>
      <c r="V293" s="13"/>
      <c r="W293" s="13"/>
      <c r="X293" s="13"/>
      <c r="Y293" s="13"/>
      <c r="Z293" s="13"/>
      <c r="AA293" s="13"/>
      <c r="AB293" s="13"/>
      <c r="AC293" s="13"/>
      <c r="AD293" s="13"/>
      <c r="AE293" s="13"/>
      <c r="AT293" s="262" t="s">
        <v>276</v>
      </c>
      <c r="AU293" s="262" t="s">
        <v>86</v>
      </c>
      <c r="AV293" s="13" t="s">
        <v>84</v>
      </c>
      <c r="AW293" s="13" t="s">
        <v>32</v>
      </c>
      <c r="AX293" s="13" t="s">
        <v>76</v>
      </c>
      <c r="AY293" s="262" t="s">
        <v>251</v>
      </c>
    </row>
    <row r="294" s="12" customFormat="1">
      <c r="A294" s="12"/>
      <c r="B294" s="242"/>
      <c r="C294" s="243"/>
      <c r="D294" s="234" t="s">
        <v>276</v>
      </c>
      <c r="E294" s="244" t="s">
        <v>1</v>
      </c>
      <c r="F294" s="245" t="s">
        <v>2956</v>
      </c>
      <c r="G294" s="243"/>
      <c r="H294" s="246">
        <v>3.0550000000000002</v>
      </c>
      <c r="I294" s="247"/>
      <c r="J294" s="243"/>
      <c r="K294" s="243"/>
      <c r="L294" s="248"/>
      <c r="M294" s="249"/>
      <c r="N294" s="250"/>
      <c r="O294" s="250"/>
      <c r="P294" s="250"/>
      <c r="Q294" s="250"/>
      <c r="R294" s="250"/>
      <c r="S294" s="250"/>
      <c r="T294" s="251"/>
      <c r="U294" s="12"/>
      <c r="V294" s="12"/>
      <c r="W294" s="12"/>
      <c r="X294" s="12"/>
      <c r="Y294" s="12"/>
      <c r="Z294" s="12"/>
      <c r="AA294" s="12"/>
      <c r="AB294" s="12"/>
      <c r="AC294" s="12"/>
      <c r="AD294" s="12"/>
      <c r="AE294" s="12"/>
      <c r="AT294" s="252" t="s">
        <v>276</v>
      </c>
      <c r="AU294" s="252" t="s">
        <v>86</v>
      </c>
      <c r="AV294" s="12" t="s">
        <v>86</v>
      </c>
      <c r="AW294" s="12" t="s">
        <v>32</v>
      </c>
      <c r="AX294" s="12" t="s">
        <v>76</v>
      </c>
      <c r="AY294" s="252" t="s">
        <v>251</v>
      </c>
    </row>
    <row r="295" s="15" customFormat="1">
      <c r="A295" s="15"/>
      <c r="B295" s="274"/>
      <c r="C295" s="275"/>
      <c r="D295" s="234" t="s">
        <v>276</v>
      </c>
      <c r="E295" s="276" t="s">
        <v>1</v>
      </c>
      <c r="F295" s="277" t="s">
        <v>423</v>
      </c>
      <c r="G295" s="275"/>
      <c r="H295" s="278">
        <v>3.0550000000000002</v>
      </c>
      <c r="I295" s="279"/>
      <c r="J295" s="275"/>
      <c r="K295" s="275"/>
      <c r="L295" s="280"/>
      <c r="M295" s="281"/>
      <c r="N295" s="282"/>
      <c r="O295" s="282"/>
      <c r="P295" s="282"/>
      <c r="Q295" s="282"/>
      <c r="R295" s="282"/>
      <c r="S295" s="282"/>
      <c r="T295" s="283"/>
      <c r="U295" s="15"/>
      <c r="V295" s="15"/>
      <c r="W295" s="15"/>
      <c r="X295" s="15"/>
      <c r="Y295" s="15"/>
      <c r="Z295" s="15"/>
      <c r="AA295" s="15"/>
      <c r="AB295" s="15"/>
      <c r="AC295" s="15"/>
      <c r="AD295" s="15"/>
      <c r="AE295" s="15"/>
      <c r="AT295" s="284" t="s">
        <v>276</v>
      </c>
      <c r="AU295" s="284" t="s">
        <v>86</v>
      </c>
      <c r="AV295" s="15" t="s">
        <v>254</v>
      </c>
      <c r="AW295" s="15" t="s">
        <v>32</v>
      </c>
      <c r="AX295" s="15" t="s">
        <v>84</v>
      </c>
      <c r="AY295" s="284" t="s">
        <v>251</v>
      </c>
    </row>
    <row r="296" s="2" customFormat="1" ht="16.5" customHeight="1">
      <c r="A296" s="38"/>
      <c r="B296" s="39"/>
      <c r="C296" s="220" t="s">
        <v>747</v>
      </c>
      <c r="D296" s="220" t="s">
        <v>255</v>
      </c>
      <c r="E296" s="221" t="s">
        <v>2957</v>
      </c>
      <c r="F296" s="222" t="s">
        <v>2958</v>
      </c>
      <c r="G296" s="223" t="s">
        <v>409</v>
      </c>
      <c r="H296" s="224">
        <v>8.9049999999999994</v>
      </c>
      <c r="I296" s="225"/>
      <c r="J296" s="226">
        <f>ROUND(I296*H296,2)</f>
        <v>0</v>
      </c>
      <c r="K296" s="227"/>
      <c r="L296" s="44"/>
      <c r="M296" s="228" t="s">
        <v>1</v>
      </c>
      <c r="N296" s="229" t="s">
        <v>41</v>
      </c>
      <c r="O296" s="91"/>
      <c r="P296" s="230">
        <f>O296*H296</f>
        <v>0</v>
      </c>
      <c r="Q296" s="230">
        <v>0.0012999999999999999</v>
      </c>
      <c r="R296" s="230">
        <f>Q296*H296</f>
        <v>0.011576499999999998</v>
      </c>
      <c r="S296" s="230">
        <v>0</v>
      </c>
      <c r="T296" s="231">
        <f>S296*H296</f>
        <v>0</v>
      </c>
      <c r="U296" s="38"/>
      <c r="V296" s="38"/>
      <c r="W296" s="38"/>
      <c r="X296" s="38"/>
      <c r="Y296" s="38"/>
      <c r="Z296" s="38"/>
      <c r="AA296" s="38"/>
      <c r="AB296" s="38"/>
      <c r="AC296" s="38"/>
      <c r="AD296" s="38"/>
      <c r="AE296" s="38"/>
      <c r="AR296" s="232" t="s">
        <v>254</v>
      </c>
      <c r="AT296" s="232" t="s">
        <v>255</v>
      </c>
      <c r="AU296" s="232" t="s">
        <v>86</v>
      </c>
      <c r="AY296" s="17" t="s">
        <v>251</v>
      </c>
      <c r="BE296" s="233">
        <f>IF(N296="základní",J296,0)</f>
        <v>0</v>
      </c>
      <c r="BF296" s="233">
        <f>IF(N296="snížená",J296,0)</f>
        <v>0</v>
      </c>
      <c r="BG296" s="233">
        <f>IF(N296="zákl. přenesená",J296,0)</f>
        <v>0</v>
      </c>
      <c r="BH296" s="233">
        <f>IF(N296="sníž. přenesená",J296,0)</f>
        <v>0</v>
      </c>
      <c r="BI296" s="233">
        <f>IF(N296="nulová",J296,0)</f>
        <v>0</v>
      </c>
      <c r="BJ296" s="17" t="s">
        <v>84</v>
      </c>
      <c r="BK296" s="233">
        <f>ROUND(I296*H296,2)</f>
        <v>0</v>
      </c>
      <c r="BL296" s="17" t="s">
        <v>254</v>
      </c>
      <c r="BM296" s="232" t="s">
        <v>2959</v>
      </c>
    </row>
    <row r="297" s="2" customFormat="1">
      <c r="A297" s="38"/>
      <c r="B297" s="39"/>
      <c r="C297" s="40"/>
      <c r="D297" s="234" t="s">
        <v>260</v>
      </c>
      <c r="E297" s="40"/>
      <c r="F297" s="235" t="s">
        <v>2960</v>
      </c>
      <c r="G297" s="40"/>
      <c r="H297" s="40"/>
      <c r="I297" s="236"/>
      <c r="J297" s="40"/>
      <c r="K297" s="40"/>
      <c r="L297" s="44"/>
      <c r="M297" s="237"/>
      <c r="N297" s="238"/>
      <c r="O297" s="91"/>
      <c r="P297" s="91"/>
      <c r="Q297" s="91"/>
      <c r="R297" s="91"/>
      <c r="S297" s="91"/>
      <c r="T297" s="92"/>
      <c r="U297" s="38"/>
      <c r="V297" s="38"/>
      <c r="W297" s="38"/>
      <c r="X297" s="38"/>
      <c r="Y297" s="38"/>
      <c r="Z297" s="38"/>
      <c r="AA297" s="38"/>
      <c r="AB297" s="38"/>
      <c r="AC297" s="38"/>
      <c r="AD297" s="38"/>
      <c r="AE297" s="38"/>
      <c r="AT297" s="17" t="s">
        <v>260</v>
      </c>
      <c r="AU297" s="17" t="s">
        <v>86</v>
      </c>
    </row>
    <row r="298" s="2" customFormat="1">
      <c r="A298" s="38"/>
      <c r="B298" s="39"/>
      <c r="C298" s="40"/>
      <c r="D298" s="240" t="s">
        <v>274</v>
      </c>
      <c r="E298" s="40"/>
      <c r="F298" s="241" t="s">
        <v>2961</v>
      </c>
      <c r="G298" s="40"/>
      <c r="H298" s="40"/>
      <c r="I298" s="236"/>
      <c r="J298" s="40"/>
      <c r="K298" s="40"/>
      <c r="L298" s="44"/>
      <c r="M298" s="237"/>
      <c r="N298" s="238"/>
      <c r="O298" s="91"/>
      <c r="P298" s="91"/>
      <c r="Q298" s="91"/>
      <c r="R298" s="91"/>
      <c r="S298" s="91"/>
      <c r="T298" s="92"/>
      <c r="U298" s="38"/>
      <c r="V298" s="38"/>
      <c r="W298" s="38"/>
      <c r="X298" s="38"/>
      <c r="Y298" s="38"/>
      <c r="Z298" s="38"/>
      <c r="AA298" s="38"/>
      <c r="AB298" s="38"/>
      <c r="AC298" s="38"/>
      <c r="AD298" s="38"/>
      <c r="AE298" s="38"/>
      <c r="AT298" s="17" t="s">
        <v>274</v>
      </c>
      <c r="AU298" s="17" t="s">
        <v>86</v>
      </c>
    </row>
    <row r="299" s="13" customFormat="1">
      <c r="A299" s="13"/>
      <c r="B299" s="253"/>
      <c r="C299" s="254"/>
      <c r="D299" s="234" t="s">
        <v>276</v>
      </c>
      <c r="E299" s="255" t="s">
        <v>1</v>
      </c>
      <c r="F299" s="256" t="s">
        <v>2962</v>
      </c>
      <c r="G299" s="254"/>
      <c r="H299" s="255" t="s">
        <v>1</v>
      </c>
      <c r="I299" s="257"/>
      <c r="J299" s="254"/>
      <c r="K299" s="254"/>
      <c r="L299" s="258"/>
      <c r="M299" s="259"/>
      <c r="N299" s="260"/>
      <c r="O299" s="260"/>
      <c r="P299" s="260"/>
      <c r="Q299" s="260"/>
      <c r="R299" s="260"/>
      <c r="S299" s="260"/>
      <c r="T299" s="261"/>
      <c r="U299" s="13"/>
      <c r="V299" s="13"/>
      <c r="W299" s="13"/>
      <c r="X299" s="13"/>
      <c r="Y299" s="13"/>
      <c r="Z299" s="13"/>
      <c r="AA299" s="13"/>
      <c r="AB299" s="13"/>
      <c r="AC299" s="13"/>
      <c r="AD299" s="13"/>
      <c r="AE299" s="13"/>
      <c r="AT299" s="262" t="s">
        <v>276</v>
      </c>
      <c r="AU299" s="262" t="s">
        <v>86</v>
      </c>
      <c r="AV299" s="13" t="s">
        <v>84</v>
      </c>
      <c r="AW299" s="13" t="s">
        <v>32</v>
      </c>
      <c r="AX299" s="13" t="s">
        <v>76</v>
      </c>
      <c r="AY299" s="262" t="s">
        <v>251</v>
      </c>
    </row>
    <row r="300" s="12" customFormat="1">
      <c r="A300" s="12"/>
      <c r="B300" s="242"/>
      <c r="C300" s="243"/>
      <c r="D300" s="234" t="s">
        <v>276</v>
      </c>
      <c r="E300" s="244" t="s">
        <v>1</v>
      </c>
      <c r="F300" s="245" t="s">
        <v>2963</v>
      </c>
      <c r="G300" s="243"/>
      <c r="H300" s="246">
        <v>8.9049999999999994</v>
      </c>
      <c r="I300" s="247"/>
      <c r="J300" s="243"/>
      <c r="K300" s="243"/>
      <c r="L300" s="248"/>
      <c r="M300" s="249"/>
      <c r="N300" s="250"/>
      <c r="O300" s="250"/>
      <c r="P300" s="250"/>
      <c r="Q300" s="250"/>
      <c r="R300" s="250"/>
      <c r="S300" s="250"/>
      <c r="T300" s="251"/>
      <c r="U300" s="12"/>
      <c r="V300" s="12"/>
      <c r="W300" s="12"/>
      <c r="X300" s="12"/>
      <c r="Y300" s="12"/>
      <c r="Z300" s="12"/>
      <c r="AA300" s="12"/>
      <c r="AB300" s="12"/>
      <c r="AC300" s="12"/>
      <c r="AD300" s="12"/>
      <c r="AE300" s="12"/>
      <c r="AT300" s="252" t="s">
        <v>276</v>
      </c>
      <c r="AU300" s="252" t="s">
        <v>86</v>
      </c>
      <c r="AV300" s="12" t="s">
        <v>86</v>
      </c>
      <c r="AW300" s="12" t="s">
        <v>32</v>
      </c>
      <c r="AX300" s="12" t="s">
        <v>84</v>
      </c>
      <c r="AY300" s="252" t="s">
        <v>251</v>
      </c>
    </row>
    <row r="301" s="2" customFormat="1" ht="16.5" customHeight="1">
      <c r="A301" s="38"/>
      <c r="B301" s="39"/>
      <c r="C301" s="220" t="s">
        <v>1015</v>
      </c>
      <c r="D301" s="220" t="s">
        <v>255</v>
      </c>
      <c r="E301" s="221" t="s">
        <v>2964</v>
      </c>
      <c r="F301" s="222" t="s">
        <v>2965</v>
      </c>
      <c r="G301" s="223" t="s">
        <v>409</v>
      </c>
      <c r="H301" s="224">
        <v>8.9049999999999994</v>
      </c>
      <c r="I301" s="225"/>
      <c r="J301" s="226">
        <f>ROUND(I301*H301,2)</f>
        <v>0</v>
      </c>
      <c r="K301" s="227"/>
      <c r="L301" s="44"/>
      <c r="M301" s="228" t="s">
        <v>1</v>
      </c>
      <c r="N301" s="229" t="s">
        <v>41</v>
      </c>
      <c r="O301" s="91"/>
      <c r="P301" s="230">
        <f>O301*H301</f>
        <v>0</v>
      </c>
      <c r="Q301" s="230">
        <v>4.0000000000000003E-05</v>
      </c>
      <c r="R301" s="230">
        <f>Q301*H301</f>
        <v>0.00035619999999999998</v>
      </c>
      <c r="S301" s="230">
        <v>0</v>
      </c>
      <c r="T301" s="231">
        <f>S301*H301</f>
        <v>0</v>
      </c>
      <c r="U301" s="38"/>
      <c r="V301" s="38"/>
      <c r="W301" s="38"/>
      <c r="X301" s="38"/>
      <c r="Y301" s="38"/>
      <c r="Z301" s="38"/>
      <c r="AA301" s="38"/>
      <c r="AB301" s="38"/>
      <c r="AC301" s="38"/>
      <c r="AD301" s="38"/>
      <c r="AE301" s="38"/>
      <c r="AR301" s="232" t="s">
        <v>254</v>
      </c>
      <c r="AT301" s="232" t="s">
        <v>255</v>
      </c>
      <c r="AU301" s="232" t="s">
        <v>86</v>
      </c>
      <c r="AY301" s="17" t="s">
        <v>251</v>
      </c>
      <c r="BE301" s="233">
        <f>IF(N301="základní",J301,0)</f>
        <v>0</v>
      </c>
      <c r="BF301" s="233">
        <f>IF(N301="snížená",J301,0)</f>
        <v>0</v>
      </c>
      <c r="BG301" s="233">
        <f>IF(N301="zákl. přenesená",J301,0)</f>
        <v>0</v>
      </c>
      <c r="BH301" s="233">
        <f>IF(N301="sníž. přenesená",J301,0)</f>
        <v>0</v>
      </c>
      <c r="BI301" s="233">
        <f>IF(N301="nulová",J301,0)</f>
        <v>0</v>
      </c>
      <c r="BJ301" s="17" t="s">
        <v>84</v>
      </c>
      <c r="BK301" s="233">
        <f>ROUND(I301*H301,2)</f>
        <v>0</v>
      </c>
      <c r="BL301" s="17" t="s">
        <v>254</v>
      </c>
      <c r="BM301" s="232" t="s">
        <v>2966</v>
      </c>
    </row>
    <row r="302" s="2" customFormat="1">
      <c r="A302" s="38"/>
      <c r="B302" s="39"/>
      <c r="C302" s="40"/>
      <c r="D302" s="234" t="s">
        <v>260</v>
      </c>
      <c r="E302" s="40"/>
      <c r="F302" s="235" t="s">
        <v>2967</v>
      </c>
      <c r="G302" s="40"/>
      <c r="H302" s="40"/>
      <c r="I302" s="236"/>
      <c r="J302" s="40"/>
      <c r="K302" s="40"/>
      <c r="L302" s="44"/>
      <c r="M302" s="237"/>
      <c r="N302" s="238"/>
      <c r="O302" s="91"/>
      <c r="P302" s="91"/>
      <c r="Q302" s="91"/>
      <c r="R302" s="91"/>
      <c r="S302" s="91"/>
      <c r="T302" s="92"/>
      <c r="U302" s="38"/>
      <c r="V302" s="38"/>
      <c r="W302" s="38"/>
      <c r="X302" s="38"/>
      <c r="Y302" s="38"/>
      <c r="Z302" s="38"/>
      <c r="AA302" s="38"/>
      <c r="AB302" s="38"/>
      <c r="AC302" s="38"/>
      <c r="AD302" s="38"/>
      <c r="AE302" s="38"/>
      <c r="AT302" s="17" t="s">
        <v>260</v>
      </c>
      <c r="AU302" s="17" t="s">
        <v>86</v>
      </c>
    </row>
    <row r="303" s="2" customFormat="1">
      <c r="A303" s="38"/>
      <c r="B303" s="39"/>
      <c r="C303" s="40"/>
      <c r="D303" s="240" t="s">
        <v>274</v>
      </c>
      <c r="E303" s="40"/>
      <c r="F303" s="241" t="s">
        <v>2968</v>
      </c>
      <c r="G303" s="40"/>
      <c r="H303" s="40"/>
      <c r="I303" s="236"/>
      <c r="J303" s="40"/>
      <c r="K303" s="40"/>
      <c r="L303" s="44"/>
      <c r="M303" s="237"/>
      <c r="N303" s="238"/>
      <c r="O303" s="91"/>
      <c r="P303" s="91"/>
      <c r="Q303" s="91"/>
      <c r="R303" s="91"/>
      <c r="S303" s="91"/>
      <c r="T303" s="92"/>
      <c r="U303" s="38"/>
      <c r="V303" s="38"/>
      <c r="W303" s="38"/>
      <c r="X303" s="38"/>
      <c r="Y303" s="38"/>
      <c r="Z303" s="38"/>
      <c r="AA303" s="38"/>
      <c r="AB303" s="38"/>
      <c r="AC303" s="38"/>
      <c r="AD303" s="38"/>
      <c r="AE303" s="38"/>
      <c r="AT303" s="17" t="s">
        <v>274</v>
      </c>
      <c r="AU303" s="17" t="s">
        <v>86</v>
      </c>
    </row>
    <row r="304" s="13" customFormat="1">
      <c r="A304" s="13"/>
      <c r="B304" s="253"/>
      <c r="C304" s="254"/>
      <c r="D304" s="234" t="s">
        <v>276</v>
      </c>
      <c r="E304" s="255" t="s">
        <v>1</v>
      </c>
      <c r="F304" s="256" t="s">
        <v>2962</v>
      </c>
      <c r="G304" s="254"/>
      <c r="H304" s="255" t="s">
        <v>1</v>
      </c>
      <c r="I304" s="257"/>
      <c r="J304" s="254"/>
      <c r="K304" s="254"/>
      <c r="L304" s="258"/>
      <c r="M304" s="259"/>
      <c r="N304" s="260"/>
      <c r="O304" s="260"/>
      <c r="P304" s="260"/>
      <c r="Q304" s="260"/>
      <c r="R304" s="260"/>
      <c r="S304" s="260"/>
      <c r="T304" s="261"/>
      <c r="U304" s="13"/>
      <c r="V304" s="13"/>
      <c r="W304" s="13"/>
      <c r="X304" s="13"/>
      <c r="Y304" s="13"/>
      <c r="Z304" s="13"/>
      <c r="AA304" s="13"/>
      <c r="AB304" s="13"/>
      <c r="AC304" s="13"/>
      <c r="AD304" s="13"/>
      <c r="AE304" s="13"/>
      <c r="AT304" s="262" t="s">
        <v>276</v>
      </c>
      <c r="AU304" s="262" t="s">
        <v>86</v>
      </c>
      <c r="AV304" s="13" t="s">
        <v>84</v>
      </c>
      <c r="AW304" s="13" t="s">
        <v>32</v>
      </c>
      <c r="AX304" s="13" t="s">
        <v>76</v>
      </c>
      <c r="AY304" s="262" t="s">
        <v>251</v>
      </c>
    </row>
    <row r="305" s="12" customFormat="1">
      <c r="A305" s="12"/>
      <c r="B305" s="242"/>
      <c r="C305" s="243"/>
      <c r="D305" s="234" t="s">
        <v>276</v>
      </c>
      <c r="E305" s="244" t="s">
        <v>1</v>
      </c>
      <c r="F305" s="245" t="s">
        <v>2963</v>
      </c>
      <c r="G305" s="243"/>
      <c r="H305" s="246">
        <v>8.9049999999999994</v>
      </c>
      <c r="I305" s="247"/>
      <c r="J305" s="243"/>
      <c r="K305" s="243"/>
      <c r="L305" s="248"/>
      <c r="M305" s="249"/>
      <c r="N305" s="250"/>
      <c r="O305" s="250"/>
      <c r="P305" s="250"/>
      <c r="Q305" s="250"/>
      <c r="R305" s="250"/>
      <c r="S305" s="250"/>
      <c r="T305" s="251"/>
      <c r="U305" s="12"/>
      <c r="V305" s="12"/>
      <c r="W305" s="12"/>
      <c r="X305" s="12"/>
      <c r="Y305" s="12"/>
      <c r="Z305" s="12"/>
      <c r="AA305" s="12"/>
      <c r="AB305" s="12"/>
      <c r="AC305" s="12"/>
      <c r="AD305" s="12"/>
      <c r="AE305" s="12"/>
      <c r="AT305" s="252" t="s">
        <v>276</v>
      </c>
      <c r="AU305" s="252" t="s">
        <v>86</v>
      </c>
      <c r="AV305" s="12" t="s">
        <v>86</v>
      </c>
      <c r="AW305" s="12" t="s">
        <v>32</v>
      </c>
      <c r="AX305" s="12" t="s">
        <v>84</v>
      </c>
      <c r="AY305" s="252" t="s">
        <v>251</v>
      </c>
    </row>
    <row r="306" s="2" customFormat="1" ht="16.5" customHeight="1">
      <c r="A306" s="38"/>
      <c r="B306" s="39"/>
      <c r="C306" s="220" t="s">
        <v>1023</v>
      </c>
      <c r="D306" s="220" t="s">
        <v>255</v>
      </c>
      <c r="E306" s="221" t="s">
        <v>2969</v>
      </c>
      <c r="F306" s="222" t="s">
        <v>2970</v>
      </c>
      <c r="G306" s="223" t="s">
        <v>592</v>
      </c>
      <c r="H306" s="224">
        <v>0.39600000000000002</v>
      </c>
      <c r="I306" s="225"/>
      <c r="J306" s="226">
        <f>ROUND(I306*H306,2)</f>
        <v>0</v>
      </c>
      <c r="K306" s="227"/>
      <c r="L306" s="44"/>
      <c r="M306" s="228" t="s">
        <v>1</v>
      </c>
      <c r="N306" s="229" t="s">
        <v>41</v>
      </c>
      <c r="O306" s="91"/>
      <c r="P306" s="230">
        <f>O306*H306</f>
        <v>0</v>
      </c>
      <c r="Q306" s="230">
        <v>2.5018699999999998</v>
      </c>
      <c r="R306" s="230">
        <f>Q306*H306</f>
        <v>0.99074052000000001</v>
      </c>
      <c r="S306" s="230">
        <v>0</v>
      </c>
      <c r="T306" s="231">
        <f>S306*H306</f>
        <v>0</v>
      </c>
      <c r="U306" s="38"/>
      <c r="V306" s="38"/>
      <c r="W306" s="38"/>
      <c r="X306" s="38"/>
      <c r="Y306" s="38"/>
      <c r="Z306" s="38"/>
      <c r="AA306" s="38"/>
      <c r="AB306" s="38"/>
      <c r="AC306" s="38"/>
      <c r="AD306" s="38"/>
      <c r="AE306" s="38"/>
      <c r="AR306" s="232" t="s">
        <v>254</v>
      </c>
      <c r="AT306" s="232" t="s">
        <v>255</v>
      </c>
      <c r="AU306" s="232" t="s">
        <v>86</v>
      </c>
      <c r="AY306" s="17" t="s">
        <v>251</v>
      </c>
      <c r="BE306" s="233">
        <f>IF(N306="základní",J306,0)</f>
        <v>0</v>
      </c>
      <c r="BF306" s="233">
        <f>IF(N306="snížená",J306,0)</f>
        <v>0</v>
      </c>
      <c r="BG306" s="233">
        <f>IF(N306="zákl. přenesená",J306,0)</f>
        <v>0</v>
      </c>
      <c r="BH306" s="233">
        <f>IF(N306="sníž. přenesená",J306,0)</f>
        <v>0</v>
      </c>
      <c r="BI306" s="233">
        <f>IF(N306="nulová",J306,0)</f>
        <v>0</v>
      </c>
      <c r="BJ306" s="17" t="s">
        <v>84</v>
      </c>
      <c r="BK306" s="233">
        <f>ROUND(I306*H306,2)</f>
        <v>0</v>
      </c>
      <c r="BL306" s="17" t="s">
        <v>254</v>
      </c>
      <c r="BM306" s="232" t="s">
        <v>2971</v>
      </c>
    </row>
    <row r="307" s="2" customFormat="1">
      <c r="A307" s="38"/>
      <c r="B307" s="39"/>
      <c r="C307" s="40"/>
      <c r="D307" s="234" t="s">
        <v>260</v>
      </c>
      <c r="E307" s="40"/>
      <c r="F307" s="235" t="s">
        <v>2972</v>
      </c>
      <c r="G307" s="40"/>
      <c r="H307" s="40"/>
      <c r="I307" s="236"/>
      <c r="J307" s="40"/>
      <c r="K307" s="40"/>
      <c r="L307" s="44"/>
      <c r="M307" s="237"/>
      <c r="N307" s="238"/>
      <c r="O307" s="91"/>
      <c r="P307" s="91"/>
      <c r="Q307" s="91"/>
      <c r="R307" s="91"/>
      <c r="S307" s="91"/>
      <c r="T307" s="92"/>
      <c r="U307" s="38"/>
      <c r="V307" s="38"/>
      <c r="W307" s="38"/>
      <c r="X307" s="38"/>
      <c r="Y307" s="38"/>
      <c r="Z307" s="38"/>
      <c r="AA307" s="38"/>
      <c r="AB307" s="38"/>
      <c r="AC307" s="38"/>
      <c r="AD307" s="38"/>
      <c r="AE307" s="38"/>
      <c r="AT307" s="17" t="s">
        <v>260</v>
      </c>
      <c r="AU307" s="17" t="s">
        <v>86</v>
      </c>
    </row>
    <row r="308" s="2" customFormat="1">
      <c r="A308" s="38"/>
      <c r="B308" s="39"/>
      <c r="C308" s="40"/>
      <c r="D308" s="240" t="s">
        <v>274</v>
      </c>
      <c r="E308" s="40"/>
      <c r="F308" s="241" t="s">
        <v>2973</v>
      </c>
      <c r="G308" s="40"/>
      <c r="H308" s="40"/>
      <c r="I308" s="236"/>
      <c r="J308" s="40"/>
      <c r="K308" s="40"/>
      <c r="L308" s="44"/>
      <c r="M308" s="237"/>
      <c r="N308" s="238"/>
      <c r="O308" s="91"/>
      <c r="P308" s="91"/>
      <c r="Q308" s="91"/>
      <c r="R308" s="91"/>
      <c r="S308" s="91"/>
      <c r="T308" s="92"/>
      <c r="U308" s="38"/>
      <c r="V308" s="38"/>
      <c r="W308" s="38"/>
      <c r="X308" s="38"/>
      <c r="Y308" s="38"/>
      <c r="Z308" s="38"/>
      <c r="AA308" s="38"/>
      <c r="AB308" s="38"/>
      <c r="AC308" s="38"/>
      <c r="AD308" s="38"/>
      <c r="AE308" s="38"/>
      <c r="AT308" s="17" t="s">
        <v>274</v>
      </c>
      <c r="AU308" s="17" t="s">
        <v>86</v>
      </c>
    </row>
    <row r="309" s="12" customFormat="1">
      <c r="A309" s="12"/>
      <c r="B309" s="242"/>
      <c r="C309" s="243"/>
      <c r="D309" s="234" t="s">
        <v>276</v>
      </c>
      <c r="E309" s="244" t="s">
        <v>1</v>
      </c>
      <c r="F309" s="245" t="s">
        <v>2974</v>
      </c>
      <c r="G309" s="243"/>
      <c r="H309" s="246">
        <v>0.035999999999999997</v>
      </c>
      <c r="I309" s="247"/>
      <c r="J309" s="243"/>
      <c r="K309" s="243"/>
      <c r="L309" s="248"/>
      <c r="M309" s="249"/>
      <c r="N309" s="250"/>
      <c r="O309" s="250"/>
      <c r="P309" s="250"/>
      <c r="Q309" s="250"/>
      <c r="R309" s="250"/>
      <c r="S309" s="250"/>
      <c r="T309" s="251"/>
      <c r="U309" s="12"/>
      <c r="V309" s="12"/>
      <c r="W309" s="12"/>
      <c r="X309" s="12"/>
      <c r="Y309" s="12"/>
      <c r="Z309" s="12"/>
      <c r="AA309" s="12"/>
      <c r="AB309" s="12"/>
      <c r="AC309" s="12"/>
      <c r="AD309" s="12"/>
      <c r="AE309" s="12"/>
      <c r="AT309" s="252" t="s">
        <v>276</v>
      </c>
      <c r="AU309" s="252" t="s">
        <v>86</v>
      </c>
      <c r="AV309" s="12" t="s">
        <v>86</v>
      </c>
      <c r="AW309" s="12" t="s">
        <v>32</v>
      </c>
      <c r="AX309" s="12" t="s">
        <v>76</v>
      </c>
      <c r="AY309" s="252" t="s">
        <v>251</v>
      </c>
    </row>
    <row r="310" s="12" customFormat="1">
      <c r="A310" s="12"/>
      <c r="B310" s="242"/>
      <c r="C310" s="243"/>
      <c r="D310" s="234" t="s">
        <v>276</v>
      </c>
      <c r="E310" s="244" t="s">
        <v>1</v>
      </c>
      <c r="F310" s="245" t="s">
        <v>2975</v>
      </c>
      <c r="G310" s="243"/>
      <c r="H310" s="246">
        <v>0.35999999999999999</v>
      </c>
      <c r="I310" s="247"/>
      <c r="J310" s="243"/>
      <c r="K310" s="243"/>
      <c r="L310" s="248"/>
      <c r="M310" s="249"/>
      <c r="N310" s="250"/>
      <c r="O310" s="250"/>
      <c r="P310" s="250"/>
      <c r="Q310" s="250"/>
      <c r="R310" s="250"/>
      <c r="S310" s="250"/>
      <c r="T310" s="251"/>
      <c r="U310" s="12"/>
      <c r="V310" s="12"/>
      <c r="W310" s="12"/>
      <c r="X310" s="12"/>
      <c r="Y310" s="12"/>
      <c r="Z310" s="12"/>
      <c r="AA310" s="12"/>
      <c r="AB310" s="12"/>
      <c r="AC310" s="12"/>
      <c r="AD310" s="12"/>
      <c r="AE310" s="12"/>
      <c r="AT310" s="252" t="s">
        <v>276</v>
      </c>
      <c r="AU310" s="252" t="s">
        <v>86</v>
      </c>
      <c r="AV310" s="12" t="s">
        <v>86</v>
      </c>
      <c r="AW310" s="12" t="s">
        <v>32</v>
      </c>
      <c r="AX310" s="12" t="s">
        <v>76</v>
      </c>
      <c r="AY310" s="252" t="s">
        <v>251</v>
      </c>
    </row>
    <row r="311" s="15" customFormat="1">
      <c r="A311" s="15"/>
      <c r="B311" s="274"/>
      <c r="C311" s="275"/>
      <c r="D311" s="234" t="s">
        <v>276</v>
      </c>
      <c r="E311" s="276" t="s">
        <v>1</v>
      </c>
      <c r="F311" s="277" t="s">
        <v>423</v>
      </c>
      <c r="G311" s="275"/>
      <c r="H311" s="278">
        <v>0.39599999999999996</v>
      </c>
      <c r="I311" s="279"/>
      <c r="J311" s="275"/>
      <c r="K311" s="275"/>
      <c r="L311" s="280"/>
      <c r="M311" s="281"/>
      <c r="N311" s="282"/>
      <c r="O311" s="282"/>
      <c r="P311" s="282"/>
      <c r="Q311" s="282"/>
      <c r="R311" s="282"/>
      <c r="S311" s="282"/>
      <c r="T311" s="283"/>
      <c r="U311" s="15"/>
      <c r="V311" s="15"/>
      <c r="W311" s="15"/>
      <c r="X311" s="15"/>
      <c r="Y311" s="15"/>
      <c r="Z311" s="15"/>
      <c r="AA311" s="15"/>
      <c r="AB311" s="15"/>
      <c r="AC311" s="15"/>
      <c r="AD311" s="15"/>
      <c r="AE311" s="15"/>
      <c r="AT311" s="284" t="s">
        <v>276</v>
      </c>
      <c r="AU311" s="284" t="s">
        <v>86</v>
      </c>
      <c r="AV311" s="15" t="s">
        <v>254</v>
      </c>
      <c r="AW311" s="15" t="s">
        <v>32</v>
      </c>
      <c r="AX311" s="15" t="s">
        <v>84</v>
      </c>
      <c r="AY311" s="284" t="s">
        <v>251</v>
      </c>
    </row>
    <row r="312" s="11" customFormat="1" ht="22.8" customHeight="1">
      <c r="A312" s="11"/>
      <c r="B312" s="206"/>
      <c r="C312" s="207"/>
      <c r="D312" s="208" t="s">
        <v>75</v>
      </c>
      <c r="E312" s="272" t="s">
        <v>254</v>
      </c>
      <c r="F312" s="272" t="s">
        <v>2267</v>
      </c>
      <c r="G312" s="207"/>
      <c r="H312" s="207"/>
      <c r="I312" s="210"/>
      <c r="J312" s="273">
        <f>BK312</f>
        <v>0</v>
      </c>
      <c r="K312" s="207"/>
      <c r="L312" s="212"/>
      <c r="M312" s="213"/>
      <c r="N312" s="214"/>
      <c r="O312" s="214"/>
      <c r="P312" s="215">
        <f>SUM(P313:P318)</f>
        <v>0</v>
      </c>
      <c r="Q312" s="214"/>
      <c r="R312" s="215">
        <f>SUM(R313:R318)</f>
        <v>0</v>
      </c>
      <c r="S312" s="214"/>
      <c r="T312" s="216">
        <f>SUM(T313:T318)</f>
        <v>0</v>
      </c>
      <c r="U312" s="11"/>
      <c r="V312" s="11"/>
      <c r="W312" s="11"/>
      <c r="X312" s="11"/>
      <c r="Y312" s="11"/>
      <c r="Z312" s="11"/>
      <c r="AA312" s="11"/>
      <c r="AB312" s="11"/>
      <c r="AC312" s="11"/>
      <c r="AD312" s="11"/>
      <c r="AE312" s="11"/>
      <c r="AR312" s="217" t="s">
        <v>84</v>
      </c>
      <c r="AT312" s="218" t="s">
        <v>75</v>
      </c>
      <c r="AU312" s="218" t="s">
        <v>84</v>
      </c>
      <c r="AY312" s="217" t="s">
        <v>251</v>
      </c>
      <c r="BK312" s="219">
        <f>SUM(BK313:BK318)</f>
        <v>0</v>
      </c>
    </row>
    <row r="313" s="2" customFormat="1" ht="24.15" customHeight="1">
      <c r="A313" s="38"/>
      <c r="B313" s="39"/>
      <c r="C313" s="220" t="s">
        <v>1030</v>
      </c>
      <c r="D313" s="220" t="s">
        <v>255</v>
      </c>
      <c r="E313" s="221" t="s">
        <v>2976</v>
      </c>
      <c r="F313" s="222" t="s">
        <v>2977</v>
      </c>
      <c r="G313" s="223" t="s">
        <v>409</v>
      </c>
      <c r="H313" s="224">
        <v>0.50900000000000001</v>
      </c>
      <c r="I313" s="225"/>
      <c r="J313" s="226">
        <f>ROUND(I313*H313,2)</f>
        <v>0</v>
      </c>
      <c r="K313" s="227"/>
      <c r="L313" s="44"/>
      <c r="M313" s="228" t="s">
        <v>1</v>
      </c>
      <c r="N313" s="229" t="s">
        <v>41</v>
      </c>
      <c r="O313" s="91"/>
      <c r="P313" s="230">
        <f>O313*H313</f>
        <v>0</v>
      </c>
      <c r="Q313" s="230">
        <v>0</v>
      </c>
      <c r="R313" s="230">
        <f>Q313*H313</f>
        <v>0</v>
      </c>
      <c r="S313" s="230">
        <v>0</v>
      </c>
      <c r="T313" s="231">
        <f>S313*H313</f>
        <v>0</v>
      </c>
      <c r="U313" s="38"/>
      <c r="V313" s="38"/>
      <c r="W313" s="38"/>
      <c r="X313" s="38"/>
      <c r="Y313" s="38"/>
      <c r="Z313" s="38"/>
      <c r="AA313" s="38"/>
      <c r="AB313" s="38"/>
      <c r="AC313" s="38"/>
      <c r="AD313" s="38"/>
      <c r="AE313" s="38"/>
      <c r="AR313" s="232" t="s">
        <v>254</v>
      </c>
      <c r="AT313" s="232" t="s">
        <v>255</v>
      </c>
      <c r="AU313" s="232" t="s">
        <v>86</v>
      </c>
      <c r="AY313" s="17" t="s">
        <v>251</v>
      </c>
      <c r="BE313" s="233">
        <f>IF(N313="základní",J313,0)</f>
        <v>0</v>
      </c>
      <c r="BF313" s="233">
        <f>IF(N313="snížená",J313,0)</f>
        <v>0</v>
      </c>
      <c r="BG313" s="233">
        <f>IF(N313="zákl. přenesená",J313,0)</f>
        <v>0</v>
      </c>
      <c r="BH313" s="233">
        <f>IF(N313="sníž. přenesená",J313,0)</f>
        <v>0</v>
      </c>
      <c r="BI313" s="233">
        <f>IF(N313="nulová",J313,0)</f>
        <v>0</v>
      </c>
      <c r="BJ313" s="17" t="s">
        <v>84</v>
      </c>
      <c r="BK313" s="233">
        <f>ROUND(I313*H313,2)</f>
        <v>0</v>
      </c>
      <c r="BL313" s="17" t="s">
        <v>254</v>
      </c>
      <c r="BM313" s="232" t="s">
        <v>2978</v>
      </c>
    </row>
    <row r="314" s="2" customFormat="1">
      <c r="A314" s="38"/>
      <c r="B314" s="39"/>
      <c r="C314" s="40"/>
      <c r="D314" s="234" t="s">
        <v>260</v>
      </c>
      <c r="E314" s="40"/>
      <c r="F314" s="235" t="s">
        <v>2979</v>
      </c>
      <c r="G314" s="40"/>
      <c r="H314" s="40"/>
      <c r="I314" s="236"/>
      <c r="J314" s="40"/>
      <c r="K314" s="40"/>
      <c r="L314" s="44"/>
      <c r="M314" s="237"/>
      <c r="N314" s="238"/>
      <c r="O314" s="91"/>
      <c r="P314" s="91"/>
      <c r="Q314" s="91"/>
      <c r="R314" s="91"/>
      <c r="S314" s="91"/>
      <c r="T314" s="92"/>
      <c r="U314" s="38"/>
      <c r="V314" s="38"/>
      <c r="W314" s="38"/>
      <c r="X314" s="38"/>
      <c r="Y314" s="38"/>
      <c r="Z314" s="38"/>
      <c r="AA314" s="38"/>
      <c r="AB314" s="38"/>
      <c r="AC314" s="38"/>
      <c r="AD314" s="38"/>
      <c r="AE314" s="38"/>
      <c r="AT314" s="17" t="s">
        <v>260</v>
      </c>
      <c r="AU314" s="17" t="s">
        <v>86</v>
      </c>
    </row>
    <row r="315" s="2" customFormat="1">
      <c r="A315" s="38"/>
      <c r="B315" s="39"/>
      <c r="C315" s="40"/>
      <c r="D315" s="240" t="s">
        <v>274</v>
      </c>
      <c r="E315" s="40"/>
      <c r="F315" s="241" t="s">
        <v>2980</v>
      </c>
      <c r="G315" s="40"/>
      <c r="H315" s="40"/>
      <c r="I315" s="236"/>
      <c r="J315" s="40"/>
      <c r="K315" s="40"/>
      <c r="L315" s="44"/>
      <c r="M315" s="237"/>
      <c r="N315" s="238"/>
      <c r="O315" s="91"/>
      <c r="P315" s="91"/>
      <c r="Q315" s="91"/>
      <c r="R315" s="91"/>
      <c r="S315" s="91"/>
      <c r="T315" s="92"/>
      <c r="U315" s="38"/>
      <c r="V315" s="38"/>
      <c r="W315" s="38"/>
      <c r="X315" s="38"/>
      <c r="Y315" s="38"/>
      <c r="Z315" s="38"/>
      <c r="AA315" s="38"/>
      <c r="AB315" s="38"/>
      <c r="AC315" s="38"/>
      <c r="AD315" s="38"/>
      <c r="AE315" s="38"/>
      <c r="AT315" s="17" t="s">
        <v>274</v>
      </c>
      <c r="AU315" s="17" t="s">
        <v>86</v>
      </c>
    </row>
    <row r="316" s="13" customFormat="1">
      <c r="A316" s="13"/>
      <c r="B316" s="253"/>
      <c r="C316" s="254"/>
      <c r="D316" s="234" t="s">
        <v>276</v>
      </c>
      <c r="E316" s="255" t="s">
        <v>1</v>
      </c>
      <c r="F316" s="256" t="s">
        <v>2981</v>
      </c>
      <c r="G316" s="254"/>
      <c r="H316" s="255" t="s">
        <v>1</v>
      </c>
      <c r="I316" s="257"/>
      <c r="J316" s="254"/>
      <c r="K316" s="254"/>
      <c r="L316" s="258"/>
      <c r="M316" s="259"/>
      <c r="N316" s="260"/>
      <c r="O316" s="260"/>
      <c r="P316" s="260"/>
      <c r="Q316" s="260"/>
      <c r="R316" s="260"/>
      <c r="S316" s="260"/>
      <c r="T316" s="261"/>
      <c r="U316" s="13"/>
      <c r="V316" s="13"/>
      <c r="W316" s="13"/>
      <c r="X316" s="13"/>
      <c r="Y316" s="13"/>
      <c r="Z316" s="13"/>
      <c r="AA316" s="13"/>
      <c r="AB316" s="13"/>
      <c r="AC316" s="13"/>
      <c r="AD316" s="13"/>
      <c r="AE316" s="13"/>
      <c r="AT316" s="262" t="s">
        <v>276</v>
      </c>
      <c r="AU316" s="262" t="s">
        <v>86</v>
      </c>
      <c r="AV316" s="13" t="s">
        <v>84</v>
      </c>
      <c r="AW316" s="13" t="s">
        <v>32</v>
      </c>
      <c r="AX316" s="13" t="s">
        <v>76</v>
      </c>
      <c r="AY316" s="262" t="s">
        <v>251</v>
      </c>
    </row>
    <row r="317" s="12" customFormat="1">
      <c r="A317" s="12"/>
      <c r="B317" s="242"/>
      <c r="C317" s="243"/>
      <c r="D317" s="234" t="s">
        <v>276</v>
      </c>
      <c r="E317" s="244" t="s">
        <v>1</v>
      </c>
      <c r="F317" s="245" t="s">
        <v>2948</v>
      </c>
      <c r="G317" s="243"/>
      <c r="H317" s="246">
        <v>0.50900000000000001</v>
      </c>
      <c r="I317" s="247"/>
      <c r="J317" s="243"/>
      <c r="K317" s="243"/>
      <c r="L317" s="248"/>
      <c r="M317" s="249"/>
      <c r="N317" s="250"/>
      <c r="O317" s="250"/>
      <c r="P317" s="250"/>
      <c r="Q317" s="250"/>
      <c r="R317" s="250"/>
      <c r="S317" s="250"/>
      <c r="T317" s="251"/>
      <c r="U317" s="12"/>
      <c r="V317" s="12"/>
      <c r="W317" s="12"/>
      <c r="X317" s="12"/>
      <c r="Y317" s="12"/>
      <c r="Z317" s="12"/>
      <c r="AA317" s="12"/>
      <c r="AB317" s="12"/>
      <c r="AC317" s="12"/>
      <c r="AD317" s="12"/>
      <c r="AE317" s="12"/>
      <c r="AT317" s="252" t="s">
        <v>276</v>
      </c>
      <c r="AU317" s="252" t="s">
        <v>86</v>
      </c>
      <c r="AV317" s="12" t="s">
        <v>86</v>
      </c>
      <c r="AW317" s="12" t="s">
        <v>32</v>
      </c>
      <c r="AX317" s="12" t="s">
        <v>76</v>
      </c>
      <c r="AY317" s="252" t="s">
        <v>251</v>
      </c>
    </row>
    <row r="318" s="15" customFormat="1">
      <c r="A318" s="15"/>
      <c r="B318" s="274"/>
      <c r="C318" s="275"/>
      <c r="D318" s="234" t="s">
        <v>276</v>
      </c>
      <c r="E318" s="276" t="s">
        <v>1</v>
      </c>
      <c r="F318" s="277" t="s">
        <v>423</v>
      </c>
      <c r="G318" s="275"/>
      <c r="H318" s="278">
        <v>0.50900000000000001</v>
      </c>
      <c r="I318" s="279"/>
      <c r="J318" s="275"/>
      <c r="K318" s="275"/>
      <c r="L318" s="280"/>
      <c r="M318" s="281"/>
      <c r="N318" s="282"/>
      <c r="O318" s="282"/>
      <c r="P318" s="282"/>
      <c r="Q318" s="282"/>
      <c r="R318" s="282"/>
      <c r="S318" s="282"/>
      <c r="T318" s="283"/>
      <c r="U318" s="15"/>
      <c r="V318" s="15"/>
      <c r="W318" s="15"/>
      <c r="X318" s="15"/>
      <c r="Y318" s="15"/>
      <c r="Z318" s="15"/>
      <c r="AA318" s="15"/>
      <c r="AB318" s="15"/>
      <c r="AC318" s="15"/>
      <c r="AD318" s="15"/>
      <c r="AE318" s="15"/>
      <c r="AT318" s="284" t="s">
        <v>276</v>
      </c>
      <c r="AU318" s="284" t="s">
        <v>86</v>
      </c>
      <c r="AV318" s="15" t="s">
        <v>254</v>
      </c>
      <c r="AW318" s="15" t="s">
        <v>32</v>
      </c>
      <c r="AX318" s="15" t="s">
        <v>84</v>
      </c>
      <c r="AY318" s="284" t="s">
        <v>251</v>
      </c>
    </row>
    <row r="319" s="11" customFormat="1" ht="22.8" customHeight="1">
      <c r="A319" s="11"/>
      <c r="B319" s="206"/>
      <c r="C319" s="207"/>
      <c r="D319" s="208" t="s">
        <v>75</v>
      </c>
      <c r="E319" s="272" t="s">
        <v>282</v>
      </c>
      <c r="F319" s="272" t="s">
        <v>2982</v>
      </c>
      <c r="G319" s="207"/>
      <c r="H319" s="207"/>
      <c r="I319" s="210"/>
      <c r="J319" s="273">
        <f>BK319</f>
        <v>0</v>
      </c>
      <c r="K319" s="207"/>
      <c r="L319" s="212"/>
      <c r="M319" s="213"/>
      <c r="N319" s="214"/>
      <c r="O319" s="214"/>
      <c r="P319" s="215">
        <f>SUM(P320:P429)</f>
        <v>0</v>
      </c>
      <c r="Q319" s="214"/>
      <c r="R319" s="215">
        <f>SUM(R320:R429)</f>
        <v>337.61014200000005</v>
      </c>
      <c r="S319" s="214"/>
      <c r="T319" s="216">
        <f>SUM(T320:T429)</f>
        <v>0</v>
      </c>
      <c r="U319" s="11"/>
      <c r="V319" s="11"/>
      <c r="W319" s="11"/>
      <c r="X319" s="11"/>
      <c r="Y319" s="11"/>
      <c r="Z319" s="11"/>
      <c r="AA319" s="11"/>
      <c r="AB319" s="11"/>
      <c r="AC319" s="11"/>
      <c r="AD319" s="11"/>
      <c r="AE319" s="11"/>
      <c r="AR319" s="217" t="s">
        <v>84</v>
      </c>
      <c r="AT319" s="218" t="s">
        <v>75</v>
      </c>
      <c r="AU319" s="218" t="s">
        <v>84</v>
      </c>
      <c r="AY319" s="217" t="s">
        <v>251</v>
      </c>
      <c r="BK319" s="219">
        <f>SUM(BK320:BK429)</f>
        <v>0</v>
      </c>
    </row>
    <row r="320" s="2" customFormat="1" ht="21.75" customHeight="1">
      <c r="A320" s="38"/>
      <c r="B320" s="39"/>
      <c r="C320" s="220" t="s">
        <v>1045</v>
      </c>
      <c r="D320" s="220" t="s">
        <v>255</v>
      </c>
      <c r="E320" s="221" t="s">
        <v>2983</v>
      </c>
      <c r="F320" s="222" t="s">
        <v>2984</v>
      </c>
      <c r="G320" s="223" t="s">
        <v>409</v>
      </c>
      <c r="H320" s="224">
        <v>55</v>
      </c>
      <c r="I320" s="225"/>
      <c r="J320" s="226">
        <f>ROUND(I320*H320,2)</f>
        <v>0</v>
      </c>
      <c r="K320" s="227"/>
      <c r="L320" s="44"/>
      <c r="M320" s="228" t="s">
        <v>1</v>
      </c>
      <c r="N320" s="229" t="s">
        <v>41</v>
      </c>
      <c r="O320" s="91"/>
      <c r="P320" s="230">
        <f>O320*H320</f>
        <v>0</v>
      </c>
      <c r="Q320" s="230">
        <v>0</v>
      </c>
      <c r="R320" s="230">
        <f>Q320*H320</f>
        <v>0</v>
      </c>
      <c r="S320" s="230">
        <v>0</v>
      </c>
      <c r="T320" s="231">
        <f>S320*H320</f>
        <v>0</v>
      </c>
      <c r="U320" s="38"/>
      <c r="V320" s="38"/>
      <c r="W320" s="38"/>
      <c r="X320" s="38"/>
      <c r="Y320" s="38"/>
      <c r="Z320" s="38"/>
      <c r="AA320" s="38"/>
      <c r="AB320" s="38"/>
      <c r="AC320" s="38"/>
      <c r="AD320" s="38"/>
      <c r="AE320" s="38"/>
      <c r="AR320" s="232" t="s">
        <v>254</v>
      </c>
      <c r="AT320" s="232" t="s">
        <v>255</v>
      </c>
      <c r="AU320" s="232" t="s">
        <v>86</v>
      </c>
      <c r="AY320" s="17" t="s">
        <v>251</v>
      </c>
      <c r="BE320" s="233">
        <f>IF(N320="základní",J320,0)</f>
        <v>0</v>
      </c>
      <c r="BF320" s="233">
        <f>IF(N320="snížená",J320,0)</f>
        <v>0</v>
      </c>
      <c r="BG320" s="233">
        <f>IF(N320="zákl. přenesená",J320,0)</f>
        <v>0</v>
      </c>
      <c r="BH320" s="233">
        <f>IF(N320="sníž. přenesená",J320,0)</f>
        <v>0</v>
      </c>
      <c r="BI320" s="233">
        <f>IF(N320="nulová",J320,0)</f>
        <v>0</v>
      </c>
      <c r="BJ320" s="17" t="s">
        <v>84</v>
      </c>
      <c r="BK320" s="233">
        <f>ROUND(I320*H320,2)</f>
        <v>0</v>
      </c>
      <c r="BL320" s="17" t="s">
        <v>254</v>
      </c>
      <c r="BM320" s="232" t="s">
        <v>2985</v>
      </c>
    </row>
    <row r="321" s="2" customFormat="1">
      <c r="A321" s="38"/>
      <c r="B321" s="39"/>
      <c r="C321" s="40"/>
      <c r="D321" s="234" t="s">
        <v>260</v>
      </c>
      <c r="E321" s="40"/>
      <c r="F321" s="235" t="s">
        <v>2986</v>
      </c>
      <c r="G321" s="40"/>
      <c r="H321" s="40"/>
      <c r="I321" s="236"/>
      <c r="J321" s="40"/>
      <c r="K321" s="40"/>
      <c r="L321" s="44"/>
      <c r="M321" s="237"/>
      <c r="N321" s="238"/>
      <c r="O321" s="91"/>
      <c r="P321" s="91"/>
      <c r="Q321" s="91"/>
      <c r="R321" s="91"/>
      <c r="S321" s="91"/>
      <c r="T321" s="92"/>
      <c r="U321" s="38"/>
      <c r="V321" s="38"/>
      <c r="W321" s="38"/>
      <c r="X321" s="38"/>
      <c r="Y321" s="38"/>
      <c r="Z321" s="38"/>
      <c r="AA321" s="38"/>
      <c r="AB321" s="38"/>
      <c r="AC321" s="38"/>
      <c r="AD321" s="38"/>
      <c r="AE321" s="38"/>
      <c r="AT321" s="17" t="s">
        <v>260</v>
      </c>
      <c r="AU321" s="17" t="s">
        <v>86</v>
      </c>
    </row>
    <row r="322" s="2" customFormat="1">
      <c r="A322" s="38"/>
      <c r="B322" s="39"/>
      <c r="C322" s="40"/>
      <c r="D322" s="240" t="s">
        <v>274</v>
      </c>
      <c r="E322" s="40"/>
      <c r="F322" s="241" t="s">
        <v>2987</v>
      </c>
      <c r="G322" s="40"/>
      <c r="H322" s="40"/>
      <c r="I322" s="236"/>
      <c r="J322" s="40"/>
      <c r="K322" s="40"/>
      <c r="L322" s="44"/>
      <c r="M322" s="237"/>
      <c r="N322" s="238"/>
      <c r="O322" s="91"/>
      <c r="P322" s="91"/>
      <c r="Q322" s="91"/>
      <c r="R322" s="91"/>
      <c r="S322" s="91"/>
      <c r="T322" s="92"/>
      <c r="U322" s="38"/>
      <c r="V322" s="38"/>
      <c r="W322" s="38"/>
      <c r="X322" s="38"/>
      <c r="Y322" s="38"/>
      <c r="Z322" s="38"/>
      <c r="AA322" s="38"/>
      <c r="AB322" s="38"/>
      <c r="AC322" s="38"/>
      <c r="AD322" s="38"/>
      <c r="AE322" s="38"/>
      <c r="AT322" s="17" t="s">
        <v>274</v>
      </c>
      <c r="AU322" s="17" t="s">
        <v>86</v>
      </c>
    </row>
    <row r="323" s="13" customFormat="1">
      <c r="A323" s="13"/>
      <c r="B323" s="253"/>
      <c r="C323" s="254"/>
      <c r="D323" s="234" t="s">
        <v>276</v>
      </c>
      <c r="E323" s="255" t="s">
        <v>1</v>
      </c>
      <c r="F323" s="256" t="s">
        <v>2988</v>
      </c>
      <c r="G323" s="254"/>
      <c r="H323" s="255" t="s">
        <v>1</v>
      </c>
      <c r="I323" s="257"/>
      <c r="J323" s="254"/>
      <c r="K323" s="254"/>
      <c r="L323" s="258"/>
      <c r="M323" s="259"/>
      <c r="N323" s="260"/>
      <c r="O323" s="260"/>
      <c r="P323" s="260"/>
      <c r="Q323" s="260"/>
      <c r="R323" s="260"/>
      <c r="S323" s="260"/>
      <c r="T323" s="261"/>
      <c r="U323" s="13"/>
      <c r="V323" s="13"/>
      <c r="W323" s="13"/>
      <c r="X323" s="13"/>
      <c r="Y323" s="13"/>
      <c r="Z323" s="13"/>
      <c r="AA323" s="13"/>
      <c r="AB323" s="13"/>
      <c r="AC323" s="13"/>
      <c r="AD323" s="13"/>
      <c r="AE323" s="13"/>
      <c r="AT323" s="262" t="s">
        <v>276</v>
      </c>
      <c r="AU323" s="262" t="s">
        <v>86</v>
      </c>
      <c r="AV323" s="13" t="s">
        <v>84</v>
      </c>
      <c r="AW323" s="13" t="s">
        <v>32</v>
      </c>
      <c r="AX323" s="13" t="s">
        <v>76</v>
      </c>
      <c r="AY323" s="262" t="s">
        <v>251</v>
      </c>
    </row>
    <row r="324" s="13" customFormat="1">
      <c r="A324" s="13"/>
      <c r="B324" s="253"/>
      <c r="C324" s="254"/>
      <c r="D324" s="234" t="s">
        <v>276</v>
      </c>
      <c r="E324" s="255" t="s">
        <v>1</v>
      </c>
      <c r="F324" s="256" t="s">
        <v>2989</v>
      </c>
      <c r="G324" s="254"/>
      <c r="H324" s="255" t="s">
        <v>1</v>
      </c>
      <c r="I324" s="257"/>
      <c r="J324" s="254"/>
      <c r="K324" s="254"/>
      <c r="L324" s="258"/>
      <c r="M324" s="259"/>
      <c r="N324" s="260"/>
      <c r="O324" s="260"/>
      <c r="P324" s="260"/>
      <c r="Q324" s="260"/>
      <c r="R324" s="260"/>
      <c r="S324" s="260"/>
      <c r="T324" s="261"/>
      <c r="U324" s="13"/>
      <c r="V324" s="13"/>
      <c r="W324" s="13"/>
      <c r="X324" s="13"/>
      <c r="Y324" s="13"/>
      <c r="Z324" s="13"/>
      <c r="AA324" s="13"/>
      <c r="AB324" s="13"/>
      <c r="AC324" s="13"/>
      <c r="AD324" s="13"/>
      <c r="AE324" s="13"/>
      <c r="AT324" s="262" t="s">
        <v>276</v>
      </c>
      <c r="AU324" s="262" t="s">
        <v>86</v>
      </c>
      <c r="AV324" s="13" t="s">
        <v>84</v>
      </c>
      <c r="AW324" s="13" t="s">
        <v>32</v>
      </c>
      <c r="AX324" s="13" t="s">
        <v>76</v>
      </c>
      <c r="AY324" s="262" t="s">
        <v>251</v>
      </c>
    </row>
    <row r="325" s="12" customFormat="1">
      <c r="A325" s="12"/>
      <c r="B325" s="242"/>
      <c r="C325" s="243"/>
      <c r="D325" s="234" t="s">
        <v>276</v>
      </c>
      <c r="E325" s="244" t="s">
        <v>1</v>
      </c>
      <c r="F325" s="245" t="s">
        <v>1534</v>
      </c>
      <c r="G325" s="243"/>
      <c r="H325" s="246">
        <v>55</v>
      </c>
      <c r="I325" s="247"/>
      <c r="J325" s="243"/>
      <c r="K325" s="243"/>
      <c r="L325" s="248"/>
      <c r="M325" s="249"/>
      <c r="N325" s="250"/>
      <c r="O325" s="250"/>
      <c r="P325" s="250"/>
      <c r="Q325" s="250"/>
      <c r="R325" s="250"/>
      <c r="S325" s="250"/>
      <c r="T325" s="251"/>
      <c r="U325" s="12"/>
      <c r="V325" s="12"/>
      <c r="W325" s="12"/>
      <c r="X325" s="12"/>
      <c r="Y325" s="12"/>
      <c r="Z325" s="12"/>
      <c r="AA325" s="12"/>
      <c r="AB325" s="12"/>
      <c r="AC325" s="12"/>
      <c r="AD325" s="12"/>
      <c r="AE325" s="12"/>
      <c r="AT325" s="252" t="s">
        <v>276</v>
      </c>
      <c r="AU325" s="252" t="s">
        <v>86</v>
      </c>
      <c r="AV325" s="12" t="s">
        <v>86</v>
      </c>
      <c r="AW325" s="12" t="s">
        <v>32</v>
      </c>
      <c r="AX325" s="12" t="s">
        <v>84</v>
      </c>
      <c r="AY325" s="252" t="s">
        <v>251</v>
      </c>
    </row>
    <row r="326" s="2" customFormat="1" ht="21.75" customHeight="1">
      <c r="A326" s="38"/>
      <c r="B326" s="39"/>
      <c r="C326" s="220" t="s">
        <v>1052</v>
      </c>
      <c r="D326" s="220" t="s">
        <v>255</v>
      </c>
      <c r="E326" s="221" t="s">
        <v>2990</v>
      </c>
      <c r="F326" s="222" t="s">
        <v>2991</v>
      </c>
      <c r="G326" s="223" t="s">
        <v>409</v>
      </c>
      <c r="H326" s="224">
        <v>68.75</v>
      </c>
      <c r="I326" s="225"/>
      <c r="J326" s="226">
        <f>ROUND(I326*H326,2)</f>
        <v>0</v>
      </c>
      <c r="K326" s="227"/>
      <c r="L326" s="44"/>
      <c r="M326" s="228" t="s">
        <v>1</v>
      </c>
      <c r="N326" s="229" t="s">
        <v>41</v>
      </c>
      <c r="O326" s="91"/>
      <c r="P326" s="230">
        <f>O326*H326</f>
        <v>0</v>
      </c>
      <c r="Q326" s="230">
        <v>0</v>
      </c>
      <c r="R326" s="230">
        <f>Q326*H326</f>
        <v>0</v>
      </c>
      <c r="S326" s="230">
        <v>0</v>
      </c>
      <c r="T326" s="231">
        <f>S326*H326</f>
        <v>0</v>
      </c>
      <c r="U326" s="38"/>
      <c r="V326" s="38"/>
      <c r="W326" s="38"/>
      <c r="X326" s="38"/>
      <c r="Y326" s="38"/>
      <c r="Z326" s="38"/>
      <c r="AA326" s="38"/>
      <c r="AB326" s="38"/>
      <c r="AC326" s="38"/>
      <c r="AD326" s="38"/>
      <c r="AE326" s="38"/>
      <c r="AR326" s="232" t="s">
        <v>254</v>
      </c>
      <c r="AT326" s="232" t="s">
        <v>255</v>
      </c>
      <c r="AU326" s="232" t="s">
        <v>86</v>
      </c>
      <c r="AY326" s="17" t="s">
        <v>251</v>
      </c>
      <c r="BE326" s="233">
        <f>IF(N326="základní",J326,0)</f>
        <v>0</v>
      </c>
      <c r="BF326" s="233">
        <f>IF(N326="snížená",J326,0)</f>
        <v>0</v>
      </c>
      <c r="BG326" s="233">
        <f>IF(N326="zákl. přenesená",J326,0)</f>
        <v>0</v>
      </c>
      <c r="BH326" s="233">
        <f>IF(N326="sníž. přenesená",J326,0)</f>
        <v>0</v>
      </c>
      <c r="BI326" s="233">
        <f>IF(N326="nulová",J326,0)</f>
        <v>0</v>
      </c>
      <c r="BJ326" s="17" t="s">
        <v>84</v>
      </c>
      <c r="BK326" s="233">
        <f>ROUND(I326*H326,2)</f>
        <v>0</v>
      </c>
      <c r="BL326" s="17" t="s">
        <v>254</v>
      </c>
      <c r="BM326" s="232" t="s">
        <v>2992</v>
      </c>
    </row>
    <row r="327" s="2" customFormat="1">
      <c r="A327" s="38"/>
      <c r="B327" s="39"/>
      <c r="C327" s="40"/>
      <c r="D327" s="234" t="s">
        <v>260</v>
      </c>
      <c r="E327" s="40"/>
      <c r="F327" s="235" t="s">
        <v>2993</v>
      </c>
      <c r="G327" s="40"/>
      <c r="H327" s="40"/>
      <c r="I327" s="236"/>
      <c r="J327" s="40"/>
      <c r="K327" s="40"/>
      <c r="L327" s="44"/>
      <c r="M327" s="237"/>
      <c r="N327" s="238"/>
      <c r="O327" s="91"/>
      <c r="P327" s="91"/>
      <c r="Q327" s="91"/>
      <c r="R327" s="91"/>
      <c r="S327" s="91"/>
      <c r="T327" s="92"/>
      <c r="U327" s="38"/>
      <c r="V327" s="38"/>
      <c r="W327" s="38"/>
      <c r="X327" s="38"/>
      <c r="Y327" s="38"/>
      <c r="Z327" s="38"/>
      <c r="AA327" s="38"/>
      <c r="AB327" s="38"/>
      <c r="AC327" s="38"/>
      <c r="AD327" s="38"/>
      <c r="AE327" s="38"/>
      <c r="AT327" s="17" t="s">
        <v>260</v>
      </c>
      <c r="AU327" s="17" t="s">
        <v>86</v>
      </c>
    </row>
    <row r="328" s="2" customFormat="1">
      <c r="A328" s="38"/>
      <c r="B328" s="39"/>
      <c r="C328" s="40"/>
      <c r="D328" s="240" t="s">
        <v>274</v>
      </c>
      <c r="E328" s="40"/>
      <c r="F328" s="241" t="s">
        <v>2994</v>
      </c>
      <c r="G328" s="40"/>
      <c r="H328" s="40"/>
      <c r="I328" s="236"/>
      <c r="J328" s="40"/>
      <c r="K328" s="40"/>
      <c r="L328" s="44"/>
      <c r="M328" s="237"/>
      <c r="N328" s="238"/>
      <c r="O328" s="91"/>
      <c r="P328" s="91"/>
      <c r="Q328" s="91"/>
      <c r="R328" s="91"/>
      <c r="S328" s="91"/>
      <c r="T328" s="92"/>
      <c r="U328" s="38"/>
      <c r="V328" s="38"/>
      <c r="W328" s="38"/>
      <c r="X328" s="38"/>
      <c r="Y328" s="38"/>
      <c r="Z328" s="38"/>
      <c r="AA328" s="38"/>
      <c r="AB328" s="38"/>
      <c r="AC328" s="38"/>
      <c r="AD328" s="38"/>
      <c r="AE328" s="38"/>
      <c r="AT328" s="17" t="s">
        <v>274</v>
      </c>
      <c r="AU328" s="17" t="s">
        <v>86</v>
      </c>
    </row>
    <row r="329" s="13" customFormat="1">
      <c r="A329" s="13"/>
      <c r="B329" s="253"/>
      <c r="C329" s="254"/>
      <c r="D329" s="234" t="s">
        <v>276</v>
      </c>
      <c r="E329" s="255" t="s">
        <v>1</v>
      </c>
      <c r="F329" s="256" t="s">
        <v>2995</v>
      </c>
      <c r="G329" s="254"/>
      <c r="H329" s="255" t="s">
        <v>1</v>
      </c>
      <c r="I329" s="257"/>
      <c r="J329" s="254"/>
      <c r="K329" s="254"/>
      <c r="L329" s="258"/>
      <c r="M329" s="259"/>
      <c r="N329" s="260"/>
      <c r="O329" s="260"/>
      <c r="P329" s="260"/>
      <c r="Q329" s="260"/>
      <c r="R329" s="260"/>
      <c r="S329" s="260"/>
      <c r="T329" s="261"/>
      <c r="U329" s="13"/>
      <c r="V329" s="13"/>
      <c r="W329" s="13"/>
      <c r="X329" s="13"/>
      <c r="Y329" s="13"/>
      <c r="Z329" s="13"/>
      <c r="AA329" s="13"/>
      <c r="AB329" s="13"/>
      <c r="AC329" s="13"/>
      <c r="AD329" s="13"/>
      <c r="AE329" s="13"/>
      <c r="AT329" s="262" t="s">
        <v>276</v>
      </c>
      <c r="AU329" s="262" t="s">
        <v>86</v>
      </c>
      <c r="AV329" s="13" t="s">
        <v>84</v>
      </c>
      <c r="AW329" s="13" t="s">
        <v>32</v>
      </c>
      <c r="AX329" s="13" t="s">
        <v>76</v>
      </c>
      <c r="AY329" s="262" t="s">
        <v>251</v>
      </c>
    </row>
    <row r="330" s="13" customFormat="1">
      <c r="A330" s="13"/>
      <c r="B330" s="253"/>
      <c r="C330" s="254"/>
      <c r="D330" s="234" t="s">
        <v>276</v>
      </c>
      <c r="E330" s="255" t="s">
        <v>1</v>
      </c>
      <c r="F330" s="256" t="s">
        <v>2989</v>
      </c>
      <c r="G330" s="254"/>
      <c r="H330" s="255" t="s">
        <v>1</v>
      </c>
      <c r="I330" s="257"/>
      <c r="J330" s="254"/>
      <c r="K330" s="254"/>
      <c r="L330" s="258"/>
      <c r="M330" s="259"/>
      <c r="N330" s="260"/>
      <c r="O330" s="260"/>
      <c r="P330" s="260"/>
      <c r="Q330" s="260"/>
      <c r="R330" s="260"/>
      <c r="S330" s="260"/>
      <c r="T330" s="261"/>
      <c r="U330" s="13"/>
      <c r="V330" s="13"/>
      <c r="W330" s="13"/>
      <c r="X330" s="13"/>
      <c r="Y330" s="13"/>
      <c r="Z330" s="13"/>
      <c r="AA330" s="13"/>
      <c r="AB330" s="13"/>
      <c r="AC330" s="13"/>
      <c r="AD330" s="13"/>
      <c r="AE330" s="13"/>
      <c r="AT330" s="262" t="s">
        <v>276</v>
      </c>
      <c r="AU330" s="262" t="s">
        <v>86</v>
      </c>
      <c r="AV330" s="13" t="s">
        <v>84</v>
      </c>
      <c r="AW330" s="13" t="s">
        <v>32</v>
      </c>
      <c r="AX330" s="13" t="s">
        <v>76</v>
      </c>
      <c r="AY330" s="262" t="s">
        <v>251</v>
      </c>
    </row>
    <row r="331" s="12" customFormat="1">
      <c r="A331" s="12"/>
      <c r="B331" s="242"/>
      <c r="C331" s="243"/>
      <c r="D331" s="234" t="s">
        <v>276</v>
      </c>
      <c r="E331" s="244" t="s">
        <v>1</v>
      </c>
      <c r="F331" s="245" t="s">
        <v>2996</v>
      </c>
      <c r="G331" s="243"/>
      <c r="H331" s="246">
        <v>68.75</v>
      </c>
      <c r="I331" s="247"/>
      <c r="J331" s="243"/>
      <c r="K331" s="243"/>
      <c r="L331" s="248"/>
      <c r="M331" s="249"/>
      <c r="N331" s="250"/>
      <c r="O331" s="250"/>
      <c r="P331" s="250"/>
      <c r="Q331" s="250"/>
      <c r="R331" s="250"/>
      <c r="S331" s="250"/>
      <c r="T331" s="251"/>
      <c r="U331" s="12"/>
      <c r="V331" s="12"/>
      <c r="W331" s="12"/>
      <c r="X331" s="12"/>
      <c r="Y331" s="12"/>
      <c r="Z331" s="12"/>
      <c r="AA331" s="12"/>
      <c r="AB331" s="12"/>
      <c r="AC331" s="12"/>
      <c r="AD331" s="12"/>
      <c r="AE331" s="12"/>
      <c r="AT331" s="252" t="s">
        <v>276</v>
      </c>
      <c r="AU331" s="252" t="s">
        <v>86</v>
      </c>
      <c r="AV331" s="12" t="s">
        <v>86</v>
      </c>
      <c r="AW331" s="12" t="s">
        <v>32</v>
      </c>
      <c r="AX331" s="12" t="s">
        <v>84</v>
      </c>
      <c r="AY331" s="252" t="s">
        <v>251</v>
      </c>
    </row>
    <row r="332" s="2" customFormat="1" ht="24.15" customHeight="1">
      <c r="A332" s="38"/>
      <c r="B332" s="39"/>
      <c r="C332" s="220" t="s">
        <v>1059</v>
      </c>
      <c r="D332" s="220" t="s">
        <v>255</v>
      </c>
      <c r="E332" s="221" t="s">
        <v>1511</v>
      </c>
      <c r="F332" s="222" t="s">
        <v>1512</v>
      </c>
      <c r="G332" s="223" t="s">
        <v>409</v>
      </c>
      <c r="H332" s="224">
        <v>1410</v>
      </c>
      <c r="I332" s="225"/>
      <c r="J332" s="226">
        <f>ROUND(I332*H332,2)</f>
        <v>0</v>
      </c>
      <c r="K332" s="227"/>
      <c r="L332" s="44"/>
      <c r="M332" s="228" t="s">
        <v>1</v>
      </c>
      <c r="N332" s="229" t="s">
        <v>41</v>
      </c>
      <c r="O332" s="91"/>
      <c r="P332" s="230">
        <f>O332*H332</f>
        <v>0</v>
      </c>
      <c r="Q332" s="230">
        <v>0</v>
      </c>
      <c r="R332" s="230">
        <f>Q332*H332</f>
        <v>0</v>
      </c>
      <c r="S332" s="230">
        <v>0</v>
      </c>
      <c r="T332" s="231">
        <f>S332*H332</f>
        <v>0</v>
      </c>
      <c r="U332" s="38"/>
      <c r="V332" s="38"/>
      <c r="W332" s="38"/>
      <c r="X332" s="38"/>
      <c r="Y332" s="38"/>
      <c r="Z332" s="38"/>
      <c r="AA332" s="38"/>
      <c r="AB332" s="38"/>
      <c r="AC332" s="38"/>
      <c r="AD332" s="38"/>
      <c r="AE332" s="38"/>
      <c r="AR332" s="232" t="s">
        <v>254</v>
      </c>
      <c r="AT332" s="232" t="s">
        <v>255</v>
      </c>
      <c r="AU332" s="232" t="s">
        <v>86</v>
      </c>
      <c r="AY332" s="17" t="s">
        <v>251</v>
      </c>
      <c r="BE332" s="233">
        <f>IF(N332="základní",J332,0)</f>
        <v>0</v>
      </c>
      <c r="BF332" s="233">
        <f>IF(N332="snížená",J332,0)</f>
        <v>0</v>
      </c>
      <c r="BG332" s="233">
        <f>IF(N332="zákl. přenesená",J332,0)</f>
        <v>0</v>
      </c>
      <c r="BH332" s="233">
        <f>IF(N332="sníž. přenesená",J332,0)</f>
        <v>0</v>
      </c>
      <c r="BI332" s="233">
        <f>IF(N332="nulová",J332,0)</f>
        <v>0</v>
      </c>
      <c r="BJ332" s="17" t="s">
        <v>84</v>
      </c>
      <c r="BK332" s="233">
        <f>ROUND(I332*H332,2)</f>
        <v>0</v>
      </c>
      <c r="BL332" s="17" t="s">
        <v>254</v>
      </c>
      <c r="BM332" s="232" t="s">
        <v>2997</v>
      </c>
    </row>
    <row r="333" s="2" customFormat="1">
      <c r="A333" s="38"/>
      <c r="B333" s="39"/>
      <c r="C333" s="40"/>
      <c r="D333" s="234" t="s">
        <v>260</v>
      </c>
      <c r="E333" s="40"/>
      <c r="F333" s="235" t="s">
        <v>1514</v>
      </c>
      <c r="G333" s="40"/>
      <c r="H333" s="40"/>
      <c r="I333" s="236"/>
      <c r="J333" s="40"/>
      <c r="K333" s="40"/>
      <c r="L333" s="44"/>
      <c r="M333" s="237"/>
      <c r="N333" s="238"/>
      <c r="O333" s="91"/>
      <c r="P333" s="91"/>
      <c r="Q333" s="91"/>
      <c r="R333" s="91"/>
      <c r="S333" s="91"/>
      <c r="T333" s="92"/>
      <c r="U333" s="38"/>
      <c r="V333" s="38"/>
      <c r="W333" s="38"/>
      <c r="X333" s="38"/>
      <c r="Y333" s="38"/>
      <c r="Z333" s="38"/>
      <c r="AA333" s="38"/>
      <c r="AB333" s="38"/>
      <c r="AC333" s="38"/>
      <c r="AD333" s="38"/>
      <c r="AE333" s="38"/>
      <c r="AT333" s="17" t="s">
        <v>260</v>
      </c>
      <c r="AU333" s="17" t="s">
        <v>86</v>
      </c>
    </row>
    <row r="334" s="2" customFormat="1">
      <c r="A334" s="38"/>
      <c r="B334" s="39"/>
      <c r="C334" s="40"/>
      <c r="D334" s="240" t="s">
        <v>274</v>
      </c>
      <c r="E334" s="40"/>
      <c r="F334" s="241" t="s">
        <v>1515</v>
      </c>
      <c r="G334" s="40"/>
      <c r="H334" s="40"/>
      <c r="I334" s="236"/>
      <c r="J334" s="40"/>
      <c r="K334" s="40"/>
      <c r="L334" s="44"/>
      <c r="M334" s="237"/>
      <c r="N334" s="238"/>
      <c r="O334" s="91"/>
      <c r="P334" s="91"/>
      <c r="Q334" s="91"/>
      <c r="R334" s="91"/>
      <c r="S334" s="91"/>
      <c r="T334" s="92"/>
      <c r="U334" s="38"/>
      <c r="V334" s="38"/>
      <c r="W334" s="38"/>
      <c r="X334" s="38"/>
      <c r="Y334" s="38"/>
      <c r="Z334" s="38"/>
      <c r="AA334" s="38"/>
      <c r="AB334" s="38"/>
      <c r="AC334" s="38"/>
      <c r="AD334" s="38"/>
      <c r="AE334" s="38"/>
      <c r="AT334" s="17" t="s">
        <v>274</v>
      </c>
      <c r="AU334" s="17" t="s">
        <v>86</v>
      </c>
    </row>
    <row r="335" s="13" customFormat="1">
      <c r="A335" s="13"/>
      <c r="B335" s="253"/>
      <c r="C335" s="254"/>
      <c r="D335" s="234" t="s">
        <v>276</v>
      </c>
      <c r="E335" s="255" t="s">
        <v>1</v>
      </c>
      <c r="F335" s="256" t="s">
        <v>2998</v>
      </c>
      <c r="G335" s="254"/>
      <c r="H335" s="255" t="s">
        <v>1</v>
      </c>
      <c r="I335" s="257"/>
      <c r="J335" s="254"/>
      <c r="K335" s="254"/>
      <c r="L335" s="258"/>
      <c r="M335" s="259"/>
      <c r="N335" s="260"/>
      <c r="O335" s="260"/>
      <c r="P335" s="260"/>
      <c r="Q335" s="260"/>
      <c r="R335" s="260"/>
      <c r="S335" s="260"/>
      <c r="T335" s="261"/>
      <c r="U335" s="13"/>
      <c r="V335" s="13"/>
      <c r="W335" s="13"/>
      <c r="X335" s="13"/>
      <c r="Y335" s="13"/>
      <c r="Z335" s="13"/>
      <c r="AA335" s="13"/>
      <c r="AB335" s="13"/>
      <c r="AC335" s="13"/>
      <c r="AD335" s="13"/>
      <c r="AE335" s="13"/>
      <c r="AT335" s="262" t="s">
        <v>276</v>
      </c>
      <c r="AU335" s="262" t="s">
        <v>86</v>
      </c>
      <c r="AV335" s="13" t="s">
        <v>84</v>
      </c>
      <c r="AW335" s="13" t="s">
        <v>32</v>
      </c>
      <c r="AX335" s="13" t="s">
        <v>76</v>
      </c>
      <c r="AY335" s="262" t="s">
        <v>251</v>
      </c>
    </row>
    <row r="336" s="12" customFormat="1">
      <c r="A336" s="12"/>
      <c r="B336" s="242"/>
      <c r="C336" s="243"/>
      <c r="D336" s="234" t="s">
        <v>276</v>
      </c>
      <c r="E336" s="244" t="s">
        <v>1</v>
      </c>
      <c r="F336" s="245" t="s">
        <v>2999</v>
      </c>
      <c r="G336" s="243"/>
      <c r="H336" s="246">
        <v>1030</v>
      </c>
      <c r="I336" s="247"/>
      <c r="J336" s="243"/>
      <c r="K336" s="243"/>
      <c r="L336" s="248"/>
      <c r="M336" s="249"/>
      <c r="N336" s="250"/>
      <c r="O336" s="250"/>
      <c r="P336" s="250"/>
      <c r="Q336" s="250"/>
      <c r="R336" s="250"/>
      <c r="S336" s="250"/>
      <c r="T336" s="251"/>
      <c r="U336" s="12"/>
      <c r="V336" s="12"/>
      <c r="W336" s="12"/>
      <c r="X336" s="12"/>
      <c r="Y336" s="12"/>
      <c r="Z336" s="12"/>
      <c r="AA336" s="12"/>
      <c r="AB336" s="12"/>
      <c r="AC336" s="12"/>
      <c r="AD336" s="12"/>
      <c r="AE336" s="12"/>
      <c r="AT336" s="252" t="s">
        <v>276</v>
      </c>
      <c r="AU336" s="252" t="s">
        <v>86</v>
      </c>
      <c r="AV336" s="12" t="s">
        <v>86</v>
      </c>
      <c r="AW336" s="12" t="s">
        <v>32</v>
      </c>
      <c r="AX336" s="12" t="s">
        <v>76</v>
      </c>
      <c r="AY336" s="252" t="s">
        <v>251</v>
      </c>
    </row>
    <row r="337" s="12" customFormat="1">
      <c r="A337" s="12"/>
      <c r="B337" s="242"/>
      <c r="C337" s="243"/>
      <c r="D337" s="234" t="s">
        <v>276</v>
      </c>
      <c r="E337" s="244" t="s">
        <v>1</v>
      </c>
      <c r="F337" s="245" t="s">
        <v>3000</v>
      </c>
      <c r="G337" s="243"/>
      <c r="H337" s="246">
        <v>380</v>
      </c>
      <c r="I337" s="247"/>
      <c r="J337" s="243"/>
      <c r="K337" s="243"/>
      <c r="L337" s="248"/>
      <c r="M337" s="249"/>
      <c r="N337" s="250"/>
      <c r="O337" s="250"/>
      <c r="P337" s="250"/>
      <c r="Q337" s="250"/>
      <c r="R337" s="250"/>
      <c r="S337" s="250"/>
      <c r="T337" s="251"/>
      <c r="U337" s="12"/>
      <c r="V337" s="12"/>
      <c r="W337" s="12"/>
      <c r="X337" s="12"/>
      <c r="Y337" s="12"/>
      <c r="Z337" s="12"/>
      <c r="AA337" s="12"/>
      <c r="AB337" s="12"/>
      <c r="AC337" s="12"/>
      <c r="AD337" s="12"/>
      <c r="AE337" s="12"/>
      <c r="AT337" s="252" t="s">
        <v>276</v>
      </c>
      <c r="AU337" s="252" t="s">
        <v>86</v>
      </c>
      <c r="AV337" s="12" t="s">
        <v>86</v>
      </c>
      <c r="AW337" s="12" t="s">
        <v>32</v>
      </c>
      <c r="AX337" s="12" t="s">
        <v>76</v>
      </c>
      <c r="AY337" s="252" t="s">
        <v>251</v>
      </c>
    </row>
    <row r="338" s="15" customFormat="1">
      <c r="A338" s="15"/>
      <c r="B338" s="274"/>
      <c r="C338" s="275"/>
      <c r="D338" s="234" t="s">
        <v>276</v>
      </c>
      <c r="E338" s="276" t="s">
        <v>1</v>
      </c>
      <c r="F338" s="277" t="s">
        <v>423</v>
      </c>
      <c r="G338" s="275"/>
      <c r="H338" s="278">
        <v>1410</v>
      </c>
      <c r="I338" s="279"/>
      <c r="J338" s="275"/>
      <c r="K338" s="275"/>
      <c r="L338" s="280"/>
      <c r="M338" s="281"/>
      <c r="N338" s="282"/>
      <c r="O338" s="282"/>
      <c r="P338" s="282"/>
      <c r="Q338" s="282"/>
      <c r="R338" s="282"/>
      <c r="S338" s="282"/>
      <c r="T338" s="283"/>
      <c r="U338" s="15"/>
      <c r="V338" s="15"/>
      <c r="W338" s="15"/>
      <c r="X338" s="15"/>
      <c r="Y338" s="15"/>
      <c r="Z338" s="15"/>
      <c r="AA338" s="15"/>
      <c r="AB338" s="15"/>
      <c r="AC338" s="15"/>
      <c r="AD338" s="15"/>
      <c r="AE338" s="15"/>
      <c r="AT338" s="284" t="s">
        <v>276</v>
      </c>
      <c r="AU338" s="284" t="s">
        <v>86</v>
      </c>
      <c r="AV338" s="15" t="s">
        <v>254</v>
      </c>
      <c r="AW338" s="15" t="s">
        <v>32</v>
      </c>
      <c r="AX338" s="15" t="s">
        <v>84</v>
      </c>
      <c r="AY338" s="284" t="s">
        <v>251</v>
      </c>
    </row>
    <row r="339" s="2" customFormat="1" ht="33" customHeight="1">
      <c r="A339" s="38"/>
      <c r="B339" s="39"/>
      <c r="C339" s="220" t="s">
        <v>1069</v>
      </c>
      <c r="D339" s="220" t="s">
        <v>255</v>
      </c>
      <c r="E339" s="221" t="s">
        <v>3001</v>
      </c>
      <c r="F339" s="222" t="s">
        <v>3002</v>
      </c>
      <c r="G339" s="223" t="s">
        <v>409</v>
      </c>
      <c r="H339" s="224">
        <v>55</v>
      </c>
      <c r="I339" s="225"/>
      <c r="J339" s="226">
        <f>ROUND(I339*H339,2)</f>
        <v>0</v>
      </c>
      <c r="K339" s="227"/>
      <c r="L339" s="44"/>
      <c r="M339" s="228" t="s">
        <v>1</v>
      </c>
      <c r="N339" s="229" t="s">
        <v>41</v>
      </c>
      <c r="O339" s="91"/>
      <c r="P339" s="230">
        <f>O339*H339</f>
        <v>0</v>
      </c>
      <c r="Q339" s="230">
        <v>0</v>
      </c>
      <c r="R339" s="230">
        <f>Q339*H339</f>
        <v>0</v>
      </c>
      <c r="S339" s="230">
        <v>0</v>
      </c>
      <c r="T339" s="231">
        <f>S339*H339</f>
        <v>0</v>
      </c>
      <c r="U339" s="38"/>
      <c r="V339" s="38"/>
      <c r="W339" s="38"/>
      <c r="X339" s="38"/>
      <c r="Y339" s="38"/>
      <c r="Z339" s="38"/>
      <c r="AA339" s="38"/>
      <c r="AB339" s="38"/>
      <c r="AC339" s="38"/>
      <c r="AD339" s="38"/>
      <c r="AE339" s="38"/>
      <c r="AR339" s="232" t="s">
        <v>254</v>
      </c>
      <c r="AT339" s="232" t="s">
        <v>255</v>
      </c>
      <c r="AU339" s="232" t="s">
        <v>86</v>
      </c>
      <c r="AY339" s="17" t="s">
        <v>251</v>
      </c>
      <c r="BE339" s="233">
        <f>IF(N339="základní",J339,0)</f>
        <v>0</v>
      </c>
      <c r="BF339" s="233">
        <f>IF(N339="snížená",J339,0)</f>
        <v>0</v>
      </c>
      <c r="BG339" s="233">
        <f>IF(N339="zákl. přenesená",J339,0)</f>
        <v>0</v>
      </c>
      <c r="BH339" s="233">
        <f>IF(N339="sníž. přenesená",J339,0)</f>
        <v>0</v>
      </c>
      <c r="BI339" s="233">
        <f>IF(N339="nulová",J339,0)</f>
        <v>0</v>
      </c>
      <c r="BJ339" s="17" t="s">
        <v>84</v>
      </c>
      <c r="BK339" s="233">
        <f>ROUND(I339*H339,2)</f>
        <v>0</v>
      </c>
      <c r="BL339" s="17" t="s">
        <v>254</v>
      </c>
      <c r="BM339" s="232" t="s">
        <v>3003</v>
      </c>
    </row>
    <row r="340" s="2" customFormat="1">
      <c r="A340" s="38"/>
      <c r="B340" s="39"/>
      <c r="C340" s="40"/>
      <c r="D340" s="234" t="s">
        <v>260</v>
      </c>
      <c r="E340" s="40"/>
      <c r="F340" s="235" t="s">
        <v>3004</v>
      </c>
      <c r="G340" s="40"/>
      <c r="H340" s="40"/>
      <c r="I340" s="236"/>
      <c r="J340" s="40"/>
      <c r="K340" s="40"/>
      <c r="L340" s="44"/>
      <c r="M340" s="237"/>
      <c r="N340" s="238"/>
      <c r="O340" s="91"/>
      <c r="P340" s="91"/>
      <c r="Q340" s="91"/>
      <c r="R340" s="91"/>
      <c r="S340" s="91"/>
      <c r="T340" s="92"/>
      <c r="U340" s="38"/>
      <c r="V340" s="38"/>
      <c r="W340" s="38"/>
      <c r="X340" s="38"/>
      <c r="Y340" s="38"/>
      <c r="Z340" s="38"/>
      <c r="AA340" s="38"/>
      <c r="AB340" s="38"/>
      <c r="AC340" s="38"/>
      <c r="AD340" s="38"/>
      <c r="AE340" s="38"/>
      <c r="AT340" s="17" t="s">
        <v>260</v>
      </c>
      <c r="AU340" s="17" t="s">
        <v>86</v>
      </c>
    </row>
    <row r="341" s="2" customFormat="1">
      <c r="A341" s="38"/>
      <c r="B341" s="39"/>
      <c r="C341" s="40"/>
      <c r="D341" s="240" t="s">
        <v>274</v>
      </c>
      <c r="E341" s="40"/>
      <c r="F341" s="241" t="s">
        <v>3005</v>
      </c>
      <c r="G341" s="40"/>
      <c r="H341" s="40"/>
      <c r="I341" s="236"/>
      <c r="J341" s="40"/>
      <c r="K341" s="40"/>
      <c r="L341" s="44"/>
      <c r="M341" s="237"/>
      <c r="N341" s="238"/>
      <c r="O341" s="91"/>
      <c r="P341" s="91"/>
      <c r="Q341" s="91"/>
      <c r="R341" s="91"/>
      <c r="S341" s="91"/>
      <c r="T341" s="92"/>
      <c r="U341" s="38"/>
      <c r="V341" s="38"/>
      <c r="W341" s="38"/>
      <c r="X341" s="38"/>
      <c r="Y341" s="38"/>
      <c r="Z341" s="38"/>
      <c r="AA341" s="38"/>
      <c r="AB341" s="38"/>
      <c r="AC341" s="38"/>
      <c r="AD341" s="38"/>
      <c r="AE341" s="38"/>
      <c r="AT341" s="17" t="s">
        <v>274</v>
      </c>
      <c r="AU341" s="17" t="s">
        <v>86</v>
      </c>
    </row>
    <row r="342" s="13" customFormat="1">
      <c r="A342" s="13"/>
      <c r="B342" s="253"/>
      <c r="C342" s="254"/>
      <c r="D342" s="234" t="s">
        <v>276</v>
      </c>
      <c r="E342" s="255" t="s">
        <v>1</v>
      </c>
      <c r="F342" s="256" t="s">
        <v>3006</v>
      </c>
      <c r="G342" s="254"/>
      <c r="H342" s="255" t="s">
        <v>1</v>
      </c>
      <c r="I342" s="257"/>
      <c r="J342" s="254"/>
      <c r="K342" s="254"/>
      <c r="L342" s="258"/>
      <c r="M342" s="259"/>
      <c r="N342" s="260"/>
      <c r="O342" s="260"/>
      <c r="P342" s="260"/>
      <c r="Q342" s="260"/>
      <c r="R342" s="260"/>
      <c r="S342" s="260"/>
      <c r="T342" s="261"/>
      <c r="U342" s="13"/>
      <c r="V342" s="13"/>
      <c r="W342" s="13"/>
      <c r="X342" s="13"/>
      <c r="Y342" s="13"/>
      <c r="Z342" s="13"/>
      <c r="AA342" s="13"/>
      <c r="AB342" s="13"/>
      <c r="AC342" s="13"/>
      <c r="AD342" s="13"/>
      <c r="AE342" s="13"/>
      <c r="AT342" s="262" t="s">
        <v>276</v>
      </c>
      <c r="AU342" s="262" t="s">
        <v>86</v>
      </c>
      <c r="AV342" s="13" t="s">
        <v>84</v>
      </c>
      <c r="AW342" s="13" t="s">
        <v>32</v>
      </c>
      <c r="AX342" s="13" t="s">
        <v>76</v>
      </c>
      <c r="AY342" s="262" t="s">
        <v>251</v>
      </c>
    </row>
    <row r="343" s="13" customFormat="1">
      <c r="A343" s="13"/>
      <c r="B343" s="253"/>
      <c r="C343" s="254"/>
      <c r="D343" s="234" t="s">
        <v>276</v>
      </c>
      <c r="E343" s="255" t="s">
        <v>1</v>
      </c>
      <c r="F343" s="256" t="s">
        <v>2989</v>
      </c>
      <c r="G343" s="254"/>
      <c r="H343" s="255" t="s">
        <v>1</v>
      </c>
      <c r="I343" s="257"/>
      <c r="J343" s="254"/>
      <c r="K343" s="254"/>
      <c r="L343" s="258"/>
      <c r="M343" s="259"/>
      <c r="N343" s="260"/>
      <c r="O343" s="260"/>
      <c r="P343" s="260"/>
      <c r="Q343" s="260"/>
      <c r="R343" s="260"/>
      <c r="S343" s="260"/>
      <c r="T343" s="261"/>
      <c r="U343" s="13"/>
      <c r="V343" s="13"/>
      <c r="W343" s="13"/>
      <c r="X343" s="13"/>
      <c r="Y343" s="13"/>
      <c r="Z343" s="13"/>
      <c r="AA343" s="13"/>
      <c r="AB343" s="13"/>
      <c r="AC343" s="13"/>
      <c r="AD343" s="13"/>
      <c r="AE343" s="13"/>
      <c r="AT343" s="262" t="s">
        <v>276</v>
      </c>
      <c r="AU343" s="262" t="s">
        <v>86</v>
      </c>
      <c r="AV343" s="13" t="s">
        <v>84</v>
      </c>
      <c r="AW343" s="13" t="s">
        <v>32</v>
      </c>
      <c r="AX343" s="13" t="s">
        <v>76</v>
      </c>
      <c r="AY343" s="262" t="s">
        <v>251</v>
      </c>
    </row>
    <row r="344" s="12" customFormat="1">
      <c r="A344" s="12"/>
      <c r="B344" s="242"/>
      <c r="C344" s="243"/>
      <c r="D344" s="234" t="s">
        <v>276</v>
      </c>
      <c r="E344" s="244" t="s">
        <v>1</v>
      </c>
      <c r="F344" s="245" t="s">
        <v>3007</v>
      </c>
      <c r="G344" s="243"/>
      <c r="H344" s="246">
        <v>55</v>
      </c>
      <c r="I344" s="247"/>
      <c r="J344" s="243"/>
      <c r="K344" s="243"/>
      <c r="L344" s="248"/>
      <c r="M344" s="249"/>
      <c r="N344" s="250"/>
      <c r="O344" s="250"/>
      <c r="P344" s="250"/>
      <c r="Q344" s="250"/>
      <c r="R344" s="250"/>
      <c r="S344" s="250"/>
      <c r="T344" s="251"/>
      <c r="U344" s="12"/>
      <c r="V344" s="12"/>
      <c r="W344" s="12"/>
      <c r="X344" s="12"/>
      <c r="Y344" s="12"/>
      <c r="Z344" s="12"/>
      <c r="AA344" s="12"/>
      <c r="AB344" s="12"/>
      <c r="AC344" s="12"/>
      <c r="AD344" s="12"/>
      <c r="AE344" s="12"/>
      <c r="AT344" s="252" t="s">
        <v>276</v>
      </c>
      <c r="AU344" s="252" t="s">
        <v>86</v>
      </c>
      <c r="AV344" s="12" t="s">
        <v>86</v>
      </c>
      <c r="AW344" s="12" t="s">
        <v>32</v>
      </c>
      <c r="AX344" s="12" t="s">
        <v>84</v>
      </c>
      <c r="AY344" s="252" t="s">
        <v>251</v>
      </c>
    </row>
    <row r="345" s="2" customFormat="1" ht="24.15" customHeight="1">
      <c r="A345" s="38"/>
      <c r="B345" s="39"/>
      <c r="C345" s="220" t="s">
        <v>1078</v>
      </c>
      <c r="D345" s="220" t="s">
        <v>255</v>
      </c>
      <c r="E345" s="221" t="s">
        <v>3008</v>
      </c>
      <c r="F345" s="222" t="s">
        <v>3009</v>
      </c>
      <c r="G345" s="223" t="s">
        <v>409</v>
      </c>
      <c r="H345" s="224">
        <v>55</v>
      </c>
      <c r="I345" s="225"/>
      <c r="J345" s="226">
        <f>ROUND(I345*H345,2)</f>
        <v>0</v>
      </c>
      <c r="K345" s="227"/>
      <c r="L345" s="44"/>
      <c r="M345" s="228" t="s">
        <v>1</v>
      </c>
      <c r="N345" s="229" t="s">
        <v>41</v>
      </c>
      <c r="O345" s="91"/>
      <c r="P345" s="230">
        <f>O345*H345</f>
        <v>0</v>
      </c>
      <c r="Q345" s="230">
        <v>0</v>
      </c>
      <c r="R345" s="230">
        <f>Q345*H345</f>
        <v>0</v>
      </c>
      <c r="S345" s="230">
        <v>0</v>
      </c>
      <c r="T345" s="231">
        <f>S345*H345</f>
        <v>0</v>
      </c>
      <c r="U345" s="38"/>
      <c r="V345" s="38"/>
      <c r="W345" s="38"/>
      <c r="X345" s="38"/>
      <c r="Y345" s="38"/>
      <c r="Z345" s="38"/>
      <c r="AA345" s="38"/>
      <c r="AB345" s="38"/>
      <c r="AC345" s="38"/>
      <c r="AD345" s="38"/>
      <c r="AE345" s="38"/>
      <c r="AR345" s="232" t="s">
        <v>254</v>
      </c>
      <c r="AT345" s="232" t="s">
        <v>255</v>
      </c>
      <c r="AU345" s="232" t="s">
        <v>86</v>
      </c>
      <c r="AY345" s="17" t="s">
        <v>251</v>
      </c>
      <c r="BE345" s="233">
        <f>IF(N345="základní",J345,0)</f>
        <v>0</v>
      </c>
      <c r="BF345" s="233">
        <f>IF(N345="snížená",J345,0)</f>
        <v>0</v>
      </c>
      <c r="BG345" s="233">
        <f>IF(N345="zákl. přenesená",J345,0)</f>
        <v>0</v>
      </c>
      <c r="BH345" s="233">
        <f>IF(N345="sníž. přenesená",J345,0)</f>
        <v>0</v>
      </c>
      <c r="BI345" s="233">
        <f>IF(N345="nulová",J345,0)</f>
        <v>0</v>
      </c>
      <c r="BJ345" s="17" t="s">
        <v>84</v>
      </c>
      <c r="BK345" s="233">
        <f>ROUND(I345*H345,2)</f>
        <v>0</v>
      </c>
      <c r="BL345" s="17" t="s">
        <v>254</v>
      </c>
      <c r="BM345" s="232" t="s">
        <v>3010</v>
      </c>
    </row>
    <row r="346" s="2" customFormat="1">
      <c r="A346" s="38"/>
      <c r="B346" s="39"/>
      <c r="C346" s="40"/>
      <c r="D346" s="234" t="s">
        <v>260</v>
      </c>
      <c r="E346" s="40"/>
      <c r="F346" s="235" t="s">
        <v>3011</v>
      </c>
      <c r="G346" s="40"/>
      <c r="H346" s="40"/>
      <c r="I346" s="236"/>
      <c r="J346" s="40"/>
      <c r="K346" s="40"/>
      <c r="L346" s="44"/>
      <c r="M346" s="237"/>
      <c r="N346" s="238"/>
      <c r="O346" s="91"/>
      <c r="P346" s="91"/>
      <c r="Q346" s="91"/>
      <c r="R346" s="91"/>
      <c r="S346" s="91"/>
      <c r="T346" s="92"/>
      <c r="U346" s="38"/>
      <c r="V346" s="38"/>
      <c r="W346" s="38"/>
      <c r="X346" s="38"/>
      <c r="Y346" s="38"/>
      <c r="Z346" s="38"/>
      <c r="AA346" s="38"/>
      <c r="AB346" s="38"/>
      <c r="AC346" s="38"/>
      <c r="AD346" s="38"/>
      <c r="AE346" s="38"/>
      <c r="AT346" s="17" t="s">
        <v>260</v>
      </c>
      <c r="AU346" s="17" t="s">
        <v>86</v>
      </c>
    </row>
    <row r="347" s="2" customFormat="1">
      <c r="A347" s="38"/>
      <c r="B347" s="39"/>
      <c r="C347" s="40"/>
      <c r="D347" s="240" t="s">
        <v>274</v>
      </c>
      <c r="E347" s="40"/>
      <c r="F347" s="241" t="s">
        <v>3012</v>
      </c>
      <c r="G347" s="40"/>
      <c r="H347" s="40"/>
      <c r="I347" s="236"/>
      <c r="J347" s="40"/>
      <c r="K347" s="40"/>
      <c r="L347" s="44"/>
      <c r="M347" s="237"/>
      <c r="N347" s="238"/>
      <c r="O347" s="91"/>
      <c r="P347" s="91"/>
      <c r="Q347" s="91"/>
      <c r="R347" s="91"/>
      <c r="S347" s="91"/>
      <c r="T347" s="92"/>
      <c r="U347" s="38"/>
      <c r="V347" s="38"/>
      <c r="W347" s="38"/>
      <c r="X347" s="38"/>
      <c r="Y347" s="38"/>
      <c r="Z347" s="38"/>
      <c r="AA347" s="38"/>
      <c r="AB347" s="38"/>
      <c r="AC347" s="38"/>
      <c r="AD347" s="38"/>
      <c r="AE347" s="38"/>
      <c r="AT347" s="17" t="s">
        <v>274</v>
      </c>
      <c r="AU347" s="17" t="s">
        <v>86</v>
      </c>
    </row>
    <row r="348" s="12" customFormat="1">
      <c r="A348" s="12"/>
      <c r="B348" s="242"/>
      <c r="C348" s="243"/>
      <c r="D348" s="234" t="s">
        <v>276</v>
      </c>
      <c r="E348" s="244" t="s">
        <v>1</v>
      </c>
      <c r="F348" s="245" t="s">
        <v>3013</v>
      </c>
      <c r="G348" s="243"/>
      <c r="H348" s="246">
        <v>55</v>
      </c>
      <c r="I348" s="247"/>
      <c r="J348" s="243"/>
      <c r="K348" s="243"/>
      <c r="L348" s="248"/>
      <c r="M348" s="249"/>
      <c r="N348" s="250"/>
      <c r="O348" s="250"/>
      <c r="P348" s="250"/>
      <c r="Q348" s="250"/>
      <c r="R348" s="250"/>
      <c r="S348" s="250"/>
      <c r="T348" s="251"/>
      <c r="U348" s="12"/>
      <c r="V348" s="12"/>
      <c r="W348" s="12"/>
      <c r="X348" s="12"/>
      <c r="Y348" s="12"/>
      <c r="Z348" s="12"/>
      <c r="AA348" s="12"/>
      <c r="AB348" s="12"/>
      <c r="AC348" s="12"/>
      <c r="AD348" s="12"/>
      <c r="AE348" s="12"/>
      <c r="AT348" s="252" t="s">
        <v>276</v>
      </c>
      <c r="AU348" s="252" t="s">
        <v>86</v>
      </c>
      <c r="AV348" s="12" t="s">
        <v>86</v>
      </c>
      <c r="AW348" s="12" t="s">
        <v>32</v>
      </c>
      <c r="AX348" s="12" t="s">
        <v>84</v>
      </c>
      <c r="AY348" s="252" t="s">
        <v>251</v>
      </c>
    </row>
    <row r="349" s="2" customFormat="1" ht="24.15" customHeight="1">
      <c r="A349" s="38"/>
      <c r="B349" s="39"/>
      <c r="C349" s="220" t="s">
        <v>1087</v>
      </c>
      <c r="D349" s="220" t="s">
        <v>255</v>
      </c>
      <c r="E349" s="221" t="s">
        <v>1550</v>
      </c>
      <c r="F349" s="222" t="s">
        <v>1551</v>
      </c>
      <c r="G349" s="223" t="s">
        <v>409</v>
      </c>
      <c r="H349" s="224">
        <v>55</v>
      </c>
      <c r="I349" s="225"/>
      <c r="J349" s="226">
        <f>ROUND(I349*H349,2)</f>
        <v>0</v>
      </c>
      <c r="K349" s="227"/>
      <c r="L349" s="44"/>
      <c r="M349" s="228" t="s">
        <v>1</v>
      </c>
      <c r="N349" s="229" t="s">
        <v>41</v>
      </c>
      <c r="O349" s="91"/>
      <c r="P349" s="230">
        <f>O349*H349</f>
        <v>0</v>
      </c>
      <c r="Q349" s="230">
        <v>0</v>
      </c>
      <c r="R349" s="230">
        <f>Q349*H349</f>
        <v>0</v>
      </c>
      <c r="S349" s="230">
        <v>0</v>
      </c>
      <c r="T349" s="231">
        <f>S349*H349</f>
        <v>0</v>
      </c>
      <c r="U349" s="38"/>
      <c r="V349" s="38"/>
      <c r="W349" s="38"/>
      <c r="X349" s="38"/>
      <c r="Y349" s="38"/>
      <c r="Z349" s="38"/>
      <c r="AA349" s="38"/>
      <c r="AB349" s="38"/>
      <c r="AC349" s="38"/>
      <c r="AD349" s="38"/>
      <c r="AE349" s="38"/>
      <c r="AR349" s="232" t="s">
        <v>254</v>
      </c>
      <c r="AT349" s="232" t="s">
        <v>255</v>
      </c>
      <c r="AU349" s="232" t="s">
        <v>86</v>
      </c>
      <c r="AY349" s="17" t="s">
        <v>251</v>
      </c>
      <c r="BE349" s="233">
        <f>IF(N349="základní",J349,0)</f>
        <v>0</v>
      </c>
      <c r="BF349" s="233">
        <f>IF(N349="snížená",J349,0)</f>
        <v>0</v>
      </c>
      <c r="BG349" s="233">
        <f>IF(N349="zákl. přenesená",J349,0)</f>
        <v>0</v>
      </c>
      <c r="BH349" s="233">
        <f>IF(N349="sníž. přenesená",J349,0)</f>
        <v>0</v>
      </c>
      <c r="BI349" s="233">
        <f>IF(N349="nulová",J349,0)</f>
        <v>0</v>
      </c>
      <c r="BJ349" s="17" t="s">
        <v>84</v>
      </c>
      <c r="BK349" s="233">
        <f>ROUND(I349*H349,2)</f>
        <v>0</v>
      </c>
      <c r="BL349" s="17" t="s">
        <v>254</v>
      </c>
      <c r="BM349" s="232" t="s">
        <v>3014</v>
      </c>
    </row>
    <row r="350" s="2" customFormat="1">
      <c r="A350" s="38"/>
      <c r="B350" s="39"/>
      <c r="C350" s="40"/>
      <c r="D350" s="234" t="s">
        <v>260</v>
      </c>
      <c r="E350" s="40"/>
      <c r="F350" s="235" t="s">
        <v>1553</v>
      </c>
      <c r="G350" s="40"/>
      <c r="H350" s="40"/>
      <c r="I350" s="236"/>
      <c r="J350" s="40"/>
      <c r="K350" s="40"/>
      <c r="L350" s="44"/>
      <c r="M350" s="237"/>
      <c r="N350" s="238"/>
      <c r="O350" s="91"/>
      <c r="P350" s="91"/>
      <c r="Q350" s="91"/>
      <c r="R350" s="91"/>
      <c r="S350" s="91"/>
      <c r="T350" s="92"/>
      <c r="U350" s="38"/>
      <c r="V350" s="38"/>
      <c r="W350" s="38"/>
      <c r="X350" s="38"/>
      <c r="Y350" s="38"/>
      <c r="Z350" s="38"/>
      <c r="AA350" s="38"/>
      <c r="AB350" s="38"/>
      <c r="AC350" s="38"/>
      <c r="AD350" s="38"/>
      <c r="AE350" s="38"/>
      <c r="AT350" s="17" t="s">
        <v>260</v>
      </c>
      <c r="AU350" s="17" t="s">
        <v>86</v>
      </c>
    </row>
    <row r="351" s="2" customFormat="1">
      <c r="A351" s="38"/>
      <c r="B351" s="39"/>
      <c r="C351" s="40"/>
      <c r="D351" s="240" t="s">
        <v>274</v>
      </c>
      <c r="E351" s="40"/>
      <c r="F351" s="241" t="s">
        <v>1554</v>
      </c>
      <c r="G351" s="40"/>
      <c r="H351" s="40"/>
      <c r="I351" s="236"/>
      <c r="J351" s="40"/>
      <c r="K351" s="40"/>
      <c r="L351" s="44"/>
      <c r="M351" s="237"/>
      <c r="N351" s="238"/>
      <c r="O351" s="91"/>
      <c r="P351" s="91"/>
      <c r="Q351" s="91"/>
      <c r="R351" s="91"/>
      <c r="S351" s="91"/>
      <c r="T351" s="92"/>
      <c r="U351" s="38"/>
      <c r="V351" s="38"/>
      <c r="W351" s="38"/>
      <c r="X351" s="38"/>
      <c r="Y351" s="38"/>
      <c r="Z351" s="38"/>
      <c r="AA351" s="38"/>
      <c r="AB351" s="38"/>
      <c r="AC351" s="38"/>
      <c r="AD351" s="38"/>
      <c r="AE351" s="38"/>
      <c r="AT351" s="17" t="s">
        <v>274</v>
      </c>
      <c r="AU351" s="17" t="s">
        <v>86</v>
      </c>
    </row>
    <row r="352" s="12" customFormat="1">
      <c r="A352" s="12"/>
      <c r="B352" s="242"/>
      <c r="C352" s="243"/>
      <c r="D352" s="234" t="s">
        <v>276</v>
      </c>
      <c r="E352" s="244" t="s">
        <v>1</v>
      </c>
      <c r="F352" s="245" t="s">
        <v>3013</v>
      </c>
      <c r="G352" s="243"/>
      <c r="H352" s="246">
        <v>55</v>
      </c>
      <c r="I352" s="247"/>
      <c r="J352" s="243"/>
      <c r="K352" s="243"/>
      <c r="L352" s="248"/>
      <c r="M352" s="249"/>
      <c r="N352" s="250"/>
      <c r="O352" s="250"/>
      <c r="P352" s="250"/>
      <c r="Q352" s="250"/>
      <c r="R352" s="250"/>
      <c r="S352" s="250"/>
      <c r="T352" s="251"/>
      <c r="U352" s="12"/>
      <c r="V352" s="12"/>
      <c r="W352" s="12"/>
      <c r="X352" s="12"/>
      <c r="Y352" s="12"/>
      <c r="Z352" s="12"/>
      <c r="AA352" s="12"/>
      <c r="AB352" s="12"/>
      <c r="AC352" s="12"/>
      <c r="AD352" s="12"/>
      <c r="AE352" s="12"/>
      <c r="AT352" s="252" t="s">
        <v>276</v>
      </c>
      <c r="AU352" s="252" t="s">
        <v>86</v>
      </c>
      <c r="AV352" s="12" t="s">
        <v>86</v>
      </c>
      <c r="AW352" s="12" t="s">
        <v>32</v>
      </c>
      <c r="AX352" s="12" t="s">
        <v>84</v>
      </c>
      <c r="AY352" s="252" t="s">
        <v>251</v>
      </c>
    </row>
    <row r="353" s="2" customFormat="1" ht="33" customHeight="1">
      <c r="A353" s="38"/>
      <c r="B353" s="39"/>
      <c r="C353" s="220" t="s">
        <v>1435</v>
      </c>
      <c r="D353" s="220" t="s">
        <v>255</v>
      </c>
      <c r="E353" s="221" t="s">
        <v>1558</v>
      </c>
      <c r="F353" s="222" t="s">
        <v>1559</v>
      </c>
      <c r="G353" s="223" t="s">
        <v>409</v>
      </c>
      <c r="H353" s="224">
        <v>55</v>
      </c>
      <c r="I353" s="225"/>
      <c r="J353" s="226">
        <f>ROUND(I353*H353,2)</f>
        <v>0</v>
      </c>
      <c r="K353" s="227"/>
      <c r="L353" s="44"/>
      <c r="M353" s="228" t="s">
        <v>1</v>
      </c>
      <c r="N353" s="229" t="s">
        <v>41</v>
      </c>
      <c r="O353" s="91"/>
      <c r="P353" s="230">
        <f>O353*H353</f>
        <v>0</v>
      </c>
      <c r="Q353" s="230">
        <v>0</v>
      </c>
      <c r="R353" s="230">
        <f>Q353*H353</f>
        <v>0</v>
      </c>
      <c r="S353" s="230">
        <v>0</v>
      </c>
      <c r="T353" s="231">
        <f>S353*H353</f>
        <v>0</v>
      </c>
      <c r="U353" s="38"/>
      <c r="V353" s="38"/>
      <c r="W353" s="38"/>
      <c r="X353" s="38"/>
      <c r="Y353" s="38"/>
      <c r="Z353" s="38"/>
      <c r="AA353" s="38"/>
      <c r="AB353" s="38"/>
      <c r="AC353" s="38"/>
      <c r="AD353" s="38"/>
      <c r="AE353" s="38"/>
      <c r="AR353" s="232" t="s">
        <v>254</v>
      </c>
      <c r="AT353" s="232" t="s">
        <v>255</v>
      </c>
      <c r="AU353" s="232" t="s">
        <v>86</v>
      </c>
      <c r="AY353" s="17" t="s">
        <v>251</v>
      </c>
      <c r="BE353" s="233">
        <f>IF(N353="základní",J353,0)</f>
        <v>0</v>
      </c>
      <c r="BF353" s="233">
        <f>IF(N353="snížená",J353,0)</f>
        <v>0</v>
      </c>
      <c r="BG353" s="233">
        <f>IF(N353="zákl. přenesená",J353,0)</f>
        <v>0</v>
      </c>
      <c r="BH353" s="233">
        <f>IF(N353="sníž. přenesená",J353,0)</f>
        <v>0</v>
      </c>
      <c r="BI353" s="233">
        <f>IF(N353="nulová",J353,0)</f>
        <v>0</v>
      </c>
      <c r="BJ353" s="17" t="s">
        <v>84</v>
      </c>
      <c r="BK353" s="233">
        <f>ROUND(I353*H353,2)</f>
        <v>0</v>
      </c>
      <c r="BL353" s="17" t="s">
        <v>254</v>
      </c>
      <c r="BM353" s="232" t="s">
        <v>3015</v>
      </c>
    </row>
    <row r="354" s="2" customFormat="1">
      <c r="A354" s="38"/>
      <c r="B354" s="39"/>
      <c r="C354" s="40"/>
      <c r="D354" s="234" t="s">
        <v>260</v>
      </c>
      <c r="E354" s="40"/>
      <c r="F354" s="235" t="s">
        <v>1561</v>
      </c>
      <c r="G354" s="40"/>
      <c r="H354" s="40"/>
      <c r="I354" s="236"/>
      <c r="J354" s="40"/>
      <c r="K354" s="40"/>
      <c r="L354" s="44"/>
      <c r="M354" s="237"/>
      <c r="N354" s="238"/>
      <c r="O354" s="91"/>
      <c r="P354" s="91"/>
      <c r="Q354" s="91"/>
      <c r="R354" s="91"/>
      <c r="S354" s="91"/>
      <c r="T354" s="92"/>
      <c r="U354" s="38"/>
      <c r="V354" s="38"/>
      <c r="W354" s="38"/>
      <c r="X354" s="38"/>
      <c r="Y354" s="38"/>
      <c r="Z354" s="38"/>
      <c r="AA354" s="38"/>
      <c r="AB354" s="38"/>
      <c r="AC354" s="38"/>
      <c r="AD354" s="38"/>
      <c r="AE354" s="38"/>
      <c r="AT354" s="17" t="s">
        <v>260</v>
      </c>
      <c r="AU354" s="17" t="s">
        <v>86</v>
      </c>
    </row>
    <row r="355" s="2" customFormat="1">
      <c r="A355" s="38"/>
      <c r="B355" s="39"/>
      <c r="C355" s="40"/>
      <c r="D355" s="240" t="s">
        <v>274</v>
      </c>
      <c r="E355" s="40"/>
      <c r="F355" s="241" t="s">
        <v>1562</v>
      </c>
      <c r="G355" s="40"/>
      <c r="H355" s="40"/>
      <c r="I355" s="236"/>
      <c r="J355" s="40"/>
      <c r="K355" s="40"/>
      <c r="L355" s="44"/>
      <c r="M355" s="237"/>
      <c r="N355" s="238"/>
      <c r="O355" s="91"/>
      <c r="P355" s="91"/>
      <c r="Q355" s="91"/>
      <c r="R355" s="91"/>
      <c r="S355" s="91"/>
      <c r="T355" s="92"/>
      <c r="U355" s="38"/>
      <c r="V355" s="38"/>
      <c r="W355" s="38"/>
      <c r="X355" s="38"/>
      <c r="Y355" s="38"/>
      <c r="Z355" s="38"/>
      <c r="AA355" s="38"/>
      <c r="AB355" s="38"/>
      <c r="AC355" s="38"/>
      <c r="AD355" s="38"/>
      <c r="AE355" s="38"/>
      <c r="AT355" s="17" t="s">
        <v>274</v>
      </c>
      <c r="AU355" s="17" t="s">
        <v>86</v>
      </c>
    </row>
    <row r="356" s="13" customFormat="1">
      <c r="A356" s="13"/>
      <c r="B356" s="253"/>
      <c r="C356" s="254"/>
      <c r="D356" s="234" t="s">
        <v>276</v>
      </c>
      <c r="E356" s="255" t="s">
        <v>1</v>
      </c>
      <c r="F356" s="256" t="s">
        <v>3016</v>
      </c>
      <c r="G356" s="254"/>
      <c r="H356" s="255" t="s">
        <v>1</v>
      </c>
      <c r="I356" s="257"/>
      <c r="J356" s="254"/>
      <c r="K356" s="254"/>
      <c r="L356" s="258"/>
      <c r="M356" s="259"/>
      <c r="N356" s="260"/>
      <c r="O356" s="260"/>
      <c r="P356" s="260"/>
      <c r="Q356" s="260"/>
      <c r="R356" s="260"/>
      <c r="S356" s="260"/>
      <c r="T356" s="261"/>
      <c r="U356" s="13"/>
      <c r="V356" s="13"/>
      <c r="W356" s="13"/>
      <c r="X356" s="13"/>
      <c r="Y356" s="13"/>
      <c r="Z356" s="13"/>
      <c r="AA356" s="13"/>
      <c r="AB356" s="13"/>
      <c r="AC356" s="13"/>
      <c r="AD356" s="13"/>
      <c r="AE356" s="13"/>
      <c r="AT356" s="262" t="s">
        <v>276</v>
      </c>
      <c r="AU356" s="262" t="s">
        <v>86</v>
      </c>
      <c r="AV356" s="13" t="s">
        <v>84</v>
      </c>
      <c r="AW356" s="13" t="s">
        <v>32</v>
      </c>
      <c r="AX356" s="13" t="s">
        <v>76</v>
      </c>
      <c r="AY356" s="262" t="s">
        <v>251</v>
      </c>
    </row>
    <row r="357" s="12" customFormat="1">
      <c r="A357" s="12"/>
      <c r="B357" s="242"/>
      <c r="C357" s="243"/>
      <c r="D357" s="234" t="s">
        <v>276</v>
      </c>
      <c r="E357" s="244" t="s">
        <v>1</v>
      </c>
      <c r="F357" s="245" t="s">
        <v>3017</v>
      </c>
      <c r="G357" s="243"/>
      <c r="H357" s="246">
        <v>55</v>
      </c>
      <c r="I357" s="247"/>
      <c r="J357" s="243"/>
      <c r="K357" s="243"/>
      <c r="L357" s="248"/>
      <c r="M357" s="249"/>
      <c r="N357" s="250"/>
      <c r="O357" s="250"/>
      <c r="P357" s="250"/>
      <c r="Q357" s="250"/>
      <c r="R357" s="250"/>
      <c r="S357" s="250"/>
      <c r="T357" s="251"/>
      <c r="U357" s="12"/>
      <c r="V357" s="12"/>
      <c r="W357" s="12"/>
      <c r="X357" s="12"/>
      <c r="Y357" s="12"/>
      <c r="Z357" s="12"/>
      <c r="AA357" s="12"/>
      <c r="AB357" s="12"/>
      <c r="AC357" s="12"/>
      <c r="AD357" s="12"/>
      <c r="AE357" s="12"/>
      <c r="AT357" s="252" t="s">
        <v>276</v>
      </c>
      <c r="AU357" s="252" t="s">
        <v>86</v>
      </c>
      <c r="AV357" s="12" t="s">
        <v>86</v>
      </c>
      <c r="AW357" s="12" t="s">
        <v>32</v>
      </c>
      <c r="AX357" s="12" t="s">
        <v>84</v>
      </c>
      <c r="AY357" s="252" t="s">
        <v>251</v>
      </c>
    </row>
    <row r="358" s="2" customFormat="1" ht="24.15" customHeight="1">
      <c r="A358" s="38"/>
      <c r="B358" s="39"/>
      <c r="C358" s="220" t="s">
        <v>1442</v>
      </c>
      <c r="D358" s="220" t="s">
        <v>255</v>
      </c>
      <c r="E358" s="221" t="s">
        <v>3018</v>
      </c>
      <c r="F358" s="222" t="s">
        <v>3019</v>
      </c>
      <c r="G358" s="223" t="s">
        <v>409</v>
      </c>
      <c r="H358" s="224">
        <v>368</v>
      </c>
      <c r="I358" s="225"/>
      <c r="J358" s="226">
        <f>ROUND(I358*H358,2)</f>
        <v>0</v>
      </c>
      <c r="K358" s="227"/>
      <c r="L358" s="44"/>
      <c r="M358" s="228" t="s">
        <v>1</v>
      </c>
      <c r="N358" s="229" t="s">
        <v>41</v>
      </c>
      <c r="O358" s="91"/>
      <c r="P358" s="230">
        <f>O358*H358</f>
        <v>0</v>
      </c>
      <c r="Q358" s="230">
        <v>0.089219999999999994</v>
      </c>
      <c r="R358" s="230">
        <f>Q358*H358</f>
        <v>32.83296</v>
      </c>
      <c r="S358" s="230">
        <v>0</v>
      </c>
      <c r="T358" s="231">
        <f>S358*H358</f>
        <v>0</v>
      </c>
      <c r="U358" s="38"/>
      <c r="V358" s="38"/>
      <c r="W358" s="38"/>
      <c r="X358" s="38"/>
      <c r="Y358" s="38"/>
      <c r="Z358" s="38"/>
      <c r="AA358" s="38"/>
      <c r="AB358" s="38"/>
      <c r="AC358" s="38"/>
      <c r="AD358" s="38"/>
      <c r="AE358" s="38"/>
      <c r="AR358" s="232" t="s">
        <v>254</v>
      </c>
      <c r="AT358" s="232" t="s">
        <v>255</v>
      </c>
      <c r="AU358" s="232" t="s">
        <v>86</v>
      </c>
      <c r="AY358" s="17" t="s">
        <v>251</v>
      </c>
      <c r="BE358" s="233">
        <f>IF(N358="základní",J358,0)</f>
        <v>0</v>
      </c>
      <c r="BF358" s="233">
        <f>IF(N358="snížená",J358,0)</f>
        <v>0</v>
      </c>
      <c r="BG358" s="233">
        <f>IF(N358="zákl. přenesená",J358,0)</f>
        <v>0</v>
      </c>
      <c r="BH358" s="233">
        <f>IF(N358="sníž. přenesená",J358,0)</f>
        <v>0</v>
      </c>
      <c r="BI358" s="233">
        <f>IF(N358="nulová",J358,0)</f>
        <v>0</v>
      </c>
      <c r="BJ358" s="17" t="s">
        <v>84</v>
      </c>
      <c r="BK358" s="233">
        <f>ROUND(I358*H358,2)</f>
        <v>0</v>
      </c>
      <c r="BL358" s="17" t="s">
        <v>254</v>
      </c>
      <c r="BM358" s="232" t="s">
        <v>3020</v>
      </c>
    </row>
    <row r="359" s="2" customFormat="1">
      <c r="A359" s="38"/>
      <c r="B359" s="39"/>
      <c r="C359" s="40"/>
      <c r="D359" s="234" t="s">
        <v>260</v>
      </c>
      <c r="E359" s="40"/>
      <c r="F359" s="235" t="s">
        <v>3021</v>
      </c>
      <c r="G359" s="40"/>
      <c r="H359" s="40"/>
      <c r="I359" s="236"/>
      <c r="J359" s="40"/>
      <c r="K359" s="40"/>
      <c r="L359" s="44"/>
      <c r="M359" s="237"/>
      <c r="N359" s="238"/>
      <c r="O359" s="91"/>
      <c r="P359" s="91"/>
      <c r="Q359" s="91"/>
      <c r="R359" s="91"/>
      <c r="S359" s="91"/>
      <c r="T359" s="92"/>
      <c r="U359" s="38"/>
      <c r="V359" s="38"/>
      <c r="W359" s="38"/>
      <c r="X359" s="38"/>
      <c r="Y359" s="38"/>
      <c r="Z359" s="38"/>
      <c r="AA359" s="38"/>
      <c r="AB359" s="38"/>
      <c r="AC359" s="38"/>
      <c r="AD359" s="38"/>
      <c r="AE359" s="38"/>
      <c r="AT359" s="17" t="s">
        <v>260</v>
      </c>
      <c r="AU359" s="17" t="s">
        <v>86</v>
      </c>
    </row>
    <row r="360" s="2" customFormat="1">
      <c r="A360" s="38"/>
      <c r="B360" s="39"/>
      <c r="C360" s="40"/>
      <c r="D360" s="240" t="s">
        <v>274</v>
      </c>
      <c r="E360" s="40"/>
      <c r="F360" s="241" t="s">
        <v>3022</v>
      </c>
      <c r="G360" s="40"/>
      <c r="H360" s="40"/>
      <c r="I360" s="236"/>
      <c r="J360" s="40"/>
      <c r="K360" s="40"/>
      <c r="L360" s="44"/>
      <c r="M360" s="237"/>
      <c r="N360" s="238"/>
      <c r="O360" s="91"/>
      <c r="P360" s="91"/>
      <c r="Q360" s="91"/>
      <c r="R360" s="91"/>
      <c r="S360" s="91"/>
      <c r="T360" s="92"/>
      <c r="U360" s="38"/>
      <c r="V360" s="38"/>
      <c r="W360" s="38"/>
      <c r="X360" s="38"/>
      <c r="Y360" s="38"/>
      <c r="Z360" s="38"/>
      <c r="AA360" s="38"/>
      <c r="AB360" s="38"/>
      <c r="AC360" s="38"/>
      <c r="AD360" s="38"/>
      <c r="AE360" s="38"/>
      <c r="AT360" s="17" t="s">
        <v>274</v>
      </c>
      <c r="AU360" s="17" t="s">
        <v>86</v>
      </c>
    </row>
    <row r="361" s="13" customFormat="1">
      <c r="A361" s="13"/>
      <c r="B361" s="253"/>
      <c r="C361" s="254"/>
      <c r="D361" s="234" t="s">
        <v>276</v>
      </c>
      <c r="E361" s="255" t="s">
        <v>1</v>
      </c>
      <c r="F361" s="256" t="s">
        <v>1586</v>
      </c>
      <c r="G361" s="254"/>
      <c r="H361" s="255" t="s">
        <v>1</v>
      </c>
      <c r="I361" s="257"/>
      <c r="J361" s="254"/>
      <c r="K361" s="254"/>
      <c r="L361" s="258"/>
      <c r="M361" s="259"/>
      <c r="N361" s="260"/>
      <c r="O361" s="260"/>
      <c r="P361" s="260"/>
      <c r="Q361" s="260"/>
      <c r="R361" s="260"/>
      <c r="S361" s="260"/>
      <c r="T361" s="261"/>
      <c r="U361" s="13"/>
      <c r="V361" s="13"/>
      <c r="W361" s="13"/>
      <c r="X361" s="13"/>
      <c r="Y361" s="13"/>
      <c r="Z361" s="13"/>
      <c r="AA361" s="13"/>
      <c r="AB361" s="13"/>
      <c r="AC361" s="13"/>
      <c r="AD361" s="13"/>
      <c r="AE361" s="13"/>
      <c r="AT361" s="262" t="s">
        <v>276</v>
      </c>
      <c r="AU361" s="262" t="s">
        <v>86</v>
      </c>
      <c r="AV361" s="13" t="s">
        <v>84</v>
      </c>
      <c r="AW361" s="13" t="s">
        <v>32</v>
      </c>
      <c r="AX361" s="13" t="s">
        <v>76</v>
      </c>
      <c r="AY361" s="262" t="s">
        <v>251</v>
      </c>
    </row>
    <row r="362" s="12" customFormat="1">
      <c r="A362" s="12"/>
      <c r="B362" s="242"/>
      <c r="C362" s="243"/>
      <c r="D362" s="234" t="s">
        <v>276</v>
      </c>
      <c r="E362" s="244" t="s">
        <v>1</v>
      </c>
      <c r="F362" s="245" t="s">
        <v>3023</v>
      </c>
      <c r="G362" s="243"/>
      <c r="H362" s="246">
        <v>349.80000000000001</v>
      </c>
      <c r="I362" s="247"/>
      <c r="J362" s="243"/>
      <c r="K362" s="243"/>
      <c r="L362" s="248"/>
      <c r="M362" s="249"/>
      <c r="N362" s="250"/>
      <c r="O362" s="250"/>
      <c r="P362" s="250"/>
      <c r="Q362" s="250"/>
      <c r="R362" s="250"/>
      <c r="S362" s="250"/>
      <c r="T362" s="251"/>
      <c r="U362" s="12"/>
      <c r="V362" s="12"/>
      <c r="W362" s="12"/>
      <c r="X362" s="12"/>
      <c r="Y362" s="12"/>
      <c r="Z362" s="12"/>
      <c r="AA362" s="12"/>
      <c r="AB362" s="12"/>
      <c r="AC362" s="12"/>
      <c r="AD362" s="12"/>
      <c r="AE362" s="12"/>
      <c r="AT362" s="252" t="s">
        <v>276</v>
      </c>
      <c r="AU362" s="252" t="s">
        <v>86</v>
      </c>
      <c r="AV362" s="12" t="s">
        <v>86</v>
      </c>
      <c r="AW362" s="12" t="s">
        <v>32</v>
      </c>
      <c r="AX362" s="12" t="s">
        <v>76</v>
      </c>
      <c r="AY362" s="252" t="s">
        <v>251</v>
      </c>
    </row>
    <row r="363" s="12" customFormat="1">
      <c r="A363" s="12"/>
      <c r="B363" s="242"/>
      <c r="C363" s="243"/>
      <c r="D363" s="234" t="s">
        <v>276</v>
      </c>
      <c r="E363" s="244" t="s">
        <v>1</v>
      </c>
      <c r="F363" s="245" t="s">
        <v>3024</v>
      </c>
      <c r="G363" s="243"/>
      <c r="H363" s="246">
        <v>3.6000000000000001</v>
      </c>
      <c r="I363" s="247"/>
      <c r="J363" s="243"/>
      <c r="K363" s="243"/>
      <c r="L363" s="248"/>
      <c r="M363" s="249"/>
      <c r="N363" s="250"/>
      <c r="O363" s="250"/>
      <c r="P363" s="250"/>
      <c r="Q363" s="250"/>
      <c r="R363" s="250"/>
      <c r="S363" s="250"/>
      <c r="T363" s="251"/>
      <c r="U363" s="12"/>
      <c r="V363" s="12"/>
      <c r="W363" s="12"/>
      <c r="X363" s="12"/>
      <c r="Y363" s="12"/>
      <c r="Z363" s="12"/>
      <c r="AA363" s="12"/>
      <c r="AB363" s="12"/>
      <c r="AC363" s="12"/>
      <c r="AD363" s="12"/>
      <c r="AE363" s="12"/>
      <c r="AT363" s="252" t="s">
        <v>276</v>
      </c>
      <c r="AU363" s="252" t="s">
        <v>86</v>
      </c>
      <c r="AV363" s="12" t="s">
        <v>86</v>
      </c>
      <c r="AW363" s="12" t="s">
        <v>32</v>
      </c>
      <c r="AX363" s="12" t="s">
        <v>76</v>
      </c>
      <c r="AY363" s="252" t="s">
        <v>251</v>
      </c>
    </row>
    <row r="364" s="13" customFormat="1">
      <c r="A364" s="13"/>
      <c r="B364" s="253"/>
      <c r="C364" s="254"/>
      <c r="D364" s="234" t="s">
        <v>276</v>
      </c>
      <c r="E364" s="255" t="s">
        <v>1</v>
      </c>
      <c r="F364" s="256" t="s">
        <v>3025</v>
      </c>
      <c r="G364" s="254"/>
      <c r="H364" s="255" t="s">
        <v>1</v>
      </c>
      <c r="I364" s="257"/>
      <c r="J364" s="254"/>
      <c r="K364" s="254"/>
      <c r="L364" s="258"/>
      <c r="M364" s="259"/>
      <c r="N364" s="260"/>
      <c r="O364" s="260"/>
      <c r="P364" s="260"/>
      <c r="Q364" s="260"/>
      <c r="R364" s="260"/>
      <c r="S364" s="260"/>
      <c r="T364" s="261"/>
      <c r="U364" s="13"/>
      <c r="V364" s="13"/>
      <c r="W364" s="13"/>
      <c r="X364" s="13"/>
      <c r="Y364" s="13"/>
      <c r="Z364" s="13"/>
      <c r="AA364" s="13"/>
      <c r="AB364" s="13"/>
      <c r="AC364" s="13"/>
      <c r="AD364" s="13"/>
      <c r="AE364" s="13"/>
      <c r="AT364" s="262" t="s">
        <v>276</v>
      </c>
      <c r="AU364" s="262" t="s">
        <v>86</v>
      </c>
      <c r="AV364" s="13" t="s">
        <v>84</v>
      </c>
      <c r="AW364" s="13" t="s">
        <v>32</v>
      </c>
      <c r="AX364" s="13" t="s">
        <v>76</v>
      </c>
      <c r="AY364" s="262" t="s">
        <v>251</v>
      </c>
    </row>
    <row r="365" s="12" customFormat="1">
      <c r="A365" s="12"/>
      <c r="B365" s="242"/>
      <c r="C365" s="243"/>
      <c r="D365" s="234" t="s">
        <v>276</v>
      </c>
      <c r="E365" s="244" t="s">
        <v>1</v>
      </c>
      <c r="F365" s="245" t="s">
        <v>3026</v>
      </c>
      <c r="G365" s="243"/>
      <c r="H365" s="246">
        <v>4</v>
      </c>
      <c r="I365" s="247"/>
      <c r="J365" s="243"/>
      <c r="K365" s="243"/>
      <c r="L365" s="248"/>
      <c r="M365" s="249"/>
      <c r="N365" s="250"/>
      <c r="O365" s="250"/>
      <c r="P365" s="250"/>
      <c r="Q365" s="250"/>
      <c r="R365" s="250"/>
      <c r="S365" s="250"/>
      <c r="T365" s="251"/>
      <c r="U365" s="12"/>
      <c r="V365" s="12"/>
      <c r="W365" s="12"/>
      <c r="X365" s="12"/>
      <c r="Y365" s="12"/>
      <c r="Z365" s="12"/>
      <c r="AA365" s="12"/>
      <c r="AB365" s="12"/>
      <c r="AC365" s="12"/>
      <c r="AD365" s="12"/>
      <c r="AE365" s="12"/>
      <c r="AT365" s="252" t="s">
        <v>276</v>
      </c>
      <c r="AU365" s="252" t="s">
        <v>86</v>
      </c>
      <c r="AV365" s="12" t="s">
        <v>86</v>
      </c>
      <c r="AW365" s="12" t="s">
        <v>32</v>
      </c>
      <c r="AX365" s="12" t="s">
        <v>76</v>
      </c>
      <c r="AY365" s="252" t="s">
        <v>251</v>
      </c>
    </row>
    <row r="366" s="13" customFormat="1">
      <c r="A366" s="13"/>
      <c r="B366" s="253"/>
      <c r="C366" s="254"/>
      <c r="D366" s="234" t="s">
        <v>276</v>
      </c>
      <c r="E366" s="255" t="s">
        <v>1</v>
      </c>
      <c r="F366" s="256" t="s">
        <v>1589</v>
      </c>
      <c r="G366" s="254"/>
      <c r="H366" s="255" t="s">
        <v>1</v>
      </c>
      <c r="I366" s="257"/>
      <c r="J366" s="254"/>
      <c r="K366" s="254"/>
      <c r="L366" s="258"/>
      <c r="M366" s="259"/>
      <c r="N366" s="260"/>
      <c r="O366" s="260"/>
      <c r="P366" s="260"/>
      <c r="Q366" s="260"/>
      <c r="R366" s="260"/>
      <c r="S366" s="260"/>
      <c r="T366" s="261"/>
      <c r="U366" s="13"/>
      <c r="V366" s="13"/>
      <c r="W366" s="13"/>
      <c r="X366" s="13"/>
      <c r="Y366" s="13"/>
      <c r="Z366" s="13"/>
      <c r="AA366" s="13"/>
      <c r="AB366" s="13"/>
      <c r="AC366" s="13"/>
      <c r="AD366" s="13"/>
      <c r="AE366" s="13"/>
      <c r="AT366" s="262" t="s">
        <v>276</v>
      </c>
      <c r="AU366" s="262" t="s">
        <v>86</v>
      </c>
      <c r="AV366" s="13" t="s">
        <v>84</v>
      </c>
      <c r="AW366" s="13" t="s">
        <v>32</v>
      </c>
      <c r="AX366" s="13" t="s">
        <v>76</v>
      </c>
      <c r="AY366" s="262" t="s">
        <v>251</v>
      </c>
    </row>
    <row r="367" s="12" customFormat="1">
      <c r="A367" s="12"/>
      <c r="B367" s="242"/>
      <c r="C367" s="243"/>
      <c r="D367" s="234" t="s">
        <v>276</v>
      </c>
      <c r="E367" s="244" t="s">
        <v>1</v>
      </c>
      <c r="F367" s="245" t="s">
        <v>3027</v>
      </c>
      <c r="G367" s="243"/>
      <c r="H367" s="246">
        <v>10.6</v>
      </c>
      <c r="I367" s="247"/>
      <c r="J367" s="243"/>
      <c r="K367" s="243"/>
      <c r="L367" s="248"/>
      <c r="M367" s="249"/>
      <c r="N367" s="250"/>
      <c r="O367" s="250"/>
      <c r="P367" s="250"/>
      <c r="Q367" s="250"/>
      <c r="R367" s="250"/>
      <c r="S367" s="250"/>
      <c r="T367" s="251"/>
      <c r="U367" s="12"/>
      <c r="V367" s="12"/>
      <c r="W367" s="12"/>
      <c r="X367" s="12"/>
      <c r="Y367" s="12"/>
      <c r="Z367" s="12"/>
      <c r="AA367" s="12"/>
      <c r="AB367" s="12"/>
      <c r="AC367" s="12"/>
      <c r="AD367" s="12"/>
      <c r="AE367" s="12"/>
      <c r="AT367" s="252" t="s">
        <v>276</v>
      </c>
      <c r="AU367" s="252" t="s">
        <v>86</v>
      </c>
      <c r="AV367" s="12" t="s">
        <v>86</v>
      </c>
      <c r="AW367" s="12" t="s">
        <v>32</v>
      </c>
      <c r="AX367" s="12" t="s">
        <v>76</v>
      </c>
      <c r="AY367" s="252" t="s">
        <v>251</v>
      </c>
    </row>
    <row r="368" s="15" customFormat="1">
      <c r="A368" s="15"/>
      <c r="B368" s="274"/>
      <c r="C368" s="275"/>
      <c r="D368" s="234" t="s">
        <v>276</v>
      </c>
      <c r="E368" s="276" t="s">
        <v>1</v>
      </c>
      <c r="F368" s="277" t="s">
        <v>423</v>
      </c>
      <c r="G368" s="275"/>
      <c r="H368" s="278">
        <v>368.00000000000006</v>
      </c>
      <c r="I368" s="279"/>
      <c r="J368" s="275"/>
      <c r="K368" s="275"/>
      <c r="L368" s="280"/>
      <c r="M368" s="281"/>
      <c r="N368" s="282"/>
      <c r="O368" s="282"/>
      <c r="P368" s="282"/>
      <c r="Q368" s="282"/>
      <c r="R368" s="282"/>
      <c r="S368" s="282"/>
      <c r="T368" s="283"/>
      <c r="U368" s="15"/>
      <c r="V368" s="15"/>
      <c r="W368" s="15"/>
      <c r="X368" s="15"/>
      <c r="Y368" s="15"/>
      <c r="Z368" s="15"/>
      <c r="AA368" s="15"/>
      <c r="AB368" s="15"/>
      <c r="AC368" s="15"/>
      <c r="AD368" s="15"/>
      <c r="AE368" s="15"/>
      <c r="AT368" s="284" t="s">
        <v>276</v>
      </c>
      <c r="AU368" s="284" t="s">
        <v>86</v>
      </c>
      <c r="AV368" s="15" t="s">
        <v>254</v>
      </c>
      <c r="AW368" s="15" t="s">
        <v>32</v>
      </c>
      <c r="AX368" s="15" t="s">
        <v>84</v>
      </c>
      <c r="AY368" s="284" t="s">
        <v>251</v>
      </c>
    </row>
    <row r="369" s="2" customFormat="1" ht="24.15" customHeight="1">
      <c r="A369" s="38"/>
      <c r="B369" s="39"/>
      <c r="C369" s="292" t="s">
        <v>1449</v>
      </c>
      <c r="D369" s="292" t="s">
        <v>1133</v>
      </c>
      <c r="E369" s="293" t="s">
        <v>1592</v>
      </c>
      <c r="F369" s="294" t="s">
        <v>1593</v>
      </c>
      <c r="G369" s="295" t="s">
        <v>409</v>
      </c>
      <c r="H369" s="296">
        <v>360.29399999999998</v>
      </c>
      <c r="I369" s="297"/>
      <c r="J369" s="298">
        <f>ROUND(I369*H369,2)</f>
        <v>0</v>
      </c>
      <c r="K369" s="299"/>
      <c r="L369" s="300"/>
      <c r="M369" s="301" t="s">
        <v>1</v>
      </c>
      <c r="N369" s="302" t="s">
        <v>41</v>
      </c>
      <c r="O369" s="91"/>
      <c r="P369" s="230">
        <f>O369*H369</f>
        <v>0</v>
      </c>
      <c r="Q369" s="230">
        <v>0.113</v>
      </c>
      <c r="R369" s="230">
        <f>Q369*H369</f>
        <v>40.713222000000002</v>
      </c>
      <c r="S369" s="230">
        <v>0</v>
      </c>
      <c r="T369" s="231">
        <f>S369*H369</f>
        <v>0</v>
      </c>
      <c r="U369" s="38"/>
      <c r="V369" s="38"/>
      <c r="W369" s="38"/>
      <c r="X369" s="38"/>
      <c r="Y369" s="38"/>
      <c r="Z369" s="38"/>
      <c r="AA369" s="38"/>
      <c r="AB369" s="38"/>
      <c r="AC369" s="38"/>
      <c r="AD369" s="38"/>
      <c r="AE369" s="38"/>
      <c r="AR369" s="232" t="s">
        <v>299</v>
      </c>
      <c r="AT369" s="232" t="s">
        <v>1133</v>
      </c>
      <c r="AU369" s="232" t="s">
        <v>86</v>
      </c>
      <c r="AY369" s="17" t="s">
        <v>251</v>
      </c>
      <c r="BE369" s="233">
        <f>IF(N369="základní",J369,0)</f>
        <v>0</v>
      </c>
      <c r="BF369" s="233">
        <f>IF(N369="snížená",J369,0)</f>
        <v>0</v>
      </c>
      <c r="BG369" s="233">
        <f>IF(N369="zákl. přenesená",J369,0)</f>
        <v>0</v>
      </c>
      <c r="BH369" s="233">
        <f>IF(N369="sníž. přenesená",J369,0)</f>
        <v>0</v>
      </c>
      <c r="BI369" s="233">
        <f>IF(N369="nulová",J369,0)</f>
        <v>0</v>
      </c>
      <c r="BJ369" s="17" t="s">
        <v>84</v>
      </c>
      <c r="BK369" s="233">
        <f>ROUND(I369*H369,2)</f>
        <v>0</v>
      </c>
      <c r="BL369" s="17" t="s">
        <v>254</v>
      </c>
      <c r="BM369" s="232" t="s">
        <v>3028</v>
      </c>
    </row>
    <row r="370" s="2" customFormat="1">
      <c r="A370" s="38"/>
      <c r="B370" s="39"/>
      <c r="C370" s="40"/>
      <c r="D370" s="234" t="s">
        <v>260</v>
      </c>
      <c r="E370" s="40"/>
      <c r="F370" s="235" t="s">
        <v>1595</v>
      </c>
      <c r="G370" s="40"/>
      <c r="H370" s="40"/>
      <c r="I370" s="236"/>
      <c r="J370" s="40"/>
      <c r="K370" s="40"/>
      <c r="L370" s="44"/>
      <c r="M370" s="237"/>
      <c r="N370" s="238"/>
      <c r="O370" s="91"/>
      <c r="P370" s="91"/>
      <c r="Q370" s="91"/>
      <c r="R370" s="91"/>
      <c r="S370" s="91"/>
      <c r="T370" s="92"/>
      <c r="U370" s="38"/>
      <c r="V370" s="38"/>
      <c r="W370" s="38"/>
      <c r="X370" s="38"/>
      <c r="Y370" s="38"/>
      <c r="Z370" s="38"/>
      <c r="AA370" s="38"/>
      <c r="AB370" s="38"/>
      <c r="AC370" s="38"/>
      <c r="AD370" s="38"/>
      <c r="AE370" s="38"/>
      <c r="AT370" s="17" t="s">
        <v>260</v>
      </c>
      <c r="AU370" s="17" t="s">
        <v>86</v>
      </c>
    </row>
    <row r="371" s="2" customFormat="1">
      <c r="A371" s="38"/>
      <c r="B371" s="39"/>
      <c r="C371" s="40"/>
      <c r="D371" s="234" t="s">
        <v>262</v>
      </c>
      <c r="E371" s="40"/>
      <c r="F371" s="239" t="s">
        <v>1596</v>
      </c>
      <c r="G371" s="40"/>
      <c r="H371" s="40"/>
      <c r="I371" s="236"/>
      <c r="J371" s="40"/>
      <c r="K371" s="40"/>
      <c r="L371" s="44"/>
      <c r="M371" s="237"/>
      <c r="N371" s="238"/>
      <c r="O371" s="91"/>
      <c r="P371" s="91"/>
      <c r="Q371" s="91"/>
      <c r="R371" s="91"/>
      <c r="S371" s="91"/>
      <c r="T371" s="92"/>
      <c r="U371" s="38"/>
      <c r="V371" s="38"/>
      <c r="W371" s="38"/>
      <c r="X371" s="38"/>
      <c r="Y371" s="38"/>
      <c r="Z371" s="38"/>
      <c r="AA371" s="38"/>
      <c r="AB371" s="38"/>
      <c r="AC371" s="38"/>
      <c r="AD371" s="38"/>
      <c r="AE371" s="38"/>
      <c r="AT371" s="17" t="s">
        <v>262</v>
      </c>
      <c r="AU371" s="17" t="s">
        <v>86</v>
      </c>
    </row>
    <row r="372" s="13" customFormat="1">
      <c r="A372" s="13"/>
      <c r="B372" s="253"/>
      <c r="C372" s="254"/>
      <c r="D372" s="234" t="s">
        <v>276</v>
      </c>
      <c r="E372" s="255" t="s">
        <v>1</v>
      </c>
      <c r="F372" s="256" t="s">
        <v>1586</v>
      </c>
      <c r="G372" s="254"/>
      <c r="H372" s="255" t="s">
        <v>1</v>
      </c>
      <c r="I372" s="257"/>
      <c r="J372" s="254"/>
      <c r="K372" s="254"/>
      <c r="L372" s="258"/>
      <c r="M372" s="259"/>
      <c r="N372" s="260"/>
      <c r="O372" s="260"/>
      <c r="P372" s="260"/>
      <c r="Q372" s="260"/>
      <c r="R372" s="260"/>
      <c r="S372" s="260"/>
      <c r="T372" s="261"/>
      <c r="U372" s="13"/>
      <c r="V372" s="13"/>
      <c r="W372" s="13"/>
      <c r="X372" s="13"/>
      <c r="Y372" s="13"/>
      <c r="Z372" s="13"/>
      <c r="AA372" s="13"/>
      <c r="AB372" s="13"/>
      <c r="AC372" s="13"/>
      <c r="AD372" s="13"/>
      <c r="AE372" s="13"/>
      <c r="AT372" s="262" t="s">
        <v>276</v>
      </c>
      <c r="AU372" s="262" t="s">
        <v>86</v>
      </c>
      <c r="AV372" s="13" t="s">
        <v>84</v>
      </c>
      <c r="AW372" s="13" t="s">
        <v>32</v>
      </c>
      <c r="AX372" s="13" t="s">
        <v>76</v>
      </c>
      <c r="AY372" s="262" t="s">
        <v>251</v>
      </c>
    </row>
    <row r="373" s="12" customFormat="1">
      <c r="A373" s="12"/>
      <c r="B373" s="242"/>
      <c r="C373" s="243"/>
      <c r="D373" s="234" t="s">
        <v>276</v>
      </c>
      <c r="E373" s="244" t="s">
        <v>1</v>
      </c>
      <c r="F373" s="245" t="s">
        <v>3029</v>
      </c>
      <c r="G373" s="243"/>
      <c r="H373" s="246">
        <v>349.80000000000001</v>
      </c>
      <c r="I373" s="247"/>
      <c r="J373" s="243"/>
      <c r="K373" s="243"/>
      <c r="L373" s="248"/>
      <c r="M373" s="249"/>
      <c r="N373" s="250"/>
      <c r="O373" s="250"/>
      <c r="P373" s="250"/>
      <c r="Q373" s="250"/>
      <c r="R373" s="250"/>
      <c r="S373" s="250"/>
      <c r="T373" s="251"/>
      <c r="U373" s="12"/>
      <c r="V373" s="12"/>
      <c r="W373" s="12"/>
      <c r="X373" s="12"/>
      <c r="Y373" s="12"/>
      <c r="Z373" s="12"/>
      <c r="AA373" s="12"/>
      <c r="AB373" s="12"/>
      <c r="AC373" s="12"/>
      <c r="AD373" s="12"/>
      <c r="AE373" s="12"/>
      <c r="AT373" s="252" t="s">
        <v>276</v>
      </c>
      <c r="AU373" s="252" t="s">
        <v>86</v>
      </c>
      <c r="AV373" s="12" t="s">
        <v>86</v>
      </c>
      <c r="AW373" s="12" t="s">
        <v>32</v>
      </c>
      <c r="AX373" s="12" t="s">
        <v>84</v>
      </c>
      <c r="AY373" s="252" t="s">
        <v>251</v>
      </c>
    </row>
    <row r="374" s="12" customFormat="1">
      <c r="A374" s="12"/>
      <c r="B374" s="242"/>
      <c r="C374" s="243"/>
      <c r="D374" s="234" t="s">
        <v>276</v>
      </c>
      <c r="E374" s="243"/>
      <c r="F374" s="245" t="s">
        <v>3030</v>
      </c>
      <c r="G374" s="243"/>
      <c r="H374" s="246">
        <v>360.29399999999998</v>
      </c>
      <c r="I374" s="247"/>
      <c r="J374" s="243"/>
      <c r="K374" s="243"/>
      <c r="L374" s="248"/>
      <c r="M374" s="249"/>
      <c r="N374" s="250"/>
      <c r="O374" s="250"/>
      <c r="P374" s="250"/>
      <c r="Q374" s="250"/>
      <c r="R374" s="250"/>
      <c r="S374" s="250"/>
      <c r="T374" s="251"/>
      <c r="U374" s="12"/>
      <c r="V374" s="12"/>
      <c r="W374" s="12"/>
      <c r="X374" s="12"/>
      <c r="Y374" s="12"/>
      <c r="Z374" s="12"/>
      <c r="AA374" s="12"/>
      <c r="AB374" s="12"/>
      <c r="AC374" s="12"/>
      <c r="AD374" s="12"/>
      <c r="AE374" s="12"/>
      <c r="AT374" s="252" t="s">
        <v>276</v>
      </c>
      <c r="AU374" s="252" t="s">
        <v>86</v>
      </c>
      <c r="AV374" s="12" t="s">
        <v>86</v>
      </c>
      <c r="AW374" s="12" t="s">
        <v>4</v>
      </c>
      <c r="AX374" s="12" t="s">
        <v>84</v>
      </c>
      <c r="AY374" s="252" t="s">
        <v>251</v>
      </c>
    </row>
    <row r="375" s="2" customFormat="1" ht="24.15" customHeight="1">
      <c r="A375" s="38"/>
      <c r="B375" s="39"/>
      <c r="C375" s="292" t="s">
        <v>1455</v>
      </c>
      <c r="D375" s="292" t="s">
        <v>1133</v>
      </c>
      <c r="E375" s="293" t="s">
        <v>3031</v>
      </c>
      <c r="F375" s="294" t="s">
        <v>3032</v>
      </c>
      <c r="G375" s="295" t="s">
        <v>409</v>
      </c>
      <c r="H375" s="296">
        <v>4.1200000000000001</v>
      </c>
      <c r="I375" s="297"/>
      <c r="J375" s="298">
        <f>ROUND(I375*H375,2)</f>
        <v>0</v>
      </c>
      <c r="K375" s="299"/>
      <c r="L375" s="300"/>
      <c r="M375" s="301" t="s">
        <v>1</v>
      </c>
      <c r="N375" s="302" t="s">
        <v>41</v>
      </c>
      <c r="O375" s="91"/>
      <c r="P375" s="230">
        <f>O375*H375</f>
        <v>0</v>
      </c>
      <c r="Q375" s="230">
        <v>0.113</v>
      </c>
      <c r="R375" s="230">
        <f>Q375*H375</f>
        <v>0.46556000000000003</v>
      </c>
      <c r="S375" s="230">
        <v>0</v>
      </c>
      <c r="T375" s="231">
        <f>S375*H375</f>
        <v>0</v>
      </c>
      <c r="U375" s="38"/>
      <c r="V375" s="38"/>
      <c r="W375" s="38"/>
      <c r="X375" s="38"/>
      <c r="Y375" s="38"/>
      <c r="Z375" s="38"/>
      <c r="AA375" s="38"/>
      <c r="AB375" s="38"/>
      <c r="AC375" s="38"/>
      <c r="AD375" s="38"/>
      <c r="AE375" s="38"/>
      <c r="AR375" s="232" t="s">
        <v>299</v>
      </c>
      <c r="AT375" s="232" t="s">
        <v>1133</v>
      </c>
      <c r="AU375" s="232" t="s">
        <v>86</v>
      </c>
      <c r="AY375" s="17" t="s">
        <v>251</v>
      </c>
      <c r="BE375" s="233">
        <f>IF(N375="základní",J375,0)</f>
        <v>0</v>
      </c>
      <c r="BF375" s="233">
        <f>IF(N375="snížená",J375,0)</f>
        <v>0</v>
      </c>
      <c r="BG375" s="233">
        <f>IF(N375="zákl. přenesená",J375,0)</f>
        <v>0</v>
      </c>
      <c r="BH375" s="233">
        <f>IF(N375="sníž. přenesená",J375,0)</f>
        <v>0</v>
      </c>
      <c r="BI375" s="233">
        <f>IF(N375="nulová",J375,0)</f>
        <v>0</v>
      </c>
      <c r="BJ375" s="17" t="s">
        <v>84</v>
      </c>
      <c r="BK375" s="233">
        <f>ROUND(I375*H375,2)</f>
        <v>0</v>
      </c>
      <c r="BL375" s="17" t="s">
        <v>254</v>
      </c>
      <c r="BM375" s="232" t="s">
        <v>3033</v>
      </c>
    </row>
    <row r="376" s="2" customFormat="1">
      <c r="A376" s="38"/>
      <c r="B376" s="39"/>
      <c r="C376" s="40"/>
      <c r="D376" s="234" t="s">
        <v>260</v>
      </c>
      <c r="E376" s="40"/>
      <c r="F376" s="235" t="s">
        <v>3032</v>
      </c>
      <c r="G376" s="40"/>
      <c r="H376" s="40"/>
      <c r="I376" s="236"/>
      <c r="J376" s="40"/>
      <c r="K376" s="40"/>
      <c r="L376" s="44"/>
      <c r="M376" s="237"/>
      <c r="N376" s="238"/>
      <c r="O376" s="91"/>
      <c r="P376" s="91"/>
      <c r="Q376" s="91"/>
      <c r="R376" s="91"/>
      <c r="S376" s="91"/>
      <c r="T376" s="92"/>
      <c r="U376" s="38"/>
      <c r="V376" s="38"/>
      <c r="W376" s="38"/>
      <c r="X376" s="38"/>
      <c r="Y376" s="38"/>
      <c r="Z376" s="38"/>
      <c r="AA376" s="38"/>
      <c r="AB376" s="38"/>
      <c r="AC376" s="38"/>
      <c r="AD376" s="38"/>
      <c r="AE376" s="38"/>
      <c r="AT376" s="17" t="s">
        <v>260</v>
      </c>
      <c r="AU376" s="17" t="s">
        <v>86</v>
      </c>
    </row>
    <row r="377" s="2" customFormat="1">
      <c r="A377" s="38"/>
      <c r="B377" s="39"/>
      <c r="C377" s="40"/>
      <c r="D377" s="234" t="s">
        <v>262</v>
      </c>
      <c r="E377" s="40"/>
      <c r="F377" s="239" t="s">
        <v>1596</v>
      </c>
      <c r="G377" s="40"/>
      <c r="H377" s="40"/>
      <c r="I377" s="236"/>
      <c r="J377" s="40"/>
      <c r="K377" s="40"/>
      <c r="L377" s="44"/>
      <c r="M377" s="237"/>
      <c r="N377" s="238"/>
      <c r="O377" s="91"/>
      <c r="P377" s="91"/>
      <c r="Q377" s="91"/>
      <c r="R377" s="91"/>
      <c r="S377" s="91"/>
      <c r="T377" s="92"/>
      <c r="U377" s="38"/>
      <c r="V377" s="38"/>
      <c r="W377" s="38"/>
      <c r="X377" s="38"/>
      <c r="Y377" s="38"/>
      <c r="Z377" s="38"/>
      <c r="AA377" s="38"/>
      <c r="AB377" s="38"/>
      <c r="AC377" s="38"/>
      <c r="AD377" s="38"/>
      <c r="AE377" s="38"/>
      <c r="AT377" s="17" t="s">
        <v>262</v>
      </c>
      <c r="AU377" s="17" t="s">
        <v>86</v>
      </c>
    </row>
    <row r="378" s="13" customFormat="1">
      <c r="A378" s="13"/>
      <c r="B378" s="253"/>
      <c r="C378" s="254"/>
      <c r="D378" s="234" t="s">
        <v>276</v>
      </c>
      <c r="E378" s="255" t="s">
        <v>1</v>
      </c>
      <c r="F378" s="256" t="s">
        <v>1586</v>
      </c>
      <c r="G378" s="254"/>
      <c r="H378" s="255" t="s">
        <v>1</v>
      </c>
      <c r="I378" s="257"/>
      <c r="J378" s="254"/>
      <c r="K378" s="254"/>
      <c r="L378" s="258"/>
      <c r="M378" s="259"/>
      <c r="N378" s="260"/>
      <c r="O378" s="260"/>
      <c r="P378" s="260"/>
      <c r="Q378" s="260"/>
      <c r="R378" s="260"/>
      <c r="S378" s="260"/>
      <c r="T378" s="261"/>
      <c r="U378" s="13"/>
      <c r="V378" s="13"/>
      <c r="W378" s="13"/>
      <c r="X378" s="13"/>
      <c r="Y378" s="13"/>
      <c r="Z378" s="13"/>
      <c r="AA378" s="13"/>
      <c r="AB378" s="13"/>
      <c r="AC378" s="13"/>
      <c r="AD378" s="13"/>
      <c r="AE378" s="13"/>
      <c r="AT378" s="262" t="s">
        <v>276</v>
      </c>
      <c r="AU378" s="262" t="s">
        <v>86</v>
      </c>
      <c r="AV378" s="13" t="s">
        <v>84</v>
      </c>
      <c r="AW378" s="13" t="s">
        <v>32</v>
      </c>
      <c r="AX378" s="13" t="s">
        <v>76</v>
      </c>
      <c r="AY378" s="262" t="s">
        <v>251</v>
      </c>
    </row>
    <row r="379" s="12" customFormat="1">
      <c r="A379" s="12"/>
      <c r="B379" s="242"/>
      <c r="C379" s="243"/>
      <c r="D379" s="234" t="s">
        <v>276</v>
      </c>
      <c r="E379" s="244" t="s">
        <v>1</v>
      </c>
      <c r="F379" s="245" t="s">
        <v>3034</v>
      </c>
      <c r="G379" s="243"/>
      <c r="H379" s="246">
        <v>4</v>
      </c>
      <c r="I379" s="247"/>
      <c r="J379" s="243"/>
      <c r="K379" s="243"/>
      <c r="L379" s="248"/>
      <c r="M379" s="249"/>
      <c r="N379" s="250"/>
      <c r="O379" s="250"/>
      <c r="P379" s="250"/>
      <c r="Q379" s="250"/>
      <c r="R379" s="250"/>
      <c r="S379" s="250"/>
      <c r="T379" s="251"/>
      <c r="U379" s="12"/>
      <c r="V379" s="12"/>
      <c r="W379" s="12"/>
      <c r="X379" s="12"/>
      <c r="Y379" s="12"/>
      <c r="Z379" s="12"/>
      <c r="AA379" s="12"/>
      <c r="AB379" s="12"/>
      <c r="AC379" s="12"/>
      <c r="AD379" s="12"/>
      <c r="AE379" s="12"/>
      <c r="AT379" s="252" t="s">
        <v>276</v>
      </c>
      <c r="AU379" s="252" t="s">
        <v>86</v>
      </c>
      <c r="AV379" s="12" t="s">
        <v>86</v>
      </c>
      <c r="AW379" s="12" t="s">
        <v>32</v>
      </c>
      <c r="AX379" s="12" t="s">
        <v>84</v>
      </c>
      <c r="AY379" s="252" t="s">
        <v>251</v>
      </c>
    </row>
    <row r="380" s="12" customFormat="1">
      <c r="A380" s="12"/>
      <c r="B380" s="242"/>
      <c r="C380" s="243"/>
      <c r="D380" s="234" t="s">
        <v>276</v>
      </c>
      <c r="E380" s="243"/>
      <c r="F380" s="245" t="s">
        <v>3035</v>
      </c>
      <c r="G380" s="243"/>
      <c r="H380" s="246">
        <v>4.1200000000000001</v>
      </c>
      <c r="I380" s="247"/>
      <c r="J380" s="243"/>
      <c r="K380" s="243"/>
      <c r="L380" s="248"/>
      <c r="M380" s="249"/>
      <c r="N380" s="250"/>
      <c r="O380" s="250"/>
      <c r="P380" s="250"/>
      <c r="Q380" s="250"/>
      <c r="R380" s="250"/>
      <c r="S380" s="250"/>
      <c r="T380" s="251"/>
      <c r="U380" s="12"/>
      <c r="V380" s="12"/>
      <c r="W380" s="12"/>
      <c r="X380" s="12"/>
      <c r="Y380" s="12"/>
      <c r="Z380" s="12"/>
      <c r="AA380" s="12"/>
      <c r="AB380" s="12"/>
      <c r="AC380" s="12"/>
      <c r="AD380" s="12"/>
      <c r="AE380" s="12"/>
      <c r="AT380" s="252" t="s">
        <v>276</v>
      </c>
      <c r="AU380" s="252" t="s">
        <v>86</v>
      </c>
      <c r="AV380" s="12" t="s">
        <v>86</v>
      </c>
      <c r="AW380" s="12" t="s">
        <v>4</v>
      </c>
      <c r="AX380" s="12" t="s">
        <v>84</v>
      </c>
      <c r="AY380" s="252" t="s">
        <v>251</v>
      </c>
    </row>
    <row r="381" s="2" customFormat="1" ht="16.5" customHeight="1">
      <c r="A381" s="38"/>
      <c r="B381" s="39"/>
      <c r="C381" s="292" t="s">
        <v>1462</v>
      </c>
      <c r="D381" s="292" t="s">
        <v>1133</v>
      </c>
      <c r="E381" s="293" t="s">
        <v>3036</v>
      </c>
      <c r="F381" s="294" t="s">
        <v>3037</v>
      </c>
      <c r="G381" s="295" t="s">
        <v>409</v>
      </c>
      <c r="H381" s="296">
        <v>3.6000000000000001</v>
      </c>
      <c r="I381" s="297"/>
      <c r="J381" s="298">
        <f>ROUND(I381*H381,2)</f>
        <v>0</v>
      </c>
      <c r="K381" s="299"/>
      <c r="L381" s="300"/>
      <c r="M381" s="301" t="s">
        <v>1</v>
      </c>
      <c r="N381" s="302" t="s">
        <v>41</v>
      </c>
      <c r="O381" s="91"/>
      <c r="P381" s="230">
        <f>O381*H381</f>
        <v>0</v>
      </c>
      <c r="Q381" s="230">
        <v>0.089999999999999997</v>
      </c>
      <c r="R381" s="230">
        <f>Q381*H381</f>
        <v>0.32400000000000001</v>
      </c>
      <c r="S381" s="230">
        <v>0</v>
      </c>
      <c r="T381" s="231">
        <f>S381*H381</f>
        <v>0</v>
      </c>
      <c r="U381" s="38"/>
      <c r="V381" s="38"/>
      <c r="W381" s="38"/>
      <c r="X381" s="38"/>
      <c r="Y381" s="38"/>
      <c r="Z381" s="38"/>
      <c r="AA381" s="38"/>
      <c r="AB381" s="38"/>
      <c r="AC381" s="38"/>
      <c r="AD381" s="38"/>
      <c r="AE381" s="38"/>
      <c r="AR381" s="232" t="s">
        <v>299</v>
      </c>
      <c r="AT381" s="232" t="s">
        <v>1133</v>
      </c>
      <c r="AU381" s="232" t="s">
        <v>86</v>
      </c>
      <c r="AY381" s="17" t="s">
        <v>251</v>
      </c>
      <c r="BE381" s="233">
        <f>IF(N381="základní",J381,0)</f>
        <v>0</v>
      </c>
      <c r="BF381" s="233">
        <f>IF(N381="snížená",J381,0)</f>
        <v>0</v>
      </c>
      <c r="BG381" s="233">
        <f>IF(N381="zákl. přenesená",J381,0)</f>
        <v>0</v>
      </c>
      <c r="BH381" s="233">
        <f>IF(N381="sníž. přenesená",J381,0)</f>
        <v>0</v>
      </c>
      <c r="BI381" s="233">
        <f>IF(N381="nulová",J381,0)</f>
        <v>0</v>
      </c>
      <c r="BJ381" s="17" t="s">
        <v>84</v>
      </c>
      <c r="BK381" s="233">
        <f>ROUND(I381*H381,2)</f>
        <v>0</v>
      </c>
      <c r="BL381" s="17" t="s">
        <v>254</v>
      </c>
      <c r="BM381" s="232" t="s">
        <v>3038</v>
      </c>
    </row>
    <row r="382" s="2" customFormat="1">
      <c r="A382" s="38"/>
      <c r="B382" s="39"/>
      <c r="C382" s="40"/>
      <c r="D382" s="234" t="s">
        <v>260</v>
      </c>
      <c r="E382" s="40"/>
      <c r="F382" s="235" t="s">
        <v>3039</v>
      </c>
      <c r="G382" s="40"/>
      <c r="H382" s="40"/>
      <c r="I382" s="236"/>
      <c r="J382" s="40"/>
      <c r="K382" s="40"/>
      <c r="L382" s="44"/>
      <c r="M382" s="237"/>
      <c r="N382" s="238"/>
      <c r="O382" s="91"/>
      <c r="P382" s="91"/>
      <c r="Q382" s="91"/>
      <c r="R382" s="91"/>
      <c r="S382" s="91"/>
      <c r="T382" s="92"/>
      <c r="U382" s="38"/>
      <c r="V382" s="38"/>
      <c r="W382" s="38"/>
      <c r="X382" s="38"/>
      <c r="Y382" s="38"/>
      <c r="Z382" s="38"/>
      <c r="AA382" s="38"/>
      <c r="AB382" s="38"/>
      <c r="AC382" s="38"/>
      <c r="AD382" s="38"/>
      <c r="AE382" s="38"/>
      <c r="AT382" s="17" t="s">
        <v>260</v>
      </c>
      <c r="AU382" s="17" t="s">
        <v>86</v>
      </c>
    </row>
    <row r="383" s="12" customFormat="1">
      <c r="A383" s="12"/>
      <c r="B383" s="242"/>
      <c r="C383" s="243"/>
      <c r="D383" s="234" t="s">
        <v>276</v>
      </c>
      <c r="E383" s="244" t="s">
        <v>1</v>
      </c>
      <c r="F383" s="245" t="s">
        <v>3024</v>
      </c>
      <c r="G383" s="243"/>
      <c r="H383" s="246">
        <v>3.6000000000000001</v>
      </c>
      <c r="I383" s="247"/>
      <c r="J383" s="243"/>
      <c r="K383" s="243"/>
      <c r="L383" s="248"/>
      <c r="M383" s="249"/>
      <c r="N383" s="250"/>
      <c r="O383" s="250"/>
      <c r="P383" s="250"/>
      <c r="Q383" s="250"/>
      <c r="R383" s="250"/>
      <c r="S383" s="250"/>
      <c r="T383" s="251"/>
      <c r="U383" s="12"/>
      <c r="V383" s="12"/>
      <c r="W383" s="12"/>
      <c r="X383" s="12"/>
      <c r="Y383" s="12"/>
      <c r="Z383" s="12"/>
      <c r="AA383" s="12"/>
      <c r="AB383" s="12"/>
      <c r="AC383" s="12"/>
      <c r="AD383" s="12"/>
      <c r="AE383" s="12"/>
      <c r="AT383" s="252" t="s">
        <v>276</v>
      </c>
      <c r="AU383" s="252" t="s">
        <v>86</v>
      </c>
      <c r="AV383" s="12" t="s">
        <v>86</v>
      </c>
      <c r="AW383" s="12" t="s">
        <v>32</v>
      </c>
      <c r="AX383" s="12" t="s">
        <v>84</v>
      </c>
      <c r="AY383" s="252" t="s">
        <v>251</v>
      </c>
    </row>
    <row r="384" s="2" customFormat="1" ht="24.15" customHeight="1">
      <c r="A384" s="38"/>
      <c r="B384" s="39"/>
      <c r="C384" s="292" t="s">
        <v>1469</v>
      </c>
      <c r="D384" s="292" t="s">
        <v>1133</v>
      </c>
      <c r="E384" s="293" t="s">
        <v>1599</v>
      </c>
      <c r="F384" s="294" t="s">
        <v>1600</v>
      </c>
      <c r="G384" s="295" t="s">
        <v>409</v>
      </c>
      <c r="H384" s="296">
        <v>12.359999999999999</v>
      </c>
      <c r="I384" s="297"/>
      <c r="J384" s="298">
        <f>ROUND(I384*H384,2)</f>
        <v>0</v>
      </c>
      <c r="K384" s="299"/>
      <c r="L384" s="300"/>
      <c r="M384" s="301" t="s">
        <v>1</v>
      </c>
      <c r="N384" s="302" t="s">
        <v>41</v>
      </c>
      <c r="O384" s="91"/>
      <c r="P384" s="230">
        <f>O384*H384</f>
        <v>0</v>
      </c>
      <c r="Q384" s="230">
        <v>0.13100000000000001</v>
      </c>
      <c r="R384" s="230">
        <f>Q384*H384</f>
        <v>1.6191599999999999</v>
      </c>
      <c r="S384" s="230">
        <v>0</v>
      </c>
      <c r="T384" s="231">
        <f>S384*H384</f>
        <v>0</v>
      </c>
      <c r="U384" s="38"/>
      <c r="V384" s="38"/>
      <c r="W384" s="38"/>
      <c r="X384" s="38"/>
      <c r="Y384" s="38"/>
      <c r="Z384" s="38"/>
      <c r="AA384" s="38"/>
      <c r="AB384" s="38"/>
      <c r="AC384" s="38"/>
      <c r="AD384" s="38"/>
      <c r="AE384" s="38"/>
      <c r="AR384" s="232" t="s">
        <v>299</v>
      </c>
      <c r="AT384" s="232" t="s">
        <v>1133</v>
      </c>
      <c r="AU384" s="232" t="s">
        <v>86</v>
      </c>
      <c r="AY384" s="17" t="s">
        <v>251</v>
      </c>
      <c r="BE384" s="233">
        <f>IF(N384="základní",J384,0)</f>
        <v>0</v>
      </c>
      <c r="BF384" s="233">
        <f>IF(N384="snížená",J384,0)</f>
        <v>0</v>
      </c>
      <c r="BG384" s="233">
        <f>IF(N384="zákl. přenesená",J384,0)</f>
        <v>0</v>
      </c>
      <c r="BH384" s="233">
        <f>IF(N384="sníž. přenesená",J384,0)</f>
        <v>0</v>
      </c>
      <c r="BI384" s="233">
        <f>IF(N384="nulová",J384,0)</f>
        <v>0</v>
      </c>
      <c r="BJ384" s="17" t="s">
        <v>84</v>
      </c>
      <c r="BK384" s="233">
        <f>ROUND(I384*H384,2)</f>
        <v>0</v>
      </c>
      <c r="BL384" s="17" t="s">
        <v>254</v>
      </c>
      <c r="BM384" s="232" t="s">
        <v>3040</v>
      </c>
    </row>
    <row r="385" s="2" customFormat="1">
      <c r="A385" s="38"/>
      <c r="B385" s="39"/>
      <c r="C385" s="40"/>
      <c r="D385" s="234" t="s">
        <v>260</v>
      </c>
      <c r="E385" s="40"/>
      <c r="F385" s="235" t="s">
        <v>1602</v>
      </c>
      <c r="G385" s="40"/>
      <c r="H385" s="40"/>
      <c r="I385" s="236"/>
      <c r="J385" s="40"/>
      <c r="K385" s="40"/>
      <c r="L385" s="44"/>
      <c r="M385" s="237"/>
      <c r="N385" s="238"/>
      <c r="O385" s="91"/>
      <c r="P385" s="91"/>
      <c r="Q385" s="91"/>
      <c r="R385" s="91"/>
      <c r="S385" s="91"/>
      <c r="T385" s="92"/>
      <c r="U385" s="38"/>
      <c r="V385" s="38"/>
      <c r="W385" s="38"/>
      <c r="X385" s="38"/>
      <c r="Y385" s="38"/>
      <c r="Z385" s="38"/>
      <c r="AA385" s="38"/>
      <c r="AB385" s="38"/>
      <c r="AC385" s="38"/>
      <c r="AD385" s="38"/>
      <c r="AE385" s="38"/>
      <c r="AT385" s="17" t="s">
        <v>260</v>
      </c>
      <c r="AU385" s="17" t="s">
        <v>86</v>
      </c>
    </row>
    <row r="386" s="13" customFormat="1">
      <c r="A386" s="13"/>
      <c r="B386" s="253"/>
      <c r="C386" s="254"/>
      <c r="D386" s="234" t="s">
        <v>276</v>
      </c>
      <c r="E386" s="255" t="s">
        <v>1</v>
      </c>
      <c r="F386" s="256" t="s">
        <v>1603</v>
      </c>
      <c r="G386" s="254"/>
      <c r="H386" s="255" t="s">
        <v>1</v>
      </c>
      <c r="I386" s="257"/>
      <c r="J386" s="254"/>
      <c r="K386" s="254"/>
      <c r="L386" s="258"/>
      <c r="M386" s="259"/>
      <c r="N386" s="260"/>
      <c r="O386" s="260"/>
      <c r="P386" s="260"/>
      <c r="Q386" s="260"/>
      <c r="R386" s="260"/>
      <c r="S386" s="260"/>
      <c r="T386" s="261"/>
      <c r="U386" s="13"/>
      <c r="V386" s="13"/>
      <c r="W386" s="13"/>
      <c r="X386" s="13"/>
      <c r="Y386" s="13"/>
      <c r="Z386" s="13"/>
      <c r="AA386" s="13"/>
      <c r="AB386" s="13"/>
      <c r="AC386" s="13"/>
      <c r="AD386" s="13"/>
      <c r="AE386" s="13"/>
      <c r="AT386" s="262" t="s">
        <v>276</v>
      </c>
      <c r="AU386" s="262" t="s">
        <v>86</v>
      </c>
      <c r="AV386" s="13" t="s">
        <v>84</v>
      </c>
      <c r="AW386" s="13" t="s">
        <v>32</v>
      </c>
      <c r="AX386" s="13" t="s">
        <v>76</v>
      </c>
      <c r="AY386" s="262" t="s">
        <v>251</v>
      </c>
    </row>
    <row r="387" s="12" customFormat="1">
      <c r="A387" s="12"/>
      <c r="B387" s="242"/>
      <c r="C387" s="243"/>
      <c r="D387" s="234" t="s">
        <v>276</v>
      </c>
      <c r="E387" s="244" t="s">
        <v>1</v>
      </c>
      <c r="F387" s="245" t="s">
        <v>3041</v>
      </c>
      <c r="G387" s="243"/>
      <c r="H387" s="246">
        <v>12</v>
      </c>
      <c r="I387" s="247"/>
      <c r="J387" s="243"/>
      <c r="K387" s="243"/>
      <c r="L387" s="248"/>
      <c r="M387" s="249"/>
      <c r="N387" s="250"/>
      <c r="O387" s="250"/>
      <c r="P387" s="250"/>
      <c r="Q387" s="250"/>
      <c r="R387" s="250"/>
      <c r="S387" s="250"/>
      <c r="T387" s="251"/>
      <c r="U387" s="12"/>
      <c r="V387" s="12"/>
      <c r="W387" s="12"/>
      <c r="X387" s="12"/>
      <c r="Y387" s="12"/>
      <c r="Z387" s="12"/>
      <c r="AA387" s="12"/>
      <c r="AB387" s="12"/>
      <c r="AC387" s="12"/>
      <c r="AD387" s="12"/>
      <c r="AE387" s="12"/>
      <c r="AT387" s="252" t="s">
        <v>276</v>
      </c>
      <c r="AU387" s="252" t="s">
        <v>86</v>
      </c>
      <c r="AV387" s="12" t="s">
        <v>86</v>
      </c>
      <c r="AW387" s="12" t="s">
        <v>32</v>
      </c>
      <c r="AX387" s="12" t="s">
        <v>84</v>
      </c>
      <c r="AY387" s="252" t="s">
        <v>251</v>
      </c>
    </row>
    <row r="388" s="12" customFormat="1">
      <c r="A388" s="12"/>
      <c r="B388" s="242"/>
      <c r="C388" s="243"/>
      <c r="D388" s="234" t="s">
        <v>276</v>
      </c>
      <c r="E388" s="243"/>
      <c r="F388" s="245" t="s">
        <v>3042</v>
      </c>
      <c r="G388" s="243"/>
      <c r="H388" s="246">
        <v>12.359999999999999</v>
      </c>
      <c r="I388" s="247"/>
      <c r="J388" s="243"/>
      <c r="K388" s="243"/>
      <c r="L388" s="248"/>
      <c r="M388" s="249"/>
      <c r="N388" s="250"/>
      <c r="O388" s="250"/>
      <c r="P388" s="250"/>
      <c r="Q388" s="250"/>
      <c r="R388" s="250"/>
      <c r="S388" s="250"/>
      <c r="T388" s="251"/>
      <c r="U388" s="12"/>
      <c r="V388" s="12"/>
      <c r="W388" s="12"/>
      <c r="X388" s="12"/>
      <c r="Y388" s="12"/>
      <c r="Z388" s="12"/>
      <c r="AA388" s="12"/>
      <c r="AB388" s="12"/>
      <c r="AC388" s="12"/>
      <c r="AD388" s="12"/>
      <c r="AE388" s="12"/>
      <c r="AT388" s="252" t="s">
        <v>276</v>
      </c>
      <c r="AU388" s="252" t="s">
        <v>86</v>
      </c>
      <c r="AV388" s="12" t="s">
        <v>86</v>
      </c>
      <c r="AW388" s="12" t="s">
        <v>4</v>
      </c>
      <c r="AX388" s="12" t="s">
        <v>84</v>
      </c>
      <c r="AY388" s="252" t="s">
        <v>251</v>
      </c>
    </row>
    <row r="389" s="2" customFormat="1" ht="24.15" customHeight="1">
      <c r="A389" s="38"/>
      <c r="B389" s="39"/>
      <c r="C389" s="292" t="s">
        <v>1479</v>
      </c>
      <c r="D389" s="292" t="s">
        <v>1133</v>
      </c>
      <c r="E389" s="293" t="s">
        <v>1606</v>
      </c>
      <c r="F389" s="294" t="s">
        <v>3043</v>
      </c>
      <c r="G389" s="295" t="s">
        <v>409</v>
      </c>
      <c r="H389" s="296">
        <v>10.917999999999999</v>
      </c>
      <c r="I389" s="297"/>
      <c r="J389" s="298">
        <f>ROUND(I389*H389,2)</f>
        <v>0</v>
      </c>
      <c r="K389" s="299"/>
      <c r="L389" s="300"/>
      <c r="M389" s="301" t="s">
        <v>1</v>
      </c>
      <c r="N389" s="302" t="s">
        <v>41</v>
      </c>
      <c r="O389" s="91"/>
      <c r="P389" s="230">
        <f>O389*H389</f>
        <v>0</v>
      </c>
      <c r="Q389" s="230">
        <v>0.17000000000000001</v>
      </c>
      <c r="R389" s="230">
        <f>Q389*H389</f>
        <v>1.85606</v>
      </c>
      <c r="S389" s="230">
        <v>0</v>
      </c>
      <c r="T389" s="231">
        <f>S389*H389</f>
        <v>0</v>
      </c>
      <c r="U389" s="38"/>
      <c r="V389" s="38"/>
      <c r="W389" s="38"/>
      <c r="X389" s="38"/>
      <c r="Y389" s="38"/>
      <c r="Z389" s="38"/>
      <c r="AA389" s="38"/>
      <c r="AB389" s="38"/>
      <c r="AC389" s="38"/>
      <c r="AD389" s="38"/>
      <c r="AE389" s="38"/>
      <c r="AR389" s="232" t="s">
        <v>299</v>
      </c>
      <c r="AT389" s="232" t="s">
        <v>1133</v>
      </c>
      <c r="AU389" s="232" t="s">
        <v>86</v>
      </c>
      <c r="AY389" s="17" t="s">
        <v>251</v>
      </c>
      <c r="BE389" s="233">
        <f>IF(N389="základní",J389,0)</f>
        <v>0</v>
      </c>
      <c r="BF389" s="233">
        <f>IF(N389="snížená",J389,0)</f>
        <v>0</v>
      </c>
      <c r="BG389" s="233">
        <f>IF(N389="zákl. přenesená",J389,0)</f>
        <v>0</v>
      </c>
      <c r="BH389" s="233">
        <f>IF(N389="sníž. přenesená",J389,0)</f>
        <v>0</v>
      </c>
      <c r="BI389" s="233">
        <f>IF(N389="nulová",J389,0)</f>
        <v>0</v>
      </c>
      <c r="BJ389" s="17" t="s">
        <v>84</v>
      </c>
      <c r="BK389" s="233">
        <f>ROUND(I389*H389,2)</f>
        <v>0</v>
      </c>
      <c r="BL389" s="17" t="s">
        <v>254</v>
      </c>
      <c r="BM389" s="232" t="s">
        <v>3044</v>
      </c>
    </row>
    <row r="390" s="2" customFormat="1">
      <c r="A390" s="38"/>
      <c r="B390" s="39"/>
      <c r="C390" s="40"/>
      <c r="D390" s="234" t="s">
        <v>260</v>
      </c>
      <c r="E390" s="40"/>
      <c r="F390" s="235" t="s">
        <v>3043</v>
      </c>
      <c r="G390" s="40"/>
      <c r="H390" s="40"/>
      <c r="I390" s="236"/>
      <c r="J390" s="40"/>
      <c r="K390" s="40"/>
      <c r="L390" s="44"/>
      <c r="M390" s="237"/>
      <c r="N390" s="238"/>
      <c r="O390" s="91"/>
      <c r="P390" s="91"/>
      <c r="Q390" s="91"/>
      <c r="R390" s="91"/>
      <c r="S390" s="91"/>
      <c r="T390" s="92"/>
      <c r="U390" s="38"/>
      <c r="V390" s="38"/>
      <c r="W390" s="38"/>
      <c r="X390" s="38"/>
      <c r="Y390" s="38"/>
      <c r="Z390" s="38"/>
      <c r="AA390" s="38"/>
      <c r="AB390" s="38"/>
      <c r="AC390" s="38"/>
      <c r="AD390" s="38"/>
      <c r="AE390" s="38"/>
      <c r="AT390" s="17" t="s">
        <v>260</v>
      </c>
      <c r="AU390" s="17" t="s">
        <v>86</v>
      </c>
    </row>
    <row r="391" s="13" customFormat="1">
      <c r="A391" s="13"/>
      <c r="B391" s="253"/>
      <c r="C391" s="254"/>
      <c r="D391" s="234" t="s">
        <v>276</v>
      </c>
      <c r="E391" s="255" t="s">
        <v>1</v>
      </c>
      <c r="F391" s="256" t="s">
        <v>1586</v>
      </c>
      <c r="G391" s="254"/>
      <c r="H391" s="255" t="s">
        <v>1</v>
      </c>
      <c r="I391" s="257"/>
      <c r="J391" s="254"/>
      <c r="K391" s="254"/>
      <c r="L391" s="258"/>
      <c r="M391" s="259"/>
      <c r="N391" s="260"/>
      <c r="O391" s="260"/>
      <c r="P391" s="260"/>
      <c r="Q391" s="260"/>
      <c r="R391" s="260"/>
      <c r="S391" s="260"/>
      <c r="T391" s="261"/>
      <c r="U391" s="13"/>
      <c r="V391" s="13"/>
      <c r="W391" s="13"/>
      <c r="X391" s="13"/>
      <c r="Y391" s="13"/>
      <c r="Z391" s="13"/>
      <c r="AA391" s="13"/>
      <c r="AB391" s="13"/>
      <c r="AC391" s="13"/>
      <c r="AD391" s="13"/>
      <c r="AE391" s="13"/>
      <c r="AT391" s="262" t="s">
        <v>276</v>
      </c>
      <c r="AU391" s="262" t="s">
        <v>86</v>
      </c>
      <c r="AV391" s="13" t="s">
        <v>84</v>
      </c>
      <c r="AW391" s="13" t="s">
        <v>32</v>
      </c>
      <c r="AX391" s="13" t="s">
        <v>76</v>
      </c>
      <c r="AY391" s="262" t="s">
        <v>251</v>
      </c>
    </row>
    <row r="392" s="13" customFormat="1">
      <c r="A392" s="13"/>
      <c r="B392" s="253"/>
      <c r="C392" s="254"/>
      <c r="D392" s="234" t="s">
        <v>276</v>
      </c>
      <c r="E392" s="255" t="s">
        <v>1</v>
      </c>
      <c r="F392" s="256" t="s">
        <v>1589</v>
      </c>
      <c r="G392" s="254"/>
      <c r="H392" s="255" t="s">
        <v>1</v>
      </c>
      <c r="I392" s="257"/>
      <c r="J392" s="254"/>
      <c r="K392" s="254"/>
      <c r="L392" s="258"/>
      <c r="M392" s="259"/>
      <c r="N392" s="260"/>
      <c r="O392" s="260"/>
      <c r="P392" s="260"/>
      <c r="Q392" s="260"/>
      <c r="R392" s="260"/>
      <c r="S392" s="260"/>
      <c r="T392" s="261"/>
      <c r="U392" s="13"/>
      <c r="V392" s="13"/>
      <c r="W392" s="13"/>
      <c r="X392" s="13"/>
      <c r="Y392" s="13"/>
      <c r="Z392" s="13"/>
      <c r="AA392" s="13"/>
      <c r="AB392" s="13"/>
      <c r="AC392" s="13"/>
      <c r="AD392" s="13"/>
      <c r="AE392" s="13"/>
      <c r="AT392" s="262" t="s">
        <v>276</v>
      </c>
      <c r="AU392" s="262" t="s">
        <v>86</v>
      </c>
      <c r="AV392" s="13" t="s">
        <v>84</v>
      </c>
      <c r="AW392" s="13" t="s">
        <v>32</v>
      </c>
      <c r="AX392" s="13" t="s">
        <v>76</v>
      </c>
      <c r="AY392" s="262" t="s">
        <v>251</v>
      </c>
    </row>
    <row r="393" s="12" customFormat="1">
      <c r="A393" s="12"/>
      <c r="B393" s="242"/>
      <c r="C393" s="243"/>
      <c r="D393" s="234" t="s">
        <v>276</v>
      </c>
      <c r="E393" s="244" t="s">
        <v>1</v>
      </c>
      <c r="F393" s="245" t="s">
        <v>3045</v>
      </c>
      <c r="G393" s="243"/>
      <c r="H393" s="246">
        <v>10.6</v>
      </c>
      <c r="I393" s="247"/>
      <c r="J393" s="243"/>
      <c r="K393" s="243"/>
      <c r="L393" s="248"/>
      <c r="M393" s="249"/>
      <c r="N393" s="250"/>
      <c r="O393" s="250"/>
      <c r="P393" s="250"/>
      <c r="Q393" s="250"/>
      <c r="R393" s="250"/>
      <c r="S393" s="250"/>
      <c r="T393" s="251"/>
      <c r="U393" s="12"/>
      <c r="V393" s="12"/>
      <c r="W393" s="12"/>
      <c r="X393" s="12"/>
      <c r="Y393" s="12"/>
      <c r="Z393" s="12"/>
      <c r="AA393" s="12"/>
      <c r="AB393" s="12"/>
      <c r="AC393" s="12"/>
      <c r="AD393" s="12"/>
      <c r="AE393" s="12"/>
      <c r="AT393" s="252" t="s">
        <v>276</v>
      </c>
      <c r="AU393" s="252" t="s">
        <v>86</v>
      </c>
      <c r="AV393" s="12" t="s">
        <v>86</v>
      </c>
      <c r="AW393" s="12" t="s">
        <v>32</v>
      </c>
      <c r="AX393" s="12" t="s">
        <v>84</v>
      </c>
      <c r="AY393" s="252" t="s">
        <v>251</v>
      </c>
    </row>
    <row r="394" s="12" customFormat="1">
      <c r="A394" s="12"/>
      <c r="B394" s="242"/>
      <c r="C394" s="243"/>
      <c r="D394" s="234" t="s">
        <v>276</v>
      </c>
      <c r="E394" s="243"/>
      <c r="F394" s="245" t="s">
        <v>3046</v>
      </c>
      <c r="G394" s="243"/>
      <c r="H394" s="246">
        <v>10.917999999999999</v>
      </c>
      <c r="I394" s="247"/>
      <c r="J394" s="243"/>
      <c r="K394" s="243"/>
      <c r="L394" s="248"/>
      <c r="M394" s="249"/>
      <c r="N394" s="250"/>
      <c r="O394" s="250"/>
      <c r="P394" s="250"/>
      <c r="Q394" s="250"/>
      <c r="R394" s="250"/>
      <c r="S394" s="250"/>
      <c r="T394" s="251"/>
      <c r="U394" s="12"/>
      <c r="V394" s="12"/>
      <c r="W394" s="12"/>
      <c r="X394" s="12"/>
      <c r="Y394" s="12"/>
      <c r="Z394" s="12"/>
      <c r="AA394" s="12"/>
      <c r="AB394" s="12"/>
      <c r="AC394" s="12"/>
      <c r="AD394" s="12"/>
      <c r="AE394" s="12"/>
      <c r="AT394" s="252" t="s">
        <v>276</v>
      </c>
      <c r="AU394" s="252" t="s">
        <v>86</v>
      </c>
      <c r="AV394" s="12" t="s">
        <v>86</v>
      </c>
      <c r="AW394" s="12" t="s">
        <v>4</v>
      </c>
      <c r="AX394" s="12" t="s">
        <v>84</v>
      </c>
      <c r="AY394" s="252" t="s">
        <v>251</v>
      </c>
    </row>
    <row r="395" s="2" customFormat="1" ht="24.15" customHeight="1">
      <c r="A395" s="38"/>
      <c r="B395" s="39"/>
      <c r="C395" s="220" t="s">
        <v>1484</v>
      </c>
      <c r="D395" s="220" t="s">
        <v>255</v>
      </c>
      <c r="E395" s="221" t="s">
        <v>3047</v>
      </c>
      <c r="F395" s="222" t="s">
        <v>3048</v>
      </c>
      <c r="G395" s="223" t="s">
        <v>409</v>
      </c>
      <c r="H395" s="224">
        <v>1034</v>
      </c>
      <c r="I395" s="225"/>
      <c r="J395" s="226">
        <f>ROUND(I395*H395,2)</f>
        <v>0</v>
      </c>
      <c r="K395" s="227"/>
      <c r="L395" s="44"/>
      <c r="M395" s="228" t="s">
        <v>1</v>
      </c>
      <c r="N395" s="229" t="s">
        <v>41</v>
      </c>
      <c r="O395" s="91"/>
      <c r="P395" s="230">
        <f>O395*H395</f>
        <v>0</v>
      </c>
      <c r="Q395" s="230">
        <v>0.090620000000000006</v>
      </c>
      <c r="R395" s="230">
        <f>Q395*H395</f>
        <v>93.701080000000005</v>
      </c>
      <c r="S395" s="230">
        <v>0</v>
      </c>
      <c r="T395" s="231">
        <f>S395*H395</f>
        <v>0</v>
      </c>
      <c r="U395" s="38"/>
      <c r="V395" s="38"/>
      <c r="W395" s="38"/>
      <c r="X395" s="38"/>
      <c r="Y395" s="38"/>
      <c r="Z395" s="38"/>
      <c r="AA395" s="38"/>
      <c r="AB395" s="38"/>
      <c r="AC395" s="38"/>
      <c r="AD395" s="38"/>
      <c r="AE395" s="38"/>
      <c r="AR395" s="232" t="s">
        <v>254</v>
      </c>
      <c r="AT395" s="232" t="s">
        <v>255</v>
      </c>
      <c r="AU395" s="232" t="s">
        <v>86</v>
      </c>
      <c r="AY395" s="17" t="s">
        <v>251</v>
      </c>
      <c r="BE395" s="233">
        <f>IF(N395="základní",J395,0)</f>
        <v>0</v>
      </c>
      <c r="BF395" s="233">
        <f>IF(N395="snížená",J395,0)</f>
        <v>0</v>
      </c>
      <c r="BG395" s="233">
        <f>IF(N395="zákl. přenesená",J395,0)</f>
        <v>0</v>
      </c>
      <c r="BH395" s="233">
        <f>IF(N395="sníž. přenesená",J395,0)</f>
        <v>0</v>
      </c>
      <c r="BI395" s="233">
        <f>IF(N395="nulová",J395,0)</f>
        <v>0</v>
      </c>
      <c r="BJ395" s="17" t="s">
        <v>84</v>
      </c>
      <c r="BK395" s="233">
        <f>ROUND(I395*H395,2)</f>
        <v>0</v>
      </c>
      <c r="BL395" s="17" t="s">
        <v>254</v>
      </c>
      <c r="BM395" s="232" t="s">
        <v>3049</v>
      </c>
    </row>
    <row r="396" s="2" customFormat="1">
      <c r="A396" s="38"/>
      <c r="B396" s="39"/>
      <c r="C396" s="40"/>
      <c r="D396" s="234" t="s">
        <v>260</v>
      </c>
      <c r="E396" s="40"/>
      <c r="F396" s="235" t="s">
        <v>3050</v>
      </c>
      <c r="G396" s="40"/>
      <c r="H396" s="40"/>
      <c r="I396" s="236"/>
      <c r="J396" s="40"/>
      <c r="K396" s="40"/>
      <c r="L396" s="44"/>
      <c r="M396" s="237"/>
      <c r="N396" s="238"/>
      <c r="O396" s="91"/>
      <c r="P396" s="91"/>
      <c r="Q396" s="91"/>
      <c r="R396" s="91"/>
      <c r="S396" s="91"/>
      <c r="T396" s="92"/>
      <c r="U396" s="38"/>
      <c r="V396" s="38"/>
      <c r="W396" s="38"/>
      <c r="X396" s="38"/>
      <c r="Y396" s="38"/>
      <c r="Z396" s="38"/>
      <c r="AA396" s="38"/>
      <c r="AB396" s="38"/>
      <c r="AC396" s="38"/>
      <c r="AD396" s="38"/>
      <c r="AE396" s="38"/>
      <c r="AT396" s="17" t="s">
        <v>260</v>
      </c>
      <c r="AU396" s="17" t="s">
        <v>86</v>
      </c>
    </row>
    <row r="397" s="2" customFormat="1">
      <c r="A397" s="38"/>
      <c r="B397" s="39"/>
      <c r="C397" s="40"/>
      <c r="D397" s="240" t="s">
        <v>274</v>
      </c>
      <c r="E397" s="40"/>
      <c r="F397" s="241" t="s">
        <v>3051</v>
      </c>
      <c r="G397" s="40"/>
      <c r="H397" s="40"/>
      <c r="I397" s="236"/>
      <c r="J397" s="40"/>
      <c r="K397" s="40"/>
      <c r="L397" s="44"/>
      <c r="M397" s="237"/>
      <c r="N397" s="238"/>
      <c r="O397" s="91"/>
      <c r="P397" s="91"/>
      <c r="Q397" s="91"/>
      <c r="R397" s="91"/>
      <c r="S397" s="91"/>
      <c r="T397" s="92"/>
      <c r="U397" s="38"/>
      <c r="V397" s="38"/>
      <c r="W397" s="38"/>
      <c r="X397" s="38"/>
      <c r="Y397" s="38"/>
      <c r="Z397" s="38"/>
      <c r="AA397" s="38"/>
      <c r="AB397" s="38"/>
      <c r="AC397" s="38"/>
      <c r="AD397" s="38"/>
      <c r="AE397" s="38"/>
      <c r="AT397" s="17" t="s">
        <v>274</v>
      </c>
      <c r="AU397" s="17" t="s">
        <v>86</v>
      </c>
    </row>
    <row r="398" s="13" customFormat="1">
      <c r="A398" s="13"/>
      <c r="B398" s="253"/>
      <c r="C398" s="254"/>
      <c r="D398" s="234" t="s">
        <v>276</v>
      </c>
      <c r="E398" s="255" t="s">
        <v>1</v>
      </c>
      <c r="F398" s="256" t="s">
        <v>3052</v>
      </c>
      <c r="G398" s="254"/>
      <c r="H398" s="255" t="s">
        <v>1</v>
      </c>
      <c r="I398" s="257"/>
      <c r="J398" s="254"/>
      <c r="K398" s="254"/>
      <c r="L398" s="258"/>
      <c r="M398" s="259"/>
      <c r="N398" s="260"/>
      <c r="O398" s="260"/>
      <c r="P398" s="260"/>
      <c r="Q398" s="260"/>
      <c r="R398" s="260"/>
      <c r="S398" s="260"/>
      <c r="T398" s="261"/>
      <c r="U398" s="13"/>
      <c r="V398" s="13"/>
      <c r="W398" s="13"/>
      <c r="X398" s="13"/>
      <c r="Y398" s="13"/>
      <c r="Z398" s="13"/>
      <c r="AA398" s="13"/>
      <c r="AB398" s="13"/>
      <c r="AC398" s="13"/>
      <c r="AD398" s="13"/>
      <c r="AE398" s="13"/>
      <c r="AT398" s="262" t="s">
        <v>276</v>
      </c>
      <c r="AU398" s="262" t="s">
        <v>86</v>
      </c>
      <c r="AV398" s="13" t="s">
        <v>84</v>
      </c>
      <c r="AW398" s="13" t="s">
        <v>32</v>
      </c>
      <c r="AX398" s="13" t="s">
        <v>76</v>
      </c>
      <c r="AY398" s="262" t="s">
        <v>251</v>
      </c>
    </row>
    <row r="399" s="12" customFormat="1">
      <c r="A399" s="12"/>
      <c r="B399" s="242"/>
      <c r="C399" s="243"/>
      <c r="D399" s="234" t="s">
        <v>276</v>
      </c>
      <c r="E399" s="244" t="s">
        <v>1</v>
      </c>
      <c r="F399" s="245" t="s">
        <v>3053</v>
      </c>
      <c r="G399" s="243"/>
      <c r="H399" s="246">
        <v>832</v>
      </c>
      <c r="I399" s="247"/>
      <c r="J399" s="243"/>
      <c r="K399" s="243"/>
      <c r="L399" s="248"/>
      <c r="M399" s="249"/>
      <c r="N399" s="250"/>
      <c r="O399" s="250"/>
      <c r="P399" s="250"/>
      <c r="Q399" s="250"/>
      <c r="R399" s="250"/>
      <c r="S399" s="250"/>
      <c r="T399" s="251"/>
      <c r="U399" s="12"/>
      <c r="V399" s="12"/>
      <c r="W399" s="12"/>
      <c r="X399" s="12"/>
      <c r="Y399" s="12"/>
      <c r="Z399" s="12"/>
      <c r="AA399" s="12"/>
      <c r="AB399" s="12"/>
      <c r="AC399" s="12"/>
      <c r="AD399" s="12"/>
      <c r="AE399" s="12"/>
      <c r="AT399" s="252" t="s">
        <v>276</v>
      </c>
      <c r="AU399" s="252" t="s">
        <v>86</v>
      </c>
      <c r="AV399" s="12" t="s">
        <v>86</v>
      </c>
      <c r="AW399" s="12" t="s">
        <v>32</v>
      </c>
      <c r="AX399" s="12" t="s">
        <v>76</v>
      </c>
      <c r="AY399" s="252" t="s">
        <v>251</v>
      </c>
    </row>
    <row r="400" s="13" customFormat="1">
      <c r="A400" s="13"/>
      <c r="B400" s="253"/>
      <c r="C400" s="254"/>
      <c r="D400" s="234" t="s">
        <v>276</v>
      </c>
      <c r="E400" s="255" t="s">
        <v>1</v>
      </c>
      <c r="F400" s="256" t="s">
        <v>3054</v>
      </c>
      <c r="G400" s="254"/>
      <c r="H400" s="255" t="s">
        <v>1</v>
      </c>
      <c r="I400" s="257"/>
      <c r="J400" s="254"/>
      <c r="K400" s="254"/>
      <c r="L400" s="258"/>
      <c r="M400" s="259"/>
      <c r="N400" s="260"/>
      <c r="O400" s="260"/>
      <c r="P400" s="260"/>
      <c r="Q400" s="260"/>
      <c r="R400" s="260"/>
      <c r="S400" s="260"/>
      <c r="T400" s="261"/>
      <c r="U400" s="13"/>
      <c r="V400" s="13"/>
      <c r="W400" s="13"/>
      <c r="X400" s="13"/>
      <c r="Y400" s="13"/>
      <c r="Z400" s="13"/>
      <c r="AA400" s="13"/>
      <c r="AB400" s="13"/>
      <c r="AC400" s="13"/>
      <c r="AD400" s="13"/>
      <c r="AE400" s="13"/>
      <c r="AT400" s="262" t="s">
        <v>276</v>
      </c>
      <c r="AU400" s="262" t="s">
        <v>86</v>
      </c>
      <c r="AV400" s="13" t="s">
        <v>84</v>
      </c>
      <c r="AW400" s="13" t="s">
        <v>32</v>
      </c>
      <c r="AX400" s="13" t="s">
        <v>76</v>
      </c>
      <c r="AY400" s="262" t="s">
        <v>251</v>
      </c>
    </row>
    <row r="401" s="12" customFormat="1">
      <c r="A401" s="12"/>
      <c r="B401" s="242"/>
      <c r="C401" s="243"/>
      <c r="D401" s="234" t="s">
        <v>276</v>
      </c>
      <c r="E401" s="244" t="s">
        <v>1</v>
      </c>
      <c r="F401" s="245" t="s">
        <v>1845</v>
      </c>
      <c r="G401" s="243"/>
      <c r="H401" s="246">
        <v>107</v>
      </c>
      <c r="I401" s="247"/>
      <c r="J401" s="243"/>
      <c r="K401" s="243"/>
      <c r="L401" s="248"/>
      <c r="M401" s="249"/>
      <c r="N401" s="250"/>
      <c r="O401" s="250"/>
      <c r="P401" s="250"/>
      <c r="Q401" s="250"/>
      <c r="R401" s="250"/>
      <c r="S401" s="250"/>
      <c r="T401" s="251"/>
      <c r="U401" s="12"/>
      <c r="V401" s="12"/>
      <c r="W401" s="12"/>
      <c r="X401" s="12"/>
      <c r="Y401" s="12"/>
      <c r="Z401" s="12"/>
      <c r="AA401" s="12"/>
      <c r="AB401" s="12"/>
      <c r="AC401" s="12"/>
      <c r="AD401" s="12"/>
      <c r="AE401" s="12"/>
      <c r="AT401" s="252" t="s">
        <v>276</v>
      </c>
      <c r="AU401" s="252" t="s">
        <v>86</v>
      </c>
      <c r="AV401" s="12" t="s">
        <v>86</v>
      </c>
      <c r="AW401" s="12" t="s">
        <v>32</v>
      </c>
      <c r="AX401" s="12" t="s">
        <v>76</v>
      </c>
      <c r="AY401" s="252" t="s">
        <v>251</v>
      </c>
    </row>
    <row r="402" s="12" customFormat="1">
      <c r="A402" s="12"/>
      <c r="B402" s="242"/>
      <c r="C402" s="243"/>
      <c r="D402" s="234" t="s">
        <v>276</v>
      </c>
      <c r="E402" s="244" t="s">
        <v>1</v>
      </c>
      <c r="F402" s="245" t="s">
        <v>3055</v>
      </c>
      <c r="G402" s="243"/>
      <c r="H402" s="246">
        <v>4</v>
      </c>
      <c r="I402" s="247"/>
      <c r="J402" s="243"/>
      <c r="K402" s="243"/>
      <c r="L402" s="248"/>
      <c r="M402" s="249"/>
      <c r="N402" s="250"/>
      <c r="O402" s="250"/>
      <c r="P402" s="250"/>
      <c r="Q402" s="250"/>
      <c r="R402" s="250"/>
      <c r="S402" s="250"/>
      <c r="T402" s="251"/>
      <c r="U402" s="12"/>
      <c r="V402" s="12"/>
      <c r="W402" s="12"/>
      <c r="X402" s="12"/>
      <c r="Y402" s="12"/>
      <c r="Z402" s="12"/>
      <c r="AA402" s="12"/>
      <c r="AB402" s="12"/>
      <c r="AC402" s="12"/>
      <c r="AD402" s="12"/>
      <c r="AE402" s="12"/>
      <c r="AT402" s="252" t="s">
        <v>276</v>
      </c>
      <c r="AU402" s="252" t="s">
        <v>86</v>
      </c>
      <c r="AV402" s="12" t="s">
        <v>86</v>
      </c>
      <c r="AW402" s="12" t="s">
        <v>32</v>
      </c>
      <c r="AX402" s="12" t="s">
        <v>76</v>
      </c>
      <c r="AY402" s="252" t="s">
        <v>251</v>
      </c>
    </row>
    <row r="403" s="13" customFormat="1">
      <c r="A403" s="13"/>
      <c r="B403" s="253"/>
      <c r="C403" s="254"/>
      <c r="D403" s="234" t="s">
        <v>276</v>
      </c>
      <c r="E403" s="255" t="s">
        <v>1</v>
      </c>
      <c r="F403" s="256" t="s">
        <v>3056</v>
      </c>
      <c r="G403" s="254"/>
      <c r="H403" s="255" t="s">
        <v>1</v>
      </c>
      <c r="I403" s="257"/>
      <c r="J403" s="254"/>
      <c r="K403" s="254"/>
      <c r="L403" s="258"/>
      <c r="M403" s="259"/>
      <c r="N403" s="260"/>
      <c r="O403" s="260"/>
      <c r="P403" s="260"/>
      <c r="Q403" s="260"/>
      <c r="R403" s="260"/>
      <c r="S403" s="260"/>
      <c r="T403" s="261"/>
      <c r="U403" s="13"/>
      <c r="V403" s="13"/>
      <c r="W403" s="13"/>
      <c r="X403" s="13"/>
      <c r="Y403" s="13"/>
      <c r="Z403" s="13"/>
      <c r="AA403" s="13"/>
      <c r="AB403" s="13"/>
      <c r="AC403" s="13"/>
      <c r="AD403" s="13"/>
      <c r="AE403" s="13"/>
      <c r="AT403" s="262" t="s">
        <v>276</v>
      </c>
      <c r="AU403" s="262" t="s">
        <v>86</v>
      </c>
      <c r="AV403" s="13" t="s">
        <v>84</v>
      </c>
      <c r="AW403" s="13" t="s">
        <v>32</v>
      </c>
      <c r="AX403" s="13" t="s">
        <v>76</v>
      </c>
      <c r="AY403" s="262" t="s">
        <v>251</v>
      </c>
    </row>
    <row r="404" s="12" customFormat="1">
      <c r="A404" s="12"/>
      <c r="B404" s="242"/>
      <c r="C404" s="243"/>
      <c r="D404" s="234" t="s">
        <v>276</v>
      </c>
      <c r="E404" s="244" t="s">
        <v>1</v>
      </c>
      <c r="F404" s="245" t="s">
        <v>1747</v>
      </c>
      <c r="G404" s="243"/>
      <c r="H404" s="246">
        <v>91</v>
      </c>
      <c r="I404" s="247"/>
      <c r="J404" s="243"/>
      <c r="K404" s="243"/>
      <c r="L404" s="248"/>
      <c r="M404" s="249"/>
      <c r="N404" s="250"/>
      <c r="O404" s="250"/>
      <c r="P404" s="250"/>
      <c r="Q404" s="250"/>
      <c r="R404" s="250"/>
      <c r="S404" s="250"/>
      <c r="T404" s="251"/>
      <c r="U404" s="12"/>
      <c r="V404" s="12"/>
      <c r="W404" s="12"/>
      <c r="X404" s="12"/>
      <c r="Y404" s="12"/>
      <c r="Z404" s="12"/>
      <c r="AA404" s="12"/>
      <c r="AB404" s="12"/>
      <c r="AC404" s="12"/>
      <c r="AD404" s="12"/>
      <c r="AE404" s="12"/>
      <c r="AT404" s="252" t="s">
        <v>276</v>
      </c>
      <c r="AU404" s="252" t="s">
        <v>86</v>
      </c>
      <c r="AV404" s="12" t="s">
        <v>86</v>
      </c>
      <c r="AW404" s="12" t="s">
        <v>32</v>
      </c>
      <c r="AX404" s="12" t="s">
        <v>76</v>
      </c>
      <c r="AY404" s="252" t="s">
        <v>251</v>
      </c>
    </row>
    <row r="405" s="15" customFormat="1">
      <c r="A405" s="15"/>
      <c r="B405" s="274"/>
      <c r="C405" s="275"/>
      <c r="D405" s="234" t="s">
        <v>276</v>
      </c>
      <c r="E405" s="276" t="s">
        <v>1</v>
      </c>
      <c r="F405" s="277" t="s">
        <v>423</v>
      </c>
      <c r="G405" s="275"/>
      <c r="H405" s="278">
        <v>1034</v>
      </c>
      <c r="I405" s="279"/>
      <c r="J405" s="275"/>
      <c r="K405" s="275"/>
      <c r="L405" s="280"/>
      <c r="M405" s="281"/>
      <c r="N405" s="282"/>
      <c r="O405" s="282"/>
      <c r="P405" s="282"/>
      <c r="Q405" s="282"/>
      <c r="R405" s="282"/>
      <c r="S405" s="282"/>
      <c r="T405" s="283"/>
      <c r="U405" s="15"/>
      <c r="V405" s="15"/>
      <c r="W405" s="15"/>
      <c r="X405" s="15"/>
      <c r="Y405" s="15"/>
      <c r="Z405" s="15"/>
      <c r="AA405" s="15"/>
      <c r="AB405" s="15"/>
      <c r="AC405" s="15"/>
      <c r="AD405" s="15"/>
      <c r="AE405" s="15"/>
      <c r="AT405" s="284" t="s">
        <v>276</v>
      </c>
      <c r="AU405" s="284" t="s">
        <v>86</v>
      </c>
      <c r="AV405" s="15" t="s">
        <v>254</v>
      </c>
      <c r="AW405" s="15" t="s">
        <v>32</v>
      </c>
      <c r="AX405" s="15" t="s">
        <v>84</v>
      </c>
      <c r="AY405" s="284" t="s">
        <v>251</v>
      </c>
    </row>
    <row r="406" s="2" customFormat="1" ht="24.15" customHeight="1">
      <c r="A406" s="38"/>
      <c r="B406" s="39"/>
      <c r="C406" s="292" t="s">
        <v>1492</v>
      </c>
      <c r="D406" s="292" t="s">
        <v>1133</v>
      </c>
      <c r="E406" s="293" t="s">
        <v>3057</v>
      </c>
      <c r="F406" s="294" t="s">
        <v>3058</v>
      </c>
      <c r="G406" s="295" t="s">
        <v>409</v>
      </c>
      <c r="H406" s="296">
        <v>856.96000000000004</v>
      </c>
      <c r="I406" s="297"/>
      <c r="J406" s="298">
        <f>ROUND(I406*H406,2)</f>
        <v>0</v>
      </c>
      <c r="K406" s="299"/>
      <c r="L406" s="300"/>
      <c r="M406" s="301" t="s">
        <v>1</v>
      </c>
      <c r="N406" s="302" t="s">
        <v>41</v>
      </c>
      <c r="O406" s="91"/>
      <c r="P406" s="230">
        <f>O406*H406</f>
        <v>0</v>
      </c>
      <c r="Q406" s="230">
        <v>0.152</v>
      </c>
      <c r="R406" s="230">
        <f>Q406*H406</f>
        <v>130.25792000000001</v>
      </c>
      <c r="S406" s="230">
        <v>0</v>
      </c>
      <c r="T406" s="231">
        <f>S406*H406</f>
        <v>0</v>
      </c>
      <c r="U406" s="38"/>
      <c r="V406" s="38"/>
      <c r="W406" s="38"/>
      <c r="X406" s="38"/>
      <c r="Y406" s="38"/>
      <c r="Z406" s="38"/>
      <c r="AA406" s="38"/>
      <c r="AB406" s="38"/>
      <c r="AC406" s="38"/>
      <c r="AD406" s="38"/>
      <c r="AE406" s="38"/>
      <c r="AR406" s="232" t="s">
        <v>299</v>
      </c>
      <c r="AT406" s="232" t="s">
        <v>1133</v>
      </c>
      <c r="AU406" s="232" t="s">
        <v>86</v>
      </c>
      <c r="AY406" s="17" t="s">
        <v>251</v>
      </c>
      <c r="BE406" s="233">
        <f>IF(N406="základní",J406,0)</f>
        <v>0</v>
      </c>
      <c r="BF406" s="233">
        <f>IF(N406="snížená",J406,0)</f>
        <v>0</v>
      </c>
      <c r="BG406" s="233">
        <f>IF(N406="zákl. přenesená",J406,0)</f>
        <v>0</v>
      </c>
      <c r="BH406" s="233">
        <f>IF(N406="sníž. přenesená",J406,0)</f>
        <v>0</v>
      </c>
      <c r="BI406" s="233">
        <f>IF(N406="nulová",J406,0)</f>
        <v>0</v>
      </c>
      <c r="BJ406" s="17" t="s">
        <v>84</v>
      </c>
      <c r="BK406" s="233">
        <f>ROUND(I406*H406,2)</f>
        <v>0</v>
      </c>
      <c r="BL406" s="17" t="s">
        <v>254</v>
      </c>
      <c r="BM406" s="232" t="s">
        <v>3059</v>
      </c>
    </row>
    <row r="407" s="2" customFormat="1">
      <c r="A407" s="38"/>
      <c r="B407" s="39"/>
      <c r="C407" s="40"/>
      <c r="D407" s="234" t="s">
        <v>260</v>
      </c>
      <c r="E407" s="40"/>
      <c r="F407" s="235" t="s">
        <v>3058</v>
      </c>
      <c r="G407" s="40"/>
      <c r="H407" s="40"/>
      <c r="I407" s="236"/>
      <c r="J407" s="40"/>
      <c r="K407" s="40"/>
      <c r="L407" s="44"/>
      <c r="M407" s="237"/>
      <c r="N407" s="238"/>
      <c r="O407" s="91"/>
      <c r="P407" s="91"/>
      <c r="Q407" s="91"/>
      <c r="R407" s="91"/>
      <c r="S407" s="91"/>
      <c r="T407" s="92"/>
      <c r="U407" s="38"/>
      <c r="V407" s="38"/>
      <c r="W407" s="38"/>
      <c r="X407" s="38"/>
      <c r="Y407" s="38"/>
      <c r="Z407" s="38"/>
      <c r="AA407" s="38"/>
      <c r="AB407" s="38"/>
      <c r="AC407" s="38"/>
      <c r="AD407" s="38"/>
      <c r="AE407" s="38"/>
      <c r="AT407" s="17" t="s">
        <v>260</v>
      </c>
      <c r="AU407" s="17" t="s">
        <v>86</v>
      </c>
    </row>
    <row r="408" s="2" customFormat="1">
      <c r="A408" s="38"/>
      <c r="B408" s="39"/>
      <c r="C408" s="40"/>
      <c r="D408" s="234" t="s">
        <v>262</v>
      </c>
      <c r="E408" s="40"/>
      <c r="F408" s="239" t="s">
        <v>1596</v>
      </c>
      <c r="G408" s="40"/>
      <c r="H408" s="40"/>
      <c r="I408" s="236"/>
      <c r="J408" s="40"/>
      <c r="K408" s="40"/>
      <c r="L408" s="44"/>
      <c r="M408" s="237"/>
      <c r="N408" s="238"/>
      <c r="O408" s="91"/>
      <c r="P408" s="91"/>
      <c r="Q408" s="91"/>
      <c r="R408" s="91"/>
      <c r="S408" s="91"/>
      <c r="T408" s="92"/>
      <c r="U408" s="38"/>
      <c r="V408" s="38"/>
      <c r="W408" s="38"/>
      <c r="X408" s="38"/>
      <c r="Y408" s="38"/>
      <c r="Z408" s="38"/>
      <c r="AA408" s="38"/>
      <c r="AB408" s="38"/>
      <c r="AC408" s="38"/>
      <c r="AD408" s="38"/>
      <c r="AE408" s="38"/>
      <c r="AT408" s="17" t="s">
        <v>262</v>
      </c>
      <c r="AU408" s="17" t="s">
        <v>86</v>
      </c>
    </row>
    <row r="409" s="13" customFormat="1">
      <c r="A409" s="13"/>
      <c r="B409" s="253"/>
      <c r="C409" s="254"/>
      <c r="D409" s="234" t="s">
        <v>276</v>
      </c>
      <c r="E409" s="255" t="s">
        <v>1</v>
      </c>
      <c r="F409" s="256" t="s">
        <v>3052</v>
      </c>
      <c r="G409" s="254"/>
      <c r="H409" s="255" t="s">
        <v>1</v>
      </c>
      <c r="I409" s="257"/>
      <c r="J409" s="254"/>
      <c r="K409" s="254"/>
      <c r="L409" s="258"/>
      <c r="M409" s="259"/>
      <c r="N409" s="260"/>
      <c r="O409" s="260"/>
      <c r="P409" s="260"/>
      <c r="Q409" s="260"/>
      <c r="R409" s="260"/>
      <c r="S409" s="260"/>
      <c r="T409" s="261"/>
      <c r="U409" s="13"/>
      <c r="V409" s="13"/>
      <c r="W409" s="13"/>
      <c r="X409" s="13"/>
      <c r="Y409" s="13"/>
      <c r="Z409" s="13"/>
      <c r="AA409" s="13"/>
      <c r="AB409" s="13"/>
      <c r="AC409" s="13"/>
      <c r="AD409" s="13"/>
      <c r="AE409" s="13"/>
      <c r="AT409" s="262" t="s">
        <v>276</v>
      </c>
      <c r="AU409" s="262" t="s">
        <v>86</v>
      </c>
      <c r="AV409" s="13" t="s">
        <v>84</v>
      </c>
      <c r="AW409" s="13" t="s">
        <v>32</v>
      </c>
      <c r="AX409" s="13" t="s">
        <v>76</v>
      </c>
      <c r="AY409" s="262" t="s">
        <v>251</v>
      </c>
    </row>
    <row r="410" s="12" customFormat="1">
      <c r="A410" s="12"/>
      <c r="B410" s="242"/>
      <c r="C410" s="243"/>
      <c r="D410" s="234" t="s">
        <v>276</v>
      </c>
      <c r="E410" s="244" t="s">
        <v>1</v>
      </c>
      <c r="F410" s="245" t="s">
        <v>3060</v>
      </c>
      <c r="G410" s="243"/>
      <c r="H410" s="246">
        <v>832</v>
      </c>
      <c r="I410" s="247"/>
      <c r="J410" s="243"/>
      <c r="K410" s="243"/>
      <c r="L410" s="248"/>
      <c r="M410" s="249"/>
      <c r="N410" s="250"/>
      <c r="O410" s="250"/>
      <c r="P410" s="250"/>
      <c r="Q410" s="250"/>
      <c r="R410" s="250"/>
      <c r="S410" s="250"/>
      <c r="T410" s="251"/>
      <c r="U410" s="12"/>
      <c r="V410" s="12"/>
      <c r="W410" s="12"/>
      <c r="X410" s="12"/>
      <c r="Y410" s="12"/>
      <c r="Z410" s="12"/>
      <c r="AA410" s="12"/>
      <c r="AB410" s="12"/>
      <c r="AC410" s="12"/>
      <c r="AD410" s="12"/>
      <c r="AE410" s="12"/>
      <c r="AT410" s="252" t="s">
        <v>276</v>
      </c>
      <c r="AU410" s="252" t="s">
        <v>86</v>
      </c>
      <c r="AV410" s="12" t="s">
        <v>86</v>
      </c>
      <c r="AW410" s="12" t="s">
        <v>32</v>
      </c>
      <c r="AX410" s="12" t="s">
        <v>84</v>
      </c>
      <c r="AY410" s="252" t="s">
        <v>251</v>
      </c>
    </row>
    <row r="411" s="12" customFormat="1">
      <c r="A411" s="12"/>
      <c r="B411" s="242"/>
      <c r="C411" s="243"/>
      <c r="D411" s="234" t="s">
        <v>276</v>
      </c>
      <c r="E411" s="243"/>
      <c r="F411" s="245" t="s">
        <v>3061</v>
      </c>
      <c r="G411" s="243"/>
      <c r="H411" s="246">
        <v>856.96000000000004</v>
      </c>
      <c r="I411" s="247"/>
      <c r="J411" s="243"/>
      <c r="K411" s="243"/>
      <c r="L411" s="248"/>
      <c r="M411" s="249"/>
      <c r="N411" s="250"/>
      <c r="O411" s="250"/>
      <c r="P411" s="250"/>
      <c r="Q411" s="250"/>
      <c r="R411" s="250"/>
      <c r="S411" s="250"/>
      <c r="T411" s="251"/>
      <c r="U411" s="12"/>
      <c r="V411" s="12"/>
      <c r="W411" s="12"/>
      <c r="X411" s="12"/>
      <c r="Y411" s="12"/>
      <c r="Z411" s="12"/>
      <c r="AA411" s="12"/>
      <c r="AB411" s="12"/>
      <c r="AC411" s="12"/>
      <c r="AD411" s="12"/>
      <c r="AE411" s="12"/>
      <c r="AT411" s="252" t="s">
        <v>276</v>
      </c>
      <c r="AU411" s="252" t="s">
        <v>86</v>
      </c>
      <c r="AV411" s="12" t="s">
        <v>86</v>
      </c>
      <c r="AW411" s="12" t="s">
        <v>4</v>
      </c>
      <c r="AX411" s="12" t="s">
        <v>84</v>
      </c>
      <c r="AY411" s="252" t="s">
        <v>251</v>
      </c>
    </row>
    <row r="412" s="2" customFormat="1" ht="24.15" customHeight="1">
      <c r="A412" s="38"/>
      <c r="B412" s="39"/>
      <c r="C412" s="292" t="s">
        <v>744</v>
      </c>
      <c r="D412" s="292" t="s">
        <v>1133</v>
      </c>
      <c r="E412" s="293" t="s">
        <v>3062</v>
      </c>
      <c r="F412" s="294" t="s">
        <v>3063</v>
      </c>
      <c r="G412" s="295" t="s">
        <v>409</v>
      </c>
      <c r="H412" s="296">
        <v>110.20999999999999</v>
      </c>
      <c r="I412" s="297"/>
      <c r="J412" s="298">
        <f>ROUND(I412*H412,2)</f>
        <v>0</v>
      </c>
      <c r="K412" s="299"/>
      <c r="L412" s="300"/>
      <c r="M412" s="301" t="s">
        <v>1</v>
      </c>
      <c r="N412" s="302" t="s">
        <v>41</v>
      </c>
      <c r="O412" s="91"/>
      <c r="P412" s="230">
        <f>O412*H412</f>
        <v>0</v>
      </c>
      <c r="Q412" s="230">
        <v>0.17000000000000001</v>
      </c>
      <c r="R412" s="230">
        <f>Q412*H412</f>
        <v>18.735700000000001</v>
      </c>
      <c r="S412" s="230">
        <v>0</v>
      </c>
      <c r="T412" s="231">
        <f>S412*H412</f>
        <v>0</v>
      </c>
      <c r="U412" s="38"/>
      <c r="V412" s="38"/>
      <c r="W412" s="38"/>
      <c r="X412" s="38"/>
      <c r="Y412" s="38"/>
      <c r="Z412" s="38"/>
      <c r="AA412" s="38"/>
      <c r="AB412" s="38"/>
      <c r="AC412" s="38"/>
      <c r="AD412" s="38"/>
      <c r="AE412" s="38"/>
      <c r="AR412" s="232" t="s">
        <v>299</v>
      </c>
      <c r="AT412" s="232" t="s">
        <v>1133</v>
      </c>
      <c r="AU412" s="232" t="s">
        <v>86</v>
      </c>
      <c r="AY412" s="17" t="s">
        <v>251</v>
      </c>
      <c r="BE412" s="233">
        <f>IF(N412="základní",J412,0)</f>
        <v>0</v>
      </c>
      <c r="BF412" s="233">
        <f>IF(N412="snížená",J412,0)</f>
        <v>0</v>
      </c>
      <c r="BG412" s="233">
        <f>IF(N412="zákl. přenesená",J412,0)</f>
        <v>0</v>
      </c>
      <c r="BH412" s="233">
        <f>IF(N412="sníž. přenesená",J412,0)</f>
        <v>0</v>
      </c>
      <c r="BI412" s="233">
        <f>IF(N412="nulová",J412,0)</f>
        <v>0</v>
      </c>
      <c r="BJ412" s="17" t="s">
        <v>84</v>
      </c>
      <c r="BK412" s="233">
        <f>ROUND(I412*H412,2)</f>
        <v>0</v>
      </c>
      <c r="BL412" s="17" t="s">
        <v>254</v>
      </c>
      <c r="BM412" s="232" t="s">
        <v>3064</v>
      </c>
    </row>
    <row r="413" s="2" customFormat="1">
      <c r="A413" s="38"/>
      <c r="B413" s="39"/>
      <c r="C413" s="40"/>
      <c r="D413" s="234" t="s">
        <v>260</v>
      </c>
      <c r="E413" s="40"/>
      <c r="F413" s="235" t="s">
        <v>3063</v>
      </c>
      <c r="G413" s="40"/>
      <c r="H413" s="40"/>
      <c r="I413" s="236"/>
      <c r="J413" s="40"/>
      <c r="K413" s="40"/>
      <c r="L413" s="44"/>
      <c r="M413" s="237"/>
      <c r="N413" s="238"/>
      <c r="O413" s="91"/>
      <c r="P413" s="91"/>
      <c r="Q413" s="91"/>
      <c r="R413" s="91"/>
      <c r="S413" s="91"/>
      <c r="T413" s="92"/>
      <c r="U413" s="38"/>
      <c r="V413" s="38"/>
      <c r="W413" s="38"/>
      <c r="X413" s="38"/>
      <c r="Y413" s="38"/>
      <c r="Z413" s="38"/>
      <c r="AA413" s="38"/>
      <c r="AB413" s="38"/>
      <c r="AC413" s="38"/>
      <c r="AD413" s="38"/>
      <c r="AE413" s="38"/>
      <c r="AT413" s="17" t="s">
        <v>260</v>
      </c>
      <c r="AU413" s="17" t="s">
        <v>86</v>
      </c>
    </row>
    <row r="414" s="13" customFormat="1">
      <c r="A414" s="13"/>
      <c r="B414" s="253"/>
      <c r="C414" s="254"/>
      <c r="D414" s="234" t="s">
        <v>276</v>
      </c>
      <c r="E414" s="255" t="s">
        <v>1</v>
      </c>
      <c r="F414" s="256" t="s">
        <v>3052</v>
      </c>
      <c r="G414" s="254"/>
      <c r="H414" s="255" t="s">
        <v>1</v>
      </c>
      <c r="I414" s="257"/>
      <c r="J414" s="254"/>
      <c r="K414" s="254"/>
      <c r="L414" s="258"/>
      <c r="M414" s="259"/>
      <c r="N414" s="260"/>
      <c r="O414" s="260"/>
      <c r="P414" s="260"/>
      <c r="Q414" s="260"/>
      <c r="R414" s="260"/>
      <c r="S414" s="260"/>
      <c r="T414" s="261"/>
      <c r="U414" s="13"/>
      <c r="V414" s="13"/>
      <c r="W414" s="13"/>
      <c r="X414" s="13"/>
      <c r="Y414" s="13"/>
      <c r="Z414" s="13"/>
      <c r="AA414" s="13"/>
      <c r="AB414" s="13"/>
      <c r="AC414" s="13"/>
      <c r="AD414" s="13"/>
      <c r="AE414" s="13"/>
      <c r="AT414" s="262" t="s">
        <v>276</v>
      </c>
      <c r="AU414" s="262" t="s">
        <v>86</v>
      </c>
      <c r="AV414" s="13" t="s">
        <v>84</v>
      </c>
      <c r="AW414" s="13" t="s">
        <v>32</v>
      </c>
      <c r="AX414" s="13" t="s">
        <v>76</v>
      </c>
      <c r="AY414" s="262" t="s">
        <v>251</v>
      </c>
    </row>
    <row r="415" s="13" customFormat="1">
      <c r="A415" s="13"/>
      <c r="B415" s="253"/>
      <c r="C415" s="254"/>
      <c r="D415" s="234" t="s">
        <v>276</v>
      </c>
      <c r="E415" s="255" t="s">
        <v>1</v>
      </c>
      <c r="F415" s="256" t="s">
        <v>3054</v>
      </c>
      <c r="G415" s="254"/>
      <c r="H415" s="255" t="s">
        <v>1</v>
      </c>
      <c r="I415" s="257"/>
      <c r="J415" s="254"/>
      <c r="K415" s="254"/>
      <c r="L415" s="258"/>
      <c r="M415" s="259"/>
      <c r="N415" s="260"/>
      <c r="O415" s="260"/>
      <c r="P415" s="260"/>
      <c r="Q415" s="260"/>
      <c r="R415" s="260"/>
      <c r="S415" s="260"/>
      <c r="T415" s="261"/>
      <c r="U415" s="13"/>
      <c r="V415" s="13"/>
      <c r="W415" s="13"/>
      <c r="X415" s="13"/>
      <c r="Y415" s="13"/>
      <c r="Z415" s="13"/>
      <c r="AA415" s="13"/>
      <c r="AB415" s="13"/>
      <c r="AC415" s="13"/>
      <c r="AD415" s="13"/>
      <c r="AE415" s="13"/>
      <c r="AT415" s="262" t="s">
        <v>276</v>
      </c>
      <c r="AU415" s="262" t="s">
        <v>86</v>
      </c>
      <c r="AV415" s="13" t="s">
        <v>84</v>
      </c>
      <c r="AW415" s="13" t="s">
        <v>32</v>
      </c>
      <c r="AX415" s="13" t="s">
        <v>76</v>
      </c>
      <c r="AY415" s="262" t="s">
        <v>251</v>
      </c>
    </row>
    <row r="416" s="12" customFormat="1">
      <c r="A416" s="12"/>
      <c r="B416" s="242"/>
      <c r="C416" s="243"/>
      <c r="D416" s="234" t="s">
        <v>276</v>
      </c>
      <c r="E416" s="244" t="s">
        <v>1</v>
      </c>
      <c r="F416" s="245" t="s">
        <v>3065</v>
      </c>
      <c r="G416" s="243"/>
      <c r="H416" s="246">
        <v>107</v>
      </c>
      <c r="I416" s="247"/>
      <c r="J416" s="243"/>
      <c r="K416" s="243"/>
      <c r="L416" s="248"/>
      <c r="M416" s="249"/>
      <c r="N416" s="250"/>
      <c r="O416" s="250"/>
      <c r="P416" s="250"/>
      <c r="Q416" s="250"/>
      <c r="R416" s="250"/>
      <c r="S416" s="250"/>
      <c r="T416" s="251"/>
      <c r="U416" s="12"/>
      <c r="V416" s="12"/>
      <c r="W416" s="12"/>
      <c r="X416" s="12"/>
      <c r="Y416" s="12"/>
      <c r="Z416" s="12"/>
      <c r="AA416" s="12"/>
      <c r="AB416" s="12"/>
      <c r="AC416" s="12"/>
      <c r="AD416" s="12"/>
      <c r="AE416" s="12"/>
      <c r="AT416" s="252" t="s">
        <v>276</v>
      </c>
      <c r="AU416" s="252" t="s">
        <v>86</v>
      </c>
      <c r="AV416" s="12" t="s">
        <v>86</v>
      </c>
      <c r="AW416" s="12" t="s">
        <v>32</v>
      </c>
      <c r="AX416" s="12" t="s">
        <v>84</v>
      </c>
      <c r="AY416" s="252" t="s">
        <v>251</v>
      </c>
    </row>
    <row r="417" s="12" customFormat="1">
      <c r="A417" s="12"/>
      <c r="B417" s="242"/>
      <c r="C417" s="243"/>
      <c r="D417" s="234" t="s">
        <v>276</v>
      </c>
      <c r="E417" s="243"/>
      <c r="F417" s="245" t="s">
        <v>3066</v>
      </c>
      <c r="G417" s="243"/>
      <c r="H417" s="246">
        <v>110.20999999999999</v>
      </c>
      <c r="I417" s="247"/>
      <c r="J417" s="243"/>
      <c r="K417" s="243"/>
      <c r="L417" s="248"/>
      <c r="M417" s="249"/>
      <c r="N417" s="250"/>
      <c r="O417" s="250"/>
      <c r="P417" s="250"/>
      <c r="Q417" s="250"/>
      <c r="R417" s="250"/>
      <c r="S417" s="250"/>
      <c r="T417" s="251"/>
      <c r="U417" s="12"/>
      <c r="V417" s="12"/>
      <c r="W417" s="12"/>
      <c r="X417" s="12"/>
      <c r="Y417" s="12"/>
      <c r="Z417" s="12"/>
      <c r="AA417" s="12"/>
      <c r="AB417" s="12"/>
      <c r="AC417" s="12"/>
      <c r="AD417" s="12"/>
      <c r="AE417" s="12"/>
      <c r="AT417" s="252" t="s">
        <v>276</v>
      </c>
      <c r="AU417" s="252" t="s">
        <v>86</v>
      </c>
      <c r="AV417" s="12" t="s">
        <v>86</v>
      </c>
      <c r="AW417" s="12" t="s">
        <v>4</v>
      </c>
      <c r="AX417" s="12" t="s">
        <v>84</v>
      </c>
      <c r="AY417" s="252" t="s">
        <v>251</v>
      </c>
    </row>
    <row r="418" s="2" customFormat="1" ht="24.15" customHeight="1">
      <c r="A418" s="38"/>
      <c r="B418" s="39"/>
      <c r="C418" s="292" t="s">
        <v>1502</v>
      </c>
      <c r="D418" s="292" t="s">
        <v>1133</v>
      </c>
      <c r="E418" s="293" t="s">
        <v>3067</v>
      </c>
      <c r="F418" s="294" t="s">
        <v>3068</v>
      </c>
      <c r="G418" s="295" t="s">
        <v>409</v>
      </c>
      <c r="H418" s="296">
        <v>4</v>
      </c>
      <c r="I418" s="297"/>
      <c r="J418" s="298">
        <f>ROUND(I418*H418,2)</f>
        <v>0</v>
      </c>
      <c r="K418" s="299"/>
      <c r="L418" s="300"/>
      <c r="M418" s="301" t="s">
        <v>1</v>
      </c>
      <c r="N418" s="302" t="s">
        <v>41</v>
      </c>
      <c r="O418" s="91"/>
      <c r="P418" s="230">
        <f>O418*H418</f>
        <v>0</v>
      </c>
      <c r="Q418" s="230">
        <v>0.152</v>
      </c>
      <c r="R418" s="230">
        <f>Q418*H418</f>
        <v>0.60799999999999998</v>
      </c>
      <c r="S418" s="230">
        <v>0</v>
      </c>
      <c r="T418" s="231">
        <f>S418*H418</f>
        <v>0</v>
      </c>
      <c r="U418" s="38"/>
      <c r="V418" s="38"/>
      <c r="W418" s="38"/>
      <c r="X418" s="38"/>
      <c r="Y418" s="38"/>
      <c r="Z418" s="38"/>
      <c r="AA418" s="38"/>
      <c r="AB418" s="38"/>
      <c r="AC418" s="38"/>
      <c r="AD418" s="38"/>
      <c r="AE418" s="38"/>
      <c r="AR418" s="232" t="s">
        <v>299</v>
      </c>
      <c r="AT418" s="232" t="s">
        <v>1133</v>
      </c>
      <c r="AU418" s="232" t="s">
        <v>86</v>
      </c>
      <c r="AY418" s="17" t="s">
        <v>251</v>
      </c>
      <c r="BE418" s="233">
        <f>IF(N418="základní",J418,0)</f>
        <v>0</v>
      </c>
      <c r="BF418" s="233">
        <f>IF(N418="snížená",J418,0)</f>
        <v>0</v>
      </c>
      <c r="BG418" s="233">
        <f>IF(N418="zákl. přenesená",J418,0)</f>
        <v>0</v>
      </c>
      <c r="BH418" s="233">
        <f>IF(N418="sníž. přenesená",J418,0)</f>
        <v>0</v>
      </c>
      <c r="BI418" s="233">
        <f>IF(N418="nulová",J418,0)</f>
        <v>0</v>
      </c>
      <c r="BJ418" s="17" t="s">
        <v>84</v>
      </c>
      <c r="BK418" s="233">
        <f>ROUND(I418*H418,2)</f>
        <v>0</v>
      </c>
      <c r="BL418" s="17" t="s">
        <v>254</v>
      </c>
      <c r="BM418" s="232" t="s">
        <v>3069</v>
      </c>
    </row>
    <row r="419" s="2" customFormat="1">
      <c r="A419" s="38"/>
      <c r="B419" s="39"/>
      <c r="C419" s="40"/>
      <c r="D419" s="234" t="s">
        <v>260</v>
      </c>
      <c r="E419" s="40"/>
      <c r="F419" s="235" t="s">
        <v>3068</v>
      </c>
      <c r="G419" s="40"/>
      <c r="H419" s="40"/>
      <c r="I419" s="236"/>
      <c r="J419" s="40"/>
      <c r="K419" s="40"/>
      <c r="L419" s="44"/>
      <c r="M419" s="237"/>
      <c r="N419" s="238"/>
      <c r="O419" s="91"/>
      <c r="P419" s="91"/>
      <c r="Q419" s="91"/>
      <c r="R419" s="91"/>
      <c r="S419" s="91"/>
      <c r="T419" s="92"/>
      <c r="U419" s="38"/>
      <c r="V419" s="38"/>
      <c r="W419" s="38"/>
      <c r="X419" s="38"/>
      <c r="Y419" s="38"/>
      <c r="Z419" s="38"/>
      <c r="AA419" s="38"/>
      <c r="AB419" s="38"/>
      <c r="AC419" s="38"/>
      <c r="AD419" s="38"/>
      <c r="AE419" s="38"/>
      <c r="AT419" s="17" t="s">
        <v>260</v>
      </c>
      <c r="AU419" s="17" t="s">
        <v>86</v>
      </c>
    </row>
    <row r="420" s="2" customFormat="1">
      <c r="A420" s="38"/>
      <c r="B420" s="39"/>
      <c r="C420" s="40"/>
      <c r="D420" s="234" t="s">
        <v>262</v>
      </c>
      <c r="E420" s="40"/>
      <c r="F420" s="239" t="s">
        <v>1596</v>
      </c>
      <c r="G420" s="40"/>
      <c r="H420" s="40"/>
      <c r="I420" s="236"/>
      <c r="J420" s="40"/>
      <c r="K420" s="40"/>
      <c r="L420" s="44"/>
      <c r="M420" s="237"/>
      <c r="N420" s="238"/>
      <c r="O420" s="91"/>
      <c r="P420" s="91"/>
      <c r="Q420" s="91"/>
      <c r="R420" s="91"/>
      <c r="S420" s="91"/>
      <c r="T420" s="92"/>
      <c r="U420" s="38"/>
      <c r="V420" s="38"/>
      <c r="W420" s="38"/>
      <c r="X420" s="38"/>
      <c r="Y420" s="38"/>
      <c r="Z420" s="38"/>
      <c r="AA420" s="38"/>
      <c r="AB420" s="38"/>
      <c r="AC420" s="38"/>
      <c r="AD420" s="38"/>
      <c r="AE420" s="38"/>
      <c r="AT420" s="17" t="s">
        <v>262</v>
      </c>
      <c r="AU420" s="17" t="s">
        <v>86</v>
      </c>
    </row>
    <row r="421" s="13" customFormat="1">
      <c r="A421" s="13"/>
      <c r="B421" s="253"/>
      <c r="C421" s="254"/>
      <c r="D421" s="234" t="s">
        <v>276</v>
      </c>
      <c r="E421" s="255" t="s">
        <v>1</v>
      </c>
      <c r="F421" s="256" t="s">
        <v>3052</v>
      </c>
      <c r="G421" s="254"/>
      <c r="H421" s="255" t="s">
        <v>1</v>
      </c>
      <c r="I421" s="257"/>
      <c r="J421" s="254"/>
      <c r="K421" s="254"/>
      <c r="L421" s="258"/>
      <c r="M421" s="259"/>
      <c r="N421" s="260"/>
      <c r="O421" s="260"/>
      <c r="P421" s="260"/>
      <c r="Q421" s="260"/>
      <c r="R421" s="260"/>
      <c r="S421" s="260"/>
      <c r="T421" s="261"/>
      <c r="U421" s="13"/>
      <c r="V421" s="13"/>
      <c r="W421" s="13"/>
      <c r="X421" s="13"/>
      <c r="Y421" s="13"/>
      <c r="Z421" s="13"/>
      <c r="AA421" s="13"/>
      <c r="AB421" s="13"/>
      <c r="AC421" s="13"/>
      <c r="AD421" s="13"/>
      <c r="AE421" s="13"/>
      <c r="AT421" s="262" t="s">
        <v>276</v>
      </c>
      <c r="AU421" s="262" t="s">
        <v>86</v>
      </c>
      <c r="AV421" s="13" t="s">
        <v>84</v>
      </c>
      <c r="AW421" s="13" t="s">
        <v>32</v>
      </c>
      <c r="AX421" s="13" t="s">
        <v>76</v>
      </c>
      <c r="AY421" s="262" t="s">
        <v>251</v>
      </c>
    </row>
    <row r="422" s="12" customFormat="1">
      <c r="A422" s="12"/>
      <c r="B422" s="242"/>
      <c r="C422" s="243"/>
      <c r="D422" s="234" t="s">
        <v>276</v>
      </c>
      <c r="E422" s="244" t="s">
        <v>1</v>
      </c>
      <c r="F422" s="245" t="s">
        <v>3055</v>
      </c>
      <c r="G422" s="243"/>
      <c r="H422" s="246">
        <v>4</v>
      </c>
      <c r="I422" s="247"/>
      <c r="J422" s="243"/>
      <c r="K422" s="243"/>
      <c r="L422" s="248"/>
      <c r="M422" s="249"/>
      <c r="N422" s="250"/>
      <c r="O422" s="250"/>
      <c r="P422" s="250"/>
      <c r="Q422" s="250"/>
      <c r="R422" s="250"/>
      <c r="S422" s="250"/>
      <c r="T422" s="251"/>
      <c r="U422" s="12"/>
      <c r="V422" s="12"/>
      <c r="W422" s="12"/>
      <c r="X422" s="12"/>
      <c r="Y422" s="12"/>
      <c r="Z422" s="12"/>
      <c r="AA422" s="12"/>
      <c r="AB422" s="12"/>
      <c r="AC422" s="12"/>
      <c r="AD422" s="12"/>
      <c r="AE422" s="12"/>
      <c r="AT422" s="252" t="s">
        <v>276</v>
      </c>
      <c r="AU422" s="252" t="s">
        <v>86</v>
      </c>
      <c r="AV422" s="12" t="s">
        <v>86</v>
      </c>
      <c r="AW422" s="12" t="s">
        <v>32</v>
      </c>
      <c r="AX422" s="12" t="s">
        <v>84</v>
      </c>
      <c r="AY422" s="252" t="s">
        <v>251</v>
      </c>
    </row>
    <row r="423" s="2" customFormat="1" ht="24.15" customHeight="1">
      <c r="A423" s="38"/>
      <c r="B423" s="39"/>
      <c r="C423" s="292" t="s">
        <v>1510</v>
      </c>
      <c r="D423" s="292" t="s">
        <v>1133</v>
      </c>
      <c r="E423" s="293" t="s">
        <v>3070</v>
      </c>
      <c r="F423" s="294" t="s">
        <v>3071</v>
      </c>
      <c r="G423" s="295" t="s">
        <v>409</v>
      </c>
      <c r="H423" s="296">
        <v>93.730000000000004</v>
      </c>
      <c r="I423" s="297"/>
      <c r="J423" s="298">
        <f>ROUND(I423*H423,2)</f>
        <v>0</v>
      </c>
      <c r="K423" s="299"/>
      <c r="L423" s="300"/>
      <c r="M423" s="301" t="s">
        <v>1</v>
      </c>
      <c r="N423" s="302" t="s">
        <v>41</v>
      </c>
      <c r="O423" s="91"/>
      <c r="P423" s="230">
        <f>O423*H423</f>
        <v>0</v>
      </c>
      <c r="Q423" s="230">
        <v>0.17599999999999999</v>
      </c>
      <c r="R423" s="230">
        <f>Q423*H423</f>
        <v>16.496479999999998</v>
      </c>
      <c r="S423" s="230">
        <v>0</v>
      </c>
      <c r="T423" s="231">
        <f>S423*H423</f>
        <v>0</v>
      </c>
      <c r="U423" s="38"/>
      <c r="V423" s="38"/>
      <c r="W423" s="38"/>
      <c r="X423" s="38"/>
      <c r="Y423" s="38"/>
      <c r="Z423" s="38"/>
      <c r="AA423" s="38"/>
      <c r="AB423" s="38"/>
      <c r="AC423" s="38"/>
      <c r="AD423" s="38"/>
      <c r="AE423" s="38"/>
      <c r="AR423" s="232" t="s">
        <v>299</v>
      </c>
      <c r="AT423" s="232" t="s">
        <v>1133</v>
      </c>
      <c r="AU423" s="232" t="s">
        <v>86</v>
      </c>
      <c r="AY423" s="17" t="s">
        <v>251</v>
      </c>
      <c r="BE423" s="233">
        <f>IF(N423="základní",J423,0)</f>
        <v>0</v>
      </c>
      <c r="BF423" s="233">
        <f>IF(N423="snížená",J423,0)</f>
        <v>0</v>
      </c>
      <c r="BG423" s="233">
        <f>IF(N423="zákl. přenesená",J423,0)</f>
        <v>0</v>
      </c>
      <c r="BH423" s="233">
        <f>IF(N423="sníž. přenesená",J423,0)</f>
        <v>0</v>
      </c>
      <c r="BI423" s="233">
        <f>IF(N423="nulová",J423,0)</f>
        <v>0</v>
      </c>
      <c r="BJ423" s="17" t="s">
        <v>84</v>
      </c>
      <c r="BK423" s="233">
        <f>ROUND(I423*H423,2)</f>
        <v>0</v>
      </c>
      <c r="BL423" s="17" t="s">
        <v>254</v>
      </c>
      <c r="BM423" s="232" t="s">
        <v>3072</v>
      </c>
    </row>
    <row r="424" s="2" customFormat="1">
      <c r="A424" s="38"/>
      <c r="B424" s="39"/>
      <c r="C424" s="40"/>
      <c r="D424" s="234" t="s">
        <v>260</v>
      </c>
      <c r="E424" s="40"/>
      <c r="F424" s="235" t="s">
        <v>3073</v>
      </c>
      <c r="G424" s="40"/>
      <c r="H424" s="40"/>
      <c r="I424" s="236"/>
      <c r="J424" s="40"/>
      <c r="K424" s="40"/>
      <c r="L424" s="44"/>
      <c r="M424" s="237"/>
      <c r="N424" s="238"/>
      <c r="O424" s="91"/>
      <c r="P424" s="91"/>
      <c r="Q424" s="91"/>
      <c r="R424" s="91"/>
      <c r="S424" s="91"/>
      <c r="T424" s="92"/>
      <c r="U424" s="38"/>
      <c r="V424" s="38"/>
      <c r="W424" s="38"/>
      <c r="X424" s="38"/>
      <c r="Y424" s="38"/>
      <c r="Z424" s="38"/>
      <c r="AA424" s="38"/>
      <c r="AB424" s="38"/>
      <c r="AC424" s="38"/>
      <c r="AD424" s="38"/>
      <c r="AE424" s="38"/>
      <c r="AT424" s="17" t="s">
        <v>260</v>
      </c>
      <c r="AU424" s="17" t="s">
        <v>86</v>
      </c>
    </row>
    <row r="425" s="2" customFormat="1">
      <c r="A425" s="38"/>
      <c r="B425" s="39"/>
      <c r="C425" s="40"/>
      <c r="D425" s="234" t="s">
        <v>262</v>
      </c>
      <c r="E425" s="40"/>
      <c r="F425" s="239" t="s">
        <v>1596</v>
      </c>
      <c r="G425" s="40"/>
      <c r="H425" s="40"/>
      <c r="I425" s="236"/>
      <c r="J425" s="40"/>
      <c r="K425" s="40"/>
      <c r="L425" s="44"/>
      <c r="M425" s="237"/>
      <c r="N425" s="238"/>
      <c r="O425" s="91"/>
      <c r="P425" s="91"/>
      <c r="Q425" s="91"/>
      <c r="R425" s="91"/>
      <c r="S425" s="91"/>
      <c r="T425" s="92"/>
      <c r="U425" s="38"/>
      <c r="V425" s="38"/>
      <c r="W425" s="38"/>
      <c r="X425" s="38"/>
      <c r="Y425" s="38"/>
      <c r="Z425" s="38"/>
      <c r="AA425" s="38"/>
      <c r="AB425" s="38"/>
      <c r="AC425" s="38"/>
      <c r="AD425" s="38"/>
      <c r="AE425" s="38"/>
      <c r="AT425" s="17" t="s">
        <v>262</v>
      </c>
      <c r="AU425" s="17" t="s">
        <v>86</v>
      </c>
    </row>
    <row r="426" s="13" customFormat="1">
      <c r="A426" s="13"/>
      <c r="B426" s="253"/>
      <c r="C426" s="254"/>
      <c r="D426" s="234" t="s">
        <v>276</v>
      </c>
      <c r="E426" s="255" t="s">
        <v>1</v>
      </c>
      <c r="F426" s="256" t="s">
        <v>3052</v>
      </c>
      <c r="G426" s="254"/>
      <c r="H426" s="255" t="s">
        <v>1</v>
      </c>
      <c r="I426" s="257"/>
      <c r="J426" s="254"/>
      <c r="K426" s="254"/>
      <c r="L426" s="258"/>
      <c r="M426" s="259"/>
      <c r="N426" s="260"/>
      <c r="O426" s="260"/>
      <c r="P426" s="260"/>
      <c r="Q426" s="260"/>
      <c r="R426" s="260"/>
      <c r="S426" s="260"/>
      <c r="T426" s="261"/>
      <c r="U426" s="13"/>
      <c r="V426" s="13"/>
      <c r="W426" s="13"/>
      <c r="X426" s="13"/>
      <c r="Y426" s="13"/>
      <c r="Z426" s="13"/>
      <c r="AA426" s="13"/>
      <c r="AB426" s="13"/>
      <c r="AC426" s="13"/>
      <c r="AD426" s="13"/>
      <c r="AE426" s="13"/>
      <c r="AT426" s="262" t="s">
        <v>276</v>
      </c>
      <c r="AU426" s="262" t="s">
        <v>86</v>
      </c>
      <c r="AV426" s="13" t="s">
        <v>84</v>
      </c>
      <c r="AW426" s="13" t="s">
        <v>32</v>
      </c>
      <c r="AX426" s="13" t="s">
        <v>76</v>
      </c>
      <c r="AY426" s="262" t="s">
        <v>251</v>
      </c>
    </row>
    <row r="427" s="13" customFormat="1">
      <c r="A427" s="13"/>
      <c r="B427" s="253"/>
      <c r="C427" s="254"/>
      <c r="D427" s="234" t="s">
        <v>276</v>
      </c>
      <c r="E427" s="255" t="s">
        <v>1</v>
      </c>
      <c r="F427" s="256" t="s">
        <v>3056</v>
      </c>
      <c r="G427" s="254"/>
      <c r="H427" s="255" t="s">
        <v>1</v>
      </c>
      <c r="I427" s="257"/>
      <c r="J427" s="254"/>
      <c r="K427" s="254"/>
      <c r="L427" s="258"/>
      <c r="M427" s="259"/>
      <c r="N427" s="260"/>
      <c r="O427" s="260"/>
      <c r="P427" s="260"/>
      <c r="Q427" s="260"/>
      <c r="R427" s="260"/>
      <c r="S427" s="260"/>
      <c r="T427" s="261"/>
      <c r="U427" s="13"/>
      <c r="V427" s="13"/>
      <c r="W427" s="13"/>
      <c r="X427" s="13"/>
      <c r="Y427" s="13"/>
      <c r="Z427" s="13"/>
      <c r="AA427" s="13"/>
      <c r="AB427" s="13"/>
      <c r="AC427" s="13"/>
      <c r="AD427" s="13"/>
      <c r="AE427" s="13"/>
      <c r="AT427" s="262" t="s">
        <v>276</v>
      </c>
      <c r="AU427" s="262" t="s">
        <v>86</v>
      </c>
      <c r="AV427" s="13" t="s">
        <v>84</v>
      </c>
      <c r="AW427" s="13" t="s">
        <v>32</v>
      </c>
      <c r="AX427" s="13" t="s">
        <v>76</v>
      </c>
      <c r="AY427" s="262" t="s">
        <v>251</v>
      </c>
    </row>
    <row r="428" s="12" customFormat="1">
      <c r="A428" s="12"/>
      <c r="B428" s="242"/>
      <c r="C428" s="243"/>
      <c r="D428" s="234" t="s">
        <v>276</v>
      </c>
      <c r="E428" s="244" t="s">
        <v>1</v>
      </c>
      <c r="F428" s="245" t="s">
        <v>1747</v>
      </c>
      <c r="G428" s="243"/>
      <c r="H428" s="246">
        <v>91</v>
      </c>
      <c r="I428" s="247"/>
      <c r="J428" s="243"/>
      <c r="K428" s="243"/>
      <c r="L428" s="248"/>
      <c r="M428" s="249"/>
      <c r="N428" s="250"/>
      <c r="O428" s="250"/>
      <c r="P428" s="250"/>
      <c r="Q428" s="250"/>
      <c r="R428" s="250"/>
      <c r="S428" s="250"/>
      <c r="T428" s="251"/>
      <c r="U428" s="12"/>
      <c r="V428" s="12"/>
      <c r="W428" s="12"/>
      <c r="X428" s="12"/>
      <c r="Y428" s="12"/>
      <c r="Z428" s="12"/>
      <c r="AA428" s="12"/>
      <c r="AB428" s="12"/>
      <c r="AC428" s="12"/>
      <c r="AD428" s="12"/>
      <c r="AE428" s="12"/>
      <c r="AT428" s="252" t="s">
        <v>276</v>
      </c>
      <c r="AU428" s="252" t="s">
        <v>86</v>
      </c>
      <c r="AV428" s="12" t="s">
        <v>86</v>
      </c>
      <c r="AW428" s="12" t="s">
        <v>32</v>
      </c>
      <c r="AX428" s="12" t="s">
        <v>84</v>
      </c>
      <c r="AY428" s="252" t="s">
        <v>251</v>
      </c>
    </row>
    <row r="429" s="12" customFormat="1">
      <c r="A429" s="12"/>
      <c r="B429" s="242"/>
      <c r="C429" s="243"/>
      <c r="D429" s="234" t="s">
        <v>276</v>
      </c>
      <c r="E429" s="243"/>
      <c r="F429" s="245" t="s">
        <v>3074</v>
      </c>
      <c r="G429" s="243"/>
      <c r="H429" s="246">
        <v>93.730000000000004</v>
      </c>
      <c r="I429" s="247"/>
      <c r="J429" s="243"/>
      <c r="K429" s="243"/>
      <c r="L429" s="248"/>
      <c r="M429" s="249"/>
      <c r="N429" s="250"/>
      <c r="O429" s="250"/>
      <c r="P429" s="250"/>
      <c r="Q429" s="250"/>
      <c r="R429" s="250"/>
      <c r="S429" s="250"/>
      <c r="T429" s="251"/>
      <c r="U429" s="12"/>
      <c r="V429" s="12"/>
      <c r="W429" s="12"/>
      <c r="X429" s="12"/>
      <c r="Y429" s="12"/>
      <c r="Z429" s="12"/>
      <c r="AA429" s="12"/>
      <c r="AB429" s="12"/>
      <c r="AC429" s="12"/>
      <c r="AD429" s="12"/>
      <c r="AE429" s="12"/>
      <c r="AT429" s="252" t="s">
        <v>276</v>
      </c>
      <c r="AU429" s="252" t="s">
        <v>86</v>
      </c>
      <c r="AV429" s="12" t="s">
        <v>86</v>
      </c>
      <c r="AW429" s="12" t="s">
        <v>4</v>
      </c>
      <c r="AX429" s="12" t="s">
        <v>84</v>
      </c>
      <c r="AY429" s="252" t="s">
        <v>251</v>
      </c>
    </row>
    <row r="430" s="11" customFormat="1" ht="22.8" customHeight="1">
      <c r="A430" s="11"/>
      <c r="B430" s="206"/>
      <c r="C430" s="207"/>
      <c r="D430" s="208" t="s">
        <v>75</v>
      </c>
      <c r="E430" s="272" t="s">
        <v>306</v>
      </c>
      <c r="F430" s="272" t="s">
        <v>814</v>
      </c>
      <c r="G430" s="207"/>
      <c r="H430" s="207"/>
      <c r="I430" s="210"/>
      <c r="J430" s="273">
        <f>BK430</f>
        <v>0</v>
      </c>
      <c r="K430" s="207"/>
      <c r="L430" s="212"/>
      <c r="M430" s="213"/>
      <c r="N430" s="214"/>
      <c r="O430" s="214"/>
      <c r="P430" s="215">
        <f>SUM(P431:P523)</f>
        <v>0</v>
      </c>
      <c r="Q430" s="214"/>
      <c r="R430" s="215">
        <f>SUM(R431:R523)</f>
        <v>179.78284149999999</v>
      </c>
      <c r="S430" s="214"/>
      <c r="T430" s="216">
        <f>SUM(T431:T523)</f>
        <v>0</v>
      </c>
      <c r="U430" s="11"/>
      <c r="V430" s="11"/>
      <c r="W430" s="11"/>
      <c r="X430" s="11"/>
      <c r="Y430" s="11"/>
      <c r="Z430" s="11"/>
      <c r="AA430" s="11"/>
      <c r="AB430" s="11"/>
      <c r="AC430" s="11"/>
      <c r="AD430" s="11"/>
      <c r="AE430" s="11"/>
      <c r="AR430" s="217" t="s">
        <v>84</v>
      </c>
      <c r="AT430" s="218" t="s">
        <v>75</v>
      </c>
      <c r="AU430" s="218" t="s">
        <v>84</v>
      </c>
      <c r="AY430" s="217" t="s">
        <v>251</v>
      </c>
      <c r="BK430" s="219">
        <f>SUM(BK431:BK523)</f>
        <v>0</v>
      </c>
    </row>
    <row r="431" s="2" customFormat="1" ht="24.15" customHeight="1">
      <c r="A431" s="38"/>
      <c r="B431" s="39"/>
      <c r="C431" s="220" t="s">
        <v>1520</v>
      </c>
      <c r="D431" s="220" t="s">
        <v>255</v>
      </c>
      <c r="E431" s="221" t="s">
        <v>1620</v>
      </c>
      <c r="F431" s="222" t="s">
        <v>1621</v>
      </c>
      <c r="G431" s="223" t="s">
        <v>416</v>
      </c>
      <c r="H431" s="224">
        <v>13</v>
      </c>
      <c r="I431" s="225"/>
      <c r="J431" s="226">
        <f>ROUND(I431*H431,2)</f>
        <v>0</v>
      </c>
      <c r="K431" s="227"/>
      <c r="L431" s="44"/>
      <c r="M431" s="228" t="s">
        <v>1</v>
      </c>
      <c r="N431" s="229" t="s">
        <v>41</v>
      </c>
      <c r="O431" s="91"/>
      <c r="P431" s="230">
        <f>O431*H431</f>
        <v>0</v>
      </c>
      <c r="Q431" s="230">
        <v>0.00069999999999999999</v>
      </c>
      <c r="R431" s="230">
        <f>Q431*H431</f>
        <v>0.0091000000000000004</v>
      </c>
      <c r="S431" s="230">
        <v>0</v>
      </c>
      <c r="T431" s="231">
        <f>S431*H431</f>
        <v>0</v>
      </c>
      <c r="U431" s="38"/>
      <c r="V431" s="38"/>
      <c r="W431" s="38"/>
      <c r="X431" s="38"/>
      <c r="Y431" s="38"/>
      <c r="Z431" s="38"/>
      <c r="AA431" s="38"/>
      <c r="AB431" s="38"/>
      <c r="AC431" s="38"/>
      <c r="AD431" s="38"/>
      <c r="AE431" s="38"/>
      <c r="AR431" s="232" t="s">
        <v>254</v>
      </c>
      <c r="AT431" s="232" t="s">
        <v>255</v>
      </c>
      <c r="AU431" s="232" t="s">
        <v>86</v>
      </c>
      <c r="AY431" s="17" t="s">
        <v>251</v>
      </c>
      <c r="BE431" s="233">
        <f>IF(N431="základní",J431,0)</f>
        <v>0</v>
      </c>
      <c r="BF431" s="233">
        <f>IF(N431="snížená",J431,0)</f>
        <v>0</v>
      </c>
      <c r="BG431" s="233">
        <f>IF(N431="zákl. přenesená",J431,0)</f>
        <v>0</v>
      </c>
      <c r="BH431" s="233">
        <f>IF(N431="sníž. přenesená",J431,0)</f>
        <v>0</v>
      </c>
      <c r="BI431" s="233">
        <f>IF(N431="nulová",J431,0)</f>
        <v>0</v>
      </c>
      <c r="BJ431" s="17" t="s">
        <v>84</v>
      </c>
      <c r="BK431" s="233">
        <f>ROUND(I431*H431,2)</f>
        <v>0</v>
      </c>
      <c r="BL431" s="17" t="s">
        <v>254</v>
      </c>
      <c r="BM431" s="232" t="s">
        <v>3075</v>
      </c>
    </row>
    <row r="432" s="2" customFormat="1">
      <c r="A432" s="38"/>
      <c r="B432" s="39"/>
      <c r="C432" s="40"/>
      <c r="D432" s="234" t="s">
        <v>260</v>
      </c>
      <c r="E432" s="40"/>
      <c r="F432" s="235" t="s">
        <v>3076</v>
      </c>
      <c r="G432" s="40"/>
      <c r="H432" s="40"/>
      <c r="I432" s="236"/>
      <c r="J432" s="40"/>
      <c r="K432" s="40"/>
      <c r="L432" s="44"/>
      <c r="M432" s="237"/>
      <c r="N432" s="238"/>
      <c r="O432" s="91"/>
      <c r="P432" s="91"/>
      <c r="Q432" s="91"/>
      <c r="R432" s="91"/>
      <c r="S432" s="91"/>
      <c r="T432" s="92"/>
      <c r="U432" s="38"/>
      <c r="V432" s="38"/>
      <c r="W432" s="38"/>
      <c r="X432" s="38"/>
      <c r="Y432" s="38"/>
      <c r="Z432" s="38"/>
      <c r="AA432" s="38"/>
      <c r="AB432" s="38"/>
      <c r="AC432" s="38"/>
      <c r="AD432" s="38"/>
      <c r="AE432" s="38"/>
      <c r="AT432" s="17" t="s">
        <v>260</v>
      </c>
      <c r="AU432" s="17" t="s">
        <v>86</v>
      </c>
    </row>
    <row r="433" s="2" customFormat="1">
      <c r="A433" s="38"/>
      <c r="B433" s="39"/>
      <c r="C433" s="40"/>
      <c r="D433" s="240" t="s">
        <v>274</v>
      </c>
      <c r="E433" s="40"/>
      <c r="F433" s="241" t="s">
        <v>3077</v>
      </c>
      <c r="G433" s="40"/>
      <c r="H433" s="40"/>
      <c r="I433" s="236"/>
      <c r="J433" s="40"/>
      <c r="K433" s="40"/>
      <c r="L433" s="44"/>
      <c r="M433" s="237"/>
      <c r="N433" s="238"/>
      <c r="O433" s="91"/>
      <c r="P433" s="91"/>
      <c r="Q433" s="91"/>
      <c r="R433" s="91"/>
      <c r="S433" s="91"/>
      <c r="T433" s="92"/>
      <c r="U433" s="38"/>
      <c r="V433" s="38"/>
      <c r="W433" s="38"/>
      <c r="X433" s="38"/>
      <c r="Y433" s="38"/>
      <c r="Z433" s="38"/>
      <c r="AA433" s="38"/>
      <c r="AB433" s="38"/>
      <c r="AC433" s="38"/>
      <c r="AD433" s="38"/>
      <c r="AE433" s="38"/>
      <c r="AT433" s="17" t="s">
        <v>274</v>
      </c>
      <c r="AU433" s="17" t="s">
        <v>86</v>
      </c>
    </row>
    <row r="434" s="12" customFormat="1">
      <c r="A434" s="12"/>
      <c r="B434" s="242"/>
      <c r="C434" s="243"/>
      <c r="D434" s="234" t="s">
        <v>276</v>
      </c>
      <c r="E434" s="244" t="s">
        <v>1</v>
      </c>
      <c r="F434" s="245" t="s">
        <v>3078</v>
      </c>
      <c r="G434" s="243"/>
      <c r="H434" s="246">
        <v>13</v>
      </c>
      <c r="I434" s="247"/>
      <c r="J434" s="243"/>
      <c r="K434" s="243"/>
      <c r="L434" s="248"/>
      <c r="M434" s="249"/>
      <c r="N434" s="250"/>
      <c r="O434" s="250"/>
      <c r="P434" s="250"/>
      <c r="Q434" s="250"/>
      <c r="R434" s="250"/>
      <c r="S434" s="250"/>
      <c r="T434" s="251"/>
      <c r="U434" s="12"/>
      <c r="V434" s="12"/>
      <c r="W434" s="12"/>
      <c r="X434" s="12"/>
      <c r="Y434" s="12"/>
      <c r="Z434" s="12"/>
      <c r="AA434" s="12"/>
      <c r="AB434" s="12"/>
      <c r="AC434" s="12"/>
      <c r="AD434" s="12"/>
      <c r="AE434" s="12"/>
      <c r="AT434" s="252" t="s">
        <v>276</v>
      </c>
      <c r="AU434" s="252" t="s">
        <v>86</v>
      </c>
      <c r="AV434" s="12" t="s">
        <v>86</v>
      </c>
      <c r="AW434" s="12" t="s">
        <v>32</v>
      </c>
      <c r="AX434" s="12" t="s">
        <v>84</v>
      </c>
      <c r="AY434" s="252" t="s">
        <v>251</v>
      </c>
    </row>
    <row r="435" s="2" customFormat="1" ht="16.5" customHeight="1">
      <c r="A435" s="38"/>
      <c r="B435" s="39"/>
      <c r="C435" s="292" t="s">
        <v>1527</v>
      </c>
      <c r="D435" s="292" t="s">
        <v>1133</v>
      </c>
      <c r="E435" s="293" t="s">
        <v>3079</v>
      </c>
      <c r="F435" s="294" t="s">
        <v>3080</v>
      </c>
      <c r="G435" s="295" t="s">
        <v>416</v>
      </c>
      <c r="H435" s="296">
        <v>1</v>
      </c>
      <c r="I435" s="297"/>
      <c r="J435" s="298">
        <f>ROUND(I435*H435,2)</f>
        <v>0</v>
      </c>
      <c r="K435" s="299"/>
      <c r="L435" s="300"/>
      <c r="M435" s="301" t="s">
        <v>1</v>
      </c>
      <c r="N435" s="302" t="s">
        <v>41</v>
      </c>
      <c r="O435" s="91"/>
      <c r="P435" s="230">
        <f>O435*H435</f>
        <v>0</v>
      </c>
      <c r="Q435" s="230">
        <v>0.0012999999999999999</v>
      </c>
      <c r="R435" s="230">
        <f>Q435*H435</f>
        <v>0.0012999999999999999</v>
      </c>
      <c r="S435" s="230">
        <v>0</v>
      </c>
      <c r="T435" s="231">
        <f>S435*H435</f>
        <v>0</v>
      </c>
      <c r="U435" s="38"/>
      <c r="V435" s="38"/>
      <c r="W435" s="38"/>
      <c r="X435" s="38"/>
      <c r="Y435" s="38"/>
      <c r="Z435" s="38"/>
      <c r="AA435" s="38"/>
      <c r="AB435" s="38"/>
      <c r="AC435" s="38"/>
      <c r="AD435" s="38"/>
      <c r="AE435" s="38"/>
      <c r="AR435" s="232" t="s">
        <v>299</v>
      </c>
      <c r="AT435" s="232" t="s">
        <v>1133</v>
      </c>
      <c r="AU435" s="232" t="s">
        <v>86</v>
      </c>
      <c r="AY435" s="17" t="s">
        <v>251</v>
      </c>
      <c r="BE435" s="233">
        <f>IF(N435="základní",J435,0)</f>
        <v>0</v>
      </c>
      <c r="BF435" s="233">
        <f>IF(N435="snížená",J435,0)</f>
        <v>0</v>
      </c>
      <c r="BG435" s="233">
        <f>IF(N435="zákl. přenesená",J435,0)</f>
        <v>0</v>
      </c>
      <c r="BH435" s="233">
        <f>IF(N435="sníž. přenesená",J435,0)</f>
        <v>0</v>
      </c>
      <c r="BI435" s="233">
        <f>IF(N435="nulová",J435,0)</f>
        <v>0</v>
      </c>
      <c r="BJ435" s="17" t="s">
        <v>84</v>
      </c>
      <c r="BK435" s="233">
        <f>ROUND(I435*H435,2)</f>
        <v>0</v>
      </c>
      <c r="BL435" s="17" t="s">
        <v>254</v>
      </c>
      <c r="BM435" s="232" t="s">
        <v>3081</v>
      </c>
    </row>
    <row r="436" s="2" customFormat="1">
      <c r="A436" s="38"/>
      <c r="B436" s="39"/>
      <c r="C436" s="40"/>
      <c r="D436" s="234" t="s">
        <v>260</v>
      </c>
      <c r="E436" s="40"/>
      <c r="F436" s="235" t="s">
        <v>3080</v>
      </c>
      <c r="G436" s="40"/>
      <c r="H436" s="40"/>
      <c r="I436" s="236"/>
      <c r="J436" s="40"/>
      <c r="K436" s="40"/>
      <c r="L436" s="44"/>
      <c r="M436" s="237"/>
      <c r="N436" s="238"/>
      <c r="O436" s="91"/>
      <c r="P436" s="91"/>
      <c r="Q436" s="91"/>
      <c r="R436" s="91"/>
      <c r="S436" s="91"/>
      <c r="T436" s="92"/>
      <c r="U436" s="38"/>
      <c r="V436" s="38"/>
      <c r="W436" s="38"/>
      <c r="X436" s="38"/>
      <c r="Y436" s="38"/>
      <c r="Z436" s="38"/>
      <c r="AA436" s="38"/>
      <c r="AB436" s="38"/>
      <c r="AC436" s="38"/>
      <c r="AD436" s="38"/>
      <c r="AE436" s="38"/>
      <c r="AT436" s="17" t="s">
        <v>260</v>
      </c>
      <c r="AU436" s="17" t="s">
        <v>86</v>
      </c>
    </row>
    <row r="437" s="12" customFormat="1">
      <c r="A437" s="12"/>
      <c r="B437" s="242"/>
      <c r="C437" s="243"/>
      <c r="D437" s="234" t="s">
        <v>276</v>
      </c>
      <c r="E437" s="244" t="s">
        <v>1</v>
      </c>
      <c r="F437" s="245" t="s">
        <v>3082</v>
      </c>
      <c r="G437" s="243"/>
      <c r="H437" s="246">
        <v>1</v>
      </c>
      <c r="I437" s="247"/>
      <c r="J437" s="243"/>
      <c r="K437" s="243"/>
      <c r="L437" s="248"/>
      <c r="M437" s="249"/>
      <c r="N437" s="250"/>
      <c r="O437" s="250"/>
      <c r="P437" s="250"/>
      <c r="Q437" s="250"/>
      <c r="R437" s="250"/>
      <c r="S437" s="250"/>
      <c r="T437" s="251"/>
      <c r="U437" s="12"/>
      <c r="V437" s="12"/>
      <c r="W437" s="12"/>
      <c r="X437" s="12"/>
      <c r="Y437" s="12"/>
      <c r="Z437" s="12"/>
      <c r="AA437" s="12"/>
      <c r="AB437" s="12"/>
      <c r="AC437" s="12"/>
      <c r="AD437" s="12"/>
      <c r="AE437" s="12"/>
      <c r="AT437" s="252" t="s">
        <v>276</v>
      </c>
      <c r="AU437" s="252" t="s">
        <v>86</v>
      </c>
      <c r="AV437" s="12" t="s">
        <v>86</v>
      </c>
      <c r="AW437" s="12" t="s">
        <v>32</v>
      </c>
      <c r="AX437" s="12" t="s">
        <v>84</v>
      </c>
      <c r="AY437" s="252" t="s">
        <v>251</v>
      </c>
    </row>
    <row r="438" s="2" customFormat="1" ht="24.15" customHeight="1">
      <c r="A438" s="38"/>
      <c r="B438" s="39"/>
      <c r="C438" s="292" t="s">
        <v>1534</v>
      </c>
      <c r="D438" s="292" t="s">
        <v>1133</v>
      </c>
      <c r="E438" s="293" t="s">
        <v>1633</v>
      </c>
      <c r="F438" s="294" t="s">
        <v>1634</v>
      </c>
      <c r="G438" s="295" t="s">
        <v>416</v>
      </c>
      <c r="H438" s="296">
        <v>8</v>
      </c>
      <c r="I438" s="297"/>
      <c r="J438" s="298">
        <f>ROUND(I438*H438,2)</f>
        <v>0</v>
      </c>
      <c r="K438" s="299"/>
      <c r="L438" s="300"/>
      <c r="M438" s="301" t="s">
        <v>1</v>
      </c>
      <c r="N438" s="302" t="s">
        <v>41</v>
      </c>
      <c r="O438" s="91"/>
      <c r="P438" s="230">
        <f>O438*H438</f>
        <v>0</v>
      </c>
      <c r="Q438" s="230">
        <v>0.0012999999999999999</v>
      </c>
      <c r="R438" s="230">
        <f>Q438*H438</f>
        <v>0.0104</v>
      </c>
      <c r="S438" s="230">
        <v>0</v>
      </c>
      <c r="T438" s="231">
        <f>S438*H438</f>
        <v>0</v>
      </c>
      <c r="U438" s="38"/>
      <c r="V438" s="38"/>
      <c r="W438" s="38"/>
      <c r="X438" s="38"/>
      <c r="Y438" s="38"/>
      <c r="Z438" s="38"/>
      <c r="AA438" s="38"/>
      <c r="AB438" s="38"/>
      <c r="AC438" s="38"/>
      <c r="AD438" s="38"/>
      <c r="AE438" s="38"/>
      <c r="AR438" s="232" t="s">
        <v>299</v>
      </c>
      <c r="AT438" s="232" t="s">
        <v>1133</v>
      </c>
      <c r="AU438" s="232" t="s">
        <v>86</v>
      </c>
      <c r="AY438" s="17" t="s">
        <v>251</v>
      </c>
      <c r="BE438" s="233">
        <f>IF(N438="základní",J438,0)</f>
        <v>0</v>
      </c>
      <c r="BF438" s="233">
        <f>IF(N438="snížená",J438,0)</f>
        <v>0</v>
      </c>
      <c r="BG438" s="233">
        <f>IF(N438="zákl. přenesená",J438,0)</f>
        <v>0</v>
      </c>
      <c r="BH438" s="233">
        <f>IF(N438="sníž. přenesená",J438,0)</f>
        <v>0</v>
      </c>
      <c r="BI438" s="233">
        <f>IF(N438="nulová",J438,0)</f>
        <v>0</v>
      </c>
      <c r="BJ438" s="17" t="s">
        <v>84</v>
      </c>
      <c r="BK438" s="233">
        <f>ROUND(I438*H438,2)</f>
        <v>0</v>
      </c>
      <c r="BL438" s="17" t="s">
        <v>254</v>
      </c>
      <c r="BM438" s="232" t="s">
        <v>3083</v>
      </c>
    </row>
    <row r="439" s="2" customFormat="1">
      <c r="A439" s="38"/>
      <c r="B439" s="39"/>
      <c r="C439" s="40"/>
      <c r="D439" s="234" t="s">
        <v>260</v>
      </c>
      <c r="E439" s="40"/>
      <c r="F439" s="235" t="s">
        <v>1634</v>
      </c>
      <c r="G439" s="40"/>
      <c r="H439" s="40"/>
      <c r="I439" s="236"/>
      <c r="J439" s="40"/>
      <c r="K439" s="40"/>
      <c r="L439" s="44"/>
      <c r="M439" s="237"/>
      <c r="N439" s="238"/>
      <c r="O439" s="91"/>
      <c r="P439" s="91"/>
      <c r="Q439" s="91"/>
      <c r="R439" s="91"/>
      <c r="S439" s="91"/>
      <c r="T439" s="92"/>
      <c r="U439" s="38"/>
      <c r="V439" s="38"/>
      <c r="W439" s="38"/>
      <c r="X439" s="38"/>
      <c r="Y439" s="38"/>
      <c r="Z439" s="38"/>
      <c r="AA439" s="38"/>
      <c r="AB439" s="38"/>
      <c r="AC439" s="38"/>
      <c r="AD439" s="38"/>
      <c r="AE439" s="38"/>
      <c r="AT439" s="17" t="s">
        <v>260</v>
      </c>
      <c r="AU439" s="17" t="s">
        <v>86</v>
      </c>
    </row>
    <row r="440" s="12" customFormat="1">
      <c r="A440" s="12"/>
      <c r="B440" s="242"/>
      <c r="C440" s="243"/>
      <c r="D440" s="234" t="s">
        <v>276</v>
      </c>
      <c r="E440" s="244" t="s">
        <v>1</v>
      </c>
      <c r="F440" s="245" t="s">
        <v>3084</v>
      </c>
      <c r="G440" s="243"/>
      <c r="H440" s="246">
        <v>5</v>
      </c>
      <c r="I440" s="247"/>
      <c r="J440" s="243"/>
      <c r="K440" s="243"/>
      <c r="L440" s="248"/>
      <c r="M440" s="249"/>
      <c r="N440" s="250"/>
      <c r="O440" s="250"/>
      <c r="P440" s="250"/>
      <c r="Q440" s="250"/>
      <c r="R440" s="250"/>
      <c r="S440" s="250"/>
      <c r="T440" s="251"/>
      <c r="U440" s="12"/>
      <c r="V440" s="12"/>
      <c r="W440" s="12"/>
      <c r="X440" s="12"/>
      <c r="Y440" s="12"/>
      <c r="Z440" s="12"/>
      <c r="AA440" s="12"/>
      <c r="AB440" s="12"/>
      <c r="AC440" s="12"/>
      <c r="AD440" s="12"/>
      <c r="AE440" s="12"/>
      <c r="AT440" s="252" t="s">
        <v>276</v>
      </c>
      <c r="AU440" s="252" t="s">
        <v>86</v>
      </c>
      <c r="AV440" s="12" t="s">
        <v>86</v>
      </c>
      <c r="AW440" s="12" t="s">
        <v>32</v>
      </c>
      <c r="AX440" s="12" t="s">
        <v>76</v>
      </c>
      <c r="AY440" s="252" t="s">
        <v>251</v>
      </c>
    </row>
    <row r="441" s="12" customFormat="1">
      <c r="A441" s="12"/>
      <c r="B441" s="242"/>
      <c r="C441" s="243"/>
      <c r="D441" s="234" t="s">
        <v>276</v>
      </c>
      <c r="E441" s="244" t="s">
        <v>1</v>
      </c>
      <c r="F441" s="245" t="s">
        <v>3085</v>
      </c>
      <c r="G441" s="243"/>
      <c r="H441" s="246">
        <v>3</v>
      </c>
      <c r="I441" s="247"/>
      <c r="J441" s="243"/>
      <c r="K441" s="243"/>
      <c r="L441" s="248"/>
      <c r="M441" s="249"/>
      <c r="N441" s="250"/>
      <c r="O441" s="250"/>
      <c r="P441" s="250"/>
      <c r="Q441" s="250"/>
      <c r="R441" s="250"/>
      <c r="S441" s="250"/>
      <c r="T441" s="251"/>
      <c r="U441" s="12"/>
      <c r="V441" s="12"/>
      <c r="W441" s="12"/>
      <c r="X441" s="12"/>
      <c r="Y441" s="12"/>
      <c r="Z441" s="12"/>
      <c r="AA441" s="12"/>
      <c r="AB441" s="12"/>
      <c r="AC441" s="12"/>
      <c r="AD441" s="12"/>
      <c r="AE441" s="12"/>
      <c r="AT441" s="252" t="s">
        <v>276</v>
      </c>
      <c r="AU441" s="252" t="s">
        <v>86</v>
      </c>
      <c r="AV441" s="12" t="s">
        <v>86</v>
      </c>
      <c r="AW441" s="12" t="s">
        <v>32</v>
      </c>
      <c r="AX441" s="12" t="s">
        <v>76</v>
      </c>
      <c r="AY441" s="252" t="s">
        <v>251</v>
      </c>
    </row>
    <row r="442" s="15" customFormat="1">
      <c r="A442" s="15"/>
      <c r="B442" s="274"/>
      <c r="C442" s="275"/>
      <c r="D442" s="234" t="s">
        <v>276</v>
      </c>
      <c r="E442" s="276" t="s">
        <v>1</v>
      </c>
      <c r="F442" s="277" t="s">
        <v>423</v>
      </c>
      <c r="G442" s="275"/>
      <c r="H442" s="278">
        <v>8</v>
      </c>
      <c r="I442" s="279"/>
      <c r="J442" s="275"/>
      <c r="K442" s="275"/>
      <c r="L442" s="280"/>
      <c r="M442" s="281"/>
      <c r="N442" s="282"/>
      <c r="O442" s="282"/>
      <c r="P442" s="282"/>
      <c r="Q442" s="282"/>
      <c r="R442" s="282"/>
      <c r="S442" s="282"/>
      <c r="T442" s="283"/>
      <c r="U442" s="15"/>
      <c r="V442" s="15"/>
      <c r="W442" s="15"/>
      <c r="X442" s="15"/>
      <c r="Y442" s="15"/>
      <c r="Z442" s="15"/>
      <c r="AA442" s="15"/>
      <c r="AB442" s="15"/>
      <c r="AC442" s="15"/>
      <c r="AD442" s="15"/>
      <c r="AE442" s="15"/>
      <c r="AT442" s="284" t="s">
        <v>276</v>
      </c>
      <c r="AU442" s="284" t="s">
        <v>86</v>
      </c>
      <c r="AV442" s="15" t="s">
        <v>254</v>
      </c>
      <c r="AW442" s="15" t="s">
        <v>32</v>
      </c>
      <c r="AX442" s="15" t="s">
        <v>84</v>
      </c>
      <c r="AY442" s="284" t="s">
        <v>251</v>
      </c>
    </row>
    <row r="443" s="2" customFormat="1" ht="24.15" customHeight="1">
      <c r="A443" s="38"/>
      <c r="B443" s="39"/>
      <c r="C443" s="292" t="s">
        <v>1542</v>
      </c>
      <c r="D443" s="292" t="s">
        <v>1133</v>
      </c>
      <c r="E443" s="293" t="s">
        <v>3086</v>
      </c>
      <c r="F443" s="294" t="s">
        <v>3087</v>
      </c>
      <c r="G443" s="295" t="s">
        <v>416</v>
      </c>
      <c r="H443" s="296">
        <v>4</v>
      </c>
      <c r="I443" s="297"/>
      <c r="J443" s="298">
        <f>ROUND(I443*H443,2)</f>
        <v>0</v>
      </c>
      <c r="K443" s="299"/>
      <c r="L443" s="300"/>
      <c r="M443" s="301" t="s">
        <v>1</v>
      </c>
      <c r="N443" s="302" t="s">
        <v>41</v>
      </c>
      <c r="O443" s="91"/>
      <c r="P443" s="230">
        <f>O443*H443</f>
        <v>0</v>
      </c>
      <c r="Q443" s="230">
        <v>0.0025999999999999999</v>
      </c>
      <c r="R443" s="230">
        <f>Q443*H443</f>
        <v>0.0104</v>
      </c>
      <c r="S443" s="230">
        <v>0</v>
      </c>
      <c r="T443" s="231">
        <f>S443*H443</f>
        <v>0</v>
      </c>
      <c r="U443" s="38"/>
      <c r="V443" s="38"/>
      <c r="W443" s="38"/>
      <c r="X443" s="38"/>
      <c r="Y443" s="38"/>
      <c r="Z443" s="38"/>
      <c r="AA443" s="38"/>
      <c r="AB443" s="38"/>
      <c r="AC443" s="38"/>
      <c r="AD443" s="38"/>
      <c r="AE443" s="38"/>
      <c r="AR443" s="232" t="s">
        <v>299</v>
      </c>
      <c r="AT443" s="232" t="s">
        <v>1133</v>
      </c>
      <c r="AU443" s="232" t="s">
        <v>86</v>
      </c>
      <c r="AY443" s="17" t="s">
        <v>251</v>
      </c>
      <c r="BE443" s="233">
        <f>IF(N443="základní",J443,0)</f>
        <v>0</v>
      </c>
      <c r="BF443" s="233">
        <f>IF(N443="snížená",J443,0)</f>
        <v>0</v>
      </c>
      <c r="BG443" s="233">
        <f>IF(N443="zákl. přenesená",J443,0)</f>
        <v>0</v>
      </c>
      <c r="BH443" s="233">
        <f>IF(N443="sníž. přenesená",J443,0)</f>
        <v>0</v>
      </c>
      <c r="BI443" s="233">
        <f>IF(N443="nulová",J443,0)</f>
        <v>0</v>
      </c>
      <c r="BJ443" s="17" t="s">
        <v>84</v>
      </c>
      <c r="BK443" s="233">
        <f>ROUND(I443*H443,2)</f>
        <v>0</v>
      </c>
      <c r="BL443" s="17" t="s">
        <v>254</v>
      </c>
      <c r="BM443" s="232" t="s">
        <v>3088</v>
      </c>
    </row>
    <row r="444" s="2" customFormat="1">
      <c r="A444" s="38"/>
      <c r="B444" s="39"/>
      <c r="C444" s="40"/>
      <c r="D444" s="234" t="s">
        <v>260</v>
      </c>
      <c r="E444" s="40"/>
      <c r="F444" s="235" t="s">
        <v>3087</v>
      </c>
      <c r="G444" s="40"/>
      <c r="H444" s="40"/>
      <c r="I444" s="236"/>
      <c r="J444" s="40"/>
      <c r="K444" s="40"/>
      <c r="L444" s="44"/>
      <c r="M444" s="237"/>
      <c r="N444" s="238"/>
      <c r="O444" s="91"/>
      <c r="P444" s="91"/>
      <c r="Q444" s="91"/>
      <c r="R444" s="91"/>
      <c r="S444" s="91"/>
      <c r="T444" s="92"/>
      <c r="U444" s="38"/>
      <c r="V444" s="38"/>
      <c r="W444" s="38"/>
      <c r="X444" s="38"/>
      <c r="Y444" s="38"/>
      <c r="Z444" s="38"/>
      <c r="AA444" s="38"/>
      <c r="AB444" s="38"/>
      <c r="AC444" s="38"/>
      <c r="AD444" s="38"/>
      <c r="AE444" s="38"/>
      <c r="AT444" s="17" t="s">
        <v>260</v>
      </c>
      <c r="AU444" s="17" t="s">
        <v>86</v>
      </c>
    </row>
    <row r="445" s="12" customFormat="1">
      <c r="A445" s="12"/>
      <c r="B445" s="242"/>
      <c r="C445" s="243"/>
      <c r="D445" s="234" t="s">
        <v>276</v>
      </c>
      <c r="E445" s="244" t="s">
        <v>1</v>
      </c>
      <c r="F445" s="245" t="s">
        <v>3089</v>
      </c>
      <c r="G445" s="243"/>
      <c r="H445" s="246">
        <v>2</v>
      </c>
      <c r="I445" s="247"/>
      <c r="J445" s="243"/>
      <c r="K445" s="243"/>
      <c r="L445" s="248"/>
      <c r="M445" s="249"/>
      <c r="N445" s="250"/>
      <c r="O445" s="250"/>
      <c r="P445" s="250"/>
      <c r="Q445" s="250"/>
      <c r="R445" s="250"/>
      <c r="S445" s="250"/>
      <c r="T445" s="251"/>
      <c r="U445" s="12"/>
      <c r="V445" s="12"/>
      <c r="W445" s="12"/>
      <c r="X445" s="12"/>
      <c r="Y445" s="12"/>
      <c r="Z445" s="12"/>
      <c r="AA445" s="12"/>
      <c r="AB445" s="12"/>
      <c r="AC445" s="12"/>
      <c r="AD445" s="12"/>
      <c r="AE445" s="12"/>
      <c r="AT445" s="252" t="s">
        <v>276</v>
      </c>
      <c r="AU445" s="252" t="s">
        <v>86</v>
      </c>
      <c r="AV445" s="12" t="s">
        <v>86</v>
      </c>
      <c r="AW445" s="12" t="s">
        <v>32</v>
      </c>
      <c r="AX445" s="12" t="s">
        <v>76</v>
      </c>
      <c r="AY445" s="252" t="s">
        <v>251</v>
      </c>
    </row>
    <row r="446" s="12" customFormat="1">
      <c r="A446" s="12"/>
      <c r="B446" s="242"/>
      <c r="C446" s="243"/>
      <c r="D446" s="234" t="s">
        <v>276</v>
      </c>
      <c r="E446" s="244" t="s">
        <v>1</v>
      </c>
      <c r="F446" s="245" t="s">
        <v>3090</v>
      </c>
      <c r="G446" s="243"/>
      <c r="H446" s="246">
        <v>2</v>
      </c>
      <c r="I446" s="247"/>
      <c r="J446" s="243"/>
      <c r="K446" s="243"/>
      <c r="L446" s="248"/>
      <c r="M446" s="249"/>
      <c r="N446" s="250"/>
      <c r="O446" s="250"/>
      <c r="P446" s="250"/>
      <c r="Q446" s="250"/>
      <c r="R446" s="250"/>
      <c r="S446" s="250"/>
      <c r="T446" s="251"/>
      <c r="U446" s="12"/>
      <c r="V446" s="12"/>
      <c r="W446" s="12"/>
      <c r="X446" s="12"/>
      <c r="Y446" s="12"/>
      <c r="Z446" s="12"/>
      <c r="AA446" s="12"/>
      <c r="AB446" s="12"/>
      <c r="AC446" s="12"/>
      <c r="AD446" s="12"/>
      <c r="AE446" s="12"/>
      <c r="AT446" s="252" t="s">
        <v>276</v>
      </c>
      <c r="AU446" s="252" t="s">
        <v>86</v>
      </c>
      <c r="AV446" s="12" t="s">
        <v>86</v>
      </c>
      <c r="AW446" s="12" t="s">
        <v>32</v>
      </c>
      <c r="AX446" s="12" t="s">
        <v>76</v>
      </c>
      <c r="AY446" s="252" t="s">
        <v>251</v>
      </c>
    </row>
    <row r="447" s="15" customFormat="1">
      <c r="A447" s="15"/>
      <c r="B447" s="274"/>
      <c r="C447" s="275"/>
      <c r="D447" s="234" t="s">
        <v>276</v>
      </c>
      <c r="E447" s="276" t="s">
        <v>1</v>
      </c>
      <c r="F447" s="277" t="s">
        <v>423</v>
      </c>
      <c r="G447" s="275"/>
      <c r="H447" s="278">
        <v>4</v>
      </c>
      <c r="I447" s="279"/>
      <c r="J447" s="275"/>
      <c r="K447" s="275"/>
      <c r="L447" s="280"/>
      <c r="M447" s="281"/>
      <c r="N447" s="282"/>
      <c r="O447" s="282"/>
      <c r="P447" s="282"/>
      <c r="Q447" s="282"/>
      <c r="R447" s="282"/>
      <c r="S447" s="282"/>
      <c r="T447" s="283"/>
      <c r="U447" s="15"/>
      <c r="V447" s="15"/>
      <c r="W447" s="15"/>
      <c r="X447" s="15"/>
      <c r="Y447" s="15"/>
      <c r="Z447" s="15"/>
      <c r="AA447" s="15"/>
      <c r="AB447" s="15"/>
      <c r="AC447" s="15"/>
      <c r="AD447" s="15"/>
      <c r="AE447" s="15"/>
      <c r="AT447" s="284" t="s">
        <v>276</v>
      </c>
      <c r="AU447" s="284" t="s">
        <v>86</v>
      </c>
      <c r="AV447" s="15" t="s">
        <v>254</v>
      </c>
      <c r="AW447" s="15" t="s">
        <v>32</v>
      </c>
      <c r="AX447" s="15" t="s">
        <v>84</v>
      </c>
      <c r="AY447" s="284" t="s">
        <v>251</v>
      </c>
    </row>
    <row r="448" s="2" customFormat="1" ht="24.15" customHeight="1">
      <c r="A448" s="38"/>
      <c r="B448" s="39"/>
      <c r="C448" s="220" t="s">
        <v>1549</v>
      </c>
      <c r="D448" s="220" t="s">
        <v>255</v>
      </c>
      <c r="E448" s="221" t="s">
        <v>1637</v>
      </c>
      <c r="F448" s="222" t="s">
        <v>1638</v>
      </c>
      <c r="G448" s="223" t="s">
        <v>416</v>
      </c>
      <c r="H448" s="224">
        <v>1</v>
      </c>
      <c r="I448" s="225"/>
      <c r="J448" s="226">
        <f>ROUND(I448*H448,2)</f>
        <v>0</v>
      </c>
      <c r="K448" s="227"/>
      <c r="L448" s="44"/>
      <c r="M448" s="228" t="s">
        <v>1</v>
      </c>
      <c r="N448" s="229" t="s">
        <v>41</v>
      </c>
      <c r="O448" s="91"/>
      <c r="P448" s="230">
        <f>O448*H448</f>
        <v>0</v>
      </c>
      <c r="Q448" s="230">
        <v>0.10940999999999999</v>
      </c>
      <c r="R448" s="230">
        <f>Q448*H448</f>
        <v>0.10940999999999999</v>
      </c>
      <c r="S448" s="230">
        <v>0</v>
      </c>
      <c r="T448" s="231">
        <f>S448*H448</f>
        <v>0</v>
      </c>
      <c r="U448" s="38"/>
      <c r="V448" s="38"/>
      <c r="W448" s="38"/>
      <c r="X448" s="38"/>
      <c r="Y448" s="38"/>
      <c r="Z448" s="38"/>
      <c r="AA448" s="38"/>
      <c r="AB448" s="38"/>
      <c r="AC448" s="38"/>
      <c r="AD448" s="38"/>
      <c r="AE448" s="38"/>
      <c r="AR448" s="232" t="s">
        <v>254</v>
      </c>
      <c r="AT448" s="232" t="s">
        <v>255</v>
      </c>
      <c r="AU448" s="232" t="s">
        <v>86</v>
      </c>
      <c r="AY448" s="17" t="s">
        <v>251</v>
      </c>
      <c r="BE448" s="233">
        <f>IF(N448="základní",J448,0)</f>
        <v>0</v>
      </c>
      <c r="BF448" s="233">
        <f>IF(N448="snížená",J448,0)</f>
        <v>0</v>
      </c>
      <c r="BG448" s="233">
        <f>IF(N448="zákl. přenesená",J448,0)</f>
        <v>0</v>
      </c>
      <c r="BH448" s="233">
        <f>IF(N448="sníž. přenesená",J448,0)</f>
        <v>0</v>
      </c>
      <c r="BI448" s="233">
        <f>IF(N448="nulová",J448,0)</f>
        <v>0</v>
      </c>
      <c r="BJ448" s="17" t="s">
        <v>84</v>
      </c>
      <c r="BK448" s="233">
        <f>ROUND(I448*H448,2)</f>
        <v>0</v>
      </c>
      <c r="BL448" s="17" t="s">
        <v>254</v>
      </c>
      <c r="BM448" s="232" t="s">
        <v>3091</v>
      </c>
    </row>
    <row r="449" s="2" customFormat="1">
      <c r="A449" s="38"/>
      <c r="B449" s="39"/>
      <c r="C449" s="40"/>
      <c r="D449" s="234" t="s">
        <v>260</v>
      </c>
      <c r="E449" s="40"/>
      <c r="F449" s="235" t="s">
        <v>3092</v>
      </c>
      <c r="G449" s="40"/>
      <c r="H449" s="40"/>
      <c r="I449" s="236"/>
      <c r="J449" s="40"/>
      <c r="K449" s="40"/>
      <c r="L449" s="44"/>
      <c r="M449" s="237"/>
      <c r="N449" s="238"/>
      <c r="O449" s="91"/>
      <c r="P449" s="91"/>
      <c r="Q449" s="91"/>
      <c r="R449" s="91"/>
      <c r="S449" s="91"/>
      <c r="T449" s="92"/>
      <c r="U449" s="38"/>
      <c r="V449" s="38"/>
      <c r="W449" s="38"/>
      <c r="X449" s="38"/>
      <c r="Y449" s="38"/>
      <c r="Z449" s="38"/>
      <c r="AA449" s="38"/>
      <c r="AB449" s="38"/>
      <c r="AC449" s="38"/>
      <c r="AD449" s="38"/>
      <c r="AE449" s="38"/>
      <c r="AT449" s="17" t="s">
        <v>260</v>
      </c>
      <c r="AU449" s="17" t="s">
        <v>86</v>
      </c>
    </row>
    <row r="450" s="2" customFormat="1">
      <c r="A450" s="38"/>
      <c r="B450" s="39"/>
      <c r="C450" s="40"/>
      <c r="D450" s="240" t="s">
        <v>274</v>
      </c>
      <c r="E450" s="40"/>
      <c r="F450" s="241" t="s">
        <v>3093</v>
      </c>
      <c r="G450" s="40"/>
      <c r="H450" s="40"/>
      <c r="I450" s="236"/>
      <c r="J450" s="40"/>
      <c r="K450" s="40"/>
      <c r="L450" s="44"/>
      <c r="M450" s="237"/>
      <c r="N450" s="238"/>
      <c r="O450" s="91"/>
      <c r="P450" s="91"/>
      <c r="Q450" s="91"/>
      <c r="R450" s="91"/>
      <c r="S450" s="91"/>
      <c r="T450" s="92"/>
      <c r="U450" s="38"/>
      <c r="V450" s="38"/>
      <c r="W450" s="38"/>
      <c r="X450" s="38"/>
      <c r="Y450" s="38"/>
      <c r="Z450" s="38"/>
      <c r="AA450" s="38"/>
      <c r="AB450" s="38"/>
      <c r="AC450" s="38"/>
      <c r="AD450" s="38"/>
      <c r="AE450" s="38"/>
      <c r="AT450" s="17" t="s">
        <v>274</v>
      </c>
      <c r="AU450" s="17" t="s">
        <v>86</v>
      </c>
    </row>
    <row r="451" s="12" customFormat="1">
      <c r="A451" s="12"/>
      <c r="B451" s="242"/>
      <c r="C451" s="243"/>
      <c r="D451" s="234" t="s">
        <v>276</v>
      </c>
      <c r="E451" s="244" t="s">
        <v>1</v>
      </c>
      <c r="F451" s="245" t="s">
        <v>84</v>
      </c>
      <c r="G451" s="243"/>
      <c r="H451" s="246">
        <v>1</v>
      </c>
      <c r="I451" s="247"/>
      <c r="J451" s="243"/>
      <c r="K451" s="243"/>
      <c r="L451" s="248"/>
      <c r="M451" s="249"/>
      <c r="N451" s="250"/>
      <c r="O451" s="250"/>
      <c r="P451" s="250"/>
      <c r="Q451" s="250"/>
      <c r="R451" s="250"/>
      <c r="S451" s="250"/>
      <c r="T451" s="251"/>
      <c r="U451" s="12"/>
      <c r="V451" s="12"/>
      <c r="W451" s="12"/>
      <c r="X451" s="12"/>
      <c r="Y451" s="12"/>
      <c r="Z451" s="12"/>
      <c r="AA451" s="12"/>
      <c r="AB451" s="12"/>
      <c r="AC451" s="12"/>
      <c r="AD451" s="12"/>
      <c r="AE451" s="12"/>
      <c r="AT451" s="252" t="s">
        <v>276</v>
      </c>
      <c r="AU451" s="252" t="s">
        <v>86</v>
      </c>
      <c r="AV451" s="12" t="s">
        <v>86</v>
      </c>
      <c r="AW451" s="12" t="s">
        <v>32</v>
      </c>
      <c r="AX451" s="12" t="s">
        <v>84</v>
      </c>
      <c r="AY451" s="252" t="s">
        <v>251</v>
      </c>
    </row>
    <row r="452" s="2" customFormat="1" ht="16.5" customHeight="1">
      <c r="A452" s="38"/>
      <c r="B452" s="39"/>
      <c r="C452" s="292" t="s">
        <v>1557</v>
      </c>
      <c r="D452" s="292" t="s">
        <v>1133</v>
      </c>
      <c r="E452" s="293" t="s">
        <v>2343</v>
      </c>
      <c r="F452" s="294" t="s">
        <v>2344</v>
      </c>
      <c r="G452" s="295" t="s">
        <v>416</v>
      </c>
      <c r="H452" s="296">
        <v>16</v>
      </c>
      <c r="I452" s="297"/>
      <c r="J452" s="298">
        <f>ROUND(I452*H452,2)</f>
        <v>0</v>
      </c>
      <c r="K452" s="299"/>
      <c r="L452" s="300"/>
      <c r="M452" s="301" t="s">
        <v>1</v>
      </c>
      <c r="N452" s="302" t="s">
        <v>41</v>
      </c>
      <c r="O452" s="91"/>
      <c r="P452" s="230">
        <f>O452*H452</f>
        <v>0</v>
      </c>
      <c r="Q452" s="230">
        <v>0.00040000000000000002</v>
      </c>
      <c r="R452" s="230">
        <f>Q452*H452</f>
        <v>0.0064000000000000003</v>
      </c>
      <c r="S452" s="230">
        <v>0</v>
      </c>
      <c r="T452" s="231">
        <f>S452*H452</f>
        <v>0</v>
      </c>
      <c r="U452" s="38"/>
      <c r="V452" s="38"/>
      <c r="W452" s="38"/>
      <c r="X452" s="38"/>
      <c r="Y452" s="38"/>
      <c r="Z452" s="38"/>
      <c r="AA452" s="38"/>
      <c r="AB452" s="38"/>
      <c r="AC452" s="38"/>
      <c r="AD452" s="38"/>
      <c r="AE452" s="38"/>
      <c r="AR452" s="232" t="s">
        <v>299</v>
      </c>
      <c r="AT452" s="232" t="s">
        <v>1133</v>
      </c>
      <c r="AU452" s="232" t="s">
        <v>86</v>
      </c>
      <c r="AY452" s="17" t="s">
        <v>251</v>
      </c>
      <c r="BE452" s="233">
        <f>IF(N452="základní",J452,0)</f>
        <v>0</v>
      </c>
      <c r="BF452" s="233">
        <f>IF(N452="snížená",J452,0)</f>
        <v>0</v>
      </c>
      <c r="BG452" s="233">
        <f>IF(N452="zákl. přenesená",J452,0)</f>
        <v>0</v>
      </c>
      <c r="BH452" s="233">
        <f>IF(N452="sníž. přenesená",J452,0)</f>
        <v>0</v>
      </c>
      <c r="BI452" s="233">
        <f>IF(N452="nulová",J452,0)</f>
        <v>0</v>
      </c>
      <c r="BJ452" s="17" t="s">
        <v>84</v>
      </c>
      <c r="BK452" s="233">
        <f>ROUND(I452*H452,2)</f>
        <v>0</v>
      </c>
      <c r="BL452" s="17" t="s">
        <v>254</v>
      </c>
      <c r="BM452" s="232" t="s">
        <v>3094</v>
      </c>
    </row>
    <row r="453" s="2" customFormat="1">
      <c r="A453" s="38"/>
      <c r="B453" s="39"/>
      <c r="C453" s="40"/>
      <c r="D453" s="234" t="s">
        <v>260</v>
      </c>
      <c r="E453" s="40"/>
      <c r="F453" s="235" t="s">
        <v>2346</v>
      </c>
      <c r="G453" s="40"/>
      <c r="H453" s="40"/>
      <c r="I453" s="236"/>
      <c r="J453" s="40"/>
      <c r="K453" s="40"/>
      <c r="L453" s="44"/>
      <c r="M453" s="237"/>
      <c r="N453" s="238"/>
      <c r="O453" s="91"/>
      <c r="P453" s="91"/>
      <c r="Q453" s="91"/>
      <c r="R453" s="91"/>
      <c r="S453" s="91"/>
      <c r="T453" s="92"/>
      <c r="U453" s="38"/>
      <c r="V453" s="38"/>
      <c r="W453" s="38"/>
      <c r="X453" s="38"/>
      <c r="Y453" s="38"/>
      <c r="Z453" s="38"/>
      <c r="AA453" s="38"/>
      <c r="AB453" s="38"/>
      <c r="AC453" s="38"/>
      <c r="AD453" s="38"/>
      <c r="AE453" s="38"/>
      <c r="AT453" s="17" t="s">
        <v>260</v>
      </c>
      <c r="AU453" s="17" t="s">
        <v>86</v>
      </c>
    </row>
    <row r="454" s="12" customFormat="1">
      <c r="A454" s="12"/>
      <c r="B454" s="242"/>
      <c r="C454" s="243"/>
      <c r="D454" s="234" t="s">
        <v>276</v>
      </c>
      <c r="E454" s="244" t="s">
        <v>1</v>
      </c>
      <c r="F454" s="245" t="s">
        <v>3095</v>
      </c>
      <c r="G454" s="243"/>
      <c r="H454" s="246">
        <v>16</v>
      </c>
      <c r="I454" s="247"/>
      <c r="J454" s="243"/>
      <c r="K454" s="243"/>
      <c r="L454" s="248"/>
      <c r="M454" s="249"/>
      <c r="N454" s="250"/>
      <c r="O454" s="250"/>
      <c r="P454" s="250"/>
      <c r="Q454" s="250"/>
      <c r="R454" s="250"/>
      <c r="S454" s="250"/>
      <c r="T454" s="251"/>
      <c r="U454" s="12"/>
      <c r="V454" s="12"/>
      <c r="W454" s="12"/>
      <c r="X454" s="12"/>
      <c r="Y454" s="12"/>
      <c r="Z454" s="12"/>
      <c r="AA454" s="12"/>
      <c r="AB454" s="12"/>
      <c r="AC454" s="12"/>
      <c r="AD454" s="12"/>
      <c r="AE454" s="12"/>
      <c r="AT454" s="252" t="s">
        <v>276</v>
      </c>
      <c r="AU454" s="252" t="s">
        <v>86</v>
      </c>
      <c r="AV454" s="12" t="s">
        <v>86</v>
      </c>
      <c r="AW454" s="12" t="s">
        <v>32</v>
      </c>
      <c r="AX454" s="12" t="s">
        <v>84</v>
      </c>
      <c r="AY454" s="252" t="s">
        <v>251</v>
      </c>
    </row>
    <row r="455" s="2" customFormat="1" ht="16.5" customHeight="1">
      <c r="A455" s="38"/>
      <c r="B455" s="39"/>
      <c r="C455" s="292" t="s">
        <v>1564</v>
      </c>
      <c r="D455" s="292" t="s">
        <v>1133</v>
      </c>
      <c r="E455" s="293" t="s">
        <v>2340</v>
      </c>
      <c r="F455" s="294" t="s">
        <v>2341</v>
      </c>
      <c r="G455" s="295" t="s">
        <v>416</v>
      </c>
      <c r="H455" s="296">
        <v>4</v>
      </c>
      <c r="I455" s="297"/>
      <c r="J455" s="298">
        <f>ROUND(I455*H455,2)</f>
        <v>0</v>
      </c>
      <c r="K455" s="299"/>
      <c r="L455" s="300"/>
      <c r="M455" s="301" t="s">
        <v>1</v>
      </c>
      <c r="N455" s="302" t="s">
        <v>41</v>
      </c>
      <c r="O455" s="91"/>
      <c r="P455" s="230">
        <f>O455*H455</f>
        <v>0</v>
      </c>
      <c r="Q455" s="230">
        <v>0.0064999999999999997</v>
      </c>
      <c r="R455" s="230">
        <f>Q455*H455</f>
        <v>0.025999999999999999</v>
      </c>
      <c r="S455" s="230">
        <v>0</v>
      </c>
      <c r="T455" s="231">
        <f>S455*H455</f>
        <v>0</v>
      </c>
      <c r="U455" s="38"/>
      <c r="V455" s="38"/>
      <c r="W455" s="38"/>
      <c r="X455" s="38"/>
      <c r="Y455" s="38"/>
      <c r="Z455" s="38"/>
      <c r="AA455" s="38"/>
      <c r="AB455" s="38"/>
      <c r="AC455" s="38"/>
      <c r="AD455" s="38"/>
      <c r="AE455" s="38"/>
      <c r="AR455" s="232" t="s">
        <v>299</v>
      </c>
      <c r="AT455" s="232" t="s">
        <v>1133</v>
      </c>
      <c r="AU455" s="232" t="s">
        <v>86</v>
      </c>
      <c r="AY455" s="17" t="s">
        <v>251</v>
      </c>
      <c r="BE455" s="233">
        <f>IF(N455="základní",J455,0)</f>
        <v>0</v>
      </c>
      <c r="BF455" s="233">
        <f>IF(N455="snížená",J455,0)</f>
        <v>0</v>
      </c>
      <c r="BG455" s="233">
        <f>IF(N455="zákl. přenesená",J455,0)</f>
        <v>0</v>
      </c>
      <c r="BH455" s="233">
        <f>IF(N455="sníž. přenesená",J455,0)</f>
        <v>0</v>
      </c>
      <c r="BI455" s="233">
        <f>IF(N455="nulová",J455,0)</f>
        <v>0</v>
      </c>
      <c r="BJ455" s="17" t="s">
        <v>84</v>
      </c>
      <c r="BK455" s="233">
        <f>ROUND(I455*H455,2)</f>
        <v>0</v>
      </c>
      <c r="BL455" s="17" t="s">
        <v>254</v>
      </c>
      <c r="BM455" s="232" t="s">
        <v>3096</v>
      </c>
    </row>
    <row r="456" s="2" customFormat="1">
      <c r="A456" s="38"/>
      <c r="B456" s="39"/>
      <c r="C456" s="40"/>
      <c r="D456" s="234" t="s">
        <v>260</v>
      </c>
      <c r="E456" s="40"/>
      <c r="F456" s="235" t="s">
        <v>2341</v>
      </c>
      <c r="G456" s="40"/>
      <c r="H456" s="40"/>
      <c r="I456" s="236"/>
      <c r="J456" s="40"/>
      <c r="K456" s="40"/>
      <c r="L456" s="44"/>
      <c r="M456" s="237"/>
      <c r="N456" s="238"/>
      <c r="O456" s="91"/>
      <c r="P456" s="91"/>
      <c r="Q456" s="91"/>
      <c r="R456" s="91"/>
      <c r="S456" s="91"/>
      <c r="T456" s="92"/>
      <c r="U456" s="38"/>
      <c r="V456" s="38"/>
      <c r="W456" s="38"/>
      <c r="X456" s="38"/>
      <c r="Y456" s="38"/>
      <c r="Z456" s="38"/>
      <c r="AA456" s="38"/>
      <c r="AB456" s="38"/>
      <c r="AC456" s="38"/>
      <c r="AD456" s="38"/>
      <c r="AE456" s="38"/>
      <c r="AT456" s="17" t="s">
        <v>260</v>
      </c>
      <c r="AU456" s="17" t="s">
        <v>86</v>
      </c>
    </row>
    <row r="457" s="12" customFormat="1">
      <c r="A457" s="12"/>
      <c r="B457" s="242"/>
      <c r="C457" s="243"/>
      <c r="D457" s="234" t="s">
        <v>276</v>
      </c>
      <c r="E457" s="244" t="s">
        <v>1</v>
      </c>
      <c r="F457" s="245" t="s">
        <v>254</v>
      </c>
      <c r="G457" s="243"/>
      <c r="H457" s="246">
        <v>4</v>
      </c>
      <c r="I457" s="247"/>
      <c r="J457" s="243"/>
      <c r="K457" s="243"/>
      <c r="L457" s="248"/>
      <c r="M457" s="249"/>
      <c r="N457" s="250"/>
      <c r="O457" s="250"/>
      <c r="P457" s="250"/>
      <c r="Q457" s="250"/>
      <c r="R457" s="250"/>
      <c r="S457" s="250"/>
      <c r="T457" s="251"/>
      <c r="U457" s="12"/>
      <c r="V457" s="12"/>
      <c r="W457" s="12"/>
      <c r="X457" s="12"/>
      <c r="Y457" s="12"/>
      <c r="Z457" s="12"/>
      <c r="AA457" s="12"/>
      <c r="AB457" s="12"/>
      <c r="AC457" s="12"/>
      <c r="AD457" s="12"/>
      <c r="AE457" s="12"/>
      <c r="AT457" s="252" t="s">
        <v>276</v>
      </c>
      <c r="AU457" s="252" t="s">
        <v>86</v>
      </c>
      <c r="AV457" s="12" t="s">
        <v>86</v>
      </c>
      <c r="AW457" s="12" t="s">
        <v>32</v>
      </c>
      <c r="AX457" s="12" t="s">
        <v>84</v>
      </c>
      <c r="AY457" s="252" t="s">
        <v>251</v>
      </c>
    </row>
    <row r="458" s="2" customFormat="1" ht="16.5" customHeight="1">
      <c r="A458" s="38"/>
      <c r="B458" s="39"/>
      <c r="C458" s="292" t="s">
        <v>1571</v>
      </c>
      <c r="D458" s="292" t="s">
        <v>1133</v>
      </c>
      <c r="E458" s="293" t="s">
        <v>1645</v>
      </c>
      <c r="F458" s="294" t="s">
        <v>1646</v>
      </c>
      <c r="G458" s="295" t="s">
        <v>416</v>
      </c>
      <c r="H458" s="296">
        <v>1</v>
      </c>
      <c r="I458" s="297"/>
      <c r="J458" s="298">
        <f>ROUND(I458*H458,2)</f>
        <v>0</v>
      </c>
      <c r="K458" s="299"/>
      <c r="L458" s="300"/>
      <c r="M458" s="301" t="s">
        <v>1</v>
      </c>
      <c r="N458" s="302" t="s">
        <v>41</v>
      </c>
      <c r="O458" s="91"/>
      <c r="P458" s="230">
        <f>O458*H458</f>
        <v>0</v>
      </c>
      <c r="Q458" s="230">
        <v>0.0030000000000000001</v>
      </c>
      <c r="R458" s="230">
        <f>Q458*H458</f>
        <v>0.0030000000000000001</v>
      </c>
      <c r="S458" s="230">
        <v>0</v>
      </c>
      <c r="T458" s="231">
        <f>S458*H458</f>
        <v>0</v>
      </c>
      <c r="U458" s="38"/>
      <c r="V458" s="38"/>
      <c r="W458" s="38"/>
      <c r="X458" s="38"/>
      <c r="Y458" s="38"/>
      <c r="Z458" s="38"/>
      <c r="AA458" s="38"/>
      <c r="AB458" s="38"/>
      <c r="AC458" s="38"/>
      <c r="AD458" s="38"/>
      <c r="AE458" s="38"/>
      <c r="AR458" s="232" t="s">
        <v>299</v>
      </c>
      <c r="AT458" s="232" t="s">
        <v>1133</v>
      </c>
      <c r="AU458" s="232" t="s">
        <v>86</v>
      </c>
      <c r="AY458" s="17" t="s">
        <v>251</v>
      </c>
      <c r="BE458" s="233">
        <f>IF(N458="základní",J458,0)</f>
        <v>0</v>
      </c>
      <c r="BF458" s="233">
        <f>IF(N458="snížená",J458,0)</f>
        <v>0</v>
      </c>
      <c r="BG458" s="233">
        <f>IF(N458="zákl. přenesená",J458,0)</f>
        <v>0</v>
      </c>
      <c r="BH458" s="233">
        <f>IF(N458="sníž. přenesená",J458,0)</f>
        <v>0</v>
      </c>
      <c r="BI458" s="233">
        <f>IF(N458="nulová",J458,0)</f>
        <v>0</v>
      </c>
      <c r="BJ458" s="17" t="s">
        <v>84</v>
      </c>
      <c r="BK458" s="233">
        <f>ROUND(I458*H458,2)</f>
        <v>0</v>
      </c>
      <c r="BL458" s="17" t="s">
        <v>254</v>
      </c>
      <c r="BM458" s="232" t="s">
        <v>3097</v>
      </c>
    </row>
    <row r="459" s="2" customFormat="1">
      <c r="A459" s="38"/>
      <c r="B459" s="39"/>
      <c r="C459" s="40"/>
      <c r="D459" s="234" t="s">
        <v>260</v>
      </c>
      <c r="E459" s="40"/>
      <c r="F459" s="235" t="s">
        <v>1646</v>
      </c>
      <c r="G459" s="40"/>
      <c r="H459" s="40"/>
      <c r="I459" s="236"/>
      <c r="J459" s="40"/>
      <c r="K459" s="40"/>
      <c r="L459" s="44"/>
      <c r="M459" s="237"/>
      <c r="N459" s="238"/>
      <c r="O459" s="91"/>
      <c r="P459" s="91"/>
      <c r="Q459" s="91"/>
      <c r="R459" s="91"/>
      <c r="S459" s="91"/>
      <c r="T459" s="92"/>
      <c r="U459" s="38"/>
      <c r="V459" s="38"/>
      <c r="W459" s="38"/>
      <c r="X459" s="38"/>
      <c r="Y459" s="38"/>
      <c r="Z459" s="38"/>
      <c r="AA459" s="38"/>
      <c r="AB459" s="38"/>
      <c r="AC459" s="38"/>
      <c r="AD459" s="38"/>
      <c r="AE459" s="38"/>
      <c r="AT459" s="17" t="s">
        <v>260</v>
      </c>
      <c r="AU459" s="17" t="s">
        <v>86</v>
      </c>
    </row>
    <row r="460" s="12" customFormat="1">
      <c r="A460" s="12"/>
      <c r="B460" s="242"/>
      <c r="C460" s="243"/>
      <c r="D460" s="234" t="s">
        <v>276</v>
      </c>
      <c r="E460" s="244" t="s">
        <v>1</v>
      </c>
      <c r="F460" s="245" t="s">
        <v>3098</v>
      </c>
      <c r="G460" s="243"/>
      <c r="H460" s="246">
        <v>1</v>
      </c>
      <c r="I460" s="247"/>
      <c r="J460" s="243"/>
      <c r="K460" s="243"/>
      <c r="L460" s="248"/>
      <c r="M460" s="249"/>
      <c r="N460" s="250"/>
      <c r="O460" s="250"/>
      <c r="P460" s="250"/>
      <c r="Q460" s="250"/>
      <c r="R460" s="250"/>
      <c r="S460" s="250"/>
      <c r="T460" s="251"/>
      <c r="U460" s="12"/>
      <c r="V460" s="12"/>
      <c r="W460" s="12"/>
      <c r="X460" s="12"/>
      <c r="Y460" s="12"/>
      <c r="Z460" s="12"/>
      <c r="AA460" s="12"/>
      <c r="AB460" s="12"/>
      <c r="AC460" s="12"/>
      <c r="AD460" s="12"/>
      <c r="AE460" s="12"/>
      <c r="AT460" s="252" t="s">
        <v>276</v>
      </c>
      <c r="AU460" s="252" t="s">
        <v>86</v>
      </c>
      <c r="AV460" s="12" t="s">
        <v>86</v>
      </c>
      <c r="AW460" s="12" t="s">
        <v>32</v>
      </c>
      <c r="AX460" s="12" t="s">
        <v>84</v>
      </c>
      <c r="AY460" s="252" t="s">
        <v>251</v>
      </c>
    </row>
    <row r="461" s="2" customFormat="1" ht="21.75" customHeight="1">
      <c r="A461" s="38"/>
      <c r="B461" s="39"/>
      <c r="C461" s="292" t="s">
        <v>1580</v>
      </c>
      <c r="D461" s="292" t="s">
        <v>1133</v>
      </c>
      <c r="E461" s="293" t="s">
        <v>1649</v>
      </c>
      <c r="F461" s="294" t="s">
        <v>1650</v>
      </c>
      <c r="G461" s="295" t="s">
        <v>416</v>
      </c>
      <c r="H461" s="296">
        <v>1</v>
      </c>
      <c r="I461" s="297"/>
      <c r="J461" s="298">
        <f>ROUND(I461*H461,2)</f>
        <v>0</v>
      </c>
      <c r="K461" s="299"/>
      <c r="L461" s="300"/>
      <c r="M461" s="301" t="s">
        <v>1</v>
      </c>
      <c r="N461" s="302" t="s">
        <v>41</v>
      </c>
      <c r="O461" s="91"/>
      <c r="P461" s="230">
        <f>O461*H461</f>
        <v>0</v>
      </c>
      <c r="Q461" s="230">
        <v>0.0061000000000000004</v>
      </c>
      <c r="R461" s="230">
        <f>Q461*H461</f>
        <v>0.0061000000000000004</v>
      </c>
      <c r="S461" s="230">
        <v>0</v>
      </c>
      <c r="T461" s="231">
        <f>S461*H461</f>
        <v>0</v>
      </c>
      <c r="U461" s="38"/>
      <c r="V461" s="38"/>
      <c r="W461" s="38"/>
      <c r="X461" s="38"/>
      <c r="Y461" s="38"/>
      <c r="Z461" s="38"/>
      <c r="AA461" s="38"/>
      <c r="AB461" s="38"/>
      <c r="AC461" s="38"/>
      <c r="AD461" s="38"/>
      <c r="AE461" s="38"/>
      <c r="AR461" s="232" t="s">
        <v>299</v>
      </c>
      <c r="AT461" s="232" t="s">
        <v>1133</v>
      </c>
      <c r="AU461" s="232" t="s">
        <v>86</v>
      </c>
      <c r="AY461" s="17" t="s">
        <v>251</v>
      </c>
      <c r="BE461" s="233">
        <f>IF(N461="základní",J461,0)</f>
        <v>0</v>
      </c>
      <c r="BF461" s="233">
        <f>IF(N461="snížená",J461,0)</f>
        <v>0</v>
      </c>
      <c r="BG461" s="233">
        <f>IF(N461="zákl. přenesená",J461,0)</f>
        <v>0</v>
      </c>
      <c r="BH461" s="233">
        <f>IF(N461="sníž. přenesená",J461,0)</f>
        <v>0</v>
      </c>
      <c r="BI461" s="233">
        <f>IF(N461="nulová",J461,0)</f>
        <v>0</v>
      </c>
      <c r="BJ461" s="17" t="s">
        <v>84</v>
      </c>
      <c r="BK461" s="233">
        <f>ROUND(I461*H461,2)</f>
        <v>0</v>
      </c>
      <c r="BL461" s="17" t="s">
        <v>254</v>
      </c>
      <c r="BM461" s="232" t="s">
        <v>3099</v>
      </c>
    </row>
    <row r="462" s="2" customFormat="1">
      <c r="A462" s="38"/>
      <c r="B462" s="39"/>
      <c r="C462" s="40"/>
      <c r="D462" s="234" t="s">
        <v>260</v>
      </c>
      <c r="E462" s="40"/>
      <c r="F462" s="235" t="s">
        <v>1650</v>
      </c>
      <c r="G462" s="40"/>
      <c r="H462" s="40"/>
      <c r="I462" s="236"/>
      <c r="J462" s="40"/>
      <c r="K462" s="40"/>
      <c r="L462" s="44"/>
      <c r="M462" s="237"/>
      <c r="N462" s="238"/>
      <c r="O462" s="91"/>
      <c r="P462" s="91"/>
      <c r="Q462" s="91"/>
      <c r="R462" s="91"/>
      <c r="S462" s="91"/>
      <c r="T462" s="92"/>
      <c r="U462" s="38"/>
      <c r="V462" s="38"/>
      <c r="W462" s="38"/>
      <c r="X462" s="38"/>
      <c r="Y462" s="38"/>
      <c r="Z462" s="38"/>
      <c r="AA462" s="38"/>
      <c r="AB462" s="38"/>
      <c r="AC462" s="38"/>
      <c r="AD462" s="38"/>
      <c r="AE462" s="38"/>
      <c r="AT462" s="17" t="s">
        <v>260</v>
      </c>
      <c r="AU462" s="17" t="s">
        <v>86</v>
      </c>
    </row>
    <row r="463" s="12" customFormat="1">
      <c r="A463" s="12"/>
      <c r="B463" s="242"/>
      <c r="C463" s="243"/>
      <c r="D463" s="234" t="s">
        <v>276</v>
      </c>
      <c r="E463" s="244" t="s">
        <v>1</v>
      </c>
      <c r="F463" s="245" t="s">
        <v>3098</v>
      </c>
      <c r="G463" s="243"/>
      <c r="H463" s="246">
        <v>1</v>
      </c>
      <c r="I463" s="247"/>
      <c r="J463" s="243"/>
      <c r="K463" s="243"/>
      <c r="L463" s="248"/>
      <c r="M463" s="249"/>
      <c r="N463" s="250"/>
      <c r="O463" s="250"/>
      <c r="P463" s="250"/>
      <c r="Q463" s="250"/>
      <c r="R463" s="250"/>
      <c r="S463" s="250"/>
      <c r="T463" s="251"/>
      <c r="U463" s="12"/>
      <c r="V463" s="12"/>
      <c r="W463" s="12"/>
      <c r="X463" s="12"/>
      <c r="Y463" s="12"/>
      <c r="Z463" s="12"/>
      <c r="AA463" s="12"/>
      <c r="AB463" s="12"/>
      <c r="AC463" s="12"/>
      <c r="AD463" s="12"/>
      <c r="AE463" s="12"/>
      <c r="AT463" s="252" t="s">
        <v>276</v>
      </c>
      <c r="AU463" s="252" t="s">
        <v>86</v>
      </c>
      <c r="AV463" s="12" t="s">
        <v>86</v>
      </c>
      <c r="AW463" s="12" t="s">
        <v>32</v>
      </c>
      <c r="AX463" s="12" t="s">
        <v>84</v>
      </c>
      <c r="AY463" s="252" t="s">
        <v>251</v>
      </c>
    </row>
    <row r="464" s="2" customFormat="1" ht="16.5" customHeight="1">
      <c r="A464" s="38"/>
      <c r="B464" s="39"/>
      <c r="C464" s="292" t="s">
        <v>1591</v>
      </c>
      <c r="D464" s="292" t="s">
        <v>1133</v>
      </c>
      <c r="E464" s="293" t="s">
        <v>3100</v>
      </c>
      <c r="F464" s="294" t="s">
        <v>3101</v>
      </c>
      <c r="G464" s="295" t="s">
        <v>416</v>
      </c>
      <c r="H464" s="296">
        <v>2</v>
      </c>
      <c r="I464" s="297"/>
      <c r="J464" s="298">
        <f>ROUND(I464*H464,2)</f>
        <v>0</v>
      </c>
      <c r="K464" s="299"/>
      <c r="L464" s="300"/>
      <c r="M464" s="301" t="s">
        <v>1</v>
      </c>
      <c r="N464" s="302" t="s">
        <v>41</v>
      </c>
      <c r="O464" s="91"/>
      <c r="P464" s="230">
        <f>O464*H464</f>
        <v>0</v>
      </c>
      <c r="Q464" s="230">
        <v>0.00010000000000000001</v>
      </c>
      <c r="R464" s="230">
        <f>Q464*H464</f>
        <v>0.00020000000000000001</v>
      </c>
      <c r="S464" s="230">
        <v>0</v>
      </c>
      <c r="T464" s="231">
        <f>S464*H464</f>
        <v>0</v>
      </c>
      <c r="U464" s="38"/>
      <c r="V464" s="38"/>
      <c r="W464" s="38"/>
      <c r="X464" s="38"/>
      <c r="Y464" s="38"/>
      <c r="Z464" s="38"/>
      <c r="AA464" s="38"/>
      <c r="AB464" s="38"/>
      <c r="AC464" s="38"/>
      <c r="AD464" s="38"/>
      <c r="AE464" s="38"/>
      <c r="AR464" s="232" t="s">
        <v>299</v>
      </c>
      <c r="AT464" s="232" t="s">
        <v>1133</v>
      </c>
      <c r="AU464" s="232" t="s">
        <v>86</v>
      </c>
      <c r="AY464" s="17" t="s">
        <v>251</v>
      </c>
      <c r="BE464" s="233">
        <f>IF(N464="základní",J464,0)</f>
        <v>0</v>
      </c>
      <c r="BF464" s="233">
        <f>IF(N464="snížená",J464,0)</f>
        <v>0</v>
      </c>
      <c r="BG464" s="233">
        <f>IF(N464="zákl. přenesená",J464,0)</f>
        <v>0</v>
      </c>
      <c r="BH464" s="233">
        <f>IF(N464="sníž. přenesená",J464,0)</f>
        <v>0</v>
      </c>
      <c r="BI464" s="233">
        <f>IF(N464="nulová",J464,0)</f>
        <v>0</v>
      </c>
      <c r="BJ464" s="17" t="s">
        <v>84</v>
      </c>
      <c r="BK464" s="233">
        <f>ROUND(I464*H464,2)</f>
        <v>0</v>
      </c>
      <c r="BL464" s="17" t="s">
        <v>254</v>
      </c>
      <c r="BM464" s="232" t="s">
        <v>3102</v>
      </c>
    </row>
    <row r="465" s="2" customFormat="1">
      <c r="A465" s="38"/>
      <c r="B465" s="39"/>
      <c r="C465" s="40"/>
      <c r="D465" s="234" t="s">
        <v>260</v>
      </c>
      <c r="E465" s="40"/>
      <c r="F465" s="235" t="s">
        <v>3101</v>
      </c>
      <c r="G465" s="40"/>
      <c r="H465" s="40"/>
      <c r="I465" s="236"/>
      <c r="J465" s="40"/>
      <c r="K465" s="40"/>
      <c r="L465" s="44"/>
      <c r="M465" s="237"/>
      <c r="N465" s="238"/>
      <c r="O465" s="91"/>
      <c r="P465" s="91"/>
      <c r="Q465" s="91"/>
      <c r="R465" s="91"/>
      <c r="S465" s="91"/>
      <c r="T465" s="92"/>
      <c r="U465" s="38"/>
      <c r="V465" s="38"/>
      <c r="W465" s="38"/>
      <c r="X465" s="38"/>
      <c r="Y465" s="38"/>
      <c r="Z465" s="38"/>
      <c r="AA465" s="38"/>
      <c r="AB465" s="38"/>
      <c r="AC465" s="38"/>
      <c r="AD465" s="38"/>
      <c r="AE465" s="38"/>
      <c r="AT465" s="17" t="s">
        <v>260</v>
      </c>
      <c r="AU465" s="17" t="s">
        <v>86</v>
      </c>
    </row>
    <row r="466" s="12" customFormat="1">
      <c r="A466" s="12"/>
      <c r="B466" s="242"/>
      <c r="C466" s="243"/>
      <c r="D466" s="234" t="s">
        <v>276</v>
      </c>
      <c r="E466" s="244" t="s">
        <v>1</v>
      </c>
      <c r="F466" s="245" t="s">
        <v>86</v>
      </c>
      <c r="G466" s="243"/>
      <c r="H466" s="246">
        <v>2</v>
      </c>
      <c r="I466" s="247"/>
      <c r="J466" s="243"/>
      <c r="K466" s="243"/>
      <c r="L466" s="248"/>
      <c r="M466" s="249"/>
      <c r="N466" s="250"/>
      <c r="O466" s="250"/>
      <c r="P466" s="250"/>
      <c r="Q466" s="250"/>
      <c r="R466" s="250"/>
      <c r="S466" s="250"/>
      <c r="T466" s="251"/>
      <c r="U466" s="12"/>
      <c r="V466" s="12"/>
      <c r="W466" s="12"/>
      <c r="X466" s="12"/>
      <c r="Y466" s="12"/>
      <c r="Z466" s="12"/>
      <c r="AA466" s="12"/>
      <c r="AB466" s="12"/>
      <c r="AC466" s="12"/>
      <c r="AD466" s="12"/>
      <c r="AE466" s="12"/>
      <c r="AT466" s="252" t="s">
        <v>276</v>
      </c>
      <c r="AU466" s="252" t="s">
        <v>86</v>
      </c>
      <c r="AV466" s="12" t="s">
        <v>86</v>
      </c>
      <c r="AW466" s="12" t="s">
        <v>32</v>
      </c>
      <c r="AX466" s="12" t="s">
        <v>84</v>
      </c>
      <c r="AY466" s="252" t="s">
        <v>251</v>
      </c>
    </row>
    <row r="467" s="2" customFormat="1" ht="16.5" customHeight="1">
      <c r="A467" s="38"/>
      <c r="B467" s="39"/>
      <c r="C467" s="292" t="s">
        <v>1598</v>
      </c>
      <c r="D467" s="292" t="s">
        <v>1133</v>
      </c>
      <c r="E467" s="293" t="s">
        <v>3103</v>
      </c>
      <c r="F467" s="294" t="s">
        <v>3104</v>
      </c>
      <c r="G467" s="295" t="s">
        <v>416</v>
      </c>
      <c r="H467" s="296">
        <v>4</v>
      </c>
      <c r="I467" s="297"/>
      <c r="J467" s="298">
        <f>ROUND(I467*H467,2)</f>
        <v>0</v>
      </c>
      <c r="K467" s="299"/>
      <c r="L467" s="300"/>
      <c r="M467" s="301" t="s">
        <v>1</v>
      </c>
      <c r="N467" s="302" t="s">
        <v>41</v>
      </c>
      <c r="O467" s="91"/>
      <c r="P467" s="230">
        <f>O467*H467</f>
        <v>0</v>
      </c>
      <c r="Q467" s="230">
        <v>0.00014999999999999999</v>
      </c>
      <c r="R467" s="230">
        <f>Q467*H467</f>
        <v>0.00059999999999999995</v>
      </c>
      <c r="S467" s="230">
        <v>0</v>
      </c>
      <c r="T467" s="231">
        <f>S467*H467</f>
        <v>0</v>
      </c>
      <c r="U467" s="38"/>
      <c r="V467" s="38"/>
      <c r="W467" s="38"/>
      <c r="X467" s="38"/>
      <c r="Y467" s="38"/>
      <c r="Z467" s="38"/>
      <c r="AA467" s="38"/>
      <c r="AB467" s="38"/>
      <c r="AC467" s="38"/>
      <c r="AD467" s="38"/>
      <c r="AE467" s="38"/>
      <c r="AR467" s="232" t="s">
        <v>299</v>
      </c>
      <c r="AT467" s="232" t="s">
        <v>1133</v>
      </c>
      <c r="AU467" s="232" t="s">
        <v>86</v>
      </c>
      <c r="AY467" s="17" t="s">
        <v>251</v>
      </c>
      <c r="BE467" s="233">
        <f>IF(N467="základní",J467,0)</f>
        <v>0</v>
      </c>
      <c r="BF467" s="233">
        <f>IF(N467="snížená",J467,0)</f>
        <v>0</v>
      </c>
      <c r="BG467" s="233">
        <f>IF(N467="zákl. přenesená",J467,0)</f>
        <v>0</v>
      </c>
      <c r="BH467" s="233">
        <f>IF(N467="sníž. přenesená",J467,0)</f>
        <v>0</v>
      </c>
      <c r="BI467" s="233">
        <f>IF(N467="nulová",J467,0)</f>
        <v>0</v>
      </c>
      <c r="BJ467" s="17" t="s">
        <v>84</v>
      </c>
      <c r="BK467" s="233">
        <f>ROUND(I467*H467,2)</f>
        <v>0</v>
      </c>
      <c r="BL467" s="17" t="s">
        <v>254</v>
      </c>
      <c r="BM467" s="232" t="s">
        <v>3105</v>
      </c>
    </row>
    <row r="468" s="2" customFormat="1">
      <c r="A468" s="38"/>
      <c r="B468" s="39"/>
      <c r="C468" s="40"/>
      <c r="D468" s="234" t="s">
        <v>260</v>
      </c>
      <c r="E468" s="40"/>
      <c r="F468" s="235" t="s">
        <v>3104</v>
      </c>
      <c r="G468" s="40"/>
      <c r="H468" s="40"/>
      <c r="I468" s="236"/>
      <c r="J468" s="40"/>
      <c r="K468" s="40"/>
      <c r="L468" s="44"/>
      <c r="M468" s="237"/>
      <c r="N468" s="238"/>
      <c r="O468" s="91"/>
      <c r="P468" s="91"/>
      <c r="Q468" s="91"/>
      <c r="R468" s="91"/>
      <c r="S468" s="91"/>
      <c r="T468" s="92"/>
      <c r="U468" s="38"/>
      <c r="V468" s="38"/>
      <c r="W468" s="38"/>
      <c r="X468" s="38"/>
      <c r="Y468" s="38"/>
      <c r="Z468" s="38"/>
      <c r="AA468" s="38"/>
      <c r="AB468" s="38"/>
      <c r="AC468" s="38"/>
      <c r="AD468" s="38"/>
      <c r="AE468" s="38"/>
      <c r="AT468" s="17" t="s">
        <v>260</v>
      </c>
      <c r="AU468" s="17" t="s">
        <v>86</v>
      </c>
    </row>
    <row r="469" s="12" customFormat="1">
      <c r="A469" s="12"/>
      <c r="B469" s="242"/>
      <c r="C469" s="243"/>
      <c r="D469" s="234" t="s">
        <v>276</v>
      </c>
      <c r="E469" s="244" t="s">
        <v>1</v>
      </c>
      <c r="F469" s="245" t="s">
        <v>254</v>
      </c>
      <c r="G469" s="243"/>
      <c r="H469" s="246">
        <v>4</v>
      </c>
      <c r="I469" s="247"/>
      <c r="J469" s="243"/>
      <c r="K469" s="243"/>
      <c r="L469" s="248"/>
      <c r="M469" s="249"/>
      <c r="N469" s="250"/>
      <c r="O469" s="250"/>
      <c r="P469" s="250"/>
      <c r="Q469" s="250"/>
      <c r="R469" s="250"/>
      <c r="S469" s="250"/>
      <c r="T469" s="251"/>
      <c r="U469" s="12"/>
      <c r="V469" s="12"/>
      <c r="W469" s="12"/>
      <c r="X469" s="12"/>
      <c r="Y469" s="12"/>
      <c r="Z469" s="12"/>
      <c r="AA469" s="12"/>
      <c r="AB469" s="12"/>
      <c r="AC469" s="12"/>
      <c r="AD469" s="12"/>
      <c r="AE469" s="12"/>
      <c r="AT469" s="252" t="s">
        <v>276</v>
      </c>
      <c r="AU469" s="252" t="s">
        <v>86</v>
      </c>
      <c r="AV469" s="12" t="s">
        <v>86</v>
      </c>
      <c r="AW469" s="12" t="s">
        <v>32</v>
      </c>
      <c r="AX469" s="12" t="s">
        <v>84</v>
      </c>
      <c r="AY469" s="252" t="s">
        <v>251</v>
      </c>
    </row>
    <row r="470" s="2" customFormat="1" ht="21.75" customHeight="1">
      <c r="A470" s="38"/>
      <c r="B470" s="39"/>
      <c r="C470" s="292" t="s">
        <v>1605</v>
      </c>
      <c r="D470" s="292" t="s">
        <v>1133</v>
      </c>
      <c r="E470" s="293" t="s">
        <v>3106</v>
      </c>
      <c r="F470" s="294" t="s">
        <v>3107</v>
      </c>
      <c r="G470" s="295" t="s">
        <v>416</v>
      </c>
      <c r="H470" s="296">
        <v>2</v>
      </c>
      <c r="I470" s="297"/>
      <c r="J470" s="298">
        <f>ROUND(I470*H470,2)</f>
        <v>0</v>
      </c>
      <c r="K470" s="299"/>
      <c r="L470" s="300"/>
      <c r="M470" s="301" t="s">
        <v>1</v>
      </c>
      <c r="N470" s="302" t="s">
        <v>41</v>
      </c>
      <c r="O470" s="91"/>
      <c r="P470" s="230">
        <f>O470*H470</f>
        <v>0</v>
      </c>
      <c r="Q470" s="230">
        <v>0.00035</v>
      </c>
      <c r="R470" s="230">
        <f>Q470*H470</f>
        <v>0.00069999999999999999</v>
      </c>
      <c r="S470" s="230">
        <v>0</v>
      </c>
      <c r="T470" s="231">
        <f>S470*H470</f>
        <v>0</v>
      </c>
      <c r="U470" s="38"/>
      <c r="V470" s="38"/>
      <c r="W470" s="38"/>
      <c r="X470" s="38"/>
      <c r="Y470" s="38"/>
      <c r="Z470" s="38"/>
      <c r="AA470" s="38"/>
      <c r="AB470" s="38"/>
      <c r="AC470" s="38"/>
      <c r="AD470" s="38"/>
      <c r="AE470" s="38"/>
      <c r="AR470" s="232" t="s">
        <v>299</v>
      </c>
      <c r="AT470" s="232" t="s">
        <v>1133</v>
      </c>
      <c r="AU470" s="232" t="s">
        <v>86</v>
      </c>
      <c r="AY470" s="17" t="s">
        <v>251</v>
      </c>
      <c r="BE470" s="233">
        <f>IF(N470="základní",J470,0)</f>
        <v>0</v>
      </c>
      <c r="BF470" s="233">
        <f>IF(N470="snížená",J470,0)</f>
        <v>0</v>
      </c>
      <c r="BG470" s="233">
        <f>IF(N470="zákl. přenesená",J470,0)</f>
        <v>0</v>
      </c>
      <c r="BH470" s="233">
        <f>IF(N470="sníž. přenesená",J470,0)</f>
        <v>0</v>
      </c>
      <c r="BI470" s="233">
        <f>IF(N470="nulová",J470,0)</f>
        <v>0</v>
      </c>
      <c r="BJ470" s="17" t="s">
        <v>84</v>
      </c>
      <c r="BK470" s="233">
        <f>ROUND(I470*H470,2)</f>
        <v>0</v>
      </c>
      <c r="BL470" s="17" t="s">
        <v>254</v>
      </c>
      <c r="BM470" s="232" t="s">
        <v>3108</v>
      </c>
    </row>
    <row r="471" s="2" customFormat="1">
      <c r="A471" s="38"/>
      <c r="B471" s="39"/>
      <c r="C471" s="40"/>
      <c r="D471" s="234" t="s">
        <v>260</v>
      </c>
      <c r="E471" s="40"/>
      <c r="F471" s="235" t="s">
        <v>3107</v>
      </c>
      <c r="G471" s="40"/>
      <c r="H471" s="40"/>
      <c r="I471" s="236"/>
      <c r="J471" s="40"/>
      <c r="K471" s="40"/>
      <c r="L471" s="44"/>
      <c r="M471" s="237"/>
      <c r="N471" s="238"/>
      <c r="O471" s="91"/>
      <c r="P471" s="91"/>
      <c r="Q471" s="91"/>
      <c r="R471" s="91"/>
      <c r="S471" s="91"/>
      <c r="T471" s="92"/>
      <c r="U471" s="38"/>
      <c r="V471" s="38"/>
      <c r="W471" s="38"/>
      <c r="X471" s="38"/>
      <c r="Y471" s="38"/>
      <c r="Z471" s="38"/>
      <c r="AA471" s="38"/>
      <c r="AB471" s="38"/>
      <c r="AC471" s="38"/>
      <c r="AD471" s="38"/>
      <c r="AE471" s="38"/>
      <c r="AT471" s="17" t="s">
        <v>260</v>
      </c>
      <c r="AU471" s="17" t="s">
        <v>86</v>
      </c>
    </row>
    <row r="472" s="12" customFormat="1">
      <c r="A472" s="12"/>
      <c r="B472" s="242"/>
      <c r="C472" s="243"/>
      <c r="D472" s="234" t="s">
        <v>276</v>
      </c>
      <c r="E472" s="244" t="s">
        <v>1</v>
      </c>
      <c r="F472" s="245" t="s">
        <v>86</v>
      </c>
      <c r="G472" s="243"/>
      <c r="H472" s="246">
        <v>2</v>
      </c>
      <c r="I472" s="247"/>
      <c r="J472" s="243"/>
      <c r="K472" s="243"/>
      <c r="L472" s="248"/>
      <c r="M472" s="249"/>
      <c r="N472" s="250"/>
      <c r="O472" s="250"/>
      <c r="P472" s="250"/>
      <c r="Q472" s="250"/>
      <c r="R472" s="250"/>
      <c r="S472" s="250"/>
      <c r="T472" s="251"/>
      <c r="U472" s="12"/>
      <c r="V472" s="12"/>
      <c r="W472" s="12"/>
      <c r="X472" s="12"/>
      <c r="Y472" s="12"/>
      <c r="Z472" s="12"/>
      <c r="AA472" s="12"/>
      <c r="AB472" s="12"/>
      <c r="AC472" s="12"/>
      <c r="AD472" s="12"/>
      <c r="AE472" s="12"/>
      <c r="AT472" s="252" t="s">
        <v>276</v>
      </c>
      <c r="AU472" s="252" t="s">
        <v>86</v>
      </c>
      <c r="AV472" s="12" t="s">
        <v>86</v>
      </c>
      <c r="AW472" s="12" t="s">
        <v>32</v>
      </c>
      <c r="AX472" s="12" t="s">
        <v>84</v>
      </c>
      <c r="AY472" s="252" t="s">
        <v>251</v>
      </c>
    </row>
    <row r="473" s="2" customFormat="1" ht="16.5" customHeight="1">
      <c r="A473" s="38"/>
      <c r="B473" s="39"/>
      <c r="C473" s="292" t="s">
        <v>1175</v>
      </c>
      <c r="D473" s="292" t="s">
        <v>1133</v>
      </c>
      <c r="E473" s="293" t="s">
        <v>2354</v>
      </c>
      <c r="F473" s="294" t="s">
        <v>2355</v>
      </c>
      <c r="G473" s="295" t="s">
        <v>416</v>
      </c>
      <c r="H473" s="296">
        <v>24</v>
      </c>
      <c r="I473" s="297"/>
      <c r="J473" s="298">
        <f>ROUND(I473*H473,2)</f>
        <v>0</v>
      </c>
      <c r="K473" s="299"/>
      <c r="L473" s="300"/>
      <c r="M473" s="301" t="s">
        <v>1</v>
      </c>
      <c r="N473" s="302" t="s">
        <v>41</v>
      </c>
      <c r="O473" s="91"/>
      <c r="P473" s="230">
        <f>O473*H473</f>
        <v>0</v>
      </c>
      <c r="Q473" s="230">
        <v>0.00040000000000000002</v>
      </c>
      <c r="R473" s="230">
        <f>Q473*H473</f>
        <v>0.0096000000000000009</v>
      </c>
      <c r="S473" s="230">
        <v>0</v>
      </c>
      <c r="T473" s="231">
        <f>S473*H473</f>
        <v>0</v>
      </c>
      <c r="U473" s="38"/>
      <c r="V473" s="38"/>
      <c r="W473" s="38"/>
      <c r="X473" s="38"/>
      <c r="Y473" s="38"/>
      <c r="Z473" s="38"/>
      <c r="AA473" s="38"/>
      <c r="AB473" s="38"/>
      <c r="AC473" s="38"/>
      <c r="AD473" s="38"/>
      <c r="AE473" s="38"/>
      <c r="AR473" s="232" t="s">
        <v>299</v>
      </c>
      <c r="AT473" s="232" t="s">
        <v>1133</v>
      </c>
      <c r="AU473" s="232" t="s">
        <v>86</v>
      </c>
      <c r="AY473" s="17" t="s">
        <v>251</v>
      </c>
      <c r="BE473" s="233">
        <f>IF(N473="základní",J473,0)</f>
        <v>0</v>
      </c>
      <c r="BF473" s="233">
        <f>IF(N473="snížená",J473,0)</f>
        <v>0</v>
      </c>
      <c r="BG473" s="233">
        <f>IF(N473="zákl. přenesená",J473,0)</f>
        <v>0</v>
      </c>
      <c r="BH473" s="233">
        <f>IF(N473="sníž. přenesená",J473,0)</f>
        <v>0</v>
      </c>
      <c r="BI473" s="233">
        <f>IF(N473="nulová",J473,0)</f>
        <v>0</v>
      </c>
      <c r="BJ473" s="17" t="s">
        <v>84</v>
      </c>
      <c r="BK473" s="233">
        <f>ROUND(I473*H473,2)</f>
        <v>0</v>
      </c>
      <c r="BL473" s="17" t="s">
        <v>254</v>
      </c>
      <c r="BM473" s="232" t="s">
        <v>3109</v>
      </c>
    </row>
    <row r="474" s="2" customFormat="1">
      <c r="A474" s="38"/>
      <c r="B474" s="39"/>
      <c r="C474" s="40"/>
      <c r="D474" s="234" t="s">
        <v>260</v>
      </c>
      <c r="E474" s="40"/>
      <c r="F474" s="235" t="s">
        <v>2355</v>
      </c>
      <c r="G474" s="40"/>
      <c r="H474" s="40"/>
      <c r="I474" s="236"/>
      <c r="J474" s="40"/>
      <c r="K474" s="40"/>
      <c r="L474" s="44"/>
      <c r="M474" s="237"/>
      <c r="N474" s="238"/>
      <c r="O474" s="91"/>
      <c r="P474" s="91"/>
      <c r="Q474" s="91"/>
      <c r="R474" s="91"/>
      <c r="S474" s="91"/>
      <c r="T474" s="92"/>
      <c r="U474" s="38"/>
      <c r="V474" s="38"/>
      <c r="W474" s="38"/>
      <c r="X474" s="38"/>
      <c r="Y474" s="38"/>
      <c r="Z474" s="38"/>
      <c r="AA474" s="38"/>
      <c r="AB474" s="38"/>
      <c r="AC474" s="38"/>
      <c r="AD474" s="38"/>
      <c r="AE474" s="38"/>
      <c r="AT474" s="17" t="s">
        <v>260</v>
      </c>
      <c r="AU474" s="17" t="s">
        <v>86</v>
      </c>
    </row>
    <row r="475" s="12" customFormat="1">
      <c r="A475" s="12"/>
      <c r="B475" s="242"/>
      <c r="C475" s="243"/>
      <c r="D475" s="234" t="s">
        <v>276</v>
      </c>
      <c r="E475" s="244" t="s">
        <v>1</v>
      </c>
      <c r="F475" s="245" t="s">
        <v>3110</v>
      </c>
      <c r="G475" s="243"/>
      <c r="H475" s="246">
        <v>24</v>
      </c>
      <c r="I475" s="247"/>
      <c r="J475" s="243"/>
      <c r="K475" s="243"/>
      <c r="L475" s="248"/>
      <c r="M475" s="249"/>
      <c r="N475" s="250"/>
      <c r="O475" s="250"/>
      <c r="P475" s="250"/>
      <c r="Q475" s="250"/>
      <c r="R475" s="250"/>
      <c r="S475" s="250"/>
      <c r="T475" s="251"/>
      <c r="U475" s="12"/>
      <c r="V475" s="12"/>
      <c r="W475" s="12"/>
      <c r="X475" s="12"/>
      <c r="Y475" s="12"/>
      <c r="Z475" s="12"/>
      <c r="AA475" s="12"/>
      <c r="AB475" s="12"/>
      <c r="AC475" s="12"/>
      <c r="AD475" s="12"/>
      <c r="AE475" s="12"/>
      <c r="AT475" s="252" t="s">
        <v>276</v>
      </c>
      <c r="AU475" s="252" t="s">
        <v>86</v>
      </c>
      <c r="AV475" s="12" t="s">
        <v>86</v>
      </c>
      <c r="AW475" s="12" t="s">
        <v>32</v>
      </c>
      <c r="AX475" s="12" t="s">
        <v>84</v>
      </c>
      <c r="AY475" s="252" t="s">
        <v>251</v>
      </c>
    </row>
    <row r="476" s="2" customFormat="1" ht="24.15" customHeight="1">
      <c r="A476" s="38"/>
      <c r="B476" s="39"/>
      <c r="C476" s="220" t="s">
        <v>1619</v>
      </c>
      <c r="D476" s="220" t="s">
        <v>255</v>
      </c>
      <c r="E476" s="221" t="s">
        <v>1676</v>
      </c>
      <c r="F476" s="222" t="s">
        <v>1677</v>
      </c>
      <c r="G476" s="223" t="s">
        <v>409</v>
      </c>
      <c r="H476" s="224">
        <v>23.300000000000001</v>
      </c>
      <c r="I476" s="225"/>
      <c r="J476" s="226">
        <f>ROUND(I476*H476,2)</f>
        <v>0</v>
      </c>
      <c r="K476" s="227"/>
      <c r="L476" s="44"/>
      <c r="M476" s="228" t="s">
        <v>1</v>
      </c>
      <c r="N476" s="229" t="s">
        <v>41</v>
      </c>
      <c r="O476" s="91"/>
      <c r="P476" s="230">
        <f>O476*H476</f>
        <v>0</v>
      </c>
      <c r="Q476" s="230">
        <v>0.0014499999999999999</v>
      </c>
      <c r="R476" s="230">
        <f>Q476*H476</f>
        <v>0.033784999999999996</v>
      </c>
      <c r="S476" s="230">
        <v>0</v>
      </c>
      <c r="T476" s="231">
        <f>S476*H476</f>
        <v>0</v>
      </c>
      <c r="U476" s="38"/>
      <c r="V476" s="38"/>
      <c r="W476" s="38"/>
      <c r="X476" s="38"/>
      <c r="Y476" s="38"/>
      <c r="Z476" s="38"/>
      <c r="AA476" s="38"/>
      <c r="AB476" s="38"/>
      <c r="AC476" s="38"/>
      <c r="AD476" s="38"/>
      <c r="AE476" s="38"/>
      <c r="AR476" s="232" t="s">
        <v>254</v>
      </c>
      <c r="AT476" s="232" t="s">
        <v>255</v>
      </c>
      <c r="AU476" s="232" t="s">
        <v>86</v>
      </c>
      <c r="AY476" s="17" t="s">
        <v>251</v>
      </c>
      <c r="BE476" s="233">
        <f>IF(N476="základní",J476,0)</f>
        <v>0</v>
      </c>
      <c r="BF476" s="233">
        <f>IF(N476="snížená",J476,0)</f>
        <v>0</v>
      </c>
      <c r="BG476" s="233">
        <f>IF(N476="zákl. přenesená",J476,0)</f>
        <v>0</v>
      </c>
      <c r="BH476" s="233">
        <f>IF(N476="sníž. přenesená",J476,0)</f>
        <v>0</v>
      </c>
      <c r="BI476" s="233">
        <f>IF(N476="nulová",J476,0)</f>
        <v>0</v>
      </c>
      <c r="BJ476" s="17" t="s">
        <v>84</v>
      </c>
      <c r="BK476" s="233">
        <f>ROUND(I476*H476,2)</f>
        <v>0</v>
      </c>
      <c r="BL476" s="17" t="s">
        <v>254</v>
      </c>
      <c r="BM476" s="232" t="s">
        <v>3111</v>
      </c>
    </row>
    <row r="477" s="2" customFormat="1">
      <c r="A477" s="38"/>
      <c r="B477" s="39"/>
      <c r="C477" s="40"/>
      <c r="D477" s="234" t="s">
        <v>260</v>
      </c>
      <c r="E477" s="40"/>
      <c r="F477" s="235" t="s">
        <v>2358</v>
      </c>
      <c r="G477" s="40"/>
      <c r="H477" s="40"/>
      <c r="I477" s="236"/>
      <c r="J477" s="40"/>
      <c r="K477" s="40"/>
      <c r="L477" s="44"/>
      <c r="M477" s="237"/>
      <c r="N477" s="238"/>
      <c r="O477" s="91"/>
      <c r="P477" s="91"/>
      <c r="Q477" s="91"/>
      <c r="R477" s="91"/>
      <c r="S477" s="91"/>
      <c r="T477" s="92"/>
      <c r="U477" s="38"/>
      <c r="V477" s="38"/>
      <c r="W477" s="38"/>
      <c r="X477" s="38"/>
      <c r="Y477" s="38"/>
      <c r="Z477" s="38"/>
      <c r="AA477" s="38"/>
      <c r="AB477" s="38"/>
      <c r="AC477" s="38"/>
      <c r="AD477" s="38"/>
      <c r="AE477" s="38"/>
      <c r="AT477" s="17" t="s">
        <v>260</v>
      </c>
      <c r="AU477" s="17" t="s">
        <v>86</v>
      </c>
    </row>
    <row r="478" s="2" customFormat="1">
      <c r="A478" s="38"/>
      <c r="B478" s="39"/>
      <c r="C478" s="40"/>
      <c r="D478" s="240" t="s">
        <v>274</v>
      </c>
      <c r="E478" s="40"/>
      <c r="F478" s="241" t="s">
        <v>3112</v>
      </c>
      <c r="G478" s="40"/>
      <c r="H478" s="40"/>
      <c r="I478" s="236"/>
      <c r="J478" s="40"/>
      <c r="K478" s="40"/>
      <c r="L478" s="44"/>
      <c r="M478" s="237"/>
      <c r="N478" s="238"/>
      <c r="O478" s="91"/>
      <c r="P478" s="91"/>
      <c r="Q478" s="91"/>
      <c r="R478" s="91"/>
      <c r="S478" s="91"/>
      <c r="T478" s="92"/>
      <c r="U478" s="38"/>
      <c r="V478" s="38"/>
      <c r="W478" s="38"/>
      <c r="X478" s="38"/>
      <c r="Y478" s="38"/>
      <c r="Z478" s="38"/>
      <c r="AA478" s="38"/>
      <c r="AB478" s="38"/>
      <c r="AC478" s="38"/>
      <c r="AD478" s="38"/>
      <c r="AE478" s="38"/>
      <c r="AT478" s="17" t="s">
        <v>274</v>
      </c>
      <c r="AU478" s="17" t="s">
        <v>86</v>
      </c>
    </row>
    <row r="479" s="12" customFormat="1">
      <c r="A479" s="12"/>
      <c r="B479" s="242"/>
      <c r="C479" s="243"/>
      <c r="D479" s="234" t="s">
        <v>276</v>
      </c>
      <c r="E479" s="244" t="s">
        <v>1</v>
      </c>
      <c r="F479" s="245" t="s">
        <v>3113</v>
      </c>
      <c r="G479" s="243"/>
      <c r="H479" s="246">
        <v>15</v>
      </c>
      <c r="I479" s="247"/>
      <c r="J479" s="243"/>
      <c r="K479" s="243"/>
      <c r="L479" s="248"/>
      <c r="M479" s="249"/>
      <c r="N479" s="250"/>
      <c r="O479" s="250"/>
      <c r="P479" s="250"/>
      <c r="Q479" s="250"/>
      <c r="R479" s="250"/>
      <c r="S479" s="250"/>
      <c r="T479" s="251"/>
      <c r="U479" s="12"/>
      <c r="V479" s="12"/>
      <c r="W479" s="12"/>
      <c r="X479" s="12"/>
      <c r="Y479" s="12"/>
      <c r="Z479" s="12"/>
      <c r="AA479" s="12"/>
      <c r="AB479" s="12"/>
      <c r="AC479" s="12"/>
      <c r="AD479" s="12"/>
      <c r="AE479" s="12"/>
      <c r="AT479" s="252" t="s">
        <v>276</v>
      </c>
      <c r="AU479" s="252" t="s">
        <v>86</v>
      </c>
      <c r="AV479" s="12" t="s">
        <v>86</v>
      </c>
      <c r="AW479" s="12" t="s">
        <v>32</v>
      </c>
      <c r="AX479" s="12" t="s">
        <v>76</v>
      </c>
      <c r="AY479" s="252" t="s">
        <v>251</v>
      </c>
    </row>
    <row r="480" s="12" customFormat="1">
      <c r="A480" s="12"/>
      <c r="B480" s="242"/>
      <c r="C480" s="243"/>
      <c r="D480" s="234" t="s">
        <v>276</v>
      </c>
      <c r="E480" s="244" t="s">
        <v>1</v>
      </c>
      <c r="F480" s="245" t="s">
        <v>3114</v>
      </c>
      <c r="G480" s="243"/>
      <c r="H480" s="246">
        <v>8.3000000000000007</v>
      </c>
      <c r="I480" s="247"/>
      <c r="J480" s="243"/>
      <c r="K480" s="243"/>
      <c r="L480" s="248"/>
      <c r="M480" s="249"/>
      <c r="N480" s="250"/>
      <c r="O480" s="250"/>
      <c r="P480" s="250"/>
      <c r="Q480" s="250"/>
      <c r="R480" s="250"/>
      <c r="S480" s="250"/>
      <c r="T480" s="251"/>
      <c r="U480" s="12"/>
      <c r="V480" s="12"/>
      <c r="W480" s="12"/>
      <c r="X480" s="12"/>
      <c r="Y480" s="12"/>
      <c r="Z480" s="12"/>
      <c r="AA480" s="12"/>
      <c r="AB480" s="12"/>
      <c r="AC480" s="12"/>
      <c r="AD480" s="12"/>
      <c r="AE480" s="12"/>
      <c r="AT480" s="252" t="s">
        <v>276</v>
      </c>
      <c r="AU480" s="252" t="s">
        <v>86</v>
      </c>
      <c r="AV480" s="12" t="s">
        <v>86</v>
      </c>
      <c r="AW480" s="12" t="s">
        <v>32</v>
      </c>
      <c r="AX480" s="12" t="s">
        <v>76</v>
      </c>
      <c r="AY480" s="252" t="s">
        <v>251</v>
      </c>
    </row>
    <row r="481" s="15" customFormat="1">
      <c r="A481" s="15"/>
      <c r="B481" s="274"/>
      <c r="C481" s="275"/>
      <c r="D481" s="234" t="s">
        <v>276</v>
      </c>
      <c r="E481" s="276" t="s">
        <v>1</v>
      </c>
      <c r="F481" s="277" t="s">
        <v>423</v>
      </c>
      <c r="G481" s="275"/>
      <c r="H481" s="278">
        <v>23.300000000000001</v>
      </c>
      <c r="I481" s="279"/>
      <c r="J481" s="275"/>
      <c r="K481" s="275"/>
      <c r="L481" s="280"/>
      <c r="M481" s="281"/>
      <c r="N481" s="282"/>
      <c r="O481" s="282"/>
      <c r="P481" s="282"/>
      <c r="Q481" s="282"/>
      <c r="R481" s="282"/>
      <c r="S481" s="282"/>
      <c r="T481" s="283"/>
      <c r="U481" s="15"/>
      <c r="V481" s="15"/>
      <c r="W481" s="15"/>
      <c r="X481" s="15"/>
      <c r="Y481" s="15"/>
      <c r="Z481" s="15"/>
      <c r="AA481" s="15"/>
      <c r="AB481" s="15"/>
      <c r="AC481" s="15"/>
      <c r="AD481" s="15"/>
      <c r="AE481" s="15"/>
      <c r="AT481" s="284" t="s">
        <v>276</v>
      </c>
      <c r="AU481" s="284" t="s">
        <v>86</v>
      </c>
      <c r="AV481" s="15" t="s">
        <v>254</v>
      </c>
      <c r="AW481" s="15" t="s">
        <v>32</v>
      </c>
      <c r="AX481" s="15" t="s">
        <v>84</v>
      </c>
      <c r="AY481" s="284" t="s">
        <v>251</v>
      </c>
    </row>
    <row r="482" s="2" customFormat="1" ht="16.5" customHeight="1">
      <c r="A482" s="38"/>
      <c r="B482" s="39"/>
      <c r="C482" s="220" t="s">
        <v>1624</v>
      </c>
      <c r="D482" s="220" t="s">
        <v>255</v>
      </c>
      <c r="E482" s="221" t="s">
        <v>1691</v>
      </c>
      <c r="F482" s="222" t="s">
        <v>1692</v>
      </c>
      <c r="G482" s="223" t="s">
        <v>409</v>
      </c>
      <c r="H482" s="224">
        <v>23.300000000000001</v>
      </c>
      <c r="I482" s="225"/>
      <c r="J482" s="226">
        <f>ROUND(I482*H482,2)</f>
        <v>0</v>
      </c>
      <c r="K482" s="227"/>
      <c r="L482" s="44"/>
      <c r="M482" s="228" t="s">
        <v>1</v>
      </c>
      <c r="N482" s="229" t="s">
        <v>41</v>
      </c>
      <c r="O482" s="91"/>
      <c r="P482" s="230">
        <f>O482*H482</f>
        <v>0</v>
      </c>
      <c r="Q482" s="230">
        <v>1.0000000000000001E-05</v>
      </c>
      <c r="R482" s="230">
        <f>Q482*H482</f>
        <v>0.00023300000000000003</v>
      </c>
      <c r="S482" s="230">
        <v>0</v>
      </c>
      <c r="T482" s="231">
        <f>S482*H482</f>
        <v>0</v>
      </c>
      <c r="U482" s="38"/>
      <c r="V482" s="38"/>
      <c r="W482" s="38"/>
      <c r="X482" s="38"/>
      <c r="Y482" s="38"/>
      <c r="Z482" s="38"/>
      <c r="AA482" s="38"/>
      <c r="AB482" s="38"/>
      <c r="AC482" s="38"/>
      <c r="AD482" s="38"/>
      <c r="AE482" s="38"/>
      <c r="AR482" s="232" t="s">
        <v>254</v>
      </c>
      <c r="AT482" s="232" t="s">
        <v>255</v>
      </c>
      <c r="AU482" s="232" t="s">
        <v>86</v>
      </c>
      <c r="AY482" s="17" t="s">
        <v>251</v>
      </c>
      <c r="BE482" s="233">
        <f>IF(N482="základní",J482,0)</f>
        <v>0</v>
      </c>
      <c r="BF482" s="233">
        <f>IF(N482="snížená",J482,0)</f>
        <v>0</v>
      </c>
      <c r="BG482" s="233">
        <f>IF(N482="zákl. přenesená",J482,0)</f>
        <v>0</v>
      </c>
      <c r="BH482" s="233">
        <f>IF(N482="sníž. přenesená",J482,0)</f>
        <v>0</v>
      </c>
      <c r="BI482" s="233">
        <f>IF(N482="nulová",J482,0)</f>
        <v>0</v>
      </c>
      <c r="BJ482" s="17" t="s">
        <v>84</v>
      </c>
      <c r="BK482" s="233">
        <f>ROUND(I482*H482,2)</f>
        <v>0</v>
      </c>
      <c r="BL482" s="17" t="s">
        <v>254</v>
      </c>
      <c r="BM482" s="232" t="s">
        <v>3115</v>
      </c>
    </row>
    <row r="483" s="2" customFormat="1">
      <c r="A483" s="38"/>
      <c r="B483" s="39"/>
      <c r="C483" s="40"/>
      <c r="D483" s="234" t="s">
        <v>260</v>
      </c>
      <c r="E483" s="40"/>
      <c r="F483" s="235" t="s">
        <v>3116</v>
      </c>
      <c r="G483" s="40"/>
      <c r="H483" s="40"/>
      <c r="I483" s="236"/>
      <c r="J483" s="40"/>
      <c r="K483" s="40"/>
      <c r="L483" s="44"/>
      <c r="M483" s="237"/>
      <c r="N483" s="238"/>
      <c r="O483" s="91"/>
      <c r="P483" s="91"/>
      <c r="Q483" s="91"/>
      <c r="R483" s="91"/>
      <c r="S483" s="91"/>
      <c r="T483" s="92"/>
      <c r="U483" s="38"/>
      <c r="V483" s="38"/>
      <c r="W483" s="38"/>
      <c r="X483" s="38"/>
      <c r="Y483" s="38"/>
      <c r="Z483" s="38"/>
      <c r="AA483" s="38"/>
      <c r="AB483" s="38"/>
      <c r="AC483" s="38"/>
      <c r="AD483" s="38"/>
      <c r="AE483" s="38"/>
      <c r="AT483" s="17" t="s">
        <v>260</v>
      </c>
      <c r="AU483" s="17" t="s">
        <v>86</v>
      </c>
    </row>
    <row r="484" s="2" customFormat="1">
      <c r="A484" s="38"/>
      <c r="B484" s="39"/>
      <c r="C484" s="40"/>
      <c r="D484" s="240" t="s">
        <v>274</v>
      </c>
      <c r="E484" s="40"/>
      <c r="F484" s="241" t="s">
        <v>3117</v>
      </c>
      <c r="G484" s="40"/>
      <c r="H484" s="40"/>
      <c r="I484" s="236"/>
      <c r="J484" s="40"/>
      <c r="K484" s="40"/>
      <c r="L484" s="44"/>
      <c r="M484" s="237"/>
      <c r="N484" s="238"/>
      <c r="O484" s="91"/>
      <c r="P484" s="91"/>
      <c r="Q484" s="91"/>
      <c r="R484" s="91"/>
      <c r="S484" s="91"/>
      <c r="T484" s="92"/>
      <c r="U484" s="38"/>
      <c r="V484" s="38"/>
      <c r="W484" s="38"/>
      <c r="X484" s="38"/>
      <c r="Y484" s="38"/>
      <c r="Z484" s="38"/>
      <c r="AA484" s="38"/>
      <c r="AB484" s="38"/>
      <c r="AC484" s="38"/>
      <c r="AD484" s="38"/>
      <c r="AE484" s="38"/>
      <c r="AT484" s="17" t="s">
        <v>274</v>
      </c>
      <c r="AU484" s="17" t="s">
        <v>86</v>
      </c>
    </row>
    <row r="485" s="12" customFormat="1">
      <c r="A485" s="12"/>
      <c r="B485" s="242"/>
      <c r="C485" s="243"/>
      <c r="D485" s="234" t="s">
        <v>276</v>
      </c>
      <c r="E485" s="244" t="s">
        <v>1</v>
      </c>
      <c r="F485" s="245" t="s">
        <v>3118</v>
      </c>
      <c r="G485" s="243"/>
      <c r="H485" s="246">
        <v>23.300000000000001</v>
      </c>
      <c r="I485" s="247"/>
      <c r="J485" s="243"/>
      <c r="K485" s="243"/>
      <c r="L485" s="248"/>
      <c r="M485" s="249"/>
      <c r="N485" s="250"/>
      <c r="O485" s="250"/>
      <c r="P485" s="250"/>
      <c r="Q485" s="250"/>
      <c r="R485" s="250"/>
      <c r="S485" s="250"/>
      <c r="T485" s="251"/>
      <c r="U485" s="12"/>
      <c r="V485" s="12"/>
      <c r="W485" s="12"/>
      <c r="X485" s="12"/>
      <c r="Y485" s="12"/>
      <c r="Z485" s="12"/>
      <c r="AA485" s="12"/>
      <c r="AB485" s="12"/>
      <c r="AC485" s="12"/>
      <c r="AD485" s="12"/>
      <c r="AE485" s="12"/>
      <c r="AT485" s="252" t="s">
        <v>276</v>
      </c>
      <c r="AU485" s="252" t="s">
        <v>86</v>
      </c>
      <c r="AV485" s="12" t="s">
        <v>86</v>
      </c>
      <c r="AW485" s="12" t="s">
        <v>32</v>
      </c>
      <c r="AX485" s="12" t="s">
        <v>84</v>
      </c>
      <c r="AY485" s="252" t="s">
        <v>251</v>
      </c>
    </row>
    <row r="486" s="2" customFormat="1" ht="33" customHeight="1">
      <c r="A486" s="38"/>
      <c r="B486" s="39"/>
      <c r="C486" s="220" t="s">
        <v>1628</v>
      </c>
      <c r="D486" s="220" t="s">
        <v>255</v>
      </c>
      <c r="E486" s="221" t="s">
        <v>1708</v>
      </c>
      <c r="F486" s="222" t="s">
        <v>1709</v>
      </c>
      <c r="G486" s="223" t="s">
        <v>802</v>
      </c>
      <c r="H486" s="224">
        <v>526.5</v>
      </c>
      <c r="I486" s="225"/>
      <c r="J486" s="226">
        <f>ROUND(I486*H486,2)</f>
        <v>0</v>
      </c>
      <c r="K486" s="227"/>
      <c r="L486" s="44"/>
      <c r="M486" s="228" t="s">
        <v>1</v>
      </c>
      <c r="N486" s="229" t="s">
        <v>41</v>
      </c>
      <c r="O486" s="91"/>
      <c r="P486" s="230">
        <f>O486*H486</f>
        <v>0</v>
      </c>
      <c r="Q486" s="230">
        <v>0.15540000000000001</v>
      </c>
      <c r="R486" s="230">
        <f>Q486*H486</f>
        <v>81.818100000000001</v>
      </c>
      <c r="S486" s="230">
        <v>0</v>
      </c>
      <c r="T486" s="231">
        <f>S486*H486</f>
        <v>0</v>
      </c>
      <c r="U486" s="38"/>
      <c r="V486" s="38"/>
      <c r="W486" s="38"/>
      <c r="X486" s="38"/>
      <c r="Y486" s="38"/>
      <c r="Z486" s="38"/>
      <c r="AA486" s="38"/>
      <c r="AB486" s="38"/>
      <c r="AC486" s="38"/>
      <c r="AD486" s="38"/>
      <c r="AE486" s="38"/>
      <c r="AR486" s="232" t="s">
        <v>254</v>
      </c>
      <c r="AT486" s="232" t="s">
        <v>255</v>
      </c>
      <c r="AU486" s="232" t="s">
        <v>86</v>
      </c>
      <c r="AY486" s="17" t="s">
        <v>251</v>
      </c>
      <c r="BE486" s="233">
        <f>IF(N486="základní",J486,0)</f>
        <v>0</v>
      </c>
      <c r="BF486" s="233">
        <f>IF(N486="snížená",J486,0)</f>
        <v>0</v>
      </c>
      <c r="BG486" s="233">
        <f>IF(N486="zákl. přenesená",J486,0)</f>
        <v>0</v>
      </c>
      <c r="BH486" s="233">
        <f>IF(N486="sníž. přenesená",J486,0)</f>
        <v>0</v>
      </c>
      <c r="BI486" s="233">
        <f>IF(N486="nulová",J486,0)</f>
        <v>0</v>
      </c>
      <c r="BJ486" s="17" t="s">
        <v>84</v>
      </c>
      <c r="BK486" s="233">
        <f>ROUND(I486*H486,2)</f>
        <v>0</v>
      </c>
      <c r="BL486" s="17" t="s">
        <v>254</v>
      </c>
      <c r="BM486" s="232" t="s">
        <v>3119</v>
      </c>
    </row>
    <row r="487" s="2" customFormat="1">
      <c r="A487" s="38"/>
      <c r="B487" s="39"/>
      <c r="C487" s="40"/>
      <c r="D487" s="234" t="s">
        <v>260</v>
      </c>
      <c r="E487" s="40"/>
      <c r="F487" s="235" t="s">
        <v>1711</v>
      </c>
      <c r="G487" s="40"/>
      <c r="H487" s="40"/>
      <c r="I487" s="236"/>
      <c r="J487" s="40"/>
      <c r="K487" s="40"/>
      <c r="L487" s="44"/>
      <c r="M487" s="237"/>
      <c r="N487" s="238"/>
      <c r="O487" s="91"/>
      <c r="P487" s="91"/>
      <c r="Q487" s="91"/>
      <c r="R487" s="91"/>
      <c r="S487" s="91"/>
      <c r="T487" s="92"/>
      <c r="U487" s="38"/>
      <c r="V487" s="38"/>
      <c r="W487" s="38"/>
      <c r="X487" s="38"/>
      <c r="Y487" s="38"/>
      <c r="Z487" s="38"/>
      <c r="AA487" s="38"/>
      <c r="AB487" s="38"/>
      <c r="AC487" s="38"/>
      <c r="AD487" s="38"/>
      <c r="AE487" s="38"/>
      <c r="AT487" s="17" t="s">
        <v>260</v>
      </c>
      <c r="AU487" s="17" t="s">
        <v>86</v>
      </c>
    </row>
    <row r="488" s="2" customFormat="1">
      <c r="A488" s="38"/>
      <c r="B488" s="39"/>
      <c r="C488" s="40"/>
      <c r="D488" s="240" t="s">
        <v>274</v>
      </c>
      <c r="E488" s="40"/>
      <c r="F488" s="241" t="s">
        <v>1712</v>
      </c>
      <c r="G488" s="40"/>
      <c r="H488" s="40"/>
      <c r="I488" s="236"/>
      <c r="J488" s="40"/>
      <c r="K488" s="40"/>
      <c r="L488" s="44"/>
      <c r="M488" s="237"/>
      <c r="N488" s="238"/>
      <c r="O488" s="91"/>
      <c r="P488" s="91"/>
      <c r="Q488" s="91"/>
      <c r="R488" s="91"/>
      <c r="S488" s="91"/>
      <c r="T488" s="92"/>
      <c r="U488" s="38"/>
      <c r="V488" s="38"/>
      <c r="W488" s="38"/>
      <c r="X488" s="38"/>
      <c r="Y488" s="38"/>
      <c r="Z488" s="38"/>
      <c r="AA488" s="38"/>
      <c r="AB488" s="38"/>
      <c r="AC488" s="38"/>
      <c r="AD488" s="38"/>
      <c r="AE488" s="38"/>
      <c r="AT488" s="17" t="s">
        <v>274</v>
      </c>
      <c r="AU488" s="17" t="s">
        <v>86</v>
      </c>
    </row>
    <row r="489" s="12" customFormat="1">
      <c r="A489" s="12"/>
      <c r="B489" s="242"/>
      <c r="C489" s="243"/>
      <c r="D489" s="234" t="s">
        <v>276</v>
      </c>
      <c r="E489" s="244" t="s">
        <v>1</v>
      </c>
      <c r="F489" s="245" t="s">
        <v>3120</v>
      </c>
      <c r="G489" s="243"/>
      <c r="H489" s="246">
        <v>4</v>
      </c>
      <c r="I489" s="247"/>
      <c r="J489" s="243"/>
      <c r="K489" s="243"/>
      <c r="L489" s="248"/>
      <c r="M489" s="249"/>
      <c r="N489" s="250"/>
      <c r="O489" s="250"/>
      <c r="P489" s="250"/>
      <c r="Q489" s="250"/>
      <c r="R489" s="250"/>
      <c r="S489" s="250"/>
      <c r="T489" s="251"/>
      <c r="U489" s="12"/>
      <c r="V489" s="12"/>
      <c r="W489" s="12"/>
      <c r="X489" s="12"/>
      <c r="Y489" s="12"/>
      <c r="Z489" s="12"/>
      <c r="AA489" s="12"/>
      <c r="AB489" s="12"/>
      <c r="AC489" s="12"/>
      <c r="AD489" s="12"/>
      <c r="AE489" s="12"/>
      <c r="AT489" s="252" t="s">
        <v>276</v>
      </c>
      <c r="AU489" s="252" t="s">
        <v>86</v>
      </c>
      <c r="AV489" s="12" t="s">
        <v>86</v>
      </c>
      <c r="AW489" s="12" t="s">
        <v>32</v>
      </c>
      <c r="AX489" s="12" t="s">
        <v>76</v>
      </c>
      <c r="AY489" s="252" t="s">
        <v>251</v>
      </c>
    </row>
    <row r="490" s="12" customFormat="1">
      <c r="A490" s="12"/>
      <c r="B490" s="242"/>
      <c r="C490" s="243"/>
      <c r="D490" s="234" t="s">
        <v>276</v>
      </c>
      <c r="E490" s="244" t="s">
        <v>1</v>
      </c>
      <c r="F490" s="245" t="s">
        <v>3121</v>
      </c>
      <c r="G490" s="243"/>
      <c r="H490" s="246">
        <v>22.5</v>
      </c>
      <c r="I490" s="247"/>
      <c r="J490" s="243"/>
      <c r="K490" s="243"/>
      <c r="L490" s="248"/>
      <c r="M490" s="249"/>
      <c r="N490" s="250"/>
      <c r="O490" s="250"/>
      <c r="P490" s="250"/>
      <c r="Q490" s="250"/>
      <c r="R490" s="250"/>
      <c r="S490" s="250"/>
      <c r="T490" s="251"/>
      <c r="U490" s="12"/>
      <c r="V490" s="12"/>
      <c r="W490" s="12"/>
      <c r="X490" s="12"/>
      <c r="Y490" s="12"/>
      <c r="Z490" s="12"/>
      <c r="AA490" s="12"/>
      <c r="AB490" s="12"/>
      <c r="AC490" s="12"/>
      <c r="AD490" s="12"/>
      <c r="AE490" s="12"/>
      <c r="AT490" s="252" t="s">
        <v>276</v>
      </c>
      <c r="AU490" s="252" t="s">
        <v>86</v>
      </c>
      <c r="AV490" s="12" t="s">
        <v>86</v>
      </c>
      <c r="AW490" s="12" t="s">
        <v>32</v>
      </c>
      <c r="AX490" s="12" t="s">
        <v>76</v>
      </c>
      <c r="AY490" s="252" t="s">
        <v>251</v>
      </c>
    </row>
    <row r="491" s="12" customFormat="1">
      <c r="A491" s="12"/>
      <c r="B491" s="242"/>
      <c r="C491" s="243"/>
      <c r="D491" s="234" t="s">
        <v>276</v>
      </c>
      <c r="E491" s="244" t="s">
        <v>1</v>
      </c>
      <c r="F491" s="245" t="s">
        <v>3122</v>
      </c>
      <c r="G491" s="243"/>
      <c r="H491" s="246">
        <v>484</v>
      </c>
      <c r="I491" s="247"/>
      <c r="J491" s="243"/>
      <c r="K491" s="243"/>
      <c r="L491" s="248"/>
      <c r="M491" s="249"/>
      <c r="N491" s="250"/>
      <c r="O491" s="250"/>
      <c r="P491" s="250"/>
      <c r="Q491" s="250"/>
      <c r="R491" s="250"/>
      <c r="S491" s="250"/>
      <c r="T491" s="251"/>
      <c r="U491" s="12"/>
      <c r="V491" s="12"/>
      <c r="W491" s="12"/>
      <c r="X491" s="12"/>
      <c r="Y491" s="12"/>
      <c r="Z491" s="12"/>
      <c r="AA491" s="12"/>
      <c r="AB491" s="12"/>
      <c r="AC491" s="12"/>
      <c r="AD491" s="12"/>
      <c r="AE491" s="12"/>
      <c r="AT491" s="252" t="s">
        <v>276</v>
      </c>
      <c r="AU491" s="252" t="s">
        <v>86</v>
      </c>
      <c r="AV491" s="12" t="s">
        <v>86</v>
      </c>
      <c r="AW491" s="12" t="s">
        <v>32</v>
      </c>
      <c r="AX491" s="12" t="s">
        <v>76</v>
      </c>
      <c r="AY491" s="252" t="s">
        <v>251</v>
      </c>
    </row>
    <row r="492" s="12" customFormat="1">
      <c r="A492" s="12"/>
      <c r="B492" s="242"/>
      <c r="C492" s="243"/>
      <c r="D492" s="234" t="s">
        <v>276</v>
      </c>
      <c r="E492" s="244" t="s">
        <v>1</v>
      </c>
      <c r="F492" s="245" t="s">
        <v>350</v>
      </c>
      <c r="G492" s="243"/>
      <c r="H492" s="246">
        <v>16</v>
      </c>
      <c r="I492" s="247"/>
      <c r="J492" s="243"/>
      <c r="K492" s="243"/>
      <c r="L492" s="248"/>
      <c r="M492" s="249"/>
      <c r="N492" s="250"/>
      <c r="O492" s="250"/>
      <c r="P492" s="250"/>
      <c r="Q492" s="250"/>
      <c r="R492" s="250"/>
      <c r="S492" s="250"/>
      <c r="T492" s="251"/>
      <c r="U492" s="12"/>
      <c r="V492" s="12"/>
      <c r="W492" s="12"/>
      <c r="X492" s="12"/>
      <c r="Y492" s="12"/>
      <c r="Z492" s="12"/>
      <c r="AA492" s="12"/>
      <c r="AB492" s="12"/>
      <c r="AC492" s="12"/>
      <c r="AD492" s="12"/>
      <c r="AE492" s="12"/>
      <c r="AT492" s="252" t="s">
        <v>276</v>
      </c>
      <c r="AU492" s="252" t="s">
        <v>86</v>
      </c>
      <c r="AV492" s="12" t="s">
        <v>86</v>
      </c>
      <c r="AW492" s="12" t="s">
        <v>32</v>
      </c>
      <c r="AX492" s="12" t="s">
        <v>76</v>
      </c>
      <c r="AY492" s="252" t="s">
        <v>251</v>
      </c>
    </row>
    <row r="493" s="15" customFormat="1">
      <c r="A493" s="15"/>
      <c r="B493" s="274"/>
      <c r="C493" s="275"/>
      <c r="D493" s="234" t="s">
        <v>276</v>
      </c>
      <c r="E493" s="276" t="s">
        <v>1</v>
      </c>
      <c r="F493" s="277" t="s">
        <v>423</v>
      </c>
      <c r="G493" s="275"/>
      <c r="H493" s="278">
        <v>526.5</v>
      </c>
      <c r="I493" s="279"/>
      <c r="J493" s="275"/>
      <c r="K493" s="275"/>
      <c r="L493" s="280"/>
      <c r="M493" s="281"/>
      <c r="N493" s="282"/>
      <c r="O493" s="282"/>
      <c r="P493" s="282"/>
      <c r="Q493" s="282"/>
      <c r="R493" s="282"/>
      <c r="S493" s="282"/>
      <c r="T493" s="283"/>
      <c r="U493" s="15"/>
      <c r="V493" s="15"/>
      <c r="W493" s="15"/>
      <c r="X493" s="15"/>
      <c r="Y493" s="15"/>
      <c r="Z493" s="15"/>
      <c r="AA493" s="15"/>
      <c r="AB493" s="15"/>
      <c r="AC493" s="15"/>
      <c r="AD493" s="15"/>
      <c r="AE493" s="15"/>
      <c r="AT493" s="284" t="s">
        <v>276</v>
      </c>
      <c r="AU493" s="284" t="s">
        <v>86</v>
      </c>
      <c r="AV493" s="15" t="s">
        <v>254</v>
      </c>
      <c r="AW493" s="15" t="s">
        <v>32</v>
      </c>
      <c r="AX493" s="15" t="s">
        <v>84</v>
      </c>
      <c r="AY493" s="284" t="s">
        <v>251</v>
      </c>
    </row>
    <row r="494" s="2" customFormat="1" ht="24.15" customHeight="1">
      <c r="A494" s="38"/>
      <c r="B494" s="39"/>
      <c r="C494" s="292" t="s">
        <v>1632</v>
      </c>
      <c r="D494" s="292" t="s">
        <v>1133</v>
      </c>
      <c r="E494" s="293" t="s">
        <v>1722</v>
      </c>
      <c r="F494" s="294" t="s">
        <v>1723</v>
      </c>
      <c r="G494" s="295" t="s">
        <v>802</v>
      </c>
      <c r="H494" s="296">
        <v>23.175000000000001</v>
      </c>
      <c r="I494" s="297"/>
      <c r="J494" s="298">
        <f>ROUND(I494*H494,2)</f>
        <v>0</v>
      </c>
      <c r="K494" s="299"/>
      <c r="L494" s="300"/>
      <c r="M494" s="301" t="s">
        <v>1</v>
      </c>
      <c r="N494" s="302" t="s">
        <v>41</v>
      </c>
      <c r="O494" s="91"/>
      <c r="P494" s="230">
        <f>O494*H494</f>
        <v>0</v>
      </c>
      <c r="Q494" s="230">
        <v>0.048300000000000003</v>
      </c>
      <c r="R494" s="230">
        <f>Q494*H494</f>
        <v>1.1193525000000002</v>
      </c>
      <c r="S494" s="230">
        <v>0</v>
      </c>
      <c r="T494" s="231">
        <f>S494*H494</f>
        <v>0</v>
      </c>
      <c r="U494" s="38"/>
      <c r="V494" s="38"/>
      <c r="W494" s="38"/>
      <c r="X494" s="38"/>
      <c r="Y494" s="38"/>
      <c r="Z494" s="38"/>
      <c r="AA494" s="38"/>
      <c r="AB494" s="38"/>
      <c r="AC494" s="38"/>
      <c r="AD494" s="38"/>
      <c r="AE494" s="38"/>
      <c r="AR494" s="232" t="s">
        <v>299</v>
      </c>
      <c r="AT494" s="232" t="s">
        <v>1133</v>
      </c>
      <c r="AU494" s="232" t="s">
        <v>86</v>
      </c>
      <c r="AY494" s="17" t="s">
        <v>251</v>
      </c>
      <c r="BE494" s="233">
        <f>IF(N494="základní",J494,0)</f>
        <v>0</v>
      </c>
      <c r="BF494" s="233">
        <f>IF(N494="snížená",J494,0)</f>
        <v>0</v>
      </c>
      <c r="BG494" s="233">
        <f>IF(N494="zákl. přenesená",J494,0)</f>
        <v>0</v>
      </c>
      <c r="BH494" s="233">
        <f>IF(N494="sníž. přenesená",J494,0)</f>
        <v>0</v>
      </c>
      <c r="BI494" s="233">
        <f>IF(N494="nulová",J494,0)</f>
        <v>0</v>
      </c>
      <c r="BJ494" s="17" t="s">
        <v>84</v>
      </c>
      <c r="BK494" s="233">
        <f>ROUND(I494*H494,2)</f>
        <v>0</v>
      </c>
      <c r="BL494" s="17" t="s">
        <v>254</v>
      </c>
      <c r="BM494" s="232" t="s">
        <v>3123</v>
      </c>
    </row>
    <row r="495" s="2" customFormat="1">
      <c r="A495" s="38"/>
      <c r="B495" s="39"/>
      <c r="C495" s="40"/>
      <c r="D495" s="234" t="s">
        <v>260</v>
      </c>
      <c r="E495" s="40"/>
      <c r="F495" s="235" t="s">
        <v>1723</v>
      </c>
      <c r="G495" s="40"/>
      <c r="H495" s="40"/>
      <c r="I495" s="236"/>
      <c r="J495" s="40"/>
      <c r="K495" s="40"/>
      <c r="L495" s="44"/>
      <c r="M495" s="237"/>
      <c r="N495" s="238"/>
      <c r="O495" s="91"/>
      <c r="P495" s="91"/>
      <c r="Q495" s="91"/>
      <c r="R495" s="91"/>
      <c r="S495" s="91"/>
      <c r="T495" s="92"/>
      <c r="U495" s="38"/>
      <c r="V495" s="38"/>
      <c r="W495" s="38"/>
      <c r="X495" s="38"/>
      <c r="Y495" s="38"/>
      <c r="Z495" s="38"/>
      <c r="AA495" s="38"/>
      <c r="AB495" s="38"/>
      <c r="AC495" s="38"/>
      <c r="AD495" s="38"/>
      <c r="AE495" s="38"/>
      <c r="AT495" s="17" t="s">
        <v>260</v>
      </c>
      <c r="AU495" s="17" t="s">
        <v>86</v>
      </c>
    </row>
    <row r="496" s="12" customFormat="1">
      <c r="A496" s="12"/>
      <c r="B496" s="242"/>
      <c r="C496" s="243"/>
      <c r="D496" s="234" t="s">
        <v>276</v>
      </c>
      <c r="E496" s="244" t="s">
        <v>1</v>
      </c>
      <c r="F496" s="245" t="s">
        <v>3124</v>
      </c>
      <c r="G496" s="243"/>
      <c r="H496" s="246">
        <v>22.5</v>
      </c>
      <c r="I496" s="247"/>
      <c r="J496" s="243"/>
      <c r="K496" s="243"/>
      <c r="L496" s="248"/>
      <c r="M496" s="249"/>
      <c r="N496" s="250"/>
      <c r="O496" s="250"/>
      <c r="P496" s="250"/>
      <c r="Q496" s="250"/>
      <c r="R496" s="250"/>
      <c r="S496" s="250"/>
      <c r="T496" s="251"/>
      <c r="U496" s="12"/>
      <c r="V496" s="12"/>
      <c r="W496" s="12"/>
      <c r="X496" s="12"/>
      <c r="Y496" s="12"/>
      <c r="Z496" s="12"/>
      <c r="AA496" s="12"/>
      <c r="AB496" s="12"/>
      <c r="AC496" s="12"/>
      <c r="AD496" s="12"/>
      <c r="AE496" s="12"/>
      <c r="AT496" s="252" t="s">
        <v>276</v>
      </c>
      <c r="AU496" s="252" t="s">
        <v>86</v>
      </c>
      <c r="AV496" s="12" t="s">
        <v>86</v>
      </c>
      <c r="AW496" s="12" t="s">
        <v>32</v>
      </c>
      <c r="AX496" s="12" t="s">
        <v>84</v>
      </c>
      <c r="AY496" s="252" t="s">
        <v>251</v>
      </c>
    </row>
    <row r="497" s="12" customFormat="1">
      <c r="A497" s="12"/>
      <c r="B497" s="242"/>
      <c r="C497" s="243"/>
      <c r="D497" s="234" t="s">
        <v>276</v>
      </c>
      <c r="E497" s="243"/>
      <c r="F497" s="245" t="s">
        <v>3125</v>
      </c>
      <c r="G497" s="243"/>
      <c r="H497" s="246">
        <v>23.175000000000001</v>
      </c>
      <c r="I497" s="247"/>
      <c r="J497" s="243"/>
      <c r="K497" s="243"/>
      <c r="L497" s="248"/>
      <c r="M497" s="249"/>
      <c r="N497" s="250"/>
      <c r="O497" s="250"/>
      <c r="P497" s="250"/>
      <c r="Q497" s="250"/>
      <c r="R497" s="250"/>
      <c r="S497" s="250"/>
      <c r="T497" s="251"/>
      <c r="U497" s="12"/>
      <c r="V497" s="12"/>
      <c r="W497" s="12"/>
      <c r="X497" s="12"/>
      <c r="Y497" s="12"/>
      <c r="Z497" s="12"/>
      <c r="AA497" s="12"/>
      <c r="AB497" s="12"/>
      <c r="AC497" s="12"/>
      <c r="AD497" s="12"/>
      <c r="AE497" s="12"/>
      <c r="AT497" s="252" t="s">
        <v>276</v>
      </c>
      <c r="AU497" s="252" t="s">
        <v>86</v>
      </c>
      <c r="AV497" s="12" t="s">
        <v>86</v>
      </c>
      <c r="AW497" s="12" t="s">
        <v>4</v>
      </c>
      <c r="AX497" s="12" t="s">
        <v>84</v>
      </c>
      <c r="AY497" s="252" t="s">
        <v>251</v>
      </c>
    </row>
    <row r="498" s="2" customFormat="1" ht="24.15" customHeight="1">
      <c r="A498" s="38"/>
      <c r="B498" s="39"/>
      <c r="C498" s="292" t="s">
        <v>1636</v>
      </c>
      <c r="D498" s="292" t="s">
        <v>1133</v>
      </c>
      <c r="E498" s="293" t="s">
        <v>1728</v>
      </c>
      <c r="F498" s="294" t="s">
        <v>1729</v>
      </c>
      <c r="G498" s="295" t="s">
        <v>802</v>
      </c>
      <c r="H498" s="296">
        <v>4.1200000000000001</v>
      </c>
      <c r="I498" s="297"/>
      <c r="J498" s="298">
        <f>ROUND(I498*H498,2)</f>
        <v>0</v>
      </c>
      <c r="K498" s="299"/>
      <c r="L498" s="300"/>
      <c r="M498" s="301" t="s">
        <v>1</v>
      </c>
      <c r="N498" s="302" t="s">
        <v>41</v>
      </c>
      <c r="O498" s="91"/>
      <c r="P498" s="230">
        <f>O498*H498</f>
        <v>0</v>
      </c>
      <c r="Q498" s="230">
        <v>0.065670000000000006</v>
      </c>
      <c r="R498" s="230">
        <f>Q498*H498</f>
        <v>0.27056040000000003</v>
      </c>
      <c r="S498" s="230">
        <v>0</v>
      </c>
      <c r="T498" s="231">
        <f>S498*H498</f>
        <v>0</v>
      </c>
      <c r="U498" s="38"/>
      <c r="V498" s="38"/>
      <c r="W498" s="38"/>
      <c r="X498" s="38"/>
      <c r="Y498" s="38"/>
      <c r="Z498" s="38"/>
      <c r="AA498" s="38"/>
      <c r="AB498" s="38"/>
      <c r="AC498" s="38"/>
      <c r="AD498" s="38"/>
      <c r="AE498" s="38"/>
      <c r="AR498" s="232" t="s">
        <v>299</v>
      </c>
      <c r="AT498" s="232" t="s">
        <v>1133</v>
      </c>
      <c r="AU498" s="232" t="s">
        <v>86</v>
      </c>
      <c r="AY498" s="17" t="s">
        <v>251</v>
      </c>
      <c r="BE498" s="233">
        <f>IF(N498="základní",J498,0)</f>
        <v>0</v>
      </c>
      <c r="BF498" s="233">
        <f>IF(N498="snížená",J498,0)</f>
        <v>0</v>
      </c>
      <c r="BG498" s="233">
        <f>IF(N498="zákl. přenesená",J498,0)</f>
        <v>0</v>
      </c>
      <c r="BH498" s="233">
        <f>IF(N498="sníž. přenesená",J498,0)</f>
        <v>0</v>
      </c>
      <c r="BI498" s="233">
        <f>IF(N498="nulová",J498,0)</f>
        <v>0</v>
      </c>
      <c r="BJ498" s="17" t="s">
        <v>84</v>
      </c>
      <c r="BK498" s="233">
        <f>ROUND(I498*H498,2)</f>
        <v>0</v>
      </c>
      <c r="BL498" s="17" t="s">
        <v>254</v>
      </c>
      <c r="BM498" s="232" t="s">
        <v>3126</v>
      </c>
    </row>
    <row r="499" s="2" customFormat="1">
      <c r="A499" s="38"/>
      <c r="B499" s="39"/>
      <c r="C499" s="40"/>
      <c r="D499" s="234" t="s">
        <v>260</v>
      </c>
      <c r="E499" s="40"/>
      <c r="F499" s="235" t="s">
        <v>1729</v>
      </c>
      <c r="G499" s="40"/>
      <c r="H499" s="40"/>
      <c r="I499" s="236"/>
      <c r="J499" s="40"/>
      <c r="K499" s="40"/>
      <c r="L499" s="44"/>
      <c r="M499" s="237"/>
      <c r="N499" s="238"/>
      <c r="O499" s="91"/>
      <c r="P499" s="91"/>
      <c r="Q499" s="91"/>
      <c r="R499" s="91"/>
      <c r="S499" s="91"/>
      <c r="T499" s="92"/>
      <c r="U499" s="38"/>
      <c r="V499" s="38"/>
      <c r="W499" s="38"/>
      <c r="X499" s="38"/>
      <c r="Y499" s="38"/>
      <c r="Z499" s="38"/>
      <c r="AA499" s="38"/>
      <c r="AB499" s="38"/>
      <c r="AC499" s="38"/>
      <c r="AD499" s="38"/>
      <c r="AE499" s="38"/>
      <c r="AT499" s="17" t="s">
        <v>260</v>
      </c>
      <c r="AU499" s="17" t="s">
        <v>86</v>
      </c>
    </row>
    <row r="500" s="12" customFormat="1">
      <c r="A500" s="12"/>
      <c r="B500" s="242"/>
      <c r="C500" s="243"/>
      <c r="D500" s="234" t="s">
        <v>276</v>
      </c>
      <c r="E500" s="244" t="s">
        <v>1</v>
      </c>
      <c r="F500" s="245" t="s">
        <v>3120</v>
      </c>
      <c r="G500" s="243"/>
      <c r="H500" s="246">
        <v>4</v>
      </c>
      <c r="I500" s="247"/>
      <c r="J500" s="243"/>
      <c r="K500" s="243"/>
      <c r="L500" s="248"/>
      <c r="M500" s="249"/>
      <c r="N500" s="250"/>
      <c r="O500" s="250"/>
      <c r="P500" s="250"/>
      <c r="Q500" s="250"/>
      <c r="R500" s="250"/>
      <c r="S500" s="250"/>
      <c r="T500" s="251"/>
      <c r="U500" s="12"/>
      <c r="V500" s="12"/>
      <c r="W500" s="12"/>
      <c r="X500" s="12"/>
      <c r="Y500" s="12"/>
      <c r="Z500" s="12"/>
      <c r="AA500" s="12"/>
      <c r="AB500" s="12"/>
      <c r="AC500" s="12"/>
      <c r="AD500" s="12"/>
      <c r="AE500" s="12"/>
      <c r="AT500" s="252" t="s">
        <v>276</v>
      </c>
      <c r="AU500" s="252" t="s">
        <v>86</v>
      </c>
      <c r="AV500" s="12" t="s">
        <v>86</v>
      </c>
      <c r="AW500" s="12" t="s">
        <v>32</v>
      </c>
      <c r="AX500" s="12" t="s">
        <v>84</v>
      </c>
      <c r="AY500" s="252" t="s">
        <v>251</v>
      </c>
    </row>
    <row r="501" s="12" customFormat="1">
      <c r="A501" s="12"/>
      <c r="B501" s="242"/>
      <c r="C501" s="243"/>
      <c r="D501" s="234" t="s">
        <v>276</v>
      </c>
      <c r="E501" s="243"/>
      <c r="F501" s="245" t="s">
        <v>3035</v>
      </c>
      <c r="G501" s="243"/>
      <c r="H501" s="246">
        <v>4.1200000000000001</v>
      </c>
      <c r="I501" s="247"/>
      <c r="J501" s="243"/>
      <c r="K501" s="243"/>
      <c r="L501" s="248"/>
      <c r="M501" s="249"/>
      <c r="N501" s="250"/>
      <c r="O501" s="250"/>
      <c r="P501" s="250"/>
      <c r="Q501" s="250"/>
      <c r="R501" s="250"/>
      <c r="S501" s="250"/>
      <c r="T501" s="251"/>
      <c r="U501" s="12"/>
      <c r="V501" s="12"/>
      <c r="W501" s="12"/>
      <c r="X501" s="12"/>
      <c r="Y501" s="12"/>
      <c r="Z501" s="12"/>
      <c r="AA501" s="12"/>
      <c r="AB501" s="12"/>
      <c r="AC501" s="12"/>
      <c r="AD501" s="12"/>
      <c r="AE501" s="12"/>
      <c r="AT501" s="252" t="s">
        <v>276</v>
      </c>
      <c r="AU501" s="252" t="s">
        <v>86</v>
      </c>
      <c r="AV501" s="12" t="s">
        <v>86</v>
      </c>
      <c r="AW501" s="12" t="s">
        <v>4</v>
      </c>
      <c r="AX501" s="12" t="s">
        <v>84</v>
      </c>
      <c r="AY501" s="252" t="s">
        <v>251</v>
      </c>
    </row>
    <row r="502" s="2" customFormat="1" ht="16.5" customHeight="1">
      <c r="A502" s="38"/>
      <c r="B502" s="39"/>
      <c r="C502" s="292" t="s">
        <v>1640</v>
      </c>
      <c r="D502" s="292" t="s">
        <v>1133</v>
      </c>
      <c r="E502" s="293" t="s">
        <v>1734</v>
      </c>
      <c r="F502" s="294" t="s">
        <v>1735</v>
      </c>
      <c r="G502" s="295" t="s">
        <v>802</v>
      </c>
      <c r="H502" s="296">
        <v>530.45000000000005</v>
      </c>
      <c r="I502" s="297"/>
      <c r="J502" s="298">
        <f>ROUND(I502*H502,2)</f>
        <v>0</v>
      </c>
      <c r="K502" s="299"/>
      <c r="L502" s="300"/>
      <c r="M502" s="301" t="s">
        <v>1</v>
      </c>
      <c r="N502" s="302" t="s">
        <v>41</v>
      </c>
      <c r="O502" s="91"/>
      <c r="P502" s="230">
        <f>O502*H502</f>
        <v>0</v>
      </c>
      <c r="Q502" s="230">
        <v>0.047</v>
      </c>
      <c r="R502" s="230">
        <f>Q502*H502</f>
        <v>24.931150000000002</v>
      </c>
      <c r="S502" s="230">
        <v>0</v>
      </c>
      <c r="T502" s="231">
        <f>S502*H502</f>
        <v>0</v>
      </c>
      <c r="U502" s="38"/>
      <c r="V502" s="38"/>
      <c r="W502" s="38"/>
      <c r="X502" s="38"/>
      <c r="Y502" s="38"/>
      <c r="Z502" s="38"/>
      <c r="AA502" s="38"/>
      <c r="AB502" s="38"/>
      <c r="AC502" s="38"/>
      <c r="AD502" s="38"/>
      <c r="AE502" s="38"/>
      <c r="AR502" s="232" t="s">
        <v>299</v>
      </c>
      <c r="AT502" s="232" t="s">
        <v>1133</v>
      </c>
      <c r="AU502" s="232" t="s">
        <v>86</v>
      </c>
      <c r="AY502" s="17" t="s">
        <v>251</v>
      </c>
      <c r="BE502" s="233">
        <f>IF(N502="základní",J502,0)</f>
        <v>0</v>
      </c>
      <c r="BF502" s="233">
        <f>IF(N502="snížená",J502,0)</f>
        <v>0</v>
      </c>
      <c r="BG502" s="233">
        <f>IF(N502="zákl. přenesená",J502,0)</f>
        <v>0</v>
      </c>
      <c r="BH502" s="233">
        <f>IF(N502="sníž. přenesená",J502,0)</f>
        <v>0</v>
      </c>
      <c r="BI502" s="233">
        <f>IF(N502="nulová",J502,0)</f>
        <v>0</v>
      </c>
      <c r="BJ502" s="17" t="s">
        <v>84</v>
      </c>
      <c r="BK502" s="233">
        <f>ROUND(I502*H502,2)</f>
        <v>0</v>
      </c>
      <c r="BL502" s="17" t="s">
        <v>254</v>
      </c>
      <c r="BM502" s="232" t="s">
        <v>3127</v>
      </c>
    </row>
    <row r="503" s="2" customFormat="1">
      <c r="A503" s="38"/>
      <c r="B503" s="39"/>
      <c r="C503" s="40"/>
      <c r="D503" s="234" t="s">
        <v>260</v>
      </c>
      <c r="E503" s="40"/>
      <c r="F503" s="235" t="s">
        <v>1735</v>
      </c>
      <c r="G503" s="40"/>
      <c r="H503" s="40"/>
      <c r="I503" s="236"/>
      <c r="J503" s="40"/>
      <c r="K503" s="40"/>
      <c r="L503" s="44"/>
      <c r="M503" s="237"/>
      <c r="N503" s="238"/>
      <c r="O503" s="91"/>
      <c r="P503" s="91"/>
      <c r="Q503" s="91"/>
      <c r="R503" s="91"/>
      <c r="S503" s="91"/>
      <c r="T503" s="92"/>
      <c r="U503" s="38"/>
      <c r="V503" s="38"/>
      <c r="W503" s="38"/>
      <c r="X503" s="38"/>
      <c r="Y503" s="38"/>
      <c r="Z503" s="38"/>
      <c r="AA503" s="38"/>
      <c r="AB503" s="38"/>
      <c r="AC503" s="38"/>
      <c r="AD503" s="38"/>
      <c r="AE503" s="38"/>
      <c r="AT503" s="17" t="s">
        <v>260</v>
      </c>
      <c r="AU503" s="17" t="s">
        <v>86</v>
      </c>
    </row>
    <row r="504" s="12" customFormat="1">
      <c r="A504" s="12"/>
      <c r="B504" s="242"/>
      <c r="C504" s="243"/>
      <c r="D504" s="234" t="s">
        <v>276</v>
      </c>
      <c r="E504" s="244" t="s">
        <v>1</v>
      </c>
      <c r="F504" s="245" t="s">
        <v>3128</v>
      </c>
      <c r="G504" s="243"/>
      <c r="H504" s="246">
        <v>515</v>
      </c>
      <c r="I504" s="247"/>
      <c r="J504" s="243"/>
      <c r="K504" s="243"/>
      <c r="L504" s="248"/>
      <c r="M504" s="249"/>
      <c r="N504" s="250"/>
      <c r="O504" s="250"/>
      <c r="P504" s="250"/>
      <c r="Q504" s="250"/>
      <c r="R504" s="250"/>
      <c r="S504" s="250"/>
      <c r="T504" s="251"/>
      <c r="U504" s="12"/>
      <c r="V504" s="12"/>
      <c r="W504" s="12"/>
      <c r="X504" s="12"/>
      <c r="Y504" s="12"/>
      <c r="Z504" s="12"/>
      <c r="AA504" s="12"/>
      <c r="AB504" s="12"/>
      <c r="AC504" s="12"/>
      <c r="AD504" s="12"/>
      <c r="AE504" s="12"/>
      <c r="AT504" s="252" t="s">
        <v>276</v>
      </c>
      <c r="AU504" s="252" t="s">
        <v>86</v>
      </c>
      <c r="AV504" s="12" t="s">
        <v>86</v>
      </c>
      <c r="AW504" s="12" t="s">
        <v>32</v>
      </c>
      <c r="AX504" s="12" t="s">
        <v>76</v>
      </c>
      <c r="AY504" s="252" t="s">
        <v>251</v>
      </c>
    </row>
    <row r="505" s="15" customFormat="1">
      <c r="A505" s="15"/>
      <c r="B505" s="274"/>
      <c r="C505" s="275"/>
      <c r="D505" s="234" t="s">
        <v>276</v>
      </c>
      <c r="E505" s="276" t="s">
        <v>1</v>
      </c>
      <c r="F505" s="277" t="s">
        <v>423</v>
      </c>
      <c r="G505" s="275"/>
      <c r="H505" s="278">
        <v>515</v>
      </c>
      <c r="I505" s="279"/>
      <c r="J505" s="275"/>
      <c r="K505" s="275"/>
      <c r="L505" s="280"/>
      <c r="M505" s="281"/>
      <c r="N505" s="282"/>
      <c r="O505" s="282"/>
      <c r="P505" s="282"/>
      <c r="Q505" s="282"/>
      <c r="R505" s="282"/>
      <c r="S505" s="282"/>
      <c r="T505" s="283"/>
      <c r="U505" s="15"/>
      <c r="V505" s="15"/>
      <c r="W505" s="15"/>
      <c r="X505" s="15"/>
      <c r="Y505" s="15"/>
      <c r="Z505" s="15"/>
      <c r="AA505" s="15"/>
      <c r="AB505" s="15"/>
      <c r="AC505" s="15"/>
      <c r="AD505" s="15"/>
      <c r="AE505" s="15"/>
      <c r="AT505" s="284" t="s">
        <v>276</v>
      </c>
      <c r="AU505" s="284" t="s">
        <v>86</v>
      </c>
      <c r="AV505" s="15" t="s">
        <v>254</v>
      </c>
      <c r="AW505" s="15" t="s">
        <v>32</v>
      </c>
      <c r="AX505" s="15" t="s">
        <v>84</v>
      </c>
      <c r="AY505" s="284" t="s">
        <v>251</v>
      </c>
    </row>
    <row r="506" s="12" customFormat="1">
      <c r="A506" s="12"/>
      <c r="B506" s="242"/>
      <c r="C506" s="243"/>
      <c r="D506" s="234" t="s">
        <v>276</v>
      </c>
      <c r="E506" s="243"/>
      <c r="F506" s="245" t="s">
        <v>3129</v>
      </c>
      <c r="G506" s="243"/>
      <c r="H506" s="246">
        <v>530.45000000000005</v>
      </c>
      <c r="I506" s="247"/>
      <c r="J506" s="243"/>
      <c r="K506" s="243"/>
      <c r="L506" s="248"/>
      <c r="M506" s="249"/>
      <c r="N506" s="250"/>
      <c r="O506" s="250"/>
      <c r="P506" s="250"/>
      <c r="Q506" s="250"/>
      <c r="R506" s="250"/>
      <c r="S506" s="250"/>
      <c r="T506" s="251"/>
      <c r="U506" s="12"/>
      <c r="V506" s="12"/>
      <c r="W506" s="12"/>
      <c r="X506" s="12"/>
      <c r="Y506" s="12"/>
      <c r="Z506" s="12"/>
      <c r="AA506" s="12"/>
      <c r="AB506" s="12"/>
      <c r="AC506" s="12"/>
      <c r="AD506" s="12"/>
      <c r="AE506" s="12"/>
      <c r="AT506" s="252" t="s">
        <v>276</v>
      </c>
      <c r="AU506" s="252" t="s">
        <v>86</v>
      </c>
      <c r="AV506" s="12" t="s">
        <v>86</v>
      </c>
      <c r="AW506" s="12" t="s">
        <v>4</v>
      </c>
      <c r="AX506" s="12" t="s">
        <v>84</v>
      </c>
      <c r="AY506" s="252" t="s">
        <v>251</v>
      </c>
    </row>
    <row r="507" s="2" customFormat="1" ht="24.15" customHeight="1">
      <c r="A507" s="38"/>
      <c r="B507" s="39"/>
      <c r="C507" s="220" t="s">
        <v>1644</v>
      </c>
      <c r="D507" s="220" t="s">
        <v>255</v>
      </c>
      <c r="E507" s="221" t="s">
        <v>1765</v>
      </c>
      <c r="F507" s="222" t="s">
        <v>1766</v>
      </c>
      <c r="G507" s="223" t="s">
        <v>592</v>
      </c>
      <c r="H507" s="224">
        <v>31.59</v>
      </c>
      <c r="I507" s="225"/>
      <c r="J507" s="226">
        <f>ROUND(I507*H507,2)</f>
        <v>0</v>
      </c>
      <c r="K507" s="227"/>
      <c r="L507" s="44"/>
      <c r="M507" s="228" t="s">
        <v>1</v>
      </c>
      <c r="N507" s="229" t="s">
        <v>41</v>
      </c>
      <c r="O507" s="91"/>
      <c r="P507" s="230">
        <f>O507*H507</f>
        <v>0</v>
      </c>
      <c r="Q507" s="230">
        <v>2.2563399999999998</v>
      </c>
      <c r="R507" s="230">
        <f>Q507*H507</f>
        <v>71.2777806</v>
      </c>
      <c r="S507" s="230">
        <v>0</v>
      </c>
      <c r="T507" s="231">
        <f>S507*H507</f>
        <v>0</v>
      </c>
      <c r="U507" s="38"/>
      <c r="V507" s="38"/>
      <c r="W507" s="38"/>
      <c r="X507" s="38"/>
      <c r="Y507" s="38"/>
      <c r="Z507" s="38"/>
      <c r="AA507" s="38"/>
      <c r="AB507" s="38"/>
      <c r="AC507" s="38"/>
      <c r="AD507" s="38"/>
      <c r="AE507" s="38"/>
      <c r="AR507" s="232" t="s">
        <v>254</v>
      </c>
      <c r="AT507" s="232" t="s">
        <v>255</v>
      </c>
      <c r="AU507" s="232" t="s">
        <v>86</v>
      </c>
      <c r="AY507" s="17" t="s">
        <v>251</v>
      </c>
      <c r="BE507" s="233">
        <f>IF(N507="základní",J507,0)</f>
        <v>0</v>
      </c>
      <c r="BF507" s="233">
        <f>IF(N507="snížená",J507,0)</f>
        <v>0</v>
      </c>
      <c r="BG507" s="233">
        <f>IF(N507="zákl. přenesená",J507,0)</f>
        <v>0</v>
      </c>
      <c r="BH507" s="233">
        <f>IF(N507="sníž. přenesená",J507,0)</f>
        <v>0</v>
      </c>
      <c r="BI507" s="233">
        <f>IF(N507="nulová",J507,0)</f>
        <v>0</v>
      </c>
      <c r="BJ507" s="17" t="s">
        <v>84</v>
      </c>
      <c r="BK507" s="233">
        <f>ROUND(I507*H507,2)</f>
        <v>0</v>
      </c>
      <c r="BL507" s="17" t="s">
        <v>254</v>
      </c>
      <c r="BM507" s="232" t="s">
        <v>3130</v>
      </c>
    </row>
    <row r="508" s="2" customFormat="1">
      <c r="A508" s="38"/>
      <c r="B508" s="39"/>
      <c r="C508" s="40"/>
      <c r="D508" s="234" t="s">
        <v>260</v>
      </c>
      <c r="E508" s="40"/>
      <c r="F508" s="235" t="s">
        <v>1766</v>
      </c>
      <c r="G508" s="40"/>
      <c r="H508" s="40"/>
      <c r="I508" s="236"/>
      <c r="J508" s="40"/>
      <c r="K508" s="40"/>
      <c r="L508" s="44"/>
      <c r="M508" s="237"/>
      <c r="N508" s="238"/>
      <c r="O508" s="91"/>
      <c r="P508" s="91"/>
      <c r="Q508" s="91"/>
      <c r="R508" s="91"/>
      <c r="S508" s="91"/>
      <c r="T508" s="92"/>
      <c r="U508" s="38"/>
      <c r="V508" s="38"/>
      <c r="W508" s="38"/>
      <c r="X508" s="38"/>
      <c r="Y508" s="38"/>
      <c r="Z508" s="38"/>
      <c r="AA508" s="38"/>
      <c r="AB508" s="38"/>
      <c r="AC508" s="38"/>
      <c r="AD508" s="38"/>
      <c r="AE508" s="38"/>
      <c r="AT508" s="17" t="s">
        <v>260</v>
      </c>
      <c r="AU508" s="17" t="s">
        <v>86</v>
      </c>
    </row>
    <row r="509" s="2" customFormat="1">
      <c r="A509" s="38"/>
      <c r="B509" s="39"/>
      <c r="C509" s="40"/>
      <c r="D509" s="240" t="s">
        <v>274</v>
      </c>
      <c r="E509" s="40"/>
      <c r="F509" s="241" t="s">
        <v>1768</v>
      </c>
      <c r="G509" s="40"/>
      <c r="H509" s="40"/>
      <c r="I509" s="236"/>
      <c r="J509" s="40"/>
      <c r="K509" s="40"/>
      <c r="L509" s="44"/>
      <c r="M509" s="237"/>
      <c r="N509" s="238"/>
      <c r="O509" s="91"/>
      <c r="P509" s="91"/>
      <c r="Q509" s="91"/>
      <c r="R509" s="91"/>
      <c r="S509" s="91"/>
      <c r="T509" s="92"/>
      <c r="U509" s="38"/>
      <c r="V509" s="38"/>
      <c r="W509" s="38"/>
      <c r="X509" s="38"/>
      <c r="Y509" s="38"/>
      <c r="Z509" s="38"/>
      <c r="AA509" s="38"/>
      <c r="AB509" s="38"/>
      <c r="AC509" s="38"/>
      <c r="AD509" s="38"/>
      <c r="AE509" s="38"/>
      <c r="AT509" s="17" t="s">
        <v>274</v>
      </c>
      <c r="AU509" s="17" t="s">
        <v>86</v>
      </c>
    </row>
    <row r="510" s="12" customFormat="1">
      <c r="A510" s="12"/>
      <c r="B510" s="242"/>
      <c r="C510" s="243"/>
      <c r="D510" s="234" t="s">
        <v>276</v>
      </c>
      <c r="E510" s="244" t="s">
        <v>1</v>
      </c>
      <c r="F510" s="245" t="s">
        <v>3131</v>
      </c>
      <c r="G510" s="243"/>
      <c r="H510" s="246">
        <v>31.59</v>
      </c>
      <c r="I510" s="247"/>
      <c r="J510" s="243"/>
      <c r="K510" s="243"/>
      <c r="L510" s="248"/>
      <c r="M510" s="249"/>
      <c r="N510" s="250"/>
      <c r="O510" s="250"/>
      <c r="P510" s="250"/>
      <c r="Q510" s="250"/>
      <c r="R510" s="250"/>
      <c r="S510" s="250"/>
      <c r="T510" s="251"/>
      <c r="U510" s="12"/>
      <c r="V510" s="12"/>
      <c r="W510" s="12"/>
      <c r="X510" s="12"/>
      <c r="Y510" s="12"/>
      <c r="Z510" s="12"/>
      <c r="AA510" s="12"/>
      <c r="AB510" s="12"/>
      <c r="AC510" s="12"/>
      <c r="AD510" s="12"/>
      <c r="AE510" s="12"/>
      <c r="AT510" s="252" t="s">
        <v>276</v>
      </c>
      <c r="AU510" s="252" t="s">
        <v>86</v>
      </c>
      <c r="AV510" s="12" t="s">
        <v>86</v>
      </c>
      <c r="AW510" s="12" t="s">
        <v>32</v>
      </c>
      <c r="AX510" s="12" t="s">
        <v>76</v>
      </c>
      <c r="AY510" s="252" t="s">
        <v>251</v>
      </c>
    </row>
    <row r="511" s="15" customFormat="1">
      <c r="A511" s="15"/>
      <c r="B511" s="274"/>
      <c r="C511" s="275"/>
      <c r="D511" s="234" t="s">
        <v>276</v>
      </c>
      <c r="E511" s="276" t="s">
        <v>1</v>
      </c>
      <c r="F511" s="277" t="s">
        <v>423</v>
      </c>
      <c r="G511" s="275"/>
      <c r="H511" s="278">
        <v>31.59</v>
      </c>
      <c r="I511" s="279"/>
      <c r="J511" s="275"/>
      <c r="K511" s="275"/>
      <c r="L511" s="280"/>
      <c r="M511" s="281"/>
      <c r="N511" s="282"/>
      <c r="O511" s="282"/>
      <c r="P511" s="282"/>
      <c r="Q511" s="282"/>
      <c r="R511" s="282"/>
      <c r="S511" s="282"/>
      <c r="T511" s="283"/>
      <c r="U511" s="15"/>
      <c r="V511" s="15"/>
      <c r="W511" s="15"/>
      <c r="X511" s="15"/>
      <c r="Y511" s="15"/>
      <c r="Z511" s="15"/>
      <c r="AA511" s="15"/>
      <c r="AB511" s="15"/>
      <c r="AC511" s="15"/>
      <c r="AD511" s="15"/>
      <c r="AE511" s="15"/>
      <c r="AT511" s="284" t="s">
        <v>276</v>
      </c>
      <c r="AU511" s="284" t="s">
        <v>86</v>
      </c>
      <c r="AV511" s="15" t="s">
        <v>254</v>
      </c>
      <c r="AW511" s="15" t="s">
        <v>32</v>
      </c>
      <c r="AX511" s="15" t="s">
        <v>84</v>
      </c>
      <c r="AY511" s="284" t="s">
        <v>251</v>
      </c>
    </row>
    <row r="512" s="2" customFormat="1" ht="16.5" customHeight="1">
      <c r="A512" s="38"/>
      <c r="B512" s="39"/>
      <c r="C512" s="220" t="s">
        <v>1648</v>
      </c>
      <c r="D512" s="220" t="s">
        <v>255</v>
      </c>
      <c r="E512" s="221" t="s">
        <v>3132</v>
      </c>
      <c r="F512" s="222" t="s">
        <v>3133</v>
      </c>
      <c r="G512" s="223" t="s">
        <v>416</v>
      </c>
      <c r="H512" s="224">
        <v>1</v>
      </c>
      <c r="I512" s="225"/>
      <c r="J512" s="226">
        <f>ROUND(I512*H512,2)</f>
        <v>0</v>
      </c>
      <c r="K512" s="227"/>
      <c r="L512" s="44"/>
      <c r="M512" s="228" t="s">
        <v>1</v>
      </c>
      <c r="N512" s="229" t="s">
        <v>41</v>
      </c>
      <c r="O512" s="91"/>
      <c r="P512" s="230">
        <f>O512*H512</f>
        <v>0</v>
      </c>
      <c r="Q512" s="230">
        <v>0.072870000000000004</v>
      </c>
      <c r="R512" s="230">
        <f>Q512*H512</f>
        <v>0.072870000000000004</v>
      </c>
      <c r="S512" s="230">
        <v>0</v>
      </c>
      <c r="T512" s="231">
        <f>S512*H512</f>
        <v>0</v>
      </c>
      <c r="U512" s="38"/>
      <c r="V512" s="38"/>
      <c r="W512" s="38"/>
      <c r="X512" s="38"/>
      <c r="Y512" s="38"/>
      <c r="Z512" s="38"/>
      <c r="AA512" s="38"/>
      <c r="AB512" s="38"/>
      <c r="AC512" s="38"/>
      <c r="AD512" s="38"/>
      <c r="AE512" s="38"/>
      <c r="AR512" s="232" t="s">
        <v>254</v>
      </c>
      <c r="AT512" s="232" t="s">
        <v>255</v>
      </c>
      <c r="AU512" s="232" t="s">
        <v>86</v>
      </c>
      <c r="AY512" s="17" t="s">
        <v>251</v>
      </c>
      <c r="BE512" s="233">
        <f>IF(N512="základní",J512,0)</f>
        <v>0</v>
      </c>
      <c r="BF512" s="233">
        <f>IF(N512="snížená",J512,0)</f>
        <v>0</v>
      </c>
      <c r="BG512" s="233">
        <f>IF(N512="zákl. přenesená",J512,0)</f>
        <v>0</v>
      </c>
      <c r="BH512" s="233">
        <f>IF(N512="sníž. přenesená",J512,0)</f>
        <v>0</v>
      </c>
      <c r="BI512" s="233">
        <f>IF(N512="nulová",J512,0)</f>
        <v>0</v>
      </c>
      <c r="BJ512" s="17" t="s">
        <v>84</v>
      </c>
      <c r="BK512" s="233">
        <f>ROUND(I512*H512,2)</f>
        <v>0</v>
      </c>
      <c r="BL512" s="17" t="s">
        <v>254</v>
      </c>
      <c r="BM512" s="232" t="s">
        <v>3134</v>
      </c>
    </row>
    <row r="513" s="2" customFormat="1">
      <c r="A513" s="38"/>
      <c r="B513" s="39"/>
      <c r="C513" s="40"/>
      <c r="D513" s="234" t="s">
        <v>260</v>
      </c>
      <c r="E513" s="40"/>
      <c r="F513" s="235" t="s">
        <v>3133</v>
      </c>
      <c r="G513" s="40"/>
      <c r="H513" s="40"/>
      <c r="I513" s="236"/>
      <c r="J513" s="40"/>
      <c r="K513" s="40"/>
      <c r="L513" s="44"/>
      <c r="M513" s="237"/>
      <c r="N513" s="238"/>
      <c r="O513" s="91"/>
      <c r="P513" s="91"/>
      <c r="Q513" s="91"/>
      <c r="R513" s="91"/>
      <c r="S513" s="91"/>
      <c r="T513" s="92"/>
      <c r="U513" s="38"/>
      <c r="V513" s="38"/>
      <c r="W513" s="38"/>
      <c r="X513" s="38"/>
      <c r="Y513" s="38"/>
      <c r="Z513" s="38"/>
      <c r="AA513" s="38"/>
      <c r="AB513" s="38"/>
      <c r="AC513" s="38"/>
      <c r="AD513" s="38"/>
      <c r="AE513" s="38"/>
      <c r="AT513" s="17" t="s">
        <v>260</v>
      </c>
      <c r="AU513" s="17" t="s">
        <v>86</v>
      </c>
    </row>
    <row r="514" s="2" customFormat="1">
      <c r="A514" s="38"/>
      <c r="B514" s="39"/>
      <c r="C514" s="40"/>
      <c r="D514" s="240" t="s">
        <v>274</v>
      </c>
      <c r="E514" s="40"/>
      <c r="F514" s="241" t="s">
        <v>3135</v>
      </c>
      <c r="G514" s="40"/>
      <c r="H514" s="40"/>
      <c r="I514" s="236"/>
      <c r="J514" s="40"/>
      <c r="K514" s="40"/>
      <c r="L514" s="44"/>
      <c r="M514" s="237"/>
      <c r="N514" s="238"/>
      <c r="O514" s="91"/>
      <c r="P514" s="91"/>
      <c r="Q514" s="91"/>
      <c r="R514" s="91"/>
      <c r="S514" s="91"/>
      <c r="T514" s="92"/>
      <c r="U514" s="38"/>
      <c r="V514" s="38"/>
      <c r="W514" s="38"/>
      <c r="X514" s="38"/>
      <c r="Y514" s="38"/>
      <c r="Z514" s="38"/>
      <c r="AA514" s="38"/>
      <c r="AB514" s="38"/>
      <c r="AC514" s="38"/>
      <c r="AD514" s="38"/>
      <c r="AE514" s="38"/>
      <c r="AT514" s="17" t="s">
        <v>274</v>
      </c>
      <c r="AU514" s="17" t="s">
        <v>86</v>
      </c>
    </row>
    <row r="515" s="12" customFormat="1">
      <c r="A515" s="12"/>
      <c r="B515" s="242"/>
      <c r="C515" s="243"/>
      <c r="D515" s="234" t="s">
        <v>276</v>
      </c>
      <c r="E515" s="244" t="s">
        <v>1</v>
      </c>
      <c r="F515" s="245" t="s">
        <v>3136</v>
      </c>
      <c r="G515" s="243"/>
      <c r="H515" s="246">
        <v>1</v>
      </c>
      <c r="I515" s="247"/>
      <c r="J515" s="243"/>
      <c r="K515" s="243"/>
      <c r="L515" s="248"/>
      <c r="M515" s="249"/>
      <c r="N515" s="250"/>
      <c r="O515" s="250"/>
      <c r="P515" s="250"/>
      <c r="Q515" s="250"/>
      <c r="R515" s="250"/>
      <c r="S515" s="250"/>
      <c r="T515" s="251"/>
      <c r="U515" s="12"/>
      <c r="V515" s="12"/>
      <c r="W515" s="12"/>
      <c r="X515" s="12"/>
      <c r="Y515" s="12"/>
      <c r="Z515" s="12"/>
      <c r="AA515" s="12"/>
      <c r="AB515" s="12"/>
      <c r="AC515" s="12"/>
      <c r="AD515" s="12"/>
      <c r="AE515" s="12"/>
      <c r="AT515" s="252" t="s">
        <v>276</v>
      </c>
      <c r="AU515" s="252" t="s">
        <v>86</v>
      </c>
      <c r="AV515" s="12" t="s">
        <v>86</v>
      </c>
      <c r="AW515" s="12" t="s">
        <v>32</v>
      </c>
      <c r="AX515" s="12" t="s">
        <v>84</v>
      </c>
      <c r="AY515" s="252" t="s">
        <v>251</v>
      </c>
    </row>
    <row r="516" s="2" customFormat="1" ht="24.15" customHeight="1">
      <c r="A516" s="38"/>
      <c r="B516" s="39"/>
      <c r="C516" s="292" t="s">
        <v>1652</v>
      </c>
      <c r="D516" s="292" t="s">
        <v>1133</v>
      </c>
      <c r="E516" s="293" t="s">
        <v>3137</v>
      </c>
      <c r="F516" s="294" t="s">
        <v>3138</v>
      </c>
      <c r="G516" s="295" t="s">
        <v>416</v>
      </c>
      <c r="H516" s="296">
        <v>1</v>
      </c>
      <c r="I516" s="297"/>
      <c r="J516" s="298">
        <f>ROUND(I516*H516,2)</f>
        <v>0</v>
      </c>
      <c r="K516" s="299"/>
      <c r="L516" s="300"/>
      <c r="M516" s="301" t="s">
        <v>1</v>
      </c>
      <c r="N516" s="302" t="s">
        <v>41</v>
      </c>
      <c r="O516" s="91"/>
      <c r="P516" s="230">
        <f>O516*H516</f>
        <v>0</v>
      </c>
      <c r="Q516" s="230">
        <v>0.02</v>
      </c>
      <c r="R516" s="230">
        <f>Q516*H516</f>
        <v>0.02</v>
      </c>
      <c r="S516" s="230">
        <v>0</v>
      </c>
      <c r="T516" s="231">
        <f>S516*H516</f>
        <v>0</v>
      </c>
      <c r="U516" s="38"/>
      <c r="V516" s="38"/>
      <c r="W516" s="38"/>
      <c r="X516" s="38"/>
      <c r="Y516" s="38"/>
      <c r="Z516" s="38"/>
      <c r="AA516" s="38"/>
      <c r="AB516" s="38"/>
      <c r="AC516" s="38"/>
      <c r="AD516" s="38"/>
      <c r="AE516" s="38"/>
      <c r="AR516" s="232" t="s">
        <v>299</v>
      </c>
      <c r="AT516" s="232" t="s">
        <v>1133</v>
      </c>
      <c r="AU516" s="232" t="s">
        <v>86</v>
      </c>
      <c r="AY516" s="17" t="s">
        <v>251</v>
      </c>
      <c r="BE516" s="233">
        <f>IF(N516="základní",J516,0)</f>
        <v>0</v>
      </c>
      <c r="BF516" s="233">
        <f>IF(N516="snížená",J516,0)</f>
        <v>0</v>
      </c>
      <c r="BG516" s="233">
        <f>IF(N516="zákl. přenesená",J516,0)</f>
        <v>0</v>
      </c>
      <c r="BH516" s="233">
        <f>IF(N516="sníž. přenesená",J516,0)</f>
        <v>0</v>
      </c>
      <c r="BI516" s="233">
        <f>IF(N516="nulová",J516,0)</f>
        <v>0</v>
      </c>
      <c r="BJ516" s="17" t="s">
        <v>84</v>
      </c>
      <c r="BK516" s="233">
        <f>ROUND(I516*H516,2)</f>
        <v>0</v>
      </c>
      <c r="BL516" s="17" t="s">
        <v>254</v>
      </c>
      <c r="BM516" s="232" t="s">
        <v>3139</v>
      </c>
    </row>
    <row r="517" s="2" customFormat="1">
      <c r="A517" s="38"/>
      <c r="B517" s="39"/>
      <c r="C517" s="40"/>
      <c r="D517" s="234" t="s">
        <v>260</v>
      </c>
      <c r="E517" s="40"/>
      <c r="F517" s="235" t="s">
        <v>3138</v>
      </c>
      <c r="G517" s="40"/>
      <c r="H517" s="40"/>
      <c r="I517" s="236"/>
      <c r="J517" s="40"/>
      <c r="K517" s="40"/>
      <c r="L517" s="44"/>
      <c r="M517" s="237"/>
      <c r="N517" s="238"/>
      <c r="O517" s="91"/>
      <c r="P517" s="91"/>
      <c r="Q517" s="91"/>
      <c r="R517" s="91"/>
      <c r="S517" s="91"/>
      <c r="T517" s="92"/>
      <c r="U517" s="38"/>
      <c r="V517" s="38"/>
      <c r="W517" s="38"/>
      <c r="X517" s="38"/>
      <c r="Y517" s="38"/>
      <c r="Z517" s="38"/>
      <c r="AA517" s="38"/>
      <c r="AB517" s="38"/>
      <c r="AC517" s="38"/>
      <c r="AD517" s="38"/>
      <c r="AE517" s="38"/>
      <c r="AT517" s="17" t="s">
        <v>260</v>
      </c>
      <c r="AU517" s="17" t="s">
        <v>86</v>
      </c>
    </row>
    <row r="518" s="2" customFormat="1" ht="16.5" customHeight="1">
      <c r="A518" s="38"/>
      <c r="B518" s="39"/>
      <c r="C518" s="220" t="s">
        <v>1656</v>
      </c>
      <c r="D518" s="220" t="s">
        <v>255</v>
      </c>
      <c r="E518" s="221" t="s">
        <v>3140</v>
      </c>
      <c r="F518" s="222" t="s">
        <v>3141</v>
      </c>
      <c r="G518" s="223" t="s">
        <v>416</v>
      </c>
      <c r="H518" s="224">
        <v>1</v>
      </c>
      <c r="I518" s="225"/>
      <c r="J518" s="226">
        <f>ROUND(I518*H518,2)</f>
        <v>0</v>
      </c>
      <c r="K518" s="227"/>
      <c r="L518" s="44"/>
      <c r="M518" s="228" t="s">
        <v>1</v>
      </c>
      <c r="N518" s="229" t="s">
        <v>41</v>
      </c>
      <c r="O518" s="91"/>
      <c r="P518" s="230">
        <f>O518*H518</f>
        <v>0</v>
      </c>
      <c r="Q518" s="230">
        <v>0.00080000000000000004</v>
      </c>
      <c r="R518" s="230">
        <f>Q518*H518</f>
        <v>0.00080000000000000004</v>
      </c>
      <c r="S518" s="230">
        <v>0</v>
      </c>
      <c r="T518" s="231">
        <f>S518*H518</f>
        <v>0</v>
      </c>
      <c r="U518" s="38"/>
      <c r="V518" s="38"/>
      <c r="W518" s="38"/>
      <c r="X518" s="38"/>
      <c r="Y518" s="38"/>
      <c r="Z518" s="38"/>
      <c r="AA518" s="38"/>
      <c r="AB518" s="38"/>
      <c r="AC518" s="38"/>
      <c r="AD518" s="38"/>
      <c r="AE518" s="38"/>
      <c r="AR518" s="232" t="s">
        <v>254</v>
      </c>
      <c r="AT518" s="232" t="s">
        <v>255</v>
      </c>
      <c r="AU518" s="232" t="s">
        <v>86</v>
      </c>
      <c r="AY518" s="17" t="s">
        <v>251</v>
      </c>
      <c r="BE518" s="233">
        <f>IF(N518="základní",J518,0)</f>
        <v>0</v>
      </c>
      <c r="BF518" s="233">
        <f>IF(N518="snížená",J518,0)</f>
        <v>0</v>
      </c>
      <c r="BG518" s="233">
        <f>IF(N518="zákl. přenesená",J518,0)</f>
        <v>0</v>
      </c>
      <c r="BH518" s="233">
        <f>IF(N518="sníž. přenesená",J518,0)</f>
        <v>0</v>
      </c>
      <c r="BI518" s="233">
        <f>IF(N518="nulová",J518,0)</f>
        <v>0</v>
      </c>
      <c r="BJ518" s="17" t="s">
        <v>84</v>
      </c>
      <c r="BK518" s="233">
        <f>ROUND(I518*H518,2)</f>
        <v>0</v>
      </c>
      <c r="BL518" s="17" t="s">
        <v>254</v>
      </c>
      <c r="BM518" s="232" t="s">
        <v>3142</v>
      </c>
    </row>
    <row r="519" s="2" customFormat="1">
      <c r="A519" s="38"/>
      <c r="B519" s="39"/>
      <c r="C519" s="40"/>
      <c r="D519" s="234" t="s">
        <v>260</v>
      </c>
      <c r="E519" s="40"/>
      <c r="F519" s="235" t="s">
        <v>3143</v>
      </c>
      <c r="G519" s="40"/>
      <c r="H519" s="40"/>
      <c r="I519" s="236"/>
      <c r="J519" s="40"/>
      <c r="K519" s="40"/>
      <c r="L519" s="44"/>
      <c r="M519" s="237"/>
      <c r="N519" s="238"/>
      <c r="O519" s="91"/>
      <c r="P519" s="91"/>
      <c r="Q519" s="91"/>
      <c r="R519" s="91"/>
      <c r="S519" s="91"/>
      <c r="T519" s="92"/>
      <c r="U519" s="38"/>
      <c r="V519" s="38"/>
      <c r="W519" s="38"/>
      <c r="X519" s="38"/>
      <c r="Y519" s="38"/>
      <c r="Z519" s="38"/>
      <c r="AA519" s="38"/>
      <c r="AB519" s="38"/>
      <c r="AC519" s="38"/>
      <c r="AD519" s="38"/>
      <c r="AE519" s="38"/>
      <c r="AT519" s="17" t="s">
        <v>260</v>
      </c>
      <c r="AU519" s="17" t="s">
        <v>86</v>
      </c>
    </row>
    <row r="520" s="12" customFormat="1">
      <c r="A520" s="12"/>
      <c r="B520" s="242"/>
      <c r="C520" s="243"/>
      <c r="D520" s="234" t="s">
        <v>276</v>
      </c>
      <c r="E520" s="244" t="s">
        <v>1</v>
      </c>
      <c r="F520" s="245" t="s">
        <v>3144</v>
      </c>
      <c r="G520" s="243"/>
      <c r="H520" s="246">
        <v>1</v>
      </c>
      <c r="I520" s="247"/>
      <c r="J520" s="243"/>
      <c r="K520" s="243"/>
      <c r="L520" s="248"/>
      <c r="M520" s="249"/>
      <c r="N520" s="250"/>
      <c r="O520" s="250"/>
      <c r="P520" s="250"/>
      <c r="Q520" s="250"/>
      <c r="R520" s="250"/>
      <c r="S520" s="250"/>
      <c r="T520" s="251"/>
      <c r="U520" s="12"/>
      <c r="V520" s="12"/>
      <c r="W520" s="12"/>
      <c r="X520" s="12"/>
      <c r="Y520" s="12"/>
      <c r="Z520" s="12"/>
      <c r="AA520" s="12"/>
      <c r="AB520" s="12"/>
      <c r="AC520" s="12"/>
      <c r="AD520" s="12"/>
      <c r="AE520" s="12"/>
      <c r="AT520" s="252" t="s">
        <v>276</v>
      </c>
      <c r="AU520" s="252" t="s">
        <v>86</v>
      </c>
      <c r="AV520" s="12" t="s">
        <v>86</v>
      </c>
      <c r="AW520" s="12" t="s">
        <v>32</v>
      </c>
      <c r="AX520" s="12" t="s">
        <v>84</v>
      </c>
      <c r="AY520" s="252" t="s">
        <v>251</v>
      </c>
    </row>
    <row r="521" s="2" customFormat="1" ht="24.15" customHeight="1">
      <c r="A521" s="38"/>
      <c r="B521" s="39"/>
      <c r="C521" s="292" t="s">
        <v>1661</v>
      </c>
      <c r="D521" s="292" t="s">
        <v>1133</v>
      </c>
      <c r="E521" s="293" t="s">
        <v>3145</v>
      </c>
      <c r="F521" s="294" t="s">
        <v>3146</v>
      </c>
      <c r="G521" s="295" t="s">
        <v>416</v>
      </c>
      <c r="H521" s="296">
        <v>1</v>
      </c>
      <c r="I521" s="297"/>
      <c r="J521" s="298">
        <f>ROUND(I521*H521,2)</f>
        <v>0</v>
      </c>
      <c r="K521" s="299"/>
      <c r="L521" s="300"/>
      <c r="M521" s="301" t="s">
        <v>1</v>
      </c>
      <c r="N521" s="302" t="s">
        <v>41</v>
      </c>
      <c r="O521" s="91"/>
      <c r="P521" s="230">
        <f>O521*H521</f>
        <v>0</v>
      </c>
      <c r="Q521" s="230">
        <v>0.044999999999999998</v>
      </c>
      <c r="R521" s="230">
        <f>Q521*H521</f>
        <v>0.044999999999999998</v>
      </c>
      <c r="S521" s="230">
        <v>0</v>
      </c>
      <c r="T521" s="231">
        <f>S521*H521</f>
        <v>0</v>
      </c>
      <c r="U521" s="38"/>
      <c r="V521" s="38"/>
      <c r="W521" s="38"/>
      <c r="X521" s="38"/>
      <c r="Y521" s="38"/>
      <c r="Z521" s="38"/>
      <c r="AA521" s="38"/>
      <c r="AB521" s="38"/>
      <c r="AC521" s="38"/>
      <c r="AD521" s="38"/>
      <c r="AE521" s="38"/>
      <c r="AR521" s="232" t="s">
        <v>299</v>
      </c>
      <c r="AT521" s="232" t="s">
        <v>1133</v>
      </c>
      <c r="AU521" s="232" t="s">
        <v>86</v>
      </c>
      <c r="AY521" s="17" t="s">
        <v>251</v>
      </c>
      <c r="BE521" s="233">
        <f>IF(N521="základní",J521,0)</f>
        <v>0</v>
      </c>
      <c r="BF521" s="233">
        <f>IF(N521="snížená",J521,0)</f>
        <v>0</v>
      </c>
      <c r="BG521" s="233">
        <f>IF(N521="zákl. přenesená",J521,0)</f>
        <v>0</v>
      </c>
      <c r="BH521" s="233">
        <f>IF(N521="sníž. přenesená",J521,0)</f>
        <v>0</v>
      </c>
      <c r="BI521" s="233">
        <f>IF(N521="nulová",J521,0)</f>
        <v>0</v>
      </c>
      <c r="BJ521" s="17" t="s">
        <v>84</v>
      </c>
      <c r="BK521" s="233">
        <f>ROUND(I521*H521,2)</f>
        <v>0</v>
      </c>
      <c r="BL521" s="17" t="s">
        <v>254</v>
      </c>
      <c r="BM521" s="232" t="s">
        <v>3147</v>
      </c>
    </row>
    <row r="522" s="2" customFormat="1">
      <c r="A522" s="38"/>
      <c r="B522" s="39"/>
      <c r="C522" s="40"/>
      <c r="D522" s="234" t="s">
        <v>260</v>
      </c>
      <c r="E522" s="40"/>
      <c r="F522" s="235" t="s">
        <v>3148</v>
      </c>
      <c r="G522" s="40"/>
      <c r="H522" s="40"/>
      <c r="I522" s="236"/>
      <c r="J522" s="40"/>
      <c r="K522" s="40"/>
      <c r="L522" s="44"/>
      <c r="M522" s="237"/>
      <c r="N522" s="238"/>
      <c r="O522" s="91"/>
      <c r="P522" s="91"/>
      <c r="Q522" s="91"/>
      <c r="R522" s="91"/>
      <c r="S522" s="91"/>
      <c r="T522" s="92"/>
      <c r="U522" s="38"/>
      <c r="V522" s="38"/>
      <c r="W522" s="38"/>
      <c r="X522" s="38"/>
      <c r="Y522" s="38"/>
      <c r="Z522" s="38"/>
      <c r="AA522" s="38"/>
      <c r="AB522" s="38"/>
      <c r="AC522" s="38"/>
      <c r="AD522" s="38"/>
      <c r="AE522" s="38"/>
      <c r="AT522" s="17" t="s">
        <v>260</v>
      </c>
      <c r="AU522" s="17" t="s">
        <v>86</v>
      </c>
    </row>
    <row r="523" s="12" customFormat="1">
      <c r="A523" s="12"/>
      <c r="B523" s="242"/>
      <c r="C523" s="243"/>
      <c r="D523" s="234" t="s">
        <v>276</v>
      </c>
      <c r="E523" s="244" t="s">
        <v>1</v>
      </c>
      <c r="F523" s="245" t="s">
        <v>3149</v>
      </c>
      <c r="G523" s="243"/>
      <c r="H523" s="246">
        <v>1</v>
      </c>
      <c r="I523" s="247"/>
      <c r="J523" s="243"/>
      <c r="K523" s="243"/>
      <c r="L523" s="248"/>
      <c r="M523" s="249"/>
      <c r="N523" s="250"/>
      <c r="O523" s="250"/>
      <c r="P523" s="250"/>
      <c r="Q523" s="250"/>
      <c r="R523" s="250"/>
      <c r="S523" s="250"/>
      <c r="T523" s="251"/>
      <c r="U523" s="12"/>
      <c r="V523" s="12"/>
      <c r="W523" s="12"/>
      <c r="X523" s="12"/>
      <c r="Y523" s="12"/>
      <c r="Z523" s="12"/>
      <c r="AA523" s="12"/>
      <c r="AB523" s="12"/>
      <c r="AC523" s="12"/>
      <c r="AD523" s="12"/>
      <c r="AE523" s="12"/>
      <c r="AT523" s="252" t="s">
        <v>276</v>
      </c>
      <c r="AU523" s="252" t="s">
        <v>86</v>
      </c>
      <c r="AV523" s="12" t="s">
        <v>86</v>
      </c>
      <c r="AW523" s="12" t="s">
        <v>32</v>
      </c>
      <c r="AX523" s="12" t="s">
        <v>84</v>
      </c>
      <c r="AY523" s="252" t="s">
        <v>251</v>
      </c>
    </row>
    <row r="524" s="11" customFormat="1" ht="22.8" customHeight="1">
      <c r="A524" s="11"/>
      <c r="B524" s="206"/>
      <c r="C524" s="207"/>
      <c r="D524" s="208" t="s">
        <v>75</v>
      </c>
      <c r="E524" s="272" t="s">
        <v>970</v>
      </c>
      <c r="F524" s="272" t="s">
        <v>971</v>
      </c>
      <c r="G524" s="207"/>
      <c r="H524" s="207"/>
      <c r="I524" s="210"/>
      <c r="J524" s="273">
        <f>BK524</f>
        <v>0</v>
      </c>
      <c r="K524" s="207"/>
      <c r="L524" s="212"/>
      <c r="M524" s="213"/>
      <c r="N524" s="214"/>
      <c r="O524" s="214"/>
      <c r="P524" s="215">
        <f>SUM(P525:P559)</f>
        <v>0</v>
      </c>
      <c r="Q524" s="214"/>
      <c r="R524" s="215">
        <f>SUM(R525:R559)</f>
        <v>0</v>
      </c>
      <c r="S524" s="214"/>
      <c r="T524" s="216">
        <f>SUM(T525:T559)</f>
        <v>0</v>
      </c>
      <c r="U524" s="11"/>
      <c r="V524" s="11"/>
      <c r="W524" s="11"/>
      <c r="X524" s="11"/>
      <c r="Y524" s="11"/>
      <c r="Z524" s="11"/>
      <c r="AA524" s="11"/>
      <c r="AB524" s="11"/>
      <c r="AC524" s="11"/>
      <c r="AD524" s="11"/>
      <c r="AE524" s="11"/>
      <c r="AR524" s="217" t="s">
        <v>84</v>
      </c>
      <c r="AT524" s="218" t="s">
        <v>75</v>
      </c>
      <c r="AU524" s="218" t="s">
        <v>84</v>
      </c>
      <c r="AY524" s="217" t="s">
        <v>251</v>
      </c>
      <c r="BK524" s="219">
        <f>SUM(BK525:BK559)</f>
        <v>0</v>
      </c>
    </row>
    <row r="525" s="2" customFormat="1" ht="37.8" customHeight="1">
      <c r="A525" s="38"/>
      <c r="B525" s="39"/>
      <c r="C525" s="220" t="s">
        <v>1666</v>
      </c>
      <c r="D525" s="220" t="s">
        <v>255</v>
      </c>
      <c r="E525" s="221" t="s">
        <v>1031</v>
      </c>
      <c r="F525" s="222" t="s">
        <v>1032</v>
      </c>
      <c r="G525" s="223" t="s">
        <v>681</v>
      </c>
      <c r="H525" s="224">
        <v>6.9539999999999997</v>
      </c>
      <c r="I525" s="225"/>
      <c r="J525" s="226">
        <f>ROUND(I525*H525,2)</f>
        <v>0</v>
      </c>
      <c r="K525" s="227"/>
      <c r="L525" s="44"/>
      <c r="M525" s="228" t="s">
        <v>1</v>
      </c>
      <c r="N525" s="229" t="s">
        <v>41</v>
      </c>
      <c r="O525" s="91"/>
      <c r="P525" s="230">
        <f>O525*H525</f>
        <v>0</v>
      </c>
      <c r="Q525" s="230">
        <v>0</v>
      </c>
      <c r="R525" s="230">
        <f>Q525*H525</f>
        <v>0</v>
      </c>
      <c r="S525" s="230">
        <v>0</v>
      </c>
      <c r="T525" s="231">
        <f>S525*H525</f>
        <v>0</v>
      </c>
      <c r="U525" s="38"/>
      <c r="V525" s="38"/>
      <c r="W525" s="38"/>
      <c r="X525" s="38"/>
      <c r="Y525" s="38"/>
      <c r="Z525" s="38"/>
      <c r="AA525" s="38"/>
      <c r="AB525" s="38"/>
      <c r="AC525" s="38"/>
      <c r="AD525" s="38"/>
      <c r="AE525" s="38"/>
      <c r="AR525" s="232" t="s">
        <v>254</v>
      </c>
      <c r="AT525" s="232" t="s">
        <v>255</v>
      </c>
      <c r="AU525" s="232" t="s">
        <v>86</v>
      </c>
      <c r="AY525" s="17" t="s">
        <v>251</v>
      </c>
      <c r="BE525" s="233">
        <f>IF(N525="základní",J525,0)</f>
        <v>0</v>
      </c>
      <c r="BF525" s="233">
        <f>IF(N525="snížená",J525,0)</f>
        <v>0</v>
      </c>
      <c r="BG525" s="233">
        <f>IF(N525="zákl. přenesená",J525,0)</f>
        <v>0</v>
      </c>
      <c r="BH525" s="233">
        <f>IF(N525="sníž. přenesená",J525,0)</f>
        <v>0</v>
      </c>
      <c r="BI525" s="233">
        <f>IF(N525="nulová",J525,0)</f>
        <v>0</v>
      </c>
      <c r="BJ525" s="17" t="s">
        <v>84</v>
      </c>
      <c r="BK525" s="233">
        <f>ROUND(I525*H525,2)</f>
        <v>0</v>
      </c>
      <c r="BL525" s="17" t="s">
        <v>254</v>
      </c>
      <c r="BM525" s="232" t="s">
        <v>3150</v>
      </c>
    </row>
    <row r="526" s="2" customFormat="1">
      <c r="A526" s="38"/>
      <c r="B526" s="39"/>
      <c r="C526" s="40"/>
      <c r="D526" s="234" t="s">
        <v>260</v>
      </c>
      <c r="E526" s="40"/>
      <c r="F526" s="235" t="s">
        <v>1034</v>
      </c>
      <c r="G526" s="40"/>
      <c r="H526" s="40"/>
      <c r="I526" s="236"/>
      <c r="J526" s="40"/>
      <c r="K526" s="40"/>
      <c r="L526" s="44"/>
      <c r="M526" s="237"/>
      <c r="N526" s="238"/>
      <c r="O526" s="91"/>
      <c r="P526" s="91"/>
      <c r="Q526" s="91"/>
      <c r="R526" s="91"/>
      <c r="S526" s="91"/>
      <c r="T526" s="92"/>
      <c r="U526" s="38"/>
      <c r="V526" s="38"/>
      <c r="W526" s="38"/>
      <c r="X526" s="38"/>
      <c r="Y526" s="38"/>
      <c r="Z526" s="38"/>
      <c r="AA526" s="38"/>
      <c r="AB526" s="38"/>
      <c r="AC526" s="38"/>
      <c r="AD526" s="38"/>
      <c r="AE526" s="38"/>
      <c r="AT526" s="17" t="s">
        <v>260</v>
      </c>
      <c r="AU526" s="17" t="s">
        <v>86</v>
      </c>
    </row>
    <row r="527" s="2" customFormat="1">
      <c r="A527" s="38"/>
      <c r="B527" s="39"/>
      <c r="C527" s="40"/>
      <c r="D527" s="240" t="s">
        <v>274</v>
      </c>
      <c r="E527" s="40"/>
      <c r="F527" s="241" t="s">
        <v>1035</v>
      </c>
      <c r="G527" s="40"/>
      <c r="H527" s="40"/>
      <c r="I527" s="236"/>
      <c r="J527" s="40"/>
      <c r="K527" s="40"/>
      <c r="L527" s="44"/>
      <c r="M527" s="237"/>
      <c r="N527" s="238"/>
      <c r="O527" s="91"/>
      <c r="P527" s="91"/>
      <c r="Q527" s="91"/>
      <c r="R527" s="91"/>
      <c r="S527" s="91"/>
      <c r="T527" s="92"/>
      <c r="U527" s="38"/>
      <c r="V527" s="38"/>
      <c r="W527" s="38"/>
      <c r="X527" s="38"/>
      <c r="Y527" s="38"/>
      <c r="Z527" s="38"/>
      <c r="AA527" s="38"/>
      <c r="AB527" s="38"/>
      <c r="AC527" s="38"/>
      <c r="AD527" s="38"/>
      <c r="AE527" s="38"/>
      <c r="AT527" s="17" t="s">
        <v>274</v>
      </c>
      <c r="AU527" s="17" t="s">
        <v>86</v>
      </c>
    </row>
    <row r="528" s="13" customFormat="1">
      <c r="A528" s="13"/>
      <c r="B528" s="253"/>
      <c r="C528" s="254"/>
      <c r="D528" s="234" t="s">
        <v>276</v>
      </c>
      <c r="E528" s="255" t="s">
        <v>1</v>
      </c>
      <c r="F528" s="256" t="s">
        <v>1973</v>
      </c>
      <c r="G528" s="254"/>
      <c r="H528" s="255" t="s">
        <v>1</v>
      </c>
      <c r="I528" s="257"/>
      <c r="J528" s="254"/>
      <c r="K528" s="254"/>
      <c r="L528" s="258"/>
      <c r="M528" s="259"/>
      <c r="N528" s="260"/>
      <c r="O528" s="260"/>
      <c r="P528" s="260"/>
      <c r="Q528" s="260"/>
      <c r="R528" s="260"/>
      <c r="S528" s="260"/>
      <c r="T528" s="261"/>
      <c r="U528" s="13"/>
      <c r="V528" s="13"/>
      <c r="W528" s="13"/>
      <c r="X528" s="13"/>
      <c r="Y528" s="13"/>
      <c r="Z528" s="13"/>
      <c r="AA528" s="13"/>
      <c r="AB528" s="13"/>
      <c r="AC528" s="13"/>
      <c r="AD528" s="13"/>
      <c r="AE528" s="13"/>
      <c r="AT528" s="262" t="s">
        <v>276</v>
      </c>
      <c r="AU528" s="262" t="s">
        <v>86</v>
      </c>
      <c r="AV528" s="13" t="s">
        <v>84</v>
      </c>
      <c r="AW528" s="13" t="s">
        <v>32</v>
      </c>
      <c r="AX528" s="13" t="s">
        <v>76</v>
      </c>
      <c r="AY528" s="262" t="s">
        <v>251</v>
      </c>
    </row>
    <row r="529" s="12" customFormat="1">
      <c r="A529" s="12"/>
      <c r="B529" s="242"/>
      <c r="C529" s="243"/>
      <c r="D529" s="234" t="s">
        <v>276</v>
      </c>
      <c r="E529" s="244" t="s">
        <v>1</v>
      </c>
      <c r="F529" s="245" t="s">
        <v>3151</v>
      </c>
      <c r="G529" s="243"/>
      <c r="H529" s="246">
        <v>1.3919999999999999</v>
      </c>
      <c r="I529" s="247"/>
      <c r="J529" s="243"/>
      <c r="K529" s="243"/>
      <c r="L529" s="248"/>
      <c r="M529" s="249"/>
      <c r="N529" s="250"/>
      <c r="O529" s="250"/>
      <c r="P529" s="250"/>
      <c r="Q529" s="250"/>
      <c r="R529" s="250"/>
      <c r="S529" s="250"/>
      <c r="T529" s="251"/>
      <c r="U529" s="12"/>
      <c r="V529" s="12"/>
      <c r="W529" s="12"/>
      <c r="X529" s="12"/>
      <c r="Y529" s="12"/>
      <c r="Z529" s="12"/>
      <c r="AA529" s="12"/>
      <c r="AB529" s="12"/>
      <c r="AC529" s="12"/>
      <c r="AD529" s="12"/>
      <c r="AE529" s="12"/>
      <c r="AT529" s="252" t="s">
        <v>276</v>
      </c>
      <c r="AU529" s="252" t="s">
        <v>86</v>
      </c>
      <c r="AV529" s="12" t="s">
        <v>86</v>
      </c>
      <c r="AW529" s="12" t="s">
        <v>32</v>
      </c>
      <c r="AX529" s="12" t="s">
        <v>76</v>
      </c>
      <c r="AY529" s="252" t="s">
        <v>251</v>
      </c>
    </row>
    <row r="530" s="12" customFormat="1">
      <c r="A530" s="12"/>
      <c r="B530" s="242"/>
      <c r="C530" s="243"/>
      <c r="D530" s="234" t="s">
        <v>276</v>
      </c>
      <c r="E530" s="244" t="s">
        <v>1</v>
      </c>
      <c r="F530" s="245" t="s">
        <v>3152</v>
      </c>
      <c r="G530" s="243"/>
      <c r="H530" s="246">
        <v>1.1699999999999999</v>
      </c>
      <c r="I530" s="247"/>
      <c r="J530" s="243"/>
      <c r="K530" s="243"/>
      <c r="L530" s="248"/>
      <c r="M530" s="249"/>
      <c r="N530" s="250"/>
      <c r="O530" s="250"/>
      <c r="P530" s="250"/>
      <c r="Q530" s="250"/>
      <c r="R530" s="250"/>
      <c r="S530" s="250"/>
      <c r="T530" s="251"/>
      <c r="U530" s="12"/>
      <c r="V530" s="12"/>
      <c r="W530" s="12"/>
      <c r="X530" s="12"/>
      <c r="Y530" s="12"/>
      <c r="Z530" s="12"/>
      <c r="AA530" s="12"/>
      <c r="AB530" s="12"/>
      <c r="AC530" s="12"/>
      <c r="AD530" s="12"/>
      <c r="AE530" s="12"/>
      <c r="AT530" s="252" t="s">
        <v>276</v>
      </c>
      <c r="AU530" s="252" t="s">
        <v>86</v>
      </c>
      <c r="AV530" s="12" t="s">
        <v>86</v>
      </c>
      <c r="AW530" s="12" t="s">
        <v>32</v>
      </c>
      <c r="AX530" s="12" t="s">
        <v>76</v>
      </c>
      <c r="AY530" s="252" t="s">
        <v>251</v>
      </c>
    </row>
    <row r="531" s="12" customFormat="1">
      <c r="A531" s="12"/>
      <c r="B531" s="242"/>
      <c r="C531" s="243"/>
      <c r="D531" s="234" t="s">
        <v>276</v>
      </c>
      <c r="E531" s="244" t="s">
        <v>1</v>
      </c>
      <c r="F531" s="245" t="s">
        <v>3153</v>
      </c>
      <c r="G531" s="243"/>
      <c r="H531" s="246">
        <v>4.3920000000000003</v>
      </c>
      <c r="I531" s="247"/>
      <c r="J531" s="243"/>
      <c r="K531" s="243"/>
      <c r="L531" s="248"/>
      <c r="M531" s="249"/>
      <c r="N531" s="250"/>
      <c r="O531" s="250"/>
      <c r="P531" s="250"/>
      <c r="Q531" s="250"/>
      <c r="R531" s="250"/>
      <c r="S531" s="250"/>
      <c r="T531" s="251"/>
      <c r="U531" s="12"/>
      <c r="V531" s="12"/>
      <c r="W531" s="12"/>
      <c r="X531" s="12"/>
      <c r="Y531" s="12"/>
      <c r="Z531" s="12"/>
      <c r="AA531" s="12"/>
      <c r="AB531" s="12"/>
      <c r="AC531" s="12"/>
      <c r="AD531" s="12"/>
      <c r="AE531" s="12"/>
      <c r="AT531" s="252" t="s">
        <v>276</v>
      </c>
      <c r="AU531" s="252" t="s">
        <v>86</v>
      </c>
      <c r="AV531" s="12" t="s">
        <v>86</v>
      </c>
      <c r="AW531" s="12" t="s">
        <v>32</v>
      </c>
      <c r="AX531" s="12" t="s">
        <v>76</v>
      </c>
      <c r="AY531" s="252" t="s">
        <v>251</v>
      </c>
    </row>
    <row r="532" s="15" customFormat="1">
      <c r="A532" s="15"/>
      <c r="B532" s="274"/>
      <c r="C532" s="275"/>
      <c r="D532" s="234" t="s">
        <v>276</v>
      </c>
      <c r="E532" s="276" t="s">
        <v>1172</v>
      </c>
      <c r="F532" s="277" t="s">
        <v>423</v>
      </c>
      <c r="G532" s="275"/>
      <c r="H532" s="278">
        <v>6.9539999999999997</v>
      </c>
      <c r="I532" s="279"/>
      <c r="J532" s="275"/>
      <c r="K532" s="275"/>
      <c r="L532" s="280"/>
      <c r="M532" s="281"/>
      <c r="N532" s="282"/>
      <c r="O532" s="282"/>
      <c r="P532" s="282"/>
      <c r="Q532" s="282"/>
      <c r="R532" s="282"/>
      <c r="S532" s="282"/>
      <c r="T532" s="283"/>
      <c r="U532" s="15"/>
      <c r="V532" s="15"/>
      <c r="W532" s="15"/>
      <c r="X532" s="15"/>
      <c r="Y532" s="15"/>
      <c r="Z532" s="15"/>
      <c r="AA532" s="15"/>
      <c r="AB532" s="15"/>
      <c r="AC532" s="15"/>
      <c r="AD532" s="15"/>
      <c r="AE532" s="15"/>
      <c r="AT532" s="284" t="s">
        <v>276</v>
      </c>
      <c r="AU532" s="284" t="s">
        <v>86</v>
      </c>
      <c r="AV532" s="15" t="s">
        <v>254</v>
      </c>
      <c r="AW532" s="15" t="s">
        <v>32</v>
      </c>
      <c r="AX532" s="15" t="s">
        <v>84</v>
      </c>
      <c r="AY532" s="284" t="s">
        <v>251</v>
      </c>
    </row>
    <row r="533" s="2" customFormat="1" ht="44.25" customHeight="1">
      <c r="A533" s="38"/>
      <c r="B533" s="39"/>
      <c r="C533" s="220" t="s">
        <v>1671</v>
      </c>
      <c r="D533" s="220" t="s">
        <v>255</v>
      </c>
      <c r="E533" s="221" t="s">
        <v>1060</v>
      </c>
      <c r="F533" s="222" t="s">
        <v>683</v>
      </c>
      <c r="G533" s="223" t="s">
        <v>681</v>
      </c>
      <c r="H533" s="224">
        <v>30.510000000000002</v>
      </c>
      <c r="I533" s="225"/>
      <c r="J533" s="226">
        <f>ROUND(I533*H533,2)</f>
        <v>0</v>
      </c>
      <c r="K533" s="227"/>
      <c r="L533" s="44"/>
      <c r="M533" s="228" t="s">
        <v>1</v>
      </c>
      <c r="N533" s="229" t="s">
        <v>41</v>
      </c>
      <c r="O533" s="91"/>
      <c r="P533" s="230">
        <f>O533*H533</f>
        <v>0</v>
      </c>
      <c r="Q533" s="230">
        <v>0</v>
      </c>
      <c r="R533" s="230">
        <f>Q533*H533</f>
        <v>0</v>
      </c>
      <c r="S533" s="230">
        <v>0</v>
      </c>
      <c r="T533" s="231">
        <f>S533*H533</f>
        <v>0</v>
      </c>
      <c r="U533" s="38"/>
      <c r="V533" s="38"/>
      <c r="W533" s="38"/>
      <c r="X533" s="38"/>
      <c r="Y533" s="38"/>
      <c r="Z533" s="38"/>
      <c r="AA533" s="38"/>
      <c r="AB533" s="38"/>
      <c r="AC533" s="38"/>
      <c r="AD533" s="38"/>
      <c r="AE533" s="38"/>
      <c r="AR533" s="232" t="s">
        <v>254</v>
      </c>
      <c r="AT533" s="232" t="s">
        <v>255</v>
      </c>
      <c r="AU533" s="232" t="s">
        <v>86</v>
      </c>
      <c r="AY533" s="17" t="s">
        <v>251</v>
      </c>
      <c r="BE533" s="233">
        <f>IF(N533="základní",J533,0)</f>
        <v>0</v>
      </c>
      <c r="BF533" s="233">
        <f>IF(N533="snížená",J533,0)</f>
        <v>0</v>
      </c>
      <c r="BG533" s="233">
        <f>IF(N533="zákl. přenesená",J533,0)</f>
        <v>0</v>
      </c>
      <c r="BH533" s="233">
        <f>IF(N533="sníž. přenesená",J533,0)</f>
        <v>0</v>
      </c>
      <c r="BI533" s="233">
        <f>IF(N533="nulová",J533,0)</f>
        <v>0</v>
      </c>
      <c r="BJ533" s="17" t="s">
        <v>84</v>
      </c>
      <c r="BK533" s="233">
        <f>ROUND(I533*H533,2)</f>
        <v>0</v>
      </c>
      <c r="BL533" s="17" t="s">
        <v>254</v>
      </c>
      <c r="BM533" s="232" t="s">
        <v>3154</v>
      </c>
    </row>
    <row r="534" s="2" customFormat="1">
      <c r="A534" s="38"/>
      <c r="B534" s="39"/>
      <c r="C534" s="40"/>
      <c r="D534" s="234" t="s">
        <v>260</v>
      </c>
      <c r="E534" s="40"/>
      <c r="F534" s="235" t="s">
        <v>683</v>
      </c>
      <c r="G534" s="40"/>
      <c r="H534" s="40"/>
      <c r="I534" s="236"/>
      <c r="J534" s="40"/>
      <c r="K534" s="40"/>
      <c r="L534" s="44"/>
      <c r="M534" s="237"/>
      <c r="N534" s="238"/>
      <c r="O534" s="91"/>
      <c r="P534" s="91"/>
      <c r="Q534" s="91"/>
      <c r="R534" s="91"/>
      <c r="S534" s="91"/>
      <c r="T534" s="92"/>
      <c r="U534" s="38"/>
      <c r="V534" s="38"/>
      <c r="W534" s="38"/>
      <c r="X534" s="38"/>
      <c r="Y534" s="38"/>
      <c r="Z534" s="38"/>
      <c r="AA534" s="38"/>
      <c r="AB534" s="38"/>
      <c r="AC534" s="38"/>
      <c r="AD534" s="38"/>
      <c r="AE534" s="38"/>
      <c r="AT534" s="17" t="s">
        <v>260</v>
      </c>
      <c r="AU534" s="17" t="s">
        <v>86</v>
      </c>
    </row>
    <row r="535" s="2" customFormat="1">
      <c r="A535" s="38"/>
      <c r="B535" s="39"/>
      <c r="C535" s="40"/>
      <c r="D535" s="240" t="s">
        <v>274</v>
      </c>
      <c r="E535" s="40"/>
      <c r="F535" s="241" t="s">
        <v>1062</v>
      </c>
      <c r="G535" s="40"/>
      <c r="H535" s="40"/>
      <c r="I535" s="236"/>
      <c r="J535" s="40"/>
      <c r="K535" s="40"/>
      <c r="L535" s="44"/>
      <c r="M535" s="237"/>
      <c r="N535" s="238"/>
      <c r="O535" s="91"/>
      <c r="P535" s="91"/>
      <c r="Q535" s="91"/>
      <c r="R535" s="91"/>
      <c r="S535" s="91"/>
      <c r="T535" s="92"/>
      <c r="U535" s="38"/>
      <c r="V535" s="38"/>
      <c r="W535" s="38"/>
      <c r="X535" s="38"/>
      <c r="Y535" s="38"/>
      <c r="Z535" s="38"/>
      <c r="AA535" s="38"/>
      <c r="AB535" s="38"/>
      <c r="AC535" s="38"/>
      <c r="AD535" s="38"/>
      <c r="AE535" s="38"/>
      <c r="AT535" s="17" t="s">
        <v>274</v>
      </c>
      <c r="AU535" s="17" t="s">
        <v>86</v>
      </c>
    </row>
    <row r="536" s="12" customFormat="1">
      <c r="A536" s="12"/>
      <c r="B536" s="242"/>
      <c r="C536" s="243"/>
      <c r="D536" s="234" t="s">
        <v>276</v>
      </c>
      <c r="E536" s="244" t="s">
        <v>1</v>
      </c>
      <c r="F536" s="245" t="s">
        <v>3155</v>
      </c>
      <c r="G536" s="243"/>
      <c r="H536" s="246">
        <v>30.510000000000002</v>
      </c>
      <c r="I536" s="247"/>
      <c r="J536" s="243"/>
      <c r="K536" s="243"/>
      <c r="L536" s="248"/>
      <c r="M536" s="249"/>
      <c r="N536" s="250"/>
      <c r="O536" s="250"/>
      <c r="P536" s="250"/>
      <c r="Q536" s="250"/>
      <c r="R536" s="250"/>
      <c r="S536" s="250"/>
      <c r="T536" s="251"/>
      <c r="U536" s="12"/>
      <c r="V536" s="12"/>
      <c r="W536" s="12"/>
      <c r="X536" s="12"/>
      <c r="Y536" s="12"/>
      <c r="Z536" s="12"/>
      <c r="AA536" s="12"/>
      <c r="AB536" s="12"/>
      <c r="AC536" s="12"/>
      <c r="AD536" s="12"/>
      <c r="AE536" s="12"/>
      <c r="AT536" s="252" t="s">
        <v>276</v>
      </c>
      <c r="AU536" s="252" t="s">
        <v>86</v>
      </c>
      <c r="AV536" s="12" t="s">
        <v>86</v>
      </c>
      <c r="AW536" s="12" t="s">
        <v>32</v>
      </c>
      <c r="AX536" s="12" t="s">
        <v>76</v>
      </c>
      <c r="AY536" s="252" t="s">
        <v>251</v>
      </c>
    </row>
    <row r="537" s="15" customFormat="1">
      <c r="A537" s="15"/>
      <c r="B537" s="274"/>
      <c r="C537" s="275"/>
      <c r="D537" s="234" t="s">
        <v>276</v>
      </c>
      <c r="E537" s="276" t="s">
        <v>2827</v>
      </c>
      <c r="F537" s="277" t="s">
        <v>423</v>
      </c>
      <c r="G537" s="275"/>
      <c r="H537" s="278">
        <v>30.510000000000002</v>
      </c>
      <c r="I537" s="279"/>
      <c r="J537" s="275"/>
      <c r="K537" s="275"/>
      <c r="L537" s="280"/>
      <c r="M537" s="281"/>
      <c r="N537" s="282"/>
      <c r="O537" s="282"/>
      <c r="P537" s="282"/>
      <c r="Q537" s="282"/>
      <c r="R537" s="282"/>
      <c r="S537" s="282"/>
      <c r="T537" s="283"/>
      <c r="U537" s="15"/>
      <c r="V537" s="15"/>
      <c r="W537" s="15"/>
      <c r="X537" s="15"/>
      <c r="Y537" s="15"/>
      <c r="Z537" s="15"/>
      <c r="AA537" s="15"/>
      <c r="AB537" s="15"/>
      <c r="AC537" s="15"/>
      <c r="AD537" s="15"/>
      <c r="AE537" s="15"/>
      <c r="AT537" s="284" t="s">
        <v>276</v>
      </c>
      <c r="AU537" s="284" t="s">
        <v>86</v>
      </c>
      <c r="AV537" s="15" t="s">
        <v>254</v>
      </c>
      <c r="AW537" s="15" t="s">
        <v>32</v>
      </c>
      <c r="AX537" s="15" t="s">
        <v>84</v>
      </c>
      <c r="AY537" s="284" t="s">
        <v>251</v>
      </c>
    </row>
    <row r="538" s="2" customFormat="1" ht="44.25" customHeight="1">
      <c r="A538" s="38"/>
      <c r="B538" s="39"/>
      <c r="C538" s="220" t="s">
        <v>1675</v>
      </c>
      <c r="D538" s="220" t="s">
        <v>255</v>
      </c>
      <c r="E538" s="221" t="s">
        <v>1982</v>
      </c>
      <c r="F538" s="222" t="s">
        <v>1983</v>
      </c>
      <c r="G538" s="223" t="s">
        <v>681</v>
      </c>
      <c r="H538" s="224">
        <v>10.695</v>
      </c>
      <c r="I538" s="225"/>
      <c r="J538" s="226">
        <f>ROUND(I538*H538,2)</f>
        <v>0</v>
      </c>
      <c r="K538" s="227"/>
      <c r="L538" s="44"/>
      <c r="M538" s="228" t="s">
        <v>1</v>
      </c>
      <c r="N538" s="229" t="s">
        <v>41</v>
      </c>
      <c r="O538" s="91"/>
      <c r="P538" s="230">
        <f>O538*H538</f>
        <v>0</v>
      </c>
      <c r="Q538" s="230">
        <v>0</v>
      </c>
      <c r="R538" s="230">
        <f>Q538*H538</f>
        <v>0</v>
      </c>
      <c r="S538" s="230">
        <v>0</v>
      </c>
      <c r="T538" s="231">
        <f>S538*H538</f>
        <v>0</v>
      </c>
      <c r="U538" s="38"/>
      <c r="V538" s="38"/>
      <c r="W538" s="38"/>
      <c r="X538" s="38"/>
      <c r="Y538" s="38"/>
      <c r="Z538" s="38"/>
      <c r="AA538" s="38"/>
      <c r="AB538" s="38"/>
      <c r="AC538" s="38"/>
      <c r="AD538" s="38"/>
      <c r="AE538" s="38"/>
      <c r="AR538" s="232" t="s">
        <v>254</v>
      </c>
      <c r="AT538" s="232" t="s">
        <v>255</v>
      </c>
      <c r="AU538" s="232" t="s">
        <v>86</v>
      </c>
      <c r="AY538" s="17" t="s">
        <v>251</v>
      </c>
      <c r="BE538" s="233">
        <f>IF(N538="základní",J538,0)</f>
        <v>0</v>
      </c>
      <c r="BF538" s="233">
        <f>IF(N538="snížená",J538,0)</f>
        <v>0</v>
      </c>
      <c r="BG538" s="233">
        <f>IF(N538="zákl. přenesená",J538,0)</f>
        <v>0</v>
      </c>
      <c r="BH538" s="233">
        <f>IF(N538="sníž. přenesená",J538,0)</f>
        <v>0</v>
      </c>
      <c r="BI538" s="233">
        <f>IF(N538="nulová",J538,0)</f>
        <v>0</v>
      </c>
      <c r="BJ538" s="17" t="s">
        <v>84</v>
      </c>
      <c r="BK538" s="233">
        <f>ROUND(I538*H538,2)</f>
        <v>0</v>
      </c>
      <c r="BL538" s="17" t="s">
        <v>254</v>
      </c>
      <c r="BM538" s="232" t="s">
        <v>3156</v>
      </c>
    </row>
    <row r="539" s="2" customFormat="1">
      <c r="A539" s="38"/>
      <c r="B539" s="39"/>
      <c r="C539" s="40"/>
      <c r="D539" s="234" t="s">
        <v>260</v>
      </c>
      <c r="E539" s="40"/>
      <c r="F539" s="235" t="s">
        <v>1983</v>
      </c>
      <c r="G539" s="40"/>
      <c r="H539" s="40"/>
      <c r="I539" s="236"/>
      <c r="J539" s="40"/>
      <c r="K539" s="40"/>
      <c r="L539" s="44"/>
      <c r="M539" s="237"/>
      <c r="N539" s="238"/>
      <c r="O539" s="91"/>
      <c r="P539" s="91"/>
      <c r="Q539" s="91"/>
      <c r="R539" s="91"/>
      <c r="S539" s="91"/>
      <c r="T539" s="92"/>
      <c r="U539" s="38"/>
      <c r="V539" s="38"/>
      <c r="W539" s="38"/>
      <c r="X539" s="38"/>
      <c r="Y539" s="38"/>
      <c r="Z539" s="38"/>
      <c r="AA539" s="38"/>
      <c r="AB539" s="38"/>
      <c r="AC539" s="38"/>
      <c r="AD539" s="38"/>
      <c r="AE539" s="38"/>
      <c r="AT539" s="17" t="s">
        <v>260</v>
      </c>
      <c r="AU539" s="17" t="s">
        <v>86</v>
      </c>
    </row>
    <row r="540" s="2" customFormat="1">
      <c r="A540" s="38"/>
      <c r="B540" s="39"/>
      <c r="C540" s="40"/>
      <c r="D540" s="240" t="s">
        <v>274</v>
      </c>
      <c r="E540" s="40"/>
      <c r="F540" s="241" t="s">
        <v>1985</v>
      </c>
      <c r="G540" s="40"/>
      <c r="H540" s="40"/>
      <c r="I540" s="236"/>
      <c r="J540" s="40"/>
      <c r="K540" s="40"/>
      <c r="L540" s="44"/>
      <c r="M540" s="237"/>
      <c r="N540" s="238"/>
      <c r="O540" s="91"/>
      <c r="P540" s="91"/>
      <c r="Q540" s="91"/>
      <c r="R540" s="91"/>
      <c r="S540" s="91"/>
      <c r="T540" s="92"/>
      <c r="U540" s="38"/>
      <c r="V540" s="38"/>
      <c r="W540" s="38"/>
      <c r="X540" s="38"/>
      <c r="Y540" s="38"/>
      <c r="Z540" s="38"/>
      <c r="AA540" s="38"/>
      <c r="AB540" s="38"/>
      <c r="AC540" s="38"/>
      <c r="AD540" s="38"/>
      <c r="AE540" s="38"/>
      <c r="AT540" s="17" t="s">
        <v>274</v>
      </c>
      <c r="AU540" s="17" t="s">
        <v>86</v>
      </c>
    </row>
    <row r="541" s="12" customFormat="1">
      <c r="A541" s="12"/>
      <c r="B541" s="242"/>
      <c r="C541" s="243"/>
      <c r="D541" s="234" t="s">
        <v>276</v>
      </c>
      <c r="E541" s="244" t="s">
        <v>1</v>
      </c>
      <c r="F541" s="245" t="s">
        <v>3157</v>
      </c>
      <c r="G541" s="243"/>
      <c r="H541" s="246">
        <v>3.5649999999999999</v>
      </c>
      <c r="I541" s="247"/>
      <c r="J541" s="243"/>
      <c r="K541" s="243"/>
      <c r="L541" s="248"/>
      <c r="M541" s="249"/>
      <c r="N541" s="250"/>
      <c r="O541" s="250"/>
      <c r="P541" s="250"/>
      <c r="Q541" s="250"/>
      <c r="R541" s="250"/>
      <c r="S541" s="250"/>
      <c r="T541" s="251"/>
      <c r="U541" s="12"/>
      <c r="V541" s="12"/>
      <c r="W541" s="12"/>
      <c r="X541" s="12"/>
      <c r="Y541" s="12"/>
      <c r="Z541" s="12"/>
      <c r="AA541" s="12"/>
      <c r="AB541" s="12"/>
      <c r="AC541" s="12"/>
      <c r="AD541" s="12"/>
      <c r="AE541" s="12"/>
      <c r="AT541" s="252" t="s">
        <v>276</v>
      </c>
      <c r="AU541" s="252" t="s">
        <v>86</v>
      </c>
      <c r="AV541" s="12" t="s">
        <v>86</v>
      </c>
      <c r="AW541" s="12" t="s">
        <v>32</v>
      </c>
      <c r="AX541" s="12" t="s">
        <v>76</v>
      </c>
      <c r="AY541" s="252" t="s">
        <v>251</v>
      </c>
    </row>
    <row r="542" s="12" customFormat="1">
      <c r="A542" s="12"/>
      <c r="B542" s="242"/>
      <c r="C542" s="243"/>
      <c r="D542" s="234" t="s">
        <v>276</v>
      </c>
      <c r="E542" s="244" t="s">
        <v>1</v>
      </c>
      <c r="F542" s="245" t="s">
        <v>3158</v>
      </c>
      <c r="G542" s="243"/>
      <c r="H542" s="246">
        <v>7.1299999999999999</v>
      </c>
      <c r="I542" s="247"/>
      <c r="J542" s="243"/>
      <c r="K542" s="243"/>
      <c r="L542" s="248"/>
      <c r="M542" s="249"/>
      <c r="N542" s="250"/>
      <c r="O542" s="250"/>
      <c r="P542" s="250"/>
      <c r="Q542" s="250"/>
      <c r="R542" s="250"/>
      <c r="S542" s="250"/>
      <c r="T542" s="251"/>
      <c r="U542" s="12"/>
      <c r="V542" s="12"/>
      <c r="W542" s="12"/>
      <c r="X542" s="12"/>
      <c r="Y542" s="12"/>
      <c r="Z542" s="12"/>
      <c r="AA542" s="12"/>
      <c r="AB542" s="12"/>
      <c r="AC542" s="12"/>
      <c r="AD542" s="12"/>
      <c r="AE542" s="12"/>
      <c r="AT542" s="252" t="s">
        <v>276</v>
      </c>
      <c r="AU542" s="252" t="s">
        <v>86</v>
      </c>
      <c r="AV542" s="12" t="s">
        <v>86</v>
      </c>
      <c r="AW542" s="12" t="s">
        <v>32</v>
      </c>
      <c r="AX542" s="12" t="s">
        <v>76</v>
      </c>
      <c r="AY542" s="252" t="s">
        <v>251</v>
      </c>
    </row>
    <row r="543" s="15" customFormat="1">
      <c r="A543" s="15"/>
      <c r="B543" s="274"/>
      <c r="C543" s="275"/>
      <c r="D543" s="234" t="s">
        <v>276</v>
      </c>
      <c r="E543" s="276" t="s">
        <v>1170</v>
      </c>
      <c r="F543" s="277" t="s">
        <v>423</v>
      </c>
      <c r="G543" s="275"/>
      <c r="H543" s="278">
        <v>10.695</v>
      </c>
      <c r="I543" s="279"/>
      <c r="J543" s="275"/>
      <c r="K543" s="275"/>
      <c r="L543" s="280"/>
      <c r="M543" s="281"/>
      <c r="N543" s="282"/>
      <c r="O543" s="282"/>
      <c r="P543" s="282"/>
      <c r="Q543" s="282"/>
      <c r="R543" s="282"/>
      <c r="S543" s="282"/>
      <c r="T543" s="283"/>
      <c r="U543" s="15"/>
      <c r="V543" s="15"/>
      <c r="W543" s="15"/>
      <c r="X543" s="15"/>
      <c r="Y543" s="15"/>
      <c r="Z543" s="15"/>
      <c r="AA543" s="15"/>
      <c r="AB543" s="15"/>
      <c r="AC543" s="15"/>
      <c r="AD543" s="15"/>
      <c r="AE543" s="15"/>
      <c r="AT543" s="284" t="s">
        <v>276</v>
      </c>
      <c r="AU543" s="284" t="s">
        <v>86</v>
      </c>
      <c r="AV543" s="15" t="s">
        <v>254</v>
      </c>
      <c r="AW543" s="15" t="s">
        <v>32</v>
      </c>
      <c r="AX543" s="15" t="s">
        <v>84</v>
      </c>
      <c r="AY543" s="284" t="s">
        <v>251</v>
      </c>
    </row>
    <row r="544" s="2" customFormat="1" ht="24.15" customHeight="1">
      <c r="A544" s="38"/>
      <c r="B544" s="39"/>
      <c r="C544" s="220" t="s">
        <v>1680</v>
      </c>
      <c r="D544" s="220" t="s">
        <v>255</v>
      </c>
      <c r="E544" s="221" t="s">
        <v>1990</v>
      </c>
      <c r="F544" s="222" t="s">
        <v>1991</v>
      </c>
      <c r="G544" s="223" t="s">
        <v>681</v>
      </c>
      <c r="H544" s="224">
        <v>48.158999999999999</v>
      </c>
      <c r="I544" s="225"/>
      <c r="J544" s="226">
        <f>ROUND(I544*H544,2)</f>
        <v>0</v>
      </c>
      <c r="K544" s="227"/>
      <c r="L544" s="44"/>
      <c r="M544" s="228" t="s">
        <v>1</v>
      </c>
      <c r="N544" s="229" t="s">
        <v>41</v>
      </c>
      <c r="O544" s="91"/>
      <c r="P544" s="230">
        <f>O544*H544</f>
        <v>0</v>
      </c>
      <c r="Q544" s="230">
        <v>0</v>
      </c>
      <c r="R544" s="230">
        <f>Q544*H544</f>
        <v>0</v>
      </c>
      <c r="S544" s="230">
        <v>0</v>
      </c>
      <c r="T544" s="231">
        <f>S544*H544</f>
        <v>0</v>
      </c>
      <c r="U544" s="38"/>
      <c r="V544" s="38"/>
      <c r="W544" s="38"/>
      <c r="X544" s="38"/>
      <c r="Y544" s="38"/>
      <c r="Z544" s="38"/>
      <c r="AA544" s="38"/>
      <c r="AB544" s="38"/>
      <c r="AC544" s="38"/>
      <c r="AD544" s="38"/>
      <c r="AE544" s="38"/>
      <c r="AR544" s="232" t="s">
        <v>254</v>
      </c>
      <c r="AT544" s="232" t="s">
        <v>255</v>
      </c>
      <c r="AU544" s="232" t="s">
        <v>86</v>
      </c>
      <c r="AY544" s="17" t="s">
        <v>251</v>
      </c>
      <c r="BE544" s="233">
        <f>IF(N544="základní",J544,0)</f>
        <v>0</v>
      </c>
      <c r="BF544" s="233">
        <f>IF(N544="snížená",J544,0)</f>
        <v>0</v>
      </c>
      <c r="BG544" s="233">
        <f>IF(N544="zákl. přenesená",J544,0)</f>
        <v>0</v>
      </c>
      <c r="BH544" s="233">
        <f>IF(N544="sníž. přenesená",J544,0)</f>
        <v>0</v>
      </c>
      <c r="BI544" s="233">
        <f>IF(N544="nulová",J544,0)</f>
        <v>0</v>
      </c>
      <c r="BJ544" s="17" t="s">
        <v>84</v>
      </c>
      <c r="BK544" s="233">
        <f>ROUND(I544*H544,2)</f>
        <v>0</v>
      </c>
      <c r="BL544" s="17" t="s">
        <v>254</v>
      </c>
      <c r="BM544" s="232" t="s">
        <v>3159</v>
      </c>
    </row>
    <row r="545" s="2" customFormat="1">
      <c r="A545" s="38"/>
      <c r="B545" s="39"/>
      <c r="C545" s="40"/>
      <c r="D545" s="234" t="s">
        <v>260</v>
      </c>
      <c r="E545" s="40"/>
      <c r="F545" s="235" t="s">
        <v>1993</v>
      </c>
      <c r="G545" s="40"/>
      <c r="H545" s="40"/>
      <c r="I545" s="236"/>
      <c r="J545" s="40"/>
      <c r="K545" s="40"/>
      <c r="L545" s="44"/>
      <c r="M545" s="237"/>
      <c r="N545" s="238"/>
      <c r="O545" s="91"/>
      <c r="P545" s="91"/>
      <c r="Q545" s="91"/>
      <c r="R545" s="91"/>
      <c r="S545" s="91"/>
      <c r="T545" s="92"/>
      <c r="U545" s="38"/>
      <c r="V545" s="38"/>
      <c r="W545" s="38"/>
      <c r="X545" s="38"/>
      <c r="Y545" s="38"/>
      <c r="Z545" s="38"/>
      <c r="AA545" s="38"/>
      <c r="AB545" s="38"/>
      <c r="AC545" s="38"/>
      <c r="AD545" s="38"/>
      <c r="AE545" s="38"/>
      <c r="AT545" s="17" t="s">
        <v>260</v>
      </c>
      <c r="AU545" s="17" t="s">
        <v>86</v>
      </c>
    </row>
    <row r="546" s="2" customFormat="1">
      <c r="A546" s="38"/>
      <c r="B546" s="39"/>
      <c r="C546" s="40"/>
      <c r="D546" s="240" t="s">
        <v>274</v>
      </c>
      <c r="E546" s="40"/>
      <c r="F546" s="241" t="s">
        <v>1994</v>
      </c>
      <c r="G546" s="40"/>
      <c r="H546" s="40"/>
      <c r="I546" s="236"/>
      <c r="J546" s="40"/>
      <c r="K546" s="40"/>
      <c r="L546" s="44"/>
      <c r="M546" s="237"/>
      <c r="N546" s="238"/>
      <c r="O546" s="91"/>
      <c r="P546" s="91"/>
      <c r="Q546" s="91"/>
      <c r="R546" s="91"/>
      <c r="S546" s="91"/>
      <c r="T546" s="92"/>
      <c r="U546" s="38"/>
      <c r="V546" s="38"/>
      <c r="W546" s="38"/>
      <c r="X546" s="38"/>
      <c r="Y546" s="38"/>
      <c r="Z546" s="38"/>
      <c r="AA546" s="38"/>
      <c r="AB546" s="38"/>
      <c r="AC546" s="38"/>
      <c r="AD546" s="38"/>
      <c r="AE546" s="38"/>
      <c r="AT546" s="17" t="s">
        <v>274</v>
      </c>
      <c r="AU546" s="17" t="s">
        <v>86</v>
      </c>
    </row>
    <row r="547" s="12" customFormat="1">
      <c r="A547" s="12"/>
      <c r="B547" s="242"/>
      <c r="C547" s="243"/>
      <c r="D547" s="234" t="s">
        <v>276</v>
      </c>
      <c r="E547" s="244" t="s">
        <v>1</v>
      </c>
      <c r="F547" s="245" t="s">
        <v>2827</v>
      </c>
      <c r="G547" s="243"/>
      <c r="H547" s="246">
        <v>30.510000000000002</v>
      </c>
      <c r="I547" s="247"/>
      <c r="J547" s="243"/>
      <c r="K547" s="243"/>
      <c r="L547" s="248"/>
      <c r="M547" s="249"/>
      <c r="N547" s="250"/>
      <c r="O547" s="250"/>
      <c r="P547" s="250"/>
      <c r="Q547" s="250"/>
      <c r="R547" s="250"/>
      <c r="S547" s="250"/>
      <c r="T547" s="251"/>
      <c r="U547" s="12"/>
      <c r="V547" s="12"/>
      <c r="W547" s="12"/>
      <c r="X547" s="12"/>
      <c r="Y547" s="12"/>
      <c r="Z547" s="12"/>
      <c r="AA547" s="12"/>
      <c r="AB547" s="12"/>
      <c r="AC547" s="12"/>
      <c r="AD547" s="12"/>
      <c r="AE547" s="12"/>
      <c r="AT547" s="252" t="s">
        <v>276</v>
      </c>
      <c r="AU547" s="252" t="s">
        <v>86</v>
      </c>
      <c r="AV547" s="12" t="s">
        <v>86</v>
      </c>
      <c r="AW547" s="12" t="s">
        <v>32</v>
      </c>
      <c r="AX547" s="12" t="s">
        <v>76</v>
      </c>
      <c r="AY547" s="252" t="s">
        <v>251</v>
      </c>
    </row>
    <row r="548" s="12" customFormat="1">
      <c r="A548" s="12"/>
      <c r="B548" s="242"/>
      <c r="C548" s="243"/>
      <c r="D548" s="234" t="s">
        <v>276</v>
      </c>
      <c r="E548" s="244" t="s">
        <v>1</v>
      </c>
      <c r="F548" s="245" t="s">
        <v>1170</v>
      </c>
      <c r="G548" s="243"/>
      <c r="H548" s="246">
        <v>10.695</v>
      </c>
      <c r="I548" s="247"/>
      <c r="J548" s="243"/>
      <c r="K548" s="243"/>
      <c r="L548" s="248"/>
      <c r="M548" s="249"/>
      <c r="N548" s="250"/>
      <c r="O548" s="250"/>
      <c r="P548" s="250"/>
      <c r="Q548" s="250"/>
      <c r="R548" s="250"/>
      <c r="S548" s="250"/>
      <c r="T548" s="251"/>
      <c r="U548" s="12"/>
      <c r="V548" s="12"/>
      <c r="W548" s="12"/>
      <c r="X548" s="12"/>
      <c r="Y548" s="12"/>
      <c r="Z548" s="12"/>
      <c r="AA548" s="12"/>
      <c r="AB548" s="12"/>
      <c r="AC548" s="12"/>
      <c r="AD548" s="12"/>
      <c r="AE548" s="12"/>
      <c r="AT548" s="252" t="s">
        <v>276</v>
      </c>
      <c r="AU548" s="252" t="s">
        <v>86</v>
      </c>
      <c r="AV548" s="12" t="s">
        <v>86</v>
      </c>
      <c r="AW548" s="12" t="s">
        <v>32</v>
      </c>
      <c r="AX548" s="12" t="s">
        <v>76</v>
      </c>
      <c r="AY548" s="252" t="s">
        <v>251</v>
      </c>
    </row>
    <row r="549" s="12" customFormat="1">
      <c r="A549" s="12"/>
      <c r="B549" s="242"/>
      <c r="C549" s="243"/>
      <c r="D549" s="234" t="s">
        <v>276</v>
      </c>
      <c r="E549" s="244" t="s">
        <v>1</v>
      </c>
      <c r="F549" s="245" t="s">
        <v>1172</v>
      </c>
      <c r="G549" s="243"/>
      <c r="H549" s="246">
        <v>6.9539999999999997</v>
      </c>
      <c r="I549" s="247"/>
      <c r="J549" s="243"/>
      <c r="K549" s="243"/>
      <c r="L549" s="248"/>
      <c r="M549" s="249"/>
      <c r="N549" s="250"/>
      <c r="O549" s="250"/>
      <c r="P549" s="250"/>
      <c r="Q549" s="250"/>
      <c r="R549" s="250"/>
      <c r="S549" s="250"/>
      <c r="T549" s="251"/>
      <c r="U549" s="12"/>
      <c r="V549" s="12"/>
      <c r="W549" s="12"/>
      <c r="X549" s="12"/>
      <c r="Y549" s="12"/>
      <c r="Z549" s="12"/>
      <c r="AA549" s="12"/>
      <c r="AB549" s="12"/>
      <c r="AC549" s="12"/>
      <c r="AD549" s="12"/>
      <c r="AE549" s="12"/>
      <c r="AT549" s="252" t="s">
        <v>276</v>
      </c>
      <c r="AU549" s="252" t="s">
        <v>86</v>
      </c>
      <c r="AV549" s="12" t="s">
        <v>86</v>
      </c>
      <c r="AW549" s="12" t="s">
        <v>32</v>
      </c>
      <c r="AX549" s="12" t="s">
        <v>76</v>
      </c>
      <c r="AY549" s="252" t="s">
        <v>251</v>
      </c>
    </row>
    <row r="550" s="15" customFormat="1">
      <c r="A550" s="15"/>
      <c r="B550" s="274"/>
      <c r="C550" s="275"/>
      <c r="D550" s="234" t="s">
        <v>276</v>
      </c>
      <c r="E550" s="276" t="s">
        <v>752</v>
      </c>
      <c r="F550" s="277" t="s">
        <v>423</v>
      </c>
      <c r="G550" s="275"/>
      <c r="H550" s="278">
        <v>48.158999999999999</v>
      </c>
      <c r="I550" s="279"/>
      <c r="J550" s="275"/>
      <c r="K550" s="275"/>
      <c r="L550" s="280"/>
      <c r="M550" s="281"/>
      <c r="N550" s="282"/>
      <c r="O550" s="282"/>
      <c r="P550" s="282"/>
      <c r="Q550" s="282"/>
      <c r="R550" s="282"/>
      <c r="S550" s="282"/>
      <c r="T550" s="283"/>
      <c r="U550" s="15"/>
      <c r="V550" s="15"/>
      <c r="W550" s="15"/>
      <c r="X550" s="15"/>
      <c r="Y550" s="15"/>
      <c r="Z550" s="15"/>
      <c r="AA550" s="15"/>
      <c r="AB550" s="15"/>
      <c r="AC550" s="15"/>
      <c r="AD550" s="15"/>
      <c r="AE550" s="15"/>
      <c r="AT550" s="284" t="s">
        <v>276</v>
      </c>
      <c r="AU550" s="284" t="s">
        <v>86</v>
      </c>
      <c r="AV550" s="15" t="s">
        <v>254</v>
      </c>
      <c r="AW550" s="15" t="s">
        <v>32</v>
      </c>
      <c r="AX550" s="15" t="s">
        <v>84</v>
      </c>
      <c r="AY550" s="284" t="s">
        <v>251</v>
      </c>
    </row>
    <row r="551" s="2" customFormat="1" ht="16.5" customHeight="1">
      <c r="A551" s="38"/>
      <c r="B551" s="39"/>
      <c r="C551" s="220" t="s">
        <v>1685</v>
      </c>
      <c r="D551" s="220" t="s">
        <v>255</v>
      </c>
      <c r="E551" s="221" t="s">
        <v>1996</v>
      </c>
      <c r="F551" s="222" t="s">
        <v>1997</v>
      </c>
      <c r="G551" s="223" t="s">
        <v>681</v>
      </c>
      <c r="H551" s="224">
        <v>915.02099999999996</v>
      </c>
      <c r="I551" s="225"/>
      <c r="J551" s="226">
        <f>ROUND(I551*H551,2)</f>
        <v>0</v>
      </c>
      <c r="K551" s="227"/>
      <c r="L551" s="44"/>
      <c r="M551" s="228" t="s">
        <v>1</v>
      </c>
      <c r="N551" s="229" t="s">
        <v>41</v>
      </c>
      <c r="O551" s="91"/>
      <c r="P551" s="230">
        <f>O551*H551</f>
        <v>0</v>
      </c>
      <c r="Q551" s="230">
        <v>0</v>
      </c>
      <c r="R551" s="230">
        <f>Q551*H551</f>
        <v>0</v>
      </c>
      <c r="S551" s="230">
        <v>0</v>
      </c>
      <c r="T551" s="231">
        <f>S551*H551</f>
        <v>0</v>
      </c>
      <c r="U551" s="38"/>
      <c r="V551" s="38"/>
      <c r="W551" s="38"/>
      <c r="X551" s="38"/>
      <c r="Y551" s="38"/>
      <c r="Z551" s="38"/>
      <c r="AA551" s="38"/>
      <c r="AB551" s="38"/>
      <c r="AC551" s="38"/>
      <c r="AD551" s="38"/>
      <c r="AE551" s="38"/>
      <c r="AR551" s="232" t="s">
        <v>254</v>
      </c>
      <c r="AT551" s="232" t="s">
        <v>255</v>
      </c>
      <c r="AU551" s="232" t="s">
        <v>86</v>
      </c>
      <c r="AY551" s="17" t="s">
        <v>251</v>
      </c>
      <c r="BE551" s="233">
        <f>IF(N551="základní",J551,0)</f>
        <v>0</v>
      </c>
      <c r="BF551" s="233">
        <f>IF(N551="snížená",J551,0)</f>
        <v>0</v>
      </c>
      <c r="BG551" s="233">
        <f>IF(N551="zákl. přenesená",J551,0)</f>
        <v>0</v>
      </c>
      <c r="BH551" s="233">
        <f>IF(N551="sníž. přenesená",J551,0)</f>
        <v>0</v>
      </c>
      <c r="BI551" s="233">
        <f>IF(N551="nulová",J551,0)</f>
        <v>0</v>
      </c>
      <c r="BJ551" s="17" t="s">
        <v>84</v>
      </c>
      <c r="BK551" s="233">
        <f>ROUND(I551*H551,2)</f>
        <v>0</v>
      </c>
      <c r="BL551" s="17" t="s">
        <v>254</v>
      </c>
      <c r="BM551" s="232" t="s">
        <v>3160</v>
      </c>
    </row>
    <row r="552" s="2" customFormat="1">
      <c r="A552" s="38"/>
      <c r="B552" s="39"/>
      <c r="C552" s="40"/>
      <c r="D552" s="234" t="s">
        <v>260</v>
      </c>
      <c r="E552" s="40"/>
      <c r="F552" s="235" t="s">
        <v>1999</v>
      </c>
      <c r="G552" s="40"/>
      <c r="H552" s="40"/>
      <c r="I552" s="236"/>
      <c r="J552" s="40"/>
      <c r="K552" s="40"/>
      <c r="L552" s="44"/>
      <c r="M552" s="237"/>
      <c r="N552" s="238"/>
      <c r="O552" s="91"/>
      <c r="P552" s="91"/>
      <c r="Q552" s="91"/>
      <c r="R552" s="91"/>
      <c r="S552" s="91"/>
      <c r="T552" s="92"/>
      <c r="U552" s="38"/>
      <c r="V552" s="38"/>
      <c r="W552" s="38"/>
      <c r="X552" s="38"/>
      <c r="Y552" s="38"/>
      <c r="Z552" s="38"/>
      <c r="AA552" s="38"/>
      <c r="AB552" s="38"/>
      <c r="AC552" s="38"/>
      <c r="AD552" s="38"/>
      <c r="AE552" s="38"/>
      <c r="AT552" s="17" t="s">
        <v>260</v>
      </c>
      <c r="AU552" s="17" t="s">
        <v>86</v>
      </c>
    </row>
    <row r="553" s="2" customFormat="1">
      <c r="A553" s="38"/>
      <c r="B553" s="39"/>
      <c r="C553" s="40"/>
      <c r="D553" s="240" t="s">
        <v>274</v>
      </c>
      <c r="E553" s="40"/>
      <c r="F553" s="241" t="s">
        <v>2000</v>
      </c>
      <c r="G553" s="40"/>
      <c r="H553" s="40"/>
      <c r="I553" s="236"/>
      <c r="J553" s="40"/>
      <c r="K553" s="40"/>
      <c r="L553" s="44"/>
      <c r="M553" s="237"/>
      <c r="N553" s="238"/>
      <c r="O553" s="91"/>
      <c r="P553" s="91"/>
      <c r="Q553" s="91"/>
      <c r="R553" s="91"/>
      <c r="S553" s="91"/>
      <c r="T553" s="92"/>
      <c r="U553" s="38"/>
      <c r="V553" s="38"/>
      <c r="W553" s="38"/>
      <c r="X553" s="38"/>
      <c r="Y553" s="38"/>
      <c r="Z553" s="38"/>
      <c r="AA553" s="38"/>
      <c r="AB553" s="38"/>
      <c r="AC553" s="38"/>
      <c r="AD553" s="38"/>
      <c r="AE553" s="38"/>
      <c r="AT553" s="17" t="s">
        <v>274</v>
      </c>
      <c r="AU553" s="17" t="s">
        <v>86</v>
      </c>
    </row>
    <row r="554" s="13" customFormat="1">
      <c r="A554" s="13"/>
      <c r="B554" s="253"/>
      <c r="C554" s="254"/>
      <c r="D554" s="234" t="s">
        <v>276</v>
      </c>
      <c r="E554" s="255" t="s">
        <v>1</v>
      </c>
      <c r="F554" s="256" t="s">
        <v>2001</v>
      </c>
      <c r="G554" s="254"/>
      <c r="H554" s="255" t="s">
        <v>1</v>
      </c>
      <c r="I554" s="257"/>
      <c r="J554" s="254"/>
      <c r="K554" s="254"/>
      <c r="L554" s="258"/>
      <c r="M554" s="259"/>
      <c r="N554" s="260"/>
      <c r="O554" s="260"/>
      <c r="P554" s="260"/>
      <c r="Q554" s="260"/>
      <c r="R554" s="260"/>
      <c r="S554" s="260"/>
      <c r="T554" s="261"/>
      <c r="U554" s="13"/>
      <c r="V554" s="13"/>
      <c r="W554" s="13"/>
      <c r="X554" s="13"/>
      <c r="Y554" s="13"/>
      <c r="Z554" s="13"/>
      <c r="AA554" s="13"/>
      <c r="AB554" s="13"/>
      <c r="AC554" s="13"/>
      <c r="AD554" s="13"/>
      <c r="AE554" s="13"/>
      <c r="AT554" s="262" t="s">
        <v>276</v>
      </c>
      <c r="AU554" s="262" t="s">
        <v>86</v>
      </c>
      <c r="AV554" s="13" t="s">
        <v>84</v>
      </c>
      <c r="AW554" s="13" t="s">
        <v>32</v>
      </c>
      <c r="AX554" s="13" t="s">
        <v>76</v>
      </c>
      <c r="AY554" s="262" t="s">
        <v>251</v>
      </c>
    </row>
    <row r="555" s="12" customFormat="1">
      <c r="A555" s="12"/>
      <c r="B555" s="242"/>
      <c r="C555" s="243"/>
      <c r="D555" s="234" t="s">
        <v>276</v>
      </c>
      <c r="E555" s="244" t="s">
        <v>1</v>
      </c>
      <c r="F555" s="245" t="s">
        <v>2002</v>
      </c>
      <c r="G555" s="243"/>
      <c r="H555" s="246">
        <v>915.02099999999996</v>
      </c>
      <c r="I555" s="247"/>
      <c r="J555" s="243"/>
      <c r="K555" s="243"/>
      <c r="L555" s="248"/>
      <c r="M555" s="249"/>
      <c r="N555" s="250"/>
      <c r="O555" s="250"/>
      <c r="P555" s="250"/>
      <c r="Q555" s="250"/>
      <c r="R555" s="250"/>
      <c r="S555" s="250"/>
      <c r="T555" s="251"/>
      <c r="U555" s="12"/>
      <c r="V555" s="12"/>
      <c r="W555" s="12"/>
      <c r="X555" s="12"/>
      <c r="Y555" s="12"/>
      <c r="Z555" s="12"/>
      <c r="AA555" s="12"/>
      <c r="AB555" s="12"/>
      <c r="AC555" s="12"/>
      <c r="AD555" s="12"/>
      <c r="AE555" s="12"/>
      <c r="AT555" s="252" t="s">
        <v>276</v>
      </c>
      <c r="AU555" s="252" t="s">
        <v>86</v>
      </c>
      <c r="AV555" s="12" t="s">
        <v>86</v>
      </c>
      <c r="AW555" s="12" t="s">
        <v>32</v>
      </c>
      <c r="AX555" s="12" t="s">
        <v>84</v>
      </c>
      <c r="AY555" s="252" t="s">
        <v>251</v>
      </c>
    </row>
    <row r="556" s="2" customFormat="1" ht="24.15" customHeight="1">
      <c r="A556" s="38"/>
      <c r="B556" s="39"/>
      <c r="C556" s="220" t="s">
        <v>1690</v>
      </c>
      <c r="D556" s="220" t="s">
        <v>255</v>
      </c>
      <c r="E556" s="221" t="s">
        <v>2004</v>
      </c>
      <c r="F556" s="222" t="s">
        <v>2005</v>
      </c>
      <c r="G556" s="223" t="s">
        <v>681</v>
      </c>
      <c r="H556" s="224">
        <v>48.158999999999999</v>
      </c>
      <c r="I556" s="225"/>
      <c r="J556" s="226">
        <f>ROUND(I556*H556,2)</f>
        <v>0</v>
      </c>
      <c r="K556" s="227"/>
      <c r="L556" s="44"/>
      <c r="M556" s="228" t="s">
        <v>1</v>
      </c>
      <c r="N556" s="229" t="s">
        <v>41</v>
      </c>
      <c r="O556" s="91"/>
      <c r="P556" s="230">
        <f>O556*H556</f>
        <v>0</v>
      </c>
      <c r="Q556" s="230">
        <v>0</v>
      </c>
      <c r="R556" s="230">
        <f>Q556*H556</f>
        <v>0</v>
      </c>
      <c r="S556" s="230">
        <v>0</v>
      </c>
      <c r="T556" s="231">
        <f>S556*H556</f>
        <v>0</v>
      </c>
      <c r="U556" s="38"/>
      <c r="V556" s="38"/>
      <c r="W556" s="38"/>
      <c r="X556" s="38"/>
      <c r="Y556" s="38"/>
      <c r="Z556" s="38"/>
      <c r="AA556" s="38"/>
      <c r="AB556" s="38"/>
      <c r="AC556" s="38"/>
      <c r="AD556" s="38"/>
      <c r="AE556" s="38"/>
      <c r="AR556" s="232" t="s">
        <v>254</v>
      </c>
      <c r="AT556" s="232" t="s">
        <v>255</v>
      </c>
      <c r="AU556" s="232" t="s">
        <v>86</v>
      </c>
      <c r="AY556" s="17" t="s">
        <v>251</v>
      </c>
      <c r="BE556" s="233">
        <f>IF(N556="základní",J556,0)</f>
        <v>0</v>
      </c>
      <c r="BF556" s="233">
        <f>IF(N556="snížená",J556,0)</f>
        <v>0</v>
      </c>
      <c r="BG556" s="233">
        <f>IF(N556="zákl. přenesená",J556,0)</f>
        <v>0</v>
      </c>
      <c r="BH556" s="233">
        <f>IF(N556="sníž. přenesená",J556,0)</f>
        <v>0</v>
      </c>
      <c r="BI556" s="233">
        <f>IF(N556="nulová",J556,0)</f>
        <v>0</v>
      </c>
      <c r="BJ556" s="17" t="s">
        <v>84</v>
      </c>
      <c r="BK556" s="233">
        <f>ROUND(I556*H556,2)</f>
        <v>0</v>
      </c>
      <c r="BL556" s="17" t="s">
        <v>254</v>
      </c>
      <c r="BM556" s="232" t="s">
        <v>3161</v>
      </c>
    </row>
    <row r="557" s="2" customFormat="1">
      <c r="A557" s="38"/>
      <c r="B557" s="39"/>
      <c r="C557" s="40"/>
      <c r="D557" s="234" t="s">
        <v>260</v>
      </c>
      <c r="E557" s="40"/>
      <c r="F557" s="235" t="s">
        <v>2007</v>
      </c>
      <c r="G557" s="40"/>
      <c r="H557" s="40"/>
      <c r="I557" s="236"/>
      <c r="J557" s="40"/>
      <c r="K557" s="40"/>
      <c r="L557" s="44"/>
      <c r="M557" s="237"/>
      <c r="N557" s="238"/>
      <c r="O557" s="91"/>
      <c r="P557" s="91"/>
      <c r="Q557" s="91"/>
      <c r="R557" s="91"/>
      <c r="S557" s="91"/>
      <c r="T557" s="92"/>
      <c r="U557" s="38"/>
      <c r="V557" s="38"/>
      <c r="W557" s="38"/>
      <c r="X557" s="38"/>
      <c r="Y557" s="38"/>
      <c r="Z557" s="38"/>
      <c r="AA557" s="38"/>
      <c r="AB557" s="38"/>
      <c r="AC557" s="38"/>
      <c r="AD557" s="38"/>
      <c r="AE557" s="38"/>
      <c r="AT557" s="17" t="s">
        <v>260</v>
      </c>
      <c r="AU557" s="17" t="s">
        <v>86</v>
      </c>
    </row>
    <row r="558" s="2" customFormat="1">
      <c r="A558" s="38"/>
      <c r="B558" s="39"/>
      <c r="C558" s="40"/>
      <c r="D558" s="240" t="s">
        <v>274</v>
      </c>
      <c r="E558" s="40"/>
      <c r="F558" s="241" t="s">
        <v>2008</v>
      </c>
      <c r="G558" s="40"/>
      <c r="H558" s="40"/>
      <c r="I558" s="236"/>
      <c r="J558" s="40"/>
      <c r="K558" s="40"/>
      <c r="L558" s="44"/>
      <c r="M558" s="237"/>
      <c r="N558" s="238"/>
      <c r="O558" s="91"/>
      <c r="P558" s="91"/>
      <c r="Q558" s="91"/>
      <c r="R558" s="91"/>
      <c r="S558" s="91"/>
      <c r="T558" s="92"/>
      <c r="U558" s="38"/>
      <c r="V558" s="38"/>
      <c r="W558" s="38"/>
      <c r="X558" s="38"/>
      <c r="Y558" s="38"/>
      <c r="Z558" s="38"/>
      <c r="AA558" s="38"/>
      <c r="AB558" s="38"/>
      <c r="AC558" s="38"/>
      <c r="AD558" s="38"/>
      <c r="AE558" s="38"/>
      <c r="AT558" s="17" t="s">
        <v>274</v>
      </c>
      <c r="AU558" s="17" t="s">
        <v>86</v>
      </c>
    </row>
    <row r="559" s="12" customFormat="1">
      <c r="A559" s="12"/>
      <c r="B559" s="242"/>
      <c r="C559" s="243"/>
      <c r="D559" s="234" t="s">
        <v>276</v>
      </c>
      <c r="E559" s="244" t="s">
        <v>1</v>
      </c>
      <c r="F559" s="245" t="s">
        <v>752</v>
      </c>
      <c r="G559" s="243"/>
      <c r="H559" s="246">
        <v>48.158999999999999</v>
      </c>
      <c r="I559" s="247"/>
      <c r="J559" s="243"/>
      <c r="K559" s="243"/>
      <c r="L559" s="248"/>
      <c r="M559" s="249"/>
      <c r="N559" s="250"/>
      <c r="O559" s="250"/>
      <c r="P559" s="250"/>
      <c r="Q559" s="250"/>
      <c r="R559" s="250"/>
      <c r="S559" s="250"/>
      <c r="T559" s="251"/>
      <c r="U559" s="12"/>
      <c r="V559" s="12"/>
      <c r="W559" s="12"/>
      <c r="X559" s="12"/>
      <c r="Y559" s="12"/>
      <c r="Z559" s="12"/>
      <c r="AA559" s="12"/>
      <c r="AB559" s="12"/>
      <c r="AC559" s="12"/>
      <c r="AD559" s="12"/>
      <c r="AE559" s="12"/>
      <c r="AT559" s="252" t="s">
        <v>276</v>
      </c>
      <c r="AU559" s="252" t="s">
        <v>86</v>
      </c>
      <c r="AV559" s="12" t="s">
        <v>86</v>
      </c>
      <c r="AW559" s="12" t="s">
        <v>32</v>
      </c>
      <c r="AX559" s="12" t="s">
        <v>84</v>
      </c>
      <c r="AY559" s="252" t="s">
        <v>251</v>
      </c>
    </row>
    <row r="560" s="11" customFormat="1" ht="22.8" customHeight="1">
      <c r="A560" s="11"/>
      <c r="B560" s="206"/>
      <c r="C560" s="207"/>
      <c r="D560" s="208" t="s">
        <v>75</v>
      </c>
      <c r="E560" s="272" t="s">
        <v>2009</v>
      </c>
      <c r="F560" s="272" t="s">
        <v>2010</v>
      </c>
      <c r="G560" s="207"/>
      <c r="H560" s="207"/>
      <c r="I560" s="210"/>
      <c r="J560" s="273">
        <f>BK560</f>
        <v>0</v>
      </c>
      <c r="K560" s="207"/>
      <c r="L560" s="212"/>
      <c r="M560" s="213"/>
      <c r="N560" s="214"/>
      <c r="O560" s="214"/>
      <c r="P560" s="215">
        <f>SUM(P561:P563)</f>
        <v>0</v>
      </c>
      <c r="Q560" s="214"/>
      <c r="R560" s="215">
        <f>SUM(R561:R563)</f>
        <v>0</v>
      </c>
      <c r="S560" s="214"/>
      <c r="T560" s="216">
        <f>SUM(T561:T563)</f>
        <v>0</v>
      </c>
      <c r="U560" s="11"/>
      <c r="V560" s="11"/>
      <c r="W560" s="11"/>
      <c r="X560" s="11"/>
      <c r="Y560" s="11"/>
      <c r="Z560" s="11"/>
      <c r="AA560" s="11"/>
      <c r="AB560" s="11"/>
      <c r="AC560" s="11"/>
      <c r="AD560" s="11"/>
      <c r="AE560" s="11"/>
      <c r="AR560" s="217" t="s">
        <v>84</v>
      </c>
      <c r="AT560" s="218" t="s">
        <v>75</v>
      </c>
      <c r="AU560" s="218" t="s">
        <v>84</v>
      </c>
      <c r="AY560" s="217" t="s">
        <v>251</v>
      </c>
      <c r="BK560" s="219">
        <f>SUM(BK561:BK563)</f>
        <v>0</v>
      </c>
    </row>
    <row r="561" s="2" customFormat="1" ht="24.15" customHeight="1">
      <c r="A561" s="38"/>
      <c r="B561" s="39"/>
      <c r="C561" s="220" t="s">
        <v>1694</v>
      </c>
      <c r="D561" s="220" t="s">
        <v>255</v>
      </c>
      <c r="E561" s="221" t="s">
        <v>3162</v>
      </c>
      <c r="F561" s="222" t="s">
        <v>3163</v>
      </c>
      <c r="G561" s="223" t="s">
        <v>681</v>
      </c>
      <c r="H561" s="224">
        <v>1332.3340000000001</v>
      </c>
      <c r="I561" s="225"/>
      <c r="J561" s="226">
        <f>ROUND(I561*H561,2)</f>
        <v>0</v>
      </c>
      <c r="K561" s="227"/>
      <c r="L561" s="44"/>
      <c r="M561" s="228" t="s">
        <v>1</v>
      </c>
      <c r="N561" s="229" t="s">
        <v>41</v>
      </c>
      <c r="O561" s="91"/>
      <c r="P561" s="230">
        <f>O561*H561</f>
        <v>0</v>
      </c>
      <c r="Q561" s="230">
        <v>0</v>
      </c>
      <c r="R561" s="230">
        <f>Q561*H561</f>
        <v>0</v>
      </c>
      <c r="S561" s="230">
        <v>0</v>
      </c>
      <c r="T561" s="231">
        <f>S561*H561</f>
        <v>0</v>
      </c>
      <c r="U561" s="38"/>
      <c r="V561" s="38"/>
      <c r="W561" s="38"/>
      <c r="X561" s="38"/>
      <c r="Y561" s="38"/>
      <c r="Z561" s="38"/>
      <c r="AA561" s="38"/>
      <c r="AB561" s="38"/>
      <c r="AC561" s="38"/>
      <c r="AD561" s="38"/>
      <c r="AE561" s="38"/>
      <c r="AR561" s="232" t="s">
        <v>254</v>
      </c>
      <c r="AT561" s="232" t="s">
        <v>255</v>
      </c>
      <c r="AU561" s="232" t="s">
        <v>86</v>
      </c>
      <c r="AY561" s="17" t="s">
        <v>251</v>
      </c>
      <c r="BE561" s="233">
        <f>IF(N561="základní",J561,0)</f>
        <v>0</v>
      </c>
      <c r="BF561" s="233">
        <f>IF(N561="snížená",J561,0)</f>
        <v>0</v>
      </c>
      <c r="BG561" s="233">
        <f>IF(N561="zákl. přenesená",J561,0)</f>
        <v>0</v>
      </c>
      <c r="BH561" s="233">
        <f>IF(N561="sníž. přenesená",J561,0)</f>
        <v>0</v>
      </c>
      <c r="BI561" s="233">
        <f>IF(N561="nulová",J561,0)</f>
        <v>0</v>
      </c>
      <c r="BJ561" s="17" t="s">
        <v>84</v>
      </c>
      <c r="BK561" s="233">
        <f>ROUND(I561*H561,2)</f>
        <v>0</v>
      </c>
      <c r="BL561" s="17" t="s">
        <v>254</v>
      </c>
      <c r="BM561" s="232" t="s">
        <v>3164</v>
      </c>
    </row>
    <row r="562" s="2" customFormat="1">
      <c r="A562" s="38"/>
      <c r="B562" s="39"/>
      <c r="C562" s="40"/>
      <c r="D562" s="234" t="s">
        <v>260</v>
      </c>
      <c r="E562" s="40"/>
      <c r="F562" s="235" t="s">
        <v>3165</v>
      </c>
      <c r="G562" s="40"/>
      <c r="H562" s="40"/>
      <c r="I562" s="236"/>
      <c r="J562" s="40"/>
      <c r="K562" s="40"/>
      <c r="L562" s="44"/>
      <c r="M562" s="237"/>
      <c r="N562" s="238"/>
      <c r="O562" s="91"/>
      <c r="P562" s="91"/>
      <c r="Q562" s="91"/>
      <c r="R562" s="91"/>
      <c r="S562" s="91"/>
      <c r="T562" s="92"/>
      <c r="U562" s="38"/>
      <c r="V562" s="38"/>
      <c r="W562" s="38"/>
      <c r="X562" s="38"/>
      <c r="Y562" s="38"/>
      <c r="Z562" s="38"/>
      <c r="AA562" s="38"/>
      <c r="AB562" s="38"/>
      <c r="AC562" s="38"/>
      <c r="AD562" s="38"/>
      <c r="AE562" s="38"/>
      <c r="AT562" s="17" t="s">
        <v>260</v>
      </c>
      <c r="AU562" s="17" t="s">
        <v>86</v>
      </c>
    </row>
    <row r="563" s="2" customFormat="1">
      <c r="A563" s="38"/>
      <c r="B563" s="39"/>
      <c r="C563" s="40"/>
      <c r="D563" s="240" t="s">
        <v>274</v>
      </c>
      <c r="E563" s="40"/>
      <c r="F563" s="241" t="s">
        <v>3166</v>
      </c>
      <c r="G563" s="40"/>
      <c r="H563" s="40"/>
      <c r="I563" s="236"/>
      <c r="J563" s="40"/>
      <c r="K563" s="40"/>
      <c r="L563" s="44"/>
      <c r="M563" s="263"/>
      <c r="N563" s="264"/>
      <c r="O563" s="265"/>
      <c r="P563" s="265"/>
      <c r="Q563" s="265"/>
      <c r="R563" s="265"/>
      <c r="S563" s="265"/>
      <c r="T563" s="266"/>
      <c r="U563" s="38"/>
      <c r="V563" s="38"/>
      <c r="W563" s="38"/>
      <c r="X563" s="38"/>
      <c r="Y563" s="38"/>
      <c r="Z563" s="38"/>
      <c r="AA563" s="38"/>
      <c r="AB563" s="38"/>
      <c r="AC563" s="38"/>
      <c r="AD563" s="38"/>
      <c r="AE563" s="38"/>
      <c r="AT563" s="17" t="s">
        <v>274</v>
      </c>
      <c r="AU563" s="17" t="s">
        <v>86</v>
      </c>
    </row>
    <row r="564" s="2" customFormat="1" ht="6.96" customHeight="1">
      <c r="A564" s="38"/>
      <c r="B564" s="66"/>
      <c r="C564" s="67"/>
      <c r="D564" s="67"/>
      <c r="E564" s="67"/>
      <c r="F564" s="67"/>
      <c r="G564" s="67"/>
      <c r="H564" s="67"/>
      <c r="I564" s="67"/>
      <c r="J564" s="67"/>
      <c r="K564" s="67"/>
      <c r="L564" s="44"/>
      <c r="M564" s="38"/>
      <c r="O564" s="38"/>
      <c r="P564" s="38"/>
      <c r="Q564" s="38"/>
      <c r="R564" s="38"/>
      <c r="S564" s="38"/>
      <c r="T564" s="38"/>
      <c r="U564" s="38"/>
      <c r="V564" s="38"/>
      <c r="W564" s="38"/>
      <c r="X564" s="38"/>
      <c r="Y564" s="38"/>
      <c r="Z564" s="38"/>
      <c r="AA564" s="38"/>
      <c r="AB564" s="38"/>
      <c r="AC564" s="38"/>
      <c r="AD564" s="38"/>
      <c r="AE564" s="38"/>
    </row>
  </sheetData>
  <sheetProtection sheet="1" autoFilter="0" formatColumns="0" formatRows="0" objects="1" scenarios="1" spinCount="100000" saltValue="4LMjbnjoc/V89IxuojvFOaRr0QOkll7VgtwBQwsgYfb/A2L6+B+UGPyby1fR40ky2NaxrZbT7Q9iK6MkPcFXBw==" hashValue="be/px1fPdZ/GSMU6WHgc8RwdSdN7+gSP/KLG/xFmZcmEaCyjdHJu5kI3mc36GU6Q3O8/zBCLEXggfMc48QE05Q==" algorithmName="SHA-512" password="CC35"/>
  <autoFilter ref="C127:K563"/>
  <mergeCells count="12">
    <mergeCell ref="E7:H7"/>
    <mergeCell ref="E9:H9"/>
    <mergeCell ref="E11:H11"/>
    <mergeCell ref="E20:H20"/>
    <mergeCell ref="E29:H29"/>
    <mergeCell ref="E85:H85"/>
    <mergeCell ref="E87:H87"/>
    <mergeCell ref="E89:H89"/>
    <mergeCell ref="E116:H116"/>
    <mergeCell ref="E118:H118"/>
    <mergeCell ref="E120:H120"/>
    <mergeCell ref="L2:V2"/>
  </mergeCells>
  <hyperlinks>
    <hyperlink ref="F133" r:id="rId1" display="https://podminky.urs.cz/item/CS_URS_2024_02/113106023"/>
    <hyperlink ref="F137" r:id="rId2" display="https://podminky.urs.cz/item/CS_URS_2024_02/113107164"/>
    <hyperlink ref="F141" r:id="rId3" display="https://podminky.urs.cz/item/CS_URS_2024_02/113107324"/>
    <hyperlink ref="F146" r:id="rId4" display="https://podminky.urs.cz/item/CS_URS_2024_02/113107341"/>
    <hyperlink ref="F151" r:id="rId5" display="https://podminky.urs.cz/item/CS_URS_2024_02/113107342"/>
    <hyperlink ref="F156" r:id="rId6" display="https://podminky.urs.cz/item/CS_URS_2024_02/113201111"/>
    <hyperlink ref="F161" r:id="rId7" display="https://podminky.urs.cz/item/CS_URS_2024_01/113202111"/>
    <hyperlink ref="F166" r:id="rId8" display="https://podminky.urs.cz/item/CS_URS_2024_01/122251103"/>
    <hyperlink ref="F175" r:id="rId9" display="https://podminky.urs.cz/item/CS_URS_2024_02/132251251"/>
    <hyperlink ref="F180" r:id="rId10" display="https://podminky.urs.cz/item/CS_URS_2024_02/162351103"/>
    <hyperlink ref="F189" r:id="rId11" display="https://podminky.urs.cz/item/CS_URS_2024_02/162751119"/>
    <hyperlink ref="F193" r:id="rId12" display="https://podminky.urs.cz/item/CS_URS_2024_02/162751137"/>
    <hyperlink ref="F197" r:id="rId13" display="https://podminky.urs.cz/item/CS_URS_2023_01/167151111"/>
    <hyperlink ref="F202" r:id="rId14" display="https://podminky.urs.cz/item/CS_URS_2024_02/171152101"/>
    <hyperlink ref="F210" r:id="rId15" display="https://podminky.urs.cz/item/CS_URS_2024_01/171152111"/>
    <hyperlink ref="F221" r:id="rId16" display="https://podminky.urs.cz/item/CS_URS_2024_02/171201231"/>
    <hyperlink ref="F225" r:id="rId17" display="https://podminky.urs.cz/item/CS_URS_2023_01/171251201"/>
    <hyperlink ref="F231" r:id="rId18" display="https://podminky.urs.cz/item/CS_URS_2023_01/174151101"/>
    <hyperlink ref="F240" r:id="rId19" display="https://podminky.urs.cz/item/CS_URS_2024_02/181311103"/>
    <hyperlink ref="F246" r:id="rId20" display="https://podminky.urs.cz/item/CS_URS_2024_02/181451131"/>
    <hyperlink ref="F253" r:id="rId21" display="https://podminky.urs.cz/item/CS_URS_2024_01/181951112"/>
    <hyperlink ref="F262" r:id="rId22" display="https://podminky.urs.cz/item/CS_URS_2024_02/182311123"/>
    <hyperlink ref="F268" r:id="rId23" display="https://podminky.urs.cz/item/CS_URS_2024_02/181411132"/>
    <hyperlink ref="F275" r:id="rId24" display="https://podminky.urs.cz/item/CS_URS_2024_02/184813521"/>
    <hyperlink ref="F279" r:id="rId25" display="https://podminky.urs.cz/item/CS_URS_2024_02/184813522"/>
    <hyperlink ref="F284" r:id="rId26" display="https://podminky.urs.cz/item/CS_URS_2023_01/271542211"/>
    <hyperlink ref="F292" r:id="rId27" display="https://podminky.urs.cz/item/CS_URS_2024_02/274313711"/>
    <hyperlink ref="F298" r:id="rId28" display="https://podminky.urs.cz/item/CS_URS_2024_02/274354111"/>
    <hyperlink ref="F303" r:id="rId29" display="https://podminky.urs.cz/item/CS_URS_2024_02/274354211"/>
    <hyperlink ref="F308" r:id="rId30" display="https://podminky.urs.cz/item/CS_URS_2023_01/275313711"/>
    <hyperlink ref="F315" r:id="rId31" display="https://podminky.urs.cz/item/CS_URS_2024_02/451315114"/>
    <hyperlink ref="F322" r:id="rId32" display="https://podminky.urs.cz/item/CS_URS_2024_02/564851011"/>
    <hyperlink ref="F328" r:id="rId33" display="https://podminky.urs.cz/item/CS_URS_2024_02/564861011"/>
    <hyperlink ref="F334" r:id="rId34" display="https://podminky.urs.cz/item/CS_URS_2024_01/564861111"/>
    <hyperlink ref="F341" r:id="rId35" display="https://podminky.urs.cz/item/CS_URS_2024_02/565165102"/>
    <hyperlink ref="F347" r:id="rId36" display="https://podminky.urs.cz/item/CS_URS_2023_02/573191111"/>
    <hyperlink ref="F351" r:id="rId37" display="https://podminky.urs.cz/item/CS_URS_2023_02/573231107"/>
    <hyperlink ref="F355" r:id="rId38" display="https://podminky.urs.cz/item/CS_URS_2024_01/577134111"/>
    <hyperlink ref="F360" r:id="rId39" display="https://podminky.urs.cz/item/CS_URS_2024_01/596211113"/>
    <hyperlink ref="F397" r:id="rId40" display="https://podminky.urs.cz/item/CS_URS_2024_02/596211213"/>
    <hyperlink ref="F433" r:id="rId41" display="https://podminky.urs.cz/item/CS_URS_2023_01/914111111"/>
    <hyperlink ref="F450" r:id="rId42" display="https://podminky.urs.cz/item/CS_URS_2023_01/914511111"/>
    <hyperlink ref="F478" r:id="rId43" display="https://podminky.urs.cz/item/CS_URS_2023_01/915131112"/>
    <hyperlink ref="F484" r:id="rId44" display="https://podminky.urs.cz/item/CS_URS_2023_01/915621111"/>
    <hyperlink ref="F488" r:id="rId45" display="https://podminky.urs.cz/item/CS_URS_2024_01/916131213"/>
    <hyperlink ref="F509" r:id="rId46" display="https://podminky.urs.cz/item/CS_URS_2024_01/916991121"/>
    <hyperlink ref="F514" r:id="rId47" display="https://podminky.urs.cz/item/CS_URS_2024_02/936104211"/>
    <hyperlink ref="F527" r:id="rId48" display="https://podminky.urs.cz/item/CS_URS_2024_02/997013861"/>
    <hyperlink ref="F535" r:id="rId49" display="https://podminky.urs.cz/item/CS_URS_2024_02/997013873"/>
    <hyperlink ref="F540" r:id="rId50" display="https://podminky.urs.cz/item/CS_URS_2024_02/997013875"/>
    <hyperlink ref="F546" r:id="rId51" display="https://podminky.urs.cz/item/CS_URS_2024_02/997211511"/>
    <hyperlink ref="F553" r:id="rId52" display="https://podminky.urs.cz/item/CS_URS_2024_02/997211519"/>
    <hyperlink ref="F558" r:id="rId53" display="https://podminky.urs.cz/item/CS_URS_2024_02/997211611"/>
    <hyperlink ref="F563" r:id="rId54" display="https://podminky.urs.cz/item/CS_URS_2024_02/998223011"/>
  </hyperlinks>
  <pageMargins left="0.39375" right="0.39375" top="0.39375" bottom="0.39375" header="0" footer="0"/>
  <pageSetup paperSize="9" orientation="portrait" blackAndWhite="1" fitToHeight="100"/>
  <headerFooter>
    <oddFooter>&amp;CStrana &amp;P z &amp;N</oddFooter>
  </headerFooter>
  <drawing r:id="rId55"/>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143</v>
      </c>
      <c r="AZ2" s="288" t="s">
        <v>2822</v>
      </c>
      <c r="BA2" s="288" t="s">
        <v>1</v>
      </c>
      <c r="BB2" s="288" t="s">
        <v>1</v>
      </c>
      <c r="BC2" s="288" t="s">
        <v>3167</v>
      </c>
      <c r="BD2" s="288" t="s">
        <v>86</v>
      </c>
    </row>
    <row r="3" s="1" customFormat="1" ht="6.96" customHeight="1">
      <c r="B3" s="146"/>
      <c r="C3" s="147"/>
      <c r="D3" s="147"/>
      <c r="E3" s="147"/>
      <c r="F3" s="147"/>
      <c r="G3" s="147"/>
      <c r="H3" s="147"/>
      <c r="I3" s="147"/>
      <c r="J3" s="147"/>
      <c r="K3" s="147"/>
      <c r="L3" s="20"/>
      <c r="AT3" s="17" t="s">
        <v>86</v>
      </c>
      <c r="AZ3" s="288" t="s">
        <v>2437</v>
      </c>
      <c r="BA3" s="288" t="s">
        <v>1</v>
      </c>
      <c r="BB3" s="288" t="s">
        <v>1</v>
      </c>
      <c r="BC3" s="288" t="s">
        <v>3168</v>
      </c>
      <c r="BD3" s="288" t="s">
        <v>86</v>
      </c>
    </row>
    <row r="4" s="1" customFormat="1" ht="24.96" customHeight="1">
      <c r="B4" s="20"/>
      <c r="D4" s="148" t="s">
        <v>222</v>
      </c>
      <c r="L4" s="20"/>
      <c r="M4" s="149" t="s">
        <v>10</v>
      </c>
      <c r="AT4" s="17" t="s">
        <v>4</v>
      </c>
      <c r="AZ4" s="288" t="s">
        <v>1181</v>
      </c>
      <c r="BA4" s="288" t="s">
        <v>1</v>
      </c>
      <c r="BB4" s="288" t="s">
        <v>1</v>
      </c>
      <c r="BC4" s="288" t="s">
        <v>3169</v>
      </c>
      <c r="BD4" s="288" t="s">
        <v>86</v>
      </c>
    </row>
    <row r="5" s="1" customFormat="1" ht="6.96" customHeight="1">
      <c r="B5" s="20"/>
      <c r="L5" s="20"/>
      <c r="AZ5" s="288" t="s">
        <v>2153</v>
      </c>
      <c r="BA5" s="288" t="s">
        <v>1</v>
      </c>
      <c r="BB5" s="288" t="s">
        <v>1</v>
      </c>
      <c r="BC5" s="288" t="s">
        <v>3170</v>
      </c>
      <c r="BD5" s="288" t="s">
        <v>86</v>
      </c>
    </row>
    <row r="6" s="1" customFormat="1" ht="12" customHeight="1">
      <c r="B6" s="20"/>
      <c r="D6" s="150" t="s">
        <v>16</v>
      </c>
      <c r="L6" s="20"/>
      <c r="AZ6" s="288" t="s">
        <v>2837</v>
      </c>
      <c r="BA6" s="288" t="s">
        <v>1</v>
      </c>
      <c r="BB6" s="288" t="s">
        <v>1</v>
      </c>
      <c r="BC6" s="288" t="s">
        <v>1715</v>
      </c>
      <c r="BD6" s="288" t="s">
        <v>86</v>
      </c>
    </row>
    <row r="7" s="1" customFormat="1" ht="26.25" customHeight="1">
      <c r="B7" s="20"/>
      <c r="E7" s="151" t="str">
        <f>'Rekapitulace stavby'!K6</f>
        <v>Vybudování komunikací a inženýrských sítí v lokalitě Berlín 2, Frýdek-Místek</v>
      </c>
      <c r="F7" s="150"/>
      <c r="G7" s="150"/>
      <c r="H7" s="150"/>
      <c r="L7" s="20"/>
    </row>
    <row r="8" s="1" customFormat="1" ht="12" customHeight="1">
      <c r="B8" s="20"/>
      <c r="D8" s="150" t="s">
        <v>223</v>
      </c>
      <c r="L8" s="20"/>
    </row>
    <row r="9" s="2" customFormat="1" ht="16.5" customHeight="1">
      <c r="A9" s="38"/>
      <c r="B9" s="44"/>
      <c r="C9" s="38"/>
      <c r="D9" s="38"/>
      <c r="E9" s="151" t="s">
        <v>2831</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403</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3171</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12. 5. 2025</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1</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34</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36</v>
      </c>
      <c r="E32" s="38"/>
      <c r="F32" s="38"/>
      <c r="G32" s="38"/>
      <c r="H32" s="38"/>
      <c r="I32" s="38"/>
      <c r="J32" s="160">
        <f>ROUND(J126,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38</v>
      </c>
      <c r="G34" s="38"/>
      <c r="H34" s="38"/>
      <c r="I34" s="161" t="s">
        <v>37</v>
      </c>
      <c r="J34" s="161" t="s">
        <v>39</v>
      </c>
      <c r="K34" s="38"/>
      <c r="L34" s="63"/>
      <c r="S34" s="38"/>
      <c r="T34" s="38"/>
      <c r="U34" s="38"/>
      <c r="V34" s="38"/>
      <c r="W34" s="38"/>
      <c r="X34" s="38"/>
      <c r="Y34" s="38"/>
      <c r="Z34" s="38"/>
      <c r="AA34" s="38"/>
      <c r="AB34" s="38"/>
      <c r="AC34" s="38"/>
      <c r="AD34" s="38"/>
      <c r="AE34" s="38"/>
    </row>
    <row r="35" s="2" customFormat="1" ht="14.4" customHeight="1">
      <c r="A35" s="38"/>
      <c r="B35" s="44"/>
      <c r="C35" s="38"/>
      <c r="D35" s="162" t="s">
        <v>40</v>
      </c>
      <c r="E35" s="150" t="s">
        <v>41</v>
      </c>
      <c r="F35" s="163">
        <f>ROUND((SUM(BE126:BE287)),  2)</f>
        <v>0</v>
      </c>
      <c r="G35" s="38"/>
      <c r="H35" s="38"/>
      <c r="I35" s="164">
        <v>0.20999999999999999</v>
      </c>
      <c r="J35" s="163">
        <f>ROUND(((SUM(BE126:BE287))*I35),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42</v>
      </c>
      <c r="F36" s="163">
        <f>ROUND((SUM(BF126:BF287)),  2)</f>
        <v>0</v>
      </c>
      <c r="G36" s="38"/>
      <c r="H36" s="38"/>
      <c r="I36" s="164">
        <v>0.12</v>
      </c>
      <c r="J36" s="163">
        <f>ROUND(((SUM(BF126:BF287))*I36),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43</v>
      </c>
      <c r="F37" s="163">
        <f>ROUND((SUM(BG126:BG287)),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44</v>
      </c>
      <c r="F38" s="163">
        <f>ROUND((SUM(BH126:BH287)),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45</v>
      </c>
      <c r="F39" s="163">
        <f>ROUND((SUM(BI126:BI287)),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46</v>
      </c>
      <c r="E41" s="167"/>
      <c r="F41" s="167"/>
      <c r="G41" s="168" t="s">
        <v>47</v>
      </c>
      <c r="H41" s="169" t="s">
        <v>48</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223</v>
      </c>
      <c r="D86" s="22"/>
      <c r="E86" s="22"/>
      <c r="F86" s="22"/>
      <c r="G86" s="22"/>
      <c r="H86" s="22"/>
      <c r="I86" s="22"/>
      <c r="J86" s="22"/>
      <c r="K86" s="22"/>
      <c r="L86" s="20"/>
    </row>
    <row r="87" s="2" customFormat="1" ht="16.5" customHeight="1">
      <c r="A87" s="38"/>
      <c r="B87" s="39"/>
      <c r="C87" s="40"/>
      <c r="D87" s="40"/>
      <c r="E87" s="183" t="s">
        <v>2831</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403</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103.2 - Chodníky podél místních a účelových komunikací</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Frýdek-Místek</v>
      </c>
      <c r="G91" s="40"/>
      <c r="H91" s="40"/>
      <c r="I91" s="32" t="s">
        <v>22</v>
      </c>
      <c r="J91" s="79" t="str">
        <f>IF(J14="","",J14)</f>
        <v>12. 5. 2025</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Statutární město Frýdek-Místek</v>
      </c>
      <c r="G93" s="40"/>
      <c r="H93" s="40"/>
      <c r="I93" s="32" t="s">
        <v>30</v>
      </c>
      <c r="J93" s="36" t="str">
        <f>E23</f>
        <v>DOPRAPLAN s.r.o.</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226</v>
      </c>
      <c r="D96" s="185"/>
      <c r="E96" s="185"/>
      <c r="F96" s="185"/>
      <c r="G96" s="185"/>
      <c r="H96" s="185"/>
      <c r="I96" s="185"/>
      <c r="J96" s="186" t="s">
        <v>227</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228</v>
      </c>
      <c r="D98" s="40"/>
      <c r="E98" s="40"/>
      <c r="F98" s="40"/>
      <c r="G98" s="40"/>
      <c r="H98" s="40"/>
      <c r="I98" s="40"/>
      <c r="J98" s="110">
        <f>J126</f>
        <v>0</v>
      </c>
      <c r="K98" s="40"/>
      <c r="L98" s="63"/>
      <c r="S98" s="38"/>
      <c r="T98" s="38"/>
      <c r="U98" s="38"/>
      <c r="V98" s="38"/>
      <c r="W98" s="38"/>
      <c r="X98" s="38"/>
      <c r="Y98" s="38"/>
      <c r="Z98" s="38"/>
      <c r="AA98" s="38"/>
      <c r="AB98" s="38"/>
      <c r="AC98" s="38"/>
      <c r="AD98" s="38"/>
      <c r="AE98" s="38"/>
      <c r="AU98" s="17" t="s">
        <v>229</v>
      </c>
    </row>
    <row r="99" s="9" customFormat="1" ht="24.96" customHeight="1">
      <c r="A99" s="9"/>
      <c r="B99" s="188"/>
      <c r="C99" s="189"/>
      <c r="D99" s="190" t="s">
        <v>230</v>
      </c>
      <c r="E99" s="191"/>
      <c r="F99" s="191"/>
      <c r="G99" s="191"/>
      <c r="H99" s="191"/>
      <c r="I99" s="191"/>
      <c r="J99" s="192">
        <f>J127</f>
        <v>0</v>
      </c>
      <c r="K99" s="189"/>
      <c r="L99" s="193"/>
      <c r="S99" s="9"/>
      <c r="T99" s="9"/>
      <c r="U99" s="9"/>
      <c r="V99" s="9"/>
      <c r="W99" s="9"/>
      <c r="X99" s="9"/>
      <c r="Y99" s="9"/>
      <c r="Z99" s="9"/>
      <c r="AA99" s="9"/>
      <c r="AB99" s="9"/>
      <c r="AC99" s="9"/>
      <c r="AD99" s="9"/>
      <c r="AE99" s="9"/>
    </row>
    <row r="100" s="14" customFormat="1" ht="19.92" customHeight="1">
      <c r="A100" s="14"/>
      <c r="B100" s="267"/>
      <c r="C100" s="133"/>
      <c r="D100" s="268" t="s">
        <v>405</v>
      </c>
      <c r="E100" s="269"/>
      <c r="F100" s="269"/>
      <c r="G100" s="269"/>
      <c r="H100" s="269"/>
      <c r="I100" s="269"/>
      <c r="J100" s="270">
        <f>J128</f>
        <v>0</v>
      </c>
      <c r="K100" s="133"/>
      <c r="L100" s="271"/>
      <c r="S100" s="14"/>
      <c r="T100" s="14"/>
      <c r="U100" s="14"/>
      <c r="V100" s="14"/>
      <c r="W100" s="14"/>
      <c r="X100" s="14"/>
      <c r="Y100" s="14"/>
      <c r="Z100" s="14"/>
      <c r="AA100" s="14"/>
      <c r="AB100" s="14"/>
      <c r="AC100" s="14"/>
      <c r="AD100" s="14"/>
      <c r="AE100" s="14"/>
    </row>
    <row r="101" s="14" customFormat="1" ht="19.92" customHeight="1">
      <c r="A101" s="14"/>
      <c r="B101" s="267"/>
      <c r="C101" s="133"/>
      <c r="D101" s="268" t="s">
        <v>2157</v>
      </c>
      <c r="E101" s="269"/>
      <c r="F101" s="269"/>
      <c r="G101" s="269"/>
      <c r="H101" s="269"/>
      <c r="I101" s="269"/>
      <c r="J101" s="270">
        <f>J224</f>
        <v>0</v>
      </c>
      <c r="K101" s="133"/>
      <c r="L101" s="271"/>
      <c r="S101" s="14"/>
      <c r="T101" s="14"/>
      <c r="U101" s="14"/>
      <c r="V101" s="14"/>
      <c r="W101" s="14"/>
      <c r="X101" s="14"/>
      <c r="Y101" s="14"/>
      <c r="Z101" s="14"/>
      <c r="AA101" s="14"/>
      <c r="AB101" s="14"/>
      <c r="AC101" s="14"/>
      <c r="AD101" s="14"/>
      <c r="AE101" s="14"/>
    </row>
    <row r="102" s="14" customFormat="1" ht="19.92" customHeight="1">
      <c r="A102" s="14"/>
      <c r="B102" s="267"/>
      <c r="C102" s="133"/>
      <c r="D102" s="268" t="s">
        <v>2839</v>
      </c>
      <c r="E102" s="269"/>
      <c r="F102" s="269"/>
      <c r="G102" s="269"/>
      <c r="H102" s="269"/>
      <c r="I102" s="269"/>
      <c r="J102" s="270">
        <f>J235</f>
        <v>0</v>
      </c>
      <c r="K102" s="133"/>
      <c r="L102" s="271"/>
      <c r="S102" s="14"/>
      <c r="T102" s="14"/>
      <c r="U102" s="14"/>
      <c r="V102" s="14"/>
      <c r="W102" s="14"/>
      <c r="X102" s="14"/>
      <c r="Y102" s="14"/>
      <c r="Z102" s="14"/>
      <c r="AA102" s="14"/>
      <c r="AB102" s="14"/>
      <c r="AC102" s="14"/>
      <c r="AD102" s="14"/>
      <c r="AE102" s="14"/>
    </row>
    <row r="103" s="14" customFormat="1" ht="19.92" customHeight="1">
      <c r="A103" s="14"/>
      <c r="B103" s="267"/>
      <c r="C103" s="133"/>
      <c r="D103" s="268" t="s">
        <v>756</v>
      </c>
      <c r="E103" s="269"/>
      <c r="F103" s="269"/>
      <c r="G103" s="269"/>
      <c r="H103" s="269"/>
      <c r="I103" s="269"/>
      <c r="J103" s="270">
        <f>J278</f>
        <v>0</v>
      </c>
      <c r="K103" s="133"/>
      <c r="L103" s="271"/>
      <c r="S103" s="14"/>
      <c r="T103" s="14"/>
      <c r="U103" s="14"/>
      <c r="V103" s="14"/>
      <c r="W103" s="14"/>
      <c r="X103" s="14"/>
      <c r="Y103" s="14"/>
      <c r="Z103" s="14"/>
      <c r="AA103" s="14"/>
      <c r="AB103" s="14"/>
      <c r="AC103" s="14"/>
      <c r="AD103" s="14"/>
      <c r="AE103" s="14"/>
    </row>
    <row r="104" s="14" customFormat="1" ht="19.92" customHeight="1">
      <c r="A104" s="14"/>
      <c r="B104" s="267"/>
      <c r="C104" s="133"/>
      <c r="D104" s="268" t="s">
        <v>2160</v>
      </c>
      <c r="E104" s="269"/>
      <c r="F104" s="269"/>
      <c r="G104" s="269"/>
      <c r="H104" s="269"/>
      <c r="I104" s="269"/>
      <c r="J104" s="270">
        <f>J284</f>
        <v>0</v>
      </c>
      <c r="K104" s="133"/>
      <c r="L104" s="271"/>
      <c r="S104" s="14"/>
      <c r="T104" s="14"/>
      <c r="U104" s="14"/>
      <c r="V104" s="14"/>
      <c r="W104" s="14"/>
      <c r="X104" s="14"/>
      <c r="Y104" s="14"/>
      <c r="Z104" s="14"/>
      <c r="AA104" s="14"/>
      <c r="AB104" s="14"/>
      <c r="AC104" s="14"/>
      <c r="AD104" s="14"/>
      <c r="AE104" s="14"/>
    </row>
    <row r="105" s="2" customFormat="1" ht="21.84" customHeight="1">
      <c r="A105" s="38"/>
      <c r="B105" s="39"/>
      <c r="C105" s="40"/>
      <c r="D105" s="40"/>
      <c r="E105" s="40"/>
      <c r="F105" s="40"/>
      <c r="G105" s="40"/>
      <c r="H105" s="40"/>
      <c r="I105" s="40"/>
      <c r="J105" s="40"/>
      <c r="K105" s="40"/>
      <c r="L105" s="63"/>
      <c r="S105" s="38"/>
      <c r="T105" s="38"/>
      <c r="U105" s="38"/>
      <c r="V105" s="38"/>
      <c r="W105" s="38"/>
      <c r="X105" s="38"/>
      <c r="Y105" s="38"/>
      <c r="Z105" s="38"/>
      <c r="AA105" s="38"/>
      <c r="AB105" s="38"/>
      <c r="AC105" s="38"/>
      <c r="AD105" s="38"/>
      <c r="AE105" s="38"/>
    </row>
    <row r="106" s="2" customFormat="1" ht="6.96" customHeight="1">
      <c r="A106" s="38"/>
      <c r="B106" s="66"/>
      <c r="C106" s="67"/>
      <c r="D106" s="67"/>
      <c r="E106" s="67"/>
      <c r="F106" s="67"/>
      <c r="G106" s="67"/>
      <c r="H106" s="67"/>
      <c r="I106" s="67"/>
      <c r="J106" s="67"/>
      <c r="K106" s="67"/>
      <c r="L106" s="63"/>
      <c r="S106" s="38"/>
      <c r="T106" s="38"/>
      <c r="U106" s="38"/>
      <c r="V106" s="38"/>
      <c r="W106" s="38"/>
      <c r="X106" s="38"/>
      <c r="Y106" s="38"/>
      <c r="Z106" s="38"/>
      <c r="AA106" s="38"/>
      <c r="AB106" s="38"/>
      <c r="AC106" s="38"/>
      <c r="AD106" s="38"/>
      <c r="AE106" s="38"/>
    </row>
    <row r="110" s="2" customFormat="1" ht="6.96" customHeight="1">
      <c r="A110" s="38"/>
      <c r="B110" s="68"/>
      <c r="C110" s="69"/>
      <c r="D110" s="69"/>
      <c r="E110" s="69"/>
      <c r="F110" s="69"/>
      <c r="G110" s="69"/>
      <c r="H110" s="69"/>
      <c r="I110" s="69"/>
      <c r="J110" s="69"/>
      <c r="K110" s="69"/>
      <c r="L110" s="63"/>
      <c r="S110" s="38"/>
      <c r="T110" s="38"/>
      <c r="U110" s="38"/>
      <c r="V110" s="38"/>
      <c r="W110" s="38"/>
      <c r="X110" s="38"/>
      <c r="Y110" s="38"/>
      <c r="Z110" s="38"/>
      <c r="AA110" s="38"/>
      <c r="AB110" s="38"/>
      <c r="AC110" s="38"/>
      <c r="AD110" s="38"/>
      <c r="AE110" s="38"/>
    </row>
    <row r="111" s="2" customFormat="1" ht="24.96" customHeight="1">
      <c r="A111" s="38"/>
      <c r="B111" s="39"/>
      <c r="C111" s="23" t="s">
        <v>236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6.96" customHeight="1">
      <c r="A112" s="38"/>
      <c r="B112" s="39"/>
      <c r="C112" s="40"/>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16</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26.25" customHeight="1">
      <c r="A114" s="38"/>
      <c r="B114" s="39"/>
      <c r="C114" s="40"/>
      <c r="D114" s="40"/>
      <c r="E114" s="183" t="str">
        <f>E7</f>
        <v>Vybudování komunikací a inženýrských sítí v lokalitě Berlín 2, Frýdek-Místek</v>
      </c>
      <c r="F114" s="32"/>
      <c r="G114" s="32"/>
      <c r="H114" s="32"/>
      <c r="I114" s="40"/>
      <c r="J114" s="40"/>
      <c r="K114" s="40"/>
      <c r="L114" s="63"/>
      <c r="S114" s="38"/>
      <c r="T114" s="38"/>
      <c r="U114" s="38"/>
      <c r="V114" s="38"/>
      <c r="W114" s="38"/>
      <c r="X114" s="38"/>
      <c r="Y114" s="38"/>
      <c r="Z114" s="38"/>
      <c r="AA114" s="38"/>
      <c r="AB114" s="38"/>
      <c r="AC114" s="38"/>
      <c r="AD114" s="38"/>
      <c r="AE114" s="38"/>
    </row>
    <row r="115" s="1" customFormat="1" ht="12" customHeight="1">
      <c r="B115" s="21"/>
      <c r="C115" s="32" t="s">
        <v>223</v>
      </c>
      <c r="D115" s="22"/>
      <c r="E115" s="22"/>
      <c r="F115" s="22"/>
      <c r="G115" s="22"/>
      <c r="H115" s="22"/>
      <c r="I115" s="22"/>
      <c r="J115" s="22"/>
      <c r="K115" s="22"/>
      <c r="L115" s="20"/>
    </row>
    <row r="116" s="2" customFormat="1" ht="16.5" customHeight="1">
      <c r="A116" s="38"/>
      <c r="B116" s="39"/>
      <c r="C116" s="40"/>
      <c r="D116" s="40"/>
      <c r="E116" s="183" t="s">
        <v>2831</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12" customHeight="1">
      <c r="A117" s="38"/>
      <c r="B117" s="39"/>
      <c r="C117" s="32" t="s">
        <v>403</v>
      </c>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6.5" customHeight="1">
      <c r="A118" s="38"/>
      <c r="B118" s="39"/>
      <c r="C118" s="40"/>
      <c r="D118" s="40"/>
      <c r="E118" s="76" t="str">
        <f>E11</f>
        <v>103.2 - Chodníky podél místních a účelových komunikací</v>
      </c>
      <c r="F118" s="40"/>
      <c r="G118" s="40"/>
      <c r="H118" s="40"/>
      <c r="I118" s="40"/>
      <c r="J118" s="40"/>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2" customHeight="1">
      <c r="A120" s="38"/>
      <c r="B120" s="39"/>
      <c r="C120" s="32" t="s">
        <v>20</v>
      </c>
      <c r="D120" s="40"/>
      <c r="E120" s="40"/>
      <c r="F120" s="27" t="str">
        <f>F14</f>
        <v>Frýdek-Místek</v>
      </c>
      <c r="G120" s="40"/>
      <c r="H120" s="40"/>
      <c r="I120" s="32" t="s">
        <v>22</v>
      </c>
      <c r="J120" s="79" t="str">
        <f>IF(J14="","",J14)</f>
        <v>12. 5. 2025</v>
      </c>
      <c r="K120" s="40"/>
      <c r="L120" s="63"/>
      <c r="S120" s="38"/>
      <c r="T120" s="38"/>
      <c r="U120" s="38"/>
      <c r="V120" s="38"/>
      <c r="W120" s="38"/>
      <c r="X120" s="38"/>
      <c r="Y120" s="38"/>
      <c r="Z120" s="38"/>
      <c r="AA120" s="38"/>
      <c r="AB120" s="38"/>
      <c r="AC120" s="38"/>
      <c r="AD120" s="38"/>
      <c r="AE120" s="38"/>
    </row>
    <row r="121" s="2" customFormat="1" ht="6.96" customHeight="1">
      <c r="A121" s="38"/>
      <c r="B121" s="39"/>
      <c r="C121" s="40"/>
      <c r="D121" s="40"/>
      <c r="E121" s="40"/>
      <c r="F121" s="40"/>
      <c r="G121" s="40"/>
      <c r="H121" s="40"/>
      <c r="I121" s="40"/>
      <c r="J121" s="40"/>
      <c r="K121" s="40"/>
      <c r="L121" s="63"/>
      <c r="S121" s="38"/>
      <c r="T121" s="38"/>
      <c r="U121" s="38"/>
      <c r="V121" s="38"/>
      <c r="W121" s="38"/>
      <c r="X121" s="38"/>
      <c r="Y121" s="38"/>
      <c r="Z121" s="38"/>
      <c r="AA121" s="38"/>
      <c r="AB121" s="38"/>
      <c r="AC121" s="38"/>
      <c r="AD121" s="38"/>
      <c r="AE121" s="38"/>
    </row>
    <row r="122" s="2" customFormat="1" ht="15.15" customHeight="1">
      <c r="A122" s="38"/>
      <c r="B122" s="39"/>
      <c r="C122" s="32" t="s">
        <v>24</v>
      </c>
      <c r="D122" s="40"/>
      <c r="E122" s="40"/>
      <c r="F122" s="27" t="str">
        <f>E17</f>
        <v>Statutární město Frýdek-Místek</v>
      </c>
      <c r="G122" s="40"/>
      <c r="H122" s="40"/>
      <c r="I122" s="32" t="s">
        <v>30</v>
      </c>
      <c r="J122" s="36" t="str">
        <f>E23</f>
        <v>DOPRAPLAN s.r.o.</v>
      </c>
      <c r="K122" s="40"/>
      <c r="L122" s="63"/>
      <c r="S122" s="38"/>
      <c r="T122" s="38"/>
      <c r="U122" s="38"/>
      <c r="V122" s="38"/>
      <c r="W122" s="38"/>
      <c r="X122" s="38"/>
      <c r="Y122" s="38"/>
      <c r="Z122" s="38"/>
      <c r="AA122" s="38"/>
      <c r="AB122" s="38"/>
      <c r="AC122" s="38"/>
      <c r="AD122" s="38"/>
      <c r="AE122" s="38"/>
    </row>
    <row r="123" s="2" customFormat="1" ht="15.15" customHeight="1">
      <c r="A123" s="38"/>
      <c r="B123" s="39"/>
      <c r="C123" s="32" t="s">
        <v>28</v>
      </c>
      <c r="D123" s="40"/>
      <c r="E123" s="40"/>
      <c r="F123" s="27" t="str">
        <f>IF(E20="","",E20)</f>
        <v>Vyplň údaj</v>
      </c>
      <c r="G123" s="40"/>
      <c r="H123" s="40"/>
      <c r="I123" s="32" t="s">
        <v>33</v>
      </c>
      <c r="J123" s="36" t="str">
        <f>E26</f>
        <v xml:space="preserve"> </v>
      </c>
      <c r="K123" s="40"/>
      <c r="L123" s="63"/>
      <c r="S123" s="38"/>
      <c r="T123" s="38"/>
      <c r="U123" s="38"/>
      <c r="V123" s="38"/>
      <c r="W123" s="38"/>
      <c r="X123" s="38"/>
      <c r="Y123" s="38"/>
      <c r="Z123" s="38"/>
      <c r="AA123" s="38"/>
      <c r="AB123" s="38"/>
      <c r="AC123" s="38"/>
      <c r="AD123" s="38"/>
      <c r="AE123" s="38"/>
    </row>
    <row r="124" s="2" customFormat="1" ht="10.32" customHeight="1">
      <c r="A124" s="38"/>
      <c r="B124" s="39"/>
      <c r="C124" s="40"/>
      <c r="D124" s="40"/>
      <c r="E124" s="40"/>
      <c r="F124" s="40"/>
      <c r="G124" s="40"/>
      <c r="H124" s="40"/>
      <c r="I124" s="40"/>
      <c r="J124" s="40"/>
      <c r="K124" s="40"/>
      <c r="L124" s="63"/>
      <c r="S124" s="38"/>
      <c r="T124" s="38"/>
      <c r="U124" s="38"/>
      <c r="V124" s="38"/>
      <c r="W124" s="38"/>
      <c r="X124" s="38"/>
      <c r="Y124" s="38"/>
      <c r="Z124" s="38"/>
      <c r="AA124" s="38"/>
      <c r="AB124" s="38"/>
      <c r="AC124" s="38"/>
      <c r="AD124" s="38"/>
      <c r="AE124" s="38"/>
    </row>
    <row r="125" s="10" customFormat="1" ht="29.28" customHeight="1">
      <c r="A125" s="194"/>
      <c r="B125" s="195"/>
      <c r="C125" s="196" t="s">
        <v>237</v>
      </c>
      <c r="D125" s="197" t="s">
        <v>61</v>
      </c>
      <c r="E125" s="197" t="s">
        <v>57</v>
      </c>
      <c r="F125" s="197" t="s">
        <v>58</v>
      </c>
      <c r="G125" s="197" t="s">
        <v>238</v>
      </c>
      <c r="H125" s="197" t="s">
        <v>239</v>
      </c>
      <c r="I125" s="197" t="s">
        <v>240</v>
      </c>
      <c r="J125" s="198" t="s">
        <v>227</v>
      </c>
      <c r="K125" s="199" t="s">
        <v>241</v>
      </c>
      <c r="L125" s="200"/>
      <c r="M125" s="100" t="s">
        <v>1</v>
      </c>
      <c r="N125" s="101" t="s">
        <v>40</v>
      </c>
      <c r="O125" s="101" t="s">
        <v>242</v>
      </c>
      <c r="P125" s="101" t="s">
        <v>243</v>
      </c>
      <c r="Q125" s="101" t="s">
        <v>244</v>
      </c>
      <c r="R125" s="101" t="s">
        <v>245</v>
      </c>
      <c r="S125" s="101" t="s">
        <v>246</v>
      </c>
      <c r="T125" s="102" t="s">
        <v>247</v>
      </c>
      <c r="U125" s="194"/>
      <c r="V125" s="194"/>
      <c r="W125" s="194"/>
      <c r="X125" s="194"/>
      <c r="Y125" s="194"/>
      <c r="Z125" s="194"/>
      <c r="AA125" s="194"/>
      <c r="AB125" s="194"/>
      <c r="AC125" s="194"/>
      <c r="AD125" s="194"/>
      <c r="AE125" s="194"/>
    </row>
    <row r="126" s="2" customFormat="1" ht="22.8" customHeight="1">
      <c r="A126" s="38"/>
      <c r="B126" s="39"/>
      <c r="C126" s="107" t="s">
        <v>248</v>
      </c>
      <c r="D126" s="40"/>
      <c r="E126" s="40"/>
      <c r="F126" s="40"/>
      <c r="G126" s="40"/>
      <c r="H126" s="40"/>
      <c r="I126" s="40"/>
      <c r="J126" s="201">
        <f>BK126</f>
        <v>0</v>
      </c>
      <c r="K126" s="40"/>
      <c r="L126" s="44"/>
      <c r="M126" s="103"/>
      <c r="N126" s="202"/>
      <c r="O126" s="104"/>
      <c r="P126" s="203">
        <f>P127</f>
        <v>0</v>
      </c>
      <c r="Q126" s="104"/>
      <c r="R126" s="203">
        <f>R127</f>
        <v>279.899362</v>
      </c>
      <c r="S126" s="104"/>
      <c r="T126" s="204">
        <f>T127</f>
        <v>0</v>
      </c>
      <c r="U126" s="38"/>
      <c r="V126" s="38"/>
      <c r="W126" s="38"/>
      <c r="X126" s="38"/>
      <c r="Y126" s="38"/>
      <c r="Z126" s="38"/>
      <c r="AA126" s="38"/>
      <c r="AB126" s="38"/>
      <c r="AC126" s="38"/>
      <c r="AD126" s="38"/>
      <c r="AE126" s="38"/>
      <c r="AT126" s="17" t="s">
        <v>75</v>
      </c>
      <c r="AU126" s="17" t="s">
        <v>229</v>
      </c>
      <c r="BK126" s="205">
        <f>BK127</f>
        <v>0</v>
      </c>
    </row>
    <row r="127" s="11" customFormat="1" ht="25.92" customHeight="1">
      <c r="A127" s="11"/>
      <c r="B127" s="206"/>
      <c r="C127" s="207"/>
      <c r="D127" s="208" t="s">
        <v>75</v>
      </c>
      <c r="E127" s="209" t="s">
        <v>249</v>
      </c>
      <c r="F127" s="209" t="s">
        <v>250</v>
      </c>
      <c r="G127" s="207"/>
      <c r="H127" s="207"/>
      <c r="I127" s="210"/>
      <c r="J127" s="211">
        <f>BK127</f>
        <v>0</v>
      </c>
      <c r="K127" s="207"/>
      <c r="L127" s="212"/>
      <c r="M127" s="213"/>
      <c r="N127" s="214"/>
      <c r="O127" s="214"/>
      <c r="P127" s="215">
        <f>P128+P224+P235+P278+P284</f>
        <v>0</v>
      </c>
      <c r="Q127" s="214"/>
      <c r="R127" s="215">
        <f>R128+R224+R235+R278+R284</f>
        <v>279.899362</v>
      </c>
      <c r="S127" s="214"/>
      <c r="T127" s="216">
        <f>T128+T224+T235+T278+T284</f>
        <v>0</v>
      </c>
      <c r="U127" s="11"/>
      <c r="V127" s="11"/>
      <c r="W127" s="11"/>
      <c r="X127" s="11"/>
      <c r="Y127" s="11"/>
      <c r="Z127" s="11"/>
      <c r="AA127" s="11"/>
      <c r="AB127" s="11"/>
      <c r="AC127" s="11"/>
      <c r="AD127" s="11"/>
      <c r="AE127" s="11"/>
      <c r="AR127" s="217" t="s">
        <v>84</v>
      </c>
      <c r="AT127" s="218" t="s">
        <v>75</v>
      </c>
      <c r="AU127" s="218" t="s">
        <v>76</v>
      </c>
      <c r="AY127" s="217" t="s">
        <v>251</v>
      </c>
      <c r="BK127" s="219">
        <f>BK128+BK224+BK235+BK278+BK284</f>
        <v>0</v>
      </c>
    </row>
    <row r="128" s="11" customFormat="1" ht="22.8" customHeight="1">
      <c r="A128" s="11"/>
      <c r="B128" s="206"/>
      <c r="C128" s="207"/>
      <c r="D128" s="208" t="s">
        <v>75</v>
      </c>
      <c r="E128" s="272" t="s">
        <v>84</v>
      </c>
      <c r="F128" s="272" t="s">
        <v>406</v>
      </c>
      <c r="G128" s="207"/>
      <c r="H128" s="207"/>
      <c r="I128" s="210"/>
      <c r="J128" s="273">
        <f>BK128</f>
        <v>0</v>
      </c>
      <c r="K128" s="207"/>
      <c r="L128" s="212"/>
      <c r="M128" s="213"/>
      <c r="N128" s="214"/>
      <c r="O128" s="214"/>
      <c r="P128" s="215">
        <f>SUM(P129:P223)</f>
        <v>0</v>
      </c>
      <c r="Q128" s="214"/>
      <c r="R128" s="215">
        <f>SUM(R129:R223)</f>
        <v>145.825705</v>
      </c>
      <c r="S128" s="214"/>
      <c r="T128" s="216">
        <f>SUM(T129:T223)</f>
        <v>0</v>
      </c>
      <c r="U128" s="11"/>
      <c r="V128" s="11"/>
      <c r="W128" s="11"/>
      <c r="X128" s="11"/>
      <c r="Y128" s="11"/>
      <c r="Z128" s="11"/>
      <c r="AA128" s="11"/>
      <c r="AB128" s="11"/>
      <c r="AC128" s="11"/>
      <c r="AD128" s="11"/>
      <c r="AE128" s="11"/>
      <c r="AR128" s="217" t="s">
        <v>84</v>
      </c>
      <c r="AT128" s="218" t="s">
        <v>75</v>
      </c>
      <c r="AU128" s="218" t="s">
        <v>84</v>
      </c>
      <c r="AY128" s="217" t="s">
        <v>251</v>
      </c>
      <c r="BK128" s="219">
        <f>SUM(BK129:BK223)</f>
        <v>0</v>
      </c>
    </row>
    <row r="129" s="2" customFormat="1" ht="33" customHeight="1">
      <c r="A129" s="38"/>
      <c r="B129" s="39"/>
      <c r="C129" s="220" t="s">
        <v>84</v>
      </c>
      <c r="D129" s="220" t="s">
        <v>255</v>
      </c>
      <c r="E129" s="221" t="s">
        <v>2873</v>
      </c>
      <c r="F129" s="222" t="s">
        <v>2874</v>
      </c>
      <c r="G129" s="223" t="s">
        <v>592</v>
      </c>
      <c r="H129" s="224">
        <v>68.590000000000003</v>
      </c>
      <c r="I129" s="225"/>
      <c r="J129" s="226">
        <f>ROUND(I129*H129,2)</f>
        <v>0</v>
      </c>
      <c r="K129" s="227"/>
      <c r="L129" s="44"/>
      <c r="M129" s="228" t="s">
        <v>1</v>
      </c>
      <c r="N129" s="229" t="s">
        <v>41</v>
      </c>
      <c r="O129" s="91"/>
      <c r="P129" s="230">
        <f>O129*H129</f>
        <v>0</v>
      </c>
      <c r="Q129" s="230">
        <v>0</v>
      </c>
      <c r="R129" s="230">
        <f>Q129*H129</f>
        <v>0</v>
      </c>
      <c r="S129" s="230">
        <v>0</v>
      </c>
      <c r="T129" s="231">
        <f>S129*H129</f>
        <v>0</v>
      </c>
      <c r="U129" s="38"/>
      <c r="V129" s="38"/>
      <c r="W129" s="38"/>
      <c r="X129" s="38"/>
      <c r="Y129" s="38"/>
      <c r="Z129" s="38"/>
      <c r="AA129" s="38"/>
      <c r="AB129" s="38"/>
      <c r="AC129" s="38"/>
      <c r="AD129" s="38"/>
      <c r="AE129" s="38"/>
      <c r="AR129" s="232" t="s">
        <v>254</v>
      </c>
      <c r="AT129" s="232" t="s">
        <v>255</v>
      </c>
      <c r="AU129" s="232" t="s">
        <v>86</v>
      </c>
      <c r="AY129" s="17" t="s">
        <v>251</v>
      </c>
      <c r="BE129" s="233">
        <f>IF(N129="základní",J129,0)</f>
        <v>0</v>
      </c>
      <c r="BF129" s="233">
        <f>IF(N129="snížená",J129,0)</f>
        <v>0</v>
      </c>
      <c r="BG129" s="233">
        <f>IF(N129="zákl. přenesená",J129,0)</f>
        <v>0</v>
      </c>
      <c r="BH129" s="233">
        <f>IF(N129="sníž. přenesená",J129,0)</f>
        <v>0</v>
      </c>
      <c r="BI129" s="233">
        <f>IF(N129="nulová",J129,0)</f>
        <v>0</v>
      </c>
      <c r="BJ129" s="17" t="s">
        <v>84</v>
      </c>
      <c r="BK129" s="233">
        <f>ROUND(I129*H129,2)</f>
        <v>0</v>
      </c>
      <c r="BL129" s="17" t="s">
        <v>254</v>
      </c>
      <c r="BM129" s="232" t="s">
        <v>2875</v>
      </c>
    </row>
    <row r="130" s="2" customFormat="1">
      <c r="A130" s="38"/>
      <c r="B130" s="39"/>
      <c r="C130" s="40"/>
      <c r="D130" s="234" t="s">
        <v>260</v>
      </c>
      <c r="E130" s="40"/>
      <c r="F130" s="235" t="s">
        <v>2876</v>
      </c>
      <c r="G130" s="40"/>
      <c r="H130" s="40"/>
      <c r="I130" s="236"/>
      <c r="J130" s="40"/>
      <c r="K130" s="40"/>
      <c r="L130" s="44"/>
      <c r="M130" s="237"/>
      <c r="N130" s="238"/>
      <c r="O130" s="91"/>
      <c r="P130" s="91"/>
      <c r="Q130" s="91"/>
      <c r="R130" s="91"/>
      <c r="S130" s="91"/>
      <c r="T130" s="92"/>
      <c r="U130" s="38"/>
      <c r="V130" s="38"/>
      <c r="W130" s="38"/>
      <c r="X130" s="38"/>
      <c r="Y130" s="38"/>
      <c r="Z130" s="38"/>
      <c r="AA130" s="38"/>
      <c r="AB130" s="38"/>
      <c r="AC130" s="38"/>
      <c r="AD130" s="38"/>
      <c r="AE130" s="38"/>
      <c r="AT130" s="17" t="s">
        <v>260</v>
      </c>
      <c r="AU130" s="17" t="s">
        <v>86</v>
      </c>
    </row>
    <row r="131" s="2" customFormat="1">
      <c r="A131" s="38"/>
      <c r="B131" s="39"/>
      <c r="C131" s="40"/>
      <c r="D131" s="240" t="s">
        <v>274</v>
      </c>
      <c r="E131" s="40"/>
      <c r="F131" s="241" t="s">
        <v>2877</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274</v>
      </c>
      <c r="AU131" s="17" t="s">
        <v>86</v>
      </c>
    </row>
    <row r="132" s="13" customFormat="1">
      <c r="A132" s="13"/>
      <c r="B132" s="253"/>
      <c r="C132" s="254"/>
      <c r="D132" s="234" t="s">
        <v>276</v>
      </c>
      <c r="E132" s="255" t="s">
        <v>1</v>
      </c>
      <c r="F132" s="256" t="s">
        <v>2878</v>
      </c>
      <c r="G132" s="254"/>
      <c r="H132" s="255" t="s">
        <v>1</v>
      </c>
      <c r="I132" s="257"/>
      <c r="J132" s="254"/>
      <c r="K132" s="254"/>
      <c r="L132" s="258"/>
      <c r="M132" s="259"/>
      <c r="N132" s="260"/>
      <c r="O132" s="260"/>
      <c r="P132" s="260"/>
      <c r="Q132" s="260"/>
      <c r="R132" s="260"/>
      <c r="S132" s="260"/>
      <c r="T132" s="261"/>
      <c r="U132" s="13"/>
      <c r="V132" s="13"/>
      <c r="W132" s="13"/>
      <c r="X132" s="13"/>
      <c r="Y132" s="13"/>
      <c r="Z132" s="13"/>
      <c r="AA132" s="13"/>
      <c r="AB132" s="13"/>
      <c r="AC132" s="13"/>
      <c r="AD132" s="13"/>
      <c r="AE132" s="13"/>
      <c r="AT132" s="262" t="s">
        <v>276</v>
      </c>
      <c r="AU132" s="262" t="s">
        <v>86</v>
      </c>
      <c r="AV132" s="13" t="s">
        <v>84</v>
      </c>
      <c r="AW132" s="13" t="s">
        <v>32</v>
      </c>
      <c r="AX132" s="13" t="s">
        <v>76</v>
      </c>
      <c r="AY132" s="262" t="s">
        <v>251</v>
      </c>
    </row>
    <row r="133" s="12" customFormat="1">
      <c r="A133" s="12"/>
      <c r="B133" s="242"/>
      <c r="C133" s="243"/>
      <c r="D133" s="234" t="s">
        <v>276</v>
      </c>
      <c r="E133" s="244" t="s">
        <v>1</v>
      </c>
      <c r="F133" s="245" t="s">
        <v>3172</v>
      </c>
      <c r="G133" s="243"/>
      <c r="H133" s="246">
        <v>38.840000000000003</v>
      </c>
      <c r="I133" s="247"/>
      <c r="J133" s="243"/>
      <c r="K133" s="243"/>
      <c r="L133" s="248"/>
      <c r="M133" s="249"/>
      <c r="N133" s="250"/>
      <c r="O133" s="250"/>
      <c r="P133" s="250"/>
      <c r="Q133" s="250"/>
      <c r="R133" s="250"/>
      <c r="S133" s="250"/>
      <c r="T133" s="251"/>
      <c r="U133" s="12"/>
      <c r="V133" s="12"/>
      <c r="W133" s="12"/>
      <c r="X133" s="12"/>
      <c r="Y133" s="12"/>
      <c r="Z133" s="12"/>
      <c r="AA133" s="12"/>
      <c r="AB133" s="12"/>
      <c r="AC133" s="12"/>
      <c r="AD133" s="12"/>
      <c r="AE133" s="12"/>
      <c r="AT133" s="252" t="s">
        <v>276</v>
      </c>
      <c r="AU133" s="252" t="s">
        <v>86</v>
      </c>
      <c r="AV133" s="12" t="s">
        <v>86</v>
      </c>
      <c r="AW133" s="12" t="s">
        <v>32</v>
      </c>
      <c r="AX133" s="12" t="s">
        <v>76</v>
      </c>
      <c r="AY133" s="252" t="s">
        <v>251</v>
      </c>
    </row>
    <row r="134" s="12" customFormat="1">
      <c r="A134" s="12"/>
      <c r="B134" s="242"/>
      <c r="C134" s="243"/>
      <c r="D134" s="234" t="s">
        <v>276</v>
      </c>
      <c r="E134" s="244" t="s">
        <v>1</v>
      </c>
      <c r="F134" s="245" t="s">
        <v>3173</v>
      </c>
      <c r="G134" s="243"/>
      <c r="H134" s="246">
        <v>23.25</v>
      </c>
      <c r="I134" s="247"/>
      <c r="J134" s="243"/>
      <c r="K134" s="243"/>
      <c r="L134" s="248"/>
      <c r="M134" s="249"/>
      <c r="N134" s="250"/>
      <c r="O134" s="250"/>
      <c r="P134" s="250"/>
      <c r="Q134" s="250"/>
      <c r="R134" s="250"/>
      <c r="S134" s="250"/>
      <c r="T134" s="251"/>
      <c r="U134" s="12"/>
      <c r="V134" s="12"/>
      <c r="W134" s="12"/>
      <c r="X134" s="12"/>
      <c r="Y134" s="12"/>
      <c r="Z134" s="12"/>
      <c r="AA134" s="12"/>
      <c r="AB134" s="12"/>
      <c r="AC134" s="12"/>
      <c r="AD134" s="12"/>
      <c r="AE134" s="12"/>
      <c r="AT134" s="252" t="s">
        <v>276</v>
      </c>
      <c r="AU134" s="252" t="s">
        <v>86</v>
      </c>
      <c r="AV134" s="12" t="s">
        <v>86</v>
      </c>
      <c r="AW134" s="12" t="s">
        <v>32</v>
      </c>
      <c r="AX134" s="12" t="s">
        <v>76</v>
      </c>
      <c r="AY134" s="252" t="s">
        <v>251</v>
      </c>
    </row>
    <row r="135" s="12" customFormat="1">
      <c r="A135" s="12"/>
      <c r="B135" s="242"/>
      <c r="C135" s="243"/>
      <c r="D135" s="234" t="s">
        <v>276</v>
      </c>
      <c r="E135" s="244" t="s">
        <v>1</v>
      </c>
      <c r="F135" s="245" t="s">
        <v>3174</v>
      </c>
      <c r="G135" s="243"/>
      <c r="H135" s="246">
        <v>6.5</v>
      </c>
      <c r="I135" s="247"/>
      <c r="J135" s="243"/>
      <c r="K135" s="243"/>
      <c r="L135" s="248"/>
      <c r="M135" s="249"/>
      <c r="N135" s="250"/>
      <c r="O135" s="250"/>
      <c r="P135" s="250"/>
      <c r="Q135" s="250"/>
      <c r="R135" s="250"/>
      <c r="S135" s="250"/>
      <c r="T135" s="251"/>
      <c r="U135" s="12"/>
      <c r="V135" s="12"/>
      <c r="W135" s="12"/>
      <c r="X135" s="12"/>
      <c r="Y135" s="12"/>
      <c r="Z135" s="12"/>
      <c r="AA135" s="12"/>
      <c r="AB135" s="12"/>
      <c r="AC135" s="12"/>
      <c r="AD135" s="12"/>
      <c r="AE135" s="12"/>
      <c r="AT135" s="252" t="s">
        <v>276</v>
      </c>
      <c r="AU135" s="252" t="s">
        <v>86</v>
      </c>
      <c r="AV135" s="12" t="s">
        <v>86</v>
      </c>
      <c r="AW135" s="12" t="s">
        <v>32</v>
      </c>
      <c r="AX135" s="12" t="s">
        <v>76</v>
      </c>
      <c r="AY135" s="252" t="s">
        <v>251</v>
      </c>
    </row>
    <row r="136" s="15" customFormat="1">
      <c r="A136" s="15"/>
      <c r="B136" s="274"/>
      <c r="C136" s="275"/>
      <c r="D136" s="234" t="s">
        <v>276</v>
      </c>
      <c r="E136" s="276" t="s">
        <v>2437</v>
      </c>
      <c r="F136" s="277" t="s">
        <v>423</v>
      </c>
      <c r="G136" s="275"/>
      <c r="H136" s="278">
        <v>68.590000000000003</v>
      </c>
      <c r="I136" s="279"/>
      <c r="J136" s="275"/>
      <c r="K136" s="275"/>
      <c r="L136" s="280"/>
      <c r="M136" s="281"/>
      <c r="N136" s="282"/>
      <c r="O136" s="282"/>
      <c r="P136" s="282"/>
      <c r="Q136" s="282"/>
      <c r="R136" s="282"/>
      <c r="S136" s="282"/>
      <c r="T136" s="283"/>
      <c r="U136" s="15"/>
      <c r="V136" s="15"/>
      <c r="W136" s="15"/>
      <c r="X136" s="15"/>
      <c r="Y136" s="15"/>
      <c r="Z136" s="15"/>
      <c r="AA136" s="15"/>
      <c r="AB136" s="15"/>
      <c r="AC136" s="15"/>
      <c r="AD136" s="15"/>
      <c r="AE136" s="15"/>
      <c r="AT136" s="284" t="s">
        <v>276</v>
      </c>
      <c r="AU136" s="284" t="s">
        <v>86</v>
      </c>
      <c r="AV136" s="15" t="s">
        <v>254</v>
      </c>
      <c r="AW136" s="15" t="s">
        <v>32</v>
      </c>
      <c r="AX136" s="15" t="s">
        <v>84</v>
      </c>
      <c r="AY136" s="284" t="s">
        <v>251</v>
      </c>
    </row>
    <row r="137" s="2" customFormat="1" ht="37.8" customHeight="1">
      <c r="A137" s="38"/>
      <c r="B137" s="39"/>
      <c r="C137" s="220" t="s">
        <v>86</v>
      </c>
      <c r="D137" s="220" t="s">
        <v>255</v>
      </c>
      <c r="E137" s="221" t="s">
        <v>2889</v>
      </c>
      <c r="F137" s="222" t="s">
        <v>591</v>
      </c>
      <c r="G137" s="223" t="s">
        <v>592</v>
      </c>
      <c r="H137" s="224">
        <v>177.99000000000001</v>
      </c>
      <c r="I137" s="225"/>
      <c r="J137" s="226">
        <f>ROUND(I137*H137,2)</f>
        <v>0</v>
      </c>
      <c r="K137" s="227"/>
      <c r="L137" s="44"/>
      <c r="M137" s="228" t="s">
        <v>1</v>
      </c>
      <c r="N137" s="229" t="s">
        <v>41</v>
      </c>
      <c r="O137" s="91"/>
      <c r="P137" s="230">
        <f>O137*H137</f>
        <v>0</v>
      </c>
      <c r="Q137" s="230">
        <v>0</v>
      </c>
      <c r="R137" s="230">
        <f>Q137*H137</f>
        <v>0</v>
      </c>
      <c r="S137" s="230">
        <v>0</v>
      </c>
      <c r="T137" s="231">
        <f>S137*H137</f>
        <v>0</v>
      </c>
      <c r="U137" s="38"/>
      <c r="V137" s="38"/>
      <c r="W137" s="38"/>
      <c r="X137" s="38"/>
      <c r="Y137" s="38"/>
      <c r="Z137" s="38"/>
      <c r="AA137" s="38"/>
      <c r="AB137" s="38"/>
      <c r="AC137" s="38"/>
      <c r="AD137" s="38"/>
      <c r="AE137" s="38"/>
      <c r="AR137" s="232" t="s">
        <v>254</v>
      </c>
      <c r="AT137" s="232" t="s">
        <v>255</v>
      </c>
      <c r="AU137" s="232" t="s">
        <v>86</v>
      </c>
      <c r="AY137" s="17" t="s">
        <v>251</v>
      </c>
      <c r="BE137" s="233">
        <f>IF(N137="základní",J137,0)</f>
        <v>0</v>
      </c>
      <c r="BF137" s="233">
        <f>IF(N137="snížená",J137,0)</f>
        <v>0</v>
      </c>
      <c r="BG137" s="233">
        <f>IF(N137="zákl. přenesená",J137,0)</f>
        <v>0</v>
      </c>
      <c r="BH137" s="233">
        <f>IF(N137="sníž. přenesená",J137,0)</f>
        <v>0</v>
      </c>
      <c r="BI137" s="233">
        <f>IF(N137="nulová",J137,0)</f>
        <v>0</v>
      </c>
      <c r="BJ137" s="17" t="s">
        <v>84</v>
      </c>
      <c r="BK137" s="233">
        <f>ROUND(I137*H137,2)</f>
        <v>0</v>
      </c>
      <c r="BL137" s="17" t="s">
        <v>254</v>
      </c>
      <c r="BM137" s="232" t="s">
        <v>2890</v>
      </c>
    </row>
    <row r="138" s="2" customFormat="1">
      <c r="A138" s="38"/>
      <c r="B138" s="39"/>
      <c r="C138" s="40"/>
      <c r="D138" s="234" t="s">
        <v>260</v>
      </c>
      <c r="E138" s="40"/>
      <c r="F138" s="235" t="s">
        <v>594</v>
      </c>
      <c r="G138" s="40"/>
      <c r="H138" s="40"/>
      <c r="I138" s="236"/>
      <c r="J138" s="40"/>
      <c r="K138" s="40"/>
      <c r="L138" s="44"/>
      <c r="M138" s="237"/>
      <c r="N138" s="238"/>
      <c r="O138" s="91"/>
      <c r="P138" s="91"/>
      <c r="Q138" s="91"/>
      <c r="R138" s="91"/>
      <c r="S138" s="91"/>
      <c r="T138" s="92"/>
      <c r="U138" s="38"/>
      <c r="V138" s="38"/>
      <c r="W138" s="38"/>
      <c r="X138" s="38"/>
      <c r="Y138" s="38"/>
      <c r="Z138" s="38"/>
      <c r="AA138" s="38"/>
      <c r="AB138" s="38"/>
      <c r="AC138" s="38"/>
      <c r="AD138" s="38"/>
      <c r="AE138" s="38"/>
      <c r="AT138" s="17" t="s">
        <v>260</v>
      </c>
      <c r="AU138" s="17" t="s">
        <v>86</v>
      </c>
    </row>
    <row r="139" s="2" customFormat="1">
      <c r="A139" s="38"/>
      <c r="B139" s="39"/>
      <c r="C139" s="40"/>
      <c r="D139" s="240" t="s">
        <v>274</v>
      </c>
      <c r="E139" s="40"/>
      <c r="F139" s="241" t="s">
        <v>2891</v>
      </c>
      <c r="G139" s="40"/>
      <c r="H139" s="40"/>
      <c r="I139" s="236"/>
      <c r="J139" s="40"/>
      <c r="K139" s="40"/>
      <c r="L139" s="44"/>
      <c r="M139" s="237"/>
      <c r="N139" s="238"/>
      <c r="O139" s="91"/>
      <c r="P139" s="91"/>
      <c r="Q139" s="91"/>
      <c r="R139" s="91"/>
      <c r="S139" s="91"/>
      <c r="T139" s="92"/>
      <c r="U139" s="38"/>
      <c r="V139" s="38"/>
      <c r="W139" s="38"/>
      <c r="X139" s="38"/>
      <c r="Y139" s="38"/>
      <c r="Z139" s="38"/>
      <c r="AA139" s="38"/>
      <c r="AB139" s="38"/>
      <c r="AC139" s="38"/>
      <c r="AD139" s="38"/>
      <c r="AE139" s="38"/>
      <c r="AT139" s="17" t="s">
        <v>274</v>
      </c>
      <c r="AU139" s="17" t="s">
        <v>86</v>
      </c>
    </row>
    <row r="140" s="13" customFormat="1">
      <c r="A140" s="13"/>
      <c r="B140" s="253"/>
      <c r="C140" s="254"/>
      <c r="D140" s="234" t="s">
        <v>276</v>
      </c>
      <c r="E140" s="255" t="s">
        <v>1</v>
      </c>
      <c r="F140" s="256" t="s">
        <v>2892</v>
      </c>
      <c r="G140" s="254"/>
      <c r="H140" s="255" t="s">
        <v>1</v>
      </c>
      <c r="I140" s="257"/>
      <c r="J140" s="254"/>
      <c r="K140" s="254"/>
      <c r="L140" s="258"/>
      <c r="M140" s="259"/>
      <c r="N140" s="260"/>
      <c r="O140" s="260"/>
      <c r="P140" s="260"/>
      <c r="Q140" s="260"/>
      <c r="R140" s="260"/>
      <c r="S140" s="260"/>
      <c r="T140" s="261"/>
      <c r="U140" s="13"/>
      <c r="V140" s="13"/>
      <c r="W140" s="13"/>
      <c r="X140" s="13"/>
      <c r="Y140" s="13"/>
      <c r="Z140" s="13"/>
      <c r="AA140" s="13"/>
      <c r="AB140" s="13"/>
      <c r="AC140" s="13"/>
      <c r="AD140" s="13"/>
      <c r="AE140" s="13"/>
      <c r="AT140" s="262" t="s">
        <v>276</v>
      </c>
      <c r="AU140" s="262" t="s">
        <v>86</v>
      </c>
      <c r="AV140" s="13" t="s">
        <v>84</v>
      </c>
      <c r="AW140" s="13" t="s">
        <v>32</v>
      </c>
      <c r="AX140" s="13" t="s">
        <v>76</v>
      </c>
      <c r="AY140" s="262" t="s">
        <v>251</v>
      </c>
    </row>
    <row r="141" s="12" customFormat="1">
      <c r="A141" s="12"/>
      <c r="B141" s="242"/>
      <c r="C141" s="243"/>
      <c r="D141" s="234" t="s">
        <v>276</v>
      </c>
      <c r="E141" s="244" t="s">
        <v>1</v>
      </c>
      <c r="F141" s="245" t="s">
        <v>2437</v>
      </c>
      <c r="G141" s="243"/>
      <c r="H141" s="246">
        <v>68.590000000000003</v>
      </c>
      <c r="I141" s="247"/>
      <c r="J141" s="243"/>
      <c r="K141" s="243"/>
      <c r="L141" s="248"/>
      <c r="M141" s="249"/>
      <c r="N141" s="250"/>
      <c r="O141" s="250"/>
      <c r="P141" s="250"/>
      <c r="Q141" s="250"/>
      <c r="R141" s="250"/>
      <c r="S141" s="250"/>
      <c r="T141" s="251"/>
      <c r="U141" s="12"/>
      <c r="V141" s="12"/>
      <c r="W141" s="12"/>
      <c r="X141" s="12"/>
      <c r="Y141" s="12"/>
      <c r="Z141" s="12"/>
      <c r="AA141" s="12"/>
      <c r="AB141" s="12"/>
      <c r="AC141" s="12"/>
      <c r="AD141" s="12"/>
      <c r="AE141" s="12"/>
      <c r="AT141" s="252" t="s">
        <v>276</v>
      </c>
      <c r="AU141" s="252" t="s">
        <v>86</v>
      </c>
      <c r="AV141" s="12" t="s">
        <v>86</v>
      </c>
      <c r="AW141" s="12" t="s">
        <v>32</v>
      </c>
      <c r="AX141" s="12" t="s">
        <v>76</v>
      </c>
      <c r="AY141" s="252" t="s">
        <v>251</v>
      </c>
    </row>
    <row r="142" s="12" customFormat="1">
      <c r="A142" s="12"/>
      <c r="B142" s="242"/>
      <c r="C142" s="243"/>
      <c r="D142" s="234" t="s">
        <v>276</v>
      </c>
      <c r="E142" s="244" t="s">
        <v>1</v>
      </c>
      <c r="F142" s="245" t="s">
        <v>2822</v>
      </c>
      <c r="G142" s="243"/>
      <c r="H142" s="246">
        <v>23.399999999999999</v>
      </c>
      <c r="I142" s="247"/>
      <c r="J142" s="243"/>
      <c r="K142" s="243"/>
      <c r="L142" s="248"/>
      <c r="M142" s="249"/>
      <c r="N142" s="250"/>
      <c r="O142" s="250"/>
      <c r="P142" s="250"/>
      <c r="Q142" s="250"/>
      <c r="R142" s="250"/>
      <c r="S142" s="250"/>
      <c r="T142" s="251"/>
      <c r="U142" s="12"/>
      <c r="V142" s="12"/>
      <c r="W142" s="12"/>
      <c r="X142" s="12"/>
      <c r="Y142" s="12"/>
      <c r="Z142" s="12"/>
      <c r="AA142" s="12"/>
      <c r="AB142" s="12"/>
      <c r="AC142" s="12"/>
      <c r="AD142" s="12"/>
      <c r="AE142" s="12"/>
      <c r="AT142" s="252" t="s">
        <v>276</v>
      </c>
      <c r="AU142" s="252" t="s">
        <v>86</v>
      </c>
      <c r="AV142" s="12" t="s">
        <v>86</v>
      </c>
      <c r="AW142" s="12" t="s">
        <v>32</v>
      </c>
      <c r="AX142" s="12" t="s">
        <v>76</v>
      </c>
      <c r="AY142" s="252" t="s">
        <v>251</v>
      </c>
    </row>
    <row r="143" s="12" customFormat="1">
      <c r="A143" s="12"/>
      <c r="B143" s="242"/>
      <c r="C143" s="243"/>
      <c r="D143" s="234" t="s">
        <v>276</v>
      </c>
      <c r="E143" s="244" t="s">
        <v>1</v>
      </c>
      <c r="F143" s="245" t="s">
        <v>2837</v>
      </c>
      <c r="G143" s="243"/>
      <c r="H143" s="246">
        <v>86</v>
      </c>
      <c r="I143" s="247"/>
      <c r="J143" s="243"/>
      <c r="K143" s="243"/>
      <c r="L143" s="248"/>
      <c r="M143" s="249"/>
      <c r="N143" s="250"/>
      <c r="O143" s="250"/>
      <c r="P143" s="250"/>
      <c r="Q143" s="250"/>
      <c r="R143" s="250"/>
      <c r="S143" s="250"/>
      <c r="T143" s="251"/>
      <c r="U143" s="12"/>
      <c r="V143" s="12"/>
      <c r="W143" s="12"/>
      <c r="X143" s="12"/>
      <c r="Y143" s="12"/>
      <c r="Z143" s="12"/>
      <c r="AA143" s="12"/>
      <c r="AB143" s="12"/>
      <c r="AC143" s="12"/>
      <c r="AD143" s="12"/>
      <c r="AE143" s="12"/>
      <c r="AT143" s="252" t="s">
        <v>276</v>
      </c>
      <c r="AU143" s="252" t="s">
        <v>86</v>
      </c>
      <c r="AV143" s="12" t="s">
        <v>86</v>
      </c>
      <c r="AW143" s="12" t="s">
        <v>32</v>
      </c>
      <c r="AX143" s="12" t="s">
        <v>76</v>
      </c>
      <c r="AY143" s="252" t="s">
        <v>251</v>
      </c>
    </row>
    <row r="144" s="15" customFormat="1">
      <c r="A144" s="15"/>
      <c r="B144" s="274"/>
      <c r="C144" s="275"/>
      <c r="D144" s="234" t="s">
        <v>276</v>
      </c>
      <c r="E144" s="276" t="s">
        <v>1</v>
      </c>
      <c r="F144" s="277" t="s">
        <v>423</v>
      </c>
      <c r="G144" s="275"/>
      <c r="H144" s="278">
        <v>177.99000000000001</v>
      </c>
      <c r="I144" s="279"/>
      <c r="J144" s="275"/>
      <c r="K144" s="275"/>
      <c r="L144" s="280"/>
      <c r="M144" s="281"/>
      <c r="N144" s="282"/>
      <c r="O144" s="282"/>
      <c r="P144" s="282"/>
      <c r="Q144" s="282"/>
      <c r="R144" s="282"/>
      <c r="S144" s="282"/>
      <c r="T144" s="283"/>
      <c r="U144" s="15"/>
      <c r="V144" s="15"/>
      <c r="W144" s="15"/>
      <c r="X144" s="15"/>
      <c r="Y144" s="15"/>
      <c r="Z144" s="15"/>
      <c r="AA144" s="15"/>
      <c r="AB144" s="15"/>
      <c r="AC144" s="15"/>
      <c r="AD144" s="15"/>
      <c r="AE144" s="15"/>
      <c r="AT144" s="284" t="s">
        <v>276</v>
      </c>
      <c r="AU144" s="284" t="s">
        <v>86</v>
      </c>
      <c r="AV144" s="15" t="s">
        <v>254</v>
      </c>
      <c r="AW144" s="15" t="s">
        <v>32</v>
      </c>
      <c r="AX144" s="15" t="s">
        <v>84</v>
      </c>
      <c r="AY144" s="284" t="s">
        <v>251</v>
      </c>
    </row>
    <row r="145" s="2" customFormat="1" ht="24.15" customHeight="1">
      <c r="A145" s="38"/>
      <c r="B145" s="39"/>
      <c r="C145" s="220" t="s">
        <v>269</v>
      </c>
      <c r="D145" s="220" t="s">
        <v>255</v>
      </c>
      <c r="E145" s="221" t="s">
        <v>1302</v>
      </c>
      <c r="F145" s="222" t="s">
        <v>1303</v>
      </c>
      <c r="G145" s="223" t="s">
        <v>592</v>
      </c>
      <c r="H145" s="224">
        <v>177.99000000000001</v>
      </c>
      <c r="I145" s="225"/>
      <c r="J145" s="226">
        <f>ROUND(I145*H145,2)</f>
        <v>0</v>
      </c>
      <c r="K145" s="227"/>
      <c r="L145" s="44"/>
      <c r="M145" s="228" t="s">
        <v>1</v>
      </c>
      <c r="N145" s="229" t="s">
        <v>41</v>
      </c>
      <c r="O145" s="91"/>
      <c r="P145" s="230">
        <f>O145*H145</f>
        <v>0</v>
      </c>
      <c r="Q145" s="230">
        <v>0</v>
      </c>
      <c r="R145" s="230">
        <f>Q145*H145</f>
        <v>0</v>
      </c>
      <c r="S145" s="230">
        <v>0</v>
      </c>
      <c r="T145" s="231">
        <f>S145*H145</f>
        <v>0</v>
      </c>
      <c r="U145" s="38"/>
      <c r="V145" s="38"/>
      <c r="W145" s="38"/>
      <c r="X145" s="38"/>
      <c r="Y145" s="38"/>
      <c r="Z145" s="38"/>
      <c r="AA145" s="38"/>
      <c r="AB145" s="38"/>
      <c r="AC145" s="38"/>
      <c r="AD145" s="38"/>
      <c r="AE145" s="38"/>
      <c r="AR145" s="232" t="s">
        <v>254</v>
      </c>
      <c r="AT145" s="232" t="s">
        <v>255</v>
      </c>
      <c r="AU145" s="232" t="s">
        <v>86</v>
      </c>
      <c r="AY145" s="17" t="s">
        <v>251</v>
      </c>
      <c r="BE145" s="233">
        <f>IF(N145="základní",J145,0)</f>
        <v>0</v>
      </c>
      <c r="BF145" s="233">
        <f>IF(N145="snížená",J145,0)</f>
        <v>0</v>
      </c>
      <c r="BG145" s="233">
        <f>IF(N145="zákl. přenesená",J145,0)</f>
        <v>0</v>
      </c>
      <c r="BH145" s="233">
        <f>IF(N145="sníž. přenesená",J145,0)</f>
        <v>0</v>
      </c>
      <c r="BI145" s="233">
        <f>IF(N145="nulová",J145,0)</f>
        <v>0</v>
      </c>
      <c r="BJ145" s="17" t="s">
        <v>84</v>
      </c>
      <c r="BK145" s="233">
        <f>ROUND(I145*H145,2)</f>
        <v>0</v>
      </c>
      <c r="BL145" s="17" t="s">
        <v>254</v>
      </c>
      <c r="BM145" s="232" t="s">
        <v>2895</v>
      </c>
    </row>
    <row r="146" s="2" customFormat="1">
      <c r="A146" s="38"/>
      <c r="B146" s="39"/>
      <c r="C146" s="40"/>
      <c r="D146" s="234" t="s">
        <v>260</v>
      </c>
      <c r="E146" s="40"/>
      <c r="F146" s="235" t="s">
        <v>2896</v>
      </c>
      <c r="G146" s="40"/>
      <c r="H146" s="40"/>
      <c r="I146" s="236"/>
      <c r="J146" s="40"/>
      <c r="K146" s="40"/>
      <c r="L146" s="44"/>
      <c r="M146" s="237"/>
      <c r="N146" s="238"/>
      <c r="O146" s="91"/>
      <c r="P146" s="91"/>
      <c r="Q146" s="91"/>
      <c r="R146" s="91"/>
      <c r="S146" s="91"/>
      <c r="T146" s="92"/>
      <c r="U146" s="38"/>
      <c r="V146" s="38"/>
      <c r="W146" s="38"/>
      <c r="X146" s="38"/>
      <c r="Y146" s="38"/>
      <c r="Z146" s="38"/>
      <c r="AA146" s="38"/>
      <c r="AB146" s="38"/>
      <c r="AC146" s="38"/>
      <c r="AD146" s="38"/>
      <c r="AE146" s="38"/>
      <c r="AT146" s="17" t="s">
        <v>260</v>
      </c>
      <c r="AU146" s="17" t="s">
        <v>86</v>
      </c>
    </row>
    <row r="147" s="2" customFormat="1">
      <c r="A147" s="38"/>
      <c r="B147" s="39"/>
      <c r="C147" s="40"/>
      <c r="D147" s="240" t="s">
        <v>274</v>
      </c>
      <c r="E147" s="40"/>
      <c r="F147" s="241" t="s">
        <v>2897</v>
      </c>
      <c r="G147" s="40"/>
      <c r="H147" s="40"/>
      <c r="I147" s="236"/>
      <c r="J147" s="40"/>
      <c r="K147" s="40"/>
      <c r="L147" s="44"/>
      <c r="M147" s="237"/>
      <c r="N147" s="238"/>
      <c r="O147" s="91"/>
      <c r="P147" s="91"/>
      <c r="Q147" s="91"/>
      <c r="R147" s="91"/>
      <c r="S147" s="91"/>
      <c r="T147" s="92"/>
      <c r="U147" s="38"/>
      <c r="V147" s="38"/>
      <c r="W147" s="38"/>
      <c r="X147" s="38"/>
      <c r="Y147" s="38"/>
      <c r="Z147" s="38"/>
      <c r="AA147" s="38"/>
      <c r="AB147" s="38"/>
      <c r="AC147" s="38"/>
      <c r="AD147" s="38"/>
      <c r="AE147" s="38"/>
      <c r="AT147" s="17" t="s">
        <v>274</v>
      </c>
      <c r="AU147" s="17" t="s">
        <v>86</v>
      </c>
    </row>
    <row r="148" s="13" customFormat="1">
      <c r="A148" s="13"/>
      <c r="B148" s="253"/>
      <c r="C148" s="254"/>
      <c r="D148" s="234" t="s">
        <v>276</v>
      </c>
      <c r="E148" s="255" t="s">
        <v>1</v>
      </c>
      <c r="F148" s="256" t="s">
        <v>2898</v>
      </c>
      <c r="G148" s="254"/>
      <c r="H148" s="255" t="s">
        <v>1</v>
      </c>
      <c r="I148" s="257"/>
      <c r="J148" s="254"/>
      <c r="K148" s="254"/>
      <c r="L148" s="258"/>
      <c r="M148" s="259"/>
      <c r="N148" s="260"/>
      <c r="O148" s="260"/>
      <c r="P148" s="260"/>
      <c r="Q148" s="260"/>
      <c r="R148" s="260"/>
      <c r="S148" s="260"/>
      <c r="T148" s="261"/>
      <c r="U148" s="13"/>
      <c r="V148" s="13"/>
      <c r="W148" s="13"/>
      <c r="X148" s="13"/>
      <c r="Y148" s="13"/>
      <c r="Z148" s="13"/>
      <c r="AA148" s="13"/>
      <c r="AB148" s="13"/>
      <c r="AC148" s="13"/>
      <c r="AD148" s="13"/>
      <c r="AE148" s="13"/>
      <c r="AT148" s="262" t="s">
        <v>276</v>
      </c>
      <c r="AU148" s="262" t="s">
        <v>86</v>
      </c>
      <c r="AV148" s="13" t="s">
        <v>84</v>
      </c>
      <c r="AW148" s="13" t="s">
        <v>32</v>
      </c>
      <c r="AX148" s="13" t="s">
        <v>76</v>
      </c>
      <c r="AY148" s="262" t="s">
        <v>251</v>
      </c>
    </row>
    <row r="149" s="12" customFormat="1">
      <c r="A149" s="12"/>
      <c r="B149" s="242"/>
      <c r="C149" s="243"/>
      <c r="D149" s="234" t="s">
        <v>276</v>
      </c>
      <c r="E149" s="244" t="s">
        <v>1</v>
      </c>
      <c r="F149" s="245" t="s">
        <v>3175</v>
      </c>
      <c r="G149" s="243"/>
      <c r="H149" s="246">
        <v>177.99000000000001</v>
      </c>
      <c r="I149" s="247"/>
      <c r="J149" s="243"/>
      <c r="K149" s="243"/>
      <c r="L149" s="248"/>
      <c r="M149" s="249"/>
      <c r="N149" s="250"/>
      <c r="O149" s="250"/>
      <c r="P149" s="250"/>
      <c r="Q149" s="250"/>
      <c r="R149" s="250"/>
      <c r="S149" s="250"/>
      <c r="T149" s="251"/>
      <c r="U149" s="12"/>
      <c r="V149" s="12"/>
      <c r="W149" s="12"/>
      <c r="X149" s="12"/>
      <c r="Y149" s="12"/>
      <c r="Z149" s="12"/>
      <c r="AA149" s="12"/>
      <c r="AB149" s="12"/>
      <c r="AC149" s="12"/>
      <c r="AD149" s="12"/>
      <c r="AE149" s="12"/>
      <c r="AT149" s="252" t="s">
        <v>276</v>
      </c>
      <c r="AU149" s="252" t="s">
        <v>86</v>
      </c>
      <c r="AV149" s="12" t="s">
        <v>86</v>
      </c>
      <c r="AW149" s="12" t="s">
        <v>32</v>
      </c>
      <c r="AX149" s="12" t="s">
        <v>84</v>
      </c>
      <c r="AY149" s="252" t="s">
        <v>251</v>
      </c>
    </row>
    <row r="150" s="2" customFormat="1" ht="24.15" customHeight="1">
      <c r="A150" s="38"/>
      <c r="B150" s="39"/>
      <c r="C150" s="220" t="s">
        <v>254</v>
      </c>
      <c r="D150" s="220" t="s">
        <v>255</v>
      </c>
      <c r="E150" s="221" t="s">
        <v>1314</v>
      </c>
      <c r="F150" s="222" t="s">
        <v>1315</v>
      </c>
      <c r="G150" s="223" t="s">
        <v>592</v>
      </c>
      <c r="H150" s="224">
        <v>23.399999999999999</v>
      </c>
      <c r="I150" s="225"/>
      <c r="J150" s="226">
        <f>ROUND(I150*H150,2)</f>
        <v>0</v>
      </c>
      <c r="K150" s="227"/>
      <c r="L150" s="44"/>
      <c r="M150" s="228" t="s">
        <v>1</v>
      </c>
      <c r="N150" s="229" t="s">
        <v>41</v>
      </c>
      <c r="O150" s="91"/>
      <c r="P150" s="230">
        <f>O150*H150</f>
        <v>0</v>
      </c>
      <c r="Q150" s="230">
        <v>0</v>
      </c>
      <c r="R150" s="230">
        <f>Q150*H150</f>
        <v>0</v>
      </c>
      <c r="S150" s="230">
        <v>0</v>
      </c>
      <c r="T150" s="231">
        <f>S150*H150</f>
        <v>0</v>
      </c>
      <c r="U150" s="38"/>
      <c r="V150" s="38"/>
      <c r="W150" s="38"/>
      <c r="X150" s="38"/>
      <c r="Y150" s="38"/>
      <c r="Z150" s="38"/>
      <c r="AA150" s="38"/>
      <c r="AB150" s="38"/>
      <c r="AC150" s="38"/>
      <c r="AD150" s="38"/>
      <c r="AE150" s="38"/>
      <c r="AR150" s="232" t="s">
        <v>254</v>
      </c>
      <c r="AT150" s="232" t="s">
        <v>255</v>
      </c>
      <c r="AU150" s="232" t="s">
        <v>86</v>
      </c>
      <c r="AY150" s="17" t="s">
        <v>251</v>
      </c>
      <c r="BE150" s="233">
        <f>IF(N150="základní",J150,0)</f>
        <v>0</v>
      </c>
      <c r="BF150" s="233">
        <f>IF(N150="snížená",J150,0)</f>
        <v>0</v>
      </c>
      <c r="BG150" s="233">
        <f>IF(N150="zákl. přenesená",J150,0)</f>
        <v>0</v>
      </c>
      <c r="BH150" s="233">
        <f>IF(N150="sníž. přenesená",J150,0)</f>
        <v>0</v>
      </c>
      <c r="BI150" s="233">
        <f>IF(N150="nulová",J150,0)</f>
        <v>0</v>
      </c>
      <c r="BJ150" s="17" t="s">
        <v>84</v>
      </c>
      <c r="BK150" s="233">
        <f>ROUND(I150*H150,2)</f>
        <v>0</v>
      </c>
      <c r="BL150" s="17" t="s">
        <v>254</v>
      </c>
      <c r="BM150" s="232" t="s">
        <v>2900</v>
      </c>
    </row>
    <row r="151" s="2" customFormat="1">
      <c r="A151" s="38"/>
      <c r="B151" s="39"/>
      <c r="C151" s="40"/>
      <c r="D151" s="234" t="s">
        <v>260</v>
      </c>
      <c r="E151" s="40"/>
      <c r="F151" s="235" t="s">
        <v>1317</v>
      </c>
      <c r="G151" s="40"/>
      <c r="H151" s="40"/>
      <c r="I151" s="236"/>
      <c r="J151" s="40"/>
      <c r="K151" s="40"/>
      <c r="L151" s="44"/>
      <c r="M151" s="237"/>
      <c r="N151" s="238"/>
      <c r="O151" s="91"/>
      <c r="P151" s="91"/>
      <c r="Q151" s="91"/>
      <c r="R151" s="91"/>
      <c r="S151" s="91"/>
      <c r="T151" s="92"/>
      <c r="U151" s="38"/>
      <c r="V151" s="38"/>
      <c r="W151" s="38"/>
      <c r="X151" s="38"/>
      <c r="Y151" s="38"/>
      <c r="Z151" s="38"/>
      <c r="AA151" s="38"/>
      <c r="AB151" s="38"/>
      <c r="AC151" s="38"/>
      <c r="AD151" s="38"/>
      <c r="AE151" s="38"/>
      <c r="AT151" s="17" t="s">
        <v>260</v>
      </c>
      <c r="AU151" s="17" t="s">
        <v>86</v>
      </c>
    </row>
    <row r="152" s="2" customFormat="1">
      <c r="A152" s="38"/>
      <c r="B152" s="39"/>
      <c r="C152" s="40"/>
      <c r="D152" s="240" t="s">
        <v>274</v>
      </c>
      <c r="E152" s="40"/>
      <c r="F152" s="241" t="s">
        <v>1318</v>
      </c>
      <c r="G152" s="40"/>
      <c r="H152" s="40"/>
      <c r="I152" s="236"/>
      <c r="J152" s="40"/>
      <c r="K152" s="40"/>
      <c r="L152" s="44"/>
      <c r="M152" s="237"/>
      <c r="N152" s="238"/>
      <c r="O152" s="91"/>
      <c r="P152" s="91"/>
      <c r="Q152" s="91"/>
      <c r="R152" s="91"/>
      <c r="S152" s="91"/>
      <c r="T152" s="92"/>
      <c r="U152" s="38"/>
      <c r="V152" s="38"/>
      <c r="W152" s="38"/>
      <c r="X152" s="38"/>
      <c r="Y152" s="38"/>
      <c r="Z152" s="38"/>
      <c r="AA152" s="38"/>
      <c r="AB152" s="38"/>
      <c r="AC152" s="38"/>
      <c r="AD152" s="38"/>
      <c r="AE152" s="38"/>
      <c r="AT152" s="17" t="s">
        <v>274</v>
      </c>
      <c r="AU152" s="17" t="s">
        <v>86</v>
      </c>
    </row>
    <row r="153" s="13" customFormat="1">
      <c r="A153" s="13"/>
      <c r="B153" s="253"/>
      <c r="C153" s="254"/>
      <c r="D153" s="234" t="s">
        <v>276</v>
      </c>
      <c r="E153" s="255" t="s">
        <v>1</v>
      </c>
      <c r="F153" s="256" t="s">
        <v>2901</v>
      </c>
      <c r="G153" s="254"/>
      <c r="H153" s="255" t="s">
        <v>1</v>
      </c>
      <c r="I153" s="257"/>
      <c r="J153" s="254"/>
      <c r="K153" s="254"/>
      <c r="L153" s="258"/>
      <c r="M153" s="259"/>
      <c r="N153" s="260"/>
      <c r="O153" s="260"/>
      <c r="P153" s="260"/>
      <c r="Q153" s="260"/>
      <c r="R153" s="260"/>
      <c r="S153" s="260"/>
      <c r="T153" s="261"/>
      <c r="U153" s="13"/>
      <c r="V153" s="13"/>
      <c r="W153" s="13"/>
      <c r="X153" s="13"/>
      <c r="Y153" s="13"/>
      <c r="Z153" s="13"/>
      <c r="AA153" s="13"/>
      <c r="AB153" s="13"/>
      <c r="AC153" s="13"/>
      <c r="AD153" s="13"/>
      <c r="AE153" s="13"/>
      <c r="AT153" s="262" t="s">
        <v>276</v>
      </c>
      <c r="AU153" s="262" t="s">
        <v>86</v>
      </c>
      <c r="AV153" s="13" t="s">
        <v>84</v>
      </c>
      <c r="AW153" s="13" t="s">
        <v>32</v>
      </c>
      <c r="AX153" s="13" t="s">
        <v>76</v>
      </c>
      <c r="AY153" s="262" t="s">
        <v>251</v>
      </c>
    </row>
    <row r="154" s="13" customFormat="1">
      <c r="A154" s="13"/>
      <c r="B154" s="253"/>
      <c r="C154" s="254"/>
      <c r="D154" s="234" t="s">
        <v>276</v>
      </c>
      <c r="E154" s="255" t="s">
        <v>1</v>
      </c>
      <c r="F154" s="256" t="s">
        <v>2902</v>
      </c>
      <c r="G154" s="254"/>
      <c r="H154" s="255" t="s">
        <v>1</v>
      </c>
      <c r="I154" s="257"/>
      <c r="J154" s="254"/>
      <c r="K154" s="254"/>
      <c r="L154" s="258"/>
      <c r="M154" s="259"/>
      <c r="N154" s="260"/>
      <c r="O154" s="260"/>
      <c r="P154" s="260"/>
      <c r="Q154" s="260"/>
      <c r="R154" s="260"/>
      <c r="S154" s="260"/>
      <c r="T154" s="261"/>
      <c r="U154" s="13"/>
      <c r="V154" s="13"/>
      <c r="W154" s="13"/>
      <c r="X154" s="13"/>
      <c r="Y154" s="13"/>
      <c r="Z154" s="13"/>
      <c r="AA154" s="13"/>
      <c r="AB154" s="13"/>
      <c r="AC154" s="13"/>
      <c r="AD154" s="13"/>
      <c r="AE154" s="13"/>
      <c r="AT154" s="262" t="s">
        <v>276</v>
      </c>
      <c r="AU154" s="262" t="s">
        <v>86</v>
      </c>
      <c r="AV154" s="13" t="s">
        <v>84</v>
      </c>
      <c r="AW154" s="13" t="s">
        <v>32</v>
      </c>
      <c r="AX154" s="13" t="s">
        <v>76</v>
      </c>
      <c r="AY154" s="262" t="s">
        <v>251</v>
      </c>
    </row>
    <row r="155" s="12" customFormat="1">
      <c r="A155" s="12"/>
      <c r="B155" s="242"/>
      <c r="C155" s="243"/>
      <c r="D155" s="234" t="s">
        <v>276</v>
      </c>
      <c r="E155" s="244" t="s">
        <v>1</v>
      </c>
      <c r="F155" s="245" t="s">
        <v>3176</v>
      </c>
      <c r="G155" s="243"/>
      <c r="H155" s="246">
        <v>16.899999999999999</v>
      </c>
      <c r="I155" s="247"/>
      <c r="J155" s="243"/>
      <c r="K155" s="243"/>
      <c r="L155" s="248"/>
      <c r="M155" s="249"/>
      <c r="N155" s="250"/>
      <c r="O155" s="250"/>
      <c r="P155" s="250"/>
      <c r="Q155" s="250"/>
      <c r="R155" s="250"/>
      <c r="S155" s="250"/>
      <c r="T155" s="251"/>
      <c r="U155" s="12"/>
      <c r="V155" s="12"/>
      <c r="W155" s="12"/>
      <c r="X155" s="12"/>
      <c r="Y155" s="12"/>
      <c r="Z155" s="12"/>
      <c r="AA155" s="12"/>
      <c r="AB155" s="12"/>
      <c r="AC155" s="12"/>
      <c r="AD155" s="12"/>
      <c r="AE155" s="12"/>
      <c r="AT155" s="252" t="s">
        <v>276</v>
      </c>
      <c r="AU155" s="252" t="s">
        <v>86</v>
      </c>
      <c r="AV155" s="12" t="s">
        <v>86</v>
      </c>
      <c r="AW155" s="12" t="s">
        <v>32</v>
      </c>
      <c r="AX155" s="12" t="s">
        <v>76</v>
      </c>
      <c r="AY155" s="252" t="s">
        <v>251</v>
      </c>
    </row>
    <row r="156" s="12" customFormat="1">
      <c r="A156" s="12"/>
      <c r="B156" s="242"/>
      <c r="C156" s="243"/>
      <c r="D156" s="234" t="s">
        <v>276</v>
      </c>
      <c r="E156" s="244" t="s">
        <v>1</v>
      </c>
      <c r="F156" s="245" t="s">
        <v>3174</v>
      </c>
      <c r="G156" s="243"/>
      <c r="H156" s="246">
        <v>6.5</v>
      </c>
      <c r="I156" s="247"/>
      <c r="J156" s="243"/>
      <c r="K156" s="243"/>
      <c r="L156" s="248"/>
      <c r="M156" s="249"/>
      <c r="N156" s="250"/>
      <c r="O156" s="250"/>
      <c r="P156" s="250"/>
      <c r="Q156" s="250"/>
      <c r="R156" s="250"/>
      <c r="S156" s="250"/>
      <c r="T156" s="251"/>
      <c r="U156" s="12"/>
      <c r="V156" s="12"/>
      <c r="W156" s="12"/>
      <c r="X156" s="12"/>
      <c r="Y156" s="12"/>
      <c r="Z156" s="12"/>
      <c r="AA156" s="12"/>
      <c r="AB156" s="12"/>
      <c r="AC156" s="12"/>
      <c r="AD156" s="12"/>
      <c r="AE156" s="12"/>
      <c r="AT156" s="252" t="s">
        <v>276</v>
      </c>
      <c r="AU156" s="252" t="s">
        <v>86</v>
      </c>
      <c r="AV156" s="12" t="s">
        <v>86</v>
      </c>
      <c r="AW156" s="12" t="s">
        <v>32</v>
      </c>
      <c r="AX156" s="12" t="s">
        <v>76</v>
      </c>
      <c r="AY156" s="252" t="s">
        <v>251</v>
      </c>
    </row>
    <row r="157" s="15" customFormat="1">
      <c r="A157" s="15"/>
      <c r="B157" s="274"/>
      <c r="C157" s="275"/>
      <c r="D157" s="234" t="s">
        <v>276</v>
      </c>
      <c r="E157" s="276" t="s">
        <v>2822</v>
      </c>
      <c r="F157" s="277" t="s">
        <v>423</v>
      </c>
      <c r="G157" s="275"/>
      <c r="H157" s="278">
        <v>23.399999999999999</v>
      </c>
      <c r="I157" s="279"/>
      <c r="J157" s="275"/>
      <c r="K157" s="275"/>
      <c r="L157" s="280"/>
      <c r="M157" s="281"/>
      <c r="N157" s="282"/>
      <c r="O157" s="282"/>
      <c r="P157" s="282"/>
      <c r="Q157" s="282"/>
      <c r="R157" s="282"/>
      <c r="S157" s="282"/>
      <c r="T157" s="283"/>
      <c r="U157" s="15"/>
      <c r="V157" s="15"/>
      <c r="W157" s="15"/>
      <c r="X157" s="15"/>
      <c r="Y157" s="15"/>
      <c r="Z157" s="15"/>
      <c r="AA157" s="15"/>
      <c r="AB157" s="15"/>
      <c r="AC157" s="15"/>
      <c r="AD157" s="15"/>
      <c r="AE157" s="15"/>
      <c r="AT157" s="284" t="s">
        <v>276</v>
      </c>
      <c r="AU157" s="284" t="s">
        <v>86</v>
      </c>
      <c r="AV157" s="15" t="s">
        <v>254</v>
      </c>
      <c r="AW157" s="15" t="s">
        <v>32</v>
      </c>
      <c r="AX157" s="15" t="s">
        <v>84</v>
      </c>
      <c r="AY157" s="284" t="s">
        <v>251</v>
      </c>
    </row>
    <row r="158" s="2" customFormat="1" ht="33" customHeight="1">
      <c r="A158" s="38"/>
      <c r="B158" s="39"/>
      <c r="C158" s="220" t="s">
        <v>282</v>
      </c>
      <c r="D158" s="220" t="s">
        <v>255</v>
      </c>
      <c r="E158" s="221" t="s">
        <v>1321</v>
      </c>
      <c r="F158" s="222" t="s">
        <v>1322</v>
      </c>
      <c r="G158" s="223" t="s">
        <v>592</v>
      </c>
      <c r="H158" s="224">
        <v>81.010000000000005</v>
      </c>
      <c r="I158" s="225"/>
      <c r="J158" s="226">
        <f>ROUND(I158*H158,2)</f>
        <v>0</v>
      </c>
      <c r="K158" s="227"/>
      <c r="L158" s="44"/>
      <c r="M158" s="228" t="s">
        <v>1</v>
      </c>
      <c r="N158" s="229" t="s">
        <v>41</v>
      </c>
      <c r="O158" s="91"/>
      <c r="P158" s="230">
        <f>O158*H158</f>
        <v>0</v>
      </c>
      <c r="Q158" s="230">
        <v>0</v>
      </c>
      <c r="R158" s="230">
        <f>Q158*H158</f>
        <v>0</v>
      </c>
      <c r="S158" s="230">
        <v>0</v>
      </c>
      <c r="T158" s="231">
        <f>S158*H158</f>
        <v>0</v>
      </c>
      <c r="U158" s="38"/>
      <c r="V158" s="38"/>
      <c r="W158" s="38"/>
      <c r="X158" s="38"/>
      <c r="Y158" s="38"/>
      <c r="Z158" s="38"/>
      <c r="AA158" s="38"/>
      <c r="AB158" s="38"/>
      <c r="AC158" s="38"/>
      <c r="AD158" s="38"/>
      <c r="AE158" s="38"/>
      <c r="AR158" s="232" t="s">
        <v>254</v>
      </c>
      <c r="AT158" s="232" t="s">
        <v>255</v>
      </c>
      <c r="AU158" s="232" t="s">
        <v>86</v>
      </c>
      <c r="AY158" s="17" t="s">
        <v>251</v>
      </c>
      <c r="BE158" s="233">
        <f>IF(N158="základní",J158,0)</f>
        <v>0</v>
      </c>
      <c r="BF158" s="233">
        <f>IF(N158="snížená",J158,0)</f>
        <v>0</v>
      </c>
      <c r="BG158" s="233">
        <f>IF(N158="zákl. přenesená",J158,0)</f>
        <v>0</v>
      </c>
      <c r="BH158" s="233">
        <f>IF(N158="sníž. přenesená",J158,0)</f>
        <v>0</v>
      </c>
      <c r="BI158" s="233">
        <f>IF(N158="nulová",J158,0)</f>
        <v>0</v>
      </c>
      <c r="BJ158" s="17" t="s">
        <v>84</v>
      </c>
      <c r="BK158" s="233">
        <f>ROUND(I158*H158,2)</f>
        <v>0</v>
      </c>
      <c r="BL158" s="17" t="s">
        <v>254</v>
      </c>
      <c r="BM158" s="232" t="s">
        <v>2905</v>
      </c>
    </row>
    <row r="159" s="2" customFormat="1">
      <c r="A159" s="38"/>
      <c r="B159" s="39"/>
      <c r="C159" s="40"/>
      <c r="D159" s="234" t="s">
        <v>260</v>
      </c>
      <c r="E159" s="40"/>
      <c r="F159" s="235" t="s">
        <v>1324</v>
      </c>
      <c r="G159" s="40"/>
      <c r="H159" s="40"/>
      <c r="I159" s="236"/>
      <c r="J159" s="40"/>
      <c r="K159" s="40"/>
      <c r="L159" s="44"/>
      <c r="M159" s="237"/>
      <c r="N159" s="238"/>
      <c r="O159" s="91"/>
      <c r="P159" s="91"/>
      <c r="Q159" s="91"/>
      <c r="R159" s="91"/>
      <c r="S159" s="91"/>
      <c r="T159" s="92"/>
      <c r="U159" s="38"/>
      <c r="V159" s="38"/>
      <c r="W159" s="38"/>
      <c r="X159" s="38"/>
      <c r="Y159" s="38"/>
      <c r="Z159" s="38"/>
      <c r="AA159" s="38"/>
      <c r="AB159" s="38"/>
      <c r="AC159" s="38"/>
      <c r="AD159" s="38"/>
      <c r="AE159" s="38"/>
      <c r="AT159" s="17" t="s">
        <v>260</v>
      </c>
      <c r="AU159" s="17" t="s">
        <v>86</v>
      </c>
    </row>
    <row r="160" s="2" customFormat="1">
      <c r="A160" s="38"/>
      <c r="B160" s="39"/>
      <c r="C160" s="40"/>
      <c r="D160" s="240" t="s">
        <v>274</v>
      </c>
      <c r="E160" s="40"/>
      <c r="F160" s="241" t="s">
        <v>1325</v>
      </c>
      <c r="G160" s="40"/>
      <c r="H160" s="40"/>
      <c r="I160" s="236"/>
      <c r="J160" s="40"/>
      <c r="K160" s="40"/>
      <c r="L160" s="44"/>
      <c r="M160" s="237"/>
      <c r="N160" s="238"/>
      <c r="O160" s="91"/>
      <c r="P160" s="91"/>
      <c r="Q160" s="91"/>
      <c r="R160" s="91"/>
      <c r="S160" s="91"/>
      <c r="T160" s="92"/>
      <c r="U160" s="38"/>
      <c r="V160" s="38"/>
      <c r="W160" s="38"/>
      <c r="X160" s="38"/>
      <c r="Y160" s="38"/>
      <c r="Z160" s="38"/>
      <c r="AA160" s="38"/>
      <c r="AB160" s="38"/>
      <c r="AC160" s="38"/>
      <c r="AD160" s="38"/>
      <c r="AE160" s="38"/>
      <c r="AT160" s="17" t="s">
        <v>274</v>
      </c>
      <c r="AU160" s="17" t="s">
        <v>86</v>
      </c>
    </row>
    <row r="161" s="12" customFormat="1">
      <c r="A161" s="12"/>
      <c r="B161" s="242"/>
      <c r="C161" s="243"/>
      <c r="D161" s="234" t="s">
        <v>276</v>
      </c>
      <c r="E161" s="244" t="s">
        <v>1</v>
      </c>
      <c r="F161" s="245" t="s">
        <v>3177</v>
      </c>
      <c r="G161" s="243"/>
      <c r="H161" s="246">
        <v>33.609999999999999</v>
      </c>
      <c r="I161" s="247"/>
      <c r="J161" s="243"/>
      <c r="K161" s="243"/>
      <c r="L161" s="248"/>
      <c r="M161" s="249"/>
      <c r="N161" s="250"/>
      <c r="O161" s="250"/>
      <c r="P161" s="250"/>
      <c r="Q161" s="250"/>
      <c r="R161" s="250"/>
      <c r="S161" s="250"/>
      <c r="T161" s="251"/>
      <c r="U161" s="12"/>
      <c r="V161" s="12"/>
      <c r="W161" s="12"/>
      <c r="X161" s="12"/>
      <c r="Y161" s="12"/>
      <c r="Z161" s="12"/>
      <c r="AA161" s="12"/>
      <c r="AB161" s="12"/>
      <c r="AC161" s="12"/>
      <c r="AD161" s="12"/>
      <c r="AE161" s="12"/>
      <c r="AT161" s="252" t="s">
        <v>276</v>
      </c>
      <c r="AU161" s="252" t="s">
        <v>86</v>
      </c>
      <c r="AV161" s="12" t="s">
        <v>86</v>
      </c>
      <c r="AW161" s="12" t="s">
        <v>32</v>
      </c>
      <c r="AX161" s="12" t="s">
        <v>76</v>
      </c>
      <c r="AY161" s="252" t="s">
        <v>251</v>
      </c>
    </row>
    <row r="162" s="12" customFormat="1">
      <c r="A162" s="12"/>
      <c r="B162" s="242"/>
      <c r="C162" s="243"/>
      <c r="D162" s="234" t="s">
        <v>276</v>
      </c>
      <c r="E162" s="244" t="s">
        <v>1</v>
      </c>
      <c r="F162" s="245" t="s">
        <v>3178</v>
      </c>
      <c r="G162" s="243"/>
      <c r="H162" s="246">
        <v>27.899999999999999</v>
      </c>
      <c r="I162" s="247"/>
      <c r="J162" s="243"/>
      <c r="K162" s="243"/>
      <c r="L162" s="248"/>
      <c r="M162" s="249"/>
      <c r="N162" s="250"/>
      <c r="O162" s="250"/>
      <c r="P162" s="250"/>
      <c r="Q162" s="250"/>
      <c r="R162" s="250"/>
      <c r="S162" s="250"/>
      <c r="T162" s="251"/>
      <c r="U162" s="12"/>
      <c r="V162" s="12"/>
      <c r="W162" s="12"/>
      <c r="X162" s="12"/>
      <c r="Y162" s="12"/>
      <c r="Z162" s="12"/>
      <c r="AA162" s="12"/>
      <c r="AB162" s="12"/>
      <c r="AC162" s="12"/>
      <c r="AD162" s="12"/>
      <c r="AE162" s="12"/>
      <c r="AT162" s="252" t="s">
        <v>276</v>
      </c>
      <c r="AU162" s="252" t="s">
        <v>86</v>
      </c>
      <c r="AV162" s="12" t="s">
        <v>86</v>
      </c>
      <c r="AW162" s="12" t="s">
        <v>32</v>
      </c>
      <c r="AX162" s="12" t="s">
        <v>76</v>
      </c>
      <c r="AY162" s="252" t="s">
        <v>251</v>
      </c>
    </row>
    <row r="163" s="12" customFormat="1">
      <c r="A163" s="12"/>
      <c r="B163" s="242"/>
      <c r="C163" s="243"/>
      <c r="D163" s="234" t="s">
        <v>276</v>
      </c>
      <c r="E163" s="244" t="s">
        <v>1</v>
      </c>
      <c r="F163" s="245" t="s">
        <v>3179</v>
      </c>
      <c r="G163" s="243"/>
      <c r="H163" s="246">
        <v>19.5</v>
      </c>
      <c r="I163" s="247"/>
      <c r="J163" s="243"/>
      <c r="K163" s="243"/>
      <c r="L163" s="248"/>
      <c r="M163" s="249"/>
      <c r="N163" s="250"/>
      <c r="O163" s="250"/>
      <c r="P163" s="250"/>
      <c r="Q163" s="250"/>
      <c r="R163" s="250"/>
      <c r="S163" s="250"/>
      <c r="T163" s="251"/>
      <c r="U163" s="12"/>
      <c r="V163" s="12"/>
      <c r="W163" s="12"/>
      <c r="X163" s="12"/>
      <c r="Y163" s="12"/>
      <c r="Z163" s="12"/>
      <c r="AA163" s="12"/>
      <c r="AB163" s="12"/>
      <c r="AC163" s="12"/>
      <c r="AD163" s="12"/>
      <c r="AE163" s="12"/>
      <c r="AT163" s="252" t="s">
        <v>276</v>
      </c>
      <c r="AU163" s="252" t="s">
        <v>86</v>
      </c>
      <c r="AV163" s="12" t="s">
        <v>86</v>
      </c>
      <c r="AW163" s="12" t="s">
        <v>32</v>
      </c>
      <c r="AX163" s="12" t="s">
        <v>76</v>
      </c>
      <c r="AY163" s="252" t="s">
        <v>251</v>
      </c>
    </row>
    <row r="164" s="15" customFormat="1">
      <c r="A164" s="15"/>
      <c r="B164" s="274"/>
      <c r="C164" s="275"/>
      <c r="D164" s="234" t="s">
        <v>276</v>
      </c>
      <c r="E164" s="276" t="s">
        <v>2433</v>
      </c>
      <c r="F164" s="277" t="s">
        <v>423</v>
      </c>
      <c r="G164" s="275"/>
      <c r="H164" s="278">
        <v>81.010000000000005</v>
      </c>
      <c r="I164" s="279"/>
      <c r="J164" s="275"/>
      <c r="K164" s="275"/>
      <c r="L164" s="280"/>
      <c r="M164" s="281"/>
      <c r="N164" s="282"/>
      <c r="O164" s="282"/>
      <c r="P164" s="282"/>
      <c r="Q164" s="282"/>
      <c r="R164" s="282"/>
      <c r="S164" s="282"/>
      <c r="T164" s="283"/>
      <c r="U164" s="15"/>
      <c r="V164" s="15"/>
      <c r="W164" s="15"/>
      <c r="X164" s="15"/>
      <c r="Y164" s="15"/>
      <c r="Z164" s="15"/>
      <c r="AA164" s="15"/>
      <c r="AB164" s="15"/>
      <c r="AC164" s="15"/>
      <c r="AD164" s="15"/>
      <c r="AE164" s="15"/>
      <c r="AT164" s="284" t="s">
        <v>276</v>
      </c>
      <c r="AU164" s="284" t="s">
        <v>86</v>
      </c>
      <c r="AV164" s="15" t="s">
        <v>254</v>
      </c>
      <c r="AW164" s="15" t="s">
        <v>32</v>
      </c>
      <c r="AX164" s="15" t="s">
        <v>84</v>
      </c>
      <c r="AY164" s="284" t="s">
        <v>251</v>
      </c>
    </row>
    <row r="165" s="2" customFormat="1" ht="16.5" customHeight="1">
      <c r="A165" s="38"/>
      <c r="B165" s="39"/>
      <c r="C165" s="292" t="s">
        <v>287</v>
      </c>
      <c r="D165" s="292" t="s">
        <v>1133</v>
      </c>
      <c r="E165" s="293" t="s">
        <v>1338</v>
      </c>
      <c r="F165" s="294" t="s">
        <v>1339</v>
      </c>
      <c r="G165" s="295" t="s">
        <v>681</v>
      </c>
      <c r="H165" s="296">
        <v>145.81800000000001</v>
      </c>
      <c r="I165" s="297"/>
      <c r="J165" s="298">
        <f>ROUND(I165*H165,2)</f>
        <v>0</v>
      </c>
      <c r="K165" s="299"/>
      <c r="L165" s="300"/>
      <c r="M165" s="301" t="s">
        <v>1</v>
      </c>
      <c r="N165" s="302" t="s">
        <v>41</v>
      </c>
      <c r="O165" s="91"/>
      <c r="P165" s="230">
        <f>O165*H165</f>
        <v>0</v>
      </c>
      <c r="Q165" s="230">
        <v>1</v>
      </c>
      <c r="R165" s="230">
        <f>Q165*H165</f>
        <v>145.81800000000001</v>
      </c>
      <c r="S165" s="230">
        <v>0</v>
      </c>
      <c r="T165" s="231">
        <f>S165*H165</f>
        <v>0</v>
      </c>
      <c r="U165" s="38"/>
      <c r="V165" s="38"/>
      <c r="W165" s="38"/>
      <c r="X165" s="38"/>
      <c r="Y165" s="38"/>
      <c r="Z165" s="38"/>
      <c r="AA165" s="38"/>
      <c r="AB165" s="38"/>
      <c r="AC165" s="38"/>
      <c r="AD165" s="38"/>
      <c r="AE165" s="38"/>
      <c r="AR165" s="232" t="s">
        <v>299</v>
      </c>
      <c r="AT165" s="232" t="s">
        <v>1133</v>
      </c>
      <c r="AU165" s="232" t="s">
        <v>86</v>
      </c>
      <c r="AY165" s="17" t="s">
        <v>251</v>
      </c>
      <c r="BE165" s="233">
        <f>IF(N165="základní",J165,0)</f>
        <v>0</v>
      </c>
      <c r="BF165" s="233">
        <f>IF(N165="snížená",J165,0)</f>
        <v>0</v>
      </c>
      <c r="BG165" s="233">
        <f>IF(N165="zákl. přenesená",J165,0)</f>
        <v>0</v>
      </c>
      <c r="BH165" s="233">
        <f>IF(N165="sníž. přenesená",J165,0)</f>
        <v>0</v>
      </c>
      <c r="BI165" s="233">
        <f>IF(N165="nulová",J165,0)</f>
        <v>0</v>
      </c>
      <c r="BJ165" s="17" t="s">
        <v>84</v>
      </c>
      <c r="BK165" s="233">
        <f>ROUND(I165*H165,2)</f>
        <v>0</v>
      </c>
      <c r="BL165" s="17" t="s">
        <v>254</v>
      </c>
      <c r="BM165" s="232" t="s">
        <v>2911</v>
      </c>
    </row>
    <row r="166" s="2" customFormat="1">
      <c r="A166" s="38"/>
      <c r="B166" s="39"/>
      <c r="C166" s="40"/>
      <c r="D166" s="234" t="s">
        <v>260</v>
      </c>
      <c r="E166" s="40"/>
      <c r="F166" s="235" t="s">
        <v>1339</v>
      </c>
      <c r="G166" s="40"/>
      <c r="H166" s="40"/>
      <c r="I166" s="236"/>
      <c r="J166" s="40"/>
      <c r="K166" s="40"/>
      <c r="L166" s="44"/>
      <c r="M166" s="237"/>
      <c r="N166" s="238"/>
      <c r="O166" s="91"/>
      <c r="P166" s="91"/>
      <c r="Q166" s="91"/>
      <c r="R166" s="91"/>
      <c r="S166" s="91"/>
      <c r="T166" s="92"/>
      <c r="U166" s="38"/>
      <c r="V166" s="38"/>
      <c r="W166" s="38"/>
      <c r="X166" s="38"/>
      <c r="Y166" s="38"/>
      <c r="Z166" s="38"/>
      <c r="AA166" s="38"/>
      <c r="AB166" s="38"/>
      <c r="AC166" s="38"/>
      <c r="AD166" s="38"/>
      <c r="AE166" s="38"/>
      <c r="AT166" s="17" t="s">
        <v>260</v>
      </c>
      <c r="AU166" s="17" t="s">
        <v>86</v>
      </c>
    </row>
    <row r="167" s="2" customFormat="1" ht="16.5" customHeight="1">
      <c r="A167" s="38"/>
      <c r="B167" s="39"/>
      <c r="C167" s="220" t="s">
        <v>294</v>
      </c>
      <c r="D167" s="220" t="s">
        <v>255</v>
      </c>
      <c r="E167" s="221" t="s">
        <v>610</v>
      </c>
      <c r="F167" s="222" t="s">
        <v>611</v>
      </c>
      <c r="G167" s="223" t="s">
        <v>592</v>
      </c>
      <c r="H167" s="224">
        <v>68.590000000000003</v>
      </c>
      <c r="I167" s="225"/>
      <c r="J167" s="226">
        <f>ROUND(I167*H167,2)</f>
        <v>0</v>
      </c>
      <c r="K167" s="227"/>
      <c r="L167" s="44"/>
      <c r="M167" s="228" t="s">
        <v>1</v>
      </c>
      <c r="N167" s="229" t="s">
        <v>41</v>
      </c>
      <c r="O167" s="91"/>
      <c r="P167" s="230">
        <f>O167*H167</f>
        <v>0</v>
      </c>
      <c r="Q167" s="230">
        <v>0</v>
      </c>
      <c r="R167" s="230">
        <f>Q167*H167</f>
        <v>0</v>
      </c>
      <c r="S167" s="230">
        <v>0</v>
      </c>
      <c r="T167" s="231">
        <f>S167*H167</f>
        <v>0</v>
      </c>
      <c r="U167" s="38"/>
      <c r="V167" s="38"/>
      <c r="W167" s="38"/>
      <c r="X167" s="38"/>
      <c r="Y167" s="38"/>
      <c r="Z167" s="38"/>
      <c r="AA167" s="38"/>
      <c r="AB167" s="38"/>
      <c r="AC167" s="38"/>
      <c r="AD167" s="38"/>
      <c r="AE167" s="38"/>
      <c r="AR167" s="232" t="s">
        <v>254</v>
      </c>
      <c r="AT167" s="232" t="s">
        <v>255</v>
      </c>
      <c r="AU167" s="232" t="s">
        <v>86</v>
      </c>
      <c r="AY167" s="17" t="s">
        <v>251</v>
      </c>
      <c r="BE167" s="233">
        <f>IF(N167="základní",J167,0)</f>
        <v>0</v>
      </c>
      <c r="BF167" s="233">
        <f>IF(N167="snížená",J167,0)</f>
        <v>0</v>
      </c>
      <c r="BG167" s="233">
        <f>IF(N167="zákl. přenesená",J167,0)</f>
        <v>0</v>
      </c>
      <c r="BH167" s="233">
        <f>IF(N167="sníž. přenesená",J167,0)</f>
        <v>0</v>
      </c>
      <c r="BI167" s="233">
        <f>IF(N167="nulová",J167,0)</f>
        <v>0</v>
      </c>
      <c r="BJ167" s="17" t="s">
        <v>84</v>
      </c>
      <c r="BK167" s="233">
        <f>ROUND(I167*H167,2)</f>
        <v>0</v>
      </c>
      <c r="BL167" s="17" t="s">
        <v>254</v>
      </c>
      <c r="BM167" s="232" t="s">
        <v>2914</v>
      </c>
    </row>
    <row r="168" s="2" customFormat="1">
      <c r="A168" s="38"/>
      <c r="B168" s="39"/>
      <c r="C168" s="40"/>
      <c r="D168" s="234" t="s">
        <v>260</v>
      </c>
      <c r="E168" s="40"/>
      <c r="F168" s="235" t="s">
        <v>613</v>
      </c>
      <c r="G168" s="40"/>
      <c r="H168" s="40"/>
      <c r="I168" s="236"/>
      <c r="J168" s="40"/>
      <c r="K168" s="40"/>
      <c r="L168" s="44"/>
      <c r="M168" s="237"/>
      <c r="N168" s="238"/>
      <c r="O168" s="91"/>
      <c r="P168" s="91"/>
      <c r="Q168" s="91"/>
      <c r="R168" s="91"/>
      <c r="S168" s="91"/>
      <c r="T168" s="92"/>
      <c r="U168" s="38"/>
      <c r="V168" s="38"/>
      <c r="W168" s="38"/>
      <c r="X168" s="38"/>
      <c r="Y168" s="38"/>
      <c r="Z168" s="38"/>
      <c r="AA168" s="38"/>
      <c r="AB168" s="38"/>
      <c r="AC168" s="38"/>
      <c r="AD168" s="38"/>
      <c r="AE168" s="38"/>
      <c r="AT168" s="17" t="s">
        <v>260</v>
      </c>
      <c r="AU168" s="17" t="s">
        <v>86</v>
      </c>
    </row>
    <row r="169" s="2" customFormat="1">
      <c r="A169" s="38"/>
      <c r="B169" s="39"/>
      <c r="C169" s="40"/>
      <c r="D169" s="240" t="s">
        <v>274</v>
      </c>
      <c r="E169" s="40"/>
      <c r="F169" s="241" t="s">
        <v>2915</v>
      </c>
      <c r="G169" s="40"/>
      <c r="H169" s="40"/>
      <c r="I169" s="236"/>
      <c r="J169" s="40"/>
      <c r="K169" s="40"/>
      <c r="L169" s="44"/>
      <c r="M169" s="237"/>
      <c r="N169" s="238"/>
      <c r="O169" s="91"/>
      <c r="P169" s="91"/>
      <c r="Q169" s="91"/>
      <c r="R169" s="91"/>
      <c r="S169" s="91"/>
      <c r="T169" s="92"/>
      <c r="U169" s="38"/>
      <c r="V169" s="38"/>
      <c r="W169" s="38"/>
      <c r="X169" s="38"/>
      <c r="Y169" s="38"/>
      <c r="Z169" s="38"/>
      <c r="AA169" s="38"/>
      <c r="AB169" s="38"/>
      <c r="AC169" s="38"/>
      <c r="AD169" s="38"/>
      <c r="AE169" s="38"/>
      <c r="AT169" s="17" t="s">
        <v>274</v>
      </c>
      <c r="AU169" s="17" t="s">
        <v>86</v>
      </c>
    </row>
    <row r="170" s="13" customFormat="1">
      <c r="A170" s="13"/>
      <c r="B170" s="253"/>
      <c r="C170" s="254"/>
      <c r="D170" s="234" t="s">
        <v>276</v>
      </c>
      <c r="E170" s="255" t="s">
        <v>1</v>
      </c>
      <c r="F170" s="256" t="s">
        <v>2916</v>
      </c>
      <c r="G170" s="254"/>
      <c r="H170" s="255" t="s">
        <v>1</v>
      </c>
      <c r="I170" s="257"/>
      <c r="J170" s="254"/>
      <c r="K170" s="254"/>
      <c r="L170" s="258"/>
      <c r="M170" s="259"/>
      <c r="N170" s="260"/>
      <c r="O170" s="260"/>
      <c r="P170" s="260"/>
      <c r="Q170" s="260"/>
      <c r="R170" s="260"/>
      <c r="S170" s="260"/>
      <c r="T170" s="261"/>
      <c r="U170" s="13"/>
      <c r="V170" s="13"/>
      <c r="W170" s="13"/>
      <c r="X170" s="13"/>
      <c r="Y170" s="13"/>
      <c r="Z170" s="13"/>
      <c r="AA170" s="13"/>
      <c r="AB170" s="13"/>
      <c r="AC170" s="13"/>
      <c r="AD170" s="13"/>
      <c r="AE170" s="13"/>
      <c r="AT170" s="262" t="s">
        <v>276</v>
      </c>
      <c r="AU170" s="262" t="s">
        <v>86</v>
      </c>
      <c r="AV170" s="13" t="s">
        <v>84</v>
      </c>
      <c r="AW170" s="13" t="s">
        <v>32</v>
      </c>
      <c r="AX170" s="13" t="s">
        <v>76</v>
      </c>
      <c r="AY170" s="262" t="s">
        <v>251</v>
      </c>
    </row>
    <row r="171" s="12" customFormat="1">
      <c r="A171" s="12"/>
      <c r="B171" s="242"/>
      <c r="C171" s="243"/>
      <c r="D171" s="234" t="s">
        <v>276</v>
      </c>
      <c r="E171" s="244" t="s">
        <v>1</v>
      </c>
      <c r="F171" s="245" t="s">
        <v>2437</v>
      </c>
      <c r="G171" s="243"/>
      <c r="H171" s="246">
        <v>68.590000000000003</v>
      </c>
      <c r="I171" s="247"/>
      <c r="J171" s="243"/>
      <c r="K171" s="243"/>
      <c r="L171" s="248"/>
      <c r="M171" s="249"/>
      <c r="N171" s="250"/>
      <c r="O171" s="250"/>
      <c r="P171" s="250"/>
      <c r="Q171" s="250"/>
      <c r="R171" s="250"/>
      <c r="S171" s="250"/>
      <c r="T171" s="251"/>
      <c r="U171" s="12"/>
      <c r="V171" s="12"/>
      <c r="W171" s="12"/>
      <c r="X171" s="12"/>
      <c r="Y171" s="12"/>
      <c r="Z171" s="12"/>
      <c r="AA171" s="12"/>
      <c r="AB171" s="12"/>
      <c r="AC171" s="12"/>
      <c r="AD171" s="12"/>
      <c r="AE171" s="12"/>
      <c r="AT171" s="252" t="s">
        <v>276</v>
      </c>
      <c r="AU171" s="252" t="s">
        <v>86</v>
      </c>
      <c r="AV171" s="12" t="s">
        <v>86</v>
      </c>
      <c r="AW171" s="12" t="s">
        <v>32</v>
      </c>
      <c r="AX171" s="12" t="s">
        <v>76</v>
      </c>
      <c r="AY171" s="252" t="s">
        <v>251</v>
      </c>
    </row>
    <row r="172" s="15" customFormat="1">
      <c r="A172" s="15"/>
      <c r="B172" s="274"/>
      <c r="C172" s="275"/>
      <c r="D172" s="234" t="s">
        <v>276</v>
      </c>
      <c r="E172" s="276" t="s">
        <v>1</v>
      </c>
      <c r="F172" s="277" t="s">
        <v>423</v>
      </c>
      <c r="G172" s="275"/>
      <c r="H172" s="278">
        <v>68.590000000000003</v>
      </c>
      <c r="I172" s="279"/>
      <c r="J172" s="275"/>
      <c r="K172" s="275"/>
      <c r="L172" s="280"/>
      <c r="M172" s="281"/>
      <c r="N172" s="282"/>
      <c r="O172" s="282"/>
      <c r="P172" s="282"/>
      <c r="Q172" s="282"/>
      <c r="R172" s="282"/>
      <c r="S172" s="282"/>
      <c r="T172" s="283"/>
      <c r="U172" s="15"/>
      <c r="V172" s="15"/>
      <c r="W172" s="15"/>
      <c r="X172" s="15"/>
      <c r="Y172" s="15"/>
      <c r="Z172" s="15"/>
      <c r="AA172" s="15"/>
      <c r="AB172" s="15"/>
      <c r="AC172" s="15"/>
      <c r="AD172" s="15"/>
      <c r="AE172" s="15"/>
      <c r="AT172" s="284" t="s">
        <v>276</v>
      </c>
      <c r="AU172" s="284" t="s">
        <v>86</v>
      </c>
      <c r="AV172" s="15" t="s">
        <v>254</v>
      </c>
      <c r="AW172" s="15" t="s">
        <v>32</v>
      </c>
      <c r="AX172" s="15" t="s">
        <v>84</v>
      </c>
      <c r="AY172" s="284" t="s">
        <v>251</v>
      </c>
    </row>
    <row r="173" s="2" customFormat="1" ht="24.15" customHeight="1">
      <c r="A173" s="38"/>
      <c r="B173" s="39"/>
      <c r="C173" s="220" t="s">
        <v>299</v>
      </c>
      <c r="D173" s="220" t="s">
        <v>255</v>
      </c>
      <c r="E173" s="221" t="s">
        <v>1365</v>
      </c>
      <c r="F173" s="222" t="s">
        <v>1366</v>
      </c>
      <c r="G173" s="223" t="s">
        <v>592</v>
      </c>
      <c r="H173" s="224">
        <v>86</v>
      </c>
      <c r="I173" s="225"/>
      <c r="J173" s="226">
        <f>ROUND(I173*H173,2)</f>
        <v>0</v>
      </c>
      <c r="K173" s="227"/>
      <c r="L173" s="44"/>
      <c r="M173" s="228" t="s">
        <v>1</v>
      </c>
      <c r="N173" s="229" t="s">
        <v>41</v>
      </c>
      <c r="O173" s="91"/>
      <c r="P173" s="230">
        <f>O173*H173</f>
        <v>0</v>
      </c>
      <c r="Q173" s="230">
        <v>0</v>
      </c>
      <c r="R173" s="230">
        <f>Q173*H173</f>
        <v>0</v>
      </c>
      <c r="S173" s="230">
        <v>0</v>
      </c>
      <c r="T173" s="231">
        <f>S173*H173</f>
        <v>0</v>
      </c>
      <c r="U173" s="38"/>
      <c r="V173" s="38"/>
      <c r="W173" s="38"/>
      <c r="X173" s="38"/>
      <c r="Y173" s="38"/>
      <c r="Z173" s="38"/>
      <c r="AA173" s="38"/>
      <c r="AB173" s="38"/>
      <c r="AC173" s="38"/>
      <c r="AD173" s="38"/>
      <c r="AE173" s="38"/>
      <c r="AR173" s="232" t="s">
        <v>254</v>
      </c>
      <c r="AT173" s="232" t="s">
        <v>255</v>
      </c>
      <c r="AU173" s="232" t="s">
        <v>86</v>
      </c>
      <c r="AY173" s="17" t="s">
        <v>251</v>
      </c>
      <c r="BE173" s="233">
        <f>IF(N173="základní",J173,0)</f>
        <v>0</v>
      </c>
      <c r="BF173" s="233">
        <f>IF(N173="snížená",J173,0)</f>
        <v>0</v>
      </c>
      <c r="BG173" s="233">
        <f>IF(N173="zákl. přenesená",J173,0)</f>
        <v>0</v>
      </c>
      <c r="BH173" s="233">
        <f>IF(N173="sníž. přenesená",J173,0)</f>
        <v>0</v>
      </c>
      <c r="BI173" s="233">
        <f>IF(N173="nulová",J173,0)</f>
        <v>0</v>
      </c>
      <c r="BJ173" s="17" t="s">
        <v>84</v>
      </c>
      <c r="BK173" s="233">
        <f>ROUND(I173*H173,2)</f>
        <v>0</v>
      </c>
      <c r="BL173" s="17" t="s">
        <v>254</v>
      </c>
      <c r="BM173" s="232" t="s">
        <v>2917</v>
      </c>
    </row>
    <row r="174" s="2" customFormat="1">
      <c r="A174" s="38"/>
      <c r="B174" s="39"/>
      <c r="C174" s="40"/>
      <c r="D174" s="234" t="s">
        <v>260</v>
      </c>
      <c r="E174" s="40"/>
      <c r="F174" s="235" t="s">
        <v>1368</v>
      </c>
      <c r="G174" s="40"/>
      <c r="H174" s="40"/>
      <c r="I174" s="236"/>
      <c r="J174" s="40"/>
      <c r="K174" s="40"/>
      <c r="L174" s="44"/>
      <c r="M174" s="237"/>
      <c r="N174" s="238"/>
      <c r="O174" s="91"/>
      <c r="P174" s="91"/>
      <c r="Q174" s="91"/>
      <c r="R174" s="91"/>
      <c r="S174" s="91"/>
      <c r="T174" s="92"/>
      <c r="U174" s="38"/>
      <c r="V174" s="38"/>
      <c r="W174" s="38"/>
      <c r="X174" s="38"/>
      <c r="Y174" s="38"/>
      <c r="Z174" s="38"/>
      <c r="AA174" s="38"/>
      <c r="AB174" s="38"/>
      <c r="AC174" s="38"/>
      <c r="AD174" s="38"/>
      <c r="AE174" s="38"/>
      <c r="AT174" s="17" t="s">
        <v>260</v>
      </c>
      <c r="AU174" s="17" t="s">
        <v>86</v>
      </c>
    </row>
    <row r="175" s="2" customFormat="1">
      <c r="A175" s="38"/>
      <c r="B175" s="39"/>
      <c r="C175" s="40"/>
      <c r="D175" s="240" t="s">
        <v>274</v>
      </c>
      <c r="E175" s="40"/>
      <c r="F175" s="241" t="s">
        <v>1369</v>
      </c>
      <c r="G175" s="40"/>
      <c r="H175" s="40"/>
      <c r="I175" s="236"/>
      <c r="J175" s="40"/>
      <c r="K175" s="40"/>
      <c r="L175" s="44"/>
      <c r="M175" s="237"/>
      <c r="N175" s="238"/>
      <c r="O175" s="91"/>
      <c r="P175" s="91"/>
      <c r="Q175" s="91"/>
      <c r="R175" s="91"/>
      <c r="S175" s="91"/>
      <c r="T175" s="92"/>
      <c r="U175" s="38"/>
      <c r="V175" s="38"/>
      <c r="W175" s="38"/>
      <c r="X175" s="38"/>
      <c r="Y175" s="38"/>
      <c r="Z175" s="38"/>
      <c r="AA175" s="38"/>
      <c r="AB175" s="38"/>
      <c r="AC175" s="38"/>
      <c r="AD175" s="38"/>
      <c r="AE175" s="38"/>
      <c r="AT175" s="17" t="s">
        <v>274</v>
      </c>
      <c r="AU175" s="17" t="s">
        <v>86</v>
      </c>
    </row>
    <row r="176" s="13" customFormat="1">
      <c r="A176" s="13"/>
      <c r="B176" s="253"/>
      <c r="C176" s="254"/>
      <c r="D176" s="234" t="s">
        <v>276</v>
      </c>
      <c r="E176" s="255" t="s">
        <v>1</v>
      </c>
      <c r="F176" s="256" t="s">
        <v>2902</v>
      </c>
      <c r="G176" s="254"/>
      <c r="H176" s="255" t="s">
        <v>1</v>
      </c>
      <c r="I176" s="257"/>
      <c r="J176" s="254"/>
      <c r="K176" s="254"/>
      <c r="L176" s="258"/>
      <c r="M176" s="259"/>
      <c r="N176" s="260"/>
      <c r="O176" s="260"/>
      <c r="P176" s="260"/>
      <c r="Q176" s="260"/>
      <c r="R176" s="260"/>
      <c r="S176" s="260"/>
      <c r="T176" s="261"/>
      <c r="U176" s="13"/>
      <c r="V176" s="13"/>
      <c r="W176" s="13"/>
      <c r="X176" s="13"/>
      <c r="Y176" s="13"/>
      <c r="Z176" s="13"/>
      <c r="AA176" s="13"/>
      <c r="AB176" s="13"/>
      <c r="AC176" s="13"/>
      <c r="AD176" s="13"/>
      <c r="AE176" s="13"/>
      <c r="AT176" s="262" t="s">
        <v>276</v>
      </c>
      <c r="AU176" s="262" t="s">
        <v>86</v>
      </c>
      <c r="AV176" s="13" t="s">
        <v>84</v>
      </c>
      <c r="AW176" s="13" t="s">
        <v>32</v>
      </c>
      <c r="AX176" s="13" t="s">
        <v>76</v>
      </c>
      <c r="AY176" s="262" t="s">
        <v>251</v>
      </c>
    </row>
    <row r="177" s="13" customFormat="1">
      <c r="A177" s="13"/>
      <c r="B177" s="253"/>
      <c r="C177" s="254"/>
      <c r="D177" s="234" t="s">
        <v>276</v>
      </c>
      <c r="E177" s="255" t="s">
        <v>1</v>
      </c>
      <c r="F177" s="256" t="s">
        <v>2918</v>
      </c>
      <c r="G177" s="254"/>
      <c r="H177" s="255" t="s">
        <v>1</v>
      </c>
      <c r="I177" s="257"/>
      <c r="J177" s="254"/>
      <c r="K177" s="254"/>
      <c r="L177" s="258"/>
      <c r="M177" s="259"/>
      <c r="N177" s="260"/>
      <c r="O177" s="260"/>
      <c r="P177" s="260"/>
      <c r="Q177" s="260"/>
      <c r="R177" s="260"/>
      <c r="S177" s="260"/>
      <c r="T177" s="261"/>
      <c r="U177" s="13"/>
      <c r="V177" s="13"/>
      <c r="W177" s="13"/>
      <c r="X177" s="13"/>
      <c r="Y177" s="13"/>
      <c r="Z177" s="13"/>
      <c r="AA177" s="13"/>
      <c r="AB177" s="13"/>
      <c r="AC177" s="13"/>
      <c r="AD177" s="13"/>
      <c r="AE177" s="13"/>
      <c r="AT177" s="262" t="s">
        <v>276</v>
      </c>
      <c r="AU177" s="262" t="s">
        <v>86</v>
      </c>
      <c r="AV177" s="13" t="s">
        <v>84</v>
      </c>
      <c r="AW177" s="13" t="s">
        <v>32</v>
      </c>
      <c r="AX177" s="13" t="s">
        <v>76</v>
      </c>
      <c r="AY177" s="262" t="s">
        <v>251</v>
      </c>
    </row>
    <row r="178" s="12" customFormat="1">
      <c r="A178" s="12"/>
      <c r="B178" s="242"/>
      <c r="C178" s="243"/>
      <c r="D178" s="234" t="s">
        <v>276</v>
      </c>
      <c r="E178" s="244" t="s">
        <v>1</v>
      </c>
      <c r="F178" s="245" t="s">
        <v>3180</v>
      </c>
      <c r="G178" s="243"/>
      <c r="H178" s="246">
        <v>86</v>
      </c>
      <c r="I178" s="247"/>
      <c r="J178" s="243"/>
      <c r="K178" s="243"/>
      <c r="L178" s="248"/>
      <c r="M178" s="249"/>
      <c r="N178" s="250"/>
      <c r="O178" s="250"/>
      <c r="P178" s="250"/>
      <c r="Q178" s="250"/>
      <c r="R178" s="250"/>
      <c r="S178" s="250"/>
      <c r="T178" s="251"/>
      <c r="U178" s="12"/>
      <c r="V178" s="12"/>
      <c r="W178" s="12"/>
      <c r="X178" s="12"/>
      <c r="Y178" s="12"/>
      <c r="Z178" s="12"/>
      <c r="AA178" s="12"/>
      <c r="AB178" s="12"/>
      <c r="AC178" s="12"/>
      <c r="AD178" s="12"/>
      <c r="AE178" s="12"/>
      <c r="AT178" s="252" t="s">
        <v>276</v>
      </c>
      <c r="AU178" s="252" t="s">
        <v>86</v>
      </c>
      <c r="AV178" s="12" t="s">
        <v>86</v>
      </c>
      <c r="AW178" s="12" t="s">
        <v>32</v>
      </c>
      <c r="AX178" s="12" t="s">
        <v>76</v>
      </c>
      <c r="AY178" s="252" t="s">
        <v>251</v>
      </c>
    </row>
    <row r="179" s="15" customFormat="1">
      <c r="A179" s="15"/>
      <c r="B179" s="274"/>
      <c r="C179" s="275"/>
      <c r="D179" s="234" t="s">
        <v>276</v>
      </c>
      <c r="E179" s="276" t="s">
        <v>2837</v>
      </c>
      <c r="F179" s="277" t="s">
        <v>423</v>
      </c>
      <c r="G179" s="275"/>
      <c r="H179" s="278">
        <v>86</v>
      </c>
      <c r="I179" s="279"/>
      <c r="J179" s="275"/>
      <c r="K179" s="275"/>
      <c r="L179" s="280"/>
      <c r="M179" s="281"/>
      <c r="N179" s="282"/>
      <c r="O179" s="282"/>
      <c r="P179" s="282"/>
      <c r="Q179" s="282"/>
      <c r="R179" s="282"/>
      <c r="S179" s="282"/>
      <c r="T179" s="283"/>
      <c r="U179" s="15"/>
      <c r="V179" s="15"/>
      <c r="W179" s="15"/>
      <c r="X179" s="15"/>
      <c r="Y179" s="15"/>
      <c r="Z179" s="15"/>
      <c r="AA179" s="15"/>
      <c r="AB179" s="15"/>
      <c r="AC179" s="15"/>
      <c r="AD179" s="15"/>
      <c r="AE179" s="15"/>
      <c r="AT179" s="284" t="s">
        <v>276</v>
      </c>
      <c r="AU179" s="284" t="s">
        <v>86</v>
      </c>
      <c r="AV179" s="15" t="s">
        <v>254</v>
      </c>
      <c r="AW179" s="15" t="s">
        <v>32</v>
      </c>
      <c r="AX179" s="15" t="s">
        <v>84</v>
      </c>
      <c r="AY179" s="284" t="s">
        <v>251</v>
      </c>
    </row>
    <row r="180" s="13" customFormat="1">
      <c r="A180" s="13"/>
      <c r="B180" s="253"/>
      <c r="C180" s="254"/>
      <c r="D180" s="234" t="s">
        <v>276</v>
      </c>
      <c r="E180" s="255" t="s">
        <v>1</v>
      </c>
      <c r="F180" s="256" t="s">
        <v>2921</v>
      </c>
      <c r="G180" s="254"/>
      <c r="H180" s="255" t="s">
        <v>1</v>
      </c>
      <c r="I180" s="257"/>
      <c r="J180" s="254"/>
      <c r="K180" s="254"/>
      <c r="L180" s="258"/>
      <c r="M180" s="259"/>
      <c r="N180" s="260"/>
      <c r="O180" s="260"/>
      <c r="P180" s="260"/>
      <c r="Q180" s="260"/>
      <c r="R180" s="260"/>
      <c r="S180" s="260"/>
      <c r="T180" s="261"/>
      <c r="U180" s="13"/>
      <c r="V180" s="13"/>
      <c r="W180" s="13"/>
      <c r="X180" s="13"/>
      <c r="Y180" s="13"/>
      <c r="Z180" s="13"/>
      <c r="AA180" s="13"/>
      <c r="AB180" s="13"/>
      <c r="AC180" s="13"/>
      <c r="AD180" s="13"/>
      <c r="AE180" s="13"/>
      <c r="AT180" s="262" t="s">
        <v>276</v>
      </c>
      <c r="AU180" s="262" t="s">
        <v>86</v>
      </c>
      <c r="AV180" s="13" t="s">
        <v>84</v>
      </c>
      <c r="AW180" s="13" t="s">
        <v>32</v>
      </c>
      <c r="AX180" s="13" t="s">
        <v>76</v>
      </c>
      <c r="AY180" s="262" t="s">
        <v>251</v>
      </c>
    </row>
    <row r="181" s="2" customFormat="1" ht="24.15" customHeight="1">
      <c r="A181" s="38"/>
      <c r="B181" s="39"/>
      <c r="C181" s="220" t="s">
        <v>306</v>
      </c>
      <c r="D181" s="220" t="s">
        <v>255</v>
      </c>
      <c r="E181" s="221" t="s">
        <v>1406</v>
      </c>
      <c r="F181" s="222" t="s">
        <v>617</v>
      </c>
      <c r="G181" s="223" t="s">
        <v>409</v>
      </c>
      <c r="H181" s="224">
        <v>322</v>
      </c>
      <c r="I181" s="225"/>
      <c r="J181" s="226">
        <f>ROUND(I181*H181,2)</f>
        <v>0</v>
      </c>
      <c r="K181" s="227"/>
      <c r="L181" s="44"/>
      <c r="M181" s="228" t="s">
        <v>1</v>
      </c>
      <c r="N181" s="229" t="s">
        <v>41</v>
      </c>
      <c r="O181" s="91"/>
      <c r="P181" s="230">
        <f>O181*H181</f>
        <v>0</v>
      </c>
      <c r="Q181" s="230">
        <v>0</v>
      </c>
      <c r="R181" s="230">
        <f>Q181*H181</f>
        <v>0</v>
      </c>
      <c r="S181" s="230">
        <v>0</v>
      </c>
      <c r="T181" s="231">
        <f>S181*H181</f>
        <v>0</v>
      </c>
      <c r="U181" s="38"/>
      <c r="V181" s="38"/>
      <c r="W181" s="38"/>
      <c r="X181" s="38"/>
      <c r="Y181" s="38"/>
      <c r="Z181" s="38"/>
      <c r="AA181" s="38"/>
      <c r="AB181" s="38"/>
      <c r="AC181" s="38"/>
      <c r="AD181" s="38"/>
      <c r="AE181" s="38"/>
      <c r="AR181" s="232" t="s">
        <v>254</v>
      </c>
      <c r="AT181" s="232" t="s">
        <v>255</v>
      </c>
      <c r="AU181" s="232" t="s">
        <v>86</v>
      </c>
      <c r="AY181" s="17" t="s">
        <v>251</v>
      </c>
      <c r="BE181" s="233">
        <f>IF(N181="základní",J181,0)</f>
        <v>0</v>
      </c>
      <c r="BF181" s="233">
        <f>IF(N181="snížená",J181,0)</f>
        <v>0</v>
      </c>
      <c r="BG181" s="233">
        <f>IF(N181="zákl. přenesená",J181,0)</f>
        <v>0</v>
      </c>
      <c r="BH181" s="233">
        <f>IF(N181="sníž. přenesená",J181,0)</f>
        <v>0</v>
      </c>
      <c r="BI181" s="233">
        <f>IF(N181="nulová",J181,0)</f>
        <v>0</v>
      </c>
      <c r="BJ181" s="17" t="s">
        <v>84</v>
      </c>
      <c r="BK181" s="233">
        <f>ROUND(I181*H181,2)</f>
        <v>0</v>
      </c>
      <c r="BL181" s="17" t="s">
        <v>254</v>
      </c>
      <c r="BM181" s="232" t="s">
        <v>2922</v>
      </c>
    </row>
    <row r="182" s="2" customFormat="1">
      <c r="A182" s="38"/>
      <c r="B182" s="39"/>
      <c r="C182" s="40"/>
      <c r="D182" s="234" t="s">
        <v>260</v>
      </c>
      <c r="E182" s="40"/>
      <c r="F182" s="235" t="s">
        <v>619</v>
      </c>
      <c r="G182" s="40"/>
      <c r="H182" s="40"/>
      <c r="I182" s="236"/>
      <c r="J182" s="40"/>
      <c r="K182" s="40"/>
      <c r="L182" s="44"/>
      <c r="M182" s="237"/>
      <c r="N182" s="238"/>
      <c r="O182" s="91"/>
      <c r="P182" s="91"/>
      <c r="Q182" s="91"/>
      <c r="R182" s="91"/>
      <c r="S182" s="91"/>
      <c r="T182" s="92"/>
      <c r="U182" s="38"/>
      <c r="V182" s="38"/>
      <c r="W182" s="38"/>
      <c r="X182" s="38"/>
      <c r="Y182" s="38"/>
      <c r="Z182" s="38"/>
      <c r="AA182" s="38"/>
      <c r="AB182" s="38"/>
      <c r="AC182" s="38"/>
      <c r="AD182" s="38"/>
      <c r="AE182" s="38"/>
      <c r="AT182" s="17" t="s">
        <v>260</v>
      </c>
      <c r="AU182" s="17" t="s">
        <v>86</v>
      </c>
    </row>
    <row r="183" s="2" customFormat="1">
      <c r="A183" s="38"/>
      <c r="B183" s="39"/>
      <c r="C183" s="40"/>
      <c r="D183" s="240" t="s">
        <v>274</v>
      </c>
      <c r="E183" s="40"/>
      <c r="F183" s="241" t="s">
        <v>1408</v>
      </c>
      <c r="G183" s="40"/>
      <c r="H183" s="40"/>
      <c r="I183" s="236"/>
      <c r="J183" s="40"/>
      <c r="K183" s="40"/>
      <c r="L183" s="44"/>
      <c r="M183" s="237"/>
      <c r="N183" s="238"/>
      <c r="O183" s="91"/>
      <c r="P183" s="91"/>
      <c r="Q183" s="91"/>
      <c r="R183" s="91"/>
      <c r="S183" s="91"/>
      <c r="T183" s="92"/>
      <c r="U183" s="38"/>
      <c r="V183" s="38"/>
      <c r="W183" s="38"/>
      <c r="X183" s="38"/>
      <c r="Y183" s="38"/>
      <c r="Z183" s="38"/>
      <c r="AA183" s="38"/>
      <c r="AB183" s="38"/>
      <c r="AC183" s="38"/>
      <c r="AD183" s="38"/>
      <c r="AE183" s="38"/>
      <c r="AT183" s="17" t="s">
        <v>274</v>
      </c>
      <c r="AU183" s="17" t="s">
        <v>86</v>
      </c>
    </row>
    <row r="184" s="13" customFormat="1">
      <c r="A184" s="13"/>
      <c r="B184" s="253"/>
      <c r="C184" s="254"/>
      <c r="D184" s="234" t="s">
        <v>276</v>
      </c>
      <c r="E184" s="255" t="s">
        <v>1</v>
      </c>
      <c r="F184" s="256" t="s">
        <v>1409</v>
      </c>
      <c r="G184" s="254"/>
      <c r="H184" s="255" t="s">
        <v>1</v>
      </c>
      <c r="I184" s="257"/>
      <c r="J184" s="254"/>
      <c r="K184" s="254"/>
      <c r="L184" s="258"/>
      <c r="M184" s="259"/>
      <c r="N184" s="260"/>
      <c r="O184" s="260"/>
      <c r="P184" s="260"/>
      <c r="Q184" s="260"/>
      <c r="R184" s="260"/>
      <c r="S184" s="260"/>
      <c r="T184" s="261"/>
      <c r="U184" s="13"/>
      <c r="V184" s="13"/>
      <c r="W184" s="13"/>
      <c r="X184" s="13"/>
      <c r="Y184" s="13"/>
      <c r="Z184" s="13"/>
      <c r="AA184" s="13"/>
      <c r="AB184" s="13"/>
      <c r="AC184" s="13"/>
      <c r="AD184" s="13"/>
      <c r="AE184" s="13"/>
      <c r="AT184" s="262" t="s">
        <v>276</v>
      </c>
      <c r="AU184" s="262" t="s">
        <v>86</v>
      </c>
      <c r="AV184" s="13" t="s">
        <v>84</v>
      </c>
      <c r="AW184" s="13" t="s">
        <v>32</v>
      </c>
      <c r="AX184" s="13" t="s">
        <v>76</v>
      </c>
      <c r="AY184" s="262" t="s">
        <v>251</v>
      </c>
    </row>
    <row r="185" s="12" customFormat="1">
      <c r="A185" s="12"/>
      <c r="B185" s="242"/>
      <c r="C185" s="243"/>
      <c r="D185" s="234" t="s">
        <v>276</v>
      </c>
      <c r="E185" s="244" t="s">
        <v>1</v>
      </c>
      <c r="F185" s="245" t="s">
        <v>3181</v>
      </c>
      <c r="G185" s="243"/>
      <c r="H185" s="246">
        <v>322</v>
      </c>
      <c r="I185" s="247"/>
      <c r="J185" s="243"/>
      <c r="K185" s="243"/>
      <c r="L185" s="248"/>
      <c r="M185" s="249"/>
      <c r="N185" s="250"/>
      <c r="O185" s="250"/>
      <c r="P185" s="250"/>
      <c r="Q185" s="250"/>
      <c r="R185" s="250"/>
      <c r="S185" s="250"/>
      <c r="T185" s="251"/>
      <c r="U185" s="12"/>
      <c r="V185" s="12"/>
      <c r="W185" s="12"/>
      <c r="X185" s="12"/>
      <c r="Y185" s="12"/>
      <c r="Z185" s="12"/>
      <c r="AA185" s="12"/>
      <c r="AB185" s="12"/>
      <c r="AC185" s="12"/>
      <c r="AD185" s="12"/>
      <c r="AE185" s="12"/>
      <c r="AT185" s="252" t="s">
        <v>276</v>
      </c>
      <c r="AU185" s="252" t="s">
        <v>86</v>
      </c>
      <c r="AV185" s="12" t="s">
        <v>86</v>
      </c>
      <c r="AW185" s="12" t="s">
        <v>32</v>
      </c>
      <c r="AX185" s="12" t="s">
        <v>76</v>
      </c>
      <c r="AY185" s="252" t="s">
        <v>251</v>
      </c>
    </row>
    <row r="186" s="15" customFormat="1">
      <c r="A186" s="15"/>
      <c r="B186" s="274"/>
      <c r="C186" s="275"/>
      <c r="D186" s="234" t="s">
        <v>276</v>
      </c>
      <c r="E186" s="276" t="s">
        <v>1181</v>
      </c>
      <c r="F186" s="277" t="s">
        <v>423</v>
      </c>
      <c r="G186" s="275"/>
      <c r="H186" s="278">
        <v>322</v>
      </c>
      <c r="I186" s="279"/>
      <c r="J186" s="275"/>
      <c r="K186" s="275"/>
      <c r="L186" s="280"/>
      <c r="M186" s="281"/>
      <c r="N186" s="282"/>
      <c r="O186" s="282"/>
      <c r="P186" s="282"/>
      <c r="Q186" s="282"/>
      <c r="R186" s="282"/>
      <c r="S186" s="282"/>
      <c r="T186" s="283"/>
      <c r="U186" s="15"/>
      <c r="V186" s="15"/>
      <c r="W186" s="15"/>
      <c r="X186" s="15"/>
      <c r="Y186" s="15"/>
      <c r="Z186" s="15"/>
      <c r="AA186" s="15"/>
      <c r="AB186" s="15"/>
      <c r="AC186" s="15"/>
      <c r="AD186" s="15"/>
      <c r="AE186" s="15"/>
      <c r="AT186" s="284" t="s">
        <v>276</v>
      </c>
      <c r="AU186" s="284" t="s">
        <v>86</v>
      </c>
      <c r="AV186" s="15" t="s">
        <v>254</v>
      </c>
      <c r="AW186" s="15" t="s">
        <v>32</v>
      </c>
      <c r="AX186" s="15" t="s">
        <v>84</v>
      </c>
      <c r="AY186" s="284" t="s">
        <v>251</v>
      </c>
    </row>
    <row r="187" s="2" customFormat="1" ht="24.15" customHeight="1">
      <c r="A187" s="38"/>
      <c r="B187" s="39"/>
      <c r="C187" s="220" t="s">
        <v>311</v>
      </c>
      <c r="D187" s="220" t="s">
        <v>255</v>
      </c>
      <c r="E187" s="221" t="s">
        <v>2225</v>
      </c>
      <c r="F187" s="222" t="s">
        <v>2226</v>
      </c>
      <c r="G187" s="223" t="s">
        <v>409</v>
      </c>
      <c r="H187" s="224">
        <v>63.240000000000002</v>
      </c>
      <c r="I187" s="225"/>
      <c r="J187" s="226">
        <f>ROUND(I187*H187,2)</f>
        <v>0</v>
      </c>
      <c r="K187" s="227"/>
      <c r="L187" s="44"/>
      <c r="M187" s="228" t="s">
        <v>1</v>
      </c>
      <c r="N187" s="229" t="s">
        <v>41</v>
      </c>
      <c r="O187" s="91"/>
      <c r="P187" s="230">
        <f>O187*H187</f>
        <v>0</v>
      </c>
      <c r="Q187" s="230">
        <v>0</v>
      </c>
      <c r="R187" s="230">
        <f>Q187*H187</f>
        <v>0</v>
      </c>
      <c r="S187" s="230">
        <v>0</v>
      </c>
      <c r="T187" s="231">
        <f>S187*H187</f>
        <v>0</v>
      </c>
      <c r="U187" s="38"/>
      <c r="V187" s="38"/>
      <c r="W187" s="38"/>
      <c r="X187" s="38"/>
      <c r="Y187" s="38"/>
      <c r="Z187" s="38"/>
      <c r="AA187" s="38"/>
      <c r="AB187" s="38"/>
      <c r="AC187" s="38"/>
      <c r="AD187" s="38"/>
      <c r="AE187" s="38"/>
      <c r="AR187" s="232" t="s">
        <v>254</v>
      </c>
      <c r="AT187" s="232" t="s">
        <v>255</v>
      </c>
      <c r="AU187" s="232" t="s">
        <v>86</v>
      </c>
      <c r="AY187" s="17" t="s">
        <v>251</v>
      </c>
      <c r="BE187" s="233">
        <f>IF(N187="základní",J187,0)</f>
        <v>0</v>
      </c>
      <c r="BF187" s="233">
        <f>IF(N187="snížená",J187,0)</f>
        <v>0</v>
      </c>
      <c r="BG187" s="233">
        <f>IF(N187="zákl. přenesená",J187,0)</f>
        <v>0</v>
      </c>
      <c r="BH187" s="233">
        <f>IF(N187="sníž. přenesená",J187,0)</f>
        <v>0</v>
      </c>
      <c r="BI187" s="233">
        <f>IF(N187="nulová",J187,0)</f>
        <v>0</v>
      </c>
      <c r="BJ187" s="17" t="s">
        <v>84</v>
      </c>
      <c r="BK187" s="233">
        <f>ROUND(I187*H187,2)</f>
        <v>0</v>
      </c>
      <c r="BL187" s="17" t="s">
        <v>254</v>
      </c>
      <c r="BM187" s="232" t="s">
        <v>2936</v>
      </c>
    </row>
    <row r="188" s="2" customFormat="1">
      <c r="A188" s="38"/>
      <c r="B188" s="39"/>
      <c r="C188" s="40"/>
      <c r="D188" s="234" t="s">
        <v>260</v>
      </c>
      <c r="E188" s="40"/>
      <c r="F188" s="235" t="s">
        <v>2228</v>
      </c>
      <c r="G188" s="40"/>
      <c r="H188" s="40"/>
      <c r="I188" s="236"/>
      <c r="J188" s="40"/>
      <c r="K188" s="40"/>
      <c r="L188" s="44"/>
      <c r="M188" s="237"/>
      <c r="N188" s="238"/>
      <c r="O188" s="91"/>
      <c r="P188" s="91"/>
      <c r="Q188" s="91"/>
      <c r="R188" s="91"/>
      <c r="S188" s="91"/>
      <c r="T188" s="92"/>
      <c r="U188" s="38"/>
      <c r="V188" s="38"/>
      <c r="W188" s="38"/>
      <c r="X188" s="38"/>
      <c r="Y188" s="38"/>
      <c r="Z188" s="38"/>
      <c r="AA188" s="38"/>
      <c r="AB188" s="38"/>
      <c r="AC188" s="38"/>
      <c r="AD188" s="38"/>
      <c r="AE188" s="38"/>
      <c r="AT188" s="17" t="s">
        <v>260</v>
      </c>
      <c r="AU188" s="17" t="s">
        <v>86</v>
      </c>
    </row>
    <row r="189" s="2" customFormat="1">
      <c r="A189" s="38"/>
      <c r="B189" s="39"/>
      <c r="C189" s="40"/>
      <c r="D189" s="240" t="s">
        <v>274</v>
      </c>
      <c r="E189" s="40"/>
      <c r="F189" s="241" t="s">
        <v>2229</v>
      </c>
      <c r="G189" s="40"/>
      <c r="H189" s="40"/>
      <c r="I189" s="236"/>
      <c r="J189" s="40"/>
      <c r="K189" s="40"/>
      <c r="L189" s="44"/>
      <c r="M189" s="237"/>
      <c r="N189" s="238"/>
      <c r="O189" s="91"/>
      <c r="P189" s="91"/>
      <c r="Q189" s="91"/>
      <c r="R189" s="91"/>
      <c r="S189" s="91"/>
      <c r="T189" s="92"/>
      <c r="U189" s="38"/>
      <c r="V189" s="38"/>
      <c r="W189" s="38"/>
      <c r="X189" s="38"/>
      <c r="Y189" s="38"/>
      <c r="Z189" s="38"/>
      <c r="AA189" s="38"/>
      <c r="AB189" s="38"/>
      <c r="AC189" s="38"/>
      <c r="AD189" s="38"/>
      <c r="AE189" s="38"/>
      <c r="AT189" s="17" t="s">
        <v>274</v>
      </c>
      <c r="AU189" s="17" t="s">
        <v>86</v>
      </c>
    </row>
    <row r="190" s="12" customFormat="1">
      <c r="A190" s="12"/>
      <c r="B190" s="242"/>
      <c r="C190" s="243"/>
      <c r="D190" s="234" t="s">
        <v>276</v>
      </c>
      <c r="E190" s="244" t="s">
        <v>1</v>
      </c>
      <c r="F190" s="245" t="s">
        <v>2153</v>
      </c>
      <c r="G190" s="243"/>
      <c r="H190" s="246">
        <v>63.240000000000002</v>
      </c>
      <c r="I190" s="247"/>
      <c r="J190" s="243"/>
      <c r="K190" s="243"/>
      <c r="L190" s="248"/>
      <c r="M190" s="249"/>
      <c r="N190" s="250"/>
      <c r="O190" s="250"/>
      <c r="P190" s="250"/>
      <c r="Q190" s="250"/>
      <c r="R190" s="250"/>
      <c r="S190" s="250"/>
      <c r="T190" s="251"/>
      <c r="U190" s="12"/>
      <c r="V190" s="12"/>
      <c r="W190" s="12"/>
      <c r="X190" s="12"/>
      <c r="Y190" s="12"/>
      <c r="Z190" s="12"/>
      <c r="AA190" s="12"/>
      <c r="AB190" s="12"/>
      <c r="AC190" s="12"/>
      <c r="AD190" s="12"/>
      <c r="AE190" s="12"/>
      <c r="AT190" s="252" t="s">
        <v>276</v>
      </c>
      <c r="AU190" s="252" t="s">
        <v>86</v>
      </c>
      <c r="AV190" s="12" t="s">
        <v>86</v>
      </c>
      <c r="AW190" s="12" t="s">
        <v>32</v>
      </c>
      <c r="AX190" s="12" t="s">
        <v>84</v>
      </c>
      <c r="AY190" s="252" t="s">
        <v>251</v>
      </c>
    </row>
    <row r="191" s="2" customFormat="1" ht="16.5" customHeight="1">
      <c r="A191" s="38"/>
      <c r="B191" s="39"/>
      <c r="C191" s="292" t="s">
        <v>319</v>
      </c>
      <c r="D191" s="292" t="s">
        <v>1133</v>
      </c>
      <c r="E191" s="293" t="s">
        <v>1134</v>
      </c>
      <c r="F191" s="294" t="s">
        <v>1135</v>
      </c>
      <c r="G191" s="295" t="s">
        <v>1136</v>
      </c>
      <c r="H191" s="296">
        <v>1.2649999999999999</v>
      </c>
      <c r="I191" s="297"/>
      <c r="J191" s="298">
        <f>ROUND(I191*H191,2)</f>
        <v>0</v>
      </c>
      <c r="K191" s="299"/>
      <c r="L191" s="300"/>
      <c r="M191" s="301" t="s">
        <v>1</v>
      </c>
      <c r="N191" s="302" t="s">
        <v>41</v>
      </c>
      <c r="O191" s="91"/>
      <c r="P191" s="230">
        <f>O191*H191</f>
        <v>0</v>
      </c>
      <c r="Q191" s="230">
        <v>0.001</v>
      </c>
      <c r="R191" s="230">
        <f>Q191*H191</f>
        <v>0.0012649999999999999</v>
      </c>
      <c r="S191" s="230">
        <v>0</v>
      </c>
      <c r="T191" s="231">
        <f>S191*H191</f>
        <v>0</v>
      </c>
      <c r="U191" s="38"/>
      <c r="V191" s="38"/>
      <c r="W191" s="38"/>
      <c r="X191" s="38"/>
      <c r="Y191" s="38"/>
      <c r="Z191" s="38"/>
      <c r="AA191" s="38"/>
      <c r="AB191" s="38"/>
      <c r="AC191" s="38"/>
      <c r="AD191" s="38"/>
      <c r="AE191" s="38"/>
      <c r="AR191" s="232" t="s">
        <v>299</v>
      </c>
      <c r="AT191" s="232" t="s">
        <v>1133</v>
      </c>
      <c r="AU191" s="232" t="s">
        <v>86</v>
      </c>
      <c r="AY191" s="17" t="s">
        <v>251</v>
      </c>
      <c r="BE191" s="233">
        <f>IF(N191="základní",J191,0)</f>
        <v>0</v>
      </c>
      <c r="BF191" s="233">
        <f>IF(N191="snížená",J191,0)</f>
        <v>0</v>
      </c>
      <c r="BG191" s="233">
        <f>IF(N191="zákl. přenesená",J191,0)</f>
        <v>0</v>
      </c>
      <c r="BH191" s="233">
        <f>IF(N191="sníž. přenesená",J191,0)</f>
        <v>0</v>
      </c>
      <c r="BI191" s="233">
        <f>IF(N191="nulová",J191,0)</f>
        <v>0</v>
      </c>
      <c r="BJ191" s="17" t="s">
        <v>84</v>
      </c>
      <c r="BK191" s="233">
        <f>ROUND(I191*H191,2)</f>
        <v>0</v>
      </c>
      <c r="BL191" s="17" t="s">
        <v>254</v>
      </c>
      <c r="BM191" s="232" t="s">
        <v>2937</v>
      </c>
    </row>
    <row r="192" s="2" customFormat="1">
      <c r="A192" s="38"/>
      <c r="B192" s="39"/>
      <c r="C192" s="40"/>
      <c r="D192" s="234" t="s">
        <v>260</v>
      </c>
      <c r="E192" s="40"/>
      <c r="F192" s="235" t="s">
        <v>1135</v>
      </c>
      <c r="G192" s="40"/>
      <c r="H192" s="40"/>
      <c r="I192" s="236"/>
      <c r="J192" s="40"/>
      <c r="K192" s="40"/>
      <c r="L192" s="44"/>
      <c r="M192" s="237"/>
      <c r="N192" s="238"/>
      <c r="O192" s="91"/>
      <c r="P192" s="91"/>
      <c r="Q192" s="91"/>
      <c r="R192" s="91"/>
      <c r="S192" s="91"/>
      <c r="T192" s="92"/>
      <c r="U192" s="38"/>
      <c r="V192" s="38"/>
      <c r="W192" s="38"/>
      <c r="X192" s="38"/>
      <c r="Y192" s="38"/>
      <c r="Z192" s="38"/>
      <c r="AA192" s="38"/>
      <c r="AB192" s="38"/>
      <c r="AC192" s="38"/>
      <c r="AD192" s="38"/>
      <c r="AE192" s="38"/>
      <c r="AT192" s="17" t="s">
        <v>260</v>
      </c>
      <c r="AU192" s="17" t="s">
        <v>86</v>
      </c>
    </row>
    <row r="193" s="12" customFormat="1">
      <c r="A193" s="12"/>
      <c r="B193" s="242"/>
      <c r="C193" s="243"/>
      <c r="D193" s="234" t="s">
        <v>276</v>
      </c>
      <c r="E193" s="243"/>
      <c r="F193" s="245" t="s">
        <v>3182</v>
      </c>
      <c r="G193" s="243"/>
      <c r="H193" s="246">
        <v>1.2649999999999999</v>
      </c>
      <c r="I193" s="247"/>
      <c r="J193" s="243"/>
      <c r="K193" s="243"/>
      <c r="L193" s="248"/>
      <c r="M193" s="249"/>
      <c r="N193" s="250"/>
      <c r="O193" s="250"/>
      <c r="P193" s="250"/>
      <c r="Q193" s="250"/>
      <c r="R193" s="250"/>
      <c r="S193" s="250"/>
      <c r="T193" s="251"/>
      <c r="U193" s="12"/>
      <c r="V193" s="12"/>
      <c r="W193" s="12"/>
      <c r="X193" s="12"/>
      <c r="Y193" s="12"/>
      <c r="Z193" s="12"/>
      <c r="AA193" s="12"/>
      <c r="AB193" s="12"/>
      <c r="AC193" s="12"/>
      <c r="AD193" s="12"/>
      <c r="AE193" s="12"/>
      <c r="AT193" s="252" t="s">
        <v>276</v>
      </c>
      <c r="AU193" s="252" t="s">
        <v>86</v>
      </c>
      <c r="AV193" s="12" t="s">
        <v>86</v>
      </c>
      <c r="AW193" s="12" t="s">
        <v>4</v>
      </c>
      <c r="AX193" s="12" t="s">
        <v>84</v>
      </c>
      <c r="AY193" s="252" t="s">
        <v>251</v>
      </c>
    </row>
    <row r="194" s="2" customFormat="1" ht="24.15" customHeight="1">
      <c r="A194" s="38"/>
      <c r="B194" s="39"/>
      <c r="C194" s="220" t="s">
        <v>8</v>
      </c>
      <c r="D194" s="220" t="s">
        <v>255</v>
      </c>
      <c r="E194" s="221" t="s">
        <v>1127</v>
      </c>
      <c r="F194" s="222" t="s">
        <v>1128</v>
      </c>
      <c r="G194" s="223" t="s">
        <v>409</v>
      </c>
      <c r="H194" s="224">
        <v>322</v>
      </c>
      <c r="I194" s="225"/>
      <c r="J194" s="226">
        <f>ROUND(I194*H194,2)</f>
        <v>0</v>
      </c>
      <c r="K194" s="227"/>
      <c r="L194" s="44"/>
      <c r="M194" s="228" t="s">
        <v>1</v>
      </c>
      <c r="N194" s="229" t="s">
        <v>41</v>
      </c>
      <c r="O194" s="91"/>
      <c r="P194" s="230">
        <f>O194*H194</f>
        <v>0</v>
      </c>
      <c r="Q194" s="230">
        <v>0</v>
      </c>
      <c r="R194" s="230">
        <f>Q194*H194</f>
        <v>0</v>
      </c>
      <c r="S194" s="230">
        <v>0</v>
      </c>
      <c r="T194" s="231">
        <f>S194*H194</f>
        <v>0</v>
      </c>
      <c r="U194" s="38"/>
      <c r="V194" s="38"/>
      <c r="W194" s="38"/>
      <c r="X194" s="38"/>
      <c r="Y194" s="38"/>
      <c r="Z194" s="38"/>
      <c r="AA194" s="38"/>
      <c r="AB194" s="38"/>
      <c r="AC194" s="38"/>
      <c r="AD194" s="38"/>
      <c r="AE194" s="38"/>
      <c r="AR194" s="232" t="s">
        <v>254</v>
      </c>
      <c r="AT194" s="232" t="s">
        <v>255</v>
      </c>
      <c r="AU194" s="232" t="s">
        <v>86</v>
      </c>
      <c r="AY194" s="17" t="s">
        <v>251</v>
      </c>
      <c r="BE194" s="233">
        <f>IF(N194="základní",J194,0)</f>
        <v>0</v>
      </c>
      <c r="BF194" s="233">
        <f>IF(N194="snížená",J194,0)</f>
        <v>0</v>
      </c>
      <c r="BG194" s="233">
        <f>IF(N194="zákl. přenesená",J194,0)</f>
        <v>0</v>
      </c>
      <c r="BH194" s="233">
        <f>IF(N194="sníž. přenesená",J194,0)</f>
        <v>0</v>
      </c>
      <c r="BI194" s="233">
        <f>IF(N194="nulová",J194,0)</f>
        <v>0</v>
      </c>
      <c r="BJ194" s="17" t="s">
        <v>84</v>
      </c>
      <c r="BK194" s="233">
        <f>ROUND(I194*H194,2)</f>
        <v>0</v>
      </c>
      <c r="BL194" s="17" t="s">
        <v>254</v>
      </c>
      <c r="BM194" s="232" t="s">
        <v>2924</v>
      </c>
    </row>
    <row r="195" s="2" customFormat="1">
      <c r="A195" s="38"/>
      <c r="B195" s="39"/>
      <c r="C195" s="40"/>
      <c r="D195" s="234" t="s">
        <v>260</v>
      </c>
      <c r="E195" s="40"/>
      <c r="F195" s="235" t="s">
        <v>1130</v>
      </c>
      <c r="G195" s="40"/>
      <c r="H195" s="40"/>
      <c r="I195" s="236"/>
      <c r="J195" s="40"/>
      <c r="K195" s="40"/>
      <c r="L195" s="44"/>
      <c r="M195" s="237"/>
      <c r="N195" s="238"/>
      <c r="O195" s="91"/>
      <c r="P195" s="91"/>
      <c r="Q195" s="91"/>
      <c r="R195" s="91"/>
      <c r="S195" s="91"/>
      <c r="T195" s="92"/>
      <c r="U195" s="38"/>
      <c r="V195" s="38"/>
      <c r="W195" s="38"/>
      <c r="X195" s="38"/>
      <c r="Y195" s="38"/>
      <c r="Z195" s="38"/>
      <c r="AA195" s="38"/>
      <c r="AB195" s="38"/>
      <c r="AC195" s="38"/>
      <c r="AD195" s="38"/>
      <c r="AE195" s="38"/>
      <c r="AT195" s="17" t="s">
        <v>260</v>
      </c>
      <c r="AU195" s="17" t="s">
        <v>86</v>
      </c>
    </row>
    <row r="196" s="2" customFormat="1">
      <c r="A196" s="38"/>
      <c r="B196" s="39"/>
      <c r="C196" s="40"/>
      <c r="D196" s="240" t="s">
        <v>274</v>
      </c>
      <c r="E196" s="40"/>
      <c r="F196" s="241" t="s">
        <v>1131</v>
      </c>
      <c r="G196" s="40"/>
      <c r="H196" s="40"/>
      <c r="I196" s="236"/>
      <c r="J196" s="40"/>
      <c r="K196" s="40"/>
      <c r="L196" s="44"/>
      <c r="M196" s="237"/>
      <c r="N196" s="238"/>
      <c r="O196" s="91"/>
      <c r="P196" s="91"/>
      <c r="Q196" s="91"/>
      <c r="R196" s="91"/>
      <c r="S196" s="91"/>
      <c r="T196" s="92"/>
      <c r="U196" s="38"/>
      <c r="V196" s="38"/>
      <c r="W196" s="38"/>
      <c r="X196" s="38"/>
      <c r="Y196" s="38"/>
      <c r="Z196" s="38"/>
      <c r="AA196" s="38"/>
      <c r="AB196" s="38"/>
      <c r="AC196" s="38"/>
      <c r="AD196" s="38"/>
      <c r="AE196" s="38"/>
      <c r="AT196" s="17" t="s">
        <v>274</v>
      </c>
      <c r="AU196" s="17" t="s">
        <v>86</v>
      </c>
    </row>
    <row r="197" s="12" customFormat="1">
      <c r="A197" s="12"/>
      <c r="B197" s="242"/>
      <c r="C197" s="243"/>
      <c r="D197" s="234" t="s">
        <v>276</v>
      </c>
      <c r="E197" s="244" t="s">
        <v>1</v>
      </c>
      <c r="F197" s="245" t="s">
        <v>1181</v>
      </c>
      <c r="G197" s="243"/>
      <c r="H197" s="246">
        <v>322</v>
      </c>
      <c r="I197" s="247"/>
      <c r="J197" s="243"/>
      <c r="K197" s="243"/>
      <c r="L197" s="248"/>
      <c r="M197" s="249"/>
      <c r="N197" s="250"/>
      <c r="O197" s="250"/>
      <c r="P197" s="250"/>
      <c r="Q197" s="250"/>
      <c r="R197" s="250"/>
      <c r="S197" s="250"/>
      <c r="T197" s="251"/>
      <c r="U197" s="12"/>
      <c r="V197" s="12"/>
      <c r="W197" s="12"/>
      <c r="X197" s="12"/>
      <c r="Y197" s="12"/>
      <c r="Z197" s="12"/>
      <c r="AA197" s="12"/>
      <c r="AB197" s="12"/>
      <c r="AC197" s="12"/>
      <c r="AD197" s="12"/>
      <c r="AE197" s="12"/>
      <c r="AT197" s="252" t="s">
        <v>276</v>
      </c>
      <c r="AU197" s="252" t="s">
        <v>86</v>
      </c>
      <c r="AV197" s="12" t="s">
        <v>86</v>
      </c>
      <c r="AW197" s="12" t="s">
        <v>32</v>
      </c>
      <c r="AX197" s="12" t="s">
        <v>84</v>
      </c>
      <c r="AY197" s="252" t="s">
        <v>251</v>
      </c>
    </row>
    <row r="198" s="2" customFormat="1" ht="16.5" customHeight="1">
      <c r="A198" s="38"/>
      <c r="B198" s="39"/>
      <c r="C198" s="292" t="s">
        <v>331</v>
      </c>
      <c r="D198" s="292" t="s">
        <v>1133</v>
      </c>
      <c r="E198" s="293" t="s">
        <v>1416</v>
      </c>
      <c r="F198" s="294" t="s">
        <v>1417</v>
      </c>
      <c r="G198" s="295" t="s">
        <v>1136</v>
      </c>
      <c r="H198" s="296">
        <v>6.4400000000000004</v>
      </c>
      <c r="I198" s="297"/>
      <c r="J198" s="298">
        <f>ROUND(I198*H198,2)</f>
        <v>0</v>
      </c>
      <c r="K198" s="299"/>
      <c r="L198" s="300"/>
      <c r="M198" s="301" t="s">
        <v>1</v>
      </c>
      <c r="N198" s="302" t="s">
        <v>41</v>
      </c>
      <c r="O198" s="91"/>
      <c r="P198" s="230">
        <f>O198*H198</f>
        <v>0</v>
      </c>
      <c r="Q198" s="230">
        <v>0.001</v>
      </c>
      <c r="R198" s="230">
        <f>Q198*H198</f>
        <v>0.0064400000000000004</v>
      </c>
      <c r="S198" s="230">
        <v>0</v>
      </c>
      <c r="T198" s="231">
        <f>S198*H198</f>
        <v>0</v>
      </c>
      <c r="U198" s="38"/>
      <c r="V198" s="38"/>
      <c r="W198" s="38"/>
      <c r="X198" s="38"/>
      <c r="Y198" s="38"/>
      <c r="Z198" s="38"/>
      <c r="AA198" s="38"/>
      <c r="AB198" s="38"/>
      <c r="AC198" s="38"/>
      <c r="AD198" s="38"/>
      <c r="AE198" s="38"/>
      <c r="AR198" s="232" t="s">
        <v>299</v>
      </c>
      <c r="AT198" s="232" t="s">
        <v>1133</v>
      </c>
      <c r="AU198" s="232" t="s">
        <v>86</v>
      </c>
      <c r="AY198" s="17" t="s">
        <v>251</v>
      </c>
      <c r="BE198" s="233">
        <f>IF(N198="základní",J198,0)</f>
        <v>0</v>
      </c>
      <c r="BF198" s="233">
        <f>IF(N198="snížená",J198,0)</f>
        <v>0</v>
      </c>
      <c r="BG198" s="233">
        <f>IF(N198="zákl. přenesená",J198,0)</f>
        <v>0</v>
      </c>
      <c r="BH198" s="233">
        <f>IF(N198="sníž. přenesená",J198,0)</f>
        <v>0</v>
      </c>
      <c r="BI198" s="233">
        <f>IF(N198="nulová",J198,0)</f>
        <v>0</v>
      </c>
      <c r="BJ198" s="17" t="s">
        <v>84</v>
      </c>
      <c r="BK198" s="233">
        <f>ROUND(I198*H198,2)</f>
        <v>0</v>
      </c>
      <c r="BL198" s="17" t="s">
        <v>254</v>
      </c>
      <c r="BM198" s="232" t="s">
        <v>2925</v>
      </c>
    </row>
    <row r="199" s="2" customFormat="1">
      <c r="A199" s="38"/>
      <c r="B199" s="39"/>
      <c r="C199" s="40"/>
      <c r="D199" s="234" t="s">
        <v>260</v>
      </c>
      <c r="E199" s="40"/>
      <c r="F199" s="235" t="s">
        <v>1417</v>
      </c>
      <c r="G199" s="40"/>
      <c r="H199" s="40"/>
      <c r="I199" s="236"/>
      <c r="J199" s="40"/>
      <c r="K199" s="40"/>
      <c r="L199" s="44"/>
      <c r="M199" s="237"/>
      <c r="N199" s="238"/>
      <c r="O199" s="91"/>
      <c r="P199" s="91"/>
      <c r="Q199" s="91"/>
      <c r="R199" s="91"/>
      <c r="S199" s="91"/>
      <c r="T199" s="92"/>
      <c r="U199" s="38"/>
      <c r="V199" s="38"/>
      <c r="W199" s="38"/>
      <c r="X199" s="38"/>
      <c r="Y199" s="38"/>
      <c r="Z199" s="38"/>
      <c r="AA199" s="38"/>
      <c r="AB199" s="38"/>
      <c r="AC199" s="38"/>
      <c r="AD199" s="38"/>
      <c r="AE199" s="38"/>
      <c r="AT199" s="17" t="s">
        <v>260</v>
      </c>
      <c r="AU199" s="17" t="s">
        <v>86</v>
      </c>
    </row>
    <row r="200" s="12" customFormat="1">
      <c r="A200" s="12"/>
      <c r="B200" s="242"/>
      <c r="C200" s="243"/>
      <c r="D200" s="234" t="s">
        <v>276</v>
      </c>
      <c r="E200" s="243"/>
      <c r="F200" s="245" t="s">
        <v>3183</v>
      </c>
      <c r="G200" s="243"/>
      <c r="H200" s="246">
        <v>6.4400000000000004</v>
      </c>
      <c r="I200" s="247"/>
      <c r="J200" s="243"/>
      <c r="K200" s="243"/>
      <c r="L200" s="248"/>
      <c r="M200" s="249"/>
      <c r="N200" s="250"/>
      <c r="O200" s="250"/>
      <c r="P200" s="250"/>
      <c r="Q200" s="250"/>
      <c r="R200" s="250"/>
      <c r="S200" s="250"/>
      <c r="T200" s="251"/>
      <c r="U200" s="12"/>
      <c r="V200" s="12"/>
      <c r="W200" s="12"/>
      <c r="X200" s="12"/>
      <c r="Y200" s="12"/>
      <c r="Z200" s="12"/>
      <c r="AA200" s="12"/>
      <c r="AB200" s="12"/>
      <c r="AC200" s="12"/>
      <c r="AD200" s="12"/>
      <c r="AE200" s="12"/>
      <c r="AT200" s="252" t="s">
        <v>276</v>
      </c>
      <c r="AU200" s="252" t="s">
        <v>86</v>
      </c>
      <c r="AV200" s="12" t="s">
        <v>86</v>
      </c>
      <c r="AW200" s="12" t="s">
        <v>4</v>
      </c>
      <c r="AX200" s="12" t="s">
        <v>84</v>
      </c>
      <c r="AY200" s="252" t="s">
        <v>251</v>
      </c>
    </row>
    <row r="201" s="2" customFormat="1" ht="24.15" customHeight="1">
      <c r="A201" s="38"/>
      <c r="B201" s="39"/>
      <c r="C201" s="220" t="s">
        <v>336</v>
      </c>
      <c r="D201" s="220" t="s">
        <v>255</v>
      </c>
      <c r="E201" s="221" t="s">
        <v>1420</v>
      </c>
      <c r="F201" s="222" t="s">
        <v>1421</v>
      </c>
      <c r="G201" s="223" t="s">
        <v>409</v>
      </c>
      <c r="H201" s="224">
        <v>363.81</v>
      </c>
      <c r="I201" s="225"/>
      <c r="J201" s="226">
        <f>ROUND(I201*H201,2)</f>
        <v>0</v>
      </c>
      <c r="K201" s="227"/>
      <c r="L201" s="44"/>
      <c r="M201" s="228" t="s">
        <v>1</v>
      </c>
      <c r="N201" s="229" t="s">
        <v>41</v>
      </c>
      <c r="O201" s="91"/>
      <c r="P201" s="230">
        <f>O201*H201</f>
        <v>0</v>
      </c>
      <c r="Q201" s="230">
        <v>0</v>
      </c>
      <c r="R201" s="230">
        <f>Q201*H201</f>
        <v>0</v>
      </c>
      <c r="S201" s="230">
        <v>0</v>
      </c>
      <c r="T201" s="231">
        <f>S201*H201</f>
        <v>0</v>
      </c>
      <c r="U201" s="38"/>
      <c r="V201" s="38"/>
      <c r="W201" s="38"/>
      <c r="X201" s="38"/>
      <c r="Y201" s="38"/>
      <c r="Z201" s="38"/>
      <c r="AA201" s="38"/>
      <c r="AB201" s="38"/>
      <c r="AC201" s="38"/>
      <c r="AD201" s="38"/>
      <c r="AE201" s="38"/>
      <c r="AR201" s="232" t="s">
        <v>254</v>
      </c>
      <c r="AT201" s="232" t="s">
        <v>255</v>
      </c>
      <c r="AU201" s="232" t="s">
        <v>86</v>
      </c>
      <c r="AY201" s="17" t="s">
        <v>251</v>
      </c>
      <c r="BE201" s="233">
        <f>IF(N201="základní",J201,0)</f>
        <v>0</v>
      </c>
      <c r="BF201" s="233">
        <f>IF(N201="snížená",J201,0)</f>
        <v>0</v>
      </c>
      <c r="BG201" s="233">
        <f>IF(N201="zákl. přenesená",J201,0)</f>
        <v>0</v>
      </c>
      <c r="BH201" s="233">
        <f>IF(N201="sníž. přenesená",J201,0)</f>
        <v>0</v>
      </c>
      <c r="BI201" s="233">
        <f>IF(N201="nulová",J201,0)</f>
        <v>0</v>
      </c>
      <c r="BJ201" s="17" t="s">
        <v>84</v>
      </c>
      <c r="BK201" s="233">
        <f>ROUND(I201*H201,2)</f>
        <v>0</v>
      </c>
      <c r="BL201" s="17" t="s">
        <v>254</v>
      </c>
      <c r="BM201" s="232" t="s">
        <v>2927</v>
      </c>
    </row>
    <row r="202" s="2" customFormat="1">
      <c r="A202" s="38"/>
      <c r="B202" s="39"/>
      <c r="C202" s="40"/>
      <c r="D202" s="234" t="s">
        <v>260</v>
      </c>
      <c r="E202" s="40"/>
      <c r="F202" s="235" t="s">
        <v>1423</v>
      </c>
      <c r="G202" s="40"/>
      <c r="H202" s="40"/>
      <c r="I202" s="236"/>
      <c r="J202" s="40"/>
      <c r="K202" s="40"/>
      <c r="L202" s="44"/>
      <c r="M202" s="237"/>
      <c r="N202" s="238"/>
      <c r="O202" s="91"/>
      <c r="P202" s="91"/>
      <c r="Q202" s="91"/>
      <c r="R202" s="91"/>
      <c r="S202" s="91"/>
      <c r="T202" s="92"/>
      <c r="U202" s="38"/>
      <c r="V202" s="38"/>
      <c r="W202" s="38"/>
      <c r="X202" s="38"/>
      <c r="Y202" s="38"/>
      <c r="Z202" s="38"/>
      <c r="AA202" s="38"/>
      <c r="AB202" s="38"/>
      <c r="AC202" s="38"/>
      <c r="AD202" s="38"/>
      <c r="AE202" s="38"/>
      <c r="AT202" s="17" t="s">
        <v>260</v>
      </c>
      <c r="AU202" s="17" t="s">
        <v>86</v>
      </c>
    </row>
    <row r="203" s="2" customFormat="1">
      <c r="A203" s="38"/>
      <c r="B203" s="39"/>
      <c r="C203" s="40"/>
      <c r="D203" s="240" t="s">
        <v>274</v>
      </c>
      <c r="E203" s="40"/>
      <c r="F203" s="241" t="s">
        <v>2928</v>
      </c>
      <c r="G203" s="40"/>
      <c r="H203" s="40"/>
      <c r="I203" s="236"/>
      <c r="J203" s="40"/>
      <c r="K203" s="40"/>
      <c r="L203" s="44"/>
      <c r="M203" s="237"/>
      <c r="N203" s="238"/>
      <c r="O203" s="91"/>
      <c r="P203" s="91"/>
      <c r="Q203" s="91"/>
      <c r="R203" s="91"/>
      <c r="S203" s="91"/>
      <c r="T203" s="92"/>
      <c r="U203" s="38"/>
      <c r="V203" s="38"/>
      <c r="W203" s="38"/>
      <c r="X203" s="38"/>
      <c r="Y203" s="38"/>
      <c r="Z203" s="38"/>
      <c r="AA203" s="38"/>
      <c r="AB203" s="38"/>
      <c r="AC203" s="38"/>
      <c r="AD203" s="38"/>
      <c r="AE203" s="38"/>
      <c r="AT203" s="17" t="s">
        <v>274</v>
      </c>
      <c r="AU203" s="17" t="s">
        <v>86</v>
      </c>
    </row>
    <row r="204" s="12" customFormat="1">
      <c r="A204" s="12"/>
      <c r="B204" s="242"/>
      <c r="C204" s="243"/>
      <c r="D204" s="234" t="s">
        <v>276</v>
      </c>
      <c r="E204" s="244" t="s">
        <v>1</v>
      </c>
      <c r="F204" s="245" t="s">
        <v>3184</v>
      </c>
      <c r="G204" s="243"/>
      <c r="H204" s="246">
        <v>205.81</v>
      </c>
      <c r="I204" s="247"/>
      <c r="J204" s="243"/>
      <c r="K204" s="243"/>
      <c r="L204" s="248"/>
      <c r="M204" s="249"/>
      <c r="N204" s="250"/>
      <c r="O204" s="250"/>
      <c r="P204" s="250"/>
      <c r="Q204" s="250"/>
      <c r="R204" s="250"/>
      <c r="S204" s="250"/>
      <c r="T204" s="251"/>
      <c r="U204" s="12"/>
      <c r="V204" s="12"/>
      <c r="W204" s="12"/>
      <c r="X204" s="12"/>
      <c r="Y204" s="12"/>
      <c r="Z204" s="12"/>
      <c r="AA204" s="12"/>
      <c r="AB204" s="12"/>
      <c r="AC204" s="12"/>
      <c r="AD204" s="12"/>
      <c r="AE204" s="12"/>
      <c r="AT204" s="252" t="s">
        <v>276</v>
      </c>
      <c r="AU204" s="252" t="s">
        <v>86</v>
      </c>
      <c r="AV204" s="12" t="s">
        <v>86</v>
      </c>
      <c r="AW204" s="12" t="s">
        <v>32</v>
      </c>
      <c r="AX204" s="12" t="s">
        <v>76</v>
      </c>
      <c r="AY204" s="252" t="s">
        <v>251</v>
      </c>
    </row>
    <row r="205" s="12" customFormat="1">
      <c r="A205" s="12"/>
      <c r="B205" s="242"/>
      <c r="C205" s="243"/>
      <c r="D205" s="234" t="s">
        <v>276</v>
      </c>
      <c r="E205" s="244" t="s">
        <v>1</v>
      </c>
      <c r="F205" s="245" t="s">
        <v>3185</v>
      </c>
      <c r="G205" s="243"/>
      <c r="H205" s="246">
        <v>93</v>
      </c>
      <c r="I205" s="247"/>
      <c r="J205" s="243"/>
      <c r="K205" s="243"/>
      <c r="L205" s="248"/>
      <c r="M205" s="249"/>
      <c r="N205" s="250"/>
      <c r="O205" s="250"/>
      <c r="P205" s="250"/>
      <c r="Q205" s="250"/>
      <c r="R205" s="250"/>
      <c r="S205" s="250"/>
      <c r="T205" s="251"/>
      <c r="U205" s="12"/>
      <c r="V205" s="12"/>
      <c r="W205" s="12"/>
      <c r="X205" s="12"/>
      <c r="Y205" s="12"/>
      <c r="Z205" s="12"/>
      <c r="AA205" s="12"/>
      <c r="AB205" s="12"/>
      <c r="AC205" s="12"/>
      <c r="AD205" s="12"/>
      <c r="AE205" s="12"/>
      <c r="AT205" s="252" t="s">
        <v>276</v>
      </c>
      <c r="AU205" s="252" t="s">
        <v>86</v>
      </c>
      <c r="AV205" s="12" t="s">
        <v>86</v>
      </c>
      <c r="AW205" s="12" t="s">
        <v>32</v>
      </c>
      <c r="AX205" s="12" t="s">
        <v>76</v>
      </c>
      <c r="AY205" s="252" t="s">
        <v>251</v>
      </c>
    </row>
    <row r="206" s="12" customFormat="1">
      <c r="A206" s="12"/>
      <c r="B206" s="242"/>
      <c r="C206" s="243"/>
      <c r="D206" s="234" t="s">
        <v>276</v>
      </c>
      <c r="E206" s="244" t="s">
        <v>1</v>
      </c>
      <c r="F206" s="245" t="s">
        <v>3186</v>
      </c>
      <c r="G206" s="243"/>
      <c r="H206" s="246">
        <v>65</v>
      </c>
      <c r="I206" s="247"/>
      <c r="J206" s="243"/>
      <c r="K206" s="243"/>
      <c r="L206" s="248"/>
      <c r="M206" s="249"/>
      <c r="N206" s="250"/>
      <c r="O206" s="250"/>
      <c r="P206" s="250"/>
      <c r="Q206" s="250"/>
      <c r="R206" s="250"/>
      <c r="S206" s="250"/>
      <c r="T206" s="251"/>
      <c r="U206" s="12"/>
      <c r="V206" s="12"/>
      <c r="W206" s="12"/>
      <c r="X206" s="12"/>
      <c r="Y206" s="12"/>
      <c r="Z206" s="12"/>
      <c r="AA206" s="12"/>
      <c r="AB206" s="12"/>
      <c r="AC206" s="12"/>
      <c r="AD206" s="12"/>
      <c r="AE206" s="12"/>
      <c r="AT206" s="252" t="s">
        <v>276</v>
      </c>
      <c r="AU206" s="252" t="s">
        <v>86</v>
      </c>
      <c r="AV206" s="12" t="s">
        <v>86</v>
      </c>
      <c r="AW206" s="12" t="s">
        <v>32</v>
      </c>
      <c r="AX206" s="12" t="s">
        <v>76</v>
      </c>
      <c r="AY206" s="252" t="s">
        <v>251</v>
      </c>
    </row>
    <row r="207" s="15" customFormat="1">
      <c r="A207" s="15"/>
      <c r="B207" s="274"/>
      <c r="C207" s="275"/>
      <c r="D207" s="234" t="s">
        <v>276</v>
      </c>
      <c r="E207" s="276" t="s">
        <v>1</v>
      </c>
      <c r="F207" s="277" t="s">
        <v>423</v>
      </c>
      <c r="G207" s="275"/>
      <c r="H207" s="278">
        <v>363.81</v>
      </c>
      <c r="I207" s="279"/>
      <c r="J207" s="275"/>
      <c r="K207" s="275"/>
      <c r="L207" s="280"/>
      <c r="M207" s="281"/>
      <c r="N207" s="282"/>
      <c r="O207" s="282"/>
      <c r="P207" s="282"/>
      <c r="Q207" s="282"/>
      <c r="R207" s="282"/>
      <c r="S207" s="282"/>
      <c r="T207" s="283"/>
      <c r="U207" s="15"/>
      <c r="V207" s="15"/>
      <c r="W207" s="15"/>
      <c r="X207" s="15"/>
      <c r="Y207" s="15"/>
      <c r="Z207" s="15"/>
      <c r="AA207" s="15"/>
      <c r="AB207" s="15"/>
      <c r="AC207" s="15"/>
      <c r="AD207" s="15"/>
      <c r="AE207" s="15"/>
      <c r="AT207" s="284" t="s">
        <v>276</v>
      </c>
      <c r="AU207" s="284" t="s">
        <v>86</v>
      </c>
      <c r="AV207" s="15" t="s">
        <v>254</v>
      </c>
      <c r="AW207" s="15" t="s">
        <v>32</v>
      </c>
      <c r="AX207" s="15" t="s">
        <v>84</v>
      </c>
      <c r="AY207" s="284" t="s">
        <v>251</v>
      </c>
    </row>
    <row r="208" s="2" customFormat="1" ht="24.15" customHeight="1">
      <c r="A208" s="38"/>
      <c r="B208" s="39"/>
      <c r="C208" s="220" t="s">
        <v>342</v>
      </c>
      <c r="D208" s="220" t="s">
        <v>255</v>
      </c>
      <c r="E208" s="221" t="s">
        <v>2236</v>
      </c>
      <c r="F208" s="222" t="s">
        <v>2237</v>
      </c>
      <c r="G208" s="223" t="s">
        <v>409</v>
      </c>
      <c r="H208" s="224">
        <v>63.240000000000002</v>
      </c>
      <c r="I208" s="225"/>
      <c r="J208" s="226">
        <f>ROUND(I208*H208,2)</f>
        <v>0</v>
      </c>
      <c r="K208" s="227"/>
      <c r="L208" s="44"/>
      <c r="M208" s="228" t="s">
        <v>1</v>
      </c>
      <c r="N208" s="229" t="s">
        <v>41</v>
      </c>
      <c r="O208" s="91"/>
      <c r="P208" s="230">
        <f>O208*H208</f>
        <v>0</v>
      </c>
      <c r="Q208" s="230">
        <v>0</v>
      </c>
      <c r="R208" s="230">
        <f>Q208*H208</f>
        <v>0</v>
      </c>
      <c r="S208" s="230">
        <v>0</v>
      </c>
      <c r="T208" s="231">
        <f>S208*H208</f>
        <v>0</v>
      </c>
      <c r="U208" s="38"/>
      <c r="V208" s="38"/>
      <c r="W208" s="38"/>
      <c r="X208" s="38"/>
      <c r="Y208" s="38"/>
      <c r="Z208" s="38"/>
      <c r="AA208" s="38"/>
      <c r="AB208" s="38"/>
      <c r="AC208" s="38"/>
      <c r="AD208" s="38"/>
      <c r="AE208" s="38"/>
      <c r="AR208" s="232" t="s">
        <v>254</v>
      </c>
      <c r="AT208" s="232" t="s">
        <v>255</v>
      </c>
      <c r="AU208" s="232" t="s">
        <v>86</v>
      </c>
      <c r="AY208" s="17" t="s">
        <v>251</v>
      </c>
      <c r="BE208" s="233">
        <f>IF(N208="základní",J208,0)</f>
        <v>0</v>
      </c>
      <c r="BF208" s="233">
        <f>IF(N208="snížená",J208,0)</f>
        <v>0</v>
      </c>
      <c r="BG208" s="233">
        <f>IF(N208="zákl. přenesená",J208,0)</f>
        <v>0</v>
      </c>
      <c r="BH208" s="233">
        <f>IF(N208="sníž. přenesená",J208,0)</f>
        <v>0</v>
      </c>
      <c r="BI208" s="233">
        <f>IF(N208="nulová",J208,0)</f>
        <v>0</v>
      </c>
      <c r="BJ208" s="17" t="s">
        <v>84</v>
      </c>
      <c r="BK208" s="233">
        <f>ROUND(I208*H208,2)</f>
        <v>0</v>
      </c>
      <c r="BL208" s="17" t="s">
        <v>254</v>
      </c>
      <c r="BM208" s="232" t="s">
        <v>2934</v>
      </c>
    </row>
    <row r="209" s="2" customFormat="1">
      <c r="A209" s="38"/>
      <c r="B209" s="39"/>
      <c r="C209" s="40"/>
      <c r="D209" s="234" t="s">
        <v>260</v>
      </c>
      <c r="E209" s="40"/>
      <c r="F209" s="235" t="s">
        <v>2239</v>
      </c>
      <c r="G209" s="40"/>
      <c r="H209" s="40"/>
      <c r="I209" s="236"/>
      <c r="J209" s="40"/>
      <c r="K209" s="40"/>
      <c r="L209" s="44"/>
      <c r="M209" s="237"/>
      <c r="N209" s="238"/>
      <c r="O209" s="91"/>
      <c r="P209" s="91"/>
      <c r="Q209" s="91"/>
      <c r="R209" s="91"/>
      <c r="S209" s="91"/>
      <c r="T209" s="92"/>
      <c r="U209" s="38"/>
      <c r="V209" s="38"/>
      <c r="W209" s="38"/>
      <c r="X209" s="38"/>
      <c r="Y209" s="38"/>
      <c r="Z209" s="38"/>
      <c r="AA209" s="38"/>
      <c r="AB209" s="38"/>
      <c r="AC209" s="38"/>
      <c r="AD209" s="38"/>
      <c r="AE209" s="38"/>
      <c r="AT209" s="17" t="s">
        <v>260</v>
      </c>
      <c r="AU209" s="17" t="s">
        <v>86</v>
      </c>
    </row>
    <row r="210" s="2" customFormat="1">
      <c r="A210" s="38"/>
      <c r="B210" s="39"/>
      <c r="C210" s="40"/>
      <c r="D210" s="240" t="s">
        <v>274</v>
      </c>
      <c r="E210" s="40"/>
      <c r="F210" s="241" t="s">
        <v>2240</v>
      </c>
      <c r="G210" s="40"/>
      <c r="H210" s="40"/>
      <c r="I210" s="236"/>
      <c r="J210" s="40"/>
      <c r="K210" s="40"/>
      <c r="L210" s="44"/>
      <c r="M210" s="237"/>
      <c r="N210" s="238"/>
      <c r="O210" s="91"/>
      <c r="P210" s="91"/>
      <c r="Q210" s="91"/>
      <c r="R210" s="91"/>
      <c r="S210" s="91"/>
      <c r="T210" s="92"/>
      <c r="U210" s="38"/>
      <c r="V210" s="38"/>
      <c r="W210" s="38"/>
      <c r="X210" s="38"/>
      <c r="Y210" s="38"/>
      <c r="Z210" s="38"/>
      <c r="AA210" s="38"/>
      <c r="AB210" s="38"/>
      <c r="AC210" s="38"/>
      <c r="AD210" s="38"/>
      <c r="AE210" s="38"/>
      <c r="AT210" s="17" t="s">
        <v>274</v>
      </c>
      <c r="AU210" s="17" t="s">
        <v>86</v>
      </c>
    </row>
    <row r="211" s="13" customFormat="1">
      <c r="A211" s="13"/>
      <c r="B211" s="253"/>
      <c r="C211" s="254"/>
      <c r="D211" s="234" t="s">
        <v>276</v>
      </c>
      <c r="E211" s="255" t="s">
        <v>1</v>
      </c>
      <c r="F211" s="256" t="s">
        <v>2241</v>
      </c>
      <c r="G211" s="254"/>
      <c r="H211" s="255" t="s">
        <v>1</v>
      </c>
      <c r="I211" s="257"/>
      <c r="J211" s="254"/>
      <c r="K211" s="254"/>
      <c r="L211" s="258"/>
      <c r="M211" s="259"/>
      <c r="N211" s="260"/>
      <c r="O211" s="260"/>
      <c r="P211" s="260"/>
      <c r="Q211" s="260"/>
      <c r="R211" s="260"/>
      <c r="S211" s="260"/>
      <c r="T211" s="261"/>
      <c r="U211" s="13"/>
      <c r="V211" s="13"/>
      <c r="W211" s="13"/>
      <c r="X211" s="13"/>
      <c r="Y211" s="13"/>
      <c r="Z211" s="13"/>
      <c r="AA211" s="13"/>
      <c r="AB211" s="13"/>
      <c r="AC211" s="13"/>
      <c r="AD211" s="13"/>
      <c r="AE211" s="13"/>
      <c r="AT211" s="262" t="s">
        <v>276</v>
      </c>
      <c r="AU211" s="262" t="s">
        <v>86</v>
      </c>
      <c r="AV211" s="13" t="s">
        <v>84</v>
      </c>
      <c r="AW211" s="13" t="s">
        <v>32</v>
      </c>
      <c r="AX211" s="13" t="s">
        <v>76</v>
      </c>
      <c r="AY211" s="262" t="s">
        <v>251</v>
      </c>
    </row>
    <row r="212" s="12" customFormat="1">
      <c r="A212" s="12"/>
      <c r="B212" s="242"/>
      <c r="C212" s="243"/>
      <c r="D212" s="234" t="s">
        <v>276</v>
      </c>
      <c r="E212" s="244" t="s">
        <v>1</v>
      </c>
      <c r="F212" s="245" t="s">
        <v>3187</v>
      </c>
      <c r="G212" s="243"/>
      <c r="H212" s="246">
        <v>21</v>
      </c>
      <c r="I212" s="247"/>
      <c r="J212" s="243"/>
      <c r="K212" s="243"/>
      <c r="L212" s="248"/>
      <c r="M212" s="249"/>
      <c r="N212" s="250"/>
      <c r="O212" s="250"/>
      <c r="P212" s="250"/>
      <c r="Q212" s="250"/>
      <c r="R212" s="250"/>
      <c r="S212" s="250"/>
      <c r="T212" s="251"/>
      <c r="U212" s="12"/>
      <c r="V212" s="12"/>
      <c r="W212" s="12"/>
      <c r="X212" s="12"/>
      <c r="Y212" s="12"/>
      <c r="Z212" s="12"/>
      <c r="AA212" s="12"/>
      <c r="AB212" s="12"/>
      <c r="AC212" s="12"/>
      <c r="AD212" s="12"/>
      <c r="AE212" s="12"/>
      <c r="AT212" s="252" t="s">
        <v>276</v>
      </c>
      <c r="AU212" s="252" t="s">
        <v>86</v>
      </c>
      <c r="AV212" s="12" t="s">
        <v>86</v>
      </c>
      <c r="AW212" s="12" t="s">
        <v>32</v>
      </c>
      <c r="AX212" s="12" t="s">
        <v>76</v>
      </c>
      <c r="AY212" s="252" t="s">
        <v>251</v>
      </c>
    </row>
    <row r="213" s="12" customFormat="1">
      <c r="A213" s="12"/>
      <c r="B213" s="242"/>
      <c r="C213" s="243"/>
      <c r="D213" s="234" t="s">
        <v>276</v>
      </c>
      <c r="E213" s="244" t="s">
        <v>1</v>
      </c>
      <c r="F213" s="245" t="s">
        <v>3188</v>
      </c>
      <c r="G213" s="243"/>
      <c r="H213" s="246">
        <v>6.2400000000000002</v>
      </c>
      <c r="I213" s="247"/>
      <c r="J213" s="243"/>
      <c r="K213" s="243"/>
      <c r="L213" s="248"/>
      <c r="M213" s="249"/>
      <c r="N213" s="250"/>
      <c r="O213" s="250"/>
      <c r="P213" s="250"/>
      <c r="Q213" s="250"/>
      <c r="R213" s="250"/>
      <c r="S213" s="250"/>
      <c r="T213" s="251"/>
      <c r="U213" s="12"/>
      <c r="V213" s="12"/>
      <c r="W213" s="12"/>
      <c r="X213" s="12"/>
      <c r="Y213" s="12"/>
      <c r="Z213" s="12"/>
      <c r="AA213" s="12"/>
      <c r="AB213" s="12"/>
      <c r="AC213" s="12"/>
      <c r="AD213" s="12"/>
      <c r="AE213" s="12"/>
      <c r="AT213" s="252" t="s">
        <v>276</v>
      </c>
      <c r="AU213" s="252" t="s">
        <v>86</v>
      </c>
      <c r="AV213" s="12" t="s">
        <v>86</v>
      </c>
      <c r="AW213" s="12" t="s">
        <v>32</v>
      </c>
      <c r="AX213" s="12" t="s">
        <v>76</v>
      </c>
      <c r="AY213" s="252" t="s">
        <v>251</v>
      </c>
    </row>
    <row r="214" s="12" customFormat="1">
      <c r="A214" s="12"/>
      <c r="B214" s="242"/>
      <c r="C214" s="243"/>
      <c r="D214" s="234" t="s">
        <v>276</v>
      </c>
      <c r="E214" s="244" t="s">
        <v>1</v>
      </c>
      <c r="F214" s="245" t="s">
        <v>3189</v>
      </c>
      <c r="G214" s="243"/>
      <c r="H214" s="246">
        <v>36</v>
      </c>
      <c r="I214" s="247"/>
      <c r="J214" s="243"/>
      <c r="K214" s="243"/>
      <c r="L214" s="248"/>
      <c r="M214" s="249"/>
      <c r="N214" s="250"/>
      <c r="O214" s="250"/>
      <c r="P214" s="250"/>
      <c r="Q214" s="250"/>
      <c r="R214" s="250"/>
      <c r="S214" s="250"/>
      <c r="T214" s="251"/>
      <c r="U214" s="12"/>
      <c r="V214" s="12"/>
      <c r="W214" s="12"/>
      <c r="X214" s="12"/>
      <c r="Y214" s="12"/>
      <c r="Z214" s="12"/>
      <c r="AA214" s="12"/>
      <c r="AB214" s="12"/>
      <c r="AC214" s="12"/>
      <c r="AD214" s="12"/>
      <c r="AE214" s="12"/>
      <c r="AT214" s="252" t="s">
        <v>276</v>
      </c>
      <c r="AU214" s="252" t="s">
        <v>86</v>
      </c>
      <c r="AV214" s="12" t="s">
        <v>86</v>
      </c>
      <c r="AW214" s="12" t="s">
        <v>32</v>
      </c>
      <c r="AX214" s="12" t="s">
        <v>76</v>
      </c>
      <c r="AY214" s="252" t="s">
        <v>251</v>
      </c>
    </row>
    <row r="215" s="15" customFormat="1">
      <c r="A215" s="15"/>
      <c r="B215" s="274"/>
      <c r="C215" s="275"/>
      <c r="D215" s="234" t="s">
        <v>276</v>
      </c>
      <c r="E215" s="276" t="s">
        <v>2153</v>
      </c>
      <c r="F215" s="277" t="s">
        <v>423</v>
      </c>
      <c r="G215" s="275"/>
      <c r="H215" s="278">
        <v>63.240000000000002</v>
      </c>
      <c r="I215" s="279"/>
      <c r="J215" s="275"/>
      <c r="K215" s="275"/>
      <c r="L215" s="280"/>
      <c r="M215" s="281"/>
      <c r="N215" s="282"/>
      <c r="O215" s="282"/>
      <c r="P215" s="282"/>
      <c r="Q215" s="282"/>
      <c r="R215" s="282"/>
      <c r="S215" s="282"/>
      <c r="T215" s="283"/>
      <c r="U215" s="15"/>
      <c r="V215" s="15"/>
      <c r="W215" s="15"/>
      <c r="X215" s="15"/>
      <c r="Y215" s="15"/>
      <c r="Z215" s="15"/>
      <c r="AA215" s="15"/>
      <c r="AB215" s="15"/>
      <c r="AC215" s="15"/>
      <c r="AD215" s="15"/>
      <c r="AE215" s="15"/>
      <c r="AT215" s="284" t="s">
        <v>276</v>
      </c>
      <c r="AU215" s="284" t="s">
        <v>86</v>
      </c>
      <c r="AV215" s="15" t="s">
        <v>254</v>
      </c>
      <c r="AW215" s="15" t="s">
        <v>32</v>
      </c>
      <c r="AX215" s="15" t="s">
        <v>84</v>
      </c>
      <c r="AY215" s="284" t="s">
        <v>251</v>
      </c>
    </row>
    <row r="216" s="2" customFormat="1" ht="33" customHeight="1">
      <c r="A216" s="38"/>
      <c r="B216" s="39"/>
      <c r="C216" s="220" t="s">
        <v>350</v>
      </c>
      <c r="D216" s="220" t="s">
        <v>255</v>
      </c>
      <c r="E216" s="221" t="s">
        <v>1429</v>
      </c>
      <c r="F216" s="222" t="s">
        <v>1430</v>
      </c>
      <c r="G216" s="223" t="s">
        <v>409</v>
      </c>
      <c r="H216" s="224">
        <v>322</v>
      </c>
      <c r="I216" s="225"/>
      <c r="J216" s="226">
        <f>ROUND(I216*H216,2)</f>
        <v>0</v>
      </c>
      <c r="K216" s="227"/>
      <c r="L216" s="44"/>
      <c r="M216" s="228" t="s">
        <v>1</v>
      </c>
      <c r="N216" s="229" t="s">
        <v>41</v>
      </c>
      <c r="O216" s="91"/>
      <c r="P216" s="230">
        <f>O216*H216</f>
        <v>0</v>
      </c>
      <c r="Q216" s="230">
        <v>0</v>
      </c>
      <c r="R216" s="230">
        <f>Q216*H216</f>
        <v>0</v>
      </c>
      <c r="S216" s="230">
        <v>0</v>
      </c>
      <c r="T216" s="231">
        <f>S216*H216</f>
        <v>0</v>
      </c>
      <c r="U216" s="38"/>
      <c r="V216" s="38"/>
      <c r="W216" s="38"/>
      <c r="X216" s="38"/>
      <c r="Y216" s="38"/>
      <c r="Z216" s="38"/>
      <c r="AA216" s="38"/>
      <c r="AB216" s="38"/>
      <c r="AC216" s="38"/>
      <c r="AD216" s="38"/>
      <c r="AE216" s="38"/>
      <c r="AR216" s="232" t="s">
        <v>254</v>
      </c>
      <c r="AT216" s="232" t="s">
        <v>255</v>
      </c>
      <c r="AU216" s="232" t="s">
        <v>86</v>
      </c>
      <c r="AY216" s="17" t="s">
        <v>251</v>
      </c>
      <c r="BE216" s="233">
        <f>IF(N216="základní",J216,0)</f>
        <v>0</v>
      </c>
      <c r="BF216" s="233">
        <f>IF(N216="snížená",J216,0)</f>
        <v>0</v>
      </c>
      <c r="BG216" s="233">
        <f>IF(N216="zákl. přenesená",J216,0)</f>
        <v>0</v>
      </c>
      <c r="BH216" s="233">
        <f>IF(N216="sníž. přenesená",J216,0)</f>
        <v>0</v>
      </c>
      <c r="BI216" s="233">
        <f>IF(N216="nulová",J216,0)</f>
        <v>0</v>
      </c>
      <c r="BJ216" s="17" t="s">
        <v>84</v>
      </c>
      <c r="BK216" s="233">
        <f>ROUND(I216*H216,2)</f>
        <v>0</v>
      </c>
      <c r="BL216" s="17" t="s">
        <v>254</v>
      </c>
      <c r="BM216" s="232" t="s">
        <v>2939</v>
      </c>
    </row>
    <row r="217" s="2" customFormat="1">
      <c r="A217" s="38"/>
      <c r="B217" s="39"/>
      <c r="C217" s="40"/>
      <c r="D217" s="234" t="s">
        <v>260</v>
      </c>
      <c r="E217" s="40"/>
      <c r="F217" s="235" t="s">
        <v>1432</v>
      </c>
      <c r="G217" s="40"/>
      <c r="H217" s="40"/>
      <c r="I217" s="236"/>
      <c r="J217" s="40"/>
      <c r="K217" s="40"/>
      <c r="L217" s="44"/>
      <c r="M217" s="237"/>
      <c r="N217" s="238"/>
      <c r="O217" s="91"/>
      <c r="P217" s="91"/>
      <c r="Q217" s="91"/>
      <c r="R217" s="91"/>
      <c r="S217" s="91"/>
      <c r="T217" s="92"/>
      <c r="U217" s="38"/>
      <c r="V217" s="38"/>
      <c r="W217" s="38"/>
      <c r="X217" s="38"/>
      <c r="Y217" s="38"/>
      <c r="Z217" s="38"/>
      <c r="AA217" s="38"/>
      <c r="AB217" s="38"/>
      <c r="AC217" s="38"/>
      <c r="AD217" s="38"/>
      <c r="AE217" s="38"/>
      <c r="AT217" s="17" t="s">
        <v>260</v>
      </c>
      <c r="AU217" s="17" t="s">
        <v>86</v>
      </c>
    </row>
    <row r="218" s="2" customFormat="1">
      <c r="A218" s="38"/>
      <c r="B218" s="39"/>
      <c r="C218" s="40"/>
      <c r="D218" s="240" t="s">
        <v>274</v>
      </c>
      <c r="E218" s="40"/>
      <c r="F218" s="241" t="s">
        <v>1433</v>
      </c>
      <c r="G218" s="40"/>
      <c r="H218" s="40"/>
      <c r="I218" s="236"/>
      <c r="J218" s="40"/>
      <c r="K218" s="40"/>
      <c r="L218" s="44"/>
      <c r="M218" s="237"/>
      <c r="N218" s="238"/>
      <c r="O218" s="91"/>
      <c r="P218" s="91"/>
      <c r="Q218" s="91"/>
      <c r="R218" s="91"/>
      <c r="S218" s="91"/>
      <c r="T218" s="92"/>
      <c r="U218" s="38"/>
      <c r="V218" s="38"/>
      <c r="W218" s="38"/>
      <c r="X218" s="38"/>
      <c r="Y218" s="38"/>
      <c r="Z218" s="38"/>
      <c r="AA218" s="38"/>
      <c r="AB218" s="38"/>
      <c r="AC218" s="38"/>
      <c r="AD218" s="38"/>
      <c r="AE218" s="38"/>
      <c r="AT218" s="17" t="s">
        <v>274</v>
      </c>
      <c r="AU218" s="17" t="s">
        <v>86</v>
      </c>
    </row>
    <row r="219" s="12" customFormat="1">
      <c r="A219" s="12"/>
      <c r="B219" s="242"/>
      <c r="C219" s="243"/>
      <c r="D219" s="234" t="s">
        <v>276</v>
      </c>
      <c r="E219" s="244" t="s">
        <v>1</v>
      </c>
      <c r="F219" s="245" t="s">
        <v>1181</v>
      </c>
      <c r="G219" s="243"/>
      <c r="H219" s="246">
        <v>322</v>
      </c>
      <c r="I219" s="247"/>
      <c r="J219" s="243"/>
      <c r="K219" s="243"/>
      <c r="L219" s="248"/>
      <c r="M219" s="249"/>
      <c r="N219" s="250"/>
      <c r="O219" s="250"/>
      <c r="P219" s="250"/>
      <c r="Q219" s="250"/>
      <c r="R219" s="250"/>
      <c r="S219" s="250"/>
      <c r="T219" s="251"/>
      <c r="U219" s="12"/>
      <c r="V219" s="12"/>
      <c r="W219" s="12"/>
      <c r="X219" s="12"/>
      <c r="Y219" s="12"/>
      <c r="Z219" s="12"/>
      <c r="AA219" s="12"/>
      <c r="AB219" s="12"/>
      <c r="AC219" s="12"/>
      <c r="AD219" s="12"/>
      <c r="AE219" s="12"/>
      <c r="AT219" s="252" t="s">
        <v>276</v>
      </c>
      <c r="AU219" s="252" t="s">
        <v>86</v>
      </c>
      <c r="AV219" s="12" t="s">
        <v>86</v>
      </c>
      <c r="AW219" s="12" t="s">
        <v>32</v>
      </c>
      <c r="AX219" s="12" t="s">
        <v>84</v>
      </c>
      <c r="AY219" s="252" t="s">
        <v>251</v>
      </c>
    </row>
    <row r="220" s="2" customFormat="1" ht="33" customHeight="1">
      <c r="A220" s="38"/>
      <c r="B220" s="39"/>
      <c r="C220" s="220" t="s">
        <v>357</v>
      </c>
      <c r="D220" s="220" t="s">
        <v>255</v>
      </c>
      <c r="E220" s="221" t="s">
        <v>2245</v>
      </c>
      <c r="F220" s="222" t="s">
        <v>2246</v>
      </c>
      <c r="G220" s="223" t="s">
        <v>409</v>
      </c>
      <c r="H220" s="224">
        <v>63.240000000000002</v>
      </c>
      <c r="I220" s="225"/>
      <c r="J220" s="226">
        <f>ROUND(I220*H220,2)</f>
        <v>0</v>
      </c>
      <c r="K220" s="227"/>
      <c r="L220" s="44"/>
      <c r="M220" s="228" t="s">
        <v>1</v>
      </c>
      <c r="N220" s="229" t="s">
        <v>41</v>
      </c>
      <c r="O220" s="91"/>
      <c r="P220" s="230">
        <f>O220*H220</f>
        <v>0</v>
      </c>
      <c r="Q220" s="230">
        <v>0</v>
      </c>
      <c r="R220" s="230">
        <f>Q220*H220</f>
        <v>0</v>
      </c>
      <c r="S220" s="230">
        <v>0</v>
      </c>
      <c r="T220" s="231">
        <f>S220*H220</f>
        <v>0</v>
      </c>
      <c r="U220" s="38"/>
      <c r="V220" s="38"/>
      <c r="W220" s="38"/>
      <c r="X220" s="38"/>
      <c r="Y220" s="38"/>
      <c r="Z220" s="38"/>
      <c r="AA220" s="38"/>
      <c r="AB220" s="38"/>
      <c r="AC220" s="38"/>
      <c r="AD220" s="38"/>
      <c r="AE220" s="38"/>
      <c r="AR220" s="232" t="s">
        <v>254</v>
      </c>
      <c r="AT220" s="232" t="s">
        <v>255</v>
      </c>
      <c r="AU220" s="232" t="s">
        <v>86</v>
      </c>
      <c r="AY220" s="17" t="s">
        <v>251</v>
      </c>
      <c r="BE220" s="233">
        <f>IF(N220="základní",J220,0)</f>
        <v>0</v>
      </c>
      <c r="BF220" s="233">
        <f>IF(N220="snížená",J220,0)</f>
        <v>0</v>
      </c>
      <c r="BG220" s="233">
        <f>IF(N220="zákl. přenesená",J220,0)</f>
        <v>0</v>
      </c>
      <c r="BH220" s="233">
        <f>IF(N220="sníž. přenesená",J220,0)</f>
        <v>0</v>
      </c>
      <c r="BI220" s="233">
        <f>IF(N220="nulová",J220,0)</f>
        <v>0</v>
      </c>
      <c r="BJ220" s="17" t="s">
        <v>84</v>
      </c>
      <c r="BK220" s="233">
        <f>ROUND(I220*H220,2)</f>
        <v>0</v>
      </c>
      <c r="BL220" s="17" t="s">
        <v>254</v>
      </c>
      <c r="BM220" s="232" t="s">
        <v>2940</v>
      </c>
    </row>
    <row r="221" s="2" customFormat="1">
      <c r="A221" s="38"/>
      <c r="B221" s="39"/>
      <c r="C221" s="40"/>
      <c r="D221" s="234" t="s">
        <v>260</v>
      </c>
      <c r="E221" s="40"/>
      <c r="F221" s="235" t="s">
        <v>2248</v>
      </c>
      <c r="G221" s="40"/>
      <c r="H221" s="40"/>
      <c r="I221" s="236"/>
      <c r="J221" s="40"/>
      <c r="K221" s="40"/>
      <c r="L221" s="44"/>
      <c r="M221" s="237"/>
      <c r="N221" s="238"/>
      <c r="O221" s="91"/>
      <c r="P221" s="91"/>
      <c r="Q221" s="91"/>
      <c r="R221" s="91"/>
      <c r="S221" s="91"/>
      <c r="T221" s="92"/>
      <c r="U221" s="38"/>
      <c r="V221" s="38"/>
      <c r="W221" s="38"/>
      <c r="X221" s="38"/>
      <c r="Y221" s="38"/>
      <c r="Z221" s="38"/>
      <c r="AA221" s="38"/>
      <c r="AB221" s="38"/>
      <c r="AC221" s="38"/>
      <c r="AD221" s="38"/>
      <c r="AE221" s="38"/>
      <c r="AT221" s="17" t="s">
        <v>260</v>
      </c>
      <c r="AU221" s="17" t="s">
        <v>86</v>
      </c>
    </row>
    <row r="222" s="2" customFormat="1">
      <c r="A222" s="38"/>
      <c r="B222" s="39"/>
      <c r="C222" s="40"/>
      <c r="D222" s="240" t="s">
        <v>274</v>
      </c>
      <c r="E222" s="40"/>
      <c r="F222" s="241" t="s">
        <v>2249</v>
      </c>
      <c r="G222" s="40"/>
      <c r="H222" s="40"/>
      <c r="I222" s="236"/>
      <c r="J222" s="40"/>
      <c r="K222" s="40"/>
      <c r="L222" s="44"/>
      <c r="M222" s="237"/>
      <c r="N222" s="238"/>
      <c r="O222" s="91"/>
      <c r="P222" s="91"/>
      <c r="Q222" s="91"/>
      <c r="R222" s="91"/>
      <c r="S222" s="91"/>
      <c r="T222" s="92"/>
      <c r="U222" s="38"/>
      <c r="V222" s="38"/>
      <c r="W222" s="38"/>
      <c r="X222" s="38"/>
      <c r="Y222" s="38"/>
      <c r="Z222" s="38"/>
      <c r="AA222" s="38"/>
      <c r="AB222" s="38"/>
      <c r="AC222" s="38"/>
      <c r="AD222" s="38"/>
      <c r="AE222" s="38"/>
      <c r="AT222" s="17" t="s">
        <v>274</v>
      </c>
      <c r="AU222" s="17" t="s">
        <v>86</v>
      </c>
    </row>
    <row r="223" s="12" customFormat="1">
      <c r="A223" s="12"/>
      <c r="B223" s="242"/>
      <c r="C223" s="243"/>
      <c r="D223" s="234" t="s">
        <v>276</v>
      </c>
      <c r="E223" s="244" t="s">
        <v>1</v>
      </c>
      <c r="F223" s="245" t="s">
        <v>2153</v>
      </c>
      <c r="G223" s="243"/>
      <c r="H223" s="246">
        <v>63.240000000000002</v>
      </c>
      <c r="I223" s="247"/>
      <c r="J223" s="243"/>
      <c r="K223" s="243"/>
      <c r="L223" s="248"/>
      <c r="M223" s="249"/>
      <c r="N223" s="250"/>
      <c r="O223" s="250"/>
      <c r="P223" s="250"/>
      <c r="Q223" s="250"/>
      <c r="R223" s="250"/>
      <c r="S223" s="250"/>
      <c r="T223" s="251"/>
      <c r="U223" s="12"/>
      <c r="V223" s="12"/>
      <c r="W223" s="12"/>
      <c r="X223" s="12"/>
      <c r="Y223" s="12"/>
      <c r="Z223" s="12"/>
      <c r="AA223" s="12"/>
      <c r="AB223" s="12"/>
      <c r="AC223" s="12"/>
      <c r="AD223" s="12"/>
      <c r="AE223" s="12"/>
      <c r="AT223" s="252" t="s">
        <v>276</v>
      </c>
      <c r="AU223" s="252" t="s">
        <v>86</v>
      </c>
      <c r="AV223" s="12" t="s">
        <v>86</v>
      </c>
      <c r="AW223" s="12" t="s">
        <v>32</v>
      </c>
      <c r="AX223" s="12" t="s">
        <v>84</v>
      </c>
      <c r="AY223" s="252" t="s">
        <v>251</v>
      </c>
    </row>
    <row r="224" s="11" customFormat="1" ht="22.8" customHeight="1">
      <c r="A224" s="11"/>
      <c r="B224" s="206"/>
      <c r="C224" s="207"/>
      <c r="D224" s="208" t="s">
        <v>75</v>
      </c>
      <c r="E224" s="272" t="s">
        <v>86</v>
      </c>
      <c r="F224" s="272" t="s">
        <v>1434</v>
      </c>
      <c r="G224" s="207"/>
      <c r="H224" s="207"/>
      <c r="I224" s="210"/>
      <c r="J224" s="273">
        <f>BK224</f>
        <v>0</v>
      </c>
      <c r="K224" s="207"/>
      <c r="L224" s="212"/>
      <c r="M224" s="213"/>
      <c r="N224" s="214"/>
      <c r="O224" s="214"/>
      <c r="P224" s="215">
        <f>SUM(P225:P234)</f>
        <v>0</v>
      </c>
      <c r="Q224" s="214"/>
      <c r="R224" s="215">
        <f>SUM(R225:R234)</f>
        <v>0.094052999999999998</v>
      </c>
      <c r="S224" s="214"/>
      <c r="T224" s="216">
        <f>SUM(T225:T234)</f>
        <v>0</v>
      </c>
      <c r="U224" s="11"/>
      <c r="V224" s="11"/>
      <c r="W224" s="11"/>
      <c r="X224" s="11"/>
      <c r="Y224" s="11"/>
      <c r="Z224" s="11"/>
      <c r="AA224" s="11"/>
      <c r="AB224" s="11"/>
      <c r="AC224" s="11"/>
      <c r="AD224" s="11"/>
      <c r="AE224" s="11"/>
      <c r="AR224" s="217" t="s">
        <v>84</v>
      </c>
      <c r="AT224" s="218" t="s">
        <v>75</v>
      </c>
      <c r="AU224" s="218" t="s">
        <v>84</v>
      </c>
      <c r="AY224" s="217" t="s">
        <v>251</v>
      </c>
      <c r="BK224" s="219">
        <f>SUM(BK225:BK234)</f>
        <v>0</v>
      </c>
    </row>
    <row r="225" s="2" customFormat="1" ht="24.15" customHeight="1">
      <c r="A225" s="38"/>
      <c r="B225" s="39"/>
      <c r="C225" s="220" t="s">
        <v>363</v>
      </c>
      <c r="D225" s="220" t="s">
        <v>255</v>
      </c>
      <c r="E225" s="221" t="s">
        <v>1485</v>
      </c>
      <c r="F225" s="222" t="s">
        <v>1486</v>
      </c>
      <c r="G225" s="223" t="s">
        <v>409</v>
      </c>
      <c r="H225" s="224">
        <v>321</v>
      </c>
      <c r="I225" s="225"/>
      <c r="J225" s="226">
        <f>ROUND(I225*H225,2)</f>
        <v>0</v>
      </c>
      <c r="K225" s="227"/>
      <c r="L225" s="44"/>
      <c r="M225" s="228" t="s">
        <v>1</v>
      </c>
      <c r="N225" s="229" t="s">
        <v>41</v>
      </c>
      <c r="O225" s="91"/>
      <c r="P225" s="230">
        <f>O225*H225</f>
        <v>0</v>
      </c>
      <c r="Q225" s="230">
        <v>0.00013999999999999999</v>
      </c>
      <c r="R225" s="230">
        <f>Q225*H225</f>
        <v>0.044939999999999994</v>
      </c>
      <c r="S225" s="230">
        <v>0</v>
      </c>
      <c r="T225" s="231">
        <f>S225*H225</f>
        <v>0</v>
      </c>
      <c r="U225" s="38"/>
      <c r="V225" s="38"/>
      <c r="W225" s="38"/>
      <c r="X225" s="38"/>
      <c r="Y225" s="38"/>
      <c r="Z225" s="38"/>
      <c r="AA225" s="38"/>
      <c r="AB225" s="38"/>
      <c r="AC225" s="38"/>
      <c r="AD225" s="38"/>
      <c r="AE225" s="38"/>
      <c r="AR225" s="232" t="s">
        <v>254</v>
      </c>
      <c r="AT225" s="232" t="s">
        <v>255</v>
      </c>
      <c r="AU225" s="232" t="s">
        <v>86</v>
      </c>
      <c r="AY225" s="17" t="s">
        <v>251</v>
      </c>
      <c r="BE225" s="233">
        <f>IF(N225="základní",J225,0)</f>
        <v>0</v>
      </c>
      <c r="BF225" s="233">
        <f>IF(N225="snížená",J225,0)</f>
        <v>0</v>
      </c>
      <c r="BG225" s="233">
        <f>IF(N225="zákl. přenesená",J225,0)</f>
        <v>0</v>
      </c>
      <c r="BH225" s="233">
        <f>IF(N225="sníž. přenesená",J225,0)</f>
        <v>0</v>
      </c>
      <c r="BI225" s="233">
        <f>IF(N225="nulová",J225,0)</f>
        <v>0</v>
      </c>
      <c r="BJ225" s="17" t="s">
        <v>84</v>
      </c>
      <c r="BK225" s="233">
        <f>ROUND(I225*H225,2)</f>
        <v>0</v>
      </c>
      <c r="BL225" s="17" t="s">
        <v>254</v>
      </c>
      <c r="BM225" s="232" t="s">
        <v>3190</v>
      </c>
    </row>
    <row r="226" s="2" customFormat="1">
      <c r="A226" s="38"/>
      <c r="B226" s="39"/>
      <c r="C226" s="40"/>
      <c r="D226" s="234" t="s">
        <v>260</v>
      </c>
      <c r="E226" s="40"/>
      <c r="F226" s="235" t="s">
        <v>1488</v>
      </c>
      <c r="G226" s="40"/>
      <c r="H226" s="40"/>
      <c r="I226" s="236"/>
      <c r="J226" s="40"/>
      <c r="K226" s="40"/>
      <c r="L226" s="44"/>
      <c r="M226" s="237"/>
      <c r="N226" s="238"/>
      <c r="O226" s="91"/>
      <c r="P226" s="91"/>
      <c r="Q226" s="91"/>
      <c r="R226" s="91"/>
      <c r="S226" s="91"/>
      <c r="T226" s="92"/>
      <c r="U226" s="38"/>
      <c r="V226" s="38"/>
      <c r="W226" s="38"/>
      <c r="X226" s="38"/>
      <c r="Y226" s="38"/>
      <c r="Z226" s="38"/>
      <c r="AA226" s="38"/>
      <c r="AB226" s="38"/>
      <c r="AC226" s="38"/>
      <c r="AD226" s="38"/>
      <c r="AE226" s="38"/>
      <c r="AT226" s="17" t="s">
        <v>260</v>
      </c>
      <c r="AU226" s="17" t="s">
        <v>86</v>
      </c>
    </row>
    <row r="227" s="2" customFormat="1">
      <c r="A227" s="38"/>
      <c r="B227" s="39"/>
      <c r="C227" s="40"/>
      <c r="D227" s="240" t="s">
        <v>274</v>
      </c>
      <c r="E227" s="40"/>
      <c r="F227" s="241" t="s">
        <v>1489</v>
      </c>
      <c r="G227" s="40"/>
      <c r="H227" s="40"/>
      <c r="I227" s="236"/>
      <c r="J227" s="40"/>
      <c r="K227" s="40"/>
      <c r="L227" s="44"/>
      <c r="M227" s="237"/>
      <c r="N227" s="238"/>
      <c r="O227" s="91"/>
      <c r="P227" s="91"/>
      <c r="Q227" s="91"/>
      <c r="R227" s="91"/>
      <c r="S227" s="91"/>
      <c r="T227" s="92"/>
      <c r="U227" s="38"/>
      <c r="V227" s="38"/>
      <c r="W227" s="38"/>
      <c r="X227" s="38"/>
      <c r="Y227" s="38"/>
      <c r="Z227" s="38"/>
      <c r="AA227" s="38"/>
      <c r="AB227" s="38"/>
      <c r="AC227" s="38"/>
      <c r="AD227" s="38"/>
      <c r="AE227" s="38"/>
      <c r="AT227" s="17" t="s">
        <v>274</v>
      </c>
      <c r="AU227" s="17" t="s">
        <v>86</v>
      </c>
    </row>
    <row r="228" s="13" customFormat="1">
      <c r="A228" s="13"/>
      <c r="B228" s="253"/>
      <c r="C228" s="254"/>
      <c r="D228" s="234" t="s">
        <v>276</v>
      </c>
      <c r="E228" s="255" t="s">
        <v>1</v>
      </c>
      <c r="F228" s="256" t="s">
        <v>2517</v>
      </c>
      <c r="G228" s="254"/>
      <c r="H228" s="255" t="s">
        <v>1</v>
      </c>
      <c r="I228" s="257"/>
      <c r="J228" s="254"/>
      <c r="K228" s="254"/>
      <c r="L228" s="258"/>
      <c r="M228" s="259"/>
      <c r="N228" s="260"/>
      <c r="O228" s="260"/>
      <c r="P228" s="260"/>
      <c r="Q228" s="260"/>
      <c r="R228" s="260"/>
      <c r="S228" s="260"/>
      <c r="T228" s="261"/>
      <c r="U228" s="13"/>
      <c r="V228" s="13"/>
      <c r="W228" s="13"/>
      <c r="X228" s="13"/>
      <c r="Y228" s="13"/>
      <c r="Z228" s="13"/>
      <c r="AA228" s="13"/>
      <c r="AB228" s="13"/>
      <c r="AC228" s="13"/>
      <c r="AD228" s="13"/>
      <c r="AE228" s="13"/>
      <c r="AT228" s="262" t="s">
        <v>276</v>
      </c>
      <c r="AU228" s="262" t="s">
        <v>86</v>
      </c>
      <c r="AV228" s="13" t="s">
        <v>84</v>
      </c>
      <c r="AW228" s="13" t="s">
        <v>32</v>
      </c>
      <c r="AX228" s="13" t="s">
        <v>76</v>
      </c>
      <c r="AY228" s="262" t="s">
        <v>251</v>
      </c>
    </row>
    <row r="229" s="12" customFormat="1">
      <c r="A229" s="12"/>
      <c r="B229" s="242"/>
      <c r="C229" s="243"/>
      <c r="D229" s="234" t="s">
        <v>276</v>
      </c>
      <c r="E229" s="244" t="s">
        <v>1</v>
      </c>
      <c r="F229" s="245" t="s">
        <v>3191</v>
      </c>
      <c r="G229" s="243"/>
      <c r="H229" s="246">
        <v>321</v>
      </c>
      <c r="I229" s="247"/>
      <c r="J229" s="243"/>
      <c r="K229" s="243"/>
      <c r="L229" s="248"/>
      <c r="M229" s="249"/>
      <c r="N229" s="250"/>
      <c r="O229" s="250"/>
      <c r="P229" s="250"/>
      <c r="Q229" s="250"/>
      <c r="R229" s="250"/>
      <c r="S229" s="250"/>
      <c r="T229" s="251"/>
      <c r="U229" s="12"/>
      <c r="V229" s="12"/>
      <c r="W229" s="12"/>
      <c r="X229" s="12"/>
      <c r="Y229" s="12"/>
      <c r="Z229" s="12"/>
      <c r="AA229" s="12"/>
      <c r="AB229" s="12"/>
      <c r="AC229" s="12"/>
      <c r="AD229" s="12"/>
      <c r="AE229" s="12"/>
      <c r="AT229" s="252" t="s">
        <v>276</v>
      </c>
      <c r="AU229" s="252" t="s">
        <v>86</v>
      </c>
      <c r="AV229" s="12" t="s">
        <v>86</v>
      </c>
      <c r="AW229" s="12" t="s">
        <v>32</v>
      </c>
      <c r="AX229" s="12" t="s">
        <v>76</v>
      </c>
      <c r="AY229" s="252" t="s">
        <v>251</v>
      </c>
    </row>
    <row r="230" s="15" customFormat="1">
      <c r="A230" s="15"/>
      <c r="B230" s="274"/>
      <c r="C230" s="275"/>
      <c r="D230" s="234" t="s">
        <v>276</v>
      </c>
      <c r="E230" s="276" t="s">
        <v>1</v>
      </c>
      <c r="F230" s="277" t="s">
        <v>423</v>
      </c>
      <c r="G230" s="275"/>
      <c r="H230" s="278">
        <v>321</v>
      </c>
      <c r="I230" s="279"/>
      <c r="J230" s="275"/>
      <c r="K230" s="275"/>
      <c r="L230" s="280"/>
      <c r="M230" s="281"/>
      <c r="N230" s="282"/>
      <c r="O230" s="282"/>
      <c r="P230" s="282"/>
      <c r="Q230" s="282"/>
      <c r="R230" s="282"/>
      <c r="S230" s="282"/>
      <c r="T230" s="283"/>
      <c r="U230" s="15"/>
      <c r="V230" s="15"/>
      <c r="W230" s="15"/>
      <c r="X230" s="15"/>
      <c r="Y230" s="15"/>
      <c r="Z230" s="15"/>
      <c r="AA230" s="15"/>
      <c r="AB230" s="15"/>
      <c r="AC230" s="15"/>
      <c r="AD230" s="15"/>
      <c r="AE230" s="15"/>
      <c r="AT230" s="284" t="s">
        <v>276</v>
      </c>
      <c r="AU230" s="284" t="s">
        <v>86</v>
      </c>
      <c r="AV230" s="15" t="s">
        <v>254</v>
      </c>
      <c r="AW230" s="15" t="s">
        <v>32</v>
      </c>
      <c r="AX230" s="15" t="s">
        <v>84</v>
      </c>
      <c r="AY230" s="284" t="s">
        <v>251</v>
      </c>
    </row>
    <row r="231" s="2" customFormat="1" ht="24.15" customHeight="1">
      <c r="A231" s="38"/>
      <c r="B231" s="39"/>
      <c r="C231" s="292" t="s">
        <v>371</v>
      </c>
      <c r="D231" s="292" t="s">
        <v>1133</v>
      </c>
      <c r="E231" s="293" t="s">
        <v>2521</v>
      </c>
      <c r="F231" s="294" t="s">
        <v>2522</v>
      </c>
      <c r="G231" s="295" t="s">
        <v>409</v>
      </c>
      <c r="H231" s="296">
        <v>327.42000000000002</v>
      </c>
      <c r="I231" s="297"/>
      <c r="J231" s="298">
        <f>ROUND(I231*H231,2)</f>
        <v>0</v>
      </c>
      <c r="K231" s="299"/>
      <c r="L231" s="300"/>
      <c r="M231" s="301" t="s">
        <v>1</v>
      </c>
      <c r="N231" s="302" t="s">
        <v>41</v>
      </c>
      <c r="O231" s="91"/>
      <c r="P231" s="230">
        <f>O231*H231</f>
        <v>0</v>
      </c>
      <c r="Q231" s="230">
        <v>0.00014999999999999999</v>
      </c>
      <c r="R231" s="230">
        <f>Q231*H231</f>
        <v>0.049112999999999997</v>
      </c>
      <c r="S231" s="230">
        <v>0</v>
      </c>
      <c r="T231" s="231">
        <f>S231*H231</f>
        <v>0</v>
      </c>
      <c r="U231" s="38"/>
      <c r="V231" s="38"/>
      <c r="W231" s="38"/>
      <c r="X231" s="38"/>
      <c r="Y231" s="38"/>
      <c r="Z231" s="38"/>
      <c r="AA231" s="38"/>
      <c r="AB231" s="38"/>
      <c r="AC231" s="38"/>
      <c r="AD231" s="38"/>
      <c r="AE231" s="38"/>
      <c r="AR231" s="232" t="s">
        <v>299</v>
      </c>
      <c r="AT231" s="232" t="s">
        <v>1133</v>
      </c>
      <c r="AU231" s="232" t="s">
        <v>86</v>
      </c>
      <c r="AY231" s="17" t="s">
        <v>251</v>
      </c>
      <c r="BE231" s="233">
        <f>IF(N231="základní",J231,0)</f>
        <v>0</v>
      </c>
      <c r="BF231" s="233">
        <f>IF(N231="snížená",J231,0)</f>
        <v>0</v>
      </c>
      <c r="BG231" s="233">
        <f>IF(N231="zákl. přenesená",J231,0)</f>
        <v>0</v>
      </c>
      <c r="BH231" s="233">
        <f>IF(N231="sníž. přenesená",J231,0)</f>
        <v>0</v>
      </c>
      <c r="BI231" s="233">
        <f>IF(N231="nulová",J231,0)</f>
        <v>0</v>
      </c>
      <c r="BJ231" s="17" t="s">
        <v>84</v>
      </c>
      <c r="BK231" s="233">
        <f>ROUND(I231*H231,2)</f>
        <v>0</v>
      </c>
      <c r="BL231" s="17" t="s">
        <v>254</v>
      </c>
      <c r="BM231" s="232" t="s">
        <v>3192</v>
      </c>
    </row>
    <row r="232" s="2" customFormat="1">
      <c r="A232" s="38"/>
      <c r="B232" s="39"/>
      <c r="C232" s="40"/>
      <c r="D232" s="234" t="s">
        <v>260</v>
      </c>
      <c r="E232" s="40"/>
      <c r="F232" s="235" t="s">
        <v>2522</v>
      </c>
      <c r="G232" s="40"/>
      <c r="H232" s="40"/>
      <c r="I232" s="236"/>
      <c r="J232" s="40"/>
      <c r="K232" s="40"/>
      <c r="L232" s="44"/>
      <c r="M232" s="237"/>
      <c r="N232" s="238"/>
      <c r="O232" s="91"/>
      <c r="P232" s="91"/>
      <c r="Q232" s="91"/>
      <c r="R232" s="91"/>
      <c r="S232" s="91"/>
      <c r="T232" s="92"/>
      <c r="U232" s="38"/>
      <c r="V232" s="38"/>
      <c r="W232" s="38"/>
      <c r="X232" s="38"/>
      <c r="Y232" s="38"/>
      <c r="Z232" s="38"/>
      <c r="AA232" s="38"/>
      <c r="AB232" s="38"/>
      <c r="AC232" s="38"/>
      <c r="AD232" s="38"/>
      <c r="AE232" s="38"/>
      <c r="AT232" s="17" t="s">
        <v>260</v>
      </c>
      <c r="AU232" s="17" t="s">
        <v>86</v>
      </c>
    </row>
    <row r="233" s="13" customFormat="1">
      <c r="A233" s="13"/>
      <c r="B233" s="253"/>
      <c r="C233" s="254"/>
      <c r="D233" s="234" t="s">
        <v>276</v>
      </c>
      <c r="E233" s="255" t="s">
        <v>1</v>
      </c>
      <c r="F233" s="256" t="s">
        <v>2517</v>
      </c>
      <c r="G233" s="254"/>
      <c r="H233" s="255" t="s">
        <v>1</v>
      </c>
      <c r="I233" s="257"/>
      <c r="J233" s="254"/>
      <c r="K233" s="254"/>
      <c r="L233" s="258"/>
      <c r="M233" s="259"/>
      <c r="N233" s="260"/>
      <c r="O233" s="260"/>
      <c r="P233" s="260"/>
      <c r="Q233" s="260"/>
      <c r="R233" s="260"/>
      <c r="S233" s="260"/>
      <c r="T233" s="261"/>
      <c r="U233" s="13"/>
      <c r="V233" s="13"/>
      <c r="W233" s="13"/>
      <c r="X233" s="13"/>
      <c r="Y233" s="13"/>
      <c r="Z233" s="13"/>
      <c r="AA233" s="13"/>
      <c r="AB233" s="13"/>
      <c r="AC233" s="13"/>
      <c r="AD233" s="13"/>
      <c r="AE233" s="13"/>
      <c r="AT233" s="262" t="s">
        <v>276</v>
      </c>
      <c r="AU233" s="262" t="s">
        <v>86</v>
      </c>
      <c r="AV233" s="13" t="s">
        <v>84</v>
      </c>
      <c r="AW233" s="13" t="s">
        <v>32</v>
      </c>
      <c r="AX233" s="13" t="s">
        <v>76</v>
      </c>
      <c r="AY233" s="262" t="s">
        <v>251</v>
      </c>
    </row>
    <row r="234" s="12" customFormat="1">
      <c r="A234" s="12"/>
      <c r="B234" s="242"/>
      <c r="C234" s="243"/>
      <c r="D234" s="234" t="s">
        <v>276</v>
      </c>
      <c r="E234" s="244" t="s">
        <v>1</v>
      </c>
      <c r="F234" s="245" t="s">
        <v>3193</v>
      </c>
      <c r="G234" s="243"/>
      <c r="H234" s="246">
        <v>327.42000000000002</v>
      </c>
      <c r="I234" s="247"/>
      <c r="J234" s="243"/>
      <c r="K234" s="243"/>
      <c r="L234" s="248"/>
      <c r="M234" s="249"/>
      <c r="N234" s="250"/>
      <c r="O234" s="250"/>
      <c r="P234" s="250"/>
      <c r="Q234" s="250"/>
      <c r="R234" s="250"/>
      <c r="S234" s="250"/>
      <c r="T234" s="251"/>
      <c r="U234" s="12"/>
      <c r="V234" s="12"/>
      <c r="W234" s="12"/>
      <c r="X234" s="12"/>
      <c r="Y234" s="12"/>
      <c r="Z234" s="12"/>
      <c r="AA234" s="12"/>
      <c r="AB234" s="12"/>
      <c r="AC234" s="12"/>
      <c r="AD234" s="12"/>
      <c r="AE234" s="12"/>
      <c r="AT234" s="252" t="s">
        <v>276</v>
      </c>
      <c r="AU234" s="252" t="s">
        <v>86</v>
      </c>
      <c r="AV234" s="12" t="s">
        <v>86</v>
      </c>
      <c r="AW234" s="12" t="s">
        <v>32</v>
      </c>
      <c r="AX234" s="12" t="s">
        <v>84</v>
      </c>
      <c r="AY234" s="252" t="s">
        <v>251</v>
      </c>
    </row>
    <row r="235" s="11" customFormat="1" ht="22.8" customHeight="1">
      <c r="A235" s="11"/>
      <c r="B235" s="206"/>
      <c r="C235" s="207"/>
      <c r="D235" s="208" t="s">
        <v>75</v>
      </c>
      <c r="E235" s="272" t="s">
        <v>282</v>
      </c>
      <c r="F235" s="272" t="s">
        <v>2982</v>
      </c>
      <c r="G235" s="207"/>
      <c r="H235" s="207"/>
      <c r="I235" s="210"/>
      <c r="J235" s="273">
        <f>BK235</f>
        <v>0</v>
      </c>
      <c r="K235" s="207"/>
      <c r="L235" s="212"/>
      <c r="M235" s="213"/>
      <c r="N235" s="214"/>
      <c r="O235" s="214"/>
      <c r="P235" s="215">
        <f>SUM(P236:P277)</f>
        <v>0</v>
      </c>
      <c r="Q235" s="214"/>
      <c r="R235" s="215">
        <f>SUM(R236:R277)</f>
        <v>107.58042599999999</v>
      </c>
      <c r="S235" s="214"/>
      <c r="T235" s="216">
        <f>SUM(T236:T277)</f>
        <v>0</v>
      </c>
      <c r="U235" s="11"/>
      <c r="V235" s="11"/>
      <c r="W235" s="11"/>
      <c r="X235" s="11"/>
      <c r="Y235" s="11"/>
      <c r="Z235" s="11"/>
      <c r="AA235" s="11"/>
      <c r="AB235" s="11"/>
      <c r="AC235" s="11"/>
      <c r="AD235" s="11"/>
      <c r="AE235" s="11"/>
      <c r="AR235" s="217" t="s">
        <v>84</v>
      </c>
      <c r="AT235" s="218" t="s">
        <v>75</v>
      </c>
      <c r="AU235" s="218" t="s">
        <v>84</v>
      </c>
      <c r="AY235" s="217" t="s">
        <v>251</v>
      </c>
      <c r="BK235" s="219">
        <f>SUM(BK236:BK277)</f>
        <v>0</v>
      </c>
    </row>
    <row r="236" s="2" customFormat="1" ht="24.15" customHeight="1">
      <c r="A236" s="38"/>
      <c r="B236" s="39"/>
      <c r="C236" s="220" t="s">
        <v>378</v>
      </c>
      <c r="D236" s="220" t="s">
        <v>255</v>
      </c>
      <c r="E236" s="221" t="s">
        <v>1511</v>
      </c>
      <c r="F236" s="222" t="s">
        <v>1512</v>
      </c>
      <c r="G236" s="223" t="s">
        <v>409</v>
      </c>
      <c r="H236" s="224">
        <v>329</v>
      </c>
      <c r="I236" s="225"/>
      <c r="J236" s="226">
        <f>ROUND(I236*H236,2)</f>
        <v>0</v>
      </c>
      <c r="K236" s="227"/>
      <c r="L236" s="44"/>
      <c r="M236" s="228" t="s">
        <v>1</v>
      </c>
      <c r="N236" s="229" t="s">
        <v>41</v>
      </c>
      <c r="O236" s="91"/>
      <c r="P236" s="230">
        <f>O236*H236</f>
        <v>0</v>
      </c>
      <c r="Q236" s="230">
        <v>0</v>
      </c>
      <c r="R236" s="230">
        <f>Q236*H236</f>
        <v>0</v>
      </c>
      <c r="S236" s="230">
        <v>0</v>
      </c>
      <c r="T236" s="231">
        <f>S236*H236</f>
        <v>0</v>
      </c>
      <c r="U236" s="38"/>
      <c r="V236" s="38"/>
      <c r="W236" s="38"/>
      <c r="X236" s="38"/>
      <c r="Y236" s="38"/>
      <c r="Z236" s="38"/>
      <c r="AA236" s="38"/>
      <c r="AB236" s="38"/>
      <c r="AC236" s="38"/>
      <c r="AD236" s="38"/>
      <c r="AE236" s="38"/>
      <c r="AR236" s="232" t="s">
        <v>254</v>
      </c>
      <c r="AT236" s="232" t="s">
        <v>255</v>
      </c>
      <c r="AU236" s="232" t="s">
        <v>86</v>
      </c>
      <c r="AY236" s="17" t="s">
        <v>251</v>
      </c>
      <c r="BE236" s="233">
        <f>IF(N236="základní",J236,0)</f>
        <v>0</v>
      </c>
      <c r="BF236" s="233">
        <f>IF(N236="snížená",J236,0)</f>
        <v>0</v>
      </c>
      <c r="BG236" s="233">
        <f>IF(N236="zákl. přenesená",J236,0)</f>
        <v>0</v>
      </c>
      <c r="BH236" s="233">
        <f>IF(N236="sníž. přenesená",J236,0)</f>
        <v>0</v>
      </c>
      <c r="BI236" s="233">
        <f>IF(N236="nulová",J236,0)</f>
        <v>0</v>
      </c>
      <c r="BJ236" s="17" t="s">
        <v>84</v>
      </c>
      <c r="BK236" s="233">
        <f>ROUND(I236*H236,2)</f>
        <v>0</v>
      </c>
      <c r="BL236" s="17" t="s">
        <v>254</v>
      </c>
      <c r="BM236" s="232" t="s">
        <v>2997</v>
      </c>
    </row>
    <row r="237" s="2" customFormat="1">
      <c r="A237" s="38"/>
      <c r="B237" s="39"/>
      <c r="C237" s="40"/>
      <c r="D237" s="234" t="s">
        <v>260</v>
      </c>
      <c r="E237" s="40"/>
      <c r="F237" s="235" t="s">
        <v>1514</v>
      </c>
      <c r="G237" s="40"/>
      <c r="H237" s="40"/>
      <c r="I237" s="236"/>
      <c r="J237" s="40"/>
      <c r="K237" s="40"/>
      <c r="L237" s="44"/>
      <c r="M237" s="237"/>
      <c r="N237" s="238"/>
      <c r="O237" s="91"/>
      <c r="P237" s="91"/>
      <c r="Q237" s="91"/>
      <c r="R237" s="91"/>
      <c r="S237" s="91"/>
      <c r="T237" s="92"/>
      <c r="U237" s="38"/>
      <c r="V237" s="38"/>
      <c r="W237" s="38"/>
      <c r="X237" s="38"/>
      <c r="Y237" s="38"/>
      <c r="Z237" s="38"/>
      <c r="AA237" s="38"/>
      <c r="AB237" s="38"/>
      <c r="AC237" s="38"/>
      <c r="AD237" s="38"/>
      <c r="AE237" s="38"/>
      <c r="AT237" s="17" t="s">
        <v>260</v>
      </c>
      <c r="AU237" s="17" t="s">
        <v>86</v>
      </c>
    </row>
    <row r="238" s="2" customFormat="1">
      <c r="A238" s="38"/>
      <c r="B238" s="39"/>
      <c r="C238" s="40"/>
      <c r="D238" s="240" t="s">
        <v>274</v>
      </c>
      <c r="E238" s="40"/>
      <c r="F238" s="241" t="s">
        <v>1515</v>
      </c>
      <c r="G238" s="40"/>
      <c r="H238" s="40"/>
      <c r="I238" s="236"/>
      <c r="J238" s="40"/>
      <c r="K238" s="40"/>
      <c r="L238" s="44"/>
      <c r="M238" s="237"/>
      <c r="N238" s="238"/>
      <c r="O238" s="91"/>
      <c r="P238" s="91"/>
      <c r="Q238" s="91"/>
      <c r="R238" s="91"/>
      <c r="S238" s="91"/>
      <c r="T238" s="92"/>
      <c r="U238" s="38"/>
      <c r="V238" s="38"/>
      <c r="W238" s="38"/>
      <c r="X238" s="38"/>
      <c r="Y238" s="38"/>
      <c r="Z238" s="38"/>
      <c r="AA238" s="38"/>
      <c r="AB238" s="38"/>
      <c r="AC238" s="38"/>
      <c r="AD238" s="38"/>
      <c r="AE238" s="38"/>
      <c r="AT238" s="17" t="s">
        <v>274</v>
      </c>
      <c r="AU238" s="17" t="s">
        <v>86</v>
      </c>
    </row>
    <row r="239" s="13" customFormat="1">
      <c r="A239" s="13"/>
      <c r="B239" s="253"/>
      <c r="C239" s="254"/>
      <c r="D239" s="234" t="s">
        <v>276</v>
      </c>
      <c r="E239" s="255" t="s">
        <v>1</v>
      </c>
      <c r="F239" s="256" t="s">
        <v>2998</v>
      </c>
      <c r="G239" s="254"/>
      <c r="H239" s="255" t="s">
        <v>1</v>
      </c>
      <c r="I239" s="257"/>
      <c r="J239" s="254"/>
      <c r="K239" s="254"/>
      <c r="L239" s="258"/>
      <c r="M239" s="259"/>
      <c r="N239" s="260"/>
      <c r="O239" s="260"/>
      <c r="P239" s="260"/>
      <c r="Q239" s="260"/>
      <c r="R239" s="260"/>
      <c r="S239" s="260"/>
      <c r="T239" s="261"/>
      <c r="U239" s="13"/>
      <c r="V239" s="13"/>
      <c r="W239" s="13"/>
      <c r="X239" s="13"/>
      <c r="Y239" s="13"/>
      <c r="Z239" s="13"/>
      <c r="AA239" s="13"/>
      <c r="AB239" s="13"/>
      <c r="AC239" s="13"/>
      <c r="AD239" s="13"/>
      <c r="AE239" s="13"/>
      <c r="AT239" s="262" t="s">
        <v>276</v>
      </c>
      <c r="AU239" s="262" t="s">
        <v>86</v>
      </c>
      <c r="AV239" s="13" t="s">
        <v>84</v>
      </c>
      <c r="AW239" s="13" t="s">
        <v>32</v>
      </c>
      <c r="AX239" s="13" t="s">
        <v>76</v>
      </c>
      <c r="AY239" s="262" t="s">
        <v>251</v>
      </c>
    </row>
    <row r="240" s="12" customFormat="1">
      <c r="A240" s="12"/>
      <c r="B240" s="242"/>
      <c r="C240" s="243"/>
      <c r="D240" s="234" t="s">
        <v>276</v>
      </c>
      <c r="E240" s="244" t="s">
        <v>1</v>
      </c>
      <c r="F240" s="245" t="s">
        <v>3194</v>
      </c>
      <c r="G240" s="243"/>
      <c r="H240" s="246">
        <v>329</v>
      </c>
      <c r="I240" s="247"/>
      <c r="J240" s="243"/>
      <c r="K240" s="243"/>
      <c r="L240" s="248"/>
      <c r="M240" s="249"/>
      <c r="N240" s="250"/>
      <c r="O240" s="250"/>
      <c r="P240" s="250"/>
      <c r="Q240" s="250"/>
      <c r="R240" s="250"/>
      <c r="S240" s="250"/>
      <c r="T240" s="251"/>
      <c r="U240" s="12"/>
      <c r="V240" s="12"/>
      <c r="W240" s="12"/>
      <c r="X240" s="12"/>
      <c r="Y240" s="12"/>
      <c r="Z240" s="12"/>
      <c r="AA240" s="12"/>
      <c r="AB240" s="12"/>
      <c r="AC240" s="12"/>
      <c r="AD240" s="12"/>
      <c r="AE240" s="12"/>
      <c r="AT240" s="252" t="s">
        <v>276</v>
      </c>
      <c r="AU240" s="252" t="s">
        <v>86</v>
      </c>
      <c r="AV240" s="12" t="s">
        <v>86</v>
      </c>
      <c r="AW240" s="12" t="s">
        <v>32</v>
      </c>
      <c r="AX240" s="12" t="s">
        <v>76</v>
      </c>
      <c r="AY240" s="252" t="s">
        <v>251</v>
      </c>
    </row>
    <row r="241" s="15" customFormat="1">
      <c r="A241" s="15"/>
      <c r="B241" s="274"/>
      <c r="C241" s="275"/>
      <c r="D241" s="234" t="s">
        <v>276</v>
      </c>
      <c r="E241" s="276" t="s">
        <v>1</v>
      </c>
      <c r="F241" s="277" t="s">
        <v>423</v>
      </c>
      <c r="G241" s="275"/>
      <c r="H241" s="278">
        <v>329</v>
      </c>
      <c r="I241" s="279"/>
      <c r="J241" s="275"/>
      <c r="K241" s="275"/>
      <c r="L241" s="280"/>
      <c r="M241" s="281"/>
      <c r="N241" s="282"/>
      <c r="O241" s="282"/>
      <c r="P241" s="282"/>
      <c r="Q241" s="282"/>
      <c r="R241" s="282"/>
      <c r="S241" s="282"/>
      <c r="T241" s="283"/>
      <c r="U241" s="15"/>
      <c r="V241" s="15"/>
      <c r="W241" s="15"/>
      <c r="X241" s="15"/>
      <c r="Y241" s="15"/>
      <c r="Z241" s="15"/>
      <c r="AA241" s="15"/>
      <c r="AB241" s="15"/>
      <c r="AC241" s="15"/>
      <c r="AD241" s="15"/>
      <c r="AE241" s="15"/>
      <c r="AT241" s="284" t="s">
        <v>276</v>
      </c>
      <c r="AU241" s="284" t="s">
        <v>86</v>
      </c>
      <c r="AV241" s="15" t="s">
        <v>254</v>
      </c>
      <c r="AW241" s="15" t="s">
        <v>32</v>
      </c>
      <c r="AX241" s="15" t="s">
        <v>84</v>
      </c>
      <c r="AY241" s="284" t="s">
        <v>251</v>
      </c>
    </row>
    <row r="242" s="2" customFormat="1" ht="24.15" customHeight="1">
      <c r="A242" s="38"/>
      <c r="B242" s="39"/>
      <c r="C242" s="220" t="s">
        <v>7</v>
      </c>
      <c r="D242" s="220" t="s">
        <v>255</v>
      </c>
      <c r="E242" s="221" t="s">
        <v>3018</v>
      </c>
      <c r="F242" s="222" t="s">
        <v>3019</v>
      </c>
      <c r="G242" s="223" t="s">
        <v>409</v>
      </c>
      <c r="H242" s="224">
        <v>329</v>
      </c>
      <c r="I242" s="225"/>
      <c r="J242" s="226">
        <f>ROUND(I242*H242,2)</f>
        <v>0</v>
      </c>
      <c r="K242" s="227"/>
      <c r="L242" s="44"/>
      <c r="M242" s="228" t="s">
        <v>1</v>
      </c>
      <c r="N242" s="229" t="s">
        <v>41</v>
      </c>
      <c r="O242" s="91"/>
      <c r="P242" s="230">
        <f>O242*H242</f>
        <v>0</v>
      </c>
      <c r="Q242" s="230">
        <v>0.089219999999999994</v>
      </c>
      <c r="R242" s="230">
        <f>Q242*H242</f>
        <v>29.353379999999998</v>
      </c>
      <c r="S242" s="230">
        <v>0</v>
      </c>
      <c r="T242" s="231">
        <f>S242*H242</f>
        <v>0</v>
      </c>
      <c r="U242" s="38"/>
      <c r="V242" s="38"/>
      <c r="W242" s="38"/>
      <c r="X242" s="38"/>
      <c r="Y242" s="38"/>
      <c r="Z242" s="38"/>
      <c r="AA242" s="38"/>
      <c r="AB242" s="38"/>
      <c r="AC242" s="38"/>
      <c r="AD242" s="38"/>
      <c r="AE242" s="38"/>
      <c r="AR242" s="232" t="s">
        <v>254</v>
      </c>
      <c r="AT242" s="232" t="s">
        <v>255</v>
      </c>
      <c r="AU242" s="232" t="s">
        <v>86</v>
      </c>
      <c r="AY242" s="17" t="s">
        <v>251</v>
      </c>
      <c r="BE242" s="233">
        <f>IF(N242="základní",J242,0)</f>
        <v>0</v>
      </c>
      <c r="BF242" s="233">
        <f>IF(N242="snížená",J242,0)</f>
        <v>0</v>
      </c>
      <c r="BG242" s="233">
        <f>IF(N242="zákl. přenesená",J242,0)</f>
        <v>0</v>
      </c>
      <c r="BH242" s="233">
        <f>IF(N242="sníž. přenesená",J242,0)</f>
        <v>0</v>
      </c>
      <c r="BI242" s="233">
        <f>IF(N242="nulová",J242,0)</f>
        <v>0</v>
      </c>
      <c r="BJ242" s="17" t="s">
        <v>84</v>
      </c>
      <c r="BK242" s="233">
        <f>ROUND(I242*H242,2)</f>
        <v>0</v>
      </c>
      <c r="BL242" s="17" t="s">
        <v>254</v>
      </c>
      <c r="BM242" s="232" t="s">
        <v>3020</v>
      </c>
    </row>
    <row r="243" s="2" customFormat="1">
      <c r="A243" s="38"/>
      <c r="B243" s="39"/>
      <c r="C243" s="40"/>
      <c r="D243" s="234" t="s">
        <v>260</v>
      </c>
      <c r="E243" s="40"/>
      <c r="F243" s="235" t="s">
        <v>3021</v>
      </c>
      <c r="G243" s="40"/>
      <c r="H243" s="40"/>
      <c r="I243" s="236"/>
      <c r="J243" s="40"/>
      <c r="K243" s="40"/>
      <c r="L243" s="44"/>
      <c r="M243" s="237"/>
      <c r="N243" s="238"/>
      <c r="O243" s="91"/>
      <c r="P243" s="91"/>
      <c r="Q243" s="91"/>
      <c r="R243" s="91"/>
      <c r="S243" s="91"/>
      <c r="T243" s="92"/>
      <c r="U243" s="38"/>
      <c r="V243" s="38"/>
      <c r="W243" s="38"/>
      <c r="X243" s="38"/>
      <c r="Y243" s="38"/>
      <c r="Z243" s="38"/>
      <c r="AA243" s="38"/>
      <c r="AB243" s="38"/>
      <c r="AC243" s="38"/>
      <c r="AD243" s="38"/>
      <c r="AE243" s="38"/>
      <c r="AT243" s="17" t="s">
        <v>260</v>
      </c>
      <c r="AU243" s="17" t="s">
        <v>86</v>
      </c>
    </row>
    <row r="244" s="2" customFormat="1">
      <c r="A244" s="38"/>
      <c r="B244" s="39"/>
      <c r="C244" s="40"/>
      <c r="D244" s="240" t="s">
        <v>274</v>
      </c>
      <c r="E244" s="40"/>
      <c r="F244" s="241" t="s">
        <v>3022</v>
      </c>
      <c r="G244" s="40"/>
      <c r="H244" s="40"/>
      <c r="I244" s="236"/>
      <c r="J244" s="40"/>
      <c r="K244" s="40"/>
      <c r="L244" s="44"/>
      <c r="M244" s="237"/>
      <c r="N244" s="238"/>
      <c r="O244" s="91"/>
      <c r="P244" s="91"/>
      <c r="Q244" s="91"/>
      <c r="R244" s="91"/>
      <c r="S244" s="91"/>
      <c r="T244" s="92"/>
      <c r="U244" s="38"/>
      <c r="V244" s="38"/>
      <c r="W244" s="38"/>
      <c r="X244" s="38"/>
      <c r="Y244" s="38"/>
      <c r="Z244" s="38"/>
      <c r="AA244" s="38"/>
      <c r="AB244" s="38"/>
      <c r="AC244" s="38"/>
      <c r="AD244" s="38"/>
      <c r="AE244" s="38"/>
      <c r="AT244" s="17" t="s">
        <v>274</v>
      </c>
      <c r="AU244" s="17" t="s">
        <v>86</v>
      </c>
    </row>
    <row r="245" s="13" customFormat="1">
      <c r="A245" s="13"/>
      <c r="B245" s="253"/>
      <c r="C245" s="254"/>
      <c r="D245" s="234" t="s">
        <v>276</v>
      </c>
      <c r="E245" s="255" t="s">
        <v>1</v>
      </c>
      <c r="F245" s="256" t="s">
        <v>1586</v>
      </c>
      <c r="G245" s="254"/>
      <c r="H245" s="255" t="s">
        <v>1</v>
      </c>
      <c r="I245" s="257"/>
      <c r="J245" s="254"/>
      <c r="K245" s="254"/>
      <c r="L245" s="258"/>
      <c r="M245" s="259"/>
      <c r="N245" s="260"/>
      <c r="O245" s="260"/>
      <c r="P245" s="260"/>
      <c r="Q245" s="260"/>
      <c r="R245" s="260"/>
      <c r="S245" s="260"/>
      <c r="T245" s="261"/>
      <c r="U245" s="13"/>
      <c r="V245" s="13"/>
      <c r="W245" s="13"/>
      <c r="X245" s="13"/>
      <c r="Y245" s="13"/>
      <c r="Z245" s="13"/>
      <c r="AA245" s="13"/>
      <c r="AB245" s="13"/>
      <c r="AC245" s="13"/>
      <c r="AD245" s="13"/>
      <c r="AE245" s="13"/>
      <c r="AT245" s="262" t="s">
        <v>276</v>
      </c>
      <c r="AU245" s="262" t="s">
        <v>86</v>
      </c>
      <c r="AV245" s="13" t="s">
        <v>84</v>
      </c>
      <c r="AW245" s="13" t="s">
        <v>32</v>
      </c>
      <c r="AX245" s="13" t="s">
        <v>76</v>
      </c>
      <c r="AY245" s="262" t="s">
        <v>251</v>
      </c>
    </row>
    <row r="246" s="12" customFormat="1">
      <c r="A246" s="12"/>
      <c r="B246" s="242"/>
      <c r="C246" s="243"/>
      <c r="D246" s="234" t="s">
        <v>276</v>
      </c>
      <c r="E246" s="244" t="s">
        <v>1</v>
      </c>
      <c r="F246" s="245" t="s">
        <v>3195</v>
      </c>
      <c r="G246" s="243"/>
      <c r="H246" s="246">
        <v>325.89999999999998</v>
      </c>
      <c r="I246" s="247"/>
      <c r="J246" s="243"/>
      <c r="K246" s="243"/>
      <c r="L246" s="248"/>
      <c r="M246" s="249"/>
      <c r="N246" s="250"/>
      <c r="O246" s="250"/>
      <c r="P246" s="250"/>
      <c r="Q246" s="250"/>
      <c r="R246" s="250"/>
      <c r="S246" s="250"/>
      <c r="T246" s="251"/>
      <c r="U246" s="12"/>
      <c r="V246" s="12"/>
      <c r="W246" s="12"/>
      <c r="X246" s="12"/>
      <c r="Y246" s="12"/>
      <c r="Z246" s="12"/>
      <c r="AA246" s="12"/>
      <c r="AB246" s="12"/>
      <c r="AC246" s="12"/>
      <c r="AD246" s="12"/>
      <c r="AE246" s="12"/>
      <c r="AT246" s="252" t="s">
        <v>276</v>
      </c>
      <c r="AU246" s="252" t="s">
        <v>86</v>
      </c>
      <c r="AV246" s="12" t="s">
        <v>86</v>
      </c>
      <c r="AW246" s="12" t="s">
        <v>32</v>
      </c>
      <c r="AX246" s="12" t="s">
        <v>76</v>
      </c>
      <c r="AY246" s="252" t="s">
        <v>251</v>
      </c>
    </row>
    <row r="247" s="12" customFormat="1">
      <c r="A247" s="12"/>
      <c r="B247" s="242"/>
      <c r="C247" s="243"/>
      <c r="D247" s="234" t="s">
        <v>276</v>
      </c>
      <c r="E247" s="244" t="s">
        <v>1</v>
      </c>
      <c r="F247" s="245" t="s">
        <v>3196</v>
      </c>
      <c r="G247" s="243"/>
      <c r="H247" s="246">
        <v>1.5</v>
      </c>
      <c r="I247" s="247"/>
      <c r="J247" s="243"/>
      <c r="K247" s="243"/>
      <c r="L247" s="248"/>
      <c r="M247" s="249"/>
      <c r="N247" s="250"/>
      <c r="O247" s="250"/>
      <c r="P247" s="250"/>
      <c r="Q247" s="250"/>
      <c r="R247" s="250"/>
      <c r="S247" s="250"/>
      <c r="T247" s="251"/>
      <c r="U247" s="12"/>
      <c r="V247" s="12"/>
      <c r="W247" s="12"/>
      <c r="X247" s="12"/>
      <c r="Y247" s="12"/>
      <c r="Z247" s="12"/>
      <c r="AA247" s="12"/>
      <c r="AB247" s="12"/>
      <c r="AC247" s="12"/>
      <c r="AD247" s="12"/>
      <c r="AE247" s="12"/>
      <c r="AT247" s="252" t="s">
        <v>276</v>
      </c>
      <c r="AU247" s="252" t="s">
        <v>86</v>
      </c>
      <c r="AV247" s="12" t="s">
        <v>86</v>
      </c>
      <c r="AW247" s="12" t="s">
        <v>32</v>
      </c>
      <c r="AX247" s="12" t="s">
        <v>76</v>
      </c>
      <c r="AY247" s="252" t="s">
        <v>251</v>
      </c>
    </row>
    <row r="248" s="13" customFormat="1">
      <c r="A248" s="13"/>
      <c r="B248" s="253"/>
      <c r="C248" s="254"/>
      <c r="D248" s="234" t="s">
        <v>276</v>
      </c>
      <c r="E248" s="255" t="s">
        <v>1</v>
      </c>
      <c r="F248" s="256" t="s">
        <v>1589</v>
      </c>
      <c r="G248" s="254"/>
      <c r="H248" s="255" t="s">
        <v>1</v>
      </c>
      <c r="I248" s="257"/>
      <c r="J248" s="254"/>
      <c r="K248" s="254"/>
      <c r="L248" s="258"/>
      <c r="M248" s="259"/>
      <c r="N248" s="260"/>
      <c r="O248" s="260"/>
      <c r="P248" s="260"/>
      <c r="Q248" s="260"/>
      <c r="R248" s="260"/>
      <c r="S248" s="260"/>
      <c r="T248" s="261"/>
      <c r="U248" s="13"/>
      <c r="V248" s="13"/>
      <c r="W248" s="13"/>
      <c r="X248" s="13"/>
      <c r="Y248" s="13"/>
      <c r="Z248" s="13"/>
      <c r="AA248" s="13"/>
      <c r="AB248" s="13"/>
      <c r="AC248" s="13"/>
      <c r="AD248" s="13"/>
      <c r="AE248" s="13"/>
      <c r="AT248" s="262" t="s">
        <v>276</v>
      </c>
      <c r="AU248" s="262" t="s">
        <v>86</v>
      </c>
      <c r="AV248" s="13" t="s">
        <v>84</v>
      </c>
      <c r="AW248" s="13" t="s">
        <v>32</v>
      </c>
      <c r="AX248" s="13" t="s">
        <v>76</v>
      </c>
      <c r="AY248" s="262" t="s">
        <v>251</v>
      </c>
    </row>
    <row r="249" s="12" customFormat="1">
      <c r="A249" s="12"/>
      <c r="B249" s="242"/>
      <c r="C249" s="243"/>
      <c r="D249" s="234" t="s">
        <v>276</v>
      </c>
      <c r="E249" s="244" t="s">
        <v>1</v>
      </c>
      <c r="F249" s="245" t="s">
        <v>3197</v>
      </c>
      <c r="G249" s="243"/>
      <c r="H249" s="246">
        <v>1.6000000000000001</v>
      </c>
      <c r="I249" s="247"/>
      <c r="J249" s="243"/>
      <c r="K249" s="243"/>
      <c r="L249" s="248"/>
      <c r="M249" s="249"/>
      <c r="N249" s="250"/>
      <c r="O249" s="250"/>
      <c r="P249" s="250"/>
      <c r="Q249" s="250"/>
      <c r="R249" s="250"/>
      <c r="S249" s="250"/>
      <c r="T249" s="251"/>
      <c r="U249" s="12"/>
      <c r="V249" s="12"/>
      <c r="W249" s="12"/>
      <c r="X249" s="12"/>
      <c r="Y249" s="12"/>
      <c r="Z249" s="12"/>
      <c r="AA249" s="12"/>
      <c r="AB249" s="12"/>
      <c r="AC249" s="12"/>
      <c r="AD249" s="12"/>
      <c r="AE249" s="12"/>
      <c r="AT249" s="252" t="s">
        <v>276</v>
      </c>
      <c r="AU249" s="252" t="s">
        <v>86</v>
      </c>
      <c r="AV249" s="12" t="s">
        <v>86</v>
      </c>
      <c r="AW249" s="12" t="s">
        <v>32</v>
      </c>
      <c r="AX249" s="12" t="s">
        <v>76</v>
      </c>
      <c r="AY249" s="252" t="s">
        <v>251</v>
      </c>
    </row>
    <row r="250" s="15" customFormat="1">
      <c r="A250" s="15"/>
      <c r="B250" s="274"/>
      <c r="C250" s="275"/>
      <c r="D250" s="234" t="s">
        <v>276</v>
      </c>
      <c r="E250" s="276" t="s">
        <v>1</v>
      </c>
      <c r="F250" s="277" t="s">
        <v>423</v>
      </c>
      <c r="G250" s="275"/>
      <c r="H250" s="278">
        <v>329</v>
      </c>
      <c r="I250" s="279"/>
      <c r="J250" s="275"/>
      <c r="K250" s="275"/>
      <c r="L250" s="280"/>
      <c r="M250" s="281"/>
      <c r="N250" s="282"/>
      <c r="O250" s="282"/>
      <c r="P250" s="282"/>
      <c r="Q250" s="282"/>
      <c r="R250" s="282"/>
      <c r="S250" s="282"/>
      <c r="T250" s="283"/>
      <c r="U250" s="15"/>
      <c r="V250" s="15"/>
      <c r="W250" s="15"/>
      <c r="X250" s="15"/>
      <c r="Y250" s="15"/>
      <c r="Z250" s="15"/>
      <c r="AA250" s="15"/>
      <c r="AB250" s="15"/>
      <c r="AC250" s="15"/>
      <c r="AD250" s="15"/>
      <c r="AE250" s="15"/>
      <c r="AT250" s="284" t="s">
        <v>276</v>
      </c>
      <c r="AU250" s="284" t="s">
        <v>86</v>
      </c>
      <c r="AV250" s="15" t="s">
        <v>254</v>
      </c>
      <c r="AW250" s="15" t="s">
        <v>32</v>
      </c>
      <c r="AX250" s="15" t="s">
        <v>84</v>
      </c>
      <c r="AY250" s="284" t="s">
        <v>251</v>
      </c>
    </row>
    <row r="251" s="2" customFormat="1" ht="24.15" customHeight="1">
      <c r="A251" s="38"/>
      <c r="B251" s="39"/>
      <c r="C251" s="292" t="s">
        <v>387</v>
      </c>
      <c r="D251" s="292" t="s">
        <v>1133</v>
      </c>
      <c r="E251" s="293" t="s">
        <v>1592</v>
      </c>
      <c r="F251" s="294" t="s">
        <v>1593</v>
      </c>
      <c r="G251" s="295" t="s">
        <v>409</v>
      </c>
      <c r="H251" s="296">
        <v>335.67700000000002</v>
      </c>
      <c r="I251" s="297"/>
      <c r="J251" s="298">
        <f>ROUND(I251*H251,2)</f>
        <v>0</v>
      </c>
      <c r="K251" s="299"/>
      <c r="L251" s="300"/>
      <c r="M251" s="301" t="s">
        <v>1</v>
      </c>
      <c r="N251" s="302" t="s">
        <v>41</v>
      </c>
      <c r="O251" s="91"/>
      <c r="P251" s="230">
        <f>O251*H251</f>
        <v>0</v>
      </c>
      <c r="Q251" s="230">
        <v>0.113</v>
      </c>
      <c r="R251" s="230">
        <f>Q251*H251</f>
        <v>37.931501000000004</v>
      </c>
      <c r="S251" s="230">
        <v>0</v>
      </c>
      <c r="T251" s="231">
        <f>S251*H251</f>
        <v>0</v>
      </c>
      <c r="U251" s="38"/>
      <c r="V251" s="38"/>
      <c r="W251" s="38"/>
      <c r="X251" s="38"/>
      <c r="Y251" s="38"/>
      <c r="Z251" s="38"/>
      <c r="AA251" s="38"/>
      <c r="AB251" s="38"/>
      <c r="AC251" s="38"/>
      <c r="AD251" s="38"/>
      <c r="AE251" s="38"/>
      <c r="AR251" s="232" t="s">
        <v>299</v>
      </c>
      <c r="AT251" s="232" t="s">
        <v>1133</v>
      </c>
      <c r="AU251" s="232" t="s">
        <v>86</v>
      </c>
      <c r="AY251" s="17" t="s">
        <v>251</v>
      </c>
      <c r="BE251" s="233">
        <f>IF(N251="základní",J251,0)</f>
        <v>0</v>
      </c>
      <c r="BF251" s="233">
        <f>IF(N251="snížená",J251,0)</f>
        <v>0</v>
      </c>
      <c r="BG251" s="233">
        <f>IF(N251="zákl. přenesená",J251,0)</f>
        <v>0</v>
      </c>
      <c r="BH251" s="233">
        <f>IF(N251="sníž. přenesená",J251,0)</f>
        <v>0</v>
      </c>
      <c r="BI251" s="233">
        <f>IF(N251="nulová",J251,0)</f>
        <v>0</v>
      </c>
      <c r="BJ251" s="17" t="s">
        <v>84</v>
      </c>
      <c r="BK251" s="233">
        <f>ROUND(I251*H251,2)</f>
        <v>0</v>
      </c>
      <c r="BL251" s="17" t="s">
        <v>254</v>
      </c>
      <c r="BM251" s="232" t="s">
        <v>3028</v>
      </c>
    </row>
    <row r="252" s="2" customFormat="1">
      <c r="A252" s="38"/>
      <c r="B252" s="39"/>
      <c r="C252" s="40"/>
      <c r="D252" s="234" t="s">
        <v>260</v>
      </c>
      <c r="E252" s="40"/>
      <c r="F252" s="235" t="s">
        <v>1595</v>
      </c>
      <c r="G252" s="40"/>
      <c r="H252" s="40"/>
      <c r="I252" s="236"/>
      <c r="J252" s="40"/>
      <c r="K252" s="40"/>
      <c r="L252" s="44"/>
      <c r="M252" s="237"/>
      <c r="N252" s="238"/>
      <c r="O252" s="91"/>
      <c r="P252" s="91"/>
      <c r="Q252" s="91"/>
      <c r="R252" s="91"/>
      <c r="S252" s="91"/>
      <c r="T252" s="92"/>
      <c r="U252" s="38"/>
      <c r="V252" s="38"/>
      <c r="W252" s="38"/>
      <c r="X252" s="38"/>
      <c r="Y252" s="38"/>
      <c r="Z252" s="38"/>
      <c r="AA252" s="38"/>
      <c r="AB252" s="38"/>
      <c r="AC252" s="38"/>
      <c r="AD252" s="38"/>
      <c r="AE252" s="38"/>
      <c r="AT252" s="17" t="s">
        <v>260</v>
      </c>
      <c r="AU252" s="17" t="s">
        <v>86</v>
      </c>
    </row>
    <row r="253" s="2" customFormat="1">
      <c r="A253" s="38"/>
      <c r="B253" s="39"/>
      <c r="C253" s="40"/>
      <c r="D253" s="234" t="s">
        <v>262</v>
      </c>
      <c r="E253" s="40"/>
      <c r="F253" s="239" t="s">
        <v>1596</v>
      </c>
      <c r="G253" s="40"/>
      <c r="H253" s="40"/>
      <c r="I253" s="236"/>
      <c r="J253" s="40"/>
      <c r="K253" s="40"/>
      <c r="L253" s="44"/>
      <c r="M253" s="237"/>
      <c r="N253" s="238"/>
      <c r="O253" s="91"/>
      <c r="P253" s="91"/>
      <c r="Q253" s="91"/>
      <c r="R253" s="91"/>
      <c r="S253" s="91"/>
      <c r="T253" s="92"/>
      <c r="U253" s="38"/>
      <c r="V253" s="38"/>
      <c r="W253" s="38"/>
      <c r="X253" s="38"/>
      <c r="Y253" s="38"/>
      <c r="Z253" s="38"/>
      <c r="AA253" s="38"/>
      <c r="AB253" s="38"/>
      <c r="AC253" s="38"/>
      <c r="AD253" s="38"/>
      <c r="AE253" s="38"/>
      <c r="AT253" s="17" t="s">
        <v>262</v>
      </c>
      <c r="AU253" s="17" t="s">
        <v>86</v>
      </c>
    </row>
    <row r="254" s="13" customFormat="1">
      <c r="A254" s="13"/>
      <c r="B254" s="253"/>
      <c r="C254" s="254"/>
      <c r="D254" s="234" t="s">
        <v>276</v>
      </c>
      <c r="E254" s="255" t="s">
        <v>1</v>
      </c>
      <c r="F254" s="256" t="s">
        <v>1586</v>
      </c>
      <c r="G254" s="254"/>
      <c r="H254" s="255" t="s">
        <v>1</v>
      </c>
      <c r="I254" s="257"/>
      <c r="J254" s="254"/>
      <c r="K254" s="254"/>
      <c r="L254" s="258"/>
      <c r="M254" s="259"/>
      <c r="N254" s="260"/>
      <c r="O254" s="260"/>
      <c r="P254" s="260"/>
      <c r="Q254" s="260"/>
      <c r="R254" s="260"/>
      <c r="S254" s="260"/>
      <c r="T254" s="261"/>
      <c r="U254" s="13"/>
      <c r="V254" s="13"/>
      <c r="W254" s="13"/>
      <c r="X254" s="13"/>
      <c r="Y254" s="13"/>
      <c r="Z254" s="13"/>
      <c r="AA254" s="13"/>
      <c r="AB254" s="13"/>
      <c r="AC254" s="13"/>
      <c r="AD254" s="13"/>
      <c r="AE254" s="13"/>
      <c r="AT254" s="262" t="s">
        <v>276</v>
      </c>
      <c r="AU254" s="262" t="s">
        <v>86</v>
      </c>
      <c r="AV254" s="13" t="s">
        <v>84</v>
      </c>
      <c r="AW254" s="13" t="s">
        <v>32</v>
      </c>
      <c r="AX254" s="13" t="s">
        <v>76</v>
      </c>
      <c r="AY254" s="262" t="s">
        <v>251</v>
      </c>
    </row>
    <row r="255" s="12" customFormat="1">
      <c r="A255" s="12"/>
      <c r="B255" s="242"/>
      <c r="C255" s="243"/>
      <c r="D255" s="234" t="s">
        <v>276</v>
      </c>
      <c r="E255" s="244" t="s">
        <v>1</v>
      </c>
      <c r="F255" s="245" t="s">
        <v>3195</v>
      </c>
      <c r="G255" s="243"/>
      <c r="H255" s="246">
        <v>325.89999999999998</v>
      </c>
      <c r="I255" s="247"/>
      <c r="J255" s="243"/>
      <c r="K255" s="243"/>
      <c r="L255" s="248"/>
      <c r="M255" s="249"/>
      <c r="N255" s="250"/>
      <c r="O255" s="250"/>
      <c r="P255" s="250"/>
      <c r="Q255" s="250"/>
      <c r="R255" s="250"/>
      <c r="S255" s="250"/>
      <c r="T255" s="251"/>
      <c r="U255" s="12"/>
      <c r="V255" s="12"/>
      <c r="W255" s="12"/>
      <c r="X255" s="12"/>
      <c r="Y255" s="12"/>
      <c r="Z255" s="12"/>
      <c r="AA255" s="12"/>
      <c r="AB255" s="12"/>
      <c r="AC255" s="12"/>
      <c r="AD255" s="12"/>
      <c r="AE255" s="12"/>
      <c r="AT255" s="252" t="s">
        <v>276</v>
      </c>
      <c r="AU255" s="252" t="s">
        <v>86</v>
      </c>
      <c r="AV255" s="12" t="s">
        <v>86</v>
      </c>
      <c r="AW255" s="12" t="s">
        <v>32</v>
      </c>
      <c r="AX255" s="12" t="s">
        <v>84</v>
      </c>
      <c r="AY255" s="252" t="s">
        <v>251</v>
      </c>
    </row>
    <row r="256" s="12" customFormat="1">
      <c r="A256" s="12"/>
      <c r="B256" s="242"/>
      <c r="C256" s="243"/>
      <c r="D256" s="234" t="s">
        <v>276</v>
      </c>
      <c r="E256" s="243"/>
      <c r="F256" s="245" t="s">
        <v>3198</v>
      </c>
      <c r="G256" s="243"/>
      <c r="H256" s="246">
        <v>335.67700000000002</v>
      </c>
      <c r="I256" s="247"/>
      <c r="J256" s="243"/>
      <c r="K256" s="243"/>
      <c r="L256" s="248"/>
      <c r="M256" s="249"/>
      <c r="N256" s="250"/>
      <c r="O256" s="250"/>
      <c r="P256" s="250"/>
      <c r="Q256" s="250"/>
      <c r="R256" s="250"/>
      <c r="S256" s="250"/>
      <c r="T256" s="251"/>
      <c r="U256" s="12"/>
      <c r="V256" s="12"/>
      <c r="W256" s="12"/>
      <c r="X256" s="12"/>
      <c r="Y256" s="12"/>
      <c r="Z256" s="12"/>
      <c r="AA256" s="12"/>
      <c r="AB256" s="12"/>
      <c r="AC256" s="12"/>
      <c r="AD256" s="12"/>
      <c r="AE256" s="12"/>
      <c r="AT256" s="252" t="s">
        <v>276</v>
      </c>
      <c r="AU256" s="252" t="s">
        <v>86</v>
      </c>
      <c r="AV256" s="12" t="s">
        <v>86</v>
      </c>
      <c r="AW256" s="12" t="s">
        <v>4</v>
      </c>
      <c r="AX256" s="12" t="s">
        <v>84</v>
      </c>
      <c r="AY256" s="252" t="s">
        <v>251</v>
      </c>
    </row>
    <row r="257" s="2" customFormat="1" ht="24.15" customHeight="1">
      <c r="A257" s="38"/>
      <c r="B257" s="39"/>
      <c r="C257" s="292" t="s">
        <v>392</v>
      </c>
      <c r="D257" s="292" t="s">
        <v>1133</v>
      </c>
      <c r="E257" s="293" t="s">
        <v>1599</v>
      </c>
      <c r="F257" s="294" t="s">
        <v>1600</v>
      </c>
      <c r="G257" s="295" t="s">
        <v>409</v>
      </c>
      <c r="H257" s="296">
        <v>1.5449999999999999</v>
      </c>
      <c r="I257" s="297"/>
      <c r="J257" s="298">
        <f>ROUND(I257*H257,2)</f>
        <v>0</v>
      </c>
      <c r="K257" s="299"/>
      <c r="L257" s="300"/>
      <c r="M257" s="301" t="s">
        <v>1</v>
      </c>
      <c r="N257" s="302" t="s">
        <v>41</v>
      </c>
      <c r="O257" s="91"/>
      <c r="P257" s="230">
        <f>O257*H257</f>
        <v>0</v>
      </c>
      <c r="Q257" s="230">
        <v>0.13100000000000001</v>
      </c>
      <c r="R257" s="230">
        <f>Q257*H257</f>
        <v>0.20239499999999999</v>
      </c>
      <c r="S257" s="230">
        <v>0</v>
      </c>
      <c r="T257" s="231">
        <f>S257*H257</f>
        <v>0</v>
      </c>
      <c r="U257" s="38"/>
      <c r="V257" s="38"/>
      <c r="W257" s="38"/>
      <c r="X257" s="38"/>
      <c r="Y257" s="38"/>
      <c r="Z257" s="38"/>
      <c r="AA257" s="38"/>
      <c r="AB257" s="38"/>
      <c r="AC257" s="38"/>
      <c r="AD257" s="38"/>
      <c r="AE257" s="38"/>
      <c r="AR257" s="232" t="s">
        <v>299</v>
      </c>
      <c r="AT257" s="232" t="s">
        <v>1133</v>
      </c>
      <c r="AU257" s="232" t="s">
        <v>86</v>
      </c>
      <c r="AY257" s="17" t="s">
        <v>251</v>
      </c>
      <c r="BE257" s="233">
        <f>IF(N257="základní",J257,0)</f>
        <v>0</v>
      </c>
      <c r="BF257" s="233">
        <f>IF(N257="snížená",J257,0)</f>
        <v>0</v>
      </c>
      <c r="BG257" s="233">
        <f>IF(N257="zákl. přenesená",J257,0)</f>
        <v>0</v>
      </c>
      <c r="BH257" s="233">
        <f>IF(N257="sníž. přenesená",J257,0)</f>
        <v>0</v>
      </c>
      <c r="BI257" s="233">
        <f>IF(N257="nulová",J257,0)</f>
        <v>0</v>
      </c>
      <c r="BJ257" s="17" t="s">
        <v>84</v>
      </c>
      <c r="BK257" s="233">
        <f>ROUND(I257*H257,2)</f>
        <v>0</v>
      </c>
      <c r="BL257" s="17" t="s">
        <v>254</v>
      </c>
      <c r="BM257" s="232" t="s">
        <v>3040</v>
      </c>
    </row>
    <row r="258" s="2" customFormat="1">
      <c r="A258" s="38"/>
      <c r="B258" s="39"/>
      <c r="C258" s="40"/>
      <c r="D258" s="234" t="s">
        <v>260</v>
      </c>
      <c r="E258" s="40"/>
      <c r="F258" s="235" t="s">
        <v>1602</v>
      </c>
      <c r="G258" s="40"/>
      <c r="H258" s="40"/>
      <c r="I258" s="236"/>
      <c r="J258" s="40"/>
      <c r="K258" s="40"/>
      <c r="L258" s="44"/>
      <c r="M258" s="237"/>
      <c r="N258" s="238"/>
      <c r="O258" s="91"/>
      <c r="P258" s="91"/>
      <c r="Q258" s="91"/>
      <c r="R258" s="91"/>
      <c r="S258" s="91"/>
      <c r="T258" s="92"/>
      <c r="U258" s="38"/>
      <c r="V258" s="38"/>
      <c r="W258" s="38"/>
      <c r="X258" s="38"/>
      <c r="Y258" s="38"/>
      <c r="Z258" s="38"/>
      <c r="AA258" s="38"/>
      <c r="AB258" s="38"/>
      <c r="AC258" s="38"/>
      <c r="AD258" s="38"/>
      <c r="AE258" s="38"/>
      <c r="AT258" s="17" t="s">
        <v>260</v>
      </c>
      <c r="AU258" s="17" t="s">
        <v>86</v>
      </c>
    </row>
    <row r="259" s="13" customFormat="1">
      <c r="A259" s="13"/>
      <c r="B259" s="253"/>
      <c r="C259" s="254"/>
      <c r="D259" s="234" t="s">
        <v>276</v>
      </c>
      <c r="E259" s="255" t="s">
        <v>1</v>
      </c>
      <c r="F259" s="256" t="s">
        <v>1603</v>
      </c>
      <c r="G259" s="254"/>
      <c r="H259" s="255" t="s">
        <v>1</v>
      </c>
      <c r="I259" s="257"/>
      <c r="J259" s="254"/>
      <c r="K259" s="254"/>
      <c r="L259" s="258"/>
      <c r="M259" s="259"/>
      <c r="N259" s="260"/>
      <c r="O259" s="260"/>
      <c r="P259" s="260"/>
      <c r="Q259" s="260"/>
      <c r="R259" s="260"/>
      <c r="S259" s="260"/>
      <c r="T259" s="261"/>
      <c r="U259" s="13"/>
      <c r="V259" s="13"/>
      <c r="W259" s="13"/>
      <c r="X259" s="13"/>
      <c r="Y259" s="13"/>
      <c r="Z259" s="13"/>
      <c r="AA259" s="13"/>
      <c r="AB259" s="13"/>
      <c r="AC259" s="13"/>
      <c r="AD259" s="13"/>
      <c r="AE259" s="13"/>
      <c r="AT259" s="262" t="s">
        <v>276</v>
      </c>
      <c r="AU259" s="262" t="s">
        <v>86</v>
      </c>
      <c r="AV259" s="13" t="s">
        <v>84</v>
      </c>
      <c r="AW259" s="13" t="s">
        <v>32</v>
      </c>
      <c r="AX259" s="13" t="s">
        <v>76</v>
      </c>
      <c r="AY259" s="262" t="s">
        <v>251</v>
      </c>
    </row>
    <row r="260" s="12" customFormat="1">
      <c r="A260" s="12"/>
      <c r="B260" s="242"/>
      <c r="C260" s="243"/>
      <c r="D260" s="234" t="s">
        <v>276</v>
      </c>
      <c r="E260" s="244" t="s">
        <v>1</v>
      </c>
      <c r="F260" s="245" t="s">
        <v>3199</v>
      </c>
      <c r="G260" s="243"/>
      <c r="H260" s="246">
        <v>1.5</v>
      </c>
      <c r="I260" s="247"/>
      <c r="J260" s="243"/>
      <c r="K260" s="243"/>
      <c r="L260" s="248"/>
      <c r="M260" s="249"/>
      <c r="N260" s="250"/>
      <c r="O260" s="250"/>
      <c r="P260" s="250"/>
      <c r="Q260" s="250"/>
      <c r="R260" s="250"/>
      <c r="S260" s="250"/>
      <c r="T260" s="251"/>
      <c r="U260" s="12"/>
      <c r="V260" s="12"/>
      <c r="W260" s="12"/>
      <c r="X260" s="12"/>
      <c r="Y260" s="12"/>
      <c r="Z260" s="12"/>
      <c r="AA260" s="12"/>
      <c r="AB260" s="12"/>
      <c r="AC260" s="12"/>
      <c r="AD260" s="12"/>
      <c r="AE260" s="12"/>
      <c r="AT260" s="252" t="s">
        <v>276</v>
      </c>
      <c r="AU260" s="252" t="s">
        <v>86</v>
      </c>
      <c r="AV260" s="12" t="s">
        <v>86</v>
      </c>
      <c r="AW260" s="12" t="s">
        <v>32</v>
      </c>
      <c r="AX260" s="12" t="s">
        <v>84</v>
      </c>
      <c r="AY260" s="252" t="s">
        <v>251</v>
      </c>
    </row>
    <row r="261" s="12" customFormat="1">
      <c r="A261" s="12"/>
      <c r="B261" s="242"/>
      <c r="C261" s="243"/>
      <c r="D261" s="234" t="s">
        <v>276</v>
      </c>
      <c r="E261" s="243"/>
      <c r="F261" s="245" t="s">
        <v>3200</v>
      </c>
      <c r="G261" s="243"/>
      <c r="H261" s="246">
        <v>1.5449999999999999</v>
      </c>
      <c r="I261" s="247"/>
      <c r="J261" s="243"/>
      <c r="K261" s="243"/>
      <c r="L261" s="248"/>
      <c r="M261" s="249"/>
      <c r="N261" s="250"/>
      <c r="O261" s="250"/>
      <c r="P261" s="250"/>
      <c r="Q261" s="250"/>
      <c r="R261" s="250"/>
      <c r="S261" s="250"/>
      <c r="T261" s="251"/>
      <c r="U261" s="12"/>
      <c r="V261" s="12"/>
      <c r="W261" s="12"/>
      <c r="X261" s="12"/>
      <c r="Y261" s="12"/>
      <c r="Z261" s="12"/>
      <c r="AA261" s="12"/>
      <c r="AB261" s="12"/>
      <c r="AC261" s="12"/>
      <c r="AD261" s="12"/>
      <c r="AE261" s="12"/>
      <c r="AT261" s="252" t="s">
        <v>276</v>
      </c>
      <c r="AU261" s="252" t="s">
        <v>86</v>
      </c>
      <c r="AV261" s="12" t="s">
        <v>86</v>
      </c>
      <c r="AW261" s="12" t="s">
        <v>4</v>
      </c>
      <c r="AX261" s="12" t="s">
        <v>84</v>
      </c>
      <c r="AY261" s="252" t="s">
        <v>251</v>
      </c>
    </row>
    <row r="262" s="2" customFormat="1" ht="24.15" customHeight="1">
      <c r="A262" s="38"/>
      <c r="B262" s="39"/>
      <c r="C262" s="292" t="s">
        <v>397</v>
      </c>
      <c r="D262" s="292" t="s">
        <v>1133</v>
      </c>
      <c r="E262" s="293" t="s">
        <v>1606</v>
      </c>
      <c r="F262" s="294" t="s">
        <v>1607</v>
      </c>
      <c r="G262" s="295" t="s">
        <v>409</v>
      </c>
      <c r="H262" s="296">
        <v>2.0600000000000001</v>
      </c>
      <c r="I262" s="297"/>
      <c r="J262" s="298">
        <f>ROUND(I262*H262,2)</f>
        <v>0</v>
      </c>
      <c r="K262" s="299"/>
      <c r="L262" s="300"/>
      <c r="M262" s="301" t="s">
        <v>1</v>
      </c>
      <c r="N262" s="302" t="s">
        <v>41</v>
      </c>
      <c r="O262" s="91"/>
      <c r="P262" s="230">
        <f>O262*H262</f>
        <v>0</v>
      </c>
      <c r="Q262" s="230">
        <v>0.17000000000000001</v>
      </c>
      <c r="R262" s="230">
        <f>Q262*H262</f>
        <v>0.35020000000000001</v>
      </c>
      <c r="S262" s="230">
        <v>0</v>
      </c>
      <c r="T262" s="231">
        <f>S262*H262</f>
        <v>0</v>
      </c>
      <c r="U262" s="38"/>
      <c r="V262" s="38"/>
      <c r="W262" s="38"/>
      <c r="X262" s="38"/>
      <c r="Y262" s="38"/>
      <c r="Z262" s="38"/>
      <c r="AA262" s="38"/>
      <c r="AB262" s="38"/>
      <c r="AC262" s="38"/>
      <c r="AD262" s="38"/>
      <c r="AE262" s="38"/>
      <c r="AR262" s="232" t="s">
        <v>299</v>
      </c>
      <c r="AT262" s="232" t="s">
        <v>1133</v>
      </c>
      <c r="AU262" s="232" t="s">
        <v>86</v>
      </c>
      <c r="AY262" s="17" t="s">
        <v>251</v>
      </c>
      <c r="BE262" s="233">
        <f>IF(N262="základní",J262,0)</f>
        <v>0</v>
      </c>
      <c r="BF262" s="233">
        <f>IF(N262="snížená",J262,0)</f>
        <v>0</v>
      </c>
      <c r="BG262" s="233">
        <f>IF(N262="zákl. přenesená",J262,0)</f>
        <v>0</v>
      </c>
      <c r="BH262" s="233">
        <f>IF(N262="sníž. přenesená",J262,0)</f>
        <v>0</v>
      </c>
      <c r="BI262" s="233">
        <f>IF(N262="nulová",J262,0)</f>
        <v>0</v>
      </c>
      <c r="BJ262" s="17" t="s">
        <v>84</v>
      </c>
      <c r="BK262" s="233">
        <f>ROUND(I262*H262,2)</f>
        <v>0</v>
      </c>
      <c r="BL262" s="17" t="s">
        <v>254</v>
      </c>
      <c r="BM262" s="232" t="s">
        <v>3044</v>
      </c>
    </row>
    <row r="263" s="2" customFormat="1">
      <c r="A263" s="38"/>
      <c r="B263" s="39"/>
      <c r="C263" s="40"/>
      <c r="D263" s="234" t="s">
        <v>260</v>
      </c>
      <c r="E263" s="40"/>
      <c r="F263" s="235" t="s">
        <v>1607</v>
      </c>
      <c r="G263" s="40"/>
      <c r="H263" s="40"/>
      <c r="I263" s="236"/>
      <c r="J263" s="40"/>
      <c r="K263" s="40"/>
      <c r="L263" s="44"/>
      <c r="M263" s="237"/>
      <c r="N263" s="238"/>
      <c r="O263" s="91"/>
      <c r="P263" s="91"/>
      <c r="Q263" s="91"/>
      <c r="R263" s="91"/>
      <c r="S263" s="91"/>
      <c r="T263" s="92"/>
      <c r="U263" s="38"/>
      <c r="V263" s="38"/>
      <c r="W263" s="38"/>
      <c r="X263" s="38"/>
      <c r="Y263" s="38"/>
      <c r="Z263" s="38"/>
      <c r="AA263" s="38"/>
      <c r="AB263" s="38"/>
      <c r="AC263" s="38"/>
      <c r="AD263" s="38"/>
      <c r="AE263" s="38"/>
      <c r="AT263" s="17" t="s">
        <v>260</v>
      </c>
      <c r="AU263" s="17" t="s">
        <v>86</v>
      </c>
    </row>
    <row r="264" s="13" customFormat="1">
      <c r="A264" s="13"/>
      <c r="B264" s="253"/>
      <c r="C264" s="254"/>
      <c r="D264" s="234" t="s">
        <v>276</v>
      </c>
      <c r="E264" s="255" t="s">
        <v>1</v>
      </c>
      <c r="F264" s="256" t="s">
        <v>1586</v>
      </c>
      <c r="G264" s="254"/>
      <c r="H264" s="255" t="s">
        <v>1</v>
      </c>
      <c r="I264" s="257"/>
      <c r="J264" s="254"/>
      <c r="K264" s="254"/>
      <c r="L264" s="258"/>
      <c r="M264" s="259"/>
      <c r="N264" s="260"/>
      <c r="O264" s="260"/>
      <c r="P264" s="260"/>
      <c r="Q264" s="260"/>
      <c r="R264" s="260"/>
      <c r="S264" s="260"/>
      <c r="T264" s="261"/>
      <c r="U264" s="13"/>
      <c r="V264" s="13"/>
      <c r="W264" s="13"/>
      <c r="X264" s="13"/>
      <c r="Y264" s="13"/>
      <c r="Z264" s="13"/>
      <c r="AA264" s="13"/>
      <c r="AB264" s="13"/>
      <c r="AC264" s="13"/>
      <c r="AD264" s="13"/>
      <c r="AE264" s="13"/>
      <c r="AT264" s="262" t="s">
        <v>276</v>
      </c>
      <c r="AU264" s="262" t="s">
        <v>86</v>
      </c>
      <c r="AV264" s="13" t="s">
        <v>84</v>
      </c>
      <c r="AW264" s="13" t="s">
        <v>32</v>
      </c>
      <c r="AX264" s="13" t="s">
        <v>76</v>
      </c>
      <c r="AY264" s="262" t="s">
        <v>251</v>
      </c>
    </row>
    <row r="265" s="13" customFormat="1">
      <c r="A265" s="13"/>
      <c r="B265" s="253"/>
      <c r="C265" s="254"/>
      <c r="D265" s="234" t="s">
        <v>276</v>
      </c>
      <c r="E265" s="255" t="s">
        <v>1</v>
      </c>
      <c r="F265" s="256" t="s">
        <v>1589</v>
      </c>
      <c r="G265" s="254"/>
      <c r="H265" s="255" t="s">
        <v>1</v>
      </c>
      <c r="I265" s="257"/>
      <c r="J265" s="254"/>
      <c r="K265" s="254"/>
      <c r="L265" s="258"/>
      <c r="M265" s="259"/>
      <c r="N265" s="260"/>
      <c r="O265" s="260"/>
      <c r="P265" s="260"/>
      <c r="Q265" s="260"/>
      <c r="R265" s="260"/>
      <c r="S265" s="260"/>
      <c r="T265" s="261"/>
      <c r="U265" s="13"/>
      <c r="V265" s="13"/>
      <c r="W265" s="13"/>
      <c r="X265" s="13"/>
      <c r="Y265" s="13"/>
      <c r="Z265" s="13"/>
      <c r="AA265" s="13"/>
      <c r="AB265" s="13"/>
      <c r="AC265" s="13"/>
      <c r="AD265" s="13"/>
      <c r="AE265" s="13"/>
      <c r="AT265" s="262" t="s">
        <v>276</v>
      </c>
      <c r="AU265" s="262" t="s">
        <v>86</v>
      </c>
      <c r="AV265" s="13" t="s">
        <v>84</v>
      </c>
      <c r="AW265" s="13" t="s">
        <v>32</v>
      </c>
      <c r="AX265" s="13" t="s">
        <v>76</v>
      </c>
      <c r="AY265" s="262" t="s">
        <v>251</v>
      </c>
    </row>
    <row r="266" s="12" customFormat="1">
      <c r="A266" s="12"/>
      <c r="B266" s="242"/>
      <c r="C266" s="243"/>
      <c r="D266" s="234" t="s">
        <v>276</v>
      </c>
      <c r="E266" s="244" t="s">
        <v>1</v>
      </c>
      <c r="F266" s="245" t="s">
        <v>3201</v>
      </c>
      <c r="G266" s="243"/>
      <c r="H266" s="246">
        <v>2</v>
      </c>
      <c r="I266" s="247"/>
      <c r="J266" s="243"/>
      <c r="K266" s="243"/>
      <c r="L266" s="248"/>
      <c r="M266" s="249"/>
      <c r="N266" s="250"/>
      <c r="O266" s="250"/>
      <c r="P266" s="250"/>
      <c r="Q266" s="250"/>
      <c r="R266" s="250"/>
      <c r="S266" s="250"/>
      <c r="T266" s="251"/>
      <c r="U266" s="12"/>
      <c r="V266" s="12"/>
      <c r="W266" s="12"/>
      <c r="X266" s="12"/>
      <c r="Y266" s="12"/>
      <c r="Z266" s="12"/>
      <c r="AA266" s="12"/>
      <c r="AB266" s="12"/>
      <c r="AC266" s="12"/>
      <c r="AD266" s="12"/>
      <c r="AE266" s="12"/>
      <c r="AT266" s="252" t="s">
        <v>276</v>
      </c>
      <c r="AU266" s="252" t="s">
        <v>86</v>
      </c>
      <c r="AV266" s="12" t="s">
        <v>86</v>
      </c>
      <c r="AW266" s="12" t="s">
        <v>32</v>
      </c>
      <c r="AX266" s="12" t="s">
        <v>84</v>
      </c>
      <c r="AY266" s="252" t="s">
        <v>251</v>
      </c>
    </row>
    <row r="267" s="12" customFormat="1">
      <c r="A267" s="12"/>
      <c r="B267" s="242"/>
      <c r="C267" s="243"/>
      <c r="D267" s="234" t="s">
        <v>276</v>
      </c>
      <c r="E267" s="243"/>
      <c r="F267" s="245" t="s">
        <v>3202</v>
      </c>
      <c r="G267" s="243"/>
      <c r="H267" s="246">
        <v>2.0600000000000001</v>
      </c>
      <c r="I267" s="247"/>
      <c r="J267" s="243"/>
      <c r="K267" s="243"/>
      <c r="L267" s="248"/>
      <c r="M267" s="249"/>
      <c r="N267" s="250"/>
      <c r="O267" s="250"/>
      <c r="P267" s="250"/>
      <c r="Q267" s="250"/>
      <c r="R267" s="250"/>
      <c r="S267" s="250"/>
      <c r="T267" s="251"/>
      <c r="U267" s="12"/>
      <c r="V267" s="12"/>
      <c r="W267" s="12"/>
      <c r="X267" s="12"/>
      <c r="Y267" s="12"/>
      <c r="Z267" s="12"/>
      <c r="AA267" s="12"/>
      <c r="AB267" s="12"/>
      <c r="AC267" s="12"/>
      <c r="AD267" s="12"/>
      <c r="AE267" s="12"/>
      <c r="AT267" s="252" t="s">
        <v>276</v>
      </c>
      <c r="AU267" s="252" t="s">
        <v>86</v>
      </c>
      <c r="AV267" s="12" t="s">
        <v>86</v>
      </c>
      <c r="AW267" s="12" t="s">
        <v>4</v>
      </c>
      <c r="AX267" s="12" t="s">
        <v>84</v>
      </c>
      <c r="AY267" s="252" t="s">
        <v>251</v>
      </c>
    </row>
    <row r="268" s="2" customFormat="1" ht="33" customHeight="1">
      <c r="A268" s="38"/>
      <c r="B268" s="39"/>
      <c r="C268" s="220" t="s">
        <v>952</v>
      </c>
      <c r="D268" s="220" t="s">
        <v>255</v>
      </c>
      <c r="E268" s="221" t="s">
        <v>1708</v>
      </c>
      <c r="F268" s="222" t="s">
        <v>1709</v>
      </c>
      <c r="G268" s="223" t="s">
        <v>802</v>
      </c>
      <c r="H268" s="224">
        <v>195</v>
      </c>
      <c r="I268" s="225"/>
      <c r="J268" s="226">
        <f>ROUND(I268*H268,2)</f>
        <v>0</v>
      </c>
      <c r="K268" s="227"/>
      <c r="L268" s="44"/>
      <c r="M268" s="228" t="s">
        <v>1</v>
      </c>
      <c r="N268" s="229" t="s">
        <v>41</v>
      </c>
      <c r="O268" s="91"/>
      <c r="P268" s="230">
        <f>O268*H268</f>
        <v>0</v>
      </c>
      <c r="Q268" s="230">
        <v>0.15540000000000001</v>
      </c>
      <c r="R268" s="230">
        <f>Q268*H268</f>
        <v>30.303000000000001</v>
      </c>
      <c r="S268" s="230">
        <v>0</v>
      </c>
      <c r="T268" s="231">
        <f>S268*H268</f>
        <v>0</v>
      </c>
      <c r="U268" s="38"/>
      <c r="V268" s="38"/>
      <c r="W268" s="38"/>
      <c r="X268" s="38"/>
      <c r="Y268" s="38"/>
      <c r="Z268" s="38"/>
      <c r="AA268" s="38"/>
      <c r="AB268" s="38"/>
      <c r="AC268" s="38"/>
      <c r="AD268" s="38"/>
      <c r="AE268" s="38"/>
      <c r="AR268" s="232" t="s">
        <v>254</v>
      </c>
      <c r="AT268" s="232" t="s">
        <v>255</v>
      </c>
      <c r="AU268" s="232" t="s">
        <v>86</v>
      </c>
      <c r="AY268" s="17" t="s">
        <v>251</v>
      </c>
      <c r="BE268" s="233">
        <f>IF(N268="základní",J268,0)</f>
        <v>0</v>
      </c>
      <c r="BF268" s="233">
        <f>IF(N268="snížená",J268,0)</f>
        <v>0</v>
      </c>
      <c r="BG268" s="233">
        <f>IF(N268="zákl. přenesená",J268,0)</f>
        <v>0</v>
      </c>
      <c r="BH268" s="233">
        <f>IF(N268="sníž. přenesená",J268,0)</f>
        <v>0</v>
      </c>
      <c r="BI268" s="233">
        <f>IF(N268="nulová",J268,0)</f>
        <v>0</v>
      </c>
      <c r="BJ268" s="17" t="s">
        <v>84</v>
      </c>
      <c r="BK268" s="233">
        <f>ROUND(I268*H268,2)</f>
        <v>0</v>
      </c>
      <c r="BL268" s="17" t="s">
        <v>254</v>
      </c>
      <c r="BM268" s="232" t="s">
        <v>3119</v>
      </c>
    </row>
    <row r="269" s="2" customFormat="1">
      <c r="A269" s="38"/>
      <c r="B269" s="39"/>
      <c r="C269" s="40"/>
      <c r="D269" s="234" t="s">
        <v>260</v>
      </c>
      <c r="E269" s="40"/>
      <c r="F269" s="235" t="s">
        <v>1711</v>
      </c>
      <c r="G269" s="40"/>
      <c r="H269" s="40"/>
      <c r="I269" s="236"/>
      <c r="J269" s="40"/>
      <c r="K269" s="40"/>
      <c r="L269" s="44"/>
      <c r="M269" s="237"/>
      <c r="N269" s="238"/>
      <c r="O269" s="91"/>
      <c r="P269" s="91"/>
      <c r="Q269" s="91"/>
      <c r="R269" s="91"/>
      <c r="S269" s="91"/>
      <c r="T269" s="92"/>
      <c r="U269" s="38"/>
      <c r="V269" s="38"/>
      <c r="W269" s="38"/>
      <c r="X269" s="38"/>
      <c r="Y269" s="38"/>
      <c r="Z269" s="38"/>
      <c r="AA269" s="38"/>
      <c r="AB269" s="38"/>
      <c r="AC269" s="38"/>
      <c r="AD269" s="38"/>
      <c r="AE269" s="38"/>
      <c r="AT269" s="17" t="s">
        <v>260</v>
      </c>
      <c r="AU269" s="17" t="s">
        <v>86</v>
      </c>
    </row>
    <row r="270" s="2" customFormat="1">
      <c r="A270" s="38"/>
      <c r="B270" s="39"/>
      <c r="C270" s="40"/>
      <c r="D270" s="240" t="s">
        <v>274</v>
      </c>
      <c r="E270" s="40"/>
      <c r="F270" s="241" t="s">
        <v>1712</v>
      </c>
      <c r="G270" s="40"/>
      <c r="H270" s="40"/>
      <c r="I270" s="236"/>
      <c r="J270" s="40"/>
      <c r="K270" s="40"/>
      <c r="L270" s="44"/>
      <c r="M270" s="237"/>
      <c r="N270" s="238"/>
      <c r="O270" s="91"/>
      <c r="P270" s="91"/>
      <c r="Q270" s="91"/>
      <c r="R270" s="91"/>
      <c r="S270" s="91"/>
      <c r="T270" s="92"/>
      <c r="U270" s="38"/>
      <c r="V270" s="38"/>
      <c r="W270" s="38"/>
      <c r="X270" s="38"/>
      <c r="Y270" s="38"/>
      <c r="Z270" s="38"/>
      <c r="AA270" s="38"/>
      <c r="AB270" s="38"/>
      <c r="AC270" s="38"/>
      <c r="AD270" s="38"/>
      <c r="AE270" s="38"/>
      <c r="AT270" s="17" t="s">
        <v>274</v>
      </c>
      <c r="AU270" s="17" t="s">
        <v>86</v>
      </c>
    </row>
    <row r="271" s="12" customFormat="1">
      <c r="A271" s="12"/>
      <c r="B271" s="242"/>
      <c r="C271" s="243"/>
      <c r="D271" s="234" t="s">
        <v>276</v>
      </c>
      <c r="E271" s="244" t="s">
        <v>1</v>
      </c>
      <c r="F271" s="245" t="s">
        <v>3203</v>
      </c>
      <c r="G271" s="243"/>
      <c r="H271" s="246">
        <v>195</v>
      </c>
      <c r="I271" s="247"/>
      <c r="J271" s="243"/>
      <c r="K271" s="243"/>
      <c r="L271" s="248"/>
      <c r="M271" s="249"/>
      <c r="N271" s="250"/>
      <c r="O271" s="250"/>
      <c r="P271" s="250"/>
      <c r="Q271" s="250"/>
      <c r="R271" s="250"/>
      <c r="S271" s="250"/>
      <c r="T271" s="251"/>
      <c r="U271" s="12"/>
      <c r="V271" s="12"/>
      <c r="W271" s="12"/>
      <c r="X271" s="12"/>
      <c r="Y271" s="12"/>
      <c r="Z271" s="12"/>
      <c r="AA271" s="12"/>
      <c r="AB271" s="12"/>
      <c r="AC271" s="12"/>
      <c r="AD271" s="12"/>
      <c r="AE271" s="12"/>
      <c r="AT271" s="252" t="s">
        <v>276</v>
      </c>
      <c r="AU271" s="252" t="s">
        <v>86</v>
      </c>
      <c r="AV271" s="12" t="s">
        <v>86</v>
      </c>
      <c r="AW271" s="12" t="s">
        <v>32</v>
      </c>
      <c r="AX271" s="12" t="s">
        <v>76</v>
      </c>
      <c r="AY271" s="252" t="s">
        <v>251</v>
      </c>
    </row>
    <row r="272" s="15" customFormat="1">
      <c r="A272" s="15"/>
      <c r="B272" s="274"/>
      <c r="C272" s="275"/>
      <c r="D272" s="234" t="s">
        <v>276</v>
      </c>
      <c r="E272" s="276" t="s">
        <v>1</v>
      </c>
      <c r="F272" s="277" t="s">
        <v>423</v>
      </c>
      <c r="G272" s="275"/>
      <c r="H272" s="278">
        <v>195</v>
      </c>
      <c r="I272" s="279"/>
      <c r="J272" s="275"/>
      <c r="K272" s="275"/>
      <c r="L272" s="280"/>
      <c r="M272" s="281"/>
      <c r="N272" s="282"/>
      <c r="O272" s="282"/>
      <c r="P272" s="282"/>
      <c r="Q272" s="282"/>
      <c r="R272" s="282"/>
      <c r="S272" s="282"/>
      <c r="T272" s="283"/>
      <c r="U272" s="15"/>
      <c r="V272" s="15"/>
      <c r="W272" s="15"/>
      <c r="X272" s="15"/>
      <c r="Y272" s="15"/>
      <c r="Z272" s="15"/>
      <c r="AA272" s="15"/>
      <c r="AB272" s="15"/>
      <c r="AC272" s="15"/>
      <c r="AD272" s="15"/>
      <c r="AE272" s="15"/>
      <c r="AT272" s="284" t="s">
        <v>276</v>
      </c>
      <c r="AU272" s="284" t="s">
        <v>86</v>
      </c>
      <c r="AV272" s="15" t="s">
        <v>254</v>
      </c>
      <c r="AW272" s="15" t="s">
        <v>32</v>
      </c>
      <c r="AX272" s="15" t="s">
        <v>84</v>
      </c>
      <c r="AY272" s="284" t="s">
        <v>251</v>
      </c>
    </row>
    <row r="273" s="2" customFormat="1" ht="16.5" customHeight="1">
      <c r="A273" s="38"/>
      <c r="B273" s="39"/>
      <c r="C273" s="292" t="s">
        <v>962</v>
      </c>
      <c r="D273" s="292" t="s">
        <v>1133</v>
      </c>
      <c r="E273" s="293" t="s">
        <v>1734</v>
      </c>
      <c r="F273" s="294" t="s">
        <v>1735</v>
      </c>
      <c r="G273" s="295" t="s">
        <v>802</v>
      </c>
      <c r="H273" s="296">
        <v>200.84999999999999</v>
      </c>
      <c r="I273" s="297"/>
      <c r="J273" s="298">
        <f>ROUND(I273*H273,2)</f>
        <v>0</v>
      </c>
      <c r="K273" s="299"/>
      <c r="L273" s="300"/>
      <c r="M273" s="301" t="s">
        <v>1</v>
      </c>
      <c r="N273" s="302" t="s">
        <v>41</v>
      </c>
      <c r="O273" s="91"/>
      <c r="P273" s="230">
        <f>O273*H273</f>
        <v>0</v>
      </c>
      <c r="Q273" s="230">
        <v>0.047</v>
      </c>
      <c r="R273" s="230">
        <f>Q273*H273</f>
        <v>9.4399499999999996</v>
      </c>
      <c r="S273" s="230">
        <v>0</v>
      </c>
      <c r="T273" s="231">
        <f>S273*H273</f>
        <v>0</v>
      </c>
      <c r="U273" s="38"/>
      <c r="V273" s="38"/>
      <c r="W273" s="38"/>
      <c r="X273" s="38"/>
      <c r="Y273" s="38"/>
      <c r="Z273" s="38"/>
      <c r="AA273" s="38"/>
      <c r="AB273" s="38"/>
      <c r="AC273" s="38"/>
      <c r="AD273" s="38"/>
      <c r="AE273" s="38"/>
      <c r="AR273" s="232" t="s">
        <v>299</v>
      </c>
      <c r="AT273" s="232" t="s">
        <v>1133</v>
      </c>
      <c r="AU273" s="232" t="s">
        <v>86</v>
      </c>
      <c r="AY273" s="17" t="s">
        <v>251</v>
      </c>
      <c r="BE273" s="233">
        <f>IF(N273="základní",J273,0)</f>
        <v>0</v>
      </c>
      <c r="BF273" s="233">
        <f>IF(N273="snížená",J273,0)</f>
        <v>0</v>
      </c>
      <c r="BG273" s="233">
        <f>IF(N273="zákl. přenesená",J273,0)</f>
        <v>0</v>
      </c>
      <c r="BH273" s="233">
        <f>IF(N273="sníž. přenesená",J273,0)</f>
        <v>0</v>
      </c>
      <c r="BI273" s="233">
        <f>IF(N273="nulová",J273,0)</f>
        <v>0</v>
      </c>
      <c r="BJ273" s="17" t="s">
        <v>84</v>
      </c>
      <c r="BK273" s="233">
        <f>ROUND(I273*H273,2)</f>
        <v>0</v>
      </c>
      <c r="BL273" s="17" t="s">
        <v>254</v>
      </c>
      <c r="BM273" s="232" t="s">
        <v>3127</v>
      </c>
    </row>
    <row r="274" s="2" customFormat="1">
      <c r="A274" s="38"/>
      <c r="B274" s="39"/>
      <c r="C274" s="40"/>
      <c r="D274" s="234" t="s">
        <v>260</v>
      </c>
      <c r="E274" s="40"/>
      <c r="F274" s="235" t="s">
        <v>1735</v>
      </c>
      <c r="G274" s="40"/>
      <c r="H274" s="40"/>
      <c r="I274" s="236"/>
      <c r="J274" s="40"/>
      <c r="K274" s="40"/>
      <c r="L274" s="44"/>
      <c r="M274" s="237"/>
      <c r="N274" s="238"/>
      <c r="O274" s="91"/>
      <c r="P274" s="91"/>
      <c r="Q274" s="91"/>
      <c r="R274" s="91"/>
      <c r="S274" s="91"/>
      <c r="T274" s="92"/>
      <c r="U274" s="38"/>
      <c r="V274" s="38"/>
      <c r="W274" s="38"/>
      <c r="X274" s="38"/>
      <c r="Y274" s="38"/>
      <c r="Z274" s="38"/>
      <c r="AA274" s="38"/>
      <c r="AB274" s="38"/>
      <c r="AC274" s="38"/>
      <c r="AD274" s="38"/>
      <c r="AE274" s="38"/>
      <c r="AT274" s="17" t="s">
        <v>260</v>
      </c>
      <c r="AU274" s="17" t="s">
        <v>86</v>
      </c>
    </row>
    <row r="275" s="12" customFormat="1">
      <c r="A275" s="12"/>
      <c r="B275" s="242"/>
      <c r="C275" s="243"/>
      <c r="D275" s="234" t="s">
        <v>276</v>
      </c>
      <c r="E275" s="244" t="s">
        <v>1</v>
      </c>
      <c r="F275" s="245" t="s">
        <v>3203</v>
      </c>
      <c r="G275" s="243"/>
      <c r="H275" s="246">
        <v>195</v>
      </c>
      <c r="I275" s="247"/>
      <c r="J275" s="243"/>
      <c r="K275" s="243"/>
      <c r="L275" s="248"/>
      <c r="M275" s="249"/>
      <c r="N275" s="250"/>
      <c r="O275" s="250"/>
      <c r="P275" s="250"/>
      <c r="Q275" s="250"/>
      <c r="R275" s="250"/>
      <c r="S275" s="250"/>
      <c r="T275" s="251"/>
      <c r="U275" s="12"/>
      <c r="V275" s="12"/>
      <c r="W275" s="12"/>
      <c r="X275" s="12"/>
      <c r="Y275" s="12"/>
      <c r="Z275" s="12"/>
      <c r="AA275" s="12"/>
      <c r="AB275" s="12"/>
      <c r="AC275" s="12"/>
      <c r="AD275" s="12"/>
      <c r="AE275" s="12"/>
      <c r="AT275" s="252" t="s">
        <v>276</v>
      </c>
      <c r="AU275" s="252" t="s">
        <v>86</v>
      </c>
      <c r="AV275" s="12" t="s">
        <v>86</v>
      </c>
      <c r="AW275" s="12" t="s">
        <v>32</v>
      </c>
      <c r="AX275" s="12" t="s">
        <v>76</v>
      </c>
      <c r="AY275" s="252" t="s">
        <v>251</v>
      </c>
    </row>
    <row r="276" s="15" customFormat="1">
      <c r="A276" s="15"/>
      <c r="B276" s="274"/>
      <c r="C276" s="275"/>
      <c r="D276" s="234" t="s">
        <v>276</v>
      </c>
      <c r="E276" s="276" t="s">
        <v>1</v>
      </c>
      <c r="F276" s="277" t="s">
        <v>423</v>
      </c>
      <c r="G276" s="275"/>
      <c r="H276" s="278">
        <v>195</v>
      </c>
      <c r="I276" s="279"/>
      <c r="J276" s="275"/>
      <c r="K276" s="275"/>
      <c r="L276" s="280"/>
      <c r="M276" s="281"/>
      <c r="N276" s="282"/>
      <c r="O276" s="282"/>
      <c r="P276" s="282"/>
      <c r="Q276" s="282"/>
      <c r="R276" s="282"/>
      <c r="S276" s="282"/>
      <c r="T276" s="283"/>
      <c r="U276" s="15"/>
      <c r="V276" s="15"/>
      <c r="W276" s="15"/>
      <c r="X276" s="15"/>
      <c r="Y276" s="15"/>
      <c r="Z276" s="15"/>
      <c r="AA276" s="15"/>
      <c r="AB276" s="15"/>
      <c r="AC276" s="15"/>
      <c r="AD276" s="15"/>
      <c r="AE276" s="15"/>
      <c r="AT276" s="284" t="s">
        <v>276</v>
      </c>
      <c r="AU276" s="284" t="s">
        <v>86</v>
      </c>
      <c r="AV276" s="15" t="s">
        <v>254</v>
      </c>
      <c r="AW276" s="15" t="s">
        <v>32</v>
      </c>
      <c r="AX276" s="15" t="s">
        <v>84</v>
      </c>
      <c r="AY276" s="284" t="s">
        <v>251</v>
      </c>
    </row>
    <row r="277" s="12" customFormat="1">
      <c r="A277" s="12"/>
      <c r="B277" s="242"/>
      <c r="C277" s="243"/>
      <c r="D277" s="234" t="s">
        <v>276</v>
      </c>
      <c r="E277" s="243"/>
      <c r="F277" s="245" t="s">
        <v>3204</v>
      </c>
      <c r="G277" s="243"/>
      <c r="H277" s="246">
        <v>200.84999999999999</v>
      </c>
      <c r="I277" s="247"/>
      <c r="J277" s="243"/>
      <c r="K277" s="243"/>
      <c r="L277" s="248"/>
      <c r="M277" s="249"/>
      <c r="N277" s="250"/>
      <c r="O277" s="250"/>
      <c r="P277" s="250"/>
      <c r="Q277" s="250"/>
      <c r="R277" s="250"/>
      <c r="S277" s="250"/>
      <c r="T277" s="251"/>
      <c r="U277" s="12"/>
      <c r="V277" s="12"/>
      <c r="W277" s="12"/>
      <c r="X277" s="12"/>
      <c r="Y277" s="12"/>
      <c r="Z277" s="12"/>
      <c r="AA277" s="12"/>
      <c r="AB277" s="12"/>
      <c r="AC277" s="12"/>
      <c r="AD277" s="12"/>
      <c r="AE277" s="12"/>
      <c r="AT277" s="252" t="s">
        <v>276</v>
      </c>
      <c r="AU277" s="252" t="s">
        <v>86</v>
      </c>
      <c r="AV277" s="12" t="s">
        <v>86</v>
      </c>
      <c r="AW277" s="12" t="s">
        <v>4</v>
      </c>
      <c r="AX277" s="12" t="s">
        <v>84</v>
      </c>
      <c r="AY277" s="252" t="s">
        <v>251</v>
      </c>
    </row>
    <row r="278" s="11" customFormat="1" ht="22.8" customHeight="1">
      <c r="A278" s="11"/>
      <c r="B278" s="206"/>
      <c r="C278" s="207"/>
      <c r="D278" s="208" t="s">
        <v>75</v>
      </c>
      <c r="E278" s="272" t="s">
        <v>306</v>
      </c>
      <c r="F278" s="272" t="s">
        <v>814</v>
      </c>
      <c r="G278" s="207"/>
      <c r="H278" s="207"/>
      <c r="I278" s="210"/>
      <c r="J278" s="273">
        <f>BK278</f>
        <v>0</v>
      </c>
      <c r="K278" s="207"/>
      <c r="L278" s="212"/>
      <c r="M278" s="213"/>
      <c r="N278" s="214"/>
      <c r="O278" s="214"/>
      <c r="P278" s="215">
        <f>SUM(P279:P283)</f>
        <v>0</v>
      </c>
      <c r="Q278" s="214"/>
      <c r="R278" s="215">
        <f>SUM(R279:R283)</f>
        <v>26.399177999999996</v>
      </c>
      <c r="S278" s="214"/>
      <c r="T278" s="216">
        <f>SUM(T279:T283)</f>
        <v>0</v>
      </c>
      <c r="U278" s="11"/>
      <c r="V278" s="11"/>
      <c r="W278" s="11"/>
      <c r="X278" s="11"/>
      <c r="Y278" s="11"/>
      <c r="Z278" s="11"/>
      <c r="AA278" s="11"/>
      <c r="AB278" s="11"/>
      <c r="AC278" s="11"/>
      <c r="AD278" s="11"/>
      <c r="AE278" s="11"/>
      <c r="AR278" s="217" t="s">
        <v>84</v>
      </c>
      <c r="AT278" s="218" t="s">
        <v>75</v>
      </c>
      <c r="AU278" s="218" t="s">
        <v>84</v>
      </c>
      <c r="AY278" s="217" t="s">
        <v>251</v>
      </c>
      <c r="BK278" s="219">
        <f>SUM(BK279:BK283)</f>
        <v>0</v>
      </c>
    </row>
    <row r="279" s="2" customFormat="1" ht="24.15" customHeight="1">
      <c r="A279" s="38"/>
      <c r="B279" s="39"/>
      <c r="C279" s="220" t="s">
        <v>972</v>
      </c>
      <c r="D279" s="220" t="s">
        <v>255</v>
      </c>
      <c r="E279" s="221" t="s">
        <v>1765</v>
      </c>
      <c r="F279" s="222" t="s">
        <v>1766</v>
      </c>
      <c r="G279" s="223" t="s">
        <v>592</v>
      </c>
      <c r="H279" s="224">
        <v>11.699999999999999</v>
      </c>
      <c r="I279" s="225"/>
      <c r="J279" s="226">
        <f>ROUND(I279*H279,2)</f>
        <v>0</v>
      </c>
      <c r="K279" s="227"/>
      <c r="L279" s="44"/>
      <c r="M279" s="228" t="s">
        <v>1</v>
      </c>
      <c r="N279" s="229" t="s">
        <v>41</v>
      </c>
      <c r="O279" s="91"/>
      <c r="P279" s="230">
        <f>O279*H279</f>
        <v>0</v>
      </c>
      <c r="Q279" s="230">
        <v>2.2563399999999998</v>
      </c>
      <c r="R279" s="230">
        <f>Q279*H279</f>
        <v>26.399177999999996</v>
      </c>
      <c r="S279" s="230">
        <v>0</v>
      </c>
      <c r="T279" s="231">
        <f>S279*H279</f>
        <v>0</v>
      </c>
      <c r="U279" s="38"/>
      <c r="V279" s="38"/>
      <c r="W279" s="38"/>
      <c r="X279" s="38"/>
      <c r="Y279" s="38"/>
      <c r="Z279" s="38"/>
      <c r="AA279" s="38"/>
      <c r="AB279" s="38"/>
      <c r="AC279" s="38"/>
      <c r="AD279" s="38"/>
      <c r="AE279" s="38"/>
      <c r="AR279" s="232" t="s">
        <v>254</v>
      </c>
      <c r="AT279" s="232" t="s">
        <v>255</v>
      </c>
      <c r="AU279" s="232" t="s">
        <v>86</v>
      </c>
      <c r="AY279" s="17" t="s">
        <v>251</v>
      </c>
      <c r="BE279" s="233">
        <f>IF(N279="základní",J279,0)</f>
        <v>0</v>
      </c>
      <c r="BF279" s="233">
        <f>IF(N279="snížená",J279,0)</f>
        <v>0</v>
      </c>
      <c r="BG279" s="233">
        <f>IF(N279="zákl. přenesená",J279,0)</f>
        <v>0</v>
      </c>
      <c r="BH279" s="233">
        <f>IF(N279="sníž. přenesená",J279,0)</f>
        <v>0</v>
      </c>
      <c r="BI279" s="233">
        <f>IF(N279="nulová",J279,0)</f>
        <v>0</v>
      </c>
      <c r="BJ279" s="17" t="s">
        <v>84</v>
      </c>
      <c r="BK279" s="233">
        <f>ROUND(I279*H279,2)</f>
        <v>0</v>
      </c>
      <c r="BL279" s="17" t="s">
        <v>254</v>
      </c>
      <c r="BM279" s="232" t="s">
        <v>3205</v>
      </c>
    </row>
    <row r="280" s="2" customFormat="1">
      <c r="A280" s="38"/>
      <c r="B280" s="39"/>
      <c r="C280" s="40"/>
      <c r="D280" s="234" t="s">
        <v>260</v>
      </c>
      <c r="E280" s="40"/>
      <c r="F280" s="235" t="s">
        <v>1766</v>
      </c>
      <c r="G280" s="40"/>
      <c r="H280" s="40"/>
      <c r="I280" s="236"/>
      <c r="J280" s="40"/>
      <c r="K280" s="40"/>
      <c r="L280" s="44"/>
      <c r="M280" s="237"/>
      <c r="N280" s="238"/>
      <c r="O280" s="91"/>
      <c r="P280" s="91"/>
      <c r="Q280" s="91"/>
      <c r="R280" s="91"/>
      <c r="S280" s="91"/>
      <c r="T280" s="92"/>
      <c r="U280" s="38"/>
      <c r="V280" s="38"/>
      <c r="W280" s="38"/>
      <c r="X280" s="38"/>
      <c r="Y280" s="38"/>
      <c r="Z280" s="38"/>
      <c r="AA280" s="38"/>
      <c r="AB280" s="38"/>
      <c r="AC280" s="38"/>
      <c r="AD280" s="38"/>
      <c r="AE280" s="38"/>
      <c r="AT280" s="17" t="s">
        <v>260</v>
      </c>
      <c r="AU280" s="17" t="s">
        <v>86</v>
      </c>
    </row>
    <row r="281" s="2" customFormat="1">
      <c r="A281" s="38"/>
      <c r="B281" s="39"/>
      <c r="C281" s="40"/>
      <c r="D281" s="240" t="s">
        <v>274</v>
      </c>
      <c r="E281" s="40"/>
      <c r="F281" s="241" t="s">
        <v>1768</v>
      </c>
      <c r="G281" s="40"/>
      <c r="H281" s="40"/>
      <c r="I281" s="236"/>
      <c r="J281" s="40"/>
      <c r="K281" s="40"/>
      <c r="L281" s="44"/>
      <c r="M281" s="237"/>
      <c r="N281" s="238"/>
      <c r="O281" s="91"/>
      <c r="P281" s="91"/>
      <c r="Q281" s="91"/>
      <c r="R281" s="91"/>
      <c r="S281" s="91"/>
      <c r="T281" s="92"/>
      <c r="U281" s="38"/>
      <c r="V281" s="38"/>
      <c r="W281" s="38"/>
      <c r="X281" s="38"/>
      <c r="Y281" s="38"/>
      <c r="Z281" s="38"/>
      <c r="AA281" s="38"/>
      <c r="AB281" s="38"/>
      <c r="AC281" s="38"/>
      <c r="AD281" s="38"/>
      <c r="AE281" s="38"/>
      <c r="AT281" s="17" t="s">
        <v>274</v>
      </c>
      <c r="AU281" s="17" t="s">
        <v>86</v>
      </c>
    </row>
    <row r="282" s="12" customFormat="1">
      <c r="A282" s="12"/>
      <c r="B282" s="242"/>
      <c r="C282" s="243"/>
      <c r="D282" s="234" t="s">
        <v>276</v>
      </c>
      <c r="E282" s="244" t="s">
        <v>1</v>
      </c>
      <c r="F282" s="245" t="s">
        <v>3206</v>
      </c>
      <c r="G282" s="243"/>
      <c r="H282" s="246">
        <v>11.699999999999999</v>
      </c>
      <c r="I282" s="247"/>
      <c r="J282" s="243"/>
      <c r="K282" s="243"/>
      <c r="L282" s="248"/>
      <c r="M282" s="249"/>
      <c r="N282" s="250"/>
      <c r="O282" s="250"/>
      <c r="P282" s="250"/>
      <c r="Q282" s="250"/>
      <c r="R282" s="250"/>
      <c r="S282" s="250"/>
      <c r="T282" s="251"/>
      <c r="U282" s="12"/>
      <c r="V282" s="12"/>
      <c r="W282" s="12"/>
      <c r="X282" s="12"/>
      <c r="Y282" s="12"/>
      <c r="Z282" s="12"/>
      <c r="AA282" s="12"/>
      <c r="AB282" s="12"/>
      <c r="AC282" s="12"/>
      <c r="AD282" s="12"/>
      <c r="AE282" s="12"/>
      <c r="AT282" s="252" t="s">
        <v>276</v>
      </c>
      <c r="AU282" s="252" t="s">
        <v>86</v>
      </c>
      <c r="AV282" s="12" t="s">
        <v>86</v>
      </c>
      <c r="AW282" s="12" t="s">
        <v>32</v>
      </c>
      <c r="AX282" s="12" t="s">
        <v>76</v>
      </c>
      <c r="AY282" s="252" t="s">
        <v>251</v>
      </c>
    </row>
    <row r="283" s="15" customFormat="1">
      <c r="A283" s="15"/>
      <c r="B283" s="274"/>
      <c r="C283" s="275"/>
      <c r="D283" s="234" t="s">
        <v>276</v>
      </c>
      <c r="E283" s="276" t="s">
        <v>1</v>
      </c>
      <c r="F283" s="277" t="s">
        <v>423</v>
      </c>
      <c r="G283" s="275"/>
      <c r="H283" s="278">
        <v>11.699999999999999</v>
      </c>
      <c r="I283" s="279"/>
      <c r="J283" s="275"/>
      <c r="K283" s="275"/>
      <c r="L283" s="280"/>
      <c r="M283" s="281"/>
      <c r="N283" s="282"/>
      <c r="O283" s="282"/>
      <c r="P283" s="282"/>
      <c r="Q283" s="282"/>
      <c r="R283" s="282"/>
      <c r="S283" s="282"/>
      <c r="T283" s="283"/>
      <c r="U283" s="15"/>
      <c r="V283" s="15"/>
      <c r="W283" s="15"/>
      <c r="X283" s="15"/>
      <c r="Y283" s="15"/>
      <c r="Z283" s="15"/>
      <c r="AA283" s="15"/>
      <c r="AB283" s="15"/>
      <c r="AC283" s="15"/>
      <c r="AD283" s="15"/>
      <c r="AE283" s="15"/>
      <c r="AT283" s="284" t="s">
        <v>276</v>
      </c>
      <c r="AU283" s="284" t="s">
        <v>86</v>
      </c>
      <c r="AV283" s="15" t="s">
        <v>254</v>
      </c>
      <c r="AW283" s="15" t="s">
        <v>32</v>
      </c>
      <c r="AX283" s="15" t="s">
        <v>84</v>
      </c>
      <c r="AY283" s="284" t="s">
        <v>251</v>
      </c>
    </row>
    <row r="284" s="11" customFormat="1" ht="22.8" customHeight="1">
      <c r="A284" s="11"/>
      <c r="B284" s="206"/>
      <c r="C284" s="207"/>
      <c r="D284" s="208" t="s">
        <v>75</v>
      </c>
      <c r="E284" s="272" t="s">
        <v>2009</v>
      </c>
      <c r="F284" s="272" t="s">
        <v>2010</v>
      </c>
      <c r="G284" s="207"/>
      <c r="H284" s="207"/>
      <c r="I284" s="210"/>
      <c r="J284" s="273">
        <f>BK284</f>
        <v>0</v>
      </c>
      <c r="K284" s="207"/>
      <c r="L284" s="212"/>
      <c r="M284" s="213"/>
      <c r="N284" s="214"/>
      <c r="O284" s="214"/>
      <c r="P284" s="215">
        <f>SUM(P285:P287)</f>
        <v>0</v>
      </c>
      <c r="Q284" s="214"/>
      <c r="R284" s="215">
        <f>SUM(R285:R287)</f>
        <v>0</v>
      </c>
      <c r="S284" s="214"/>
      <c r="T284" s="216">
        <f>SUM(T285:T287)</f>
        <v>0</v>
      </c>
      <c r="U284" s="11"/>
      <c r="V284" s="11"/>
      <c r="W284" s="11"/>
      <c r="X284" s="11"/>
      <c r="Y284" s="11"/>
      <c r="Z284" s="11"/>
      <c r="AA284" s="11"/>
      <c r="AB284" s="11"/>
      <c r="AC284" s="11"/>
      <c r="AD284" s="11"/>
      <c r="AE284" s="11"/>
      <c r="AR284" s="217" t="s">
        <v>84</v>
      </c>
      <c r="AT284" s="218" t="s">
        <v>75</v>
      </c>
      <c r="AU284" s="218" t="s">
        <v>84</v>
      </c>
      <c r="AY284" s="217" t="s">
        <v>251</v>
      </c>
      <c r="BK284" s="219">
        <f>SUM(BK285:BK287)</f>
        <v>0</v>
      </c>
    </row>
    <row r="285" s="2" customFormat="1" ht="24.15" customHeight="1">
      <c r="A285" s="38"/>
      <c r="B285" s="39"/>
      <c r="C285" s="220" t="s">
        <v>986</v>
      </c>
      <c r="D285" s="220" t="s">
        <v>255</v>
      </c>
      <c r="E285" s="221" t="s">
        <v>3162</v>
      </c>
      <c r="F285" s="222" t="s">
        <v>3163</v>
      </c>
      <c r="G285" s="223" t="s">
        <v>681</v>
      </c>
      <c r="H285" s="224">
        <v>279.899</v>
      </c>
      <c r="I285" s="225"/>
      <c r="J285" s="226">
        <f>ROUND(I285*H285,2)</f>
        <v>0</v>
      </c>
      <c r="K285" s="227"/>
      <c r="L285" s="44"/>
      <c r="M285" s="228" t="s">
        <v>1</v>
      </c>
      <c r="N285" s="229" t="s">
        <v>41</v>
      </c>
      <c r="O285" s="91"/>
      <c r="P285" s="230">
        <f>O285*H285</f>
        <v>0</v>
      </c>
      <c r="Q285" s="230">
        <v>0</v>
      </c>
      <c r="R285" s="230">
        <f>Q285*H285</f>
        <v>0</v>
      </c>
      <c r="S285" s="230">
        <v>0</v>
      </c>
      <c r="T285" s="231">
        <f>S285*H285</f>
        <v>0</v>
      </c>
      <c r="U285" s="38"/>
      <c r="V285" s="38"/>
      <c r="W285" s="38"/>
      <c r="X285" s="38"/>
      <c r="Y285" s="38"/>
      <c r="Z285" s="38"/>
      <c r="AA285" s="38"/>
      <c r="AB285" s="38"/>
      <c r="AC285" s="38"/>
      <c r="AD285" s="38"/>
      <c r="AE285" s="38"/>
      <c r="AR285" s="232" t="s">
        <v>254</v>
      </c>
      <c r="AT285" s="232" t="s">
        <v>255</v>
      </c>
      <c r="AU285" s="232" t="s">
        <v>86</v>
      </c>
      <c r="AY285" s="17" t="s">
        <v>251</v>
      </c>
      <c r="BE285" s="233">
        <f>IF(N285="základní",J285,0)</f>
        <v>0</v>
      </c>
      <c r="BF285" s="233">
        <f>IF(N285="snížená",J285,0)</f>
        <v>0</v>
      </c>
      <c r="BG285" s="233">
        <f>IF(N285="zákl. přenesená",J285,0)</f>
        <v>0</v>
      </c>
      <c r="BH285" s="233">
        <f>IF(N285="sníž. přenesená",J285,0)</f>
        <v>0</v>
      </c>
      <c r="BI285" s="233">
        <f>IF(N285="nulová",J285,0)</f>
        <v>0</v>
      </c>
      <c r="BJ285" s="17" t="s">
        <v>84</v>
      </c>
      <c r="BK285" s="233">
        <f>ROUND(I285*H285,2)</f>
        <v>0</v>
      </c>
      <c r="BL285" s="17" t="s">
        <v>254</v>
      </c>
      <c r="BM285" s="232" t="s">
        <v>3164</v>
      </c>
    </row>
    <row r="286" s="2" customFormat="1">
      <c r="A286" s="38"/>
      <c r="B286" s="39"/>
      <c r="C286" s="40"/>
      <c r="D286" s="234" t="s">
        <v>260</v>
      </c>
      <c r="E286" s="40"/>
      <c r="F286" s="235" t="s">
        <v>3165</v>
      </c>
      <c r="G286" s="40"/>
      <c r="H286" s="40"/>
      <c r="I286" s="236"/>
      <c r="J286" s="40"/>
      <c r="K286" s="40"/>
      <c r="L286" s="44"/>
      <c r="M286" s="237"/>
      <c r="N286" s="238"/>
      <c r="O286" s="91"/>
      <c r="P286" s="91"/>
      <c r="Q286" s="91"/>
      <c r="R286" s="91"/>
      <c r="S286" s="91"/>
      <c r="T286" s="92"/>
      <c r="U286" s="38"/>
      <c r="V286" s="38"/>
      <c r="W286" s="38"/>
      <c r="X286" s="38"/>
      <c r="Y286" s="38"/>
      <c r="Z286" s="38"/>
      <c r="AA286" s="38"/>
      <c r="AB286" s="38"/>
      <c r="AC286" s="38"/>
      <c r="AD286" s="38"/>
      <c r="AE286" s="38"/>
      <c r="AT286" s="17" t="s">
        <v>260</v>
      </c>
      <c r="AU286" s="17" t="s">
        <v>86</v>
      </c>
    </row>
    <row r="287" s="2" customFormat="1">
      <c r="A287" s="38"/>
      <c r="B287" s="39"/>
      <c r="C287" s="40"/>
      <c r="D287" s="240" t="s">
        <v>274</v>
      </c>
      <c r="E287" s="40"/>
      <c r="F287" s="241" t="s">
        <v>3166</v>
      </c>
      <c r="G287" s="40"/>
      <c r="H287" s="40"/>
      <c r="I287" s="236"/>
      <c r="J287" s="40"/>
      <c r="K287" s="40"/>
      <c r="L287" s="44"/>
      <c r="M287" s="263"/>
      <c r="N287" s="264"/>
      <c r="O287" s="265"/>
      <c r="P287" s="265"/>
      <c r="Q287" s="265"/>
      <c r="R287" s="265"/>
      <c r="S287" s="265"/>
      <c r="T287" s="266"/>
      <c r="U287" s="38"/>
      <c r="V287" s="38"/>
      <c r="W287" s="38"/>
      <c r="X287" s="38"/>
      <c r="Y287" s="38"/>
      <c r="Z287" s="38"/>
      <c r="AA287" s="38"/>
      <c r="AB287" s="38"/>
      <c r="AC287" s="38"/>
      <c r="AD287" s="38"/>
      <c r="AE287" s="38"/>
      <c r="AT287" s="17" t="s">
        <v>274</v>
      </c>
      <c r="AU287" s="17" t="s">
        <v>86</v>
      </c>
    </row>
    <row r="288" s="2" customFormat="1" ht="6.96" customHeight="1">
      <c r="A288" s="38"/>
      <c r="B288" s="66"/>
      <c r="C288" s="67"/>
      <c r="D288" s="67"/>
      <c r="E288" s="67"/>
      <c r="F288" s="67"/>
      <c r="G288" s="67"/>
      <c r="H288" s="67"/>
      <c r="I288" s="67"/>
      <c r="J288" s="67"/>
      <c r="K288" s="67"/>
      <c r="L288" s="44"/>
      <c r="M288" s="38"/>
      <c r="O288" s="38"/>
      <c r="P288" s="38"/>
      <c r="Q288" s="38"/>
      <c r="R288" s="38"/>
      <c r="S288" s="38"/>
      <c r="T288" s="38"/>
      <c r="U288" s="38"/>
      <c r="V288" s="38"/>
      <c r="W288" s="38"/>
      <c r="X288" s="38"/>
      <c r="Y288" s="38"/>
      <c r="Z288" s="38"/>
      <c r="AA288" s="38"/>
      <c r="AB288" s="38"/>
      <c r="AC288" s="38"/>
      <c r="AD288" s="38"/>
      <c r="AE288" s="38"/>
    </row>
  </sheetData>
  <sheetProtection sheet="1" autoFilter="0" formatColumns="0" formatRows="0" objects="1" scenarios="1" spinCount="100000" saltValue="RptAdu47H6PThQ5G0w+yJ8Iad+frgdcKMEkSsSg1WYpCBC+aBV8psQYgOATSm0y/I2T6pZq9zbSi2u9VbRqF+w==" hashValue="4B+JkA72PXcBMVW47H0G0UGxQZ8wlTreJSy4Le5Thb3+SQe7vn9DL+UU+D5+Tgi298K5HdcyJ4buwsHcu/yvZA==" algorithmName="SHA-512" password="CC35"/>
  <autoFilter ref="C125:K287"/>
  <mergeCells count="12">
    <mergeCell ref="E7:H7"/>
    <mergeCell ref="E9:H9"/>
    <mergeCell ref="E11:H11"/>
    <mergeCell ref="E20:H20"/>
    <mergeCell ref="E29:H29"/>
    <mergeCell ref="E85:H85"/>
    <mergeCell ref="E87:H87"/>
    <mergeCell ref="E89:H89"/>
    <mergeCell ref="E114:H114"/>
    <mergeCell ref="E116:H116"/>
    <mergeCell ref="E118:H118"/>
    <mergeCell ref="L2:V2"/>
  </mergeCells>
  <hyperlinks>
    <hyperlink ref="F131" r:id="rId1" display="https://podminky.urs.cz/item/CS_URS_2024_01/122251103"/>
    <hyperlink ref="F139" r:id="rId2" display="https://podminky.urs.cz/item/CS_URS_2024_02/162351103"/>
    <hyperlink ref="F147" r:id="rId3" display="https://podminky.urs.cz/item/CS_URS_2023_01/167151111"/>
    <hyperlink ref="F152" r:id="rId4" display="https://podminky.urs.cz/item/CS_URS_2024_02/171152101"/>
    <hyperlink ref="F160" r:id="rId5" display="https://podminky.urs.cz/item/CS_URS_2024_01/171152111"/>
    <hyperlink ref="F169" r:id="rId6" display="https://podminky.urs.cz/item/CS_URS_2023_01/171251201"/>
    <hyperlink ref="F175" r:id="rId7" display="https://podminky.urs.cz/item/CS_URS_2023_01/174151101"/>
    <hyperlink ref="F183" r:id="rId8" display="https://podminky.urs.cz/item/CS_URS_2024_02/181311103"/>
    <hyperlink ref="F189" r:id="rId9" display="https://podminky.urs.cz/item/CS_URS_2024_02/181411132"/>
    <hyperlink ref="F196" r:id="rId10" display="https://podminky.urs.cz/item/CS_URS_2024_02/181451131"/>
    <hyperlink ref="F203" r:id="rId11" display="https://podminky.urs.cz/item/CS_URS_2024_01/181951112"/>
    <hyperlink ref="F210" r:id="rId12" display="https://podminky.urs.cz/item/CS_URS_2024_02/182311123"/>
    <hyperlink ref="F218" r:id="rId13" display="https://podminky.urs.cz/item/CS_URS_2024_02/184813521"/>
    <hyperlink ref="F222" r:id="rId14" display="https://podminky.urs.cz/item/CS_URS_2024_02/184813522"/>
    <hyperlink ref="F227" r:id="rId15" display="https://podminky.urs.cz/item/CS_URS_2024_02/213141112"/>
    <hyperlink ref="F238" r:id="rId16" display="https://podminky.urs.cz/item/CS_URS_2024_01/564861111"/>
    <hyperlink ref="F244" r:id="rId17" display="https://podminky.urs.cz/item/CS_URS_2024_01/596211113"/>
    <hyperlink ref="F270" r:id="rId18" display="https://podminky.urs.cz/item/CS_URS_2024_01/916131213"/>
    <hyperlink ref="F281" r:id="rId19" display="https://podminky.urs.cz/item/CS_URS_2024_01/916991121"/>
    <hyperlink ref="F287" r:id="rId20" display="https://podminky.urs.cz/item/CS_URS_2024_02/998223011"/>
  </hyperlinks>
  <pageMargins left="0.39375" right="0.39375" top="0.39375" bottom="0.39375" header="0" footer="0"/>
  <pageSetup paperSize="9" orientation="portrait" blackAndWhite="1" fitToHeight="100"/>
  <headerFooter>
    <oddFooter>&amp;CStrana &amp;P z &amp;N</oddFooter>
  </headerFooter>
  <drawing r:id="rId2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146</v>
      </c>
      <c r="AZ2" s="288" t="s">
        <v>3207</v>
      </c>
      <c r="BA2" s="288" t="s">
        <v>1</v>
      </c>
      <c r="BB2" s="288" t="s">
        <v>1</v>
      </c>
      <c r="BC2" s="288" t="s">
        <v>3208</v>
      </c>
      <c r="BD2" s="288" t="s">
        <v>86</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1" customFormat="1" ht="12" customHeight="1">
      <c r="B8" s="20"/>
      <c r="D8" s="150" t="s">
        <v>223</v>
      </c>
      <c r="L8" s="20"/>
    </row>
    <row r="9" s="2" customFormat="1" ht="16.5" customHeight="1">
      <c r="A9" s="38"/>
      <c r="B9" s="44"/>
      <c r="C9" s="38"/>
      <c r="D9" s="38"/>
      <c r="E9" s="151" t="s">
        <v>2831</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403</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3209</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12. 5. 2025</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36</v>
      </c>
      <c r="E32" s="38"/>
      <c r="F32" s="38"/>
      <c r="G32" s="38"/>
      <c r="H32" s="38"/>
      <c r="I32" s="38"/>
      <c r="J32" s="160">
        <f>ROUND(J126,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38</v>
      </c>
      <c r="G34" s="38"/>
      <c r="H34" s="38"/>
      <c r="I34" s="161" t="s">
        <v>37</v>
      </c>
      <c r="J34" s="161" t="s">
        <v>39</v>
      </c>
      <c r="K34" s="38"/>
      <c r="L34" s="63"/>
      <c r="S34" s="38"/>
      <c r="T34" s="38"/>
      <c r="U34" s="38"/>
      <c r="V34" s="38"/>
      <c r="W34" s="38"/>
      <c r="X34" s="38"/>
      <c r="Y34" s="38"/>
      <c r="Z34" s="38"/>
      <c r="AA34" s="38"/>
      <c r="AB34" s="38"/>
      <c r="AC34" s="38"/>
      <c r="AD34" s="38"/>
      <c r="AE34" s="38"/>
    </row>
    <row r="35" s="2" customFormat="1" ht="14.4" customHeight="1">
      <c r="A35" s="38"/>
      <c r="B35" s="44"/>
      <c r="C35" s="38"/>
      <c r="D35" s="162" t="s">
        <v>40</v>
      </c>
      <c r="E35" s="150" t="s">
        <v>41</v>
      </c>
      <c r="F35" s="163">
        <f>ROUND((SUM(BE126:BE206)),  2)</f>
        <v>0</v>
      </c>
      <c r="G35" s="38"/>
      <c r="H35" s="38"/>
      <c r="I35" s="164">
        <v>0.20999999999999999</v>
      </c>
      <c r="J35" s="163">
        <f>ROUND(((SUM(BE126:BE206))*I35),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42</v>
      </c>
      <c r="F36" s="163">
        <f>ROUND((SUM(BF126:BF206)),  2)</f>
        <v>0</v>
      </c>
      <c r="G36" s="38"/>
      <c r="H36" s="38"/>
      <c r="I36" s="164">
        <v>0.12</v>
      </c>
      <c r="J36" s="163">
        <f>ROUND(((SUM(BF126:BF206))*I36),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43</v>
      </c>
      <c r="F37" s="163">
        <f>ROUND((SUM(BG126:BG206)),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44</v>
      </c>
      <c r="F38" s="163">
        <f>ROUND((SUM(BH126:BH206)),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45</v>
      </c>
      <c r="F39" s="163">
        <f>ROUND((SUM(BI126:BI206)),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46</v>
      </c>
      <c r="E41" s="167"/>
      <c r="F41" s="167"/>
      <c r="G41" s="168" t="s">
        <v>47</v>
      </c>
      <c r="H41" s="169" t="s">
        <v>48</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223</v>
      </c>
      <c r="D86" s="22"/>
      <c r="E86" s="22"/>
      <c r="F86" s="22"/>
      <c r="G86" s="22"/>
      <c r="H86" s="22"/>
      <c r="I86" s="22"/>
      <c r="J86" s="22"/>
      <c r="K86" s="22"/>
      <c r="L86" s="20"/>
    </row>
    <row r="87" s="2" customFormat="1" ht="16.5" customHeight="1">
      <c r="A87" s="38"/>
      <c r="B87" s="39"/>
      <c r="C87" s="40"/>
      <c r="D87" s="40"/>
      <c r="E87" s="183" t="s">
        <v>2831</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403</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103.3 - Oplocení na parc.č. 5123/4</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Frýdek-Místek</v>
      </c>
      <c r="G91" s="40"/>
      <c r="H91" s="40"/>
      <c r="I91" s="32" t="s">
        <v>22</v>
      </c>
      <c r="J91" s="79" t="str">
        <f>IF(J14="","",J14)</f>
        <v>12. 5. 2025</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Statutární město Frýdek-Místek</v>
      </c>
      <c r="G93" s="40"/>
      <c r="H93" s="40"/>
      <c r="I93" s="32" t="s">
        <v>30</v>
      </c>
      <c r="J93" s="36" t="str">
        <f>E23</f>
        <v>DOPRAPLAN s.r.o.</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226</v>
      </c>
      <c r="D96" s="185"/>
      <c r="E96" s="185"/>
      <c r="F96" s="185"/>
      <c r="G96" s="185"/>
      <c r="H96" s="185"/>
      <c r="I96" s="185"/>
      <c r="J96" s="186" t="s">
        <v>227</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228</v>
      </c>
      <c r="D98" s="40"/>
      <c r="E98" s="40"/>
      <c r="F98" s="40"/>
      <c r="G98" s="40"/>
      <c r="H98" s="40"/>
      <c r="I98" s="40"/>
      <c r="J98" s="110">
        <f>J126</f>
        <v>0</v>
      </c>
      <c r="K98" s="40"/>
      <c r="L98" s="63"/>
      <c r="S98" s="38"/>
      <c r="T98" s="38"/>
      <c r="U98" s="38"/>
      <c r="V98" s="38"/>
      <c r="W98" s="38"/>
      <c r="X98" s="38"/>
      <c r="Y98" s="38"/>
      <c r="Z98" s="38"/>
      <c r="AA98" s="38"/>
      <c r="AB98" s="38"/>
      <c r="AC98" s="38"/>
      <c r="AD98" s="38"/>
      <c r="AE98" s="38"/>
      <c r="AU98" s="17" t="s">
        <v>229</v>
      </c>
    </row>
    <row r="99" s="9" customFormat="1" ht="24.96" customHeight="1">
      <c r="A99" s="9"/>
      <c r="B99" s="188"/>
      <c r="C99" s="189"/>
      <c r="D99" s="190" t="s">
        <v>230</v>
      </c>
      <c r="E99" s="191"/>
      <c r="F99" s="191"/>
      <c r="G99" s="191"/>
      <c r="H99" s="191"/>
      <c r="I99" s="191"/>
      <c r="J99" s="192">
        <f>J127</f>
        <v>0</v>
      </c>
      <c r="K99" s="189"/>
      <c r="L99" s="193"/>
      <c r="S99" s="9"/>
      <c r="T99" s="9"/>
      <c r="U99" s="9"/>
      <c r="V99" s="9"/>
      <c r="W99" s="9"/>
      <c r="X99" s="9"/>
      <c r="Y99" s="9"/>
      <c r="Z99" s="9"/>
      <c r="AA99" s="9"/>
      <c r="AB99" s="9"/>
      <c r="AC99" s="9"/>
      <c r="AD99" s="9"/>
      <c r="AE99" s="9"/>
    </row>
    <row r="100" s="14" customFormat="1" ht="19.92" customHeight="1">
      <c r="A100" s="14"/>
      <c r="B100" s="267"/>
      <c r="C100" s="133"/>
      <c r="D100" s="268" t="s">
        <v>405</v>
      </c>
      <c r="E100" s="269"/>
      <c r="F100" s="269"/>
      <c r="G100" s="269"/>
      <c r="H100" s="269"/>
      <c r="I100" s="269"/>
      <c r="J100" s="270">
        <f>J128</f>
        <v>0</v>
      </c>
      <c r="K100" s="133"/>
      <c r="L100" s="271"/>
      <c r="S100" s="14"/>
      <c r="T100" s="14"/>
      <c r="U100" s="14"/>
      <c r="V100" s="14"/>
      <c r="W100" s="14"/>
      <c r="X100" s="14"/>
      <c r="Y100" s="14"/>
      <c r="Z100" s="14"/>
      <c r="AA100" s="14"/>
      <c r="AB100" s="14"/>
      <c r="AC100" s="14"/>
      <c r="AD100" s="14"/>
      <c r="AE100" s="14"/>
    </row>
    <row r="101" s="14" customFormat="1" ht="19.92" customHeight="1">
      <c r="A101" s="14"/>
      <c r="B101" s="267"/>
      <c r="C101" s="133"/>
      <c r="D101" s="268" t="s">
        <v>3210</v>
      </c>
      <c r="E101" s="269"/>
      <c r="F101" s="269"/>
      <c r="G101" s="269"/>
      <c r="H101" s="269"/>
      <c r="I101" s="269"/>
      <c r="J101" s="270">
        <f>J133</f>
        <v>0</v>
      </c>
      <c r="K101" s="133"/>
      <c r="L101" s="271"/>
      <c r="S101" s="14"/>
      <c r="T101" s="14"/>
      <c r="U101" s="14"/>
      <c r="V101" s="14"/>
      <c r="W101" s="14"/>
      <c r="X101" s="14"/>
      <c r="Y101" s="14"/>
      <c r="Z101" s="14"/>
      <c r="AA101" s="14"/>
      <c r="AB101" s="14"/>
      <c r="AC101" s="14"/>
      <c r="AD101" s="14"/>
      <c r="AE101" s="14"/>
    </row>
    <row r="102" s="14" customFormat="1" ht="19.92" customHeight="1">
      <c r="A102" s="14"/>
      <c r="B102" s="267"/>
      <c r="C102" s="133"/>
      <c r="D102" s="268" t="s">
        <v>2158</v>
      </c>
      <c r="E102" s="269"/>
      <c r="F102" s="269"/>
      <c r="G102" s="269"/>
      <c r="H102" s="269"/>
      <c r="I102" s="269"/>
      <c r="J102" s="270">
        <f>J161</f>
        <v>0</v>
      </c>
      <c r="K102" s="133"/>
      <c r="L102" s="271"/>
      <c r="S102" s="14"/>
      <c r="T102" s="14"/>
      <c r="U102" s="14"/>
      <c r="V102" s="14"/>
      <c r="W102" s="14"/>
      <c r="X102" s="14"/>
      <c r="Y102" s="14"/>
      <c r="Z102" s="14"/>
      <c r="AA102" s="14"/>
      <c r="AB102" s="14"/>
      <c r="AC102" s="14"/>
      <c r="AD102" s="14"/>
      <c r="AE102" s="14"/>
    </row>
    <row r="103" s="14" customFormat="1" ht="19.92" customHeight="1">
      <c r="A103" s="14"/>
      <c r="B103" s="267"/>
      <c r="C103" s="133"/>
      <c r="D103" s="268" t="s">
        <v>756</v>
      </c>
      <c r="E103" s="269"/>
      <c r="F103" s="269"/>
      <c r="G103" s="269"/>
      <c r="H103" s="269"/>
      <c r="I103" s="269"/>
      <c r="J103" s="270">
        <f>J170</f>
        <v>0</v>
      </c>
      <c r="K103" s="133"/>
      <c r="L103" s="271"/>
      <c r="S103" s="14"/>
      <c r="T103" s="14"/>
      <c r="U103" s="14"/>
      <c r="V103" s="14"/>
      <c r="W103" s="14"/>
      <c r="X103" s="14"/>
      <c r="Y103" s="14"/>
      <c r="Z103" s="14"/>
      <c r="AA103" s="14"/>
      <c r="AB103" s="14"/>
      <c r="AC103" s="14"/>
      <c r="AD103" s="14"/>
      <c r="AE103" s="14"/>
    </row>
    <row r="104" s="14" customFormat="1" ht="19.92" customHeight="1">
      <c r="A104" s="14"/>
      <c r="B104" s="267"/>
      <c r="C104" s="133"/>
      <c r="D104" s="268" t="s">
        <v>757</v>
      </c>
      <c r="E104" s="269"/>
      <c r="F104" s="269"/>
      <c r="G104" s="269"/>
      <c r="H104" s="269"/>
      <c r="I104" s="269"/>
      <c r="J104" s="270">
        <f>J188</f>
        <v>0</v>
      </c>
      <c r="K104" s="133"/>
      <c r="L104" s="271"/>
      <c r="S104" s="14"/>
      <c r="T104" s="14"/>
      <c r="U104" s="14"/>
      <c r="V104" s="14"/>
      <c r="W104" s="14"/>
      <c r="X104" s="14"/>
      <c r="Y104" s="14"/>
      <c r="Z104" s="14"/>
      <c r="AA104" s="14"/>
      <c r="AB104" s="14"/>
      <c r="AC104" s="14"/>
      <c r="AD104" s="14"/>
      <c r="AE104" s="14"/>
    </row>
    <row r="105" s="2" customFormat="1" ht="21.84" customHeight="1">
      <c r="A105" s="38"/>
      <c r="B105" s="39"/>
      <c r="C105" s="40"/>
      <c r="D105" s="40"/>
      <c r="E105" s="40"/>
      <c r="F105" s="40"/>
      <c r="G105" s="40"/>
      <c r="H105" s="40"/>
      <c r="I105" s="40"/>
      <c r="J105" s="40"/>
      <c r="K105" s="40"/>
      <c r="L105" s="63"/>
      <c r="S105" s="38"/>
      <c r="T105" s="38"/>
      <c r="U105" s="38"/>
      <c r="V105" s="38"/>
      <c r="W105" s="38"/>
      <c r="X105" s="38"/>
      <c r="Y105" s="38"/>
      <c r="Z105" s="38"/>
      <c r="AA105" s="38"/>
      <c r="AB105" s="38"/>
      <c r="AC105" s="38"/>
      <c r="AD105" s="38"/>
      <c r="AE105" s="38"/>
    </row>
    <row r="106" s="2" customFormat="1" ht="6.96" customHeight="1">
      <c r="A106" s="38"/>
      <c r="B106" s="66"/>
      <c r="C106" s="67"/>
      <c r="D106" s="67"/>
      <c r="E106" s="67"/>
      <c r="F106" s="67"/>
      <c r="G106" s="67"/>
      <c r="H106" s="67"/>
      <c r="I106" s="67"/>
      <c r="J106" s="67"/>
      <c r="K106" s="67"/>
      <c r="L106" s="63"/>
      <c r="S106" s="38"/>
      <c r="T106" s="38"/>
      <c r="U106" s="38"/>
      <c r="V106" s="38"/>
      <c r="W106" s="38"/>
      <c r="X106" s="38"/>
      <c r="Y106" s="38"/>
      <c r="Z106" s="38"/>
      <c r="AA106" s="38"/>
      <c r="AB106" s="38"/>
      <c r="AC106" s="38"/>
      <c r="AD106" s="38"/>
      <c r="AE106" s="38"/>
    </row>
    <row r="110" s="2" customFormat="1" ht="6.96" customHeight="1">
      <c r="A110" s="38"/>
      <c r="B110" s="68"/>
      <c r="C110" s="69"/>
      <c r="D110" s="69"/>
      <c r="E110" s="69"/>
      <c r="F110" s="69"/>
      <c r="G110" s="69"/>
      <c r="H110" s="69"/>
      <c r="I110" s="69"/>
      <c r="J110" s="69"/>
      <c r="K110" s="69"/>
      <c r="L110" s="63"/>
      <c r="S110" s="38"/>
      <c r="T110" s="38"/>
      <c r="U110" s="38"/>
      <c r="V110" s="38"/>
      <c r="W110" s="38"/>
      <c r="X110" s="38"/>
      <c r="Y110" s="38"/>
      <c r="Z110" s="38"/>
      <c r="AA110" s="38"/>
      <c r="AB110" s="38"/>
      <c r="AC110" s="38"/>
      <c r="AD110" s="38"/>
      <c r="AE110" s="38"/>
    </row>
    <row r="111" s="2" customFormat="1" ht="24.96" customHeight="1">
      <c r="A111" s="38"/>
      <c r="B111" s="39"/>
      <c r="C111" s="23" t="s">
        <v>236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6.96" customHeight="1">
      <c r="A112" s="38"/>
      <c r="B112" s="39"/>
      <c r="C112" s="40"/>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16</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26.25" customHeight="1">
      <c r="A114" s="38"/>
      <c r="B114" s="39"/>
      <c r="C114" s="40"/>
      <c r="D114" s="40"/>
      <c r="E114" s="183" t="str">
        <f>E7</f>
        <v>Vybudování komunikací a inženýrských sítí v lokalitě Berlín 2, Frýdek-Místek</v>
      </c>
      <c r="F114" s="32"/>
      <c r="G114" s="32"/>
      <c r="H114" s="32"/>
      <c r="I114" s="40"/>
      <c r="J114" s="40"/>
      <c r="K114" s="40"/>
      <c r="L114" s="63"/>
      <c r="S114" s="38"/>
      <c r="T114" s="38"/>
      <c r="U114" s="38"/>
      <c r="V114" s="38"/>
      <c r="W114" s="38"/>
      <c r="X114" s="38"/>
      <c r="Y114" s="38"/>
      <c r="Z114" s="38"/>
      <c r="AA114" s="38"/>
      <c r="AB114" s="38"/>
      <c r="AC114" s="38"/>
      <c r="AD114" s="38"/>
      <c r="AE114" s="38"/>
    </row>
    <row r="115" s="1" customFormat="1" ht="12" customHeight="1">
      <c r="B115" s="21"/>
      <c r="C115" s="32" t="s">
        <v>223</v>
      </c>
      <c r="D115" s="22"/>
      <c r="E115" s="22"/>
      <c r="F115" s="22"/>
      <c r="G115" s="22"/>
      <c r="H115" s="22"/>
      <c r="I115" s="22"/>
      <c r="J115" s="22"/>
      <c r="K115" s="22"/>
      <c r="L115" s="20"/>
    </row>
    <row r="116" s="2" customFormat="1" ht="16.5" customHeight="1">
      <c r="A116" s="38"/>
      <c r="B116" s="39"/>
      <c r="C116" s="40"/>
      <c r="D116" s="40"/>
      <c r="E116" s="183" t="s">
        <v>2831</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12" customHeight="1">
      <c r="A117" s="38"/>
      <c r="B117" s="39"/>
      <c r="C117" s="32" t="s">
        <v>403</v>
      </c>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6.5" customHeight="1">
      <c r="A118" s="38"/>
      <c r="B118" s="39"/>
      <c r="C118" s="40"/>
      <c r="D118" s="40"/>
      <c r="E118" s="76" t="str">
        <f>E11</f>
        <v>103.3 - Oplocení na parc.č. 5123/4</v>
      </c>
      <c r="F118" s="40"/>
      <c r="G118" s="40"/>
      <c r="H118" s="40"/>
      <c r="I118" s="40"/>
      <c r="J118" s="40"/>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2" customHeight="1">
      <c r="A120" s="38"/>
      <c r="B120" s="39"/>
      <c r="C120" s="32" t="s">
        <v>20</v>
      </c>
      <c r="D120" s="40"/>
      <c r="E120" s="40"/>
      <c r="F120" s="27" t="str">
        <f>F14</f>
        <v>Frýdek-Místek</v>
      </c>
      <c r="G120" s="40"/>
      <c r="H120" s="40"/>
      <c r="I120" s="32" t="s">
        <v>22</v>
      </c>
      <c r="J120" s="79" t="str">
        <f>IF(J14="","",J14)</f>
        <v>12. 5. 2025</v>
      </c>
      <c r="K120" s="40"/>
      <c r="L120" s="63"/>
      <c r="S120" s="38"/>
      <c r="T120" s="38"/>
      <c r="U120" s="38"/>
      <c r="V120" s="38"/>
      <c r="W120" s="38"/>
      <c r="X120" s="38"/>
      <c r="Y120" s="38"/>
      <c r="Z120" s="38"/>
      <c r="AA120" s="38"/>
      <c r="AB120" s="38"/>
      <c r="AC120" s="38"/>
      <c r="AD120" s="38"/>
      <c r="AE120" s="38"/>
    </row>
    <row r="121" s="2" customFormat="1" ht="6.96" customHeight="1">
      <c r="A121" s="38"/>
      <c r="B121" s="39"/>
      <c r="C121" s="40"/>
      <c r="D121" s="40"/>
      <c r="E121" s="40"/>
      <c r="F121" s="40"/>
      <c r="G121" s="40"/>
      <c r="H121" s="40"/>
      <c r="I121" s="40"/>
      <c r="J121" s="40"/>
      <c r="K121" s="40"/>
      <c r="L121" s="63"/>
      <c r="S121" s="38"/>
      <c r="T121" s="38"/>
      <c r="U121" s="38"/>
      <c r="V121" s="38"/>
      <c r="W121" s="38"/>
      <c r="X121" s="38"/>
      <c r="Y121" s="38"/>
      <c r="Z121" s="38"/>
      <c r="AA121" s="38"/>
      <c r="AB121" s="38"/>
      <c r="AC121" s="38"/>
      <c r="AD121" s="38"/>
      <c r="AE121" s="38"/>
    </row>
    <row r="122" s="2" customFormat="1" ht="15.15" customHeight="1">
      <c r="A122" s="38"/>
      <c r="B122" s="39"/>
      <c r="C122" s="32" t="s">
        <v>24</v>
      </c>
      <c r="D122" s="40"/>
      <c r="E122" s="40"/>
      <c r="F122" s="27" t="str">
        <f>E17</f>
        <v>Statutární město Frýdek-Místek</v>
      </c>
      <c r="G122" s="40"/>
      <c r="H122" s="40"/>
      <c r="I122" s="32" t="s">
        <v>30</v>
      </c>
      <c r="J122" s="36" t="str">
        <f>E23</f>
        <v>DOPRAPLAN s.r.o.</v>
      </c>
      <c r="K122" s="40"/>
      <c r="L122" s="63"/>
      <c r="S122" s="38"/>
      <c r="T122" s="38"/>
      <c r="U122" s="38"/>
      <c r="V122" s="38"/>
      <c r="W122" s="38"/>
      <c r="X122" s="38"/>
      <c r="Y122" s="38"/>
      <c r="Z122" s="38"/>
      <c r="AA122" s="38"/>
      <c r="AB122" s="38"/>
      <c r="AC122" s="38"/>
      <c r="AD122" s="38"/>
      <c r="AE122" s="38"/>
    </row>
    <row r="123" s="2" customFormat="1" ht="15.15" customHeight="1">
      <c r="A123" s="38"/>
      <c r="B123" s="39"/>
      <c r="C123" s="32" t="s">
        <v>28</v>
      </c>
      <c r="D123" s="40"/>
      <c r="E123" s="40"/>
      <c r="F123" s="27" t="str">
        <f>IF(E20="","",E20)</f>
        <v>Vyplň údaj</v>
      </c>
      <c r="G123" s="40"/>
      <c r="H123" s="40"/>
      <c r="I123" s="32" t="s">
        <v>33</v>
      </c>
      <c r="J123" s="36" t="str">
        <f>E26</f>
        <v xml:space="preserve"> </v>
      </c>
      <c r="K123" s="40"/>
      <c r="L123" s="63"/>
      <c r="S123" s="38"/>
      <c r="T123" s="38"/>
      <c r="U123" s="38"/>
      <c r="V123" s="38"/>
      <c r="W123" s="38"/>
      <c r="X123" s="38"/>
      <c r="Y123" s="38"/>
      <c r="Z123" s="38"/>
      <c r="AA123" s="38"/>
      <c r="AB123" s="38"/>
      <c r="AC123" s="38"/>
      <c r="AD123" s="38"/>
      <c r="AE123" s="38"/>
    </row>
    <row r="124" s="2" customFormat="1" ht="10.32" customHeight="1">
      <c r="A124" s="38"/>
      <c r="B124" s="39"/>
      <c r="C124" s="40"/>
      <c r="D124" s="40"/>
      <c r="E124" s="40"/>
      <c r="F124" s="40"/>
      <c r="G124" s="40"/>
      <c r="H124" s="40"/>
      <c r="I124" s="40"/>
      <c r="J124" s="40"/>
      <c r="K124" s="40"/>
      <c r="L124" s="63"/>
      <c r="S124" s="38"/>
      <c r="T124" s="38"/>
      <c r="U124" s="38"/>
      <c r="V124" s="38"/>
      <c r="W124" s="38"/>
      <c r="X124" s="38"/>
      <c r="Y124" s="38"/>
      <c r="Z124" s="38"/>
      <c r="AA124" s="38"/>
      <c r="AB124" s="38"/>
      <c r="AC124" s="38"/>
      <c r="AD124" s="38"/>
      <c r="AE124" s="38"/>
    </row>
    <row r="125" s="10" customFormat="1" ht="29.28" customHeight="1">
      <c r="A125" s="194"/>
      <c r="B125" s="195"/>
      <c r="C125" s="196" t="s">
        <v>237</v>
      </c>
      <c r="D125" s="197" t="s">
        <v>61</v>
      </c>
      <c r="E125" s="197" t="s">
        <v>57</v>
      </c>
      <c r="F125" s="197" t="s">
        <v>58</v>
      </c>
      <c r="G125" s="197" t="s">
        <v>238</v>
      </c>
      <c r="H125" s="197" t="s">
        <v>239</v>
      </c>
      <c r="I125" s="197" t="s">
        <v>240</v>
      </c>
      <c r="J125" s="198" t="s">
        <v>227</v>
      </c>
      <c r="K125" s="199" t="s">
        <v>241</v>
      </c>
      <c r="L125" s="200"/>
      <c r="M125" s="100" t="s">
        <v>1</v>
      </c>
      <c r="N125" s="101" t="s">
        <v>40</v>
      </c>
      <c r="O125" s="101" t="s">
        <v>242</v>
      </c>
      <c r="P125" s="101" t="s">
        <v>243</v>
      </c>
      <c r="Q125" s="101" t="s">
        <v>244</v>
      </c>
      <c r="R125" s="101" t="s">
        <v>245</v>
      </c>
      <c r="S125" s="101" t="s">
        <v>246</v>
      </c>
      <c r="T125" s="102" t="s">
        <v>247</v>
      </c>
      <c r="U125" s="194"/>
      <c r="V125" s="194"/>
      <c r="W125" s="194"/>
      <c r="X125" s="194"/>
      <c r="Y125" s="194"/>
      <c r="Z125" s="194"/>
      <c r="AA125" s="194"/>
      <c r="AB125" s="194"/>
      <c r="AC125" s="194"/>
      <c r="AD125" s="194"/>
      <c r="AE125" s="194"/>
    </row>
    <row r="126" s="2" customFormat="1" ht="22.8" customHeight="1">
      <c r="A126" s="38"/>
      <c r="B126" s="39"/>
      <c r="C126" s="107" t="s">
        <v>248</v>
      </c>
      <c r="D126" s="40"/>
      <c r="E126" s="40"/>
      <c r="F126" s="40"/>
      <c r="G126" s="40"/>
      <c r="H126" s="40"/>
      <c r="I126" s="40"/>
      <c r="J126" s="201">
        <f>BK126</f>
        <v>0</v>
      </c>
      <c r="K126" s="40"/>
      <c r="L126" s="44"/>
      <c r="M126" s="103"/>
      <c r="N126" s="202"/>
      <c r="O126" s="104"/>
      <c r="P126" s="203">
        <f>P127</f>
        <v>0</v>
      </c>
      <c r="Q126" s="104"/>
      <c r="R126" s="203">
        <f>R127</f>
        <v>7.8298843999999992</v>
      </c>
      <c r="S126" s="104"/>
      <c r="T126" s="204">
        <f>T127</f>
        <v>3.8697600000000003</v>
      </c>
      <c r="U126" s="38"/>
      <c r="V126" s="38"/>
      <c r="W126" s="38"/>
      <c r="X126" s="38"/>
      <c r="Y126" s="38"/>
      <c r="Z126" s="38"/>
      <c r="AA126" s="38"/>
      <c r="AB126" s="38"/>
      <c r="AC126" s="38"/>
      <c r="AD126" s="38"/>
      <c r="AE126" s="38"/>
      <c r="AT126" s="17" t="s">
        <v>75</v>
      </c>
      <c r="AU126" s="17" t="s">
        <v>229</v>
      </c>
      <c r="BK126" s="205">
        <f>BK127</f>
        <v>0</v>
      </c>
    </row>
    <row r="127" s="11" customFormat="1" ht="25.92" customHeight="1">
      <c r="A127" s="11"/>
      <c r="B127" s="206"/>
      <c r="C127" s="207"/>
      <c r="D127" s="208" t="s">
        <v>75</v>
      </c>
      <c r="E127" s="209" t="s">
        <v>249</v>
      </c>
      <c r="F127" s="209" t="s">
        <v>250</v>
      </c>
      <c r="G127" s="207"/>
      <c r="H127" s="207"/>
      <c r="I127" s="210"/>
      <c r="J127" s="211">
        <f>BK127</f>
        <v>0</v>
      </c>
      <c r="K127" s="207"/>
      <c r="L127" s="212"/>
      <c r="M127" s="213"/>
      <c r="N127" s="214"/>
      <c r="O127" s="214"/>
      <c r="P127" s="215">
        <f>P128+P133+P161+P170+P188</f>
        <v>0</v>
      </c>
      <c r="Q127" s="214"/>
      <c r="R127" s="215">
        <f>R128+R133+R161+R170+R188</f>
        <v>7.8298843999999992</v>
      </c>
      <c r="S127" s="214"/>
      <c r="T127" s="216">
        <f>T128+T133+T161+T170+T188</f>
        <v>3.8697600000000003</v>
      </c>
      <c r="U127" s="11"/>
      <c r="V127" s="11"/>
      <c r="W127" s="11"/>
      <c r="X127" s="11"/>
      <c r="Y127" s="11"/>
      <c r="Z127" s="11"/>
      <c r="AA127" s="11"/>
      <c r="AB127" s="11"/>
      <c r="AC127" s="11"/>
      <c r="AD127" s="11"/>
      <c r="AE127" s="11"/>
      <c r="AR127" s="217" t="s">
        <v>84</v>
      </c>
      <c r="AT127" s="218" t="s">
        <v>75</v>
      </c>
      <c r="AU127" s="218" t="s">
        <v>76</v>
      </c>
      <c r="AY127" s="217" t="s">
        <v>251</v>
      </c>
      <c r="BK127" s="219">
        <f>BK128+BK133+BK161+BK170+BK188</f>
        <v>0</v>
      </c>
    </row>
    <row r="128" s="11" customFormat="1" ht="22.8" customHeight="1">
      <c r="A128" s="11"/>
      <c r="B128" s="206"/>
      <c r="C128" s="207"/>
      <c r="D128" s="208" t="s">
        <v>75</v>
      </c>
      <c r="E128" s="272" t="s">
        <v>84</v>
      </c>
      <c r="F128" s="272" t="s">
        <v>406</v>
      </c>
      <c r="G128" s="207"/>
      <c r="H128" s="207"/>
      <c r="I128" s="210"/>
      <c r="J128" s="273">
        <f>BK128</f>
        <v>0</v>
      </c>
      <c r="K128" s="207"/>
      <c r="L128" s="212"/>
      <c r="M128" s="213"/>
      <c r="N128" s="214"/>
      <c r="O128" s="214"/>
      <c r="P128" s="215">
        <f>SUM(P129:P132)</f>
        <v>0</v>
      </c>
      <c r="Q128" s="214"/>
      <c r="R128" s="215">
        <f>SUM(R129:R132)</f>
        <v>0</v>
      </c>
      <c r="S128" s="214"/>
      <c r="T128" s="216">
        <f>SUM(T129:T132)</f>
        <v>0</v>
      </c>
      <c r="U128" s="11"/>
      <c r="V128" s="11"/>
      <c r="W128" s="11"/>
      <c r="X128" s="11"/>
      <c r="Y128" s="11"/>
      <c r="Z128" s="11"/>
      <c r="AA128" s="11"/>
      <c r="AB128" s="11"/>
      <c r="AC128" s="11"/>
      <c r="AD128" s="11"/>
      <c r="AE128" s="11"/>
      <c r="AR128" s="217" t="s">
        <v>84</v>
      </c>
      <c r="AT128" s="218" t="s">
        <v>75</v>
      </c>
      <c r="AU128" s="218" t="s">
        <v>84</v>
      </c>
      <c r="AY128" s="217" t="s">
        <v>251</v>
      </c>
      <c r="BK128" s="219">
        <f>SUM(BK129:BK132)</f>
        <v>0</v>
      </c>
    </row>
    <row r="129" s="2" customFormat="1" ht="24.15" customHeight="1">
      <c r="A129" s="38"/>
      <c r="B129" s="39"/>
      <c r="C129" s="220" t="s">
        <v>84</v>
      </c>
      <c r="D129" s="220" t="s">
        <v>255</v>
      </c>
      <c r="E129" s="221" t="s">
        <v>3211</v>
      </c>
      <c r="F129" s="222" t="s">
        <v>3212</v>
      </c>
      <c r="G129" s="223" t="s">
        <v>592</v>
      </c>
      <c r="H129" s="224">
        <v>2.923</v>
      </c>
      <c r="I129" s="225"/>
      <c r="J129" s="226">
        <f>ROUND(I129*H129,2)</f>
        <v>0</v>
      </c>
      <c r="K129" s="227"/>
      <c r="L129" s="44"/>
      <c r="M129" s="228" t="s">
        <v>1</v>
      </c>
      <c r="N129" s="229" t="s">
        <v>41</v>
      </c>
      <c r="O129" s="91"/>
      <c r="P129" s="230">
        <f>O129*H129</f>
        <v>0</v>
      </c>
      <c r="Q129" s="230">
        <v>0</v>
      </c>
      <c r="R129" s="230">
        <f>Q129*H129</f>
        <v>0</v>
      </c>
      <c r="S129" s="230">
        <v>0</v>
      </c>
      <c r="T129" s="231">
        <f>S129*H129</f>
        <v>0</v>
      </c>
      <c r="U129" s="38"/>
      <c r="V129" s="38"/>
      <c r="W129" s="38"/>
      <c r="X129" s="38"/>
      <c r="Y129" s="38"/>
      <c r="Z129" s="38"/>
      <c r="AA129" s="38"/>
      <c r="AB129" s="38"/>
      <c r="AC129" s="38"/>
      <c r="AD129" s="38"/>
      <c r="AE129" s="38"/>
      <c r="AR129" s="232" t="s">
        <v>254</v>
      </c>
      <c r="AT129" s="232" t="s">
        <v>255</v>
      </c>
      <c r="AU129" s="232" t="s">
        <v>86</v>
      </c>
      <c r="AY129" s="17" t="s">
        <v>251</v>
      </c>
      <c r="BE129" s="233">
        <f>IF(N129="základní",J129,0)</f>
        <v>0</v>
      </c>
      <c r="BF129" s="233">
        <f>IF(N129="snížená",J129,0)</f>
        <v>0</v>
      </c>
      <c r="BG129" s="233">
        <f>IF(N129="zákl. přenesená",J129,0)</f>
        <v>0</v>
      </c>
      <c r="BH129" s="233">
        <f>IF(N129="sníž. přenesená",J129,0)</f>
        <v>0</v>
      </c>
      <c r="BI129" s="233">
        <f>IF(N129="nulová",J129,0)</f>
        <v>0</v>
      </c>
      <c r="BJ129" s="17" t="s">
        <v>84</v>
      </c>
      <c r="BK129" s="233">
        <f>ROUND(I129*H129,2)</f>
        <v>0</v>
      </c>
      <c r="BL129" s="17" t="s">
        <v>254</v>
      </c>
      <c r="BM129" s="232" t="s">
        <v>3213</v>
      </c>
    </row>
    <row r="130" s="2" customFormat="1">
      <c r="A130" s="38"/>
      <c r="B130" s="39"/>
      <c r="C130" s="40"/>
      <c r="D130" s="234" t="s">
        <v>260</v>
      </c>
      <c r="E130" s="40"/>
      <c r="F130" s="235" t="s">
        <v>3214</v>
      </c>
      <c r="G130" s="40"/>
      <c r="H130" s="40"/>
      <c r="I130" s="236"/>
      <c r="J130" s="40"/>
      <c r="K130" s="40"/>
      <c r="L130" s="44"/>
      <c r="M130" s="237"/>
      <c r="N130" s="238"/>
      <c r="O130" s="91"/>
      <c r="P130" s="91"/>
      <c r="Q130" s="91"/>
      <c r="R130" s="91"/>
      <c r="S130" s="91"/>
      <c r="T130" s="92"/>
      <c r="U130" s="38"/>
      <c r="V130" s="38"/>
      <c r="W130" s="38"/>
      <c r="X130" s="38"/>
      <c r="Y130" s="38"/>
      <c r="Z130" s="38"/>
      <c r="AA130" s="38"/>
      <c r="AB130" s="38"/>
      <c r="AC130" s="38"/>
      <c r="AD130" s="38"/>
      <c r="AE130" s="38"/>
      <c r="AT130" s="17" t="s">
        <v>260</v>
      </c>
      <c r="AU130" s="17" t="s">
        <v>86</v>
      </c>
    </row>
    <row r="131" s="2" customFormat="1">
      <c r="A131" s="38"/>
      <c r="B131" s="39"/>
      <c r="C131" s="40"/>
      <c r="D131" s="240" t="s">
        <v>274</v>
      </c>
      <c r="E131" s="40"/>
      <c r="F131" s="241" t="s">
        <v>3215</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274</v>
      </c>
      <c r="AU131" s="17" t="s">
        <v>86</v>
      </c>
    </row>
    <row r="132" s="12" customFormat="1">
      <c r="A132" s="12"/>
      <c r="B132" s="242"/>
      <c r="C132" s="243"/>
      <c r="D132" s="234" t="s">
        <v>276</v>
      </c>
      <c r="E132" s="244" t="s">
        <v>1</v>
      </c>
      <c r="F132" s="245" t="s">
        <v>3216</v>
      </c>
      <c r="G132" s="243"/>
      <c r="H132" s="246">
        <v>2.923</v>
      </c>
      <c r="I132" s="247"/>
      <c r="J132" s="243"/>
      <c r="K132" s="243"/>
      <c r="L132" s="248"/>
      <c r="M132" s="249"/>
      <c r="N132" s="250"/>
      <c r="O132" s="250"/>
      <c r="P132" s="250"/>
      <c r="Q132" s="250"/>
      <c r="R132" s="250"/>
      <c r="S132" s="250"/>
      <c r="T132" s="251"/>
      <c r="U132" s="12"/>
      <c r="V132" s="12"/>
      <c r="W132" s="12"/>
      <c r="X132" s="12"/>
      <c r="Y132" s="12"/>
      <c r="Z132" s="12"/>
      <c r="AA132" s="12"/>
      <c r="AB132" s="12"/>
      <c r="AC132" s="12"/>
      <c r="AD132" s="12"/>
      <c r="AE132" s="12"/>
      <c r="AT132" s="252" t="s">
        <v>276</v>
      </c>
      <c r="AU132" s="252" t="s">
        <v>86</v>
      </c>
      <c r="AV132" s="12" t="s">
        <v>86</v>
      </c>
      <c r="AW132" s="12" t="s">
        <v>32</v>
      </c>
      <c r="AX132" s="12" t="s">
        <v>84</v>
      </c>
      <c r="AY132" s="252" t="s">
        <v>251</v>
      </c>
    </row>
    <row r="133" s="11" customFormat="1" ht="22.8" customHeight="1">
      <c r="A133" s="11"/>
      <c r="B133" s="206"/>
      <c r="C133" s="207"/>
      <c r="D133" s="208" t="s">
        <v>75</v>
      </c>
      <c r="E133" s="272" t="s">
        <v>269</v>
      </c>
      <c r="F133" s="272" t="s">
        <v>3217</v>
      </c>
      <c r="G133" s="207"/>
      <c r="H133" s="207"/>
      <c r="I133" s="210"/>
      <c r="J133" s="273">
        <f>BK133</f>
        <v>0</v>
      </c>
      <c r="K133" s="207"/>
      <c r="L133" s="212"/>
      <c r="M133" s="213"/>
      <c r="N133" s="214"/>
      <c r="O133" s="214"/>
      <c r="P133" s="215">
        <f>SUM(P134:P160)</f>
        <v>0</v>
      </c>
      <c r="Q133" s="214"/>
      <c r="R133" s="215">
        <f>SUM(R134:R160)</f>
        <v>2.8727899999999997</v>
      </c>
      <c r="S133" s="214"/>
      <c r="T133" s="216">
        <f>SUM(T134:T160)</f>
        <v>0</v>
      </c>
      <c r="U133" s="11"/>
      <c r="V133" s="11"/>
      <c r="W133" s="11"/>
      <c r="X133" s="11"/>
      <c r="Y133" s="11"/>
      <c r="Z133" s="11"/>
      <c r="AA133" s="11"/>
      <c r="AB133" s="11"/>
      <c r="AC133" s="11"/>
      <c r="AD133" s="11"/>
      <c r="AE133" s="11"/>
      <c r="AR133" s="217" t="s">
        <v>84</v>
      </c>
      <c r="AT133" s="218" t="s">
        <v>75</v>
      </c>
      <c r="AU133" s="218" t="s">
        <v>84</v>
      </c>
      <c r="AY133" s="217" t="s">
        <v>251</v>
      </c>
      <c r="BK133" s="219">
        <f>SUM(BK134:BK160)</f>
        <v>0</v>
      </c>
    </row>
    <row r="134" s="2" customFormat="1" ht="24.15" customHeight="1">
      <c r="A134" s="38"/>
      <c r="B134" s="39"/>
      <c r="C134" s="220" t="s">
        <v>86</v>
      </c>
      <c r="D134" s="220" t="s">
        <v>255</v>
      </c>
      <c r="E134" s="221" t="s">
        <v>3218</v>
      </c>
      <c r="F134" s="222" t="s">
        <v>3219</v>
      </c>
      <c r="G134" s="223" t="s">
        <v>416</v>
      </c>
      <c r="H134" s="224">
        <v>16</v>
      </c>
      <c r="I134" s="225"/>
      <c r="J134" s="226">
        <f>ROUND(I134*H134,2)</f>
        <v>0</v>
      </c>
      <c r="K134" s="227"/>
      <c r="L134" s="44"/>
      <c r="M134" s="228" t="s">
        <v>1</v>
      </c>
      <c r="N134" s="229" t="s">
        <v>41</v>
      </c>
      <c r="O134" s="91"/>
      <c r="P134" s="230">
        <f>O134*H134</f>
        <v>0</v>
      </c>
      <c r="Q134" s="230">
        <v>0.17488999999999999</v>
      </c>
      <c r="R134" s="230">
        <f>Q134*H134</f>
        <v>2.7982399999999998</v>
      </c>
      <c r="S134" s="230">
        <v>0</v>
      </c>
      <c r="T134" s="231">
        <f>S134*H134</f>
        <v>0</v>
      </c>
      <c r="U134" s="38"/>
      <c r="V134" s="38"/>
      <c r="W134" s="38"/>
      <c r="X134" s="38"/>
      <c r="Y134" s="38"/>
      <c r="Z134" s="38"/>
      <c r="AA134" s="38"/>
      <c r="AB134" s="38"/>
      <c r="AC134" s="38"/>
      <c r="AD134" s="38"/>
      <c r="AE134" s="38"/>
      <c r="AR134" s="232" t="s">
        <v>254</v>
      </c>
      <c r="AT134" s="232" t="s">
        <v>255</v>
      </c>
      <c r="AU134" s="232" t="s">
        <v>86</v>
      </c>
      <c r="AY134" s="17" t="s">
        <v>251</v>
      </c>
      <c r="BE134" s="233">
        <f>IF(N134="základní",J134,0)</f>
        <v>0</v>
      </c>
      <c r="BF134" s="233">
        <f>IF(N134="snížená",J134,0)</f>
        <v>0</v>
      </c>
      <c r="BG134" s="233">
        <f>IF(N134="zákl. přenesená",J134,0)</f>
        <v>0</v>
      </c>
      <c r="BH134" s="233">
        <f>IF(N134="sníž. přenesená",J134,0)</f>
        <v>0</v>
      </c>
      <c r="BI134" s="233">
        <f>IF(N134="nulová",J134,0)</f>
        <v>0</v>
      </c>
      <c r="BJ134" s="17" t="s">
        <v>84</v>
      </c>
      <c r="BK134" s="233">
        <f>ROUND(I134*H134,2)</f>
        <v>0</v>
      </c>
      <c r="BL134" s="17" t="s">
        <v>254</v>
      </c>
      <c r="BM134" s="232" t="s">
        <v>3220</v>
      </c>
    </row>
    <row r="135" s="2" customFormat="1">
      <c r="A135" s="38"/>
      <c r="B135" s="39"/>
      <c r="C135" s="40"/>
      <c r="D135" s="234" t="s">
        <v>260</v>
      </c>
      <c r="E135" s="40"/>
      <c r="F135" s="235" t="s">
        <v>3221</v>
      </c>
      <c r="G135" s="40"/>
      <c r="H135" s="40"/>
      <c r="I135" s="236"/>
      <c r="J135" s="40"/>
      <c r="K135" s="40"/>
      <c r="L135" s="44"/>
      <c r="M135" s="237"/>
      <c r="N135" s="238"/>
      <c r="O135" s="91"/>
      <c r="P135" s="91"/>
      <c r="Q135" s="91"/>
      <c r="R135" s="91"/>
      <c r="S135" s="91"/>
      <c r="T135" s="92"/>
      <c r="U135" s="38"/>
      <c r="V135" s="38"/>
      <c r="W135" s="38"/>
      <c r="X135" s="38"/>
      <c r="Y135" s="38"/>
      <c r="Z135" s="38"/>
      <c r="AA135" s="38"/>
      <c r="AB135" s="38"/>
      <c r="AC135" s="38"/>
      <c r="AD135" s="38"/>
      <c r="AE135" s="38"/>
      <c r="AT135" s="17" t="s">
        <v>260</v>
      </c>
      <c r="AU135" s="17" t="s">
        <v>86</v>
      </c>
    </row>
    <row r="136" s="2" customFormat="1">
      <c r="A136" s="38"/>
      <c r="B136" s="39"/>
      <c r="C136" s="40"/>
      <c r="D136" s="240" t="s">
        <v>274</v>
      </c>
      <c r="E136" s="40"/>
      <c r="F136" s="241" t="s">
        <v>3222</v>
      </c>
      <c r="G136" s="40"/>
      <c r="H136" s="40"/>
      <c r="I136" s="236"/>
      <c r="J136" s="40"/>
      <c r="K136" s="40"/>
      <c r="L136" s="44"/>
      <c r="M136" s="237"/>
      <c r="N136" s="238"/>
      <c r="O136" s="91"/>
      <c r="P136" s="91"/>
      <c r="Q136" s="91"/>
      <c r="R136" s="91"/>
      <c r="S136" s="91"/>
      <c r="T136" s="92"/>
      <c r="U136" s="38"/>
      <c r="V136" s="38"/>
      <c r="W136" s="38"/>
      <c r="X136" s="38"/>
      <c r="Y136" s="38"/>
      <c r="Z136" s="38"/>
      <c r="AA136" s="38"/>
      <c r="AB136" s="38"/>
      <c r="AC136" s="38"/>
      <c r="AD136" s="38"/>
      <c r="AE136" s="38"/>
      <c r="AT136" s="17" t="s">
        <v>274</v>
      </c>
      <c r="AU136" s="17" t="s">
        <v>86</v>
      </c>
    </row>
    <row r="137" s="12" customFormat="1">
      <c r="A137" s="12"/>
      <c r="B137" s="242"/>
      <c r="C137" s="243"/>
      <c r="D137" s="234" t="s">
        <v>276</v>
      </c>
      <c r="E137" s="244" t="s">
        <v>1</v>
      </c>
      <c r="F137" s="245" t="s">
        <v>3223</v>
      </c>
      <c r="G137" s="243"/>
      <c r="H137" s="246">
        <v>2</v>
      </c>
      <c r="I137" s="247"/>
      <c r="J137" s="243"/>
      <c r="K137" s="243"/>
      <c r="L137" s="248"/>
      <c r="M137" s="249"/>
      <c r="N137" s="250"/>
      <c r="O137" s="250"/>
      <c r="P137" s="250"/>
      <c r="Q137" s="250"/>
      <c r="R137" s="250"/>
      <c r="S137" s="250"/>
      <c r="T137" s="251"/>
      <c r="U137" s="12"/>
      <c r="V137" s="12"/>
      <c r="W137" s="12"/>
      <c r="X137" s="12"/>
      <c r="Y137" s="12"/>
      <c r="Z137" s="12"/>
      <c r="AA137" s="12"/>
      <c r="AB137" s="12"/>
      <c r="AC137" s="12"/>
      <c r="AD137" s="12"/>
      <c r="AE137" s="12"/>
      <c r="AT137" s="252" t="s">
        <v>276</v>
      </c>
      <c r="AU137" s="252" t="s">
        <v>86</v>
      </c>
      <c r="AV137" s="12" t="s">
        <v>86</v>
      </c>
      <c r="AW137" s="12" t="s">
        <v>32</v>
      </c>
      <c r="AX137" s="12" t="s">
        <v>76</v>
      </c>
      <c r="AY137" s="252" t="s">
        <v>251</v>
      </c>
    </row>
    <row r="138" s="12" customFormat="1">
      <c r="A138" s="12"/>
      <c r="B138" s="242"/>
      <c r="C138" s="243"/>
      <c r="D138" s="234" t="s">
        <v>276</v>
      </c>
      <c r="E138" s="244" t="s">
        <v>1</v>
      </c>
      <c r="F138" s="245" t="s">
        <v>3224</v>
      </c>
      <c r="G138" s="243"/>
      <c r="H138" s="246">
        <v>10</v>
      </c>
      <c r="I138" s="247"/>
      <c r="J138" s="243"/>
      <c r="K138" s="243"/>
      <c r="L138" s="248"/>
      <c r="M138" s="249"/>
      <c r="N138" s="250"/>
      <c r="O138" s="250"/>
      <c r="P138" s="250"/>
      <c r="Q138" s="250"/>
      <c r="R138" s="250"/>
      <c r="S138" s="250"/>
      <c r="T138" s="251"/>
      <c r="U138" s="12"/>
      <c r="V138" s="12"/>
      <c r="W138" s="12"/>
      <c r="X138" s="12"/>
      <c r="Y138" s="12"/>
      <c r="Z138" s="12"/>
      <c r="AA138" s="12"/>
      <c r="AB138" s="12"/>
      <c r="AC138" s="12"/>
      <c r="AD138" s="12"/>
      <c r="AE138" s="12"/>
      <c r="AT138" s="252" t="s">
        <v>276</v>
      </c>
      <c r="AU138" s="252" t="s">
        <v>86</v>
      </c>
      <c r="AV138" s="12" t="s">
        <v>86</v>
      </c>
      <c r="AW138" s="12" t="s">
        <v>32</v>
      </c>
      <c r="AX138" s="12" t="s">
        <v>76</v>
      </c>
      <c r="AY138" s="252" t="s">
        <v>251</v>
      </c>
    </row>
    <row r="139" s="12" customFormat="1">
      <c r="A139" s="12"/>
      <c r="B139" s="242"/>
      <c r="C139" s="243"/>
      <c r="D139" s="234" t="s">
        <v>276</v>
      </c>
      <c r="E139" s="244" t="s">
        <v>1</v>
      </c>
      <c r="F139" s="245" t="s">
        <v>3225</v>
      </c>
      <c r="G139" s="243"/>
      <c r="H139" s="246">
        <v>4</v>
      </c>
      <c r="I139" s="247"/>
      <c r="J139" s="243"/>
      <c r="K139" s="243"/>
      <c r="L139" s="248"/>
      <c r="M139" s="249"/>
      <c r="N139" s="250"/>
      <c r="O139" s="250"/>
      <c r="P139" s="250"/>
      <c r="Q139" s="250"/>
      <c r="R139" s="250"/>
      <c r="S139" s="250"/>
      <c r="T139" s="251"/>
      <c r="U139" s="12"/>
      <c r="V139" s="12"/>
      <c r="W139" s="12"/>
      <c r="X139" s="12"/>
      <c r="Y139" s="12"/>
      <c r="Z139" s="12"/>
      <c r="AA139" s="12"/>
      <c r="AB139" s="12"/>
      <c r="AC139" s="12"/>
      <c r="AD139" s="12"/>
      <c r="AE139" s="12"/>
      <c r="AT139" s="252" t="s">
        <v>276</v>
      </c>
      <c r="AU139" s="252" t="s">
        <v>86</v>
      </c>
      <c r="AV139" s="12" t="s">
        <v>86</v>
      </c>
      <c r="AW139" s="12" t="s">
        <v>32</v>
      </c>
      <c r="AX139" s="12" t="s">
        <v>76</v>
      </c>
      <c r="AY139" s="252" t="s">
        <v>251</v>
      </c>
    </row>
    <row r="140" s="15" customFormat="1">
      <c r="A140" s="15"/>
      <c r="B140" s="274"/>
      <c r="C140" s="275"/>
      <c r="D140" s="234" t="s">
        <v>276</v>
      </c>
      <c r="E140" s="276" t="s">
        <v>1</v>
      </c>
      <c r="F140" s="277" t="s">
        <v>423</v>
      </c>
      <c r="G140" s="275"/>
      <c r="H140" s="278">
        <v>16</v>
      </c>
      <c r="I140" s="279"/>
      <c r="J140" s="275"/>
      <c r="K140" s="275"/>
      <c r="L140" s="280"/>
      <c r="M140" s="281"/>
      <c r="N140" s="282"/>
      <c r="O140" s="282"/>
      <c r="P140" s="282"/>
      <c r="Q140" s="282"/>
      <c r="R140" s="282"/>
      <c r="S140" s="282"/>
      <c r="T140" s="283"/>
      <c r="U140" s="15"/>
      <c r="V140" s="15"/>
      <c r="W140" s="15"/>
      <c r="X140" s="15"/>
      <c r="Y140" s="15"/>
      <c r="Z140" s="15"/>
      <c r="AA140" s="15"/>
      <c r="AB140" s="15"/>
      <c r="AC140" s="15"/>
      <c r="AD140" s="15"/>
      <c r="AE140" s="15"/>
      <c r="AT140" s="284" t="s">
        <v>276</v>
      </c>
      <c r="AU140" s="284" t="s">
        <v>86</v>
      </c>
      <c r="AV140" s="15" t="s">
        <v>254</v>
      </c>
      <c r="AW140" s="15" t="s">
        <v>32</v>
      </c>
      <c r="AX140" s="15" t="s">
        <v>84</v>
      </c>
      <c r="AY140" s="284" t="s">
        <v>251</v>
      </c>
    </row>
    <row r="141" s="2" customFormat="1" ht="24.15" customHeight="1">
      <c r="A141" s="38"/>
      <c r="B141" s="39"/>
      <c r="C141" s="292" t="s">
        <v>269</v>
      </c>
      <c r="D141" s="292" t="s">
        <v>1133</v>
      </c>
      <c r="E141" s="293" t="s">
        <v>3226</v>
      </c>
      <c r="F141" s="294" t="s">
        <v>3227</v>
      </c>
      <c r="G141" s="295" t="s">
        <v>416</v>
      </c>
      <c r="H141" s="296">
        <v>10</v>
      </c>
      <c r="I141" s="297"/>
      <c r="J141" s="298">
        <f>ROUND(I141*H141,2)</f>
        <v>0</v>
      </c>
      <c r="K141" s="299"/>
      <c r="L141" s="300"/>
      <c r="M141" s="301" t="s">
        <v>1</v>
      </c>
      <c r="N141" s="302" t="s">
        <v>41</v>
      </c>
      <c r="O141" s="91"/>
      <c r="P141" s="230">
        <f>O141*H141</f>
        <v>0</v>
      </c>
      <c r="Q141" s="230">
        <v>0.0035000000000000001</v>
      </c>
      <c r="R141" s="230">
        <f>Q141*H141</f>
        <v>0.035000000000000003</v>
      </c>
      <c r="S141" s="230">
        <v>0</v>
      </c>
      <c r="T141" s="231">
        <f>S141*H141</f>
        <v>0</v>
      </c>
      <c r="U141" s="38"/>
      <c r="V141" s="38"/>
      <c r="W141" s="38"/>
      <c r="X141" s="38"/>
      <c r="Y141" s="38"/>
      <c r="Z141" s="38"/>
      <c r="AA141" s="38"/>
      <c r="AB141" s="38"/>
      <c r="AC141" s="38"/>
      <c r="AD141" s="38"/>
      <c r="AE141" s="38"/>
      <c r="AR141" s="232" t="s">
        <v>299</v>
      </c>
      <c r="AT141" s="232" t="s">
        <v>1133</v>
      </c>
      <c r="AU141" s="232" t="s">
        <v>86</v>
      </c>
      <c r="AY141" s="17" t="s">
        <v>251</v>
      </c>
      <c r="BE141" s="233">
        <f>IF(N141="základní",J141,0)</f>
        <v>0</v>
      </c>
      <c r="BF141" s="233">
        <f>IF(N141="snížená",J141,0)</f>
        <v>0</v>
      </c>
      <c r="BG141" s="233">
        <f>IF(N141="zákl. přenesená",J141,0)</f>
        <v>0</v>
      </c>
      <c r="BH141" s="233">
        <f>IF(N141="sníž. přenesená",J141,0)</f>
        <v>0</v>
      </c>
      <c r="BI141" s="233">
        <f>IF(N141="nulová",J141,0)</f>
        <v>0</v>
      </c>
      <c r="BJ141" s="17" t="s">
        <v>84</v>
      </c>
      <c r="BK141" s="233">
        <f>ROUND(I141*H141,2)</f>
        <v>0</v>
      </c>
      <c r="BL141" s="17" t="s">
        <v>254</v>
      </c>
      <c r="BM141" s="232" t="s">
        <v>3228</v>
      </c>
    </row>
    <row r="142" s="2" customFormat="1">
      <c r="A142" s="38"/>
      <c r="B142" s="39"/>
      <c r="C142" s="40"/>
      <c r="D142" s="234" t="s">
        <v>260</v>
      </c>
      <c r="E142" s="40"/>
      <c r="F142" s="235" t="s">
        <v>3227</v>
      </c>
      <c r="G142" s="40"/>
      <c r="H142" s="40"/>
      <c r="I142" s="236"/>
      <c r="J142" s="40"/>
      <c r="K142" s="40"/>
      <c r="L142" s="44"/>
      <c r="M142" s="237"/>
      <c r="N142" s="238"/>
      <c r="O142" s="91"/>
      <c r="P142" s="91"/>
      <c r="Q142" s="91"/>
      <c r="R142" s="91"/>
      <c r="S142" s="91"/>
      <c r="T142" s="92"/>
      <c r="U142" s="38"/>
      <c r="V142" s="38"/>
      <c r="W142" s="38"/>
      <c r="X142" s="38"/>
      <c r="Y142" s="38"/>
      <c r="Z142" s="38"/>
      <c r="AA142" s="38"/>
      <c r="AB142" s="38"/>
      <c r="AC142" s="38"/>
      <c r="AD142" s="38"/>
      <c r="AE142" s="38"/>
      <c r="AT142" s="17" t="s">
        <v>260</v>
      </c>
      <c r="AU142" s="17" t="s">
        <v>86</v>
      </c>
    </row>
    <row r="143" s="12" customFormat="1">
      <c r="A143" s="12"/>
      <c r="B143" s="242"/>
      <c r="C143" s="243"/>
      <c r="D143" s="234" t="s">
        <v>276</v>
      </c>
      <c r="E143" s="244" t="s">
        <v>1</v>
      </c>
      <c r="F143" s="245" t="s">
        <v>413</v>
      </c>
      <c r="G143" s="243"/>
      <c r="H143" s="246">
        <v>10</v>
      </c>
      <c r="I143" s="247"/>
      <c r="J143" s="243"/>
      <c r="K143" s="243"/>
      <c r="L143" s="248"/>
      <c r="M143" s="249"/>
      <c r="N143" s="250"/>
      <c r="O143" s="250"/>
      <c r="P143" s="250"/>
      <c r="Q143" s="250"/>
      <c r="R143" s="250"/>
      <c r="S143" s="250"/>
      <c r="T143" s="251"/>
      <c r="U143" s="12"/>
      <c r="V143" s="12"/>
      <c r="W143" s="12"/>
      <c r="X143" s="12"/>
      <c r="Y143" s="12"/>
      <c r="Z143" s="12"/>
      <c r="AA143" s="12"/>
      <c r="AB143" s="12"/>
      <c r="AC143" s="12"/>
      <c r="AD143" s="12"/>
      <c r="AE143" s="12"/>
      <c r="AT143" s="252" t="s">
        <v>276</v>
      </c>
      <c r="AU143" s="252" t="s">
        <v>86</v>
      </c>
      <c r="AV143" s="12" t="s">
        <v>86</v>
      </c>
      <c r="AW143" s="12" t="s">
        <v>32</v>
      </c>
      <c r="AX143" s="12" t="s">
        <v>84</v>
      </c>
      <c r="AY143" s="252" t="s">
        <v>251</v>
      </c>
    </row>
    <row r="144" s="2" customFormat="1" ht="16.5" customHeight="1">
      <c r="A144" s="38"/>
      <c r="B144" s="39"/>
      <c r="C144" s="292" t="s">
        <v>254</v>
      </c>
      <c r="D144" s="292" t="s">
        <v>1133</v>
      </c>
      <c r="E144" s="293" t="s">
        <v>3229</v>
      </c>
      <c r="F144" s="294" t="s">
        <v>3230</v>
      </c>
      <c r="G144" s="295" t="s">
        <v>416</v>
      </c>
      <c r="H144" s="296">
        <v>4</v>
      </c>
      <c r="I144" s="297"/>
      <c r="J144" s="298">
        <f>ROUND(I144*H144,2)</f>
        <v>0</v>
      </c>
      <c r="K144" s="299"/>
      <c r="L144" s="300"/>
      <c r="M144" s="301" t="s">
        <v>1</v>
      </c>
      <c r="N144" s="302" t="s">
        <v>41</v>
      </c>
      <c r="O144" s="91"/>
      <c r="P144" s="230">
        <f>O144*H144</f>
        <v>0</v>
      </c>
      <c r="Q144" s="230">
        <v>0</v>
      </c>
      <c r="R144" s="230">
        <f>Q144*H144</f>
        <v>0</v>
      </c>
      <c r="S144" s="230">
        <v>0</v>
      </c>
      <c r="T144" s="231">
        <f>S144*H144</f>
        <v>0</v>
      </c>
      <c r="U144" s="38"/>
      <c r="V144" s="38"/>
      <c r="W144" s="38"/>
      <c r="X144" s="38"/>
      <c r="Y144" s="38"/>
      <c r="Z144" s="38"/>
      <c r="AA144" s="38"/>
      <c r="AB144" s="38"/>
      <c r="AC144" s="38"/>
      <c r="AD144" s="38"/>
      <c r="AE144" s="38"/>
      <c r="AR144" s="232" t="s">
        <v>299</v>
      </c>
      <c r="AT144" s="232" t="s">
        <v>1133</v>
      </c>
      <c r="AU144" s="232" t="s">
        <v>86</v>
      </c>
      <c r="AY144" s="17" t="s">
        <v>251</v>
      </c>
      <c r="BE144" s="233">
        <f>IF(N144="základní",J144,0)</f>
        <v>0</v>
      </c>
      <c r="BF144" s="233">
        <f>IF(N144="snížená",J144,0)</f>
        <v>0</v>
      </c>
      <c r="BG144" s="233">
        <f>IF(N144="zákl. přenesená",J144,0)</f>
        <v>0</v>
      </c>
      <c r="BH144" s="233">
        <f>IF(N144="sníž. přenesená",J144,0)</f>
        <v>0</v>
      </c>
      <c r="BI144" s="233">
        <f>IF(N144="nulová",J144,0)</f>
        <v>0</v>
      </c>
      <c r="BJ144" s="17" t="s">
        <v>84</v>
      </c>
      <c r="BK144" s="233">
        <f>ROUND(I144*H144,2)</f>
        <v>0</v>
      </c>
      <c r="BL144" s="17" t="s">
        <v>254</v>
      </c>
      <c r="BM144" s="232" t="s">
        <v>3231</v>
      </c>
    </row>
    <row r="145" s="2" customFormat="1">
      <c r="A145" s="38"/>
      <c r="B145" s="39"/>
      <c r="C145" s="40"/>
      <c r="D145" s="234" t="s">
        <v>260</v>
      </c>
      <c r="E145" s="40"/>
      <c r="F145" s="235" t="s">
        <v>3230</v>
      </c>
      <c r="G145" s="40"/>
      <c r="H145" s="40"/>
      <c r="I145" s="236"/>
      <c r="J145" s="40"/>
      <c r="K145" s="40"/>
      <c r="L145" s="44"/>
      <c r="M145" s="237"/>
      <c r="N145" s="238"/>
      <c r="O145" s="91"/>
      <c r="P145" s="91"/>
      <c r="Q145" s="91"/>
      <c r="R145" s="91"/>
      <c r="S145" s="91"/>
      <c r="T145" s="92"/>
      <c r="U145" s="38"/>
      <c r="V145" s="38"/>
      <c r="W145" s="38"/>
      <c r="X145" s="38"/>
      <c r="Y145" s="38"/>
      <c r="Z145" s="38"/>
      <c r="AA145" s="38"/>
      <c r="AB145" s="38"/>
      <c r="AC145" s="38"/>
      <c r="AD145" s="38"/>
      <c r="AE145" s="38"/>
      <c r="AT145" s="17" t="s">
        <v>260</v>
      </c>
      <c r="AU145" s="17" t="s">
        <v>86</v>
      </c>
    </row>
    <row r="146" s="12" customFormat="1">
      <c r="A146" s="12"/>
      <c r="B146" s="242"/>
      <c r="C146" s="243"/>
      <c r="D146" s="234" t="s">
        <v>276</v>
      </c>
      <c r="E146" s="244" t="s">
        <v>1</v>
      </c>
      <c r="F146" s="245" t="s">
        <v>700</v>
      </c>
      <c r="G146" s="243"/>
      <c r="H146" s="246">
        <v>4</v>
      </c>
      <c r="I146" s="247"/>
      <c r="J146" s="243"/>
      <c r="K146" s="243"/>
      <c r="L146" s="248"/>
      <c r="M146" s="249"/>
      <c r="N146" s="250"/>
      <c r="O146" s="250"/>
      <c r="P146" s="250"/>
      <c r="Q146" s="250"/>
      <c r="R146" s="250"/>
      <c r="S146" s="250"/>
      <c r="T146" s="251"/>
      <c r="U146" s="12"/>
      <c r="V146" s="12"/>
      <c r="W146" s="12"/>
      <c r="X146" s="12"/>
      <c r="Y146" s="12"/>
      <c r="Z146" s="12"/>
      <c r="AA146" s="12"/>
      <c r="AB146" s="12"/>
      <c r="AC146" s="12"/>
      <c r="AD146" s="12"/>
      <c r="AE146" s="12"/>
      <c r="AT146" s="252" t="s">
        <v>276</v>
      </c>
      <c r="AU146" s="252" t="s">
        <v>86</v>
      </c>
      <c r="AV146" s="12" t="s">
        <v>86</v>
      </c>
      <c r="AW146" s="12" t="s">
        <v>32</v>
      </c>
      <c r="AX146" s="12" t="s">
        <v>84</v>
      </c>
      <c r="AY146" s="252" t="s">
        <v>251</v>
      </c>
    </row>
    <row r="147" s="2" customFormat="1" ht="24.15" customHeight="1">
      <c r="A147" s="38"/>
      <c r="B147" s="39"/>
      <c r="C147" s="292" t="s">
        <v>282</v>
      </c>
      <c r="D147" s="292" t="s">
        <v>1133</v>
      </c>
      <c r="E147" s="293" t="s">
        <v>3232</v>
      </c>
      <c r="F147" s="294" t="s">
        <v>3233</v>
      </c>
      <c r="G147" s="295" t="s">
        <v>416</v>
      </c>
      <c r="H147" s="296">
        <v>2</v>
      </c>
      <c r="I147" s="297"/>
      <c r="J147" s="298">
        <f>ROUND(I147*H147,2)</f>
        <v>0</v>
      </c>
      <c r="K147" s="299"/>
      <c r="L147" s="300"/>
      <c r="M147" s="301" t="s">
        <v>1</v>
      </c>
      <c r="N147" s="302" t="s">
        <v>41</v>
      </c>
      <c r="O147" s="91"/>
      <c r="P147" s="230">
        <f>O147*H147</f>
        <v>0</v>
      </c>
      <c r="Q147" s="230">
        <v>0.0033999999999999998</v>
      </c>
      <c r="R147" s="230">
        <f>Q147*H147</f>
        <v>0.0067999999999999996</v>
      </c>
      <c r="S147" s="230">
        <v>0</v>
      </c>
      <c r="T147" s="231">
        <f>S147*H147</f>
        <v>0</v>
      </c>
      <c r="U147" s="38"/>
      <c r="V147" s="38"/>
      <c r="W147" s="38"/>
      <c r="X147" s="38"/>
      <c r="Y147" s="38"/>
      <c r="Z147" s="38"/>
      <c r="AA147" s="38"/>
      <c r="AB147" s="38"/>
      <c r="AC147" s="38"/>
      <c r="AD147" s="38"/>
      <c r="AE147" s="38"/>
      <c r="AR147" s="232" t="s">
        <v>299</v>
      </c>
      <c r="AT147" s="232" t="s">
        <v>1133</v>
      </c>
      <c r="AU147" s="232" t="s">
        <v>86</v>
      </c>
      <c r="AY147" s="17" t="s">
        <v>251</v>
      </c>
      <c r="BE147" s="233">
        <f>IF(N147="základní",J147,0)</f>
        <v>0</v>
      </c>
      <c r="BF147" s="233">
        <f>IF(N147="snížená",J147,0)</f>
        <v>0</v>
      </c>
      <c r="BG147" s="233">
        <f>IF(N147="zákl. přenesená",J147,0)</f>
        <v>0</v>
      </c>
      <c r="BH147" s="233">
        <f>IF(N147="sníž. přenesená",J147,0)</f>
        <v>0</v>
      </c>
      <c r="BI147" s="233">
        <f>IF(N147="nulová",J147,0)</f>
        <v>0</v>
      </c>
      <c r="BJ147" s="17" t="s">
        <v>84</v>
      </c>
      <c r="BK147" s="233">
        <f>ROUND(I147*H147,2)</f>
        <v>0</v>
      </c>
      <c r="BL147" s="17" t="s">
        <v>254</v>
      </c>
      <c r="BM147" s="232" t="s">
        <v>3234</v>
      </c>
    </row>
    <row r="148" s="2" customFormat="1">
      <c r="A148" s="38"/>
      <c r="B148" s="39"/>
      <c r="C148" s="40"/>
      <c r="D148" s="234" t="s">
        <v>260</v>
      </c>
      <c r="E148" s="40"/>
      <c r="F148" s="235" t="s">
        <v>3235</v>
      </c>
      <c r="G148" s="40"/>
      <c r="H148" s="40"/>
      <c r="I148" s="236"/>
      <c r="J148" s="40"/>
      <c r="K148" s="40"/>
      <c r="L148" s="44"/>
      <c r="M148" s="237"/>
      <c r="N148" s="238"/>
      <c r="O148" s="91"/>
      <c r="P148" s="91"/>
      <c r="Q148" s="91"/>
      <c r="R148" s="91"/>
      <c r="S148" s="91"/>
      <c r="T148" s="92"/>
      <c r="U148" s="38"/>
      <c r="V148" s="38"/>
      <c r="W148" s="38"/>
      <c r="X148" s="38"/>
      <c r="Y148" s="38"/>
      <c r="Z148" s="38"/>
      <c r="AA148" s="38"/>
      <c r="AB148" s="38"/>
      <c r="AC148" s="38"/>
      <c r="AD148" s="38"/>
      <c r="AE148" s="38"/>
      <c r="AT148" s="17" t="s">
        <v>260</v>
      </c>
      <c r="AU148" s="17" t="s">
        <v>86</v>
      </c>
    </row>
    <row r="149" s="12" customFormat="1">
      <c r="A149" s="12"/>
      <c r="B149" s="242"/>
      <c r="C149" s="243"/>
      <c r="D149" s="234" t="s">
        <v>276</v>
      </c>
      <c r="E149" s="244" t="s">
        <v>1</v>
      </c>
      <c r="F149" s="245" t="s">
        <v>3236</v>
      </c>
      <c r="G149" s="243"/>
      <c r="H149" s="246">
        <v>2</v>
      </c>
      <c r="I149" s="247"/>
      <c r="J149" s="243"/>
      <c r="K149" s="243"/>
      <c r="L149" s="248"/>
      <c r="M149" s="249"/>
      <c r="N149" s="250"/>
      <c r="O149" s="250"/>
      <c r="P149" s="250"/>
      <c r="Q149" s="250"/>
      <c r="R149" s="250"/>
      <c r="S149" s="250"/>
      <c r="T149" s="251"/>
      <c r="U149" s="12"/>
      <c r="V149" s="12"/>
      <c r="W149" s="12"/>
      <c r="X149" s="12"/>
      <c r="Y149" s="12"/>
      <c r="Z149" s="12"/>
      <c r="AA149" s="12"/>
      <c r="AB149" s="12"/>
      <c r="AC149" s="12"/>
      <c r="AD149" s="12"/>
      <c r="AE149" s="12"/>
      <c r="AT149" s="252" t="s">
        <v>276</v>
      </c>
      <c r="AU149" s="252" t="s">
        <v>86</v>
      </c>
      <c r="AV149" s="12" t="s">
        <v>86</v>
      </c>
      <c r="AW149" s="12" t="s">
        <v>32</v>
      </c>
      <c r="AX149" s="12" t="s">
        <v>84</v>
      </c>
      <c r="AY149" s="252" t="s">
        <v>251</v>
      </c>
    </row>
    <row r="150" s="2" customFormat="1" ht="24.15" customHeight="1">
      <c r="A150" s="38"/>
      <c r="B150" s="39"/>
      <c r="C150" s="220" t="s">
        <v>287</v>
      </c>
      <c r="D150" s="220" t="s">
        <v>255</v>
      </c>
      <c r="E150" s="221" t="s">
        <v>3237</v>
      </c>
      <c r="F150" s="222" t="s">
        <v>3238</v>
      </c>
      <c r="G150" s="223" t="s">
        <v>416</v>
      </c>
      <c r="H150" s="224">
        <v>1</v>
      </c>
      <c r="I150" s="225"/>
      <c r="J150" s="226">
        <f>ROUND(I150*H150,2)</f>
        <v>0</v>
      </c>
      <c r="K150" s="227"/>
      <c r="L150" s="44"/>
      <c r="M150" s="228" t="s">
        <v>1</v>
      </c>
      <c r="N150" s="229" t="s">
        <v>41</v>
      </c>
      <c r="O150" s="91"/>
      <c r="P150" s="230">
        <f>O150*H150</f>
        <v>0</v>
      </c>
      <c r="Q150" s="230">
        <v>0</v>
      </c>
      <c r="R150" s="230">
        <f>Q150*H150</f>
        <v>0</v>
      </c>
      <c r="S150" s="230">
        <v>0</v>
      </c>
      <c r="T150" s="231">
        <f>S150*H150</f>
        <v>0</v>
      </c>
      <c r="U150" s="38"/>
      <c r="V150" s="38"/>
      <c r="W150" s="38"/>
      <c r="X150" s="38"/>
      <c r="Y150" s="38"/>
      <c r="Z150" s="38"/>
      <c r="AA150" s="38"/>
      <c r="AB150" s="38"/>
      <c r="AC150" s="38"/>
      <c r="AD150" s="38"/>
      <c r="AE150" s="38"/>
      <c r="AR150" s="232" t="s">
        <v>254</v>
      </c>
      <c r="AT150" s="232" t="s">
        <v>255</v>
      </c>
      <c r="AU150" s="232" t="s">
        <v>86</v>
      </c>
      <c r="AY150" s="17" t="s">
        <v>251</v>
      </c>
      <c r="BE150" s="233">
        <f>IF(N150="základní",J150,0)</f>
        <v>0</v>
      </c>
      <c r="BF150" s="233">
        <f>IF(N150="snížená",J150,0)</f>
        <v>0</v>
      </c>
      <c r="BG150" s="233">
        <f>IF(N150="zákl. přenesená",J150,0)</f>
        <v>0</v>
      </c>
      <c r="BH150" s="233">
        <f>IF(N150="sníž. přenesená",J150,0)</f>
        <v>0</v>
      </c>
      <c r="BI150" s="233">
        <f>IF(N150="nulová",J150,0)</f>
        <v>0</v>
      </c>
      <c r="BJ150" s="17" t="s">
        <v>84</v>
      </c>
      <c r="BK150" s="233">
        <f>ROUND(I150*H150,2)</f>
        <v>0</v>
      </c>
      <c r="BL150" s="17" t="s">
        <v>254</v>
      </c>
      <c r="BM150" s="232" t="s">
        <v>3239</v>
      </c>
    </row>
    <row r="151" s="2" customFormat="1">
      <c r="A151" s="38"/>
      <c r="B151" s="39"/>
      <c r="C151" s="40"/>
      <c r="D151" s="234" t="s">
        <v>260</v>
      </c>
      <c r="E151" s="40"/>
      <c r="F151" s="235" t="s">
        <v>3240</v>
      </c>
      <c r="G151" s="40"/>
      <c r="H151" s="40"/>
      <c r="I151" s="236"/>
      <c r="J151" s="40"/>
      <c r="K151" s="40"/>
      <c r="L151" s="44"/>
      <c r="M151" s="237"/>
      <c r="N151" s="238"/>
      <c r="O151" s="91"/>
      <c r="P151" s="91"/>
      <c r="Q151" s="91"/>
      <c r="R151" s="91"/>
      <c r="S151" s="91"/>
      <c r="T151" s="92"/>
      <c r="U151" s="38"/>
      <c r="V151" s="38"/>
      <c r="W151" s="38"/>
      <c r="X151" s="38"/>
      <c r="Y151" s="38"/>
      <c r="Z151" s="38"/>
      <c r="AA151" s="38"/>
      <c r="AB151" s="38"/>
      <c r="AC151" s="38"/>
      <c r="AD151" s="38"/>
      <c r="AE151" s="38"/>
      <c r="AT151" s="17" t="s">
        <v>260</v>
      </c>
      <c r="AU151" s="17" t="s">
        <v>86</v>
      </c>
    </row>
    <row r="152" s="2" customFormat="1">
      <c r="A152" s="38"/>
      <c r="B152" s="39"/>
      <c r="C152" s="40"/>
      <c r="D152" s="240" t="s">
        <v>274</v>
      </c>
      <c r="E152" s="40"/>
      <c r="F152" s="241" t="s">
        <v>3241</v>
      </c>
      <c r="G152" s="40"/>
      <c r="H152" s="40"/>
      <c r="I152" s="236"/>
      <c r="J152" s="40"/>
      <c r="K152" s="40"/>
      <c r="L152" s="44"/>
      <c r="M152" s="237"/>
      <c r="N152" s="238"/>
      <c r="O152" s="91"/>
      <c r="P152" s="91"/>
      <c r="Q152" s="91"/>
      <c r="R152" s="91"/>
      <c r="S152" s="91"/>
      <c r="T152" s="92"/>
      <c r="U152" s="38"/>
      <c r="V152" s="38"/>
      <c r="W152" s="38"/>
      <c r="X152" s="38"/>
      <c r="Y152" s="38"/>
      <c r="Z152" s="38"/>
      <c r="AA152" s="38"/>
      <c r="AB152" s="38"/>
      <c r="AC152" s="38"/>
      <c r="AD152" s="38"/>
      <c r="AE152" s="38"/>
      <c r="AT152" s="17" t="s">
        <v>274</v>
      </c>
      <c r="AU152" s="17" t="s">
        <v>86</v>
      </c>
    </row>
    <row r="153" s="12" customFormat="1">
      <c r="A153" s="12"/>
      <c r="B153" s="242"/>
      <c r="C153" s="243"/>
      <c r="D153" s="234" t="s">
        <v>276</v>
      </c>
      <c r="E153" s="244" t="s">
        <v>1</v>
      </c>
      <c r="F153" s="245" t="s">
        <v>3242</v>
      </c>
      <c r="G153" s="243"/>
      <c r="H153" s="246">
        <v>1</v>
      </c>
      <c r="I153" s="247"/>
      <c r="J153" s="243"/>
      <c r="K153" s="243"/>
      <c r="L153" s="248"/>
      <c r="M153" s="249"/>
      <c r="N153" s="250"/>
      <c r="O153" s="250"/>
      <c r="P153" s="250"/>
      <c r="Q153" s="250"/>
      <c r="R153" s="250"/>
      <c r="S153" s="250"/>
      <c r="T153" s="251"/>
      <c r="U153" s="12"/>
      <c r="V153" s="12"/>
      <c r="W153" s="12"/>
      <c r="X153" s="12"/>
      <c r="Y153" s="12"/>
      <c r="Z153" s="12"/>
      <c r="AA153" s="12"/>
      <c r="AB153" s="12"/>
      <c r="AC153" s="12"/>
      <c r="AD153" s="12"/>
      <c r="AE153" s="12"/>
      <c r="AT153" s="252" t="s">
        <v>276</v>
      </c>
      <c r="AU153" s="252" t="s">
        <v>86</v>
      </c>
      <c r="AV153" s="12" t="s">
        <v>86</v>
      </c>
      <c r="AW153" s="12" t="s">
        <v>32</v>
      </c>
      <c r="AX153" s="12" t="s">
        <v>84</v>
      </c>
      <c r="AY153" s="252" t="s">
        <v>251</v>
      </c>
    </row>
    <row r="154" s="2" customFormat="1" ht="24.15" customHeight="1">
      <c r="A154" s="38"/>
      <c r="B154" s="39"/>
      <c r="C154" s="220" t="s">
        <v>294</v>
      </c>
      <c r="D154" s="220" t="s">
        <v>255</v>
      </c>
      <c r="E154" s="221" t="s">
        <v>3243</v>
      </c>
      <c r="F154" s="222" t="s">
        <v>3244</v>
      </c>
      <c r="G154" s="223" t="s">
        <v>802</v>
      </c>
      <c r="H154" s="224">
        <v>25</v>
      </c>
      <c r="I154" s="225"/>
      <c r="J154" s="226">
        <f>ROUND(I154*H154,2)</f>
        <v>0</v>
      </c>
      <c r="K154" s="227"/>
      <c r="L154" s="44"/>
      <c r="M154" s="228" t="s">
        <v>1</v>
      </c>
      <c r="N154" s="229" t="s">
        <v>41</v>
      </c>
      <c r="O154" s="91"/>
      <c r="P154" s="230">
        <f>O154*H154</f>
        <v>0</v>
      </c>
      <c r="Q154" s="230">
        <v>0</v>
      </c>
      <c r="R154" s="230">
        <f>Q154*H154</f>
        <v>0</v>
      </c>
      <c r="S154" s="230">
        <v>0</v>
      </c>
      <c r="T154" s="231">
        <f>S154*H154</f>
        <v>0</v>
      </c>
      <c r="U154" s="38"/>
      <c r="V154" s="38"/>
      <c r="W154" s="38"/>
      <c r="X154" s="38"/>
      <c r="Y154" s="38"/>
      <c r="Z154" s="38"/>
      <c r="AA154" s="38"/>
      <c r="AB154" s="38"/>
      <c r="AC154" s="38"/>
      <c r="AD154" s="38"/>
      <c r="AE154" s="38"/>
      <c r="AR154" s="232" t="s">
        <v>254</v>
      </c>
      <c r="AT154" s="232" t="s">
        <v>255</v>
      </c>
      <c r="AU154" s="232" t="s">
        <v>86</v>
      </c>
      <c r="AY154" s="17" t="s">
        <v>251</v>
      </c>
      <c r="BE154" s="233">
        <f>IF(N154="základní",J154,0)</f>
        <v>0</v>
      </c>
      <c r="BF154" s="233">
        <f>IF(N154="snížená",J154,0)</f>
        <v>0</v>
      </c>
      <c r="BG154" s="233">
        <f>IF(N154="zákl. přenesená",J154,0)</f>
        <v>0</v>
      </c>
      <c r="BH154" s="233">
        <f>IF(N154="sníž. přenesená",J154,0)</f>
        <v>0</v>
      </c>
      <c r="BI154" s="233">
        <f>IF(N154="nulová",J154,0)</f>
        <v>0</v>
      </c>
      <c r="BJ154" s="17" t="s">
        <v>84</v>
      </c>
      <c r="BK154" s="233">
        <f>ROUND(I154*H154,2)</f>
        <v>0</v>
      </c>
      <c r="BL154" s="17" t="s">
        <v>254</v>
      </c>
      <c r="BM154" s="232" t="s">
        <v>3245</v>
      </c>
    </row>
    <row r="155" s="2" customFormat="1">
      <c r="A155" s="38"/>
      <c r="B155" s="39"/>
      <c r="C155" s="40"/>
      <c r="D155" s="234" t="s">
        <v>260</v>
      </c>
      <c r="E155" s="40"/>
      <c r="F155" s="235" t="s">
        <v>3246</v>
      </c>
      <c r="G155" s="40"/>
      <c r="H155" s="40"/>
      <c r="I155" s="236"/>
      <c r="J155" s="40"/>
      <c r="K155" s="40"/>
      <c r="L155" s="44"/>
      <c r="M155" s="237"/>
      <c r="N155" s="238"/>
      <c r="O155" s="91"/>
      <c r="P155" s="91"/>
      <c r="Q155" s="91"/>
      <c r="R155" s="91"/>
      <c r="S155" s="91"/>
      <c r="T155" s="92"/>
      <c r="U155" s="38"/>
      <c r="V155" s="38"/>
      <c r="W155" s="38"/>
      <c r="X155" s="38"/>
      <c r="Y155" s="38"/>
      <c r="Z155" s="38"/>
      <c r="AA155" s="38"/>
      <c r="AB155" s="38"/>
      <c r="AC155" s="38"/>
      <c r="AD155" s="38"/>
      <c r="AE155" s="38"/>
      <c r="AT155" s="17" t="s">
        <v>260</v>
      </c>
      <c r="AU155" s="17" t="s">
        <v>86</v>
      </c>
    </row>
    <row r="156" s="2" customFormat="1">
      <c r="A156" s="38"/>
      <c r="B156" s="39"/>
      <c r="C156" s="40"/>
      <c r="D156" s="240" t="s">
        <v>274</v>
      </c>
      <c r="E156" s="40"/>
      <c r="F156" s="241" t="s">
        <v>3247</v>
      </c>
      <c r="G156" s="40"/>
      <c r="H156" s="40"/>
      <c r="I156" s="236"/>
      <c r="J156" s="40"/>
      <c r="K156" s="40"/>
      <c r="L156" s="44"/>
      <c r="M156" s="237"/>
      <c r="N156" s="238"/>
      <c r="O156" s="91"/>
      <c r="P156" s="91"/>
      <c r="Q156" s="91"/>
      <c r="R156" s="91"/>
      <c r="S156" s="91"/>
      <c r="T156" s="92"/>
      <c r="U156" s="38"/>
      <c r="V156" s="38"/>
      <c r="W156" s="38"/>
      <c r="X156" s="38"/>
      <c r="Y156" s="38"/>
      <c r="Z156" s="38"/>
      <c r="AA156" s="38"/>
      <c r="AB156" s="38"/>
      <c r="AC156" s="38"/>
      <c r="AD156" s="38"/>
      <c r="AE156" s="38"/>
      <c r="AT156" s="17" t="s">
        <v>274</v>
      </c>
      <c r="AU156" s="17" t="s">
        <v>86</v>
      </c>
    </row>
    <row r="157" s="12" customFormat="1">
      <c r="A157" s="12"/>
      <c r="B157" s="242"/>
      <c r="C157" s="243"/>
      <c r="D157" s="234" t="s">
        <v>276</v>
      </c>
      <c r="E157" s="244" t="s">
        <v>1</v>
      </c>
      <c r="F157" s="245" t="s">
        <v>478</v>
      </c>
      <c r="G157" s="243"/>
      <c r="H157" s="246">
        <v>25</v>
      </c>
      <c r="I157" s="247"/>
      <c r="J157" s="243"/>
      <c r="K157" s="243"/>
      <c r="L157" s="248"/>
      <c r="M157" s="249"/>
      <c r="N157" s="250"/>
      <c r="O157" s="250"/>
      <c r="P157" s="250"/>
      <c r="Q157" s="250"/>
      <c r="R157" s="250"/>
      <c r="S157" s="250"/>
      <c r="T157" s="251"/>
      <c r="U157" s="12"/>
      <c r="V157" s="12"/>
      <c r="W157" s="12"/>
      <c r="X157" s="12"/>
      <c r="Y157" s="12"/>
      <c r="Z157" s="12"/>
      <c r="AA157" s="12"/>
      <c r="AB157" s="12"/>
      <c r="AC157" s="12"/>
      <c r="AD157" s="12"/>
      <c r="AE157" s="12"/>
      <c r="AT157" s="252" t="s">
        <v>276</v>
      </c>
      <c r="AU157" s="252" t="s">
        <v>86</v>
      </c>
      <c r="AV157" s="12" t="s">
        <v>86</v>
      </c>
      <c r="AW157" s="12" t="s">
        <v>32</v>
      </c>
      <c r="AX157" s="12" t="s">
        <v>84</v>
      </c>
      <c r="AY157" s="252" t="s">
        <v>251</v>
      </c>
    </row>
    <row r="158" s="2" customFormat="1" ht="24.15" customHeight="1">
      <c r="A158" s="38"/>
      <c r="B158" s="39"/>
      <c r="C158" s="292" t="s">
        <v>299</v>
      </c>
      <c r="D158" s="292" t="s">
        <v>1133</v>
      </c>
      <c r="E158" s="293" t="s">
        <v>3248</v>
      </c>
      <c r="F158" s="294" t="s">
        <v>3249</v>
      </c>
      <c r="G158" s="295" t="s">
        <v>802</v>
      </c>
      <c r="H158" s="296">
        <v>25</v>
      </c>
      <c r="I158" s="297"/>
      <c r="J158" s="298">
        <f>ROUND(I158*H158,2)</f>
        <v>0</v>
      </c>
      <c r="K158" s="299"/>
      <c r="L158" s="300"/>
      <c r="M158" s="301" t="s">
        <v>1</v>
      </c>
      <c r="N158" s="302" t="s">
        <v>41</v>
      </c>
      <c r="O158" s="91"/>
      <c r="P158" s="230">
        <f>O158*H158</f>
        <v>0</v>
      </c>
      <c r="Q158" s="230">
        <v>0.00131</v>
      </c>
      <c r="R158" s="230">
        <f>Q158*H158</f>
        <v>0.032750000000000001</v>
      </c>
      <c r="S158" s="230">
        <v>0</v>
      </c>
      <c r="T158" s="231">
        <f>S158*H158</f>
        <v>0</v>
      </c>
      <c r="U158" s="38"/>
      <c r="V158" s="38"/>
      <c r="W158" s="38"/>
      <c r="X158" s="38"/>
      <c r="Y158" s="38"/>
      <c r="Z158" s="38"/>
      <c r="AA158" s="38"/>
      <c r="AB158" s="38"/>
      <c r="AC158" s="38"/>
      <c r="AD158" s="38"/>
      <c r="AE158" s="38"/>
      <c r="AR158" s="232" t="s">
        <v>299</v>
      </c>
      <c r="AT158" s="232" t="s">
        <v>1133</v>
      </c>
      <c r="AU158" s="232" t="s">
        <v>86</v>
      </c>
      <c r="AY158" s="17" t="s">
        <v>251</v>
      </c>
      <c r="BE158" s="233">
        <f>IF(N158="základní",J158,0)</f>
        <v>0</v>
      </c>
      <c r="BF158" s="233">
        <f>IF(N158="snížená",J158,0)</f>
        <v>0</v>
      </c>
      <c r="BG158" s="233">
        <f>IF(N158="zákl. přenesená",J158,0)</f>
        <v>0</v>
      </c>
      <c r="BH158" s="233">
        <f>IF(N158="sníž. přenesená",J158,0)</f>
        <v>0</v>
      </c>
      <c r="BI158" s="233">
        <f>IF(N158="nulová",J158,0)</f>
        <v>0</v>
      </c>
      <c r="BJ158" s="17" t="s">
        <v>84</v>
      </c>
      <c r="BK158" s="233">
        <f>ROUND(I158*H158,2)</f>
        <v>0</v>
      </c>
      <c r="BL158" s="17" t="s">
        <v>254</v>
      </c>
      <c r="BM158" s="232" t="s">
        <v>3250</v>
      </c>
    </row>
    <row r="159" s="2" customFormat="1">
      <c r="A159" s="38"/>
      <c r="B159" s="39"/>
      <c r="C159" s="40"/>
      <c r="D159" s="234" t="s">
        <v>260</v>
      </c>
      <c r="E159" s="40"/>
      <c r="F159" s="235" t="s">
        <v>3249</v>
      </c>
      <c r="G159" s="40"/>
      <c r="H159" s="40"/>
      <c r="I159" s="236"/>
      <c r="J159" s="40"/>
      <c r="K159" s="40"/>
      <c r="L159" s="44"/>
      <c r="M159" s="237"/>
      <c r="N159" s="238"/>
      <c r="O159" s="91"/>
      <c r="P159" s="91"/>
      <c r="Q159" s="91"/>
      <c r="R159" s="91"/>
      <c r="S159" s="91"/>
      <c r="T159" s="92"/>
      <c r="U159" s="38"/>
      <c r="V159" s="38"/>
      <c r="W159" s="38"/>
      <c r="X159" s="38"/>
      <c r="Y159" s="38"/>
      <c r="Z159" s="38"/>
      <c r="AA159" s="38"/>
      <c r="AB159" s="38"/>
      <c r="AC159" s="38"/>
      <c r="AD159" s="38"/>
      <c r="AE159" s="38"/>
      <c r="AT159" s="17" t="s">
        <v>260</v>
      </c>
      <c r="AU159" s="17" t="s">
        <v>86</v>
      </c>
    </row>
    <row r="160" s="12" customFormat="1">
      <c r="A160" s="12"/>
      <c r="B160" s="242"/>
      <c r="C160" s="243"/>
      <c r="D160" s="234" t="s">
        <v>276</v>
      </c>
      <c r="E160" s="244" t="s">
        <v>1</v>
      </c>
      <c r="F160" s="245" t="s">
        <v>3251</v>
      </c>
      <c r="G160" s="243"/>
      <c r="H160" s="246">
        <v>25</v>
      </c>
      <c r="I160" s="247"/>
      <c r="J160" s="243"/>
      <c r="K160" s="243"/>
      <c r="L160" s="248"/>
      <c r="M160" s="249"/>
      <c r="N160" s="250"/>
      <c r="O160" s="250"/>
      <c r="P160" s="250"/>
      <c r="Q160" s="250"/>
      <c r="R160" s="250"/>
      <c r="S160" s="250"/>
      <c r="T160" s="251"/>
      <c r="U160" s="12"/>
      <c r="V160" s="12"/>
      <c r="W160" s="12"/>
      <c r="X160" s="12"/>
      <c r="Y160" s="12"/>
      <c r="Z160" s="12"/>
      <c r="AA160" s="12"/>
      <c r="AB160" s="12"/>
      <c r="AC160" s="12"/>
      <c r="AD160" s="12"/>
      <c r="AE160" s="12"/>
      <c r="AT160" s="252" t="s">
        <v>276</v>
      </c>
      <c r="AU160" s="252" t="s">
        <v>86</v>
      </c>
      <c r="AV160" s="12" t="s">
        <v>86</v>
      </c>
      <c r="AW160" s="12" t="s">
        <v>32</v>
      </c>
      <c r="AX160" s="12" t="s">
        <v>84</v>
      </c>
      <c r="AY160" s="252" t="s">
        <v>251</v>
      </c>
    </row>
    <row r="161" s="11" customFormat="1" ht="22.8" customHeight="1">
      <c r="A161" s="11"/>
      <c r="B161" s="206"/>
      <c r="C161" s="207"/>
      <c r="D161" s="208" t="s">
        <v>75</v>
      </c>
      <c r="E161" s="272" t="s">
        <v>254</v>
      </c>
      <c r="F161" s="272" t="s">
        <v>2267</v>
      </c>
      <c r="G161" s="207"/>
      <c r="H161" s="207"/>
      <c r="I161" s="210"/>
      <c r="J161" s="273">
        <f>BK161</f>
        <v>0</v>
      </c>
      <c r="K161" s="207"/>
      <c r="L161" s="212"/>
      <c r="M161" s="213"/>
      <c r="N161" s="214"/>
      <c r="O161" s="214"/>
      <c r="P161" s="215">
        <f>SUM(P162:P169)</f>
        <v>0</v>
      </c>
      <c r="Q161" s="214"/>
      <c r="R161" s="215">
        <f>SUM(R162:R169)</f>
        <v>4.8130943999999998</v>
      </c>
      <c r="S161" s="214"/>
      <c r="T161" s="216">
        <f>SUM(T162:T169)</f>
        <v>0</v>
      </c>
      <c r="U161" s="11"/>
      <c r="V161" s="11"/>
      <c r="W161" s="11"/>
      <c r="X161" s="11"/>
      <c r="Y161" s="11"/>
      <c r="Z161" s="11"/>
      <c r="AA161" s="11"/>
      <c r="AB161" s="11"/>
      <c r="AC161" s="11"/>
      <c r="AD161" s="11"/>
      <c r="AE161" s="11"/>
      <c r="AR161" s="217" t="s">
        <v>84</v>
      </c>
      <c r="AT161" s="218" t="s">
        <v>75</v>
      </c>
      <c r="AU161" s="218" t="s">
        <v>84</v>
      </c>
      <c r="AY161" s="217" t="s">
        <v>251</v>
      </c>
      <c r="BK161" s="219">
        <f>SUM(BK162:BK169)</f>
        <v>0</v>
      </c>
    </row>
    <row r="162" s="2" customFormat="1" ht="16.5" customHeight="1">
      <c r="A162" s="38"/>
      <c r="B162" s="39"/>
      <c r="C162" s="220" t="s">
        <v>306</v>
      </c>
      <c r="D162" s="220" t="s">
        <v>255</v>
      </c>
      <c r="E162" s="221" t="s">
        <v>3252</v>
      </c>
      <c r="F162" s="222" t="s">
        <v>3253</v>
      </c>
      <c r="G162" s="223" t="s">
        <v>592</v>
      </c>
      <c r="H162" s="224">
        <v>0.192</v>
      </c>
      <c r="I162" s="225"/>
      <c r="J162" s="226">
        <f>ROUND(I162*H162,2)</f>
        <v>0</v>
      </c>
      <c r="K162" s="227"/>
      <c r="L162" s="44"/>
      <c r="M162" s="228" t="s">
        <v>1</v>
      </c>
      <c r="N162" s="229" t="s">
        <v>41</v>
      </c>
      <c r="O162" s="91"/>
      <c r="P162" s="230">
        <f>O162*H162</f>
        <v>0</v>
      </c>
      <c r="Q162" s="230">
        <v>0</v>
      </c>
      <c r="R162" s="230">
        <f>Q162*H162</f>
        <v>0</v>
      </c>
      <c r="S162" s="230">
        <v>0</v>
      </c>
      <c r="T162" s="231">
        <f>S162*H162</f>
        <v>0</v>
      </c>
      <c r="U162" s="38"/>
      <c r="V162" s="38"/>
      <c r="W162" s="38"/>
      <c r="X162" s="38"/>
      <c r="Y162" s="38"/>
      <c r="Z162" s="38"/>
      <c r="AA162" s="38"/>
      <c r="AB162" s="38"/>
      <c r="AC162" s="38"/>
      <c r="AD162" s="38"/>
      <c r="AE162" s="38"/>
      <c r="AR162" s="232" t="s">
        <v>254</v>
      </c>
      <c r="AT162" s="232" t="s">
        <v>255</v>
      </c>
      <c r="AU162" s="232" t="s">
        <v>86</v>
      </c>
      <c r="AY162" s="17" t="s">
        <v>251</v>
      </c>
      <c r="BE162" s="233">
        <f>IF(N162="základní",J162,0)</f>
        <v>0</v>
      </c>
      <c r="BF162" s="233">
        <f>IF(N162="snížená",J162,0)</f>
        <v>0</v>
      </c>
      <c r="BG162" s="233">
        <f>IF(N162="zákl. přenesená",J162,0)</f>
        <v>0</v>
      </c>
      <c r="BH162" s="233">
        <f>IF(N162="sníž. přenesená",J162,0)</f>
        <v>0</v>
      </c>
      <c r="BI162" s="233">
        <f>IF(N162="nulová",J162,0)</f>
        <v>0</v>
      </c>
      <c r="BJ162" s="17" t="s">
        <v>84</v>
      </c>
      <c r="BK162" s="233">
        <f>ROUND(I162*H162,2)</f>
        <v>0</v>
      </c>
      <c r="BL162" s="17" t="s">
        <v>254</v>
      </c>
      <c r="BM162" s="232" t="s">
        <v>3254</v>
      </c>
    </row>
    <row r="163" s="2" customFormat="1">
      <c r="A163" s="38"/>
      <c r="B163" s="39"/>
      <c r="C163" s="40"/>
      <c r="D163" s="234" t="s">
        <v>260</v>
      </c>
      <c r="E163" s="40"/>
      <c r="F163" s="235" t="s">
        <v>3255</v>
      </c>
      <c r="G163" s="40"/>
      <c r="H163" s="40"/>
      <c r="I163" s="236"/>
      <c r="J163" s="40"/>
      <c r="K163" s="40"/>
      <c r="L163" s="44"/>
      <c r="M163" s="237"/>
      <c r="N163" s="238"/>
      <c r="O163" s="91"/>
      <c r="P163" s="91"/>
      <c r="Q163" s="91"/>
      <c r="R163" s="91"/>
      <c r="S163" s="91"/>
      <c r="T163" s="92"/>
      <c r="U163" s="38"/>
      <c r="V163" s="38"/>
      <c r="W163" s="38"/>
      <c r="X163" s="38"/>
      <c r="Y163" s="38"/>
      <c r="Z163" s="38"/>
      <c r="AA163" s="38"/>
      <c r="AB163" s="38"/>
      <c r="AC163" s="38"/>
      <c r="AD163" s="38"/>
      <c r="AE163" s="38"/>
      <c r="AT163" s="17" t="s">
        <v>260</v>
      </c>
      <c r="AU163" s="17" t="s">
        <v>86</v>
      </c>
    </row>
    <row r="164" s="2" customFormat="1">
      <c r="A164" s="38"/>
      <c r="B164" s="39"/>
      <c r="C164" s="40"/>
      <c r="D164" s="240" t="s">
        <v>274</v>
      </c>
      <c r="E164" s="40"/>
      <c r="F164" s="241" t="s">
        <v>3256</v>
      </c>
      <c r="G164" s="40"/>
      <c r="H164" s="40"/>
      <c r="I164" s="236"/>
      <c r="J164" s="40"/>
      <c r="K164" s="40"/>
      <c r="L164" s="44"/>
      <c r="M164" s="237"/>
      <c r="N164" s="238"/>
      <c r="O164" s="91"/>
      <c r="P164" s="91"/>
      <c r="Q164" s="91"/>
      <c r="R164" s="91"/>
      <c r="S164" s="91"/>
      <c r="T164" s="92"/>
      <c r="U164" s="38"/>
      <c r="V164" s="38"/>
      <c r="W164" s="38"/>
      <c r="X164" s="38"/>
      <c r="Y164" s="38"/>
      <c r="Z164" s="38"/>
      <c r="AA164" s="38"/>
      <c r="AB164" s="38"/>
      <c r="AC164" s="38"/>
      <c r="AD164" s="38"/>
      <c r="AE164" s="38"/>
      <c r="AT164" s="17" t="s">
        <v>274</v>
      </c>
      <c r="AU164" s="17" t="s">
        <v>86</v>
      </c>
    </row>
    <row r="165" s="12" customFormat="1">
      <c r="A165" s="12"/>
      <c r="B165" s="242"/>
      <c r="C165" s="243"/>
      <c r="D165" s="234" t="s">
        <v>276</v>
      </c>
      <c r="E165" s="244" t="s">
        <v>1</v>
      </c>
      <c r="F165" s="245" t="s">
        <v>3257</v>
      </c>
      <c r="G165" s="243"/>
      <c r="H165" s="246">
        <v>0.192</v>
      </c>
      <c r="I165" s="247"/>
      <c r="J165" s="243"/>
      <c r="K165" s="243"/>
      <c r="L165" s="248"/>
      <c r="M165" s="249"/>
      <c r="N165" s="250"/>
      <c r="O165" s="250"/>
      <c r="P165" s="250"/>
      <c r="Q165" s="250"/>
      <c r="R165" s="250"/>
      <c r="S165" s="250"/>
      <c r="T165" s="251"/>
      <c r="U165" s="12"/>
      <c r="V165" s="12"/>
      <c r="W165" s="12"/>
      <c r="X165" s="12"/>
      <c r="Y165" s="12"/>
      <c r="Z165" s="12"/>
      <c r="AA165" s="12"/>
      <c r="AB165" s="12"/>
      <c r="AC165" s="12"/>
      <c r="AD165" s="12"/>
      <c r="AE165" s="12"/>
      <c r="AT165" s="252" t="s">
        <v>276</v>
      </c>
      <c r="AU165" s="252" t="s">
        <v>86</v>
      </c>
      <c r="AV165" s="12" t="s">
        <v>86</v>
      </c>
      <c r="AW165" s="12" t="s">
        <v>32</v>
      </c>
      <c r="AX165" s="12" t="s">
        <v>84</v>
      </c>
      <c r="AY165" s="252" t="s">
        <v>251</v>
      </c>
    </row>
    <row r="166" s="2" customFormat="1" ht="16.5" customHeight="1">
      <c r="A166" s="38"/>
      <c r="B166" s="39"/>
      <c r="C166" s="220" t="s">
        <v>311</v>
      </c>
      <c r="D166" s="220" t="s">
        <v>255</v>
      </c>
      <c r="E166" s="221" t="s">
        <v>3258</v>
      </c>
      <c r="F166" s="222" t="s">
        <v>3259</v>
      </c>
      <c r="G166" s="223" t="s">
        <v>592</v>
      </c>
      <c r="H166" s="224">
        <v>1.9199999999999999</v>
      </c>
      <c r="I166" s="225"/>
      <c r="J166" s="226">
        <f>ROUND(I166*H166,2)</f>
        <v>0</v>
      </c>
      <c r="K166" s="227"/>
      <c r="L166" s="44"/>
      <c r="M166" s="228" t="s">
        <v>1</v>
      </c>
      <c r="N166" s="229" t="s">
        <v>41</v>
      </c>
      <c r="O166" s="91"/>
      <c r="P166" s="230">
        <f>O166*H166</f>
        <v>0</v>
      </c>
      <c r="Q166" s="230">
        <v>2.5068199999999998</v>
      </c>
      <c r="R166" s="230">
        <f>Q166*H166</f>
        <v>4.8130943999999998</v>
      </c>
      <c r="S166" s="230">
        <v>0</v>
      </c>
      <c r="T166" s="231">
        <f>S166*H166</f>
        <v>0</v>
      </c>
      <c r="U166" s="38"/>
      <c r="V166" s="38"/>
      <c r="W166" s="38"/>
      <c r="X166" s="38"/>
      <c r="Y166" s="38"/>
      <c r="Z166" s="38"/>
      <c r="AA166" s="38"/>
      <c r="AB166" s="38"/>
      <c r="AC166" s="38"/>
      <c r="AD166" s="38"/>
      <c r="AE166" s="38"/>
      <c r="AR166" s="232" t="s">
        <v>254</v>
      </c>
      <c r="AT166" s="232" t="s">
        <v>255</v>
      </c>
      <c r="AU166" s="232" t="s">
        <v>86</v>
      </c>
      <c r="AY166" s="17" t="s">
        <v>251</v>
      </c>
      <c r="BE166" s="233">
        <f>IF(N166="základní",J166,0)</f>
        <v>0</v>
      </c>
      <c r="BF166" s="233">
        <f>IF(N166="snížená",J166,0)</f>
        <v>0</v>
      </c>
      <c r="BG166" s="233">
        <f>IF(N166="zákl. přenesená",J166,0)</f>
        <v>0</v>
      </c>
      <c r="BH166" s="233">
        <f>IF(N166="sníž. přenesená",J166,0)</f>
        <v>0</v>
      </c>
      <c r="BI166" s="233">
        <f>IF(N166="nulová",J166,0)</f>
        <v>0</v>
      </c>
      <c r="BJ166" s="17" t="s">
        <v>84</v>
      </c>
      <c r="BK166" s="233">
        <f>ROUND(I166*H166,2)</f>
        <v>0</v>
      </c>
      <c r="BL166" s="17" t="s">
        <v>254</v>
      </c>
      <c r="BM166" s="232" t="s">
        <v>3260</v>
      </c>
    </row>
    <row r="167" s="2" customFormat="1">
      <c r="A167" s="38"/>
      <c r="B167" s="39"/>
      <c r="C167" s="40"/>
      <c r="D167" s="234" t="s">
        <v>260</v>
      </c>
      <c r="E167" s="40"/>
      <c r="F167" s="235" t="s">
        <v>3261</v>
      </c>
      <c r="G167" s="40"/>
      <c r="H167" s="40"/>
      <c r="I167" s="236"/>
      <c r="J167" s="40"/>
      <c r="K167" s="40"/>
      <c r="L167" s="44"/>
      <c r="M167" s="237"/>
      <c r="N167" s="238"/>
      <c r="O167" s="91"/>
      <c r="P167" s="91"/>
      <c r="Q167" s="91"/>
      <c r="R167" s="91"/>
      <c r="S167" s="91"/>
      <c r="T167" s="92"/>
      <c r="U167" s="38"/>
      <c r="V167" s="38"/>
      <c r="W167" s="38"/>
      <c r="X167" s="38"/>
      <c r="Y167" s="38"/>
      <c r="Z167" s="38"/>
      <c r="AA167" s="38"/>
      <c r="AB167" s="38"/>
      <c r="AC167" s="38"/>
      <c r="AD167" s="38"/>
      <c r="AE167" s="38"/>
      <c r="AT167" s="17" t="s">
        <v>260</v>
      </c>
      <c r="AU167" s="17" t="s">
        <v>86</v>
      </c>
    </row>
    <row r="168" s="2" customFormat="1">
      <c r="A168" s="38"/>
      <c r="B168" s="39"/>
      <c r="C168" s="40"/>
      <c r="D168" s="240" t="s">
        <v>274</v>
      </c>
      <c r="E168" s="40"/>
      <c r="F168" s="241" t="s">
        <v>3262</v>
      </c>
      <c r="G168" s="40"/>
      <c r="H168" s="40"/>
      <c r="I168" s="236"/>
      <c r="J168" s="40"/>
      <c r="K168" s="40"/>
      <c r="L168" s="44"/>
      <c r="M168" s="237"/>
      <c r="N168" s="238"/>
      <c r="O168" s="91"/>
      <c r="P168" s="91"/>
      <c r="Q168" s="91"/>
      <c r="R168" s="91"/>
      <c r="S168" s="91"/>
      <c r="T168" s="92"/>
      <c r="U168" s="38"/>
      <c r="V168" s="38"/>
      <c r="W168" s="38"/>
      <c r="X168" s="38"/>
      <c r="Y168" s="38"/>
      <c r="Z168" s="38"/>
      <c r="AA168" s="38"/>
      <c r="AB168" s="38"/>
      <c r="AC168" s="38"/>
      <c r="AD168" s="38"/>
      <c r="AE168" s="38"/>
      <c r="AT168" s="17" t="s">
        <v>274</v>
      </c>
      <c r="AU168" s="17" t="s">
        <v>86</v>
      </c>
    </row>
    <row r="169" s="12" customFormat="1">
      <c r="A169" s="12"/>
      <c r="B169" s="242"/>
      <c r="C169" s="243"/>
      <c r="D169" s="234" t="s">
        <v>276</v>
      </c>
      <c r="E169" s="244" t="s">
        <v>1</v>
      </c>
      <c r="F169" s="245" t="s">
        <v>3263</v>
      </c>
      <c r="G169" s="243"/>
      <c r="H169" s="246">
        <v>1.9199999999999999</v>
      </c>
      <c r="I169" s="247"/>
      <c r="J169" s="243"/>
      <c r="K169" s="243"/>
      <c r="L169" s="248"/>
      <c r="M169" s="249"/>
      <c r="N169" s="250"/>
      <c r="O169" s="250"/>
      <c r="P169" s="250"/>
      <c r="Q169" s="250"/>
      <c r="R169" s="250"/>
      <c r="S169" s="250"/>
      <c r="T169" s="251"/>
      <c r="U169" s="12"/>
      <c r="V169" s="12"/>
      <c r="W169" s="12"/>
      <c r="X169" s="12"/>
      <c r="Y169" s="12"/>
      <c r="Z169" s="12"/>
      <c r="AA169" s="12"/>
      <c r="AB169" s="12"/>
      <c r="AC169" s="12"/>
      <c r="AD169" s="12"/>
      <c r="AE169" s="12"/>
      <c r="AT169" s="252" t="s">
        <v>276</v>
      </c>
      <c r="AU169" s="252" t="s">
        <v>86</v>
      </c>
      <c r="AV169" s="12" t="s">
        <v>86</v>
      </c>
      <c r="AW169" s="12" t="s">
        <v>32</v>
      </c>
      <c r="AX169" s="12" t="s">
        <v>84</v>
      </c>
      <c r="AY169" s="252" t="s">
        <v>251</v>
      </c>
    </row>
    <row r="170" s="11" customFormat="1" ht="22.8" customHeight="1">
      <c r="A170" s="11"/>
      <c r="B170" s="206"/>
      <c r="C170" s="207"/>
      <c r="D170" s="208" t="s">
        <v>75</v>
      </c>
      <c r="E170" s="272" t="s">
        <v>306</v>
      </c>
      <c r="F170" s="272" t="s">
        <v>814</v>
      </c>
      <c r="G170" s="207"/>
      <c r="H170" s="207"/>
      <c r="I170" s="210"/>
      <c r="J170" s="273">
        <f>BK170</f>
        <v>0</v>
      </c>
      <c r="K170" s="207"/>
      <c r="L170" s="212"/>
      <c r="M170" s="213"/>
      <c r="N170" s="214"/>
      <c r="O170" s="214"/>
      <c r="P170" s="215">
        <f>SUM(P171:P187)</f>
        <v>0</v>
      </c>
      <c r="Q170" s="214"/>
      <c r="R170" s="215">
        <f>SUM(R171:R187)</f>
        <v>0.14399999999999999</v>
      </c>
      <c r="S170" s="214"/>
      <c r="T170" s="216">
        <f>SUM(T171:T187)</f>
        <v>3.8697600000000003</v>
      </c>
      <c r="U170" s="11"/>
      <c r="V170" s="11"/>
      <c r="W170" s="11"/>
      <c r="X170" s="11"/>
      <c r="Y170" s="11"/>
      <c r="Z170" s="11"/>
      <c r="AA170" s="11"/>
      <c r="AB170" s="11"/>
      <c r="AC170" s="11"/>
      <c r="AD170" s="11"/>
      <c r="AE170" s="11"/>
      <c r="AR170" s="217" t="s">
        <v>84</v>
      </c>
      <c r="AT170" s="218" t="s">
        <v>75</v>
      </c>
      <c r="AU170" s="218" t="s">
        <v>84</v>
      </c>
      <c r="AY170" s="217" t="s">
        <v>251</v>
      </c>
      <c r="BK170" s="219">
        <f>SUM(BK171:BK187)</f>
        <v>0</v>
      </c>
    </row>
    <row r="171" s="2" customFormat="1" ht="16.5" customHeight="1">
      <c r="A171" s="38"/>
      <c r="B171" s="39"/>
      <c r="C171" s="220" t="s">
        <v>319</v>
      </c>
      <c r="D171" s="220" t="s">
        <v>255</v>
      </c>
      <c r="E171" s="221" t="s">
        <v>3264</v>
      </c>
      <c r="F171" s="222" t="s">
        <v>3265</v>
      </c>
      <c r="G171" s="223" t="s">
        <v>592</v>
      </c>
      <c r="H171" s="224">
        <v>1.2</v>
      </c>
      <c r="I171" s="225"/>
      <c r="J171" s="226">
        <f>ROUND(I171*H171,2)</f>
        <v>0</v>
      </c>
      <c r="K171" s="227"/>
      <c r="L171" s="44"/>
      <c r="M171" s="228" t="s">
        <v>1</v>
      </c>
      <c r="N171" s="229" t="s">
        <v>41</v>
      </c>
      <c r="O171" s="91"/>
      <c r="P171" s="230">
        <f>O171*H171</f>
        <v>0</v>
      </c>
      <c r="Q171" s="230">
        <v>0.12</v>
      </c>
      <c r="R171" s="230">
        <f>Q171*H171</f>
        <v>0.14399999999999999</v>
      </c>
      <c r="S171" s="230">
        <v>2.2000000000000002</v>
      </c>
      <c r="T171" s="231">
        <f>S171*H171</f>
        <v>2.6400000000000001</v>
      </c>
      <c r="U171" s="38"/>
      <c r="V171" s="38"/>
      <c r="W171" s="38"/>
      <c r="X171" s="38"/>
      <c r="Y171" s="38"/>
      <c r="Z171" s="38"/>
      <c r="AA171" s="38"/>
      <c r="AB171" s="38"/>
      <c r="AC171" s="38"/>
      <c r="AD171" s="38"/>
      <c r="AE171" s="38"/>
      <c r="AR171" s="232" t="s">
        <v>254</v>
      </c>
      <c r="AT171" s="232" t="s">
        <v>255</v>
      </c>
      <c r="AU171" s="232" t="s">
        <v>86</v>
      </c>
      <c r="AY171" s="17" t="s">
        <v>251</v>
      </c>
      <c r="BE171" s="233">
        <f>IF(N171="základní",J171,0)</f>
        <v>0</v>
      </c>
      <c r="BF171" s="233">
        <f>IF(N171="snížená",J171,0)</f>
        <v>0</v>
      </c>
      <c r="BG171" s="233">
        <f>IF(N171="zákl. přenesená",J171,0)</f>
        <v>0</v>
      </c>
      <c r="BH171" s="233">
        <f>IF(N171="sníž. přenesená",J171,0)</f>
        <v>0</v>
      </c>
      <c r="BI171" s="233">
        <f>IF(N171="nulová",J171,0)</f>
        <v>0</v>
      </c>
      <c r="BJ171" s="17" t="s">
        <v>84</v>
      </c>
      <c r="BK171" s="233">
        <f>ROUND(I171*H171,2)</f>
        <v>0</v>
      </c>
      <c r="BL171" s="17" t="s">
        <v>254</v>
      </c>
      <c r="BM171" s="232" t="s">
        <v>3266</v>
      </c>
    </row>
    <row r="172" s="2" customFormat="1">
      <c r="A172" s="38"/>
      <c r="B172" s="39"/>
      <c r="C172" s="40"/>
      <c r="D172" s="234" t="s">
        <v>260</v>
      </c>
      <c r="E172" s="40"/>
      <c r="F172" s="235" t="s">
        <v>3267</v>
      </c>
      <c r="G172" s="40"/>
      <c r="H172" s="40"/>
      <c r="I172" s="236"/>
      <c r="J172" s="40"/>
      <c r="K172" s="40"/>
      <c r="L172" s="44"/>
      <c r="M172" s="237"/>
      <c r="N172" s="238"/>
      <c r="O172" s="91"/>
      <c r="P172" s="91"/>
      <c r="Q172" s="91"/>
      <c r="R172" s="91"/>
      <c r="S172" s="91"/>
      <c r="T172" s="92"/>
      <c r="U172" s="38"/>
      <c r="V172" s="38"/>
      <c r="W172" s="38"/>
      <c r="X172" s="38"/>
      <c r="Y172" s="38"/>
      <c r="Z172" s="38"/>
      <c r="AA172" s="38"/>
      <c r="AB172" s="38"/>
      <c r="AC172" s="38"/>
      <c r="AD172" s="38"/>
      <c r="AE172" s="38"/>
      <c r="AT172" s="17" t="s">
        <v>260</v>
      </c>
      <c r="AU172" s="17" t="s">
        <v>86</v>
      </c>
    </row>
    <row r="173" s="2" customFormat="1">
      <c r="A173" s="38"/>
      <c r="B173" s="39"/>
      <c r="C173" s="40"/>
      <c r="D173" s="240" t="s">
        <v>274</v>
      </c>
      <c r="E173" s="40"/>
      <c r="F173" s="241" t="s">
        <v>3268</v>
      </c>
      <c r="G173" s="40"/>
      <c r="H173" s="40"/>
      <c r="I173" s="236"/>
      <c r="J173" s="40"/>
      <c r="K173" s="40"/>
      <c r="L173" s="44"/>
      <c r="M173" s="237"/>
      <c r="N173" s="238"/>
      <c r="O173" s="91"/>
      <c r="P173" s="91"/>
      <c r="Q173" s="91"/>
      <c r="R173" s="91"/>
      <c r="S173" s="91"/>
      <c r="T173" s="92"/>
      <c r="U173" s="38"/>
      <c r="V173" s="38"/>
      <c r="W173" s="38"/>
      <c r="X173" s="38"/>
      <c r="Y173" s="38"/>
      <c r="Z173" s="38"/>
      <c r="AA173" s="38"/>
      <c r="AB173" s="38"/>
      <c r="AC173" s="38"/>
      <c r="AD173" s="38"/>
      <c r="AE173" s="38"/>
      <c r="AT173" s="17" t="s">
        <v>274</v>
      </c>
      <c r="AU173" s="17" t="s">
        <v>86</v>
      </c>
    </row>
    <row r="174" s="12" customFormat="1">
      <c r="A174" s="12"/>
      <c r="B174" s="242"/>
      <c r="C174" s="243"/>
      <c r="D174" s="234" t="s">
        <v>276</v>
      </c>
      <c r="E174" s="244" t="s">
        <v>1</v>
      </c>
      <c r="F174" s="245" t="s">
        <v>3269</v>
      </c>
      <c r="G174" s="243"/>
      <c r="H174" s="246">
        <v>1.2</v>
      </c>
      <c r="I174" s="247"/>
      <c r="J174" s="243"/>
      <c r="K174" s="243"/>
      <c r="L174" s="248"/>
      <c r="M174" s="249"/>
      <c r="N174" s="250"/>
      <c r="O174" s="250"/>
      <c r="P174" s="250"/>
      <c r="Q174" s="250"/>
      <c r="R174" s="250"/>
      <c r="S174" s="250"/>
      <c r="T174" s="251"/>
      <c r="U174" s="12"/>
      <c r="V174" s="12"/>
      <c r="W174" s="12"/>
      <c r="X174" s="12"/>
      <c r="Y174" s="12"/>
      <c r="Z174" s="12"/>
      <c r="AA174" s="12"/>
      <c r="AB174" s="12"/>
      <c r="AC174" s="12"/>
      <c r="AD174" s="12"/>
      <c r="AE174" s="12"/>
      <c r="AT174" s="252" t="s">
        <v>276</v>
      </c>
      <c r="AU174" s="252" t="s">
        <v>86</v>
      </c>
      <c r="AV174" s="12" t="s">
        <v>86</v>
      </c>
      <c r="AW174" s="12" t="s">
        <v>32</v>
      </c>
      <c r="AX174" s="12" t="s">
        <v>76</v>
      </c>
      <c r="AY174" s="252" t="s">
        <v>251</v>
      </c>
    </row>
    <row r="175" s="15" customFormat="1">
      <c r="A175" s="15"/>
      <c r="B175" s="274"/>
      <c r="C175" s="275"/>
      <c r="D175" s="234" t="s">
        <v>276</v>
      </c>
      <c r="E175" s="276" t="s">
        <v>1</v>
      </c>
      <c r="F175" s="277" t="s">
        <v>423</v>
      </c>
      <c r="G175" s="275"/>
      <c r="H175" s="278">
        <v>1.2</v>
      </c>
      <c r="I175" s="279"/>
      <c r="J175" s="275"/>
      <c r="K175" s="275"/>
      <c r="L175" s="280"/>
      <c r="M175" s="281"/>
      <c r="N175" s="282"/>
      <c r="O175" s="282"/>
      <c r="P175" s="282"/>
      <c r="Q175" s="282"/>
      <c r="R175" s="282"/>
      <c r="S175" s="282"/>
      <c r="T175" s="283"/>
      <c r="U175" s="15"/>
      <c r="V175" s="15"/>
      <c r="W175" s="15"/>
      <c r="X175" s="15"/>
      <c r="Y175" s="15"/>
      <c r="Z175" s="15"/>
      <c r="AA175" s="15"/>
      <c r="AB175" s="15"/>
      <c r="AC175" s="15"/>
      <c r="AD175" s="15"/>
      <c r="AE175" s="15"/>
      <c r="AT175" s="284" t="s">
        <v>276</v>
      </c>
      <c r="AU175" s="284" t="s">
        <v>86</v>
      </c>
      <c r="AV175" s="15" t="s">
        <v>254</v>
      </c>
      <c r="AW175" s="15" t="s">
        <v>32</v>
      </c>
      <c r="AX175" s="15" t="s">
        <v>84</v>
      </c>
      <c r="AY175" s="284" t="s">
        <v>251</v>
      </c>
    </row>
    <row r="176" s="2" customFormat="1" ht="24.15" customHeight="1">
      <c r="A176" s="38"/>
      <c r="B176" s="39"/>
      <c r="C176" s="220" t="s">
        <v>8</v>
      </c>
      <c r="D176" s="220" t="s">
        <v>255</v>
      </c>
      <c r="E176" s="221" t="s">
        <v>917</v>
      </c>
      <c r="F176" s="222" t="s">
        <v>918</v>
      </c>
      <c r="G176" s="223" t="s">
        <v>416</v>
      </c>
      <c r="H176" s="224">
        <v>6</v>
      </c>
      <c r="I176" s="225"/>
      <c r="J176" s="226">
        <f>ROUND(I176*H176,2)</f>
        <v>0</v>
      </c>
      <c r="K176" s="227"/>
      <c r="L176" s="44"/>
      <c r="M176" s="228" t="s">
        <v>1</v>
      </c>
      <c r="N176" s="229" t="s">
        <v>41</v>
      </c>
      <c r="O176" s="91"/>
      <c r="P176" s="230">
        <f>O176*H176</f>
        <v>0</v>
      </c>
      <c r="Q176" s="230">
        <v>0</v>
      </c>
      <c r="R176" s="230">
        <f>Q176*H176</f>
        <v>0</v>
      </c>
      <c r="S176" s="230">
        <v>0.16500000000000001</v>
      </c>
      <c r="T176" s="231">
        <f>S176*H176</f>
        <v>0.98999999999999999</v>
      </c>
      <c r="U176" s="38"/>
      <c r="V176" s="38"/>
      <c r="W176" s="38"/>
      <c r="X176" s="38"/>
      <c r="Y176" s="38"/>
      <c r="Z176" s="38"/>
      <c r="AA176" s="38"/>
      <c r="AB176" s="38"/>
      <c r="AC176" s="38"/>
      <c r="AD176" s="38"/>
      <c r="AE176" s="38"/>
      <c r="AR176" s="232" t="s">
        <v>254</v>
      </c>
      <c r="AT176" s="232" t="s">
        <v>255</v>
      </c>
      <c r="AU176" s="232" t="s">
        <v>86</v>
      </c>
      <c r="AY176" s="17" t="s">
        <v>251</v>
      </c>
      <c r="BE176" s="233">
        <f>IF(N176="základní",J176,0)</f>
        <v>0</v>
      </c>
      <c r="BF176" s="233">
        <f>IF(N176="snížená",J176,0)</f>
        <v>0</v>
      </c>
      <c r="BG176" s="233">
        <f>IF(N176="zákl. přenesená",J176,0)</f>
        <v>0</v>
      </c>
      <c r="BH176" s="233">
        <f>IF(N176="sníž. přenesená",J176,0)</f>
        <v>0</v>
      </c>
      <c r="BI176" s="233">
        <f>IF(N176="nulová",J176,0)</f>
        <v>0</v>
      </c>
      <c r="BJ176" s="17" t="s">
        <v>84</v>
      </c>
      <c r="BK176" s="233">
        <f>ROUND(I176*H176,2)</f>
        <v>0</v>
      </c>
      <c r="BL176" s="17" t="s">
        <v>254</v>
      </c>
      <c r="BM176" s="232" t="s">
        <v>3270</v>
      </c>
    </row>
    <row r="177" s="2" customFormat="1">
      <c r="A177" s="38"/>
      <c r="B177" s="39"/>
      <c r="C177" s="40"/>
      <c r="D177" s="234" t="s">
        <v>260</v>
      </c>
      <c r="E177" s="40"/>
      <c r="F177" s="235" t="s">
        <v>920</v>
      </c>
      <c r="G177" s="40"/>
      <c r="H177" s="40"/>
      <c r="I177" s="236"/>
      <c r="J177" s="40"/>
      <c r="K177" s="40"/>
      <c r="L177" s="44"/>
      <c r="M177" s="237"/>
      <c r="N177" s="238"/>
      <c r="O177" s="91"/>
      <c r="P177" s="91"/>
      <c r="Q177" s="91"/>
      <c r="R177" s="91"/>
      <c r="S177" s="91"/>
      <c r="T177" s="92"/>
      <c r="U177" s="38"/>
      <c r="V177" s="38"/>
      <c r="W177" s="38"/>
      <c r="X177" s="38"/>
      <c r="Y177" s="38"/>
      <c r="Z177" s="38"/>
      <c r="AA177" s="38"/>
      <c r="AB177" s="38"/>
      <c r="AC177" s="38"/>
      <c r="AD177" s="38"/>
      <c r="AE177" s="38"/>
      <c r="AT177" s="17" t="s">
        <v>260</v>
      </c>
      <c r="AU177" s="17" t="s">
        <v>86</v>
      </c>
    </row>
    <row r="178" s="2" customFormat="1">
      <c r="A178" s="38"/>
      <c r="B178" s="39"/>
      <c r="C178" s="40"/>
      <c r="D178" s="240" t="s">
        <v>274</v>
      </c>
      <c r="E178" s="40"/>
      <c r="F178" s="241" t="s">
        <v>921</v>
      </c>
      <c r="G178" s="40"/>
      <c r="H178" s="40"/>
      <c r="I178" s="236"/>
      <c r="J178" s="40"/>
      <c r="K178" s="40"/>
      <c r="L178" s="44"/>
      <c r="M178" s="237"/>
      <c r="N178" s="238"/>
      <c r="O178" s="91"/>
      <c r="P178" s="91"/>
      <c r="Q178" s="91"/>
      <c r="R178" s="91"/>
      <c r="S178" s="91"/>
      <c r="T178" s="92"/>
      <c r="U178" s="38"/>
      <c r="V178" s="38"/>
      <c r="W178" s="38"/>
      <c r="X178" s="38"/>
      <c r="Y178" s="38"/>
      <c r="Z178" s="38"/>
      <c r="AA178" s="38"/>
      <c r="AB178" s="38"/>
      <c r="AC178" s="38"/>
      <c r="AD178" s="38"/>
      <c r="AE178" s="38"/>
      <c r="AT178" s="17" t="s">
        <v>274</v>
      </c>
      <c r="AU178" s="17" t="s">
        <v>86</v>
      </c>
    </row>
    <row r="179" s="12" customFormat="1">
      <c r="A179" s="12"/>
      <c r="B179" s="242"/>
      <c r="C179" s="243"/>
      <c r="D179" s="234" t="s">
        <v>276</v>
      </c>
      <c r="E179" s="244" t="s">
        <v>1</v>
      </c>
      <c r="F179" s="245" t="s">
        <v>3271</v>
      </c>
      <c r="G179" s="243"/>
      <c r="H179" s="246">
        <v>6</v>
      </c>
      <c r="I179" s="247"/>
      <c r="J179" s="243"/>
      <c r="K179" s="243"/>
      <c r="L179" s="248"/>
      <c r="M179" s="249"/>
      <c r="N179" s="250"/>
      <c r="O179" s="250"/>
      <c r="P179" s="250"/>
      <c r="Q179" s="250"/>
      <c r="R179" s="250"/>
      <c r="S179" s="250"/>
      <c r="T179" s="251"/>
      <c r="U179" s="12"/>
      <c r="V179" s="12"/>
      <c r="W179" s="12"/>
      <c r="X179" s="12"/>
      <c r="Y179" s="12"/>
      <c r="Z179" s="12"/>
      <c r="AA179" s="12"/>
      <c r="AB179" s="12"/>
      <c r="AC179" s="12"/>
      <c r="AD179" s="12"/>
      <c r="AE179" s="12"/>
      <c r="AT179" s="252" t="s">
        <v>276</v>
      </c>
      <c r="AU179" s="252" t="s">
        <v>86</v>
      </c>
      <c r="AV179" s="12" t="s">
        <v>86</v>
      </c>
      <c r="AW179" s="12" t="s">
        <v>32</v>
      </c>
      <c r="AX179" s="12" t="s">
        <v>84</v>
      </c>
      <c r="AY179" s="252" t="s">
        <v>251</v>
      </c>
    </row>
    <row r="180" s="2" customFormat="1" ht="24.15" customHeight="1">
      <c r="A180" s="38"/>
      <c r="B180" s="39"/>
      <c r="C180" s="220" t="s">
        <v>331</v>
      </c>
      <c r="D180" s="220" t="s">
        <v>255</v>
      </c>
      <c r="E180" s="221" t="s">
        <v>934</v>
      </c>
      <c r="F180" s="222" t="s">
        <v>935</v>
      </c>
      <c r="G180" s="223" t="s">
        <v>802</v>
      </c>
      <c r="H180" s="224">
        <v>12</v>
      </c>
      <c r="I180" s="225"/>
      <c r="J180" s="226">
        <f>ROUND(I180*H180,2)</f>
        <v>0</v>
      </c>
      <c r="K180" s="227"/>
      <c r="L180" s="44"/>
      <c r="M180" s="228" t="s">
        <v>1</v>
      </c>
      <c r="N180" s="229" t="s">
        <v>41</v>
      </c>
      <c r="O180" s="91"/>
      <c r="P180" s="230">
        <f>O180*H180</f>
        <v>0</v>
      </c>
      <c r="Q180" s="230">
        <v>0</v>
      </c>
      <c r="R180" s="230">
        <f>Q180*H180</f>
        <v>0</v>
      </c>
      <c r="S180" s="230">
        <v>0.00248</v>
      </c>
      <c r="T180" s="231">
        <f>S180*H180</f>
        <v>0.029760000000000002</v>
      </c>
      <c r="U180" s="38"/>
      <c r="V180" s="38"/>
      <c r="W180" s="38"/>
      <c r="X180" s="38"/>
      <c r="Y180" s="38"/>
      <c r="Z180" s="38"/>
      <c r="AA180" s="38"/>
      <c r="AB180" s="38"/>
      <c r="AC180" s="38"/>
      <c r="AD180" s="38"/>
      <c r="AE180" s="38"/>
      <c r="AR180" s="232" t="s">
        <v>254</v>
      </c>
      <c r="AT180" s="232" t="s">
        <v>255</v>
      </c>
      <c r="AU180" s="232" t="s">
        <v>86</v>
      </c>
      <c r="AY180" s="17" t="s">
        <v>251</v>
      </c>
      <c r="BE180" s="233">
        <f>IF(N180="základní",J180,0)</f>
        <v>0</v>
      </c>
      <c r="BF180" s="233">
        <f>IF(N180="snížená",J180,0)</f>
        <v>0</v>
      </c>
      <c r="BG180" s="233">
        <f>IF(N180="zákl. přenesená",J180,0)</f>
        <v>0</v>
      </c>
      <c r="BH180" s="233">
        <f>IF(N180="sníž. přenesená",J180,0)</f>
        <v>0</v>
      </c>
      <c r="BI180" s="233">
        <f>IF(N180="nulová",J180,0)</f>
        <v>0</v>
      </c>
      <c r="BJ180" s="17" t="s">
        <v>84</v>
      </c>
      <c r="BK180" s="233">
        <f>ROUND(I180*H180,2)</f>
        <v>0</v>
      </c>
      <c r="BL180" s="17" t="s">
        <v>254</v>
      </c>
      <c r="BM180" s="232" t="s">
        <v>3272</v>
      </c>
    </row>
    <row r="181" s="2" customFormat="1">
      <c r="A181" s="38"/>
      <c r="B181" s="39"/>
      <c r="C181" s="40"/>
      <c r="D181" s="234" t="s">
        <v>260</v>
      </c>
      <c r="E181" s="40"/>
      <c r="F181" s="235" t="s">
        <v>937</v>
      </c>
      <c r="G181" s="40"/>
      <c r="H181" s="40"/>
      <c r="I181" s="236"/>
      <c r="J181" s="40"/>
      <c r="K181" s="40"/>
      <c r="L181" s="44"/>
      <c r="M181" s="237"/>
      <c r="N181" s="238"/>
      <c r="O181" s="91"/>
      <c r="P181" s="91"/>
      <c r="Q181" s="91"/>
      <c r="R181" s="91"/>
      <c r="S181" s="91"/>
      <c r="T181" s="92"/>
      <c r="U181" s="38"/>
      <c r="V181" s="38"/>
      <c r="W181" s="38"/>
      <c r="X181" s="38"/>
      <c r="Y181" s="38"/>
      <c r="Z181" s="38"/>
      <c r="AA181" s="38"/>
      <c r="AB181" s="38"/>
      <c r="AC181" s="38"/>
      <c r="AD181" s="38"/>
      <c r="AE181" s="38"/>
      <c r="AT181" s="17" t="s">
        <v>260</v>
      </c>
      <c r="AU181" s="17" t="s">
        <v>86</v>
      </c>
    </row>
    <row r="182" s="2" customFormat="1">
      <c r="A182" s="38"/>
      <c r="B182" s="39"/>
      <c r="C182" s="40"/>
      <c r="D182" s="240" t="s">
        <v>274</v>
      </c>
      <c r="E182" s="40"/>
      <c r="F182" s="241" t="s">
        <v>938</v>
      </c>
      <c r="G182" s="40"/>
      <c r="H182" s="40"/>
      <c r="I182" s="236"/>
      <c r="J182" s="40"/>
      <c r="K182" s="40"/>
      <c r="L182" s="44"/>
      <c r="M182" s="237"/>
      <c r="N182" s="238"/>
      <c r="O182" s="91"/>
      <c r="P182" s="91"/>
      <c r="Q182" s="91"/>
      <c r="R182" s="91"/>
      <c r="S182" s="91"/>
      <c r="T182" s="92"/>
      <c r="U182" s="38"/>
      <c r="V182" s="38"/>
      <c r="W182" s="38"/>
      <c r="X182" s="38"/>
      <c r="Y182" s="38"/>
      <c r="Z182" s="38"/>
      <c r="AA182" s="38"/>
      <c r="AB182" s="38"/>
      <c r="AC182" s="38"/>
      <c r="AD182" s="38"/>
      <c r="AE182" s="38"/>
      <c r="AT182" s="17" t="s">
        <v>274</v>
      </c>
      <c r="AU182" s="17" t="s">
        <v>86</v>
      </c>
    </row>
    <row r="183" s="12" customFormat="1">
      <c r="A183" s="12"/>
      <c r="B183" s="242"/>
      <c r="C183" s="243"/>
      <c r="D183" s="234" t="s">
        <v>276</v>
      </c>
      <c r="E183" s="244" t="s">
        <v>1</v>
      </c>
      <c r="F183" s="245" t="s">
        <v>3273</v>
      </c>
      <c r="G183" s="243"/>
      <c r="H183" s="246">
        <v>12</v>
      </c>
      <c r="I183" s="247"/>
      <c r="J183" s="243"/>
      <c r="K183" s="243"/>
      <c r="L183" s="248"/>
      <c r="M183" s="249"/>
      <c r="N183" s="250"/>
      <c r="O183" s="250"/>
      <c r="P183" s="250"/>
      <c r="Q183" s="250"/>
      <c r="R183" s="250"/>
      <c r="S183" s="250"/>
      <c r="T183" s="251"/>
      <c r="U183" s="12"/>
      <c r="V183" s="12"/>
      <c r="W183" s="12"/>
      <c r="X183" s="12"/>
      <c r="Y183" s="12"/>
      <c r="Z183" s="12"/>
      <c r="AA183" s="12"/>
      <c r="AB183" s="12"/>
      <c r="AC183" s="12"/>
      <c r="AD183" s="12"/>
      <c r="AE183" s="12"/>
      <c r="AT183" s="252" t="s">
        <v>276</v>
      </c>
      <c r="AU183" s="252" t="s">
        <v>86</v>
      </c>
      <c r="AV183" s="12" t="s">
        <v>86</v>
      </c>
      <c r="AW183" s="12" t="s">
        <v>32</v>
      </c>
      <c r="AX183" s="12" t="s">
        <v>84</v>
      </c>
      <c r="AY183" s="252" t="s">
        <v>251</v>
      </c>
    </row>
    <row r="184" s="2" customFormat="1" ht="21.75" customHeight="1">
      <c r="A184" s="38"/>
      <c r="B184" s="39"/>
      <c r="C184" s="220" t="s">
        <v>336</v>
      </c>
      <c r="D184" s="220" t="s">
        <v>255</v>
      </c>
      <c r="E184" s="221" t="s">
        <v>963</v>
      </c>
      <c r="F184" s="222" t="s">
        <v>964</v>
      </c>
      <c r="G184" s="223" t="s">
        <v>416</v>
      </c>
      <c r="H184" s="224">
        <v>1</v>
      </c>
      <c r="I184" s="225"/>
      <c r="J184" s="226">
        <f>ROUND(I184*H184,2)</f>
        <v>0</v>
      </c>
      <c r="K184" s="227"/>
      <c r="L184" s="44"/>
      <c r="M184" s="228" t="s">
        <v>1</v>
      </c>
      <c r="N184" s="229" t="s">
        <v>41</v>
      </c>
      <c r="O184" s="91"/>
      <c r="P184" s="230">
        <f>O184*H184</f>
        <v>0</v>
      </c>
      <c r="Q184" s="230">
        <v>0</v>
      </c>
      <c r="R184" s="230">
        <f>Q184*H184</f>
        <v>0</v>
      </c>
      <c r="S184" s="230">
        <v>0.20999999999999999</v>
      </c>
      <c r="T184" s="231">
        <f>S184*H184</f>
        <v>0.20999999999999999</v>
      </c>
      <c r="U184" s="38"/>
      <c r="V184" s="38"/>
      <c r="W184" s="38"/>
      <c r="X184" s="38"/>
      <c r="Y184" s="38"/>
      <c r="Z184" s="38"/>
      <c r="AA184" s="38"/>
      <c r="AB184" s="38"/>
      <c r="AC184" s="38"/>
      <c r="AD184" s="38"/>
      <c r="AE184" s="38"/>
      <c r="AR184" s="232" t="s">
        <v>254</v>
      </c>
      <c r="AT184" s="232" t="s">
        <v>255</v>
      </c>
      <c r="AU184" s="232" t="s">
        <v>86</v>
      </c>
      <c r="AY184" s="17" t="s">
        <v>251</v>
      </c>
      <c r="BE184" s="233">
        <f>IF(N184="základní",J184,0)</f>
        <v>0</v>
      </c>
      <c r="BF184" s="233">
        <f>IF(N184="snížená",J184,0)</f>
        <v>0</v>
      </c>
      <c r="BG184" s="233">
        <f>IF(N184="zákl. přenesená",J184,0)</f>
        <v>0</v>
      </c>
      <c r="BH184" s="233">
        <f>IF(N184="sníž. přenesená",J184,0)</f>
        <v>0</v>
      </c>
      <c r="BI184" s="233">
        <f>IF(N184="nulová",J184,0)</f>
        <v>0</v>
      </c>
      <c r="BJ184" s="17" t="s">
        <v>84</v>
      </c>
      <c r="BK184" s="233">
        <f>ROUND(I184*H184,2)</f>
        <v>0</v>
      </c>
      <c r="BL184" s="17" t="s">
        <v>254</v>
      </c>
      <c r="BM184" s="232" t="s">
        <v>3274</v>
      </c>
    </row>
    <row r="185" s="2" customFormat="1">
      <c r="A185" s="38"/>
      <c r="B185" s="39"/>
      <c r="C185" s="40"/>
      <c r="D185" s="234" t="s">
        <v>260</v>
      </c>
      <c r="E185" s="40"/>
      <c r="F185" s="235" t="s">
        <v>966</v>
      </c>
      <c r="G185" s="40"/>
      <c r="H185" s="40"/>
      <c r="I185" s="236"/>
      <c r="J185" s="40"/>
      <c r="K185" s="40"/>
      <c r="L185" s="44"/>
      <c r="M185" s="237"/>
      <c r="N185" s="238"/>
      <c r="O185" s="91"/>
      <c r="P185" s="91"/>
      <c r="Q185" s="91"/>
      <c r="R185" s="91"/>
      <c r="S185" s="91"/>
      <c r="T185" s="92"/>
      <c r="U185" s="38"/>
      <c r="V185" s="38"/>
      <c r="W185" s="38"/>
      <c r="X185" s="38"/>
      <c r="Y185" s="38"/>
      <c r="Z185" s="38"/>
      <c r="AA185" s="38"/>
      <c r="AB185" s="38"/>
      <c r="AC185" s="38"/>
      <c r="AD185" s="38"/>
      <c r="AE185" s="38"/>
      <c r="AT185" s="17" t="s">
        <v>260</v>
      </c>
      <c r="AU185" s="17" t="s">
        <v>86</v>
      </c>
    </row>
    <row r="186" s="2" customFormat="1">
      <c r="A186" s="38"/>
      <c r="B186" s="39"/>
      <c r="C186" s="40"/>
      <c r="D186" s="240" t="s">
        <v>274</v>
      </c>
      <c r="E186" s="40"/>
      <c r="F186" s="241" t="s">
        <v>967</v>
      </c>
      <c r="G186" s="40"/>
      <c r="H186" s="40"/>
      <c r="I186" s="236"/>
      <c r="J186" s="40"/>
      <c r="K186" s="40"/>
      <c r="L186" s="44"/>
      <c r="M186" s="237"/>
      <c r="N186" s="238"/>
      <c r="O186" s="91"/>
      <c r="P186" s="91"/>
      <c r="Q186" s="91"/>
      <c r="R186" s="91"/>
      <c r="S186" s="91"/>
      <c r="T186" s="92"/>
      <c r="U186" s="38"/>
      <c r="V186" s="38"/>
      <c r="W186" s="38"/>
      <c r="X186" s="38"/>
      <c r="Y186" s="38"/>
      <c r="Z186" s="38"/>
      <c r="AA186" s="38"/>
      <c r="AB186" s="38"/>
      <c r="AC186" s="38"/>
      <c r="AD186" s="38"/>
      <c r="AE186" s="38"/>
      <c r="AT186" s="17" t="s">
        <v>274</v>
      </c>
      <c r="AU186" s="17" t="s">
        <v>86</v>
      </c>
    </row>
    <row r="187" s="12" customFormat="1">
      <c r="A187" s="12"/>
      <c r="B187" s="242"/>
      <c r="C187" s="243"/>
      <c r="D187" s="234" t="s">
        <v>276</v>
      </c>
      <c r="E187" s="244" t="s">
        <v>1</v>
      </c>
      <c r="F187" s="245" t="s">
        <v>3275</v>
      </c>
      <c r="G187" s="243"/>
      <c r="H187" s="246">
        <v>1</v>
      </c>
      <c r="I187" s="247"/>
      <c r="J187" s="243"/>
      <c r="K187" s="243"/>
      <c r="L187" s="248"/>
      <c r="M187" s="249"/>
      <c r="N187" s="250"/>
      <c r="O187" s="250"/>
      <c r="P187" s="250"/>
      <c r="Q187" s="250"/>
      <c r="R187" s="250"/>
      <c r="S187" s="250"/>
      <c r="T187" s="251"/>
      <c r="U187" s="12"/>
      <c r="V187" s="12"/>
      <c r="W187" s="12"/>
      <c r="X187" s="12"/>
      <c r="Y187" s="12"/>
      <c r="Z187" s="12"/>
      <c r="AA187" s="12"/>
      <c r="AB187" s="12"/>
      <c r="AC187" s="12"/>
      <c r="AD187" s="12"/>
      <c r="AE187" s="12"/>
      <c r="AT187" s="252" t="s">
        <v>276</v>
      </c>
      <c r="AU187" s="252" t="s">
        <v>86</v>
      </c>
      <c r="AV187" s="12" t="s">
        <v>86</v>
      </c>
      <c r="AW187" s="12" t="s">
        <v>32</v>
      </c>
      <c r="AX187" s="12" t="s">
        <v>84</v>
      </c>
      <c r="AY187" s="252" t="s">
        <v>251</v>
      </c>
    </row>
    <row r="188" s="11" customFormat="1" ht="22.8" customHeight="1">
      <c r="A188" s="11"/>
      <c r="B188" s="206"/>
      <c r="C188" s="207"/>
      <c r="D188" s="208" t="s">
        <v>75</v>
      </c>
      <c r="E188" s="272" t="s">
        <v>970</v>
      </c>
      <c r="F188" s="272" t="s">
        <v>971</v>
      </c>
      <c r="G188" s="207"/>
      <c r="H188" s="207"/>
      <c r="I188" s="210"/>
      <c r="J188" s="273">
        <f>BK188</f>
        <v>0</v>
      </c>
      <c r="K188" s="207"/>
      <c r="L188" s="212"/>
      <c r="M188" s="213"/>
      <c r="N188" s="214"/>
      <c r="O188" s="214"/>
      <c r="P188" s="215">
        <f>SUM(P189:P206)</f>
        <v>0</v>
      </c>
      <c r="Q188" s="214"/>
      <c r="R188" s="215">
        <f>SUM(R189:R206)</f>
        <v>0</v>
      </c>
      <c r="S188" s="214"/>
      <c r="T188" s="216">
        <f>SUM(T189:T206)</f>
        <v>0</v>
      </c>
      <c r="U188" s="11"/>
      <c r="V188" s="11"/>
      <c r="W188" s="11"/>
      <c r="X188" s="11"/>
      <c r="Y188" s="11"/>
      <c r="Z188" s="11"/>
      <c r="AA188" s="11"/>
      <c r="AB188" s="11"/>
      <c r="AC188" s="11"/>
      <c r="AD188" s="11"/>
      <c r="AE188" s="11"/>
      <c r="AR188" s="217" t="s">
        <v>84</v>
      </c>
      <c r="AT188" s="218" t="s">
        <v>75</v>
      </c>
      <c r="AU188" s="218" t="s">
        <v>84</v>
      </c>
      <c r="AY188" s="217" t="s">
        <v>251</v>
      </c>
      <c r="BK188" s="219">
        <f>SUM(BK189:BK206)</f>
        <v>0</v>
      </c>
    </row>
    <row r="189" s="2" customFormat="1" ht="37.8" customHeight="1">
      <c r="A189" s="38"/>
      <c r="B189" s="39"/>
      <c r="C189" s="220" t="s">
        <v>342</v>
      </c>
      <c r="D189" s="220" t="s">
        <v>255</v>
      </c>
      <c r="E189" s="221" t="s">
        <v>1031</v>
      </c>
      <c r="F189" s="222" t="s">
        <v>1032</v>
      </c>
      <c r="G189" s="223" t="s">
        <v>681</v>
      </c>
      <c r="H189" s="224">
        <v>2.8799999999999999</v>
      </c>
      <c r="I189" s="225"/>
      <c r="J189" s="226">
        <f>ROUND(I189*H189,2)</f>
        <v>0</v>
      </c>
      <c r="K189" s="227"/>
      <c r="L189" s="44"/>
      <c r="M189" s="228" t="s">
        <v>1</v>
      </c>
      <c r="N189" s="229" t="s">
        <v>41</v>
      </c>
      <c r="O189" s="91"/>
      <c r="P189" s="230">
        <f>O189*H189</f>
        <v>0</v>
      </c>
      <c r="Q189" s="230">
        <v>0</v>
      </c>
      <c r="R189" s="230">
        <f>Q189*H189</f>
        <v>0</v>
      </c>
      <c r="S189" s="230">
        <v>0</v>
      </c>
      <c r="T189" s="231">
        <f>S189*H189</f>
        <v>0</v>
      </c>
      <c r="U189" s="38"/>
      <c r="V189" s="38"/>
      <c r="W189" s="38"/>
      <c r="X189" s="38"/>
      <c r="Y189" s="38"/>
      <c r="Z189" s="38"/>
      <c r="AA189" s="38"/>
      <c r="AB189" s="38"/>
      <c r="AC189" s="38"/>
      <c r="AD189" s="38"/>
      <c r="AE189" s="38"/>
      <c r="AR189" s="232" t="s">
        <v>254</v>
      </c>
      <c r="AT189" s="232" t="s">
        <v>255</v>
      </c>
      <c r="AU189" s="232" t="s">
        <v>86</v>
      </c>
      <c r="AY189" s="17" t="s">
        <v>251</v>
      </c>
      <c r="BE189" s="233">
        <f>IF(N189="základní",J189,0)</f>
        <v>0</v>
      </c>
      <c r="BF189" s="233">
        <f>IF(N189="snížená",J189,0)</f>
        <v>0</v>
      </c>
      <c r="BG189" s="233">
        <f>IF(N189="zákl. přenesená",J189,0)</f>
        <v>0</v>
      </c>
      <c r="BH189" s="233">
        <f>IF(N189="sníž. přenesená",J189,0)</f>
        <v>0</v>
      </c>
      <c r="BI189" s="233">
        <f>IF(N189="nulová",J189,0)</f>
        <v>0</v>
      </c>
      <c r="BJ189" s="17" t="s">
        <v>84</v>
      </c>
      <c r="BK189" s="233">
        <f>ROUND(I189*H189,2)</f>
        <v>0</v>
      </c>
      <c r="BL189" s="17" t="s">
        <v>254</v>
      </c>
      <c r="BM189" s="232" t="s">
        <v>3276</v>
      </c>
    </row>
    <row r="190" s="2" customFormat="1">
      <c r="A190" s="38"/>
      <c r="B190" s="39"/>
      <c r="C190" s="40"/>
      <c r="D190" s="234" t="s">
        <v>260</v>
      </c>
      <c r="E190" s="40"/>
      <c r="F190" s="235" t="s">
        <v>1034</v>
      </c>
      <c r="G190" s="40"/>
      <c r="H190" s="40"/>
      <c r="I190" s="236"/>
      <c r="J190" s="40"/>
      <c r="K190" s="40"/>
      <c r="L190" s="44"/>
      <c r="M190" s="237"/>
      <c r="N190" s="238"/>
      <c r="O190" s="91"/>
      <c r="P190" s="91"/>
      <c r="Q190" s="91"/>
      <c r="R190" s="91"/>
      <c r="S190" s="91"/>
      <c r="T190" s="92"/>
      <c r="U190" s="38"/>
      <c r="V190" s="38"/>
      <c r="W190" s="38"/>
      <c r="X190" s="38"/>
      <c r="Y190" s="38"/>
      <c r="Z190" s="38"/>
      <c r="AA190" s="38"/>
      <c r="AB190" s="38"/>
      <c r="AC190" s="38"/>
      <c r="AD190" s="38"/>
      <c r="AE190" s="38"/>
      <c r="AT190" s="17" t="s">
        <v>260</v>
      </c>
      <c r="AU190" s="17" t="s">
        <v>86</v>
      </c>
    </row>
    <row r="191" s="2" customFormat="1">
      <c r="A191" s="38"/>
      <c r="B191" s="39"/>
      <c r="C191" s="40"/>
      <c r="D191" s="240" t="s">
        <v>274</v>
      </c>
      <c r="E191" s="40"/>
      <c r="F191" s="241" t="s">
        <v>1035</v>
      </c>
      <c r="G191" s="40"/>
      <c r="H191" s="40"/>
      <c r="I191" s="236"/>
      <c r="J191" s="40"/>
      <c r="K191" s="40"/>
      <c r="L191" s="44"/>
      <c r="M191" s="237"/>
      <c r="N191" s="238"/>
      <c r="O191" s="91"/>
      <c r="P191" s="91"/>
      <c r="Q191" s="91"/>
      <c r="R191" s="91"/>
      <c r="S191" s="91"/>
      <c r="T191" s="92"/>
      <c r="U191" s="38"/>
      <c r="V191" s="38"/>
      <c r="W191" s="38"/>
      <c r="X191" s="38"/>
      <c r="Y191" s="38"/>
      <c r="Z191" s="38"/>
      <c r="AA191" s="38"/>
      <c r="AB191" s="38"/>
      <c r="AC191" s="38"/>
      <c r="AD191" s="38"/>
      <c r="AE191" s="38"/>
      <c r="AT191" s="17" t="s">
        <v>274</v>
      </c>
      <c r="AU191" s="17" t="s">
        <v>86</v>
      </c>
    </row>
    <row r="192" s="12" customFormat="1">
      <c r="A192" s="12"/>
      <c r="B192" s="242"/>
      <c r="C192" s="243"/>
      <c r="D192" s="234" t="s">
        <v>276</v>
      </c>
      <c r="E192" s="244" t="s">
        <v>1</v>
      </c>
      <c r="F192" s="245" t="s">
        <v>3277</v>
      </c>
      <c r="G192" s="243"/>
      <c r="H192" s="246">
        <v>2.8799999999999999</v>
      </c>
      <c r="I192" s="247"/>
      <c r="J192" s="243"/>
      <c r="K192" s="243"/>
      <c r="L192" s="248"/>
      <c r="M192" s="249"/>
      <c r="N192" s="250"/>
      <c r="O192" s="250"/>
      <c r="P192" s="250"/>
      <c r="Q192" s="250"/>
      <c r="R192" s="250"/>
      <c r="S192" s="250"/>
      <c r="T192" s="251"/>
      <c r="U192" s="12"/>
      <c r="V192" s="12"/>
      <c r="W192" s="12"/>
      <c r="X192" s="12"/>
      <c r="Y192" s="12"/>
      <c r="Z192" s="12"/>
      <c r="AA192" s="12"/>
      <c r="AB192" s="12"/>
      <c r="AC192" s="12"/>
      <c r="AD192" s="12"/>
      <c r="AE192" s="12"/>
      <c r="AT192" s="252" t="s">
        <v>276</v>
      </c>
      <c r="AU192" s="252" t="s">
        <v>86</v>
      </c>
      <c r="AV192" s="12" t="s">
        <v>86</v>
      </c>
      <c r="AW192" s="12" t="s">
        <v>32</v>
      </c>
      <c r="AX192" s="12" t="s">
        <v>76</v>
      </c>
      <c r="AY192" s="252" t="s">
        <v>251</v>
      </c>
    </row>
    <row r="193" s="15" customFormat="1">
      <c r="A193" s="15"/>
      <c r="B193" s="274"/>
      <c r="C193" s="275"/>
      <c r="D193" s="234" t="s">
        <v>276</v>
      </c>
      <c r="E193" s="276" t="s">
        <v>3207</v>
      </c>
      <c r="F193" s="277" t="s">
        <v>423</v>
      </c>
      <c r="G193" s="275"/>
      <c r="H193" s="278">
        <v>2.8799999999999999</v>
      </c>
      <c r="I193" s="279"/>
      <c r="J193" s="275"/>
      <c r="K193" s="275"/>
      <c r="L193" s="280"/>
      <c r="M193" s="281"/>
      <c r="N193" s="282"/>
      <c r="O193" s="282"/>
      <c r="P193" s="282"/>
      <c r="Q193" s="282"/>
      <c r="R193" s="282"/>
      <c r="S193" s="282"/>
      <c r="T193" s="283"/>
      <c r="U193" s="15"/>
      <c r="V193" s="15"/>
      <c r="W193" s="15"/>
      <c r="X193" s="15"/>
      <c r="Y193" s="15"/>
      <c r="Z193" s="15"/>
      <c r="AA193" s="15"/>
      <c r="AB193" s="15"/>
      <c r="AC193" s="15"/>
      <c r="AD193" s="15"/>
      <c r="AE193" s="15"/>
      <c r="AT193" s="284" t="s">
        <v>276</v>
      </c>
      <c r="AU193" s="284" t="s">
        <v>86</v>
      </c>
      <c r="AV193" s="15" t="s">
        <v>254</v>
      </c>
      <c r="AW193" s="15" t="s">
        <v>32</v>
      </c>
      <c r="AX193" s="15" t="s">
        <v>84</v>
      </c>
      <c r="AY193" s="284" t="s">
        <v>251</v>
      </c>
    </row>
    <row r="194" s="2" customFormat="1" ht="24.15" customHeight="1">
      <c r="A194" s="38"/>
      <c r="B194" s="39"/>
      <c r="C194" s="220" t="s">
        <v>350</v>
      </c>
      <c r="D194" s="220" t="s">
        <v>255</v>
      </c>
      <c r="E194" s="221" t="s">
        <v>1990</v>
      </c>
      <c r="F194" s="222" t="s">
        <v>1991</v>
      </c>
      <c r="G194" s="223" t="s">
        <v>681</v>
      </c>
      <c r="H194" s="224">
        <v>2.8799999999999999</v>
      </c>
      <c r="I194" s="225"/>
      <c r="J194" s="226">
        <f>ROUND(I194*H194,2)</f>
        <v>0</v>
      </c>
      <c r="K194" s="227"/>
      <c r="L194" s="44"/>
      <c r="M194" s="228" t="s">
        <v>1</v>
      </c>
      <c r="N194" s="229" t="s">
        <v>41</v>
      </c>
      <c r="O194" s="91"/>
      <c r="P194" s="230">
        <f>O194*H194</f>
        <v>0</v>
      </c>
      <c r="Q194" s="230">
        <v>0</v>
      </c>
      <c r="R194" s="230">
        <f>Q194*H194</f>
        <v>0</v>
      </c>
      <c r="S194" s="230">
        <v>0</v>
      </c>
      <c r="T194" s="231">
        <f>S194*H194</f>
        <v>0</v>
      </c>
      <c r="U194" s="38"/>
      <c r="V194" s="38"/>
      <c r="W194" s="38"/>
      <c r="X194" s="38"/>
      <c r="Y194" s="38"/>
      <c r="Z194" s="38"/>
      <c r="AA194" s="38"/>
      <c r="AB194" s="38"/>
      <c r="AC194" s="38"/>
      <c r="AD194" s="38"/>
      <c r="AE194" s="38"/>
      <c r="AR194" s="232" t="s">
        <v>254</v>
      </c>
      <c r="AT194" s="232" t="s">
        <v>255</v>
      </c>
      <c r="AU194" s="232" t="s">
        <v>86</v>
      </c>
      <c r="AY194" s="17" t="s">
        <v>251</v>
      </c>
      <c r="BE194" s="233">
        <f>IF(N194="základní",J194,0)</f>
        <v>0</v>
      </c>
      <c r="BF194" s="233">
        <f>IF(N194="snížená",J194,0)</f>
        <v>0</v>
      </c>
      <c r="BG194" s="233">
        <f>IF(N194="zákl. přenesená",J194,0)</f>
        <v>0</v>
      </c>
      <c r="BH194" s="233">
        <f>IF(N194="sníž. přenesená",J194,0)</f>
        <v>0</v>
      </c>
      <c r="BI194" s="233">
        <f>IF(N194="nulová",J194,0)</f>
        <v>0</v>
      </c>
      <c r="BJ194" s="17" t="s">
        <v>84</v>
      </c>
      <c r="BK194" s="233">
        <f>ROUND(I194*H194,2)</f>
        <v>0</v>
      </c>
      <c r="BL194" s="17" t="s">
        <v>254</v>
      </c>
      <c r="BM194" s="232" t="s">
        <v>3278</v>
      </c>
    </row>
    <row r="195" s="2" customFormat="1">
      <c r="A195" s="38"/>
      <c r="B195" s="39"/>
      <c r="C195" s="40"/>
      <c r="D195" s="234" t="s">
        <v>260</v>
      </c>
      <c r="E195" s="40"/>
      <c r="F195" s="235" t="s">
        <v>1993</v>
      </c>
      <c r="G195" s="40"/>
      <c r="H195" s="40"/>
      <c r="I195" s="236"/>
      <c r="J195" s="40"/>
      <c r="K195" s="40"/>
      <c r="L195" s="44"/>
      <c r="M195" s="237"/>
      <c r="N195" s="238"/>
      <c r="O195" s="91"/>
      <c r="P195" s="91"/>
      <c r="Q195" s="91"/>
      <c r="R195" s="91"/>
      <c r="S195" s="91"/>
      <c r="T195" s="92"/>
      <c r="U195" s="38"/>
      <c r="V195" s="38"/>
      <c r="W195" s="38"/>
      <c r="X195" s="38"/>
      <c r="Y195" s="38"/>
      <c r="Z195" s="38"/>
      <c r="AA195" s="38"/>
      <c r="AB195" s="38"/>
      <c r="AC195" s="38"/>
      <c r="AD195" s="38"/>
      <c r="AE195" s="38"/>
      <c r="AT195" s="17" t="s">
        <v>260</v>
      </c>
      <c r="AU195" s="17" t="s">
        <v>86</v>
      </c>
    </row>
    <row r="196" s="2" customFormat="1">
      <c r="A196" s="38"/>
      <c r="B196" s="39"/>
      <c r="C196" s="40"/>
      <c r="D196" s="240" t="s">
        <v>274</v>
      </c>
      <c r="E196" s="40"/>
      <c r="F196" s="241" t="s">
        <v>1994</v>
      </c>
      <c r="G196" s="40"/>
      <c r="H196" s="40"/>
      <c r="I196" s="236"/>
      <c r="J196" s="40"/>
      <c r="K196" s="40"/>
      <c r="L196" s="44"/>
      <c r="M196" s="237"/>
      <c r="N196" s="238"/>
      <c r="O196" s="91"/>
      <c r="P196" s="91"/>
      <c r="Q196" s="91"/>
      <c r="R196" s="91"/>
      <c r="S196" s="91"/>
      <c r="T196" s="92"/>
      <c r="U196" s="38"/>
      <c r="V196" s="38"/>
      <c r="W196" s="38"/>
      <c r="X196" s="38"/>
      <c r="Y196" s="38"/>
      <c r="Z196" s="38"/>
      <c r="AA196" s="38"/>
      <c r="AB196" s="38"/>
      <c r="AC196" s="38"/>
      <c r="AD196" s="38"/>
      <c r="AE196" s="38"/>
      <c r="AT196" s="17" t="s">
        <v>274</v>
      </c>
      <c r="AU196" s="17" t="s">
        <v>86</v>
      </c>
    </row>
    <row r="197" s="12" customFormat="1">
      <c r="A197" s="12"/>
      <c r="B197" s="242"/>
      <c r="C197" s="243"/>
      <c r="D197" s="234" t="s">
        <v>276</v>
      </c>
      <c r="E197" s="244" t="s">
        <v>1</v>
      </c>
      <c r="F197" s="245" t="s">
        <v>3207</v>
      </c>
      <c r="G197" s="243"/>
      <c r="H197" s="246">
        <v>2.8799999999999999</v>
      </c>
      <c r="I197" s="247"/>
      <c r="J197" s="243"/>
      <c r="K197" s="243"/>
      <c r="L197" s="248"/>
      <c r="M197" s="249"/>
      <c r="N197" s="250"/>
      <c r="O197" s="250"/>
      <c r="P197" s="250"/>
      <c r="Q197" s="250"/>
      <c r="R197" s="250"/>
      <c r="S197" s="250"/>
      <c r="T197" s="251"/>
      <c r="U197" s="12"/>
      <c r="V197" s="12"/>
      <c r="W197" s="12"/>
      <c r="X197" s="12"/>
      <c r="Y197" s="12"/>
      <c r="Z197" s="12"/>
      <c r="AA197" s="12"/>
      <c r="AB197" s="12"/>
      <c r="AC197" s="12"/>
      <c r="AD197" s="12"/>
      <c r="AE197" s="12"/>
      <c r="AT197" s="252" t="s">
        <v>276</v>
      </c>
      <c r="AU197" s="252" t="s">
        <v>86</v>
      </c>
      <c r="AV197" s="12" t="s">
        <v>86</v>
      </c>
      <c r="AW197" s="12" t="s">
        <v>32</v>
      </c>
      <c r="AX197" s="12" t="s">
        <v>84</v>
      </c>
      <c r="AY197" s="252" t="s">
        <v>251</v>
      </c>
    </row>
    <row r="198" s="2" customFormat="1" ht="16.5" customHeight="1">
      <c r="A198" s="38"/>
      <c r="B198" s="39"/>
      <c r="C198" s="220" t="s">
        <v>357</v>
      </c>
      <c r="D198" s="220" t="s">
        <v>255</v>
      </c>
      <c r="E198" s="221" t="s">
        <v>1996</v>
      </c>
      <c r="F198" s="222" t="s">
        <v>1997</v>
      </c>
      <c r="G198" s="223" t="s">
        <v>681</v>
      </c>
      <c r="H198" s="224">
        <v>54.719999999999999</v>
      </c>
      <c r="I198" s="225"/>
      <c r="J198" s="226">
        <f>ROUND(I198*H198,2)</f>
        <v>0</v>
      </c>
      <c r="K198" s="227"/>
      <c r="L198" s="44"/>
      <c r="M198" s="228" t="s">
        <v>1</v>
      </c>
      <c r="N198" s="229" t="s">
        <v>41</v>
      </c>
      <c r="O198" s="91"/>
      <c r="P198" s="230">
        <f>O198*H198</f>
        <v>0</v>
      </c>
      <c r="Q198" s="230">
        <v>0</v>
      </c>
      <c r="R198" s="230">
        <f>Q198*H198</f>
        <v>0</v>
      </c>
      <c r="S198" s="230">
        <v>0</v>
      </c>
      <c r="T198" s="231">
        <f>S198*H198</f>
        <v>0</v>
      </c>
      <c r="U198" s="38"/>
      <c r="V198" s="38"/>
      <c r="W198" s="38"/>
      <c r="X198" s="38"/>
      <c r="Y198" s="38"/>
      <c r="Z198" s="38"/>
      <c r="AA198" s="38"/>
      <c r="AB198" s="38"/>
      <c r="AC198" s="38"/>
      <c r="AD198" s="38"/>
      <c r="AE198" s="38"/>
      <c r="AR198" s="232" t="s">
        <v>254</v>
      </c>
      <c r="AT198" s="232" t="s">
        <v>255</v>
      </c>
      <c r="AU198" s="232" t="s">
        <v>86</v>
      </c>
      <c r="AY198" s="17" t="s">
        <v>251</v>
      </c>
      <c r="BE198" s="233">
        <f>IF(N198="základní",J198,0)</f>
        <v>0</v>
      </c>
      <c r="BF198" s="233">
        <f>IF(N198="snížená",J198,0)</f>
        <v>0</v>
      </c>
      <c r="BG198" s="233">
        <f>IF(N198="zákl. přenesená",J198,0)</f>
        <v>0</v>
      </c>
      <c r="BH198" s="233">
        <f>IF(N198="sníž. přenesená",J198,0)</f>
        <v>0</v>
      </c>
      <c r="BI198" s="233">
        <f>IF(N198="nulová",J198,0)</f>
        <v>0</v>
      </c>
      <c r="BJ198" s="17" t="s">
        <v>84</v>
      </c>
      <c r="BK198" s="233">
        <f>ROUND(I198*H198,2)</f>
        <v>0</v>
      </c>
      <c r="BL198" s="17" t="s">
        <v>254</v>
      </c>
      <c r="BM198" s="232" t="s">
        <v>3279</v>
      </c>
    </row>
    <row r="199" s="2" customFormat="1">
      <c r="A199" s="38"/>
      <c r="B199" s="39"/>
      <c r="C199" s="40"/>
      <c r="D199" s="234" t="s">
        <v>260</v>
      </c>
      <c r="E199" s="40"/>
      <c r="F199" s="235" t="s">
        <v>1999</v>
      </c>
      <c r="G199" s="40"/>
      <c r="H199" s="40"/>
      <c r="I199" s="236"/>
      <c r="J199" s="40"/>
      <c r="K199" s="40"/>
      <c r="L199" s="44"/>
      <c r="M199" s="237"/>
      <c r="N199" s="238"/>
      <c r="O199" s="91"/>
      <c r="P199" s="91"/>
      <c r="Q199" s="91"/>
      <c r="R199" s="91"/>
      <c r="S199" s="91"/>
      <c r="T199" s="92"/>
      <c r="U199" s="38"/>
      <c r="V199" s="38"/>
      <c r="W199" s="38"/>
      <c r="X199" s="38"/>
      <c r="Y199" s="38"/>
      <c r="Z199" s="38"/>
      <c r="AA199" s="38"/>
      <c r="AB199" s="38"/>
      <c r="AC199" s="38"/>
      <c r="AD199" s="38"/>
      <c r="AE199" s="38"/>
      <c r="AT199" s="17" t="s">
        <v>260</v>
      </c>
      <c r="AU199" s="17" t="s">
        <v>86</v>
      </c>
    </row>
    <row r="200" s="2" customFormat="1">
      <c r="A200" s="38"/>
      <c r="B200" s="39"/>
      <c r="C200" s="40"/>
      <c r="D200" s="240" t="s">
        <v>274</v>
      </c>
      <c r="E200" s="40"/>
      <c r="F200" s="241" t="s">
        <v>2000</v>
      </c>
      <c r="G200" s="40"/>
      <c r="H200" s="40"/>
      <c r="I200" s="236"/>
      <c r="J200" s="40"/>
      <c r="K200" s="40"/>
      <c r="L200" s="44"/>
      <c r="M200" s="237"/>
      <c r="N200" s="238"/>
      <c r="O200" s="91"/>
      <c r="P200" s="91"/>
      <c r="Q200" s="91"/>
      <c r="R200" s="91"/>
      <c r="S200" s="91"/>
      <c r="T200" s="92"/>
      <c r="U200" s="38"/>
      <c r="V200" s="38"/>
      <c r="W200" s="38"/>
      <c r="X200" s="38"/>
      <c r="Y200" s="38"/>
      <c r="Z200" s="38"/>
      <c r="AA200" s="38"/>
      <c r="AB200" s="38"/>
      <c r="AC200" s="38"/>
      <c r="AD200" s="38"/>
      <c r="AE200" s="38"/>
      <c r="AT200" s="17" t="s">
        <v>274</v>
      </c>
      <c r="AU200" s="17" t="s">
        <v>86</v>
      </c>
    </row>
    <row r="201" s="13" customFormat="1">
      <c r="A201" s="13"/>
      <c r="B201" s="253"/>
      <c r="C201" s="254"/>
      <c r="D201" s="234" t="s">
        <v>276</v>
      </c>
      <c r="E201" s="255" t="s">
        <v>1</v>
      </c>
      <c r="F201" s="256" t="s">
        <v>992</v>
      </c>
      <c r="G201" s="254"/>
      <c r="H201" s="255" t="s">
        <v>1</v>
      </c>
      <c r="I201" s="257"/>
      <c r="J201" s="254"/>
      <c r="K201" s="254"/>
      <c r="L201" s="258"/>
      <c r="M201" s="259"/>
      <c r="N201" s="260"/>
      <c r="O201" s="260"/>
      <c r="P201" s="260"/>
      <c r="Q201" s="260"/>
      <c r="R201" s="260"/>
      <c r="S201" s="260"/>
      <c r="T201" s="261"/>
      <c r="U201" s="13"/>
      <c r="V201" s="13"/>
      <c r="W201" s="13"/>
      <c r="X201" s="13"/>
      <c r="Y201" s="13"/>
      <c r="Z201" s="13"/>
      <c r="AA201" s="13"/>
      <c r="AB201" s="13"/>
      <c r="AC201" s="13"/>
      <c r="AD201" s="13"/>
      <c r="AE201" s="13"/>
      <c r="AT201" s="262" t="s">
        <v>276</v>
      </c>
      <c r="AU201" s="262" t="s">
        <v>86</v>
      </c>
      <c r="AV201" s="13" t="s">
        <v>84</v>
      </c>
      <c r="AW201" s="13" t="s">
        <v>32</v>
      </c>
      <c r="AX201" s="13" t="s">
        <v>76</v>
      </c>
      <c r="AY201" s="262" t="s">
        <v>251</v>
      </c>
    </row>
    <row r="202" s="12" customFormat="1">
      <c r="A202" s="12"/>
      <c r="B202" s="242"/>
      <c r="C202" s="243"/>
      <c r="D202" s="234" t="s">
        <v>276</v>
      </c>
      <c r="E202" s="244" t="s">
        <v>1</v>
      </c>
      <c r="F202" s="245" t="s">
        <v>3280</v>
      </c>
      <c r="G202" s="243"/>
      <c r="H202" s="246">
        <v>54.719999999999999</v>
      </c>
      <c r="I202" s="247"/>
      <c r="J202" s="243"/>
      <c r="K202" s="243"/>
      <c r="L202" s="248"/>
      <c r="M202" s="249"/>
      <c r="N202" s="250"/>
      <c r="O202" s="250"/>
      <c r="P202" s="250"/>
      <c r="Q202" s="250"/>
      <c r="R202" s="250"/>
      <c r="S202" s="250"/>
      <c r="T202" s="251"/>
      <c r="U202" s="12"/>
      <c r="V202" s="12"/>
      <c r="W202" s="12"/>
      <c r="X202" s="12"/>
      <c r="Y202" s="12"/>
      <c r="Z202" s="12"/>
      <c r="AA202" s="12"/>
      <c r="AB202" s="12"/>
      <c r="AC202" s="12"/>
      <c r="AD202" s="12"/>
      <c r="AE202" s="12"/>
      <c r="AT202" s="252" t="s">
        <v>276</v>
      </c>
      <c r="AU202" s="252" t="s">
        <v>86</v>
      </c>
      <c r="AV202" s="12" t="s">
        <v>86</v>
      </c>
      <c r="AW202" s="12" t="s">
        <v>32</v>
      </c>
      <c r="AX202" s="12" t="s">
        <v>84</v>
      </c>
      <c r="AY202" s="252" t="s">
        <v>251</v>
      </c>
    </row>
    <row r="203" s="2" customFormat="1" ht="24.15" customHeight="1">
      <c r="A203" s="38"/>
      <c r="B203" s="39"/>
      <c r="C203" s="220" t="s">
        <v>363</v>
      </c>
      <c r="D203" s="220" t="s">
        <v>255</v>
      </c>
      <c r="E203" s="221" t="s">
        <v>2004</v>
      </c>
      <c r="F203" s="222" t="s">
        <v>2005</v>
      </c>
      <c r="G203" s="223" t="s">
        <v>681</v>
      </c>
      <c r="H203" s="224">
        <v>2.8799999999999999</v>
      </c>
      <c r="I203" s="225"/>
      <c r="J203" s="226">
        <f>ROUND(I203*H203,2)</f>
        <v>0</v>
      </c>
      <c r="K203" s="227"/>
      <c r="L203" s="44"/>
      <c r="M203" s="228" t="s">
        <v>1</v>
      </c>
      <c r="N203" s="229" t="s">
        <v>41</v>
      </c>
      <c r="O203" s="91"/>
      <c r="P203" s="230">
        <f>O203*H203</f>
        <v>0</v>
      </c>
      <c r="Q203" s="230">
        <v>0</v>
      </c>
      <c r="R203" s="230">
        <f>Q203*H203</f>
        <v>0</v>
      </c>
      <c r="S203" s="230">
        <v>0</v>
      </c>
      <c r="T203" s="231">
        <f>S203*H203</f>
        <v>0</v>
      </c>
      <c r="U203" s="38"/>
      <c r="V203" s="38"/>
      <c r="W203" s="38"/>
      <c r="X203" s="38"/>
      <c r="Y203" s="38"/>
      <c r="Z203" s="38"/>
      <c r="AA203" s="38"/>
      <c r="AB203" s="38"/>
      <c r="AC203" s="38"/>
      <c r="AD203" s="38"/>
      <c r="AE203" s="38"/>
      <c r="AR203" s="232" t="s">
        <v>254</v>
      </c>
      <c r="AT203" s="232" t="s">
        <v>255</v>
      </c>
      <c r="AU203" s="232" t="s">
        <v>86</v>
      </c>
      <c r="AY203" s="17" t="s">
        <v>251</v>
      </c>
      <c r="BE203" s="233">
        <f>IF(N203="základní",J203,0)</f>
        <v>0</v>
      </c>
      <c r="BF203" s="233">
        <f>IF(N203="snížená",J203,0)</f>
        <v>0</v>
      </c>
      <c r="BG203" s="233">
        <f>IF(N203="zákl. přenesená",J203,0)</f>
        <v>0</v>
      </c>
      <c r="BH203" s="233">
        <f>IF(N203="sníž. přenesená",J203,0)</f>
        <v>0</v>
      </c>
      <c r="BI203" s="233">
        <f>IF(N203="nulová",J203,0)</f>
        <v>0</v>
      </c>
      <c r="BJ203" s="17" t="s">
        <v>84</v>
      </c>
      <c r="BK203" s="233">
        <f>ROUND(I203*H203,2)</f>
        <v>0</v>
      </c>
      <c r="BL203" s="17" t="s">
        <v>254</v>
      </c>
      <c r="BM203" s="232" t="s">
        <v>3281</v>
      </c>
    </row>
    <row r="204" s="2" customFormat="1">
      <c r="A204" s="38"/>
      <c r="B204" s="39"/>
      <c r="C204" s="40"/>
      <c r="D204" s="234" t="s">
        <v>260</v>
      </c>
      <c r="E204" s="40"/>
      <c r="F204" s="235" t="s">
        <v>2007</v>
      </c>
      <c r="G204" s="40"/>
      <c r="H204" s="40"/>
      <c r="I204" s="236"/>
      <c r="J204" s="40"/>
      <c r="K204" s="40"/>
      <c r="L204" s="44"/>
      <c r="M204" s="237"/>
      <c r="N204" s="238"/>
      <c r="O204" s="91"/>
      <c r="P204" s="91"/>
      <c r="Q204" s="91"/>
      <c r="R204" s="91"/>
      <c r="S204" s="91"/>
      <c r="T204" s="92"/>
      <c r="U204" s="38"/>
      <c r="V204" s="38"/>
      <c r="W204" s="38"/>
      <c r="X204" s="38"/>
      <c r="Y204" s="38"/>
      <c r="Z204" s="38"/>
      <c r="AA204" s="38"/>
      <c r="AB204" s="38"/>
      <c r="AC204" s="38"/>
      <c r="AD204" s="38"/>
      <c r="AE204" s="38"/>
      <c r="AT204" s="17" t="s">
        <v>260</v>
      </c>
      <c r="AU204" s="17" t="s">
        <v>86</v>
      </c>
    </row>
    <row r="205" s="2" customFormat="1">
      <c r="A205" s="38"/>
      <c r="B205" s="39"/>
      <c r="C205" s="40"/>
      <c r="D205" s="240" t="s">
        <v>274</v>
      </c>
      <c r="E205" s="40"/>
      <c r="F205" s="241" t="s">
        <v>2008</v>
      </c>
      <c r="G205" s="40"/>
      <c r="H205" s="40"/>
      <c r="I205" s="236"/>
      <c r="J205" s="40"/>
      <c r="K205" s="40"/>
      <c r="L205" s="44"/>
      <c r="M205" s="237"/>
      <c r="N205" s="238"/>
      <c r="O205" s="91"/>
      <c r="P205" s="91"/>
      <c r="Q205" s="91"/>
      <c r="R205" s="91"/>
      <c r="S205" s="91"/>
      <c r="T205" s="92"/>
      <c r="U205" s="38"/>
      <c r="V205" s="38"/>
      <c r="W205" s="38"/>
      <c r="X205" s="38"/>
      <c r="Y205" s="38"/>
      <c r="Z205" s="38"/>
      <c r="AA205" s="38"/>
      <c r="AB205" s="38"/>
      <c r="AC205" s="38"/>
      <c r="AD205" s="38"/>
      <c r="AE205" s="38"/>
      <c r="AT205" s="17" t="s">
        <v>274</v>
      </c>
      <c r="AU205" s="17" t="s">
        <v>86</v>
      </c>
    </row>
    <row r="206" s="12" customFormat="1">
      <c r="A206" s="12"/>
      <c r="B206" s="242"/>
      <c r="C206" s="243"/>
      <c r="D206" s="234" t="s">
        <v>276</v>
      </c>
      <c r="E206" s="244" t="s">
        <v>1</v>
      </c>
      <c r="F206" s="245" t="s">
        <v>3207</v>
      </c>
      <c r="G206" s="243"/>
      <c r="H206" s="246">
        <v>2.8799999999999999</v>
      </c>
      <c r="I206" s="247"/>
      <c r="J206" s="243"/>
      <c r="K206" s="243"/>
      <c r="L206" s="248"/>
      <c r="M206" s="285"/>
      <c r="N206" s="286"/>
      <c r="O206" s="286"/>
      <c r="P206" s="286"/>
      <c r="Q206" s="286"/>
      <c r="R206" s="286"/>
      <c r="S206" s="286"/>
      <c r="T206" s="287"/>
      <c r="U206" s="12"/>
      <c r="V206" s="12"/>
      <c r="W206" s="12"/>
      <c r="X206" s="12"/>
      <c r="Y206" s="12"/>
      <c r="Z206" s="12"/>
      <c r="AA206" s="12"/>
      <c r="AB206" s="12"/>
      <c r="AC206" s="12"/>
      <c r="AD206" s="12"/>
      <c r="AE206" s="12"/>
      <c r="AT206" s="252" t="s">
        <v>276</v>
      </c>
      <c r="AU206" s="252" t="s">
        <v>86</v>
      </c>
      <c r="AV206" s="12" t="s">
        <v>86</v>
      </c>
      <c r="AW206" s="12" t="s">
        <v>32</v>
      </c>
      <c r="AX206" s="12" t="s">
        <v>84</v>
      </c>
      <c r="AY206" s="252" t="s">
        <v>251</v>
      </c>
    </row>
    <row r="207" s="2" customFormat="1" ht="6.96" customHeight="1">
      <c r="A207" s="38"/>
      <c r="B207" s="66"/>
      <c r="C207" s="67"/>
      <c r="D207" s="67"/>
      <c r="E207" s="67"/>
      <c r="F207" s="67"/>
      <c r="G207" s="67"/>
      <c r="H207" s="67"/>
      <c r="I207" s="67"/>
      <c r="J207" s="67"/>
      <c r="K207" s="67"/>
      <c r="L207" s="44"/>
      <c r="M207" s="38"/>
      <c r="O207" s="38"/>
      <c r="P207" s="38"/>
      <c r="Q207" s="38"/>
      <c r="R207" s="38"/>
      <c r="S207" s="38"/>
      <c r="T207" s="38"/>
      <c r="U207" s="38"/>
      <c r="V207" s="38"/>
      <c r="W207" s="38"/>
      <c r="X207" s="38"/>
      <c r="Y207" s="38"/>
      <c r="Z207" s="38"/>
      <c r="AA207" s="38"/>
      <c r="AB207" s="38"/>
      <c r="AC207" s="38"/>
      <c r="AD207" s="38"/>
      <c r="AE207" s="38"/>
    </row>
  </sheetData>
  <sheetProtection sheet="1" autoFilter="0" formatColumns="0" formatRows="0" objects="1" scenarios="1" spinCount="100000" saltValue="vccd/H6BoG615KC58wPby9Z718nJ0oDV9dboXDgTQxxoj3ciJ5f+ac8zffOAPGWoNAVKi1BlVGqL5ne1z5JwUA==" hashValue="Tvdf01JR+3aN7FZyR57Q2Pepbow4LwQpAjysAei930WHVtK6Q8XSRURG+9u8XJ+2tGH+6j7nfMX51McjFZjXQQ==" algorithmName="SHA-512" password="CC35"/>
  <autoFilter ref="C125:K206"/>
  <mergeCells count="12">
    <mergeCell ref="E7:H7"/>
    <mergeCell ref="E9:H9"/>
    <mergeCell ref="E11:H11"/>
    <mergeCell ref="E20:H20"/>
    <mergeCell ref="E29:H29"/>
    <mergeCell ref="E85:H85"/>
    <mergeCell ref="E87:H87"/>
    <mergeCell ref="E89:H89"/>
    <mergeCell ref="E114:H114"/>
    <mergeCell ref="E116:H116"/>
    <mergeCell ref="E118:H118"/>
    <mergeCell ref="L2:V2"/>
  </mergeCells>
  <hyperlinks>
    <hyperlink ref="F131" r:id="rId1" display="https://podminky.urs.cz/item/CS_URS_2024_02/131213701"/>
    <hyperlink ref="F136" r:id="rId2" display="https://podminky.urs.cz/item/CS_URS_2024_02/338171123"/>
    <hyperlink ref="F152" r:id="rId3" display="https://podminky.urs.cz/item/CS_URS_2024_02/348101220"/>
    <hyperlink ref="F156" r:id="rId4" display="https://podminky.urs.cz/item/CS_URS_2024_02/348401130"/>
    <hyperlink ref="F164" r:id="rId5" display="https://podminky.urs.cz/item/CS_URS_2024_02/451573111"/>
    <hyperlink ref="F168" r:id="rId6" display="https://podminky.urs.cz/item/CS_URS_2024_02/461310115"/>
    <hyperlink ref="F173" r:id="rId7" display="https://podminky.urs.cz/item/CS_URS_2024_02/961041211"/>
    <hyperlink ref="F178" r:id="rId8" display="https://podminky.urs.cz/item/CS_URS_2024_02/966071711"/>
    <hyperlink ref="F182" r:id="rId9" display="https://podminky.urs.cz/item/CS_URS_2024_02/966071822"/>
    <hyperlink ref="F186" r:id="rId10" display="https://podminky.urs.cz/item/CS_URS_2024_02/966073811"/>
    <hyperlink ref="F191" r:id="rId11" display="https://podminky.urs.cz/item/CS_URS_2024_02/997013861"/>
    <hyperlink ref="F196" r:id="rId12" display="https://podminky.urs.cz/item/CS_URS_2024_02/997211511"/>
    <hyperlink ref="F200" r:id="rId13" display="https://podminky.urs.cz/item/CS_URS_2024_02/997211519"/>
    <hyperlink ref="F205" r:id="rId14" display="https://podminky.urs.cz/item/CS_URS_2024_02/997211611"/>
  </hyperlinks>
  <pageMargins left="0.39375" right="0.39375" top="0.39375" bottom="0.39375" header="0" footer="0"/>
  <pageSetup paperSize="9" orientation="portrait" blackAndWhite="1" fitToHeight="100"/>
  <headerFooter>
    <oddFooter>&amp;CStrana &amp;P z &amp;N</oddFooter>
  </headerFooter>
  <drawing r:id="rId15"/>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85</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2" customFormat="1" ht="12" customHeight="1">
      <c r="A8" s="38"/>
      <c r="B8" s="44"/>
      <c r="C8" s="38"/>
      <c r="D8" s="150" t="s">
        <v>223</v>
      </c>
      <c r="E8" s="38"/>
      <c r="F8" s="38"/>
      <c r="G8" s="38"/>
      <c r="H8" s="38"/>
      <c r="I8" s="38"/>
      <c r="J8" s="38"/>
      <c r="K8" s="38"/>
      <c r="L8" s="63"/>
      <c r="S8" s="38"/>
      <c r="T8" s="38"/>
      <c r="U8" s="38"/>
      <c r="V8" s="38"/>
      <c r="W8" s="38"/>
      <c r="X8" s="38"/>
      <c r="Y8" s="38"/>
      <c r="Z8" s="38"/>
      <c r="AA8" s="38"/>
      <c r="AB8" s="38"/>
      <c r="AC8" s="38"/>
      <c r="AD8" s="38"/>
      <c r="AE8" s="38"/>
    </row>
    <row r="9" s="2" customFormat="1" ht="16.5" customHeight="1">
      <c r="A9" s="38"/>
      <c r="B9" s="44"/>
      <c r="C9" s="38"/>
      <c r="D9" s="38"/>
      <c r="E9" s="152" t="s">
        <v>224</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50" t="s">
        <v>18</v>
      </c>
      <c r="E11" s="38"/>
      <c r="F11" s="141" t="s">
        <v>1</v>
      </c>
      <c r="G11" s="38"/>
      <c r="H11" s="38"/>
      <c r="I11" s="150" t="s">
        <v>19</v>
      </c>
      <c r="J11" s="141" t="s">
        <v>7</v>
      </c>
      <c r="K11" s="38"/>
      <c r="L11" s="63"/>
      <c r="S11" s="38"/>
      <c r="T11" s="38"/>
      <c r="U11" s="38"/>
      <c r="V11" s="38"/>
      <c r="W11" s="38"/>
      <c r="X11" s="38"/>
      <c r="Y11" s="38"/>
      <c r="Z11" s="38"/>
      <c r="AA11" s="38"/>
      <c r="AB11" s="38"/>
      <c r="AC11" s="38"/>
      <c r="AD11" s="38"/>
      <c r="AE11" s="38"/>
    </row>
    <row r="12" s="2" customFormat="1" ht="12" customHeight="1">
      <c r="A12" s="38"/>
      <c r="B12" s="44"/>
      <c r="C12" s="38"/>
      <c r="D12" s="150" t="s">
        <v>20</v>
      </c>
      <c r="E12" s="38"/>
      <c r="F12" s="141" t="s">
        <v>21</v>
      </c>
      <c r="G12" s="38"/>
      <c r="H12" s="38"/>
      <c r="I12" s="150" t="s">
        <v>22</v>
      </c>
      <c r="J12" s="153" t="str">
        <f>'Rekapitulace stavby'!AN8</f>
        <v>12. 5. 2025</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50" t="s">
        <v>24</v>
      </c>
      <c r="E14" s="38"/>
      <c r="F14" s="38"/>
      <c r="G14" s="38"/>
      <c r="H14" s="38"/>
      <c r="I14" s="150" t="s">
        <v>25</v>
      </c>
      <c r="J14" s="141"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1" t="s">
        <v>26</v>
      </c>
      <c r="F15" s="38"/>
      <c r="G15" s="38"/>
      <c r="H15" s="38"/>
      <c r="I15" s="150" t="s">
        <v>27</v>
      </c>
      <c r="J15" s="141"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50" t="s">
        <v>28</v>
      </c>
      <c r="E17" s="38"/>
      <c r="F17" s="38"/>
      <c r="G17" s="38"/>
      <c r="H17" s="38"/>
      <c r="I17" s="15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1"/>
      <c r="G18" s="141"/>
      <c r="H18" s="141"/>
      <c r="I18" s="15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50" t="s">
        <v>30</v>
      </c>
      <c r="E20" s="38"/>
      <c r="F20" s="38"/>
      <c r="G20" s="38"/>
      <c r="H20" s="38"/>
      <c r="I20" s="150" t="s">
        <v>25</v>
      </c>
      <c r="J20" s="141"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1" t="s">
        <v>31</v>
      </c>
      <c r="F21" s="38"/>
      <c r="G21" s="38"/>
      <c r="H21" s="38"/>
      <c r="I21" s="150" t="s">
        <v>27</v>
      </c>
      <c r="J21" s="141"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50" t="s">
        <v>33</v>
      </c>
      <c r="E23" s="38"/>
      <c r="F23" s="38"/>
      <c r="G23" s="38"/>
      <c r="H23" s="38"/>
      <c r="I23" s="150" t="s">
        <v>25</v>
      </c>
      <c r="J23" s="141" t="str">
        <f>IF('Rekapitulace stavby'!AN19="","",'Rekapitulace stavby'!AN19)</f>
        <v/>
      </c>
      <c r="K23" s="38"/>
      <c r="L23" s="63"/>
      <c r="S23" s="38"/>
      <c r="T23" s="38"/>
      <c r="U23" s="38"/>
      <c r="V23" s="38"/>
      <c r="W23" s="38"/>
      <c r="X23" s="38"/>
      <c r="Y23" s="38"/>
      <c r="Z23" s="38"/>
      <c r="AA23" s="38"/>
      <c r="AB23" s="38"/>
      <c r="AC23" s="38"/>
      <c r="AD23" s="38"/>
      <c r="AE23" s="38"/>
    </row>
    <row r="24" s="2" customFormat="1" ht="18" customHeight="1">
      <c r="A24" s="38"/>
      <c r="B24" s="44"/>
      <c r="C24" s="38"/>
      <c r="D24" s="38"/>
      <c r="E24" s="141" t="str">
        <f>IF('Rekapitulace stavby'!E20="","",'Rekapitulace stavby'!E20)</f>
        <v xml:space="preserve"> </v>
      </c>
      <c r="F24" s="38"/>
      <c r="G24" s="38"/>
      <c r="H24" s="38"/>
      <c r="I24" s="150" t="s">
        <v>27</v>
      </c>
      <c r="J24" s="141" t="str">
        <f>IF('Rekapitulace stavby'!AN20="","",'Rekapitulace stavby'!AN20)</f>
        <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5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54"/>
      <c r="B27" s="155"/>
      <c r="C27" s="154"/>
      <c r="D27" s="154"/>
      <c r="E27" s="156" t="s">
        <v>1</v>
      </c>
      <c r="F27" s="156"/>
      <c r="G27" s="156"/>
      <c r="H27" s="156"/>
      <c r="I27" s="154"/>
      <c r="J27" s="154"/>
      <c r="K27" s="154"/>
      <c r="L27" s="157"/>
      <c r="S27" s="154"/>
      <c r="T27" s="154"/>
      <c r="U27" s="154"/>
      <c r="V27" s="154"/>
      <c r="W27" s="154"/>
      <c r="X27" s="154"/>
      <c r="Y27" s="154"/>
      <c r="Z27" s="154"/>
      <c r="AA27" s="154"/>
      <c r="AB27" s="154"/>
      <c r="AC27" s="154"/>
      <c r="AD27" s="154"/>
      <c r="AE27" s="154"/>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58"/>
      <c r="E29" s="158"/>
      <c r="F29" s="158"/>
      <c r="G29" s="158"/>
      <c r="H29" s="158"/>
      <c r="I29" s="158"/>
      <c r="J29" s="158"/>
      <c r="K29" s="158"/>
      <c r="L29" s="63"/>
      <c r="S29" s="38"/>
      <c r="T29" s="38"/>
      <c r="U29" s="38"/>
      <c r="V29" s="38"/>
      <c r="W29" s="38"/>
      <c r="X29" s="38"/>
      <c r="Y29" s="38"/>
      <c r="Z29" s="38"/>
      <c r="AA29" s="38"/>
      <c r="AB29" s="38"/>
      <c r="AC29" s="38"/>
      <c r="AD29" s="38"/>
      <c r="AE29" s="38"/>
    </row>
    <row r="30" s="2" customFormat="1" ht="25.44" customHeight="1">
      <c r="A30" s="38"/>
      <c r="B30" s="44"/>
      <c r="C30" s="38"/>
      <c r="D30" s="159" t="s">
        <v>36</v>
      </c>
      <c r="E30" s="38"/>
      <c r="F30" s="38"/>
      <c r="G30" s="38"/>
      <c r="H30" s="38"/>
      <c r="I30" s="38"/>
      <c r="J30" s="160">
        <f>ROUND(J122, 2)</f>
        <v>0</v>
      </c>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14.4" customHeight="1">
      <c r="A32" s="38"/>
      <c r="B32" s="44"/>
      <c r="C32" s="38"/>
      <c r="D32" s="38"/>
      <c r="E32" s="38"/>
      <c r="F32" s="161" t="s">
        <v>38</v>
      </c>
      <c r="G32" s="38"/>
      <c r="H32" s="38"/>
      <c r="I32" s="161" t="s">
        <v>37</v>
      </c>
      <c r="J32" s="161" t="s">
        <v>39</v>
      </c>
      <c r="K32" s="38"/>
      <c r="L32" s="63"/>
      <c r="S32" s="38"/>
      <c r="T32" s="38"/>
      <c r="U32" s="38"/>
      <c r="V32" s="38"/>
      <c r="W32" s="38"/>
      <c r="X32" s="38"/>
      <c r="Y32" s="38"/>
      <c r="Z32" s="38"/>
      <c r="AA32" s="38"/>
      <c r="AB32" s="38"/>
      <c r="AC32" s="38"/>
      <c r="AD32" s="38"/>
      <c r="AE32" s="38"/>
    </row>
    <row r="33" s="2" customFormat="1" ht="14.4" customHeight="1">
      <c r="A33" s="38"/>
      <c r="B33" s="44"/>
      <c r="C33" s="38"/>
      <c r="D33" s="162" t="s">
        <v>40</v>
      </c>
      <c r="E33" s="150" t="s">
        <v>41</v>
      </c>
      <c r="F33" s="163">
        <f>ROUND((SUM(BE122:BE205)),  2)</f>
        <v>0</v>
      </c>
      <c r="G33" s="38"/>
      <c r="H33" s="38"/>
      <c r="I33" s="164">
        <v>0.20999999999999999</v>
      </c>
      <c r="J33" s="163">
        <f>ROUND(((SUM(BE122:BE205))*I33),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50" t="s">
        <v>42</v>
      </c>
      <c r="F34" s="163">
        <f>ROUND((SUM(BF122:BF205)),  2)</f>
        <v>0</v>
      </c>
      <c r="G34" s="38"/>
      <c r="H34" s="38"/>
      <c r="I34" s="164">
        <v>0.12</v>
      </c>
      <c r="J34" s="163">
        <f>ROUND(((SUM(BF122:BF205))*I34),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50" t="s">
        <v>43</v>
      </c>
      <c r="F35" s="163">
        <f>ROUND((SUM(BG122:BG205)),  2)</f>
        <v>0</v>
      </c>
      <c r="G35" s="38"/>
      <c r="H35" s="38"/>
      <c r="I35" s="164">
        <v>0.20999999999999999</v>
      </c>
      <c r="J35" s="163">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50" t="s">
        <v>44</v>
      </c>
      <c r="F36" s="163">
        <f>ROUND((SUM(BH122:BH205)),  2)</f>
        <v>0</v>
      </c>
      <c r="G36" s="38"/>
      <c r="H36" s="38"/>
      <c r="I36" s="164">
        <v>0.12</v>
      </c>
      <c r="J36" s="163">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45</v>
      </c>
      <c r="F37" s="163">
        <f>ROUND((SUM(BI122:BI205)),  2)</f>
        <v>0</v>
      </c>
      <c r="G37" s="38"/>
      <c r="H37" s="38"/>
      <c r="I37" s="164">
        <v>0</v>
      </c>
      <c r="J37" s="163">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65"/>
      <c r="D39" s="166" t="s">
        <v>46</v>
      </c>
      <c r="E39" s="167"/>
      <c r="F39" s="167"/>
      <c r="G39" s="168" t="s">
        <v>47</v>
      </c>
      <c r="H39" s="169" t="s">
        <v>48</v>
      </c>
      <c r="I39" s="167"/>
      <c r="J39" s="170">
        <f>SUM(J30:J37)</f>
        <v>0</v>
      </c>
      <c r="K39" s="171"/>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223</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 xml:space="preserve">000 - Ostatní a vedlejší náklady </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Frýdek-Místek</v>
      </c>
      <c r="G89" s="40"/>
      <c r="H89" s="40"/>
      <c r="I89" s="32" t="s">
        <v>22</v>
      </c>
      <c r="J89" s="79" t="str">
        <f>IF(J12="","",J12)</f>
        <v>12. 5. 2025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5.15" customHeight="1">
      <c r="A91" s="38"/>
      <c r="B91" s="39"/>
      <c r="C91" s="32" t="s">
        <v>24</v>
      </c>
      <c r="D91" s="40"/>
      <c r="E91" s="40"/>
      <c r="F91" s="27" t="str">
        <f>E15</f>
        <v>Statutární město Frýdek-Místek</v>
      </c>
      <c r="G91" s="40"/>
      <c r="H91" s="40"/>
      <c r="I91" s="32" t="s">
        <v>30</v>
      </c>
      <c r="J91" s="36" t="str">
        <f>E21</f>
        <v>DOPRAPLAN s.r.o.</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 xml:space="preserve"> </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84" t="s">
        <v>226</v>
      </c>
      <c r="D94" s="185"/>
      <c r="E94" s="185"/>
      <c r="F94" s="185"/>
      <c r="G94" s="185"/>
      <c r="H94" s="185"/>
      <c r="I94" s="185"/>
      <c r="J94" s="186" t="s">
        <v>227</v>
      </c>
      <c r="K94" s="185"/>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87" t="s">
        <v>228</v>
      </c>
      <c r="D96" s="40"/>
      <c r="E96" s="40"/>
      <c r="F96" s="40"/>
      <c r="G96" s="40"/>
      <c r="H96" s="40"/>
      <c r="I96" s="40"/>
      <c r="J96" s="110">
        <f>J122</f>
        <v>0</v>
      </c>
      <c r="K96" s="40"/>
      <c r="L96" s="63"/>
      <c r="S96" s="38"/>
      <c r="T96" s="38"/>
      <c r="U96" s="38"/>
      <c r="V96" s="38"/>
      <c r="W96" s="38"/>
      <c r="X96" s="38"/>
      <c r="Y96" s="38"/>
      <c r="Z96" s="38"/>
      <c r="AA96" s="38"/>
      <c r="AB96" s="38"/>
      <c r="AC96" s="38"/>
      <c r="AD96" s="38"/>
      <c r="AE96" s="38"/>
      <c r="AU96" s="17" t="s">
        <v>229</v>
      </c>
    </row>
    <row r="97" s="9" customFormat="1" ht="24.96" customHeight="1">
      <c r="A97" s="9"/>
      <c r="B97" s="188"/>
      <c r="C97" s="189"/>
      <c r="D97" s="190" t="s">
        <v>230</v>
      </c>
      <c r="E97" s="191"/>
      <c r="F97" s="191"/>
      <c r="G97" s="191"/>
      <c r="H97" s="191"/>
      <c r="I97" s="191"/>
      <c r="J97" s="192">
        <f>J123</f>
        <v>0</v>
      </c>
      <c r="K97" s="189"/>
      <c r="L97" s="193"/>
      <c r="S97" s="9"/>
      <c r="T97" s="9"/>
      <c r="U97" s="9"/>
      <c r="V97" s="9"/>
      <c r="W97" s="9"/>
      <c r="X97" s="9"/>
      <c r="Y97" s="9"/>
      <c r="Z97" s="9"/>
      <c r="AA97" s="9"/>
      <c r="AB97" s="9"/>
      <c r="AC97" s="9"/>
      <c r="AD97" s="9"/>
      <c r="AE97" s="9"/>
    </row>
    <row r="98" s="9" customFormat="1" ht="24.96" customHeight="1">
      <c r="A98" s="9"/>
      <c r="B98" s="188"/>
      <c r="C98" s="189"/>
      <c r="D98" s="190" t="s">
        <v>231</v>
      </c>
      <c r="E98" s="191"/>
      <c r="F98" s="191"/>
      <c r="G98" s="191"/>
      <c r="H98" s="191"/>
      <c r="I98" s="191"/>
      <c r="J98" s="192">
        <f>J124</f>
        <v>0</v>
      </c>
      <c r="K98" s="189"/>
      <c r="L98" s="193"/>
      <c r="S98" s="9"/>
      <c r="T98" s="9"/>
      <c r="U98" s="9"/>
      <c r="V98" s="9"/>
      <c r="W98" s="9"/>
      <c r="X98" s="9"/>
      <c r="Y98" s="9"/>
      <c r="Z98" s="9"/>
      <c r="AA98" s="9"/>
      <c r="AB98" s="9"/>
      <c r="AC98" s="9"/>
      <c r="AD98" s="9"/>
      <c r="AE98" s="9"/>
    </row>
    <row r="99" s="9" customFormat="1" ht="24.96" customHeight="1">
      <c r="A99" s="9"/>
      <c r="B99" s="188"/>
      <c r="C99" s="189"/>
      <c r="D99" s="190" t="s">
        <v>232</v>
      </c>
      <c r="E99" s="191"/>
      <c r="F99" s="191"/>
      <c r="G99" s="191"/>
      <c r="H99" s="191"/>
      <c r="I99" s="191"/>
      <c r="J99" s="192">
        <f>J143</f>
        <v>0</v>
      </c>
      <c r="K99" s="189"/>
      <c r="L99" s="193"/>
      <c r="S99" s="9"/>
      <c r="T99" s="9"/>
      <c r="U99" s="9"/>
      <c r="V99" s="9"/>
      <c r="W99" s="9"/>
      <c r="X99" s="9"/>
      <c r="Y99" s="9"/>
      <c r="Z99" s="9"/>
      <c r="AA99" s="9"/>
      <c r="AB99" s="9"/>
      <c r="AC99" s="9"/>
      <c r="AD99" s="9"/>
      <c r="AE99" s="9"/>
    </row>
    <row r="100" s="9" customFormat="1" ht="24.96" customHeight="1">
      <c r="A100" s="9"/>
      <c r="B100" s="188"/>
      <c r="C100" s="189"/>
      <c r="D100" s="190" t="s">
        <v>233</v>
      </c>
      <c r="E100" s="191"/>
      <c r="F100" s="191"/>
      <c r="G100" s="191"/>
      <c r="H100" s="191"/>
      <c r="I100" s="191"/>
      <c r="J100" s="192">
        <f>J149</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234</v>
      </c>
      <c r="E101" s="191"/>
      <c r="F101" s="191"/>
      <c r="G101" s="191"/>
      <c r="H101" s="191"/>
      <c r="I101" s="191"/>
      <c r="J101" s="192">
        <f>J163</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235</v>
      </c>
      <c r="E102" s="191"/>
      <c r="F102" s="191"/>
      <c r="G102" s="191"/>
      <c r="H102" s="191"/>
      <c r="I102" s="191"/>
      <c r="J102" s="192">
        <f>J174</f>
        <v>0</v>
      </c>
      <c r="K102" s="189"/>
      <c r="L102" s="193"/>
      <c r="S102" s="9"/>
      <c r="T102" s="9"/>
      <c r="U102" s="9"/>
      <c r="V102" s="9"/>
      <c r="W102" s="9"/>
      <c r="X102" s="9"/>
      <c r="Y102" s="9"/>
      <c r="Z102" s="9"/>
      <c r="AA102" s="9"/>
      <c r="AB102" s="9"/>
      <c r="AC102" s="9"/>
      <c r="AD102" s="9"/>
      <c r="AE102" s="9"/>
    </row>
    <row r="103" s="2" customFormat="1" ht="21.84" customHeight="1">
      <c r="A103" s="38"/>
      <c r="B103" s="39"/>
      <c r="C103" s="40"/>
      <c r="D103" s="40"/>
      <c r="E103" s="40"/>
      <c r="F103" s="40"/>
      <c r="G103" s="40"/>
      <c r="H103" s="40"/>
      <c r="I103" s="40"/>
      <c r="J103" s="40"/>
      <c r="K103" s="40"/>
      <c r="L103" s="63"/>
      <c r="S103" s="38"/>
      <c r="T103" s="38"/>
      <c r="U103" s="38"/>
      <c r="V103" s="38"/>
      <c r="W103" s="38"/>
      <c r="X103" s="38"/>
      <c r="Y103" s="38"/>
      <c r="Z103" s="38"/>
      <c r="AA103" s="38"/>
      <c r="AB103" s="38"/>
      <c r="AC103" s="38"/>
      <c r="AD103" s="38"/>
      <c r="AE103" s="38"/>
    </row>
    <row r="104" s="2" customFormat="1" ht="6.96" customHeight="1">
      <c r="A104" s="38"/>
      <c r="B104" s="66"/>
      <c r="C104" s="67"/>
      <c r="D104" s="67"/>
      <c r="E104" s="67"/>
      <c r="F104" s="67"/>
      <c r="G104" s="67"/>
      <c r="H104" s="67"/>
      <c r="I104" s="67"/>
      <c r="J104" s="67"/>
      <c r="K104" s="67"/>
      <c r="L104" s="63"/>
      <c r="S104" s="38"/>
      <c r="T104" s="38"/>
      <c r="U104" s="38"/>
      <c r="V104" s="38"/>
      <c r="W104" s="38"/>
      <c r="X104" s="38"/>
      <c r="Y104" s="38"/>
      <c r="Z104" s="38"/>
      <c r="AA104" s="38"/>
      <c r="AB104" s="38"/>
      <c r="AC104" s="38"/>
      <c r="AD104" s="38"/>
      <c r="AE104" s="38"/>
    </row>
    <row r="108" s="2" customFormat="1" ht="6.96" customHeight="1">
      <c r="A108" s="38"/>
      <c r="B108" s="68"/>
      <c r="C108" s="69"/>
      <c r="D108" s="69"/>
      <c r="E108" s="69"/>
      <c r="F108" s="69"/>
      <c r="G108" s="69"/>
      <c r="H108" s="69"/>
      <c r="I108" s="69"/>
      <c r="J108" s="69"/>
      <c r="K108" s="69"/>
      <c r="L108" s="63"/>
      <c r="S108" s="38"/>
      <c r="T108" s="38"/>
      <c r="U108" s="38"/>
      <c r="V108" s="38"/>
      <c r="W108" s="38"/>
      <c r="X108" s="38"/>
      <c r="Y108" s="38"/>
      <c r="Z108" s="38"/>
      <c r="AA108" s="38"/>
      <c r="AB108" s="38"/>
      <c r="AC108" s="38"/>
      <c r="AD108" s="38"/>
      <c r="AE108" s="38"/>
    </row>
    <row r="109" s="2" customFormat="1" ht="24.96" customHeight="1">
      <c r="A109" s="38"/>
      <c r="B109" s="39"/>
      <c r="C109" s="23" t="s">
        <v>236</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39"/>
      <c r="C110" s="40"/>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26.25" customHeight="1">
      <c r="A112" s="38"/>
      <c r="B112" s="39"/>
      <c r="C112" s="40"/>
      <c r="D112" s="40"/>
      <c r="E112" s="183" t="str">
        <f>E7</f>
        <v>Vybudování komunikací a inženýrských sítí v lokalitě Berlín 2, Frýdek-Místek</v>
      </c>
      <c r="F112" s="32"/>
      <c r="G112" s="32"/>
      <c r="H112" s="32"/>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223</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6.5" customHeight="1">
      <c r="A114" s="38"/>
      <c r="B114" s="39"/>
      <c r="C114" s="40"/>
      <c r="D114" s="40"/>
      <c r="E114" s="76" t="str">
        <f>E9</f>
        <v xml:space="preserve">000 - Ostatní a vedlejší náklady </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6.96" customHeight="1">
      <c r="A115" s="38"/>
      <c r="B115" s="39"/>
      <c r="C115" s="40"/>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20</v>
      </c>
      <c r="D116" s="40"/>
      <c r="E116" s="40"/>
      <c r="F116" s="27" t="str">
        <f>F12</f>
        <v>Frýdek-Místek</v>
      </c>
      <c r="G116" s="40"/>
      <c r="H116" s="40"/>
      <c r="I116" s="32" t="s">
        <v>22</v>
      </c>
      <c r="J116" s="79" t="str">
        <f>IF(J12="","",J12)</f>
        <v>12. 5. 2025</v>
      </c>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5.15" customHeight="1">
      <c r="A118" s="38"/>
      <c r="B118" s="39"/>
      <c r="C118" s="32" t="s">
        <v>24</v>
      </c>
      <c r="D118" s="40"/>
      <c r="E118" s="40"/>
      <c r="F118" s="27" t="str">
        <f>E15</f>
        <v>Statutární město Frýdek-Místek</v>
      </c>
      <c r="G118" s="40"/>
      <c r="H118" s="40"/>
      <c r="I118" s="32" t="s">
        <v>30</v>
      </c>
      <c r="J118" s="36" t="str">
        <f>E21</f>
        <v>DOPRAPLAN s.r.o.</v>
      </c>
      <c r="K118" s="40"/>
      <c r="L118" s="63"/>
      <c r="S118" s="38"/>
      <c r="T118" s="38"/>
      <c r="U118" s="38"/>
      <c r="V118" s="38"/>
      <c r="W118" s="38"/>
      <c r="X118" s="38"/>
      <c r="Y118" s="38"/>
      <c r="Z118" s="38"/>
      <c r="AA118" s="38"/>
      <c r="AB118" s="38"/>
      <c r="AC118" s="38"/>
      <c r="AD118" s="38"/>
      <c r="AE118" s="38"/>
    </row>
    <row r="119" s="2" customFormat="1" ht="15.15" customHeight="1">
      <c r="A119" s="38"/>
      <c r="B119" s="39"/>
      <c r="C119" s="32" t="s">
        <v>28</v>
      </c>
      <c r="D119" s="40"/>
      <c r="E119" s="40"/>
      <c r="F119" s="27" t="str">
        <f>IF(E18="","",E18)</f>
        <v>Vyplň údaj</v>
      </c>
      <c r="G119" s="40"/>
      <c r="H119" s="40"/>
      <c r="I119" s="32" t="s">
        <v>33</v>
      </c>
      <c r="J119" s="36" t="str">
        <f>E24</f>
        <v xml:space="preserve"> </v>
      </c>
      <c r="K119" s="40"/>
      <c r="L119" s="63"/>
      <c r="S119" s="38"/>
      <c r="T119" s="38"/>
      <c r="U119" s="38"/>
      <c r="V119" s="38"/>
      <c r="W119" s="38"/>
      <c r="X119" s="38"/>
      <c r="Y119" s="38"/>
      <c r="Z119" s="38"/>
      <c r="AA119" s="38"/>
      <c r="AB119" s="38"/>
      <c r="AC119" s="38"/>
      <c r="AD119" s="38"/>
      <c r="AE119" s="38"/>
    </row>
    <row r="120" s="2" customFormat="1" ht="10.32"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10" customFormat="1" ht="29.28" customHeight="1">
      <c r="A121" s="194"/>
      <c r="B121" s="195"/>
      <c r="C121" s="196" t="s">
        <v>237</v>
      </c>
      <c r="D121" s="197" t="s">
        <v>61</v>
      </c>
      <c r="E121" s="197" t="s">
        <v>57</v>
      </c>
      <c r="F121" s="197" t="s">
        <v>58</v>
      </c>
      <c r="G121" s="197" t="s">
        <v>238</v>
      </c>
      <c r="H121" s="197" t="s">
        <v>239</v>
      </c>
      <c r="I121" s="197" t="s">
        <v>240</v>
      </c>
      <c r="J121" s="198" t="s">
        <v>227</v>
      </c>
      <c r="K121" s="199" t="s">
        <v>241</v>
      </c>
      <c r="L121" s="200"/>
      <c r="M121" s="100" t="s">
        <v>1</v>
      </c>
      <c r="N121" s="101" t="s">
        <v>40</v>
      </c>
      <c r="O121" s="101" t="s">
        <v>242</v>
      </c>
      <c r="P121" s="101" t="s">
        <v>243</v>
      </c>
      <c r="Q121" s="101" t="s">
        <v>244</v>
      </c>
      <c r="R121" s="101" t="s">
        <v>245</v>
      </c>
      <c r="S121" s="101" t="s">
        <v>246</v>
      </c>
      <c r="T121" s="102" t="s">
        <v>247</v>
      </c>
      <c r="U121" s="194"/>
      <c r="V121" s="194"/>
      <c r="W121" s="194"/>
      <c r="X121" s="194"/>
      <c r="Y121" s="194"/>
      <c r="Z121" s="194"/>
      <c r="AA121" s="194"/>
      <c r="AB121" s="194"/>
      <c r="AC121" s="194"/>
      <c r="AD121" s="194"/>
      <c r="AE121" s="194"/>
    </row>
    <row r="122" s="2" customFormat="1" ht="22.8" customHeight="1">
      <c r="A122" s="38"/>
      <c r="B122" s="39"/>
      <c r="C122" s="107" t="s">
        <v>248</v>
      </c>
      <c r="D122" s="40"/>
      <c r="E122" s="40"/>
      <c r="F122" s="40"/>
      <c r="G122" s="40"/>
      <c r="H122" s="40"/>
      <c r="I122" s="40"/>
      <c r="J122" s="201">
        <f>BK122</f>
        <v>0</v>
      </c>
      <c r="K122" s="40"/>
      <c r="L122" s="44"/>
      <c r="M122" s="103"/>
      <c r="N122" s="202"/>
      <c r="O122" s="104"/>
      <c r="P122" s="203">
        <f>P123+P124+P143+P149+P163+P174</f>
        <v>0</v>
      </c>
      <c r="Q122" s="104"/>
      <c r="R122" s="203">
        <f>R123+R124+R143+R149+R163+R174</f>
        <v>0</v>
      </c>
      <c r="S122" s="104"/>
      <c r="T122" s="204">
        <f>T123+T124+T143+T149+T163+T174</f>
        <v>0</v>
      </c>
      <c r="U122" s="38"/>
      <c r="V122" s="38"/>
      <c r="W122" s="38"/>
      <c r="X122" s="38"/>
      <c r="Y122" s="38"/>
      <c r="Z122" s="38"/>
      <c r="AA122" s="38"/>
      <c r="AB122" s="38"/>
      <c r="AC122" s="38"/>
      <c r="AD122" s="38"/>
      <c r="AE122" s="38"/>
      <c r="AT122" s="17" t="s">
        <v>75</v>
      </c>
      <c r="AU122" s="17" t="s">
        <v>229</v>
      </c>
      <c r="BK122" s="205">
        <f>BK123+BK124+BK143+BK149+BK163+BK174</f>
        <v>0</v>
      </c>
    </row>
    <row r="123" s="11" customFormat="1" ht="25.92" customHeight="1">
      <c r="A123" s="11"/>
      <c r="B123" s="206"/>
      <c r="C123" s="207"/>
      <c r="D123" s="208" t="s">
        <v>75</v>
      </c>
      <c r="E123" s="209" t="s">
        <v>249</v>
      </c>
      <c r="F123" s="209" t="s">
        <v>250</v>
      </c>
      <c r="G123" s="207"/>
      <c r="H123" s="207"/>
      <c r="I123" s="210"/>
      <c r="J123" s="211">
        <f>BK123</f>
        <v>0</v>
      </c>
      <c r="K123" s="207"/>
      <c r="L123" s="212"/>
      <c r="M123" s="213"/>
      <c r="N123" s="214"/>
      <c r="O123" s="214"/>
      <c r="P123" s="215">
        <v>0</v>
      </c>
      <c r="Q123" s="214"/>
      <c r="R123" s="215">
        <v>0</v>
      </c>
      <c r="S123" s="214"/>
      <c r="T123" s="216">
        <v>0</v>
      </c>
      <c r="U123" s="11"/>
      <c r="V123" s="11"/>
      <c r="W123" s="11"/>
      <c r="X123" s="11"/>
      <c r="Y123" s="11"/>
      <c r="Z123" s="11"/>
      <c r="AA123" s="11"/>
      <c r="AB123" s="11"/>
      <c r="AC123" s="11"/>
      <c r="AD123" s="11"/>
      <c r="AE123" s="11"/>
      <c r="AR123" s="217" t="s">
        <v>84</v>
      </c>
      <c r="AT123" s="218" t="s">
        <v>75</v>
      </c>
      <c r="AU123" s="218" t="s">
        <v>76</v>
      </c>
      <c r="AY123" s="217" t="s">
        <v>251</v>
      </c>
      <c r="BK123" s="219">
        <v>0</v>
      </c>
    </row>
    <row r="124" s="11" customFormat="1" ht="25.92" customHeight="1">
      <c r="A124" s="11"/>
      <c r="B124" s="206"/>
      <c r="C124" s="207"/>
      <c r="D124" s="208" t="s">
        <v>75</v>
      </c>
      <c r="E124" s="209" t="s">
        <v>252</v>
      </c>
      <c r="F124" s="209" t="s">
        <v>253</v>
      </c>
      <c r="G124" s="207"/>
      <c r="H124" s="207"/>
      <c r="I124" s="210"/>
      <c r="J124" s="211">
        <f>BK124</f>
        <v>0</v>
      </c>
      <c r="K124" s="207"/>
      <c r="L124" s="212"/>
      <c r="M124" s="213"/>
      <c r="N124" s="214"/>
      <c r="O124" s="214"/>
      <c r="P124" s="215">
        <f>SUM(P125:P142)</f>
        <v>0</v>
      </c>
      <c r="Q124" s="214"/>
      <c r="R124" s="215">
        <f>SUM(R125:R142)</f>
        <v>0</v>
      </c>
      <c r="S124" s="214"/>
      <c r="T124" s="216">
        <f>SUM(T125:T142)</f>
        <v>0</v>
      </c>
      <c r="U124" s="11"/>
      <c r="V124" s="11"/>
      <c r="W124" s="11"/>
      <c r="X124" s="11"/>
      <c r="Y124" s="11"/>
      <c r="Z124" s="11"/>
      <c r="AA124" s="11"/>
      <c r="AB124" s="11"/>
      <c r="AC124" s="11"/>
      <c r="AD124" s="11"/>
      <c r="AE124" s="11"/>
      <c r="AR124" s="217" t="s">
        <v>254</v>
      </c>
      <c r="AT124" s="218" t="s">
        <v>75</v>
      </c>
      <c r="AU124" s="218" t="s">
        <v>76</v>
      </c>
      <c r="AY124" s="217" t="s">
        <v>251</v>
      </c>
      <c r="BK124" s="219">
        <f>SUM(BK125:BK142)</f>
        <v>0</v>
      </c>
    </row>
    <row r="125" s="2" customFormat="1" ht="16.5" customHeight="1">
      <c r="A125" s="38"/>
      <c r="B125" s="39"/>
      <c r="C125" s="220" t="s">
        <v>84</v>
      </c>
      <c r="D125" s="220" t="s">
        <v>255</v>
      </c>
      <c r="E125" s="221" t="s">
        <v>256</v>
      </c>
      <c r="F125" s="222" t="s">
        <v>257</v>
      </c>
      <c r="G125" s="223" t="s">
        <v>258</v>
      </c>
      <c r="H125" s="224">
        <v>1</v>
      </c>
      <c r="I125" s="225"/>
      <c r="J125" s="226">
        <f>ROUND(I125*H125,2)</f>
        <v>0</v>
      </c>
      <c r="K125" s="227"/>
      <c r="L125" s="44"/>
      <c r="M125" s="228" t="s">
        <v>1</v>
      </c>
      <c r="N125" s="229" t="s">
        <v>41</v>
      </c>
      <c r="O125" s="91"/>
      <c r="P125" s="230">
        <f>O125*H125</f>
        <v>0</v>
      </c>
      <c r="Q125" s="230">
        <v>0</v>
      </c>
      <c r="R125" s="230">
        <f>Q125*H125</f>
        <v>0</v>
      </c>
      <c r="S125" s="230">
        <v>0</v>
      </c>
      <c r="T125" s="231">
        <f>S125*H125</f>
        <v>0</v>
      </c>
      <c r="U125" s="38"/>
      <c r="V125" s="38"/>
      <c r="W125" s="38"/>
      <c r="X125" s="38"/>
      <c r="Y125" s="38"/>
      <c r="Z125" s="38"/>
      <c r="AA125" s="38"/>
      <c r="AB125" s="38"/>
      <c r="AC125" s="38"/>
      <c r="AD125" s="38"/>
      <c r="AE125" s="38"/>
      <c r="AR125" s="232" t="s">
        <v>254</v>
      </c>
      <c r="AT125" s="232" t="s">
        <v>255</v>
      </c>
      <c r="AU125" s="232" t="s">
        <v>84</v>
      </c>
      <c r="AY125" s="17" t="s">
        <v>251</v>
      </c>
      <c r="BE125" s="233">
        <f>IF(N125="základní",J125,0)</f>
        <v>0</v>
      </c>
      <c r="BF125" s="233">
        <f>IF(N125="snížená",J125,0)</f>
        <v>0</v>
      </c>
      <c r="BG125" s="233">
        <f>IF(N125="zákl. přenesená",J125,0)</f>
        <v>0</v>
      </c>
      <c r="BH125" s="233">
        <f>IF(N125="sníž. přenesená",J125,0)</f>
        <v>0</v>
      </c>
      <c r="BI125" s="233">
        <f>IF(N125="nulová",J125,0)</f>
        <v>0</v>
      </c>
      <c r="BJ125" s="17" t="s">
        <v>84</v>
      </c>
      <c r="BK125" s="233">
        <f>ROUND(I125*H125,2)</f>
        <v>0</v>
      </c>
      <c r="BL125" s="17" t="s">
        <v>254</v>
      </c>
      <c r="BM125" s="232" t="s">
        <v>259</v>
      </c>
    </row>
    <row r="126" s="2" customFormat="1">
      <c r="A126" s="38"/>
      <c r="B126" s="39"/>
      <c r="C126" s="40"/>
      <c r="D126" s="234" t="s">
        <v>260</v>
      </c>
      <c r="E126" s="40"/>
      <c r="F126" s="235" t="s">
        <v>261</v>
      </c>
      <c r="G126" s="40"/>
      <c r="H126" s="40"/>
      <c r="I126" s="236"/>
      <c r="J126" s="40"/>
      <c r="K126" s="40"/>
      <c r="L126" s="44"/>
      <c r="M126" s="237"/>
      <c r="N126" s="238"/>
      <c r="O126" s="91"/>
      <c r="P126" s="91"/>
      <c r="Q126" s="91"/>
      <c r="R126" s="91"/>
      <c r="S126" s="91"/>
      <c r="T126" s="92"/>
      <c r="U126" s="38"/>
      <c r="V126" s="38"/>
      <c r="W126" s="38"/>
      <c r="X126" s="38"/>
      <c r="Y126" s="38"/>
      <c r="Z126" s="38"/>
      <c r="AA126" s="38"/>
      <c r="AB126" s="38"/>
      <c r="AC126" s="38"/>
      <c r="AD126" s="38"/>
      <c r="AE126" s="38"/>
      <c r="AT126" s="17" t="s">
        <v>260</v>
      </c>
      <c r="AU126" s="17" t="s">
        <v>84</v>
      </c>
    </row>
    <row r="127" s="2" customFormat="1">
      <c r="A127" s="38"/>
      <c r="B127" s="39"/>
      <c r="C127" s="40"/>
      <c r="D127" s="234" t="s">
        <v>262</v>
      </c>
      <c r="E127" s="40"/>
      <c r="F127" s="239" t="s">
        <v>263</v>
      </c>
      <c r="G127" s="40"/>
      <c r="H127" s="40"/>
      <c r="I127" s="236"/>
      <c r="J127" s="40"/>
      <c r="K127" s="40"/>
      <c r="L127" s="44"/>
      <c r="M127" s="237"/>
      <c r="N127" s="238"/>
      <c r="O127" s="91"/>
      <c r="P127" s="91"/>
      <c r="Q127" s="91"/>
      <c r="R127" s="91"/>
      <c r="S127" s="91"/>
      <c r="T127" s="92"/>
      <c r="U127" s="38"/>
      <c r="V127" s="38"/>
      <c r="W127" s="38"/>
      <c r="X127" s="38"/>
      <c r="Y127" s="38"/>
      <c r="Z127" s="38"/>
      <c r="AA127" s="38"/>
      <c r="AB127" s="38"/>
      <c r="AC127" s="38"/>
      <c r="AD127" s="38"/>
      <c r="AE127" s="38"/>
      <c r="AT127" s="17" t="s">
        <v>262</v>
      </c>
      <c r="AU127" s="17" t="s">
        <v>84</v>
      </c>
    </row>
    <row r="128" s="2" customFormat="1" ht="16.5" customHeight="1">
      <c r="A128" s="38"/>
      <c r="B128" s="39"/>
      <c r="C128" s="220" t="s">
        <v>86</v>
      </c>
      <c r="D128" s="220" t="s">
        <v>255</v>
      </c>
      <c r="E128" s="221" t="s">
        <v>264</v>
      </c>
      <c r="F128" s="222" t="s">
        <v>265</v>
      </c>
      <c r="G128" s="223" t="s">
        <v>266</v>
      </c>
      <c r="H128" s="224">
        <v>1</v>
      </c>
      <c r="I128" s="225"/>
      <c r="J128" s="226">
        <f>ROUND(I128*H128,2)</f>
        <v>0</v>
      </c>
      <c r="K128" s="227"/>
      <c r="L128" s="44"/>
      <c r="M128" s="228" t="s">
        <v>1</v>
      </c>
      <c r="N128" s="229" t="s">
        <v>41</v>
      </c>
      <c r="O128" s="91"/>
      <c r="P128" s="230">
        <f>O128*H128</f>
        <v>0</v>
      </c>
      <c r="Q128" s="230">
        <v>0</v>
      </c>
      <c r="R128" s="230">
        <f>Q128*H128</f>
        <v>0</v>
      </c>
      <c r="S128" s="230">
        <v>0</v>
      </c>
      <c r="T128" s="231">
        <f>S128*H128</f>
        <v>0</v>
      </c>
      <c r="U128" s="38"/>
      <c r="V128" s="38"/>
      <c r="W128" s="38"/>
      <c r="X128" s="38"/>
      <c r="Y128" s="38"/>
      <c r="Z128" s="38"/>
      <c r="AA128" s="38"/>
      <c r="AB128" s="38"/>
      <c r="AC128" s="38"/>
      <c r="AD128" s="38"/>
      <c r="AE128" s="38"/>
      <c r="AR128" s="232" t="s">
        <v>254</v>
      </c>
      <c r="AT128" s="232" t="s">
        <v>255</v>
      </c>
      <c r="AU128" s="232" t="s">
        <v>84</v>
      </c>
      <c r="AY128" s="17" t="s">
        <v>251</v>
      </c>
      <c r="BE128" s="233">
        <f>IF(N128="základní",J128,0)</f>
        <v>0</v>
      </c>
      <c r="BF128" s="233">
        <f>IF(N128="snížená",J128,0)</f>
        <v>0</v>
      </c>
      <c r="BG128" s="233">
        <f>IF(N128="zákl. přenesená",J128,0)</f>
        <v>0</v>
      </c>
      <c r="BH128" s="233">
        <f>IF(N128="sníž. přenesená",J128,0)</f>
        <v>0</v>
      </c>
      <c r="BI128" s="233">
        <f>IF(N128="nulová",J128,0)</f>
        <v>0</v>
      </c>
      <c r="BJ128" s="17" t="s">
        <v>84</v>
      </c>
      <c r="BK128" s="233">
        <f>ROUND(I128*H128,2)</f>
        <v>0</v>
      </c>
      <c r="BL128" s="17" t="s">
        <v>254</v>
      </c>
      <c r="BM128" s="232" t="s">
        <v>267</v>
      </c>
    </row>
    <row r="129" s="2" customFormat="1">
      <c r="A129" s="38"/>
      <c r="B129" s="39"/>
      <c r="C129" s="40"/>
      <c r="D129" s="234" t="s">
        <v>262</v>
      </c>
      <c r="E129" s="40"/>
      <c r="F129" s="239" t="s">
        <v>268</v>
      </c>
      <c r="G129" s="40"/>
      <c r="H129" s="40"/>
      <c r="I129" s="236"/>
      <c r="J129" s="40"/>
      <c r="K129" s="40"/>
      <c r="L129" s="44"/>
      <c r="M129" s="237"/>
      <c r="N129" s="238"/>
      <c r="O129" s="91"/>
      <c r="P129" s="91"/>
      <c r="Q129" s="91"/>
      <c r="R129" s="91"/>
      <c r="S129" s="91"/>
      <c r="T129" s="92"/>
      <c r="U129" s="38"/>
      <c r="V129" s="38"/>
      <c r="W129" s="38"/>
      <c r="X129" s="38"/>
      <c r="Y129" s="38"/>
      <c r="Z129" s="38"/>
      <c r="AA129" s="38"/>
      <c r="AB129" s="38"/>
      <c r="AC129" s="38"/>
      <c r="AD129" s="38"/>
      <c r="AE129" s="38"/>
      <c r="AT129" s="17" t="s">
        <v>262</v>
      </c>
      <c r="AU129" s="17" t="s">
        <v>84</v>
      </c>
    </row>
    <row r="130" s="2" customFormat="1" ht="16.5" customHeight="1">
      <c r="A130" s="38"/>
      <c r="B130" s="39"/>
      <c r="C130" s="220" t="s">
        <v>269</v>
      </c>
      <c r="D130" s="220" t="s">
        <v>255</v>
      </c>
      <c r="E130" s="221" t="s">
        <v>270</v>
      </c>
      <c r="F130" s="222" t="s">
        <v>271</v>
      </c>
      <c r="G130" s="223" t="s">
        <v>258</v>
      </c>
      <c r="H130" s="224">
        <v>1</v>
      </c>
      <c r="I130" s="225"/>
      <c r="J130" s="226">
        <f>ROUND(I130*H130,2)</f>
        <v>0</v>
      </c>
      <c r="K130" s="227"/>
      <c r="L130" s="44"/>
      <c r="M130" s="228" t="s">
        <v>1</v>
      </c>
      <c r="N130" s="229" t="s">
        <v>41</v>
      </c>
      <c r="O130" s="91"/>
      <c r="P130" s="230">
        <f>O130*H130</f>
        <v>0</v>
      </c>
      <c r="Q130" s="230">
        <v>0</v>
      </c>
      <c r="R130" s="230">
        <f>Q130*H130</f>
        <v>0</v>
      </c>
      <c r="S130" s="230">
        <v>0</v>
      </c>
      <c r="T130" s="231">
        <f>S130*H130</f>
        <v>0</v>
      </c>
      <c r="U130" s="38"/>
      <c r="V130" s="38"/>
      <c r="W130" s="38"/>
      <c r="X130" s="38"/>
      <c r="Y130" s="38"/>
      <c r="Z130" s="38"/>
      <c r="AA130" s="38"/>
      <c r="AB130" s="38"/>
      <c r="AC130" s="38"/>
      <c r="AD130" s="38"/>
      <c r="AE130" s="38"/>
      <c r="AR130" s="232" t="s">
        <v>272</v>
      </c>
      <c r="AT130" s="232" t="s">
        <v>255</v>
      </c>
      <c r="AU130" s="232" t="s">
        <v>84</v>
      </c>
      <c r="AY130" s="17" t="s">
        <v>251</v>
      </c>
      <c r="BE130" s="233">
        <f>IF(N130="základní",J130,0)</f>
        <v>0</v>
      </c>
      <c r="BF130" s="233">
        <f>IF(N130="snížená",J130,0)</f>
        <v>0</v>
      </c>
      <c r="BG130" s="233">
        <f>IF(N130="zákl. přenesená",J130,0)</f>
        <v>0</v>
      </c>
      <c r="BH130" s="233">
        <f>IF(N130="sníž. přenesená",J130,0)</f>
        <v>0</v>
      </c>
      <c r="BI130" s="233">
        <f>IF(N130="nulová",J130,0)</f>
        <v>0</v>
      </c>
      <c r="BJ130" s="17" t="s">
        <v>84</v>
      </c>
      <c r="BK130" s="233">
        <f>ROUND(I130*H130,2)</f>
        <v>0</v>
      </c>
      <c r="BL130" s="17" t="s">
        <v>272</v>
      </c>
      <c r="BM130" s="232" t="s">
        <v>273</v>
      </c>
    </row>
    <row r="131" s="2" customFormat="1">
      <c r="A131" s="38"/>
      <c r="B131" s="39"/>
      <c r="C131" s="40"/>
      <c r="D131" s="234" t="s">
        <v>260</v>
      </c>
      <c r="E131" s="40"/>
      <c r="F131" s="235" t="s">
        <v>271</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260</v>
      </c>
      <c r="AU131" s="17" t="s">
        <v>84</v>
      </c>
    </row>
    <row r="132" s="2" customFormat="1">
      <c r="A132" s="38"/>
      <c r="B132" s="39"/>
      <c r="C132" s="40"/>
      <c r="D132" s="240" t="s">
        <v>274</v>
      </c>
      <c r="E132" s="40"/>
      <c r="F132" s="241" t="s">
        <v>275</v>
      </c>
      <c r="G132" s="40"/>
      <c r="H132" s="40"/>
      <c r="I132" s="236"/>
      <c r="J132" s="40"/>
      <c r="K132" s="40"/>
      <c r="L132" s="44"/>
      <c r="M132" s="237"/>
      <c r="N132" s="238"/>
      <c r="O132" s="91"/>
      <c r="P132" s="91"/>
      <c r="Q132" s="91"/>
      <c r="R132" s="91"/>
      <c r="S132" s="91"/>
      <c r="T132" s="92"/>
      <c r="U132" s="38"/>
      <c r="V132" s="38"/>
      <c r="W132" s="38"/>
      <c r="X132" s="38"/>
      <c r="Y132" s="38"/>
      <c r="Z132" s="38"/>
      <c r="AA132" s="38"/>
      <c r="AB132" s="38"/>
      <c r="AC132" s="38"/>
      <c r="AD132" s="38"/>
      <c r="AE132" s="38"/>
      <c r="AT132" s="17" t="s">
        <v>274</v>
      </c>
      <c r="AU132" s="17" t="s">
        <v>84</v>
      </c>
    </row>
    <row r="133" s="12" customFormat="1">
      <c r="A133" s="12"/>
      <c r="B133" s="242"/>
      <c r="C133" s="243"/>
      <c r="D133" s="234" t="s">
        <v>276</v>
      </c>
      <c r="E133" s="244" t="s">
        <v>1</v>
      </c>
      <c r="F133" s="245" t="s">
        <v>84</v>
      </c>
      <c r="G133" s="243"/>
      <c r="H133" s="246">
        <v>1</v>
      </c>
      <c r="I133" s="247"/>
      <c r="J133" s="243"/>
      <c r="K133" s="243"/>
      <c r="L133" s="248"/>
      <c r="M133" s="249"/>
      <c r="N133" s="250"/>
      <c r="O133" s="250"/>
      <c r="P133" s="250"/>
      <c r="Q133" s="250"/>
      <c r="R133" s="250"/>
      <c r="S133" s="250"/>
      <c r="T133" s="251"/>
      <c r="U133" s="12"/>
      <c r="V133" s="12"/>
      <c r="W133" s="12"/>
      <c r="X133" s="12"/>
      <c r="Y133" s="12"/>
      <c r="Z133" s="12"/>
      <c r="AA133" s="12"/>
      <c r="AB133" s="12"/>
      <c r="AC133" s="12"/>
      <c r="AD133" s="12"/>
      <c r="AE133" s="12"/>
      <c r="AT133" s="252" t="s">
        <v>276</v>
      </c>
      <c r="AU133" s="252" t="s">
        <v>84</v>
      </c>
      <c r="AV133" s="12" t="s">
        <v>86</v>
      </c>
      <c r="AW133" s="12" t="s">
        <v>32</v>
      </c>
      <c r="AX133" s="12" t="s">
        <v>84</v>
      </c>
      <c r="AY133" s="252" t="s">
        <v>251</v>
      </c>
    </row>
    <row r="134" s="2" customFormat="1" ht="16.5" customHeight="1">
      <c r="A134" s="38"/>
      <c r="B134" s="39"/>
      <c r="C134" s="220" t="s">
        <v>254</v>
      </c>
      <c r="D134" s="220" t="s">
        <v>255</v>
      </c>
      <c r="E134" s="221" t="s">
        <v>277</v>
      </c>
      <c r="F134" s="222" t="s">
        <v>278</v>
      </c>
      <c r="G134" s="223" t="s">
        <v>258</v>
      </c>
      <c r="H134" s="224">
        <v>1</v>
      </c>
      <c r="I134" s="225"/>
      <c r="J134" s="226">
        <f>ROUND(I134*H134,2)</f>
        <v>0</v>
      </c>
      <c r="K134" s="227"/>
      <c r="L134" s="44"/>
      <c r="M134" s="228" t="s">
        <v>1</v>
      </c>
      <c r="N134" s="229" t="s">
        <v>41</v>
      </c>
      <c r="O134" s="91"/>
      <c r="P134" s="230">
        <f>O134*H134</f>
        <v>0</v>
      </c>
      <c r="Q134" s="230">
        <v>0</v>
      </c>
      <c r="R134" s="230">
        <f>Q134*H134</f>
        <v>0</v>
      </c>
      <c r="S134" s="230">
        <v>0</v>
      </c>
      <c r="T134" s="231">
        <f>S134*H134</f>
        <v>0</v>
      </c>
      <c r="U134" s="38"/>
      <c r="V134" s="38"/>
      <c r="W134" s="38"/>
      <c r="X134" s="38"/>
      <c r="Y134" s="38"/>
      <c r="Z134" s="38"/>
      <c r="AA134" s="38"/>
      <c r="AB134" s="38"/>
      <c r="AC134" s="38"/>
      <c r="AD134" s="38"/>
      <c r="AE134" s="38"/>
      <c r="AR134" s="232" t="s">
        <v>254</v>
      </c>
      <c r="AT134" s="232" t="s">
        <v>255</v>
      </c>
      <c r="AU134" s="232" t="s">
        <v>84</v>
      </c>
      <c r="AY134" s="17" t="s">
        <v>251</v>
      </c>
      <c r="BE134" s="233">
        <f>IF(N134="základní",J134,0)</f>
        <v>0</v>
      </c>
      <c r="BF134" s="233">
        <f>IF(N134="snížená",J134,0)</f>
        <v>0</v>
      </c>
      <c r="BG134" s="233">
        <f>IF(N134="zákl. přenesená",J134,0)</f>
        <v>0</v>
      </c>
      <c r="BH134" s="233">
        <f>IF(N134="sníž. přenesená",J134,0)</f>
        <v>0</v>
      </c>
      <c r="BI134" s="233">
        <f>IF(N134="nulová",J134,0)</f>
        <v>0</v>
      </c>
      <c r="BJ134" s="17" t="s">
        <v>84</v>
      </c>
      <c r="BK134" s="233">
        <f>ROUND(I134*H134,2)</f>
        <v>0</v>
      </c>
      <c r="BL134" s="17" t="s">
        <v>254</v>
      </c>
      <c r="BM134" s="232" t="s">
        <v>279</v>
      </c>
    </row>
    <row r="135" s="2" customFormat="1">
      <c r="A135" s="38"/>
      <c r="B135" s="39"/>
      <c r="C135" s="40"/>
      <c r="D135" s="234" t="s">
        <v>260</v>
      </c>
      <c r="E135" s="40"/>
      <c r="F135" s="235" t="s">
        <v>280</v>
      </c>
      <c r="G135" s="40"/>
      <c r="H135" s="40"/>
      <c r="I135" s="236"/>
      <c r="J135" s="40"/>
      <c r="K135" s="40"/>
      <c r="L135" s="44"/>
      <c r="M135" s="237"/>
      <c r="N135" s="238"/>
      <c r="O135" s="91"/>
      <c r="P135" s="91"/>
      <c r="Q135" s="91"/>
      <c r="R135" s="91"/>
      <c r="S135" s="91"/>
      <c r="T135" s="92"/>
      <c r="U135" s="38"/>
      <c r="V135" s="38"/>
      <c r="W135" s="38"/>
      <c r="X135" s="38"/>
      <c r="Y135" s="38"/>
      <c r="Z135" s="38"/>
      <c r="AA135" s="38"/>
      <c r="AB135" s="38"/>
      <c r="AC135" s="38"/>
      <c r="AD135" s="38"/>
      <c r="AE135" s="38"/>
      <c r="AT135" s="17" t="s">
        <v>260</v>
      </c>
      <c r="AU135" s="17" t="s">
        <v>84</v>
      </c>
    </row>
    <row r="136" s="2" customFormat="1">
      <c r="A136" s="38"/>
      <c r="B136" s="39"/>
      <c r="C136" s="40"/>
      <c r="D136" s="234" t="s">
        <v>262</v>
      </c>
      <c r="E136" s="40"/>
      <c r="F136" s="239" t="s">
        <v>281</v>
      </c>
      <c r="G136" s="40"/>
      <c r="H136" s="40"/>
      <c r="I136" s="236"/>
      <c r="J136" s="40"/>
      <c r="K136" s="40"/>
      <c r="L136" s="44"/>
      <c r="M136" s="237"/>
      <c r="N136" s="238"/>
      <c r="O136" s="91"/>
      <c r="P136" s="91"/>
      <c r="Q136" s="91"/>
      <c r="R136" s="91"/>
      <c r="S136" s="91"/>
      <c r="T136" s="92"/>
      <c r="U136" s="38"/>
      <c r="V136" s="38"/>
      <c r="W136" s="38"/>
      <c r="X136" s="38"/>
      <c r="Y136" s="38"/>
      <c r="Z136" s="38"/>
      <c r="AA136" s="38"/>
      <c r="AB136" s="38"/>
      <c r="AC136" s="38"/>
      <c r="AD136" s="38"/>
      <c r="AE136" s="38"/>
      <c r="AT136" s="17" t="s">
        <v>262</v>
      </c>
      <c r="AU136" s="17" t="s">
        <v>84</v>
      </c>
    </row>
    <row r="137" s="2" customFormat="1" ht="24.15" customHeight="1">
      <c r="A137" s="38"/>
      <c r="B137" s="39"/>
      <c r="C137" s="220" t="s">
        <v>282</v>
      </c>
      <c r="D137" s="220" t="s">
        <v>255</v>
      </c>
      <c r="E137" s="221" t="s">
        <v>283</v>
      </c>
      <c r="F137" s="222" t="s">
        <v>284</v>
      </c>
      <c r="G137" s="223" t="s">
        <v>258</v>
      </c>
      <c r="H137" s="224">
        <v>1</v>
      </c>
      <c r="I137" s="225"/>
      <c r="J137" s="226">
        <f>ROUND(I137*H137,2)</f>
        <v>0</v>
      </c>
      <c r="K137" s="227"/>
      <c r="L137" s="44"/>
      <c r="M137" s="228" t="s">
        <v>1</v>
      </c>
      <c r="N137" s="229" t="s">
        <v>41</v>
      </c>
      <c r="O137" s="91"/>
      <c r="P137" s="230">
        <f>O137*H137</f>
        <v>0</v>
      </c>
      <c r="Q137" s="230">
        <v>0</v>
      </c>
      <c r="R137" s="230">
        <f>Q137*H137</f>
        <v>0</v>
      </c>
      <c r="S137" s="230">
        <v>0</v>
      </c>
      <c r="T137" s="231">
        <f>S137*H137</f>
        <v>0</v>
      </c>
      <c r="U137" s="38"/>
      <c r="V137" s="38"/>
      <c r="W137" s="38"/>
      <c r="X137" s="38"/>
      <c r="Y137" s="38"/>
      <c r="Z137" s="38"/>
      <c r="AA137" s="38"/>
      <c r="AB137" s="38"/>
      <c r="AC137" s="38"/>
      <c r="AD137" s="38"/>
      <c r="AE137" s="38"/>
      <c r="AR137" s="232" t="s">
        <v>254</v>
      </c>
      <c r="AT137" s="232" t="s">
        <v>255</v>
      </c>
      <c r="AU137" s="232" t="s">
        <v>84</v>
      </c>
      <c r="AY137" s="17" t="s">
        <v>251</v>
      </c>
      <c r="BE137" s="233">
        <f>IF(N137="základní",J137,0)</f>
        <v>0</v>
      </c>
      <c r="BF137" s="233">
        <f>IF(N137="snížená",J137,0)</f>
        <v>0</v>
      </c>
      <c r="BG137" s="233">
        <f>IF(N137="zákl. přenesená",J137,0)</f>
        <v>0</v>
      </c>
      <c r="BH137" s="233">
        <f>IF(N137="sníž. přenesená",J137,0)</f>
        <v>0</v>
      </c>
      <c r="BI137" s="233">
        <f>IF(N137="nulová",J137,0)</f>
        <v>0</v>
      </c>
      <c r="BJ137" s="17" t="s">
        <v>84</v>
      </c>
      <c r="BK137" s="233">
        <f>ROUND(I137*H137,2)</f>
        <v>0</v>
      </c>
      <c r="BL137" s="17" t="s">
        <v>254</v>
      </c>
      <c r="BM137" s="232" t="s">
        <v>285</v>
      </c>
    </row>
    <row r="138" s="2" customFormat="1">
      <c r="A138" s="38"/>
      <c r="B138" s="39"/>
      <c r="C138" s="40"/>
      <c r="D138" s="234" t="s">
        <v>260</v>
      </c>
      <c r="E138" s="40"/>
      <c r="F138" s="235" t="s">
        <v>280</v>
      </c>
      <c r="G138" s="40"/>
      <c r="H138" s="40"/>
      <c r="I138" s="236"/>
      <c r="J138" s="40"/>
      <c r="K138" s="40"/>
      <c r="L138" s="44"/>
      <c r="M138" s="237"/>
      <c r="N138" s="238"/>
      <c r="O138" s="91"/>
      <c r="P138" s="91"/>
      <c r="Q138" s="91"/>
      <c r="R138" s="91"/>
      <c r="S138" s="91"/>
      <c r="T138" s="92"/>
      <c r="U138" s="38"/>
      <c r="V138" s="38"/>
      <c r="W138" s="38"/>
      <c r="X138" s="38"/>
      <c r="Y138" s="38"/>
      <c r="Z138" s="38"/>
      <c r="AA138" s="38"/>
      <c r="AB138" s="38"/>
      <c r="AC138" s="38"/>
      <c r="AD138" s="38"/>
      <c r="AE138" s="38"/>
      <c r="AT138" s="17" t="s">
        <v>260</v>
      </c>
      <c r="AU138" s="17" t="s">
        <v>84</v>
      </c>
    </row>
    <row r="139" s="2" customFormat="1">
      <c r="A139" s="38"/>
      <c r="B139" s="39"/>
      <c r="C139" s="40"/>
      <c r="D139" s="234" t="s">
        <v>262</v>
      </c>
      <c r="E139" s="40"/>
      <c r="F139" s="239" t="s">
        <v>286</v>
      </c>
      <c r="G139" s="40"/>
      <c r="H139" s="40"/>
      <c r="I139" s="236"/>
      <c r="J139" s="40"/>
      <c r="K139" s="40"/>
      <c r="L139" s="44"/>
      <c r="M139" s="237"/>
      <c r="N139" s="238"/>
      <c r="O139" s="91"/>
      <c r="P139" s="91"/>
      <c r="Q139" s="91"/>
      <c r="R139" s="91"/>
      <c r="S139" s="91"/>
      <c r="T139" s="92"/>
      <c r="U139" s="38"/>
      <c r="V139" s="38"/>
      <c r="W139" s="38"/>
      <c r="X139" s="38"/>
      <c r="Y139" s="38"/>
      <c r="Z139" s="38"/>
      <c r="AA139" s="38"/>
      <c r="AB139" s="38"/>
      <c r="AC139" s="38"/>
      <c r="AD139" s="38"/>
      <c r="AE139" s="38"/>
      <c r="AT139" s="17" t="s">
        <v>262</v>
      </c>
      <c r="AU139" s="17" t="s">
        <v>84</v>
      </c>
    </row>
    <row r="140" s="2" customFormat="1" ht="24.15" customHeight="1">
      <c r="A140" s="38"/>
      <c r="B140" s="39"/>
      <c r="C140" s="220" t="s">
        <v>287</v>
      </c>
      <c r="D140" s="220" t="s">
        <v>255</v>
      </c>
      <c r="E140" s="221" t="s">
        <v>288</v>
      </c>
      <c r="F140" s="222" t="s">
        <v>289</v>
      </c>
      <c r="G140" s="223" t="s">
        <v>258</v>
      </c>
      <c r="H140" s="224">
        <v>1</v>
      </c>
      <c r="I140" s="225"/>
      <c r="J140" s="226">
        <f>ROUND(I140*H140,2)</f>
        <v>0</v>
      </c>
      <c r="K140" s="227"/>
      <c r="L140" s="44"/>
      <c r="M140" s="228" t="s">
        <v>1</v>
      </c>
      <c r="N140" s="229" t="s">
        <v>41</v>
      </c>
      <c r="O140" s="91"/>
      <c r="P140" s="230">
        <f>O140*H140</f>
        <v>0</v>
      </c>
      <c r="Q140" s="230">
        <v>0</v>
      </c>
      <c r="R140" s="230">
        <f>Q140*H140</f>
        <v>0</v>
      </c>
      <c r="S140" s="230">
        <v>0</v>
      </c>
      <c r="T140" s="231">
        <f>S140*H140</f>
        <v>0</v>
      </c>
      <c r="U140" s="38"/>
      <c r="V140" s="38"/>
      <c r="W140" s="38"/>
      <c r="X140" s="38"/>
      <c r="Y140" s="38"/>
      <c r="Z140" s="38"/>
      <c r="AA140" s="38"/>
      <c r="AB140" s="38"/>
      <c r="AC140" s="38"/>
      <c r="AD140" s="38"/>
      <c r="AE140" s="38"/>
      <c r="AR140" s="232" t="s">
        <v>254</v>
      </c>
      <c r="AT140" s="232" t="s">
        <v>255</v>
      </c>
      <c r="AU140" s="232" t="s">
        <v>84</v>
      </c>
      <c r="AY140" s="17" t="s">
        <v>251</v>
      </c>
      <c r="BE140" s="233">
        <f>IF(N140="základní",J140,0)</f>
        <v>0</v>
      </c>
      <c r="BF140" s="233">
        <f>IF(N140="snížená",J140,0)</f>
        <v>0</v>
      </c>
      <c r="BG140" s="233">
        <f>IF(N140="zákl. přenesená",J140,0)</f>
        <v>0</v>
      </c>
      <c r="BH140" s="233">
        <f>IF(N140="sníž. přenesená",J140,0)</f>
        <v>0</v>
      </c>
      <c r="BI140" s="233">
        <f>IF(N140="nulová",J140,0)</f>
        <v>0</v>
      </c>
      <c r="BJ140" s="17" t="s">
        <v>84</v>
      </c>
      <c r="BK140" s="233">
        <f>ROUND(I140*H140,2)</f>
        <v>0</v>
      </c>
      <c r="BL140" s="17" t="s">
        <v>254</v>
      </c>
      <c r="BM140" s="232" t="s">
        <v>290</v>
      </c>
    </row>
    <row r="141" s="2" customFormat="1">
      <c r="A141" s="38"/>
      <c r="B141" s="39"/>
      <c r="C141" s="40"/>
      <c r="D141" s="234" t="s">
        <v>260</v>
      </c>
      <c r="E141" s="40"/>
      <c r="F141" s="235" t="s">
        <v>291</v>
      </c>
      <c r="G141" s="40"/>
      <c r="H141" s="40"/>
      <c r="I141" s="236"/>
      <c r="J141" s="40"/>
      <c r="K141" s="40"/>
      <c r="L141" s="44"/>
      <c r="M141" s="237"/>
      <c r="N141" s="238"/>
      <c r="O141" s="91"/>
      <c r="P141" s="91"/>
      <c r="Q141" s="91"/>
      <c r="R141" s="91"/>
      <c r="S141" s="91"/>
      <c r="T141" s="92"/>
      <c r="U141" s="38"/>
      <c r="V141" s="38"/>
      <c r="W141" s="38"/>
      <c r="X141" s="38"/>
      <c r="Y141" s="38"/>
      <c r="Z141" s="38"/>
      <c r="AA141" s="38"/>
      <c r="AB141" s="38"/>
      <c r="AC141" s="38"/>
      <c r="AD141" s="38"/>
      <c r="AE141" s="38"/>
      <c r="AT141" s="17" t="s">
        <v>260</v>
      </c>
      <c r="AU141" s="17" t="s">
        <v>84</v>
      </c>
    </row>
    <row r="142" s="2" customFormat="1">
      <c r="A142" s="38"/>
      <c r="B142" s="39"/>
      <c r="C142" s="40"/>
      <c r="D142" s="234" t="s">
        <v>262</v>
      </c>
      <c r="E142" s="40"/>
      <c r="F142" s="239" t="s">
        <v>292</v>
      </c>
      <c r="G142" s="40"/>
      <c r="H142" s="40"/>
      <c r="I142" s="236"/>
      <c r="J142" s="40"/>
      <c r="K142" s="40"/>
      <c r="L142" s="44"/>
      <c r="M142" s="237"/>
      <c r="N142" s="238"/>
      <c r="O142" s="91"/>
      <c r="P142" s="91"/>
      <c r="Q142" s="91"/>
      <c r="R142" s="91"/>
      <c r="S142" s="91"/>
      <c r="T142" s="92"/>
      <c r="U142" s="38"/>
      <c r="V142" s="38"/>
      <c r="W142" s="38"/>
      <c r="X142" s="38"/>
      <c r="Y142" s="38"/>
      <c r="Z142" s="38"/>
      <c r="AA142" s="38"/>
      <c r="AB142" s="38"/>
      <c r="AC142" s="38"/>
      <c r="AD142" s="38"/>
      <c r="AE142" s="38"/>
      <c r="AT142" s="17" t="s">
        <v>262</v>
      </c>
      <c r="AU142" s="17" t="s">
        <v>84</v>
      </c>
    </row>
    <row r="143" s="11" customFormat="1" ht="25.92" customHeight="1">
      <c r="A143" s="11"/>
      <c r="B143" s="206"/>
      <c r="C143" s="207"/>
      <c r="D143" s="208" t="s">
        <v>75</v>
      </c>
      <c r="E143" s="209" t="s">
        <v>175</v>
      </c>
      <c r="F143" s="209" t="s">
        <v>293</v>
      </c>
      <c r="G143" s="207"/>
      <c r="H143" s="207"/>
      <c r="I143" s="210"/>
      <c r="J143" s="211">
        <f>BK143</f>
        <v>0</v>
      </c>
      <c r="K143" s="207"/>
      <c r="L143" s="212"/>
      <c r="M143" s="213"/>
      <c r="N143" s="214"/>
      <c r="O143" s="214"/>
      <c r="P143" s="215">
        <f>SUM(P144:P148)</f>
        <v>0</v>
      </c>
      <c r="Q143" s="214"/>
      <c r="R143" s="215">
        <f>SUM(R144:R148)</f>
        <v>0</v>
      </c>
      <c r="S143" s="214"/>
      <c r="T143" s="216">
        <f>SUM(T144:T148)</f>
        <v>0</v>
      </c>
      <c r="U143" s="11"/>
      <c r="V143" s="11"/>
      <c r="W143" s="11"/>
      <c r="X143" s="11"/>
      <c r="Y143" s="11"/>
      <c r="Z143" s="11"/>
      <c r="AA143" s="11"/>
      <c r="AB143" s="11"/>
      <c r="AC143" s="11"/>
      <c r="AD143" s="11"/>
      <c r="AE143" s="11"/>
      <c r="AR143" s="217" t="s">
        <v>282</v>
      </c>
      <c r="AT143" s="218" t="s">
        <v>75</v>
      </c>
      <c r="AU143" s="218" t="s">
        <v>76</v>
      </c>
      <c r="AY143" s="217" t="s">
        <v>251</v>
      </c>
      <c r="BK143" s="219">
        <f>SUM(BK144:BK148)</f>
        <v>0</v>
      </c>
    </row>
    <row r="144" s="2" customFormat="1" ht="16.5" customHeight="1">
      <c r="A144" s="38"/>
      <c r="B144" s="39"/>
      <c r="C144" s="220" t="s">
        <v>294</v>
      </c>
      <c r="D144" s="220" t="s">
        <v>255</v>
      </c>
      <c r="E144" s="221" t="s">
        <v>295</v>
      </c>
      <c r="F144" s="222" t="s">
        <v>296</v>
      </c>
      <c r="G144" s="223" t="s">
        <v>266</v>
      </c>
      <c r="H144" s="224">
        <v>2</v>
      </c>
      <c r="I144" s="225"/>
      <c r="J144" s="226">
        <f>ROUND(I144*H144,2)</f>
        <v>0</v>
      </c>
      <c r="K144" s="227"/>
      <c r="L144" s="44"/>
      <c r="M144" s="228" t="s">
        <v>1</v>
      </c>
      <c r="N144" s="229" t="s">
        <v>41</v>
      </c>
      <c r="O144" s="91"/>
      <c r="P144" s="230">
        <f>O144*H144</f>
        <v>0</v>
      </c>
      <c r="Q144" s="230">
        <v>0</v>
      </c>
      <c r="R144" s="230">
        <f>Q144*H144</f>
        <v>0</v>
      </c>
      <c r="S144" s="230">
        <v>0</v>
      </c>
      <c r="T144" s="231">
        <f>S144*H144</f>
        <v>0</v>
      </c>
      <c r="U144" s="38"/>
      <c r="V144" s="38"/>
      <c r="W144" s="38"/>
      <c r="X144" s="38"/>
      <c r="Y144" s="38"/>
      <c r="Z144" s="38"/>
      <c r="AA144" s="38"/>
      <c r="AB144" s="38"/>
      <c r="AC144" s="38"/>
      <c r="AD144" s="38"/>
      <c r="AE144" s="38"/>
      <c r="AR144" s="232" t="s">
        <v>272</v>
      </c>
      <c r="AT144" s="232" t="s">
        <v>255</v>
      </c>
      <c r="AU144" s="232" t="s">
        <v>84</v>
      </c>
      <c r="AY144" s="17" t="s">
        <v>251</v>
      </c>
      <c r="BE144" s="233">
        <f>IF(N144="základní",J144,0)</f>
        <v>0</v>
      </c>
      <c r="BF144" s="233">
        <f>IF(N144="snížená",J144,0)</f>
        <v>0</v>
      </c>
      <c r="BG144" s="233">
        <f>IF(N144="zákl. přenesená",J144,0)</f>
        <v>0</v>
      </c>
      <c r="BH144" s="233">
        <f>IF(N144="sníž. přenesená",J144,0)</f>
        <v>0</v>
      </c>
      <c r="BI144" s="233">
        <f>IF(N144="nulová",J144,0)</f>
        <v>0</v>
      </c>
      <c r="BJ144" s="17" t="s">
        <v>84</v>
      </c>
      <c r="BK144" s="233">
        <f>ROUND(I144*H144,2)</f>
        <v>0</v>
      </c>
      <c r="BL144" s="17" t="s">
        <v>272</v>
      </c>
      <c r="BM144" s="232" t="s">
        <v>297</v>
      </c>
    </row>
    <row r="145" s="2" customFormat="1">
      <c r="A145" s="38"/>
      <c r="B145" s="39"/>
      <c r="C145" s="40"/>
      <c r="D145" s="234" t="s">
        <v>262</v>
      </c>
      <c r="E145" s="40"/>
      <c r="F145" s="239" t="s">
        <v>298</v>
      </c>
      <c r="G145" s="40"/>
      <c r="H145" s="40"/>
      <c r="I145" s="236"/>
      <c r="J145" s="40"/>
      <c r="K145" s="40"/>
      <c r="L145" s="44"/>
      <c r="M145" s="237"/>
      <c r="N145" s="238"/>
      <c r="O145" s="91"/>
      <c r="P145" s="91"/>
      <c r="Q145" s="91"/>
      <c r="R145" s="91"/>
      <c r="S145" s="91"/>
      <c r="T145" s="92"/>
      <c r="U145" s="38"/>
      <c r="V145" s="38"/>
      <c r="W145" s="38"/>
      <c r="X145" s="38"/>
      <c r="Y145" s="38"/>
      <c r="Z145" s="38"/>
      <c r="AA145" s="38"/>
      <c r="AB145" s="38"/>
      <c r="AC145" s="38"/>
      <c r="AD145" s="38"/>
      <c r="AE145" s="38"/>
      <c r="AT145" s="17" t="s">
        <v>262</v>
      </c>
      <c r="AU145" s="17" t="s">
        <v>84</v>
      </c>
    </row>
    <row r="146" s="12" customFormat="1">
      <c r="A146" s="12"/>
      <c r="B146" s="242"/>
      <c r="C146" s="243"/>
      <c r="D146" s="234" t="s">
        <v>276</v>
      </c>
      <c r="E146" s="244" t="s">
        <v>1</v>
      </c>
      <c r="F146" s="245" t="s">
        <v>86</v>
      </c>
      <c r="G146" s="243"/>
      <c r="H146" s="246">
        <v>2</v>
      </c>
      <c r="I146" s="247"/>
      <c r="J146" s="243"/>
      <c r="K146" s="243"/>
      <c r="L146" s="248"/>
      <c r="M146" s="249"/>
      <c r="N146" s="250"/>
      <c r="O146" s="250"/>
      <c r="P146" s="250"/>
      <c r="Q146" s="250"/>
      <c r="R146" s="250"/>
      <c r="S146" s="250"/>
      <c r="T146" s="251"/>
      <c r="U146" s="12"/>
      <c r="V146" s="12"/>
      <c r="W146" s="12"/>
      <c r="X146" s="12"/>
      <c r="Y146" s="12"/>
      <c r="Z146" s="12"/>
      <c r="AA146" s="12"/>
      <c r="AB146" s="12"/>
      <c r="AC146" s="12"/>
      <c r="AD146" s="12"/>
      <c r="AE146" s="12"/>
      <c r="AT146" s="252" t="s">
        <v>276</v>
      </c>
      <c r="AU146" s="252" t="s">
        <v>84</v>
      </c>
      <c r="AV146" s="12" t="s">
        <v>86</v>
      </c>
      <c r="AW146" s="12" t="s">
        <v>32</v>
      </c>
      <c r="AX146" s="12" t="s">
        <v>84</v>
      </c>
      <c r="AY146" s="252" t="s">
        <v>251</v>
      </c>
    </row>
    <row r="147" s="2" customFormat="1" ht="16.5" customHeight="1">
      <c r="A147" s="38"/>
      <c r="B147" s="39"/>
      <c r="C147" s="220" t="s">
        <v>299</v>
      </c>
      <c r="D147" s="220" t="s">
        <v>255</v>
      </c>
      <c r="E147" s="221" t="s">
        <v>300</v>
      </c>
      <c r="F147" s="222" t="s">
        <v>301</v>
      </c>
      <c r="G147" s="223" t="s">
        <v>266</v>
      </c>
      <c r="H147" s="224">
        <v>1</v>
      </c>
      <c r="I147" s="225"/>
      <c r="J147" s="226">
        <f>ROUND(I147*H147,2)</f>
        <v>0</v>
      </c>
      <c r="K147" s="227"/>
      <c r="L147" s="44"/>
      <c r="M147" s="228" t="s">
        <v>1</v>
      </c>
      <c r="N147" s="229" t="s">
        <v>41</v>
      </c>
      <c r="O147" s="91"/>
      <c r="P147" s="230">
        <f>O147*H147</f>
        <v>0</v>
      </c>
      <c r="Q147" s="230">
        <v>0</v>
      </c>
      <c r="R147" s="230">
        <f>Q147*H147</f>
        <v>0</v>
      </c>
      <c r="S147" s="230">
        <v>0</v>
      </c>
      <c r="T147" s="231">
        <f>S147*H147</f>
        <v>0</v>
      </c>
      <c r="U147" s="38"/>
      <c r="V147" s="38"/>
      <c r="W147" s="38"/>
      <c r="X147" s="38"/>
      <c r="Y147" s="38"/>
      <c r="Z147" s="38"/>
      <c r="AA147" s="38"/>
      <c r="AB147" s="38"/>
      <c r="AC147" s="38"/>
      <c r="AD147" s="38"/>
      <c r="AE147" s="38"/>
      <c r="AR147" s="232" t="s">
        <v>272</v>
      </c>
      <c r="AT147" s="232" t="s">
        <v>255</v>
      </c>
      <c r="AU147" s="232" t="s">
        <v>84</v>
      </c>
      <c r="AY147" s="17" t="s">
        <v>251</v>
      </c>
      <c r="BE147" s="233">
        <f>IF(N147="základní",J147,0)</f>
        <v>0</v>
      </c>
      <c r="BF147" s="233">
        <f>IF(N147="snížená",J147,0)</f>
        <v>0</v>
      </c>
      <c r="BG147" s="233">
        <f>IF(N147="zákl. přenesená",J147,0)</f>
        <v>0</v>
      </c>
      <c r="BH147" s="233">
        <f>IF(N147="sníž. přenesená",J147,0)</f>
        <v>0</v>
      </c>
      <c r="BI147" s="233">
        <f>IF(N147="nulová",J147,0)</f>
        <v>0</v>
      </c>
      <c r="BJ147" s="17" t="s">
        <v>84</v>
      </c>
      <c r="BK147" s="233">
        <f>ROUND(I147*H147,2)</f>
        <v>0</v>
      </c>
      <c r="BL147" s="17" t="s">
        <v>272</v>
      </c>
      <c r="BM147" s="232" t="s">
        <v>302</v>
      </c>
    </row>
    <row r="148" s="2" customFormat="1">
      <c r="A148" s="38"/>
      <c r="B148" s="39"/>
      <c r="C148" s="40"/>
      <c r="D148" s="234" t="s">
        <v>262</v>
      </c>
      <c r="E148" s="40"/>
      <c r="F148" s="239" t="s">
        <v>303</v>
      </c>
      <c r="G148" s="40"/>
      <c r="H148" s="40"/>
      <c r="I148" s="236"/>
      <c r="J148" s="40"/>
      <c r="K148" s="40"/>
      <c r="L148" s="44"/>
      <c r="M148" s="237"/>
      <c r="N148" s="238"/>
      <c r="O148" s="91"/>
      <c r="P148" s="91"/>
      <c r="Q148" s="91"/>
      <c r="R148" s="91"/>
      <c r="S148" s="91"/>
      <c r="T148" s="92"/>
      <c r="U148" s="38"/>
      <c r="V148" s="38"/>
      <c r="W148" s="38"/>
      <c r="X148" s="38"/>
      <c r="Y148" s="38"/>
      <c r="Z148" s="38"/>
      <c r="AA148" s="38"/>
      <c r="AB148" s="38"/>
      <c r="AC148" s="38"/>
      <c r="AD148" s="38"/>
      <c r="AE148" s="38"/>
      <c r="AT148" s="17" t="s">
        <v>262</v>
      </c>
      <c r="AU148" s="17" t="s">
        <v>84</v>
      </c>
    </row>
    <row r="149" s="11" customFormat="1" ht="25.92" customHeight="1">
      <c r="A149" s="11"/>
      <c r="B149" s="206"/>
      <c r="C149" s="207"/>
      <c r="D149" s="208" t="s">
        <v>75</v>
      </c>
      <c r="E149" s="209" t="s">
        <v>304</v>
      </c>
      <c r="F149" s="209" t="s">
        <v>305</v>
      </c>
      <c r="G149" s="207"/>
      <c r="H149" s="207"/>
      <c r="I149" s="210"/>
      <c r="J149" s="211">
        <f>BK149</f>
        <v>0</v>
      </c>
      <c r="K149" s="207"/>
      <c r="L149" s="212"/>
      <c r="M149" s="213"/>
      <c r="N149" s="214"/>
      <c r="O149" s="214"/>
      <c r="P149" s="215">
        <f>SUM(P150:P162)</f>
        <v>0</v>
      </c>
      <c r="Q149" s="214"/>
      <c r="R149" s="215">
        <f>SUM(R150:R162)</f>
        <v>0</v>
      </c>
      <c r="S149" s="214"/>
      <c r="T149" s="216">
        <f>SUM(T150:T162)</f>
        <v>0</v>
      </c>
      <c r="U149" s="11"/>
      <c r="V149" s="11"/>
      <c r="W149" s="11"/>
      <c r="X149" s="11"/>
      <c r="Y149" s="11"/>
      <c r="Z149" s="11"/>
      <c r="AA149" s="11"/>
      <c r="AB149" s="11"/>
      <c r="AC149" s="11"/>
      <c r="AD149" s="11"/>
      <c r="AE149" s="11"/>
      <c r="AR149" s="217" t="s">
        <v>282</v>
      </c>
      <c r="AT149" s="218" t="s">
        <v>75</v>
      </c>
      <c r="AU149" s="218" t="s">
        <v>76</v>
      </c>
      <c r="AY149" s="217" t="s">
        <v>251</v>
      </c>
      <c r="BK149" s="219">
        <f>SUM(BK150:BK162)</f>
        <v>0</v>
      </c>
    </row>
    <row r="150" s="2" customFormat="1" ht="16.5" customHeight="1">
      <c r="A150" s="38"/>
      <c r="B150" s="39"/>
      <c r="C150" s="220" t="s">
        <v>306</v>
      </c>
      <c r="D150" s="220" t="s">
        <v>255</v>
      </c>
      <c r="E150" s="221" t="s">
        <v>307</v>
      </c>
      <c r="F150" s="222" t="s">
        <v>308</v>
      </c>
      <c r="G150" s="223" t="s">
        <v>266</v>
      </c>
      <c r="H150" s="224">
        <v>1</v>
      </c>
      <c r="I150" s="225"/>
      <c r="J150" s="226">
        <f>ROUND(I150*H150,2)</f>
        <v>0</v>
      </c>
      <c r="K150" s="227"/>
      <c r="L150" s="44"/>
      <c r="M150" s="228" t="s">
        <v>1</v>
      </c>
      <c r="N150" s="229" t="s">
        <v>41</v>
      </c>
      <c r="O150" s="91"/>
      <c r="P150" s="230">
        <f>O150*H150</f>
        <v>0</v>
      </c>
      <c r="Q150" s="230">
        <v>0</v>
      </c>
      <c r="R150" s="230">
        <f>Q150*H150</f>
        <v>0</v>
      </c>
      <c r="S150" s="230">
        <v>0</v>
      </c>
      <c r="T150" s="231">
        <f>S150*H150</f>
        <v>0</v>
      </c>
      <c r="U150" s="38"/>
      <c r="V150" s="38"/>
      <c r="W150" s="38"/>
      <c r="X150" s="38"/>
      <c r="Y150" s="38"/>
      <c r="Z150" s="38"/>
      <c r="AA150" s="38"/>
      <c r="AB150" s="38"/>
      <c r="AC150" s="38"/>
      <c r="AD150" s="38"/>
      <c r="AE150" s="38"/>
      <c r="AR150" s="232" t="s">
        <v>254</v>
      </c>
      <c r="AT150" s="232" t="s">
        <v>255</v>
      </c>
      <c r="AU150" s="232" t="s">
        <v>84</v>
      </c>
      <c r="AY150" s="17" t="s">
        <v>251</v>
      </c>
      <c r="BE150" s="233">
        <f>IF(N150="základní",J150,0)</f>
        <v>0</v>
      </c>
      <c r="BF150" s="233">
        <f>IF(N150="snížená",J150,0)</f>
        <v>0</v>
      </c>
      <c r="BG150" s="233">
        <f>IF(N150="zákl. přenesená",J150,0)</f>
        <v>0</v>
      </c>
      <c r="BH150" s="233">
        <f>IF(N150="sníž. přenesená",J150,0)</f>
        <v>0</v>
      </c>
      <c r="BI150" s="233">
        <f>IF(N150="nulová",J150,0)</f>
        <v>0</v>
      </c>
      <c r="BJ150" s="17" t="s">
        <v>84</v>
      </c>
      <c r="BK150" s="233">
        <f>ROUND(I150*H150,2)</f>
        <v>0</v>
      </c>
      <c r="BL150" s="17" t="s">
        <v>254</v>
      </c>
      <c r="BM150" s="232" t="s">
        <v>309</v>
      </c>
    </row>
    <row r="151" s="2" customFormat="1">
      <c r="A151" s="38"/>
      <c r="B151" s="39"/>
      <c r="C151" s="40"/>
      <c r="D151" s="234" t="s">
        <v>260</v>
      </c>
      <c r="E151" s="40"/>
      <c r="F151" s="235" t="s">
        <v>310</v>
      </c>
      <c r="G151" s="40"/>
      <c r="H151" s="40"/>
      <c r="I151" s="236"/>
      <c r="J151" s="40"/>
      <c r="K151" s="40"/>
      <c r="L151" s="44"/>
      <c r="M151" s="237"/>
      <c r="N151" s="238"/>
      <c r="O151" s="91"/>
      <c r="P151" s="91"/>
      <c r="Q151" s="91"/>
      <c r="R151" s="91"/>
      <c r="S151" s="91"/>
      <c r="T151" s="92"/>
      <c r="U151" s="38"/>
      <c r="V151" s="38"/>
      <c r="W151" s="38"/>
      <c r="X151" s="38"/>
      <c r="Y151" s="38"/>
      <c r="Z151" s="38"/>
      <c r="AA151" s="38"/>
      <c r="AB151" s="38"/>
      <c r="AC151" s="38"/>
      <c r="AD151" s="38"/>
      <c r="AE151" s="38"/>
      <c r="AT151" s="17" t="s">
        <v>260</v>
      </c>
      <c r="AU151" s="17" t="s">
        <v>84</v>
      </c>
    </row>
    <row r="152" s="2" customFormat="1" ht="16.5" customHeight="1">
      <c r="A152" s="38"/>
      <c r="B152" s="39"/>
      <c r="C152" s="220" t="s">
        <v>311</v>
      </c>
      <c r="D152" s="220" t="s">
        <v>255</v>
      </c>
      <c r="E152" s="221" t="s">
        <v>312</v>
      </c>
      <c r="F152" s="222" t="s">
        <v>313</v>
      </c>
      <c r="G152" s="223" t="s">
        <v>314</v>
      </c>
      <c r="H152" s="224">
        <v>1</v>
      </c>
      <c r="I152" s="225"/>
      <c r="J152" s="226">
        <f>ROUND(I152*H152,2)</f>
        <v>0</v>
      </c>
      <c r="K152" s="227"/>
      <c r="L152" s="44"/>
      <c r="M152" s="228" t="s">
        <v>1</v>
      </c>
      <c r="N152" s="229" t="s">
        <v>41</v>
      </c>
      <c r="O152" s="91"/>
      <c r="P152" s="230">
        <f>O152*H152</f>
        <v>0</v>
      </c>
      <c r="Q152" s="230">
        <v>0</v>
      </c>
      <c r="R152" s="230">
        <f>Q152*H152</f>
        <v>0</v>
      </c>
      <c r="S152" s="230">
        <v>0</v>
      </c>
      <c r="T152" s="231">
        <f>S152*H152</f>
        <v>0</v>
      </c>
      <c r="U152" s="38"/>
      <c r="V152" s="38"/>
      <c r="W152" s="38"/>
      <c r="X152" s="38"/>
      <c r="Y152" s="38"/>
      <c r="Z152" s="38"/>
      <c r="AA152" s="38"/>
      <c r="AB152" s="38"/>
      <c r="AC152" s="38"/>
      <c r="AD152" s="38"/>
      <c r="AE152" s="38"/>
      <c r="AR152" s="232" t="s">
        <v>272</v>
      </c>
      <c r="AT152" s="232" t="s">
        <v>255</v>
      </c>
      <c r="AU152" s="232" t="s">
        <v>84</v>
      </c>
      <c r="AY152" s="17" t="s">
        <v>251</v>
      </c>
      <c r="BE152" s="233">
        <f>IF(N152="základní",J152,0)</f>
        <v>0</v>
      </c>
      <c r="BF152" s="233">
        <f>IF(N152="snížená",J152,0)</f>
        <v>0</v>
      </c>
      <c r="BG152" s="233">
        <f>IF(N152="zákl. přenesená",J152,0)</f>
        <v>0</v>
      </c>
      <c r="BH152" s="233">
        <f>IF(N152="sníž. přenesená",J152,0)</f>
        <v>0</v>
      </c>
      <c r="BI152" s="233">
        <f>IF(N152="nulová",J152,0)</f>
        <v>0</v>
      </c>
      <c r="BJ152" s="17" t="s">
        <v>84</v>
      </c>
      <c r="BK152" s="233">
        <f>ROUND(I152*H152,2)</f>
        <v>0</v>
      </c>
      <c r="BL152" s="17" t="s">
        <v>272</v>
      </c>
      <c r="BM152" s="232" t="s">
        <v>315</v>
      </c>
    </row>
    <row r="153" s="2" customFormat="1">
      <c r="A153" s="38"/>
      <c r="B153" s="39"/>
      <c r="C153" s="40"/>
      <c r="D153" s="234" t="s">
        <v>260</v>
      </c>
      <c r="E153" s="40"/>
      <c r="F153" s="235" t="s">
        <v>316</v>
      </c>
      <c r="G153" s="40"/>
      <c r="H153" s="40"/>
      <c r="I153" s="236"/>
      <c r="J153" s="40"/>
      <c r="K153" s="40"/>
      <c r="L153" s="44"/>
      <c r="M153" s="237"/>
      <c r="N153" s="238"/>
      <c r="O153" s="91"/>
      <c r="P153" s="91"/>
      <c r="Q153" s="91"/>
      <c r="R153" s="91"/>
      <c r="S153" s="91"/>
      <c r="T153" s="92"/>
      <c r="U153" s="38"/>
      <c r="V153" s="38"/>
      <c r="W153" s="38"/>
      <c r="X153" s="38"/>
      <c r="Y153" s="38"/>
      <c r="Z153" s="38"/>
      <c r="AA153" s="38"/>
      <c r="AB153" s="38"/>
      <c r="AC153" s="38"/>
      <c r="AD153" s="38"/>
      <c r="AE153" s="38"/>
      <c r="AT153" s="17" t="s">
        <v>260</v>
      </c>
      <c r="AU153" s="17" t="s">
        <v>84</v>
      </c>
    </row>
    <row r="154" s="2" customFormat="1">
      <c r="A154" s="38"/>
      <c r="B154" s="39"/>
      <c r="C154" s="40"/>
      <c r="D154" s="240" t="s">
        <v>274</v>
      </c>
      <c r="E154" s="40"/>
      <c r="F154" s="241" t="s">
        <v>317</v>
      </c>
      <c r="G154" s="40"/>
      <c r="H154" s="40"/>
      <c r="I154" s="236"/>
      <c r="J154" s="40"/>
      <c r="K154" s="40"/>
      <c r="L154" s="44"/>
      <c r="M154" s="237"/>
      <c r="N154" s="238"/>
      <c r="O154" s="91"/>
      <c r="P154" s="91"/>
      <c r="Q154" s="91"/>
      <c r="R154" s="91"/>
      <c r="S154" s="91"/>
      <c r="T154" s="92"/>
      <c r="U154" s="38"/>
      <c r="V154" s="38"/>
      <c r="W154" s="38"/>
      <c r="X154" s="38"/>
      <c r="Y154" s="38"/>
      <c r="Z154" s="38"/>
      <c r="AA154" s="38"/>
      <c r="AB154" s="38"/>
      <c r="AC154" s="38"/>
      <c r="AD154" s="38"/>
      <c r="AE154" s="38"/>
      <c r="AT154" s="17" t="s">
        <v>274</v>
      </c>
      <c r="AU154" s="17" t="s">
        <v>84</v>
      </c>
    </row>
    <row r="155" s="13" customFormat="1">
      <c r="A155" s="13"/>
      <c r="B155" s="253"/>
      <c r="C155" s="254"/>
      <c r="D155" s="234" t="s">
        <v>276</v>
      </c>
      <c r="E155" s="255" t="s">
        <v>1</v>
      </c>
      <c r="F155" s="256" t="s">
        <v>318</v>
      </c>
      <c r="G155" s="254"/>
      <c r="H155" s="255" t="s">
        <v>1</v>
      </c>
      <c r="I155" s="257"/>
      <c r="J155" s="254"/>
      <c r="K155" s="254"/>
      <c r="L155" s="258"/>
      <c r="M155" s="259"/>
      <c r="N155" s="260"/>
      <c r="O155" s="260"/>
      <c r="P155" s="260"/>
      <c r="Q155" s="260"/>
      <c r="R155" s="260"/>
      <c r="S155" s="260"/>
      <c r="T155" s="261"/>
      <c r="U155" s="13"/>
      <c r="V155" s="13"/>
      <c r="W155" s="13"/>
      <c r="X155" s="13"/>
      <c r="Y155" s="13"/>
      <c r="Z155" s="13"/>
      <c r="AA155" s="13"/>
      <c r="AB155" s="13"/>
      <c r="AC155" s="13"/>
      <c r="AD155" s="13"/>
      <c r="AE155" s="13"/>
      <c r="AT155" s="262" t="s">
        <v>276</v>
      </c>
      <c r="AU155" s="262" t="s">
        <v>84</v>
      </c>
      <c r="AV155" s="13" t="s">
        <v>84</v>
      </c>
      <c r="AW155" s="13" t="s">
        <v>32</v>
      </c>
      <c r="AX155" s="13" t="s">
        <v>76</v>
      </c>
      <c r="AY155" s="262" t="s">
        <v>251</v>
      </c>
    </row>
    <row r="156" s="12" customFormat="1">
      <c r="A156" s="12"/>
      <c r="B156" s="242"/>
      <c r="C156" s="243"/>
      <c r="D156" s="234" t="s">
        <v>276</v>
      </c>
      <c r="E156" s="244" t="s">
        <v>1</v>
      </c>
      <c r="F156" s="245" t="s">
        <v>84</v>
      </c>
      <c r="G156" s="243"/>
      <c r="H156" s="246">
        <v>1</v>
      </c>
      <c r="I156" s="247"/>
      <c r="J156" s="243"/>
      <c r="K156" s="243"/>
      <c r="L156" s="248"/>
      <c r="M156" s="249"/>
      <c r="N156" s="250"/>
      <c r="O156" s="250"/>
      <c r="P156" s="250"/>
      <c r="Q156" s="250"/>
      <c r="R156" s="250"/>
      <c r="S156" s="250"/>
      <c r="T156" s="251"/>
      <c r="U156" s="12"/>
      <c r="V156" s="12"/>
      <c r="W156" s="12"/>
      <c r="X156" s="12"/>
      <c r="Y156" s="12"/>
      <c r="Z156" s="12"/>
      <c r="AA156" s="12"/>
      <c r="AB156" s="12"/>
      <c r="AC156" s="12"/>
      <c r="AD156" s="12"/>
      <c r="AE156" s="12"/>
      <c r="AT156" s="252" t="s">
        <v>276</v>
      </c>
      <c r="AU156" s="252" t="s">
        <v>84</v>
      </c>
      <c r="AV156" s="12" t="s">
        <v>86</v>
      </c>
      <c r="AW156" s="12" t="s">
        <v>32</v>
      </c>
      <c r="AX156" s="12" t="s">
        <v>84</v>
      </c>
      <c r="AY156" s="252" t="s">
        <v>251</v>
      </c>
    </row>
    <row r="157" s="2" customFormat="1" ht="24.15" customHeight="1">
      <c r="A157" s="38"/>
      <c r="B157" s="39"/>
      <c r="C157" s="220" t="s">
        <v>319</v>
      </c>
      <c r="D157" s="220" t="s">
        <v>255</v>
      </c>
      <c r="E157" s="221" t="s">
        <v>320</v>
      </c>
      <c r="F157" s="222" t="s">
        <v>321</v>
      </c>
      <c r="G157" s="223" t="s">
        <v>314</v>
      </c>
      <c r="H157" s="224">
        <v>1</v>
      </c>
      <c r="I157" s="225"/>
      <c r="J157" s="226">
        <f>ROUND(I157*H157,2)</f>
        <v>0</v>
      </c>
      <c r="K157" s="227"/>
      <c r="L157" s="44"/>
      <c r="M157" s="228" t="s">
        <v>1</v>
      </c>
      <c r="N157" s="229" t="s">
        <v>41</v>
      </c>
      <c r="O157" s="91"/>
      <c r="P157" s="230">
        <f>O157*H157</f>
        <v>0</v>
      </c>
      <c r="Q157" s="230">
        <v>0</v>
      </c>
      <c r="R157" s="230">
        <f>Q157*H157</f>
        <v>0</v>
      </c>
      <c r="S157" s="230">
        <v>0</v>
      </c>
      <c r="T157" s="231">
        <f>S157*H157</f>
        <v>0</v>
      </c>
      <c r="U157" s="38"/>
      <c r="V157" s="38"/>
      <c r="W157" s="38"/>
      <c r="X157" s="38"/>
      <c r="Y157" s="38"/>
      <c r="Z157" s="38"/>
      <c r="AA157" s="38"/>
      <c r="AB157" s="38"/>
      <c r="AC157" s="38"/>
      <c r="AD157" s="38"/>
      <c r="AE157" s="38"/>
      <c r="AR157" s="232" t="s">
        <v>272</v>
      </c>
      <c r="AT157" s="232" t="s">
        <v>255</v>
      </c>
      <c r="AU157" s="232" t="s">
        <v>84</v>
      </c>
      <c r="AY157" s="17" t="s">
        <v>251</v>
      </c>
      <c r="BE157" s="233">
        <f>IF(N157="základní",J157,0)</f>
        <v>0</v>
      </c>
      <c r="BF157" s="233">
        <f>IF(N157="snížená",J157,0)</f>
        <v>0</v>
      </c>
      <c r="BG157" s="233">
        <f>IF(N157="zákl. přenesená",J157,0)</f>
        <v>0</v>
      </c>
      <c r="BH157" s="233">
        <f>IF(N157="sníž. přenesená",J157,0)</f>
        <v>0</v>
      </c>
      <c r="BI157" s="233">
        <f>IF(N157="nulová",J157,0)</f>
        <v>0</v>
      </c>
      <c r="BJ157" s="17" t="s">
        <v>84</v>
      </c>
      <c r="BK157" s="233">
        <f>ROUND(I157*H157,2)</f>
        <v>0</v>
      </c>
      <c r="BL157" s="17" t="s">
        <v>272</v>
      </c>
      <c r="BM157" s="232" t="s">
        <v>322</v>
      </c>
    </row>
    <row r="158" s="2" customFormat="1">
      <c r="A158" s="38"/>
      <c r="B158" s="39"/>
      <c r="C158" s="40"/>
      <c r="D158" s="234" t="s">
        <v>260</v>
      </c>
      <c r="E158" s="40"/>
      <c r="F158" s="235" t="s">
        <v>321</v>
      </c>
      <c r="G158" s="40"/>
      <c r="H158" s="40"/>
      <c r="I158" s="236"/>
      <c r="J158" s="40"/>
      <c r="K158" s="40"/>
      <c r="L158" s="44"/>
      <c r="M158" s="237"/>
      <c r="N158" s="238"/>
      <c r="O158" s="91"/>
      <c r="P158" s="91"/>
      <c r="Q158" s="91"/>
      <c r="R158" s="91"/>
      <c r="S158" s="91"/>
      <c r="T158" s="92"/>
      <c r="U158" s="38"/>
      <c r="V158" s="38"/>
      <c r="W158" s="38"/>
      <c r="X158" s="38"/>
      <c r="Y158" s="38"/>
      <c r="Z158" s="38"/>
      <c r="AA158" s="38"/>
      <c r="AB158" s="38"/>
      <c r="AC158" s="38"/>
      <c r="AD158" s="38"/>
      <c r="AE158" s="38"/>
      <c r="AT158" s="17" t="s">
        <v>260</v>
      </c>
      <c r="AU158" s="17" t="s">
        <v>84</v>
      </c>
    </row>
    <row r="159" s="2" customFormat="1">
      <c r="A159" s="38"/>
      <c r="B159" s="39"/>
      <c r="C159" s="40"/>
      <c r="D159" s="240" t="s">
        <v>274</v>
      </c>
      <c r="E159" s="40"/>
      <c r="F159" s="241" t="s">
        <v>323</v>
      </c>
      <c r="G159" s="40"/>
      <c r="H159" s="40"/>
      <c r="I159" s="236"/>
      <c r="J159" s="40"/>
      <c r="K159" s="40"/>
      <c r="L159" s="44"/>
      <c r="M159" s="237"/>
      <c r="N159" s="238"/>
      <c r="O159" s="91"/>
      <c r="P159" s="91"/>
      <c r="Q159" s="91"/>
      <c r="R159" s="91"/>
      <c r="S159" s="91"/>
      <c r="T159" s="92"/>
      <c r="U159" s="38"/>
      <c r="V159" s="38"/>
      <c r="W159" s="38"/>
      <c r="X159" s="38"/>
      <c r="Y159" s="38"/>
      <c r="Z159" s="38"/>
      <c r="AA159" s="38"/>
      <c r="AB159" s="38"/>
      <c r="AC159" s="38"/>
      <c r="AD159" s="38"/>
      <c r="AE159" s="38"/>
      <c r="AT159" s="17" t="s">
        <v>274</v>
      </c>
      <c r="AU159" s="17" t="s">
        <v>84</v>
      </c>
    </row>
    <row r="160" s="12" customFormat="1">
      <c r="A160" s="12"/>
      <c r="B160" s="242"/>
      <c r="C160" s="243"/>
      <c r="D160" s="234" t="s">
        <v>276</v>
      </c>
      <c r="E160" s="244" t="s">
        <v>1</v>
      </c>
      <c r="F160" s="245" t="s">
        <v>324</v>
      </c>
      <c r="G160" s="243"/>
      <c r="H160" s="246">
        <v>1</v>
      </c>
      <c r="I160" s="247"/>
      <c r="J160" s="243"/>
      <c r="K160" s="243"/>
      <c r="L160" s="248"/>
      <c r="M160" s="249"/>
      <c r="N160" s="250"/>
      <c r="O160" s="250"/>
      <c r="P160" s="250"/>
      <c r="Q160" s="250"/>
      <c r="R160" s="250"/>
      <c r="S160" s="250"/>
      <c r="T160" s="251"/>
      <c r="U160" s="12"/>
      <c r="V160" s="12"/>
      <c r="W160" s="12"/>
      <c r="X160" s="12"/>
      <c r="Y160" s="12"/>
      <c r="Z160" s="12"/>
      <c r="AA160" s="12"/>
      <c r="AB160" s="12"/>
      <c r="AC160" s="12"/>
      <c r="AD160" s="12"/>
      <c r="AE160" s="12"/>
      <c r="AT160" s="252" t="s">
        <v>276</v>
      </c>
      <c r="AU160" s="252" t="s">
        <v>84</v>
      </c>
      <c r="AV160" s="12" t="s">
        <v>86</v>
      </c>
      <c r="AW160" s="12" t="s">
        <v>32</v>
      </c>
      <c r="AX160" s="12" t="s">
        <v>84</v>
      </c>
      <c r="AY160" s="252" t="s">
        <v>251</v>
      </c>
    </row>
    <row r="161" s="2" customFormat="1" ht="16.5" customHeight="1">
      <c r="A161" s="38"/>
      <c r="B161" s="39"/>
      <c r="C161" s="220" t="s">
        <v>8</v>
      </c>
      <c r="D161" s="220" t="s">
        <v>255</v>
      </c>
      <c r="E161" s="221" t="s">
        <v>325</v>
      </c>
      <c r="F161" s="222" t="s">
        <v>326</v>
      </c>
      <c r="G161" s="223" t="s">
        <v>266</v>
      </c>
      <c r="H161" s="224">
        <v>1</v>
      </c>
      <c r="I161" s="225"/>
      <c r="J161" s="226">
        <f>ROUND(I161*H161,2)</f>
        <v>0</v>
      </c>
      <c r="K161" s="227"/>
      <c r="L161" s="44"/>
      <c r="M161" s="228" t="s">
        <v>1</v>
      </c>
      <c r="N161" s="229" t="s">
        <v>41</v>
      </c>
      <c r="O161" s="91"/>
      <c r="P161" s="230">
        <f>O161*H161</f>
        <v>0</v>
      </c>
      <c r="Q161" s="230">
        <v>0</v>
      </c>
      <c r="R161" s="230">
        <f>Q161*H161</f>
        <v>0</v>
      </c>
      <c r="S161" s="230">
        <v>0</v>
      </c>
      <c r="T161" s="231">
        <f>S161*H161</f>
        <v>0</v>
      </c>
      <c r="U161" s="38"/>
      <c r="V161" s="38"/>
      <c r="W161" s="38"/>
      <c r="X161" s="38"/>
      <c r="Y161" s="38"/>
      <c r="Z161" s="38"/>
      <c r="AA161" s="38"/>
      <c r="AB161" s="38"/>
      <c r="AC161" s="38"/>
      <c r="AD161" s="38"/>
      <c r="AE161" s="38"/>
      <c r="AR161" s="232" t="s">
        <v>272</v>
      </c>
      <c r="AT161" s="232" t="s">
        <v>255</v>
      </c>
      <c r="AU161" s="232" t="s">
        <v>84</v>
      </c>
      <c r="AY161" s="17" t="s">
        <v>251</v>
      </c>
      <c r="BE161" s="233">
        <f>IF(N161="základní",J161,0)</f>
        <v>0</v>
      </c>
      <c r="BF161" s="233">
        <f>IF(N161="snížená",J161,0)</f>
        <v>0</v>
      </c>
      <c r="BG161" s="233">
        <f>IF(N161="zákl. přenesená",J161,0)</f>
        <v>0</v>
      </c>
      <c r="BH161" s="233">
        <f>IF(N161="sníž. přenesená",J161,0)</f>
        <v>0</v>
      </c>
      <c r="BI161" s="233">
        <f>IF(N161="nulová",J161,0)</f>
        <v>0</v>
      </c>
      <c r="BJ161" s="17" t="s">
        <v>84</v>
      </c>
      <c r="BK161" s="233">
        <f>ROUND(I161*H161,2)</f>
        <v>0</v>
      </c>
      <c r="BL161" s="17" t="s">
        <v>272</v>
      </c>
      <c r="BM161" s="232" t="s">
        <v>327</v>
      </c>
    </row>
    <row r="162" s="2" customFormat="1">
      <c r="A162" s="38"/>
      <c r="B162" s="39"/>
      <c r="C162" s="40"/>
      <c r="D162" s="234" t="s">
        <v>260</v>
      </c>
      <c r="E162" s="40"/>
      <c r="F162" s="235" t="s">
        <v>328</v>
      </c>
      <c r="G162" s="40"/>
      <c r="H162" s="40"/>
      <c r="I162" s="236"/>
      <c r="J162" s="40"/>
      <c r="K162" s="40"/>
      <c r="L162" s="44"/>
      <c r="M162" s="237"/>
      <c r="N162" s="238"/>
      <c r="O162" s="91"/>
      <c r="P162" s="91"/>
      <c r="Q162" s="91"/>
      <c r="R162" s="91"/>
      <c r="S162" s="91"/>
      <c r="T162" s="92"/>
      <c r="U162" s="38"/>
      <c r="V162" s="38"/>
      <c r="W162" s="38"/>
      <c r="X162" s="38"/>
      <c r="Y162" s="38"/>
      <c r="Z162" s="38"/>
      <c r="AA162" s="38"/>
      <c r="AB162" s="38"/>
      <c r="AC162" s="38"/>
      <c r="AD162" s="38"/>
      <c r="AE162" s="38"/>
      <c r="AT162" s="17" t="s">
        <v>260</v>
      </c>
      <c r="AU162" s="17" t="s">
        <v>84</v>
      </c>
    </row>
    <row r="163" s="11" customFormat="1" ht="25.92" customHeight="1">
      <c r="A163" s="11"/>
      <c r="B163" s="206"/>
      <c r="C163" s="207"/>
      <c r="D163" s="208" t="s">
        <v>75</v>
      </c>
      <c r="E163" s="209" t="s">
        <v>329</v>
      </c>
      <c r="F163" s="209" t="s">
        <v>330</v>
      </c>
      <c r="G163" s="207"/>
      <c r="H163" s="207"/>
      <c r="I163" s="210"/>
      <c r="J163" s="211">
        <f>BK163</f>
        <v>0</v>
      </c>
      <c r="K163" s="207"/>
      <c r="L163" s="212"/>
      <c r="M163" s="213"/>
      <c r="N163" s="214"/>
      <c r="O163" s="214"/>
      <c r="P163" s="215">
        <f>SUM(P164:P173)</f>
        <v>0</v>
      </c>
      <c r="Q163" s="214"/>
      <c r="R163" s="215">
        <f>SUM(R164:R173)</f>
        <v>0</v>
      </c>
      <c r="S163" s="214"/>
      <c r="T163" s="216">
        <f>SUM(T164:T173)</f>
        <v>0</v>
      </c>
      <c r="U163" s="11"/>
      <c r="V163" s="11"/>
      <c r="W163" s="11"/>
      <c r="X163" s="11"/>
      <c r="Y163" s="11"/>
      <c r="Z163" s="11"/>
      <c r="AA163" s="11"/>
      <c r="AB163" s="11"/>
      <c r="AC163" s="11"/>
      <c r="AD163" s="11"/>
      <c r="AE163" s="11"/>
      <c r="AR163" s="217" t="s">
        <v>282</v>
      </c>
      <c r="AT163" s="218" t="s">
        <v>75</v>
      </c>
      <c r="AU163" s="218" t="s">
        <v>76</v>
      </c>
      <c r="AY163" s="217" t="s">
        <v>251</v>
      </c>
      <c r="BK163" s="219">
        <f>SUM(BK164:BK173)</f>
        <v>0</v>
      </c>
    </row>
    <row r="164" s="2" customFormat="1" ht="16.5" customHeight="1">
      <c r="A164" s="38"/>
      <c r="B164" s="39"/>
      <c r="C164" s="220" t="s">
        <v>331</v>
      </c>
      <c r="D164" s="220" t="s">
        <v>255</v>
      </c>
      <c r="E164" s="221" t="s">
        <v>332</v>
      </c>
      <c r="F164" s="222" t="s">
        <v>333</v>
      </c>
      <c r="G164" s="223" t="s">
        <v>266</v>
      </c>
      <c r="H164" s="224">
        <v>1</v>
      </c>
      <c r="I164" s="225"/>
      <c r="J164" s="226">
        <f>ROUND(I164*H164,2)</f>
        <v>0</v>
      </c>
      <c r="K164" s="227"/>
      <c r="L164" s="44"/>
      <c r="M164" s="228" t="s">
        <v>1</v>
      </c>
      <c r="N164" s="229" t="s">
        <v>41</v>
      </c>
      <c r="O164" s="91"/>
      <c r="P164" s="230">
        <f>O164*H164</f>
        <v>0</v>
      </c>
      <c r="Q164" s="230">
        <v>0</v>
      </c>
      <c r="R164" s="230">
        <f>Q164*H164</f>
        <v>0</v>
      </c>
      <c r="S164" s="230">
        <v>0</v>
      </c>
      <c r="T164" s="231">
        <f>S164*H164</f>
        <v>0</v>
      </c>
      <c r="U164" s="38"/>
      <c r="V164" s="38"/>
      <c r="W164" s="38"/>
      <c r="X164" s="38"/>
      <c r="Y164" s="38"/>
      <c r="Z164" s="38"/>
      <c r="AA164" s="38"/>
      <c r="AB164" s="38"/>
      <c r="AC164" s="38"/>
      <c r="AD164" s="38"/>
      <c r="AE164" s="38"/>
      <c r="AR164" s="232" t="s">
        <v>254</v>
      </c>
      <c r="AT164" s="232" t="s">
        <v>255</v>
      </c>
      <c r="AU164" s="232" t="s">
        <v>84</v>
      </c>
      <c r="AY164" s="17" t="s">
        <v>251</v>
      </c>
      <c r="BE164" s="233">
        <f>IF(N164="základní",J164,0)</f>
        <v>0</v>
      </c>
      <c r="BF164" s="233">
        <f>IF(N164="snížená",J164,0)</f>
        <v>0</v>
      </c>
      <c r="BG164" s="233">
        <f>IF(N164="zákl. přenesená",J164,0)</f>
        <v>0</v>
      </c>
      <c r="BH164" s="233">
        <f>IF(N164="sníž. přenesená",J164,0)</f>
        <v>0</v>
      </c>
      <c r="BI164" s="233">
        <f>IF(N164="nulová",J164,0)</f>
        <v>0</v>
      </c>
      <c r="BJ164" s="17" t="s">
        <v>84</v>
      </c>
      <c r="BK164" s="233">
        <f>ROUND(I164*H164,2)</f>
        <v>0</v>
      </c>
      <c r="BL164" s="17" t="s">
        <v>254</v>
      </c>
      <c r="BM164" s="232" t="s">
        <v>334</v>
      </c>
    </row>
    <row r="165" s="2" customFormat="1">
      <c r="A165" s="38"/>
      <c r="B165" s="39"/>
      <c r="C165" s="40"/>
      <c r="D165" s="234" t="s">
        <v>260</v>
      </c>
      <c r="E165" s="40"/>
      <c r="F165" s="235" t="s">
        <v>335</v>
      </c>
      <c r="G165" s="40"/>
      <c r="H165" s="40"/>
      <c r="I165" s="236"/>
      <c r="J165" s="40"/>
      <c r="K165" s="40"/>
      <c r="L165" s="44"/>
      <c r="M165" s="237"/>
      <c r="N165" s="238"/>
      <c r="O165" s="91"/>
      <c r="P165" s="91"/>
      <c r="Q165" s="91"/>
      <c r="R165" s="91"/>
      <c r="S165" s="91"/>
      <c r="T165" s="92"/>
      <c r="U165" s="38"/>
      <c r="V165" s="38"/>
      <c r="W165" s="38"/>
      <c r="X165" s="38"/>
      <c r="Y165" s="38"/>
      <c r="Z165" s="38"/>
      <c r="AA165" s="38"/>
      <c r="AB165" s="38"/>
      <c r="AC165" s="38"/>
      <c r="AD165" s="38"/>
      <c r="AE165" s="38"/>
      <c r="AT165" s="17" t="s">
        <v>260</v>
      </c>
      <c r="AU165" s="17" t="s">
        <v>84</v>
      </c>
    </row>
    <row r="166" s="12" customFormat="1">
      <c r="A166" s="12"/>
      <c r="B166" s="242"/>
      <c r="C166" s="243"/>
      <c r="D166" s="234" t="s">
        <v>276</v>
      </c>
      <c r="E166" s="244" t="s">
        <v>1</v>
      </c>
      <c r="F166" s="245" t="s">
        <v>84</v>
      </c>
      <c r="G166" s="243"/>
      <c r="H166" s="246">
        <v>1</v>
      </c>
      <c r="I166" s="247"/>
      <c r="J166" s="243"/>
      <c r="K166" s="243"/>
      <c r="L166" s="248"/>
      <c r="M166" s="249"/>
      <c r="N166" s="250"/>
      <c r="O166" s="250"/>
      <c r="P166" s="250"/>
      <c r="Q166" s="250"/>
      <c r="R166" s="250"/>
      <c r="S166" s="250"/>
      <c r="T166" s="251"/>
      <c r="U166" s="12"/>
      <c r="V166" s="12"/>
      <c r="W166" s="12"/>
      <c r="X166" s="12"/>
      <c r="Y166" s="12"/>
      <c r="Z166" s="12"/>
      <c r="AA166" s="12"/>
      <c r="AB166" s="12"/>
      <c r="AC166" s="12"/>
      <c r="AD166" s="12"/>
      <c r="AE166" s="12"/>
      <c r="AT166" s="252" t="s">
        <v>276</v>
      </c>
      <c r="AU166" s="252" t="s">
        <v>84</v>
      </c>
      <c r="AV166" s="12" t="s">
        <v>86</v>
      </c>
      <c r="AW166" s="12" t="s">
        <v>32</v>
      </c>
      <c r="AX166" s="12" t="s">
        <v>84</v>
      </c>
      <c r="AY166" s="252" t="s">
        <v>251</v>
      </c>
    </row>
    <row r="167" s="2" customFormat="1" ht="16.5" customHeight="1">
      <c r="A167" s="38"/>
      <c r="B167" s="39"/>
      <c r="C167" s="220" t="s">
        <v>336</v>
      </c>
      <c r="D167" s="220" t="s">
        <v>255</v>
      </c>
      <c r="E167" s="221" t="s">
        <v>337</v>
      </c>
      <c r="F167" s="222" t="s">
        <v>338</v>
      </c>
      <c r="G167" s="223" t="s">
        <v>339</v>
      </c>
      <c r="H167" s="224">
        <v>1</v>
      </c>
      <c r="I167" s="225"/>
      <c r="J167" s="226">
        <f>ROUND(I167*H167,2)</f>
        <v>0</v>
      </c>
      <c r="K167" s="227"/>
      <c r="L167" s="44"/>
      <c r="M167" s="228" t="s">
        <v>1</v>
      </c>
      <c r="N167" s="229" t="s">
        <v>41</v>
      </c>
      <c r="O167" s="91"/>
      <c r="P167" s="230">
        <f>O167*H167</f>
        <v>0</v>
      </c>
      <c r="Q167" s="230">
        <v>0</v>
      </c>
      <c r="R167" s="230">
        <f>Q167*H167</f>
        <v>0</v>
      </c>
      <c r="S167" s="230">
        <v>0</v>
      </c>
      <c r="T167" s="231">
        <f>S167*H167</f>
        <v>0</v>
      </c>
      <c r="U167" s="38"/>
      <c r="V167" s="38"/>
      <c r="W167" s="38"/>
      <c r="X167" s="38"/>
      <c r="Y167" s="38"/>
      <c r="Z167" s="38"/>
      <c r="AA167" s="38"/>
      <c r="AB167" s="38"/>
      <c r="AC167" s="38"/>
      <c r="AD167" s="38"/>
      <c r="AE167" s="38"/>
      <c r="AR167" s="232" t="s">
        <v>272</v>
      </c>
      <c r="AT167" s="232" t="s">
        <v>255</v>
      </c>
      <c r="AU167" s="232" t="s">
        <v>84</v>
      </c>
      <c r="AY167" s="17" t="s">
        <v>251</v>
      </c>
      <c r="BE167" s="233">
        <f>IF(N167="základní",J167,0)</f>
        <v>0</v>
      </c>
      <c r="BF167" s="233">
        <f>IF(N167="snížená",J167,0)</f>
        <v>0</v>
      </c>
      <c r="BG167" s="233">
        <f>IF(N167="zákl. přenesená",J167,0)</f>
        <v>0</v>
      </c>
      <c r="BH167" s="233">
        <f>IF(N167="sníž. přenesená",J167,0)</f>
        <v>0</v>
      </c>
      <c r="BI167" s="233">
        <f>IF(N167="nulová",J167,0)</f>
        <v>0</v>
      </c>
      <c r="BJ167" s="17" t="s">
        <v>84</v>
      </c>
      <c r="BK167" s="233">
        <f>ROUND(I167*H167,2)</f>
        <v>0</v>
      </c>
      <c r="BL167" s="17" t="s">
        <v>272</v>
      </c>
      <c r="BM167" s="232" t="s">
        <v>340</v>
      </c>
    </row>
    <row r="168" s="2" customFormat="1">
      <c r="A168" s="38"/>
      <c r="B168" s="39"/>
      <c r="C168" s="40"/>
      <c r="D168" s="234" t="s">
        <v>260</v>
      </c>
      <c r="E168" s="40"/>
      <c r="F168" s="235" t="s">
        <v>341</v>
      </c>
      <c r="G168" s="40"/>
      <c r="H168" s="40"/>
      <c r="I168" s="236"/>
      <c r="J168" s="40"/>
      <c r="K168" s="40"/>
      <c r="L168" s="44"/>
      <c r="M168" s="237"/>
      <c r="N168" s="238"/>
      <c r="O168" s="91"/>
      <c r="P168" s="91"/>
      <c r="Q168" s="91"/>
      <c r="R168" s="91"/>
      <c r="S168" s="91"/>
      <c r="T168" s="92"/>
      <c r="U168" s="38"/>
      <c r="V168" s="38"/>
      <c r="W168" s="38"/>
      <c r="X168" s="38"/>
      <c r="Y168" s="38"/>
      <c r="Z168" s="38"/>
      <c r="AA168" s="38"/>
      <c r="AB168" s="38"/>
      <c r="AC168" s="38"/>
      <c r="AD168" s="38"/>
      <c r="AE168" s="38"/>
      <c r="AT168" s="17" t="s">
        <v>260</v>
      </c>
      <c r="AU168" s="17" t="s">
        <v>84</v>
      </c>
    </row>
    <row r="169" s="12" customFormat="1">
      <c r="A169" s="12"/>
      <c r="B169" s="242"/>
      <c r="C169" s="243"/>
      <c r="D169" s="234" t="s">
        <v>276</v>
      </c>
      <c r="E169" s="244" t="s">
        <v>1</v>
      </c>
      <c r="F169" s="245" t="s">
        <v>84</v>
      </c>
      <c r="G169" s="243"/>
      <c r="H169" s="246">
        <v>1</v>
      </c>
      <c r="I169" s="247"/>
      <c r="J169" s="243"/>
      <c r="K169" s="243"/>
      <c r="L169" s="248"/>
      <c r="M169" s="249"/>
      <c r="N169" s="250"/>
      <c r="O169" s="250"/>
      <c r="P169" s="250"/>
      <c r="Q169" s="250"/>
      <c r="R169" s="250"/>
      <c r="S169" s="250"/>
      <c r="T169" s="251"/>
      <c r="U169" s="12"/>
      <c r="V169" s="12"/>
      <c r="W169" s="12"/>
      <c r="X169" s="12"/>
      <c r="Y169" s="12"/>
      <c r="Z169" s="12"/>
      <c r="AA169" s="12"/>
      <c r="AB169" s="12"/>
      <c r="AC169" s="12"/>
      <c r="AD169" s="12"/>
      <c r="AE169" s="12"/>
      <c r="AT169" s="252" t="s">
        <v>276</v>
      </c>
      <c r="AU169" s="252" t="s">
        <v>84</v>
      </c>
      <c r="AV169" s="12" t="s">
        <v>86</v>
      </c>
      <c r="AW169" s="12" t="s">
        <v>32</v>
      </c>
      <c r="AX169" s="12" t="s">
        <v>84</v>
      </c>
      <c r="AY169" s="252" t="s">
        <v>251</v>
      </c>
    </row>
    <row r="170" s="2" customFormat="1" ht="16.5" customHeight="1">
      <c r="A170" s="38"/>
      <c r="B170" s="39"/>
      <c r="C170" s="220" t="s">
        <v>342</v>
      </c>
      <c r="D170" s="220" t="s">
        <v>255</v>
      </c>
      <c r="E170" s="221" t="s">
        <v>343</v>
      </c>
      <c r="F170" s="222" t="s">
        <v>344</v>
      </c>
      <c r="G170" s="223" t="s">
        <v>266</v>
      </c>
      <c r="H170" s="224">
        <v>1</v>
      </c>
      <c r="I170" s="225"/>
      <c r="J170" s="226">
        <f>ROUND(I170*H170,2)</f>
        <v>0</v>
      </c>
      <c r="K170" s="227"/>
      <c r="L170" s="44"/>
      <c r="M170" s="228" t="s">
        <v>1</v>
      </c>
      <c r="N170" s="229" t="s">
        <v>41</v>
      </c>
      <c r="O170" s="91"/>
      <c r="P170" s="230">
        <f>O170*H170</f>
        <v>0</v>
      </c>
      <c r="Q170" s="230">
        <v>0</v>
      </c>
      <c r="R170" s="230">
        <f>Q170*H170</f>
        <v>0</v>
      </c>
      <c r="S170" s="230">
        <v>0</v>
      </c>
      <c r="T170" s="231">
        <f>S170*H170</f>
        <v>0</v>
      </c>
      <c r="U170" s="38"/>
      <c r="V170" s="38"/>
      <c r="W170" s="38"/>
      <c r="X170" s="38"/>
      <c r="Y170" s="38"/>
      <c r="Z170" s="38"/>
      <c r="AA170" s="38"/>
      <c r="AB170" s="38"/>
      <c r="AC170" s="38"/>
      <c r="AD170" s="38"/>
      <c r="AE170" s="38"/>
      <c r="AR170" s="232" t="s">
        <v>272</v>
      </c>
      <c r="AT170" s="232" t="s">
        <v>255</v>
      </c>
      <c r="AU170" s="232" t="s">
        <v>84</v>
      </c>
      <c r="AY170" s="17" t="s">
        <v>251</v>
      </c>
      <c r="BE170" s="233">
        <f>IF(N170="základní",J170,0)</f>
        <v>0</v>
      </c>
      <c r="BF170" s="233">
        <f>IF(N170="snížená",J170,0)</f>
        <v>0</v>
      </c>
      <c r="BG170" s="233">
        <f>IF(N170="zákl. přenesená",J170,0)</f>
        <v>0</v>
      </c>
      <c r="BH170" s="233">
        <f>IF(N170="sníž. přenesená",J170,0)</f>
        <v>0</v>
      </c>
      <c r="BI170" s="233">
        <f>IF(N170="nulová",J170,0)</f>
        <v>0</v>
      </c>
      <c r="BJ170" s="17" t="s">
        <v>84</v>
      </c>
      <c r="BK170" s="233">
        <f>ROUND(I170*H170,2)</f>
        <v>0</v>
      </c>
      <c r="BL170" s="17" t="s">
        <v>272</v>
      </c>
      <c r="BM170" s="232" t="s">
        <v>345</v>
      </c>
    </row>
    <row r="171" s="2" customFormat="1">
      <c r="A171" s="38"/>
      <c r="B171" s="39"/>
      <c r="C171" s="40"/>
      <c r="D171" s="234" t="s">
        <v>260</v>
      </c>
      <c r="E171" s="40"/>
      <c r="F171" s="235" t="s">
        <v>346</v>
      </c>
      <c r="G171" s="40"/>
      <c r="H171" s="40"/>
      <c r="I171" s="236"/>
      <c r="J171" s="40"/>
      <c r="K171" s="40"/>
      <c r="L171" s="44"/>
      <c r="M171" s="237"/>
      <c r="N171" s="238"/>
      <c r="O171" s="91"/>
      <c r="P171" s="91"/>
      <c r="Q171" s="91"/>
      <c r="R171" s="91"/>
      <c r="S171" s="91"/>
      <c r="T171" s="92"/>
      <c r="U171" s="38"/>
      <c r="V171" s="38"/>
      <c r="W171" s="38"/>
      <c r="X171" s="38"/>
      <c r="Y171" s="38"/>
      <c r="Z171" s="38"/>
      <c r="AA171" s="38"/>
      <c r="AB171" s="38"/>
      <c r="AC171" s="38"/>
      <c r="AD171" s="38"/>
      <c r="AE171" s="38"/>
      <c r="AT171" s="17" t="s">
        <v>260</v>
      </c>
      <c r="AU171" s="17" t="s">
        <v>84</v>
      </c>
    </row>
    <row r="172" s="13" customFormat="1">
      <c r="A172" s="13"/>
      <c r="B172" s="253"/>
      <c r="C172" s="254"/>
      <c r="D172" s="234" t="s">
        <v>276</v>
      </c>
      <c r="E172" s="255" t="s">
        <v>1</v>
      </c>
      <c r="F172" s="256" t="s">
        <v>347</v>
      </c>
      <c r="G172" s="254"/>
      <c r="H172" s="255" t="s">
        <v>1</v>
      </c>
      <c r="I172" s="257"/>
      <c r="J172" s="254"/>
      <c r="K172" s="254"/>
      <c r="L172" s="258"/>
      <c r="M172" s="259"/>
      <c r="N172" s="260"/>
      <c r="O172" s="260"/>
      <c r="P172" s="260"/>
      <c r="Q172" s="260"/>
      <c r="R172" s="260"/>
      <c r="S172" s="260"/>
      <c r="T172" s="261"/>
      <c r="U172" s="13"/>
      <c r="V172" s="13"/>
      <c r="W172" s="13"/>
      <c r="X172" s="13"/>
      <c r="Y172" s="13"/>
      <c r="Z172" s="13"/>
      <c r="AA172" s="13"/>
      <c r="AB172" s="13"/>
      <c r="AC172" s="13"/>
      <c r="AD172" s="13"/>
      <c r="AE172" s="13"/>
      <c r="AT172" s="262" t="s">
        <v>276</v>
      </c>
      <c r="AU172" s="262" t="s">
        <v>84</v>
      </c>
      <c r="AV172" s="13" t="s">
        <v>84</v>
      </c>
      <c r="AW172" s="13" t="s">
        <v>32</v>
      </c>
      <c r="AX172" s="13" t="s">
        <v>76</v>
      </c>
      <c r="AY172" s="262" t="s">
        <v>251</v>
      </c>
    </row>
    <row r="173" s="12" customFormat="1">
      <c r="A173" s="12"/>
      <c r="B173" s="242"/>
      <c r="C173" s="243"/>
      <c r="D173" s="234" t="s">
        <v>276</v>
      </c>
      <c r="E173" s="244" t="s">
        <v>1</v>
      </c>
      <c r="F173" s="245" t="s">
        <v>84</v>
      </c>
      <c r="G173" s="243"/>
      <c r="H173" s="246">
        <v>1</v>
      </c>
      <c r="I173" s="247"/>
      <c r="J173" s="243"/>
      <c r="K173" s="243"/>
      <c r="L173" s="248"/>
      <c r="M173" s="249"/>
      <c r="N173" s="250"/>
      <c r="O173" s="250"/>
      <c r="P173" s="250"/>
      <c r="Q173" s="250"/>
      <c r="R173" s="250"/>
      <c r="S173" s="250"/>
      <c r="T173" s="251"/>
      <c r="U173" s="12"/>
      <c r="V173" s="12"/>
      <c r="W173" s="12"/>
      <c r="X173" s="12"/>
      <c r="Y173" s="12"/>
      <c r="Z173" s="12"/>
      <c r="AA173" s="12"/>
      <c r="AB173" s="12"/>
      <c r="AC173" s="12"/>
      <c r="AD173" s="12"/>
      <c r="AE173" s="12"/>
      <c r="AT173" s="252" t="s">
        <v>276</v>
      </c>
      <c r="AU173" s="252" t="s">
        <v>84</v>
      </c>
      <c r="AV173" s="12" t="s">
        <v>86</v>
      </c>
      <c r="AW173" s="12" t="s">
        <v>32</v>
      </c>
      <c r="AX173" s="12" t="s">
        <v>84</v>
      </c>
      <c r="AY173" s="252" t="s">
        <v>251</v>
      </c>
    </row>
    <row r="174" s="11" customFormat="1" ht="25.92" customHeight="1">
      <c r="A174" s="11"/>
      <c r="B174" s="206"/>
      <c r="C174" s="207"/>
      <c r="D174" s="208" t="s">
        <v>75</v>
      </c>
      <c r="E174" s="209" t="s">
        <v>348</v>
      </c>
      <c r="F174" s="209" t="s">
        <v>349</v>
      </c>
      <c r="G174" s="207"/>
      <c r="H174" s="207"/>
      <c r="I174" s="210"/>
      <c r="J174" s="211">
        <f>BK174</f>
        <v>0</v>
      </c>
      <c r="K174" s="207"/>
      <c r="L174" s="212"/>
      <c r="M174" s="213"/>
      <c r="N174" s="214"/>
      <c r="O174" s="214"/>
      <c r="P174" s="215">
        <f>SUM(P175:P205)</f>
        <v>0</v>
      </c>
      <c r="Q174" s="214"/>
      <c r="R174" s="215">
        <f>SUM(R175:R205)</f>
        <v>0</v>
      </c>
      <c r="S174" s="214"/>
      <c r="T174" s="216">
        <f>SUM(T175:T205)</f>
        <v>0</v>
      </c>
      <c r="U174" s="11"/>
      <c r="V174" s="11"/>
      <c r="W174" s="11"/>
      <c r="X174" s="11"/>
      <c r="Y174" s="11"/>
      <c r="Z174" s="11"/>
      <c r="AA174" s="11"/>
      <c r="AB174" s="11"/>
      <c r="AC174" s="11"/>
      <c r="AD174" s="11"/>
      <c r="AE174" s="11"/>
      <c r="AR174" s="217" t="s">
        <v>282</v>
      </c>
      <c r="AT174" s="218" t="s">
        <v>75</v>
      </c>
      <c r="AU174" s="218" t="s">
        <v>76</v>
      </c>
      <c r="AY174" s="217" t="s">
        <v>251</v>
      </c>
      <c r="BK174" s="219">
        <f>SUM(BK175:BK205)</f>
        <v>0</v>
      </c>
    </row>
    <row r="175" s="2" customFormat="1" ht="16.5" customHeight="1">
      <c r="A175" s="38"/>
      <c r="B175" s="39"/>
      <c r="C175" s="220" t="s">
        <v>350</v>
      </c>
      <c r="D175" s="220" t="s">
        <v>255</v>
      </c>
      <c r="E175" s="221" t="s">
        <v>351</v>
      </c>
      <c r="F175" s="222" t="s">
        <v>352</v>
      </c>
      <c r="G175" s="223" t="s">
        <v>258</v>
      </c>
      <c r="H175" s="224">
        <v>1</v>
      </c>
      <c r="I175" s="225"/>
      <c r="J175" s="226">
        <f>ROUND(I175*H175,2)</f>
        <v>0</v>
      </c>
      <c r="K175" s="227"/>
      <c r="L175" s="44"/>
      <c r="M175" s="228" t="s">
        <v>1</v>
      </c>
      <c r="N175" s="229" t="s">
        <v>41</v>
      </c>
      <c r="O175" s="91"/>
      <c r="P175" s="230">
        <f>O175*H175</f>
        <v>0</v>
      </c>
      <c r="Q175" s="230">
        <v>0</v>
      </c>
      <c r="R175" s="230">
        <f>Q175*H175</f>
        <v>0</v>
      </c>
      <c r="S175" s="230">
        <v>0</v>
      </c>
      <c r="T175" s="231">
        <f>S175*H175</f>
        <v>0</v>
      </c>
      <c r="U175" s="38"/>
      <c r="V175" s="38"/>
      <c r="W175" s="38"/>
      <c r="X175" s="38"/>
      <c r="Y175" s="38"/>
      <c r="Z175" s="38"/>
      <c r="AA175" s="38"/>
      <c r="AB175" s="38"/>
      <c r="AC175" s="38"/>
      <c r="AD175" s="38"/>
      <c r="AE175" s="38"/>
      <c r="AR175" s="232" t="s">
        <v>254</v>
      </c>
      <c r="AT175" s="232" t="s">
        <v>255</v>
      </c>
      <c r="AU175" s="232" t="s">
        <v>84</v>
      </c>
      <c r="AY175" s="17" t="s">
        <v>251</v>
      </c>
      <c r="BE175" s="233">
        <f>IF(N175="základní",J175,0)</f>
        <v>0</v>
      </c>
      <c r="BF175" s="233">
        <f>IF(N175="snížená",J175,0)</f>
        <v>0</v>
      </c>
      <c r="BG175" s="233">
        <f>IF(N175="zákl. přenesená",J175,0)</f>
        <v>0</v>
      </c>
      <c r="BH175" s="233">
        <f>IF(N175="sníž. přenesená",J175,0)</f>
        <v>0</v>
      </c>
      <c r="BI175" s="233">
        <f>IF(N175="nulová",J175,0)</f>
        <v>0</v>
      </c>
      <c r="BJ175" s="17" t="s">
        <v>84</v>
      </c>
      <c r="BK175" s="233">
        <f>ROUND(I175*H175,2)</f>
        <v>0</v>
      </c>
      <c r="BL175" s="17" t="s">
        <v>254</v>
      </c>
      <c r="BM175" s="232" t="s">
        <v>353</v>
      </c>
    </row>
    <row r="176" s="2" customFormat="1">
      <c r="A176" s="38"/>
      <c r="B176" s="39"/>
      <c r="C176" s="40"/>
      <c r="D176" s="234" t="s">
        <v>260</v>
      </c>
      <c r="E176" s="40"/>
      <c r="F176" s="235" t="s">
        <v>354</v>
      </c>
      <c r="G176" s="40"/>
      <c r="H176" s="40"/>
      <c r="I176" s="236"/>
      <c r="J176" s="40"/>
      <c r="K176" s="40"/>
      <c r="L176" s="44"/>
      <c r="M176" s="237"/>
      <c r="N176" s="238"/>
      <c r="O176" s="91"/>
      <c r="P176" s="91"/>
      <c r="Q176" s="91"/>
      <c r="R176" s="91"/>
      <c r="S176" s="91"/>
      <c r="T176" s="92"/>
      <c r="U176" s="38"/>
      <c r="V176" s="38"/>
      <c r="W176" s="38"/>
      <c r="X176" s="38"/>
      <c r="Y176" s="38"/>
      <c r="Z176" s="38"/>
      <c r="AA176" s="38"/>
      <c r="AB176" s="38"/>
      <c r="AC176" s="38"/>
      <c r="AD176" s="38"/>
      <c r="AE176" s="38"/>
      <c r="AT176" s="17" t="s">
        <v>260</v>
      </c>
      <c r="AU176" s="17" t="s">
        <v>84</v>
      </c>
    </row>
    <row r="177" s="13" customFormat="1">
      <c r="A177" s="13"/>
      <c r="B177" s="253"/>
      <c r="C177" s="254"/>
      <c r="D177" s="234" t="s">
        <v>276</v>
      </c>
      <c r="E177" s="255" t="s">
        <v>1</v>
      </c>
      <c r="F177" s="256" t="s">
        <v>355</v>
      </c>
      <c r="G177" s="254"/>
      <c r="H177" s="255" t="s">
        <v>1</v>
      </c>
      <c r="I177" s="257"/>
      <c r="J177" s="254"/>
      <c r="K177" s="254"/>
      <c r="L177" s="258"/>
      <c r="M177" s="259"/>
      <c r="N177" s="260"/>
      <c r="O177" s="260"/>
      <c r="P177" s="260"/>
      <c r="Q177" s="260"/>
      <c r="R177" s="260"/>
      <c r="S177" s="260"/>
      <c r="T177" s="261"/>
      <c r="U177" s="13"/>
      <c r="V177" s="13"/>
      <c r="W177" s="13"/>
      <c r="X177" s="13"/>
      <c r="Y177" s="13"/>
      <c r="Z177" s="13"/>
      <c r="AA177" s="13"/>
      <c r="AB177" s="13"/>
      <c r="AC177" s="13"/>
      <c r="AD177" s="13"/>
      <c r="AE177" s="13"/>
      <c r="AT177" s="262" t="s">
        <v>276</v>
      </c>
      <c r="AU177" s="262" t="s">
        <v>84</v>
      </c>
      <c r="AV177" s="13" t="s">
        <v>84</v>
      </c>
      <c r="AW177" s="13" t="s">
        <v>32</v>
      </c>
      <c r="AX177" s="13" t="s">
        <v>76</v>
      </c>
      <c r="AY177" s="262" t="s">
        <v>251</v>
      </c>
    </row>
    <row r="178" s="12" customFormat="1">
      <c r="A178" s="12"/>
      <c r="B178" s="242"/>
      <c r="C178" s="243"/>
      <c r="D178" s="234" t="s">
        <v>276</v>
      </c>
      <c r="E178" s="244" t="s">
        <v>1</v>
      </c>
      <c r="F178" s="245" t="s">
        <v>356</v>
      </c>
      <c r="G178" s="243"/>
      <c r="H178" s="246">
        <v>1</v>
      </c>
      <c r="I178" s="247"/>
      <c r="J178" s="243"/>
      <c r="K178" s="243"/>
      <c r="L178" s="248"/>
      <c r="M178" s="249"/>
      <c r="N178" s="250"/>
      <c r="O178" s="250"/>
      <c r="P178" s="250"/>
      <c r="Q178" s="250"/>
      <c r="R178" s="250"/>
      <c r="S178" s="250"/>
      <c r="T178" s="251"/>
      <c r="U178" s="12"/>
      <c r="V178" s="12"/>
      <c r="W178" s="12"/>
      <c r="X178" s="12"/>
      <c r="Y178" s="12"/>
      <c r="Z178" s="12"/>
      <c r="AA178" s="12"/>
      <c r="AB178" s="12"/>
      <c r="AC178" s="12"/>
      <c r="AD178" s="12"/>
      <c r="AE178" s="12"/>
      <c r="AT178" s="252" t="s">
        <v>276</v>
      </c>
      <c r="AU178" s="252" t="s">
        <v>84</v>
      </c>
      <c r="AV178" s="12" t="s">
        <v>86</v>
      </c>
      <c r="AW178" s="12" t="s">
        <v>32</v>
      </c>
      <c r="AX178" s="12" t="s">
        <v>84</v>
      </c>
      <c r="AY178" s="252" t="s">
        <v>251</v>
      </c>
    </row>
    <row r="179" s="2" customFormat="1" ht="21.75" customHeight="1">
      <c r="A179" s="38"/>
      <c r="B179" s="39"/>
      <c r="C179" s="220" t="s">
        <v>357</v>
      </c>
      <c r="D179" s="220" t="s">
        <v>255</v>
      </c>
      <c r="E179" s="221" t="s">
        <v>358</v>
      </c>
      <c r="F179" s="222" t="s">
        <v>359</v>
      </c>
      <c r="G179" s="223" t="s">
        <v>266</v>
      </c>
      <c r="H179" s="224">
        <v>1</v>
      </c>
      <c r="I179" s="225"/>
      <c r="J179" s="226">
        <f>ROUND(I179*H179,2)</f>
        <v>0</v>
      </c>
      <c r="K179" s="227"/>
      <c r="L179" s="44"/>
      <c r="M179" s="228" t="s">
        <v>1</v>
      </c>
      <c r="N179" s="229" t="s">
        <v>41</v>
      </c>
      <c r="O179" s="91"/>
      <c r="P179" s="230">
        <f>O179*H179</f>
        <v>0</v>
      </c>
      <c r="Q179" s="230">
        <v>0</v>
      </c>
      <c r="R179" s="230">
        <f>Q179*H179</f>
        <v>0</v>
      </c>
      <c r="S179" s="230">
        <v>0</v>
      </c>
      <c r="T179" s="231">
        <f>S179*H179</f>
        <v>0</v>
      </c>
      <c r="U179" s="38"/>
      <c r="V179" s="38"/>
      <c r="W179" s="38"/>
      <c r="X179" s="38"/>
      <c r="Y179" s="38"/>
      <c r="Z179" s="38"/>
      <c r="AA179" s="38"/>
      <c r="AB179" s="38"/>
      <c r="AC179" s="38"/>
      <c r="AD179" s="38"/>
      <c r="AE179" s="38"/>
      <c r="AR179" s="232" t="s">
        <v>272</v>
      </c>
      <c r="AT179" s="232" t="s">
        <v>255</v>
      </c>
      <c r="AU179" s="232" t="s">
        <v>84</v>
      </c>
      <c r="AY179" s="17" t="s">
        <v>251</v>
      </c>
      <c r="BE179" s="233">
        <f>IF(N179="základní",J179,0)</f>
        <v>0</v>
      </c>
      <c r="BF179" s="233">
        <f>IF(N179="snížená",J179,0)</f>
        <v>0</v>
      </c>
      <c r="BG179" s="233">
        <f>IF(N179="zákl. přenesená",J179,0)</f>
        <v>0</v>
      </c>
      <c r="BH179" s="233">
        <f>IF(N179="sníž. přenesená",J179,0)</f>
        <v>0</v>
      </c>
      <c r="BI179" s="233">
        <f>IF(N179="nulová",J179,0)</f>
        <v>0</v>
      </c>
      <c r="BJ179" s="17" t="s">
        <v>84</v>
      </c>
      <c r="BK179" s="233">
        <f>ROUND(I179*H179,2)</f>
        <v>0</v>
      </c>
      <c r="BL179" s="17" t="s">
        <v>272</v>
      </c>
      <c r="BM179" s="232" t="s">
        <v>360</v>
      </c>
    </row>
    <row r="180" s="2" customFormat="1">
      <c r="A180" s="38"/>
      <c r="B180" s="39"/>
      <c r="C180" s="40"/>
      <c r="D180" s="234" t="s">
        <v>260</v>
      </c>
      <c r="E180" s="40"/>
      <c r="F180" s="235" t="s">
        <v>359</v>
      </c>
      <c r="G180" s="40"/>
      <c r="H180" s="40"/>
      <c r="I180" s="236"/>
      <c r="J180" s="40"/>
      <c r="K180" s="40"/>
      <c r="L180" s="44"/>
      <c r="M180" s="237"/>
      <c r="N180" s="238"/>
      <c r="O180" s="91"/>
      <c r="P180" s="91"/>
      <c r="Q180" s="91"/>
      <c r="R180" s="91"/>
      <c r="S180" s="91"/>
      <c r="T180" s="92"/>
      <c r="U180" s="38"/>
      <c r="V180" s="38"/>
      <c r="W180" s="38"/>
      <c r="X180" s="38"/>
      <c r="Y180" s="38"/>
      <c r="Z180" s="38"/>
      <c r="AA180" s="38"/>
      <c r="AB180" s="38"/>
      <c r="AC180" s="38"/>
      <c r="AD180" s="38"/>
      <c r="AE180" s="38"/>
      <c r="AT180" s="17" t="s">
        <v>260</v>
      </c>
      <c r="AU180" s="17" t="s">
        <v>84</v>
      </c>
    </row>
    <row r="181" s="2" customFormat="1">
      <c r="A181" s="38"/>
      <c r="B181" s="39"/>
      <c r="C181" s="40"/>
      <c r="D181" s="240" t="s">
        <v>274</v>
      </c>
      <c r="E181" s="40"/>
      <c r="F181" s="241" t="s">
        <v>361</v>
      </c>
      <c r="G181" s="40"/>
      <c r="H181" s="40"/>
      <c r="I181" s="236"/>
      <c r="J181" s="40"/>
      <c r="K181" s="40"/>
      <c r="L181" s="44"/>
      <c r="M181" s="237"/>
      <c r="N181" s="238"/>
      <c r="O181" s="91"/>
      <c r="P181" s="91"/>
      <c r="Q181" s="91"/>
      <c r="R181" s="91"/>
      <c r="S181" s="91"/>
      <c r="T181" s="92"/>
      <c r="U181" s="38"/>
      <c r="V181" s="38"/>
      <c r="W181" s="38"/>
      <c r="X181" s="38"/>
      <c r="Y181" s="38"/>
      <c r="Z181" s="38"/>
      <c r="AA181" s="38"/>
      <c r="AB181" s="38"/>
      <c r="AC181" s="38"/>
      <c r="AD181" s="38"/>
      <c r="AE181" s="38"/>
      <c r="AT181" s="17" t="s">
        <v>274</v>
      </c>
      <c r="AU181" s="17" t="s">
        <v>84</v>
      </c>
    </row>
    <row r="182" s="13" customFormat="1">
      <c r="A182" s="13"/>
      <c r="B182" s="253"/>
      <c r="C182" s="254"/>
      <c r="D182" s="234" t="s">
        <v>276</v>
      </c>
      <c r="E182" s="255" t="s">
        <v>1</v>
      </c>
      <c r="F182" s="256" t="s">
        <v>362</v>
      </c>
      <c r="G182" s="254"/>
      <c r="H182" s="255" t="s">
        <v>1</v>
      </c>
      <c r="I182" s="257"/>
      <c r="J182" s="254"/>
      <c r="K182" s="254"/>
      <c r="L182" s="258"/>
      <c r="M182" s="259"/>
      <c r="N182" s="260"/>
      <c r="O182" s="260"/>
      <c r="P182" s="260"/>
      <c r="Q182" s="260"/>
      <c r="R182" s="260"/>
      <c r="S182" s="260"/>
      <c r="T182" s="261"/>
      <c r="U182" s="13"/>
      <c r="V182" s="13"/>
      <c r="W182" s="13"/>
      <c r="X182" s="13"/>
      <c r="Y182" s="13"/>
      <c r="Z182" s="13"/>
      <c r="AA182" s="13"/>
      <c r="AB182" s="13"/>
      <c r="AC182" s="13"/>
      <c r="AD182" s="13"/>
      <c r="AE182" s="13"/>
      <c r="AT182" s="262" t="s">
        <v>276</v>
      </c>
      <c r="AU182" s="262" t="s">
        <v>84</v>
      </c>
      <c r="AV182" s="13" t="s">
        <v>84</v>
      </c>
      <c r="AW182" s="13" t="s">
        <v>32</v>
      </c>
      <c r="AX182" s="13" t="s">
        <v>76</v>
      </c>
      <c r="AY182" s="262" t="s">
        <v>251</v>
      </c>
    </row>
    <row r="183" s="12" customFormat="1">
      <c r="A183" s="12"/>
      <c r="B183" s="242"/>
      <c r="C183" s="243"/>
      <c r="D183" s="234" t="s">
        <v>276</v>
      </c>
      <c r="E183" s="244" t="s">
        <v>1</v>
      </c>
      <c r="F183" s="245" t="s">
        <v>84</v>
      </c>
      <c r="G183" s="243"/>
      <c r="H183" s="246">
        <v>1</v>
      </c>
      <c r="I183" s="247"/>
      <c r="J183" s="243"/>
      <c r="K183" s="243"/>
      <c r="L183" s="248"/>
      <c r="M183" s="249"/>
      <c r="N183" s="250"/>
      <c r="O183" s="250"/>
      <c r="P183" s="250"/>
      <c r="Q183" s="250"/>
      <c r="R183" s="250"/>
      <c r="S183" s="250"/>
      <c r="T183" s="251"/>
      <c r="U183" s="12"/>
      <c r="V183" s="12"/>
      <c r="W183" s="12"/>
      <c r="X183" s="12"/>
      <c r="Y183" s="12"/>
      <c r="Z183" s="12"/>
      <c r="AA183" s="12"/>
      <c r="AB183" s="12"/>
      <c r="AC183" s="12"/>
      <c r="AD183" s="12"/>
      <c r="AE183" s="12"/>
      <c r="AT183" s="252" t="s">
        <v>276</v>
      </c>
      <c r="AU183" s="252" t="s">
        <v>84</v>
      </c>
      <c r="AV183" s="12" t="s">
        <v>86</v>
      </c>
      <c r="AW183" s="12" t="s">
        <v>32</v>
      </c>
      <c r="AX183" s="12" t="s">
        <v>84</v>
      </c>
      <c r="AY183" s="252" t="s">
        <v>251</v>
      </c>
    </row>
    <row r="184" s="2" customFormat="1" ht="21.75" customHeight="1">
      <c r="A184" s="38"/>
      <c r="B184" s="39"/>
      <c r="C184" s="220" t="s">
        <v>363</v>
      </c>
      <c r="D184" s="220" t="s">
        <v>255</v>
      </c>
      <c r="E184" s="221" t="s">
        <v>364</v>
      </c>
      <c r="F184" s="222" t="s">
        <v>365</v>
      </c>
      <c r="G184" s="223" t="s">
        <v>258</v>
      </c>
      <c r="H184" s="224">
        <v>1</v>
      </c>
      <c r="I184" s="225"/>
      <c r="J184" s="226">
        <f>ROUND(I184*H184,2)</f>
        <v>0</v>
      </c>
      <c r="K184" s="227"/>
      <c r="L184" s="44"/>
      <c r="M184" s="228" t="s">
        <v>1</v>
      </c>
      <c r="N184" s="229" t="s">
        <v>41</v>
      </c>
      <c r="O184" s="91"/>
      <c r="P184" s="230">
        <f>O184*H184</f>
        <v>0</v>
      </c>
      <c r="Q184" s="230">
        <v>0</v>
      </c>
      <c r="R184" s="230">
        <f>Q184*H184</f>
        <v>0</v>
      </c>
      <c r="S184" s="230">
        <v>0</v>
      </c>
      <c r="T184" s="231">
        <f>S184*H184</f>
        <v>0</v>
      </c>
      <c r="U184" s="38"/>
      <c r="V184" s="38"/>
      <c r="W184" s="38"/>
      <c r="X184" s="38"/>
      <c r="Y184" s="38"/>
      <c r="Z184" s="38"/>
      <c r="AA184" s="38"/>
      <c r="AB184" s="38"/>
      <c r="AC184" s="38"/>
      <c r="AD184" s="38"/>
      <c r="AE184" s="38"/>
      <c r="AR184" s="232" t="s">
        <v>254</v>
      </c>
      <c r="AT184" s="232" t="s">
        <v>255</v>
      </c>
      <c r="AU184" s="232" t="s">
        <v>84</v>
      </c>
      <c r="AY184" s="17" t="s">
        <v>251</v>
      </c>
      <c r="BE184" s="233">
        <f>IF(N184="základní",J184,0)</f>
        <v>0</v>
      </c>
      <c r="BF184" s="233">
        <f>IF(N184="snížená",J184,0)</f>
        <v>0</v>
      </c>
      <c r="BG184" s="233">
        <f>IF(N184="zákl. přenesená",J184,0)</f>
        <v>0</v>
      </c>
      <c r="BH184" s="233">
        <f>IF(N184="sníž. přenesená",J184,0)</f>
        <v>0</v>
      </c>
      <c r="BI184" s="233">
        <f>IF(N184="nulová",J184,0)</f>
        <v>0</v>
      </c>
      <c r="BJ184" s="17" t="s">
        <v>84</v>
      </c>
      <c r="BK184" s="233">
        <f>ROUND(I184*H184,2)</f>
        <v>0</v>
      </c>
      <c r="BL184" s="17" t="s">
        <v>254</v>
      </c>
      <c r="BM184" s="232" t="s">
        <v>366</v>
      </c>
    </row>
    <row r="185" s="2" customFormat="1">
      <c r="A185" s="38"/>
      <c r="B185" s="39"/>
      <c r="C185" s="40"/>
      <c r="D185" s="234" t="s">
        <v>260</v>
      </c>
      <c r="E185" s="40"/>
      <c r="F185" s="235" t="s">
        <v>367</v>
      </c>
      <c r="G185" s="40"/>
      <c r="H185" s="40"/>
      <c r="I185" s="236"/>
      <c r="J185" s="40"/>
      <c r="K185" s="40"/>
      <c r="L185" s="44"/>
      <c r="M185" s="237"/>
      <c r="N185" s="238"/>
      <c r="O185" s="91"/>
      <c r="P185" s="91"/>
      <c r="Q185" s="91"/>
      <c r="R185" s="91"/>
      <c r="S185" s="91"/>
      <c r="T185" s="92"/>
      <c r="U185" s="38"/>
      <c r="V185" s="38"/>
      <c r="W185" s="38"/>
      <c r="X185" s="38"/>
      <c r="Y185" s="38"/>
      <c r="Z185" s="38"/>
      <c r="AA185" s="38"/>
      <c r="AB185" s="38"/>
      <c r="AC185" s="38"/>
      <c r="AD185" s="38"/>
      <c r="AE185" s="38"/>
      <c r="AT185" s="17" t="s">
        <v>260</v>
      </c>
      <c r="AU185" s="17" t="s">
        <v>84</v>
      </c>
    </row>
    <row r="186" s="13" customFormat="1">
      <c r="A186" s="13"/>
      <c r="B186" s="253"/>
      <c r="C186" s="254"/>
      <c r="D186" s="234" t="s">
        <v>276</v>
      </c>
      <c r="E186" s="255" t="s">
        <v>1</v>
      </c>
      <c r="F186" s="256" t="s">
        <v>368</v>
      </c>
      <c r="G186" s="254"/>
      <c r="H186" s="255" t="s">
        <v>1</v>
      </c>
      <c r="I186" s="257"/>
      <c r="J186" s="254"/>
      <c r="K186" s="254"/>
      <c r="L186" s="258"/>
      <c r="M186" s="259"/>
      <c r="N186" s="260"/>
      <c r="O186" s="260"/>
      <c r="P186" s="260"/>
      <c r="Q186" s="260"/>
      <c r="R186" s="260"/>
      <c r="S186" s="260"/>
      <c r="T186" s="261"/>
      <c r="U186" s="13"/>
      <c r="V186" s="13"/>
      <c r="W186" s="13"/>
      <c r="X186" s="13"/>
      <c r="Y186" s="13"/>
      <c r="Z186" s="13"/>
      <c r="AA186" s="13"/>
      <c r="AB186" s="13"/>
      <c r="AC186" s="13"/>
      <c r="AD186" s="13"/>
      <c r="AE186" s="13"/>
      <c r="AT186" s="262" t="s">
        <v>276</v>
      </c>
      <c r="AU186" s="262" t="s">
        <v>84</v>
      </c>
      <c r="AV186" s="13" t="s">
        <v>84</v>
      </c>
      <c r="AW186" s="13" t="s">
        <v>32</v>
      </c>
      <c r="AX186" s="13" t="s">
        <v>76</v>
      </c>
      <c r="AY186" s="262" t="s">
        <v>251</v>
      </c>
    </row>
    <row r="187" s="13" customFormat="1">
      <c r="A187" s="13"/>
      <c r="B187" s="253"/>
      <c r="C187" s="254"/>
      <c r="D187" s="234" t="s">
        <v>276</v>
      </c>
      <c r="E187" s="255" t="s">
        <v>1</v>
      </c>
      <c r="F187" s="256" t="s">
        <v>369</v>
      </c>
      <c r="G187" s="254"/>
      <c r="H187" s="255" t="s">
        <v>1</v>
      </c>
      <c r="I187" s="257"/>
      <c r="J187" s="254"/>
      <c r="K187" s="254"/>
      <c r="L187" s="258"/>
      <c r="M187" s="259"/>
      <c r="N187" s="260"/>
      <c r="O187" s="260"/>
      <c r="P187" s="260"/>
      <c r="Q187" s="260"/>
      <c r="R187" s="260"/>
      <c r="S187" s="260"/>
      <c r="T187" s="261"/>
      <c r="U187" s="13"/>
      <c r="V187" s="13"/>
      <c r="W187" s="13"/>
      <c r="X187" s="13"/>
      <c r="Y187" s="13"/>
      <c r="Z187" s="13"/>
      <c r="AA187" s="13"/>
      <c r="AB187" s="13"/>
      <c r="AC187" s="13"/>
      <c r="AD187" s="13"/>
      <c r="AE187" s="13"/>
      <c r="AT187" s="262" t="s">
        <v>276</v>
      </c>
      <c r="AU187" s="262" t="s">
        <v>84</v>
      </c>
      <c r="AV187" s="13" t="s">
        <v>84</v>
      </c>
      <c r="AW187" s="13" t="s">
        <v>32</v>
      </c>
      <c r="AX187" s="13" t="s">
        <v>76</v>
      </c>
      <c r="AY187" s="262" t="s">
        <v>251</v>
      </c>
    </row>
    <row r="188" s="13" customFormat="1">
      <c r="A188" s="13"/>
      <c r="B188" s="253"/>
      <c r="C188" s="254"/>
      <c r="D188" s="234" t="s">
        <v>276</v>
      </c>
      <c r="E188" s="255" t="s">
        <v>1</v>
      </c>
      <c r="F188" s="256" t="s">
        <v>370</v>
      </c>
      <c r="G188" s="254"/>
      <c r="H188" s="255" t="s">
        <v>1</v>
      </c>
      <c r="I188" s="257"/>
      <c r="J188" s="254"/>
      <c r="K188" s="254"/>
      <c r="L188" s="258"/>
      <c r="M188" s="259"/>
      <c r="N188" s="260"/>
      <c r="O188" s="260"/>
      <c r="P188" s="260"/>
      <c r="Q188" s="260"/>
      <c r="R188" s="260"/>
      <c r="S188" s="260"/>
      <c r="T188" s="261"/>
      <c r="U188" s="13"/>
      <c r="V188" s="13"/>
      <c r="W188" s="13"/>
      <c r="X188" s="13"/>
      <c r="Y188" s="13"/>
      <c r="Z188" s="13"/>
      <c r="AA188" s="13"/>
      <c r="AB188" s="13"/>
      <c r="AC188" s="13"/>
      <c r="AD188" s="13"/>
      <c r="AE188" s="13"/>
      <c r="AT188" s="262" t="s">
        <v>276</v>
      </c>
      <c r="AU188" s="262" t="s">
        <v>84</v>
      </c>
      <c r="AV188" s="13" t="s">
        <v>84</v>
      </c>
      <c r="AW188" s="13" t="s">
        <v>32</v>
      </c>
      <c r="AX188" s="13" t="s">
        <v>76</v>
      </c>
      <c r="AY188" s="262" t="s">
        <v>251</v>
      </c>
    </row>
    <row r="189" s="12" customFormat="1">
      <c r="A189" s="12"/>
      <c r="B189" s="242"/>
      <c r="C189" s="243"/>
      <c r="D189" s="234" t="s">
        <v>276</v>
      </c>
      <c r="E189" s="244" t="s">
        <v>1</v>
      </c>
      <c r="F189" s="245" t="s">
        <v>84</v>
      </c>
      <c r="G189" s="243"/>
      <c r="H189" s="246">
        <v>1</v>
      </c>
      <c r="I189" s="247"/>
      <c r="J189" s="243"/>
      <c r="K189" s="243"/>
      <c r="L189" s="248"/>
      <c r="M189" s="249"/>
      <c r="N189" s="250"/>
      <c r="O189" s="250"/>
      <c r="P189" s="250"/>
      <c r="Q189" s="250"/>
      <c r="R189" s="250"/>
      <c r="S189" s="250"/>
      <c r="T189" s="251"/>
      <c r="U189" s="12"/>
      <c r="V189" s="12"/>
      <c r="W189" s="12"/>
      <c r="X189" s="12"/>
      <c r="Y189" s="12"/>
      <c r="Z189" s="12"/>
      <c r="AA189" s="12"/>
      <c r="AB189" s="12"/>
      <c r="AC189" s="12"/>
      <c r="AD189" s="12"/>
      <c r="AE189" s="12"/>
      <c r="AT189" s="252" t="s">
        <v>276</v>
      </c>
      <c r="AU189" s="252" t="s">
        <v>84</v>
      </c>
      <c r="AV189" s="12" t="s">
        <v>86</v>
      </c>
      <c r="AW189" s="12" t="s">
        <v>32</v>
      </c>
      <c r="AX189" s="12" t="s">
        <v>84</v>
      </c>
      <c r="AY189" s="252" t="s">
        <v>251</v>
      </c>
    </row>
    <row r="190" s="2" customFormat="1" ht="16.5" customHeight="1">
      <c r="A190" s="38"/>
      <c r="B190" s="39"/>
      <c r="C190" s="220" t="s">
        <v>371</v>
      </c>
      <c r="D190" s="220" t="s">
        <v>255</v>
      </c>
      <c r="E190" s="221" t="s">
        <v>372</v>
      </c>
      <c r="F190" s="222" t="s">
        <v>373</v>
      </c>
      <c r="G190" s="223" t="s">
        <v>374</v>
      </c>
      <c r="H190" s="224">
        <v>1</v>
      </c>
      <c r="I190" s="225"/>
      <c r="J190" s="226">
        <f>ROUND(I190*H190,2)</f>
        <v>0</v>
      </c>
      <c r="K190" s="227"/>
      <c r="L190" s="44"/>
      <c r="M190" s="228" t="s">
        <v>1</v>
      </c>
      <c r="N190" s="229" t="s">
        <v>41</v>
      </c>
      <c r="O190" s="91"/>
      <c r="P190" s="230">
        <f>O190*H190</f>
        <v>0</v>
      </c>
      <c r="Q190" s="230">
        <v>0</v>
      </c>
      <c r="R190" s="230">
        <f>Q190*H190</f>
        <v>0</v>
      </c>
      <c r="S190" s="230">
        <v>0</v>
      </c>
      <c r="T190" s="231">
        <f>S190*H190</f>
        <v>0</v>
      </c>
      <c r="U190" s="38"/>
      <c r="V190" s="38"/>
      <c r="W190" s="38"/>
      <c r="X190" s="38"/>
      <c r="Y190" s="38"/>
      <c r="Z190" s="38"/>
      <c r="AA190" s="38"/>
      <c r="AB190" s="38"/>
      <c r="AC190" s="38"/>
      <c r="AD190" s="38"/>
      <c r="AE190" s="38"/>
      <c r="AR190" s="232" t="s">
        <v>272</v>
      </c>
      <c r="AT190" s="232" t="s">
        <v>255</v>
      </c>
      <c r="AU190" s="232" t="s">
        <v>84</v>
      </c>
      <c r="AY190" s="17" t="s">
        <v>251</v>
      </c>
      <c r="BE190" s="233">
        <f>IF(N190="základní",J190,0)</f>
        <v>0</v>
      </c>
      <c r="BF190" s="233">
        <f>IF(N190="snížená",J190,0)</f>
        <v>0</v>
      </c>
      <c r="BG190" s="233">
        <f>IF(N190="zákl. přenesená",J190,0)</f>
        <v>0</v>
      </c>
      <c r="BH190" s="233">
        <f>IF(N190="sníž. přenesená",J190,0)</f>
        <v>0</v>
      </c>
      <c r="BI190" s="233">
        <f>IF(N190="nulová",J190,0)</f>
        <v>0</v>
      </c>
      <c r="BJ190" s="17" t="s">
        <v>84</v>
      </c>
      <c r="BK190" s="233">
        <f>ROUND(I190*H190,2)</f>
        <v>0</v>
      </c>
      <c r="BL190" s="17" t="s">
        <v>272</v>
      </c>
      <c r="BM190" s="232" t="s">
        <v>375</v>
      </c>
    </row>
    <row r="191" s="2" customFormat="1">
      <c r="A191" s="38"/>
      <c r="B191" s="39"/>
      <c r="C191" s="40"/>
      <c r="D191" s="234" t="s">
        <v>260</v>
      </c>
      <c r="E191" s="40"/>
      <c r="F191" s="235" t="s">
        <v>373</v>
      </c>
      <c r="G191" s="40"/>
      <c r="H191" s="40"/>
      <c r="I191" s="236"/>
      <c r="J191" s="40"/>
      <c r="K191" s="40"/>
      <c r="L191" s="44"/>
      <c r="M191" s="237"/>
      <c r="N191" s="238"/>
      <c r="O191" s="91"/>
      <c r="P191" s="91"/>
      <c r="Q191" s="91"/>
      <c r="R191" s="91"/>
      <c r="S191" s="91"/>
      <c r="T191" s="92"/>
      <c r="U191" s="38"/>
      <c r="V191" s="38"/>
      <c r="W191" s="38"/>
      <c r="X191" s="38"/>
      <c r="Y191" s="38"/>
      <c r="Z191" s="38"/>
      <c r="AA191" s="38"/>
      <c r="AB191" s="38"/>
      <c r="AC191" s="38"/>
      <c r="AD191" s="38"/>
      <c r="AE191" s="38"/>
      <c r="AT191" s="17" t="s">
        <v>260</v>
      </c>
      <c r="AU191" s="17" t="s">
        <v>84</v>
      </c>
    </row>
    <row r="192" s="2" customFormat="1">
      <c r="A192" s="38"/>
      <c r="B192" s="39"/>
      <c r="C192" s="40"/>
      <c r="D192" s="240" t="s">
        <v>274</v>
      </c>
      <c r="E192" s="40"/>
      <c r="F192" s="241" t="s">
        <v>376</v>
      </c>
      <c r="G192" s="40"/>
      <c r="H192" s="40"/>
      <c r="I192" s="236"/>
      <c r="J192" s="40"/>
      <c r="K192" s="40"/>
      <c r="L192" s="44"/>
      <c r="M192" s="237"/>
      <c r="N192" s="238"/>
      <c r="O192" s="91"/>
      <c r="P192" s="91"/>
      <c r="Q192" s="91"/>
      <c r="R192" s="91"/>
      <c r="S192" s="91"/>
      <c r="T192" s="92"/>
      <c r="U192" s="38"/>
      <c r="V192" s="38"/>
      <c r="W192" s="38"/>
      <c r="X192" s="38"/>
      <c r="Y192" s="38"/>
      <c r="Z192" s="38"/>
      <c r="AA192" s="38"/>
      <c r="AB192" s="38"/>
      <c r="AC192" s="38"/>
      <c r="AD192" s="38"/>
      <c r="AE192" s="38"/>
      <c r="AT192" s="17" t="s">
        <v>274</v>
      </c>
      <c r="AU192" s="17" t="s">
        <v>84</v>
      </c>
    </row>
    <row r="193" s="13" customFormat="1">
      <c r="A193" s="13"/>
      <c r="B193" s="253"/>
      <c r="C193" s="254"/>
      <c r="D193" s="234" t="s">
        <v>276</v>
      </c>
      <c r="E193" s="255" t="s">
        <v>1</v>
      </c>
      <c r="F193" s="256" t="s">
        <v>377</v>
      </c>
      <c r="G193" s="254"/>
      <c r="H193" s="255" t="s">
        <v>1</v>
      </c>
      <c r="I193" s="257"/>
      <c r="J193" s="254"/>
      <c r="K193" s="254"/>
      <c r="L193" s="258"/>
      <c r="M193" s="259"/>
      <c r="N193" s="260"/>
      <c r="O193" s="260"/>
      <c r="P193" s="260"/>
      <c r="Q193" s="260"/>
      <c r="R193" s="260"/>
      <c r="S193" s="260"/>
      <c r="T193" s="261"/>
      <c r="U193" s="13"/>
      <c r="V193" s="13"/>
      <c r="W193" s="13"/>
      <c r="X193" s="13"/>
      <c r="Y193" s="13"/>
      <c r="Z193" s="13"/>
      <c r="AA193" s="13"/>
      <c r="AB193" s="13"/>
      <c r="AC193" s="13"/>
      <c r="AD193" s="13"/>
      <c r="AE193" s="13"/>
      <c r="AT193" s="262" t="s">
        <v>276</v>
      </c>
      <c r="AU193" s="262" t="s">
        <v>84</v>
      </c>
      <c r="AV193" s="13" t="s">
        <v>84</v>
      </c>
      <c r="AW193" s="13" t="s">
        <v>32</v>
      </c>
      <c r="AX193" s="13" t="s">
        <v>76</v>
      </c>
      <c r="AY193" s="262" t="s">
        <v>251</v>
      </c>
    </row>
    <row r="194" s="12" customFormat="1">
      <c r="A194" s="12"/>
      <c r="B194" s="242"/>
      <c r="C194" s="243"/>
      <c r="D194" s="234" t="s">
        <v>276</v>
      </c>
      <c r="E194" s="244" t="s">
        <v>1</v>
      </c>
      <c r="F194" s="245" t="s">
        <v>84</v>
      </c>
      <c r="G194" s="243"/>
      <c r="H194" s="246">
        <v>1</v>
      </c>
      <c r="I194" s="247"/>
      <c r="J194" s="243"/>
      <c r="K194" s="243"/>
      <c r="L194" s="248"/>
      <c r="M194" s="249"/>
      <c r="N194" s="250"/>
      <c r="O194" s="250"/>
      <c r="P194" s="250"/>
      <c r="Q194" s="250"/>
      <c r="R194" s="250"/>
      <c r="S194" s="250"/>
      <c r="T194" s="251"/>
      <c r="U194" s="12"/>
      <c r="V194" s="12"/>
      <c r="W194" s="12"/>
      <c r="X194" s="12"/>
      <c r="Y194" s="12"/>
      <c r="Z194" s="12"/>
      <c r="AA194" s="12"/>
      <c r="AB194" s="12"/>
      <c r="AC194" s="12"/>
      <c r="AD194" s="12"/>
      <c r="AE194" s="12"/>
      <c r="AT194" s="252" t="s">
        <v>276</v>
      </c>
      <c r="AU194" s="252" t="s">
        <v>84</v>
      </c>
      <c r="AV194" s="12" t="s">
        <v>86</v>
      </c>
      <c r="AW194" s="12" t="s">
        <v>32</v>
      </c>
      <c r="AX194" s="12" t="s">
        <v>84</v>
      </c>
      <c r="AY194" s="252" t="s">
        <v>251</v>
      </c>
    </row>
    <row r="195" s="2" customFormat="1" ht="24.15" customHeight="1">
      <c r="A195" s="38"/>
      <c r="B195" s="39"/>
      <c r="C195" s="220" t="s">
        <v>378</v>
      </c>
      <c r="D195" s="220" t="s">
        <v>255</v>
      </c>
      <c r="E195" s="221" t="s">
        <v>379</v>
      </c>
      <c r="F195" s="222" t="s">
        <v>380</v>
      </c>
      <c r="G195" s="223" t="s">
        <v>266</v>
      </c>
      <c r="H195" s="224">
        <v>1</v>
      </c>
      <c r="I195" s="225"/>
      <c r="J195" s="226">
        <f>ROUND(I195*H195,2)</f>
        <v>0</v>
      </c>
      <c r="K195" s="227"/>
      <c r="L195" s="44"/>
      <c r="M195" s="228" t="s">
        <v>1</v>
      </c>
      <c r="N195" s="229" t="s">
        <v>41</v>
      </c>
      <c r="O195" s="91"/>
      <c r="P195" s="230">
        <f>O195*H195</f>
        <v>0</v>
      </c>
      <c r="Q195" s="230">
        <v>0</v>
      </c>
      <c r="R195" s="230">
        <f>Q195*H195</f>
        <v>0</v>
      </c>
      <c r="S195" s="230">
        <v>0</v>
      </c>
      <c r="T195" s="231">
        <f>S195*H195</f>
        <v>0</v>
      </c>
      <c r="U195" s="38"/>
      <c r="V195" s="38"/>
      <c r="W195" s="38"/>
      <c r="X195" s="38"/>
      <c r="Y195" s="38"/>
      <c r="Z195" s="38"/>
      <c r="AA195" s="38"/>
      <c r="AB195" s="38"/>
      <c r="AC195" s="38"/>
      <c r="AD195" s="38"/>
      <c r="AE195" s="38"/>
      <c r="AR195" s="232" t="s">
        <v>254</v>
      </c>
      <c r="AT195" s="232" t="s">
        <v>255</v>
      </c>
      <c r="AU195" s="232" t="s">
        <v>84</v>
      </c>
      <c r="AY195" s="17" t="s">
        <v>251</v>
      </c>
      <c r="BE195" s="233">
        <f>IF(N195="základní",J195,0)</f>
        <v>0</v>
      </c>
      <c r="BF195" s="233">
        <f>IF(N195="snížená",J195,0)</f>
        <v>0</v>
      </c>
      <c r="BG195" s="233">
        <f>IF(N195="zákl. přenesená",J195,0)</f>
        <v>0</v>
      </c>
      <c r="BH195" s="233">
        <f>IF(N195="sníž. přenesená",J195,0)</f>
        <v>0</v>
      </c>
      <c r="BI195" s="233">
        <f>IF(N195="nulová",J195,0)</f>
        <v>0</v>
      </c>
      <c r="BJ195" s="17" t="s">
        <v>84</v>
      </c>
      <c r="BK195" s="233">
        <f>ROUND(I195*H195,2)</f>
        <v>0</v>
      </c>
      <c r="BL195" s="17" t="s">
        <v>254</v>
      </c>
      <c r="BM195" s="232" t="s">
        <v>381</v>
      </c>
    </row>
    <row r="196" s="2" customFormat="1">
      <c r="A196" s="38"/>
      <c r="B196" s="39"/>
      <c r="C196" s="40"/>
      <c r="D196" s="234" t="s">
        <v>260</v>
      </c>
      <c r="E196" s="40"/>
      <c r="F196" s="235" t="s">
        <v>382</v>
      </c>
      <c r="G196" s="40"/>
      <c r="H196" s="40"/>
      <c r="I196" s="236"/>
      <c r="J196" s="40"/>
      <c r="K196" s="40"/>
      <c r="L196" s="44"/>
      <c r="M196" s="237"/>
      <c r="N196" s="238"/>
      <c r="O196" s="91"/>
      <c r="P196" s="91"/>
      <c r="Q196" s="91"/>
      <c r="R196" s="91"/>
      <c r="S196" s="91"/>
      <c r="T196" s="92"/>
      <c r="U196" s="38"/>
      <c r="V196" s="38"/>
      <c r="W196" s="38"/>
      <c r="X196" s="38"/>
      <c r="Y196" s="38"/>
      <c r="Z196" s="38"/>
      <c r="AA196" s="38"/>
      <c r="AB196" s="38"/>
      <c r="AC196" s="38"/>
      <c r="AD196" s="38"/>
      <c r="AE196" s="38"/>
      <c r="AT196" s="17" t="s">
        <v>260</v>
      </c>
      <c r="AU196" s="17" t="s">
        <v>84</v>
      </c>
    </row>
    <row r="197" s="12" customFormat="1">
      <c r="A197" s="12"/>
      <c r="B197" s="242"/>
      <c r="C197" s="243"/>
      <c r="D197" s="234" t="s">
        <v>276</v>
      </c>
      <c r="E197" s="244" t="s">
        <v>1</v>
      </c>
      <c r="F197" s="245" t="s">
        <v>84</v>
      </c>
      <c r="G197" s="243"/>
      <c r="H197" s="246">
        <v>1</v>
      </c>
      <c r="I197" s="247"/>
      <c r="J197" s="243"/>
      <c r="K197" s="243"/>
      <c r="L197" s="248"/>
      <c r="M197" s="249"/>
      <c r="N197" s="250"/>
      <c r="O197" s="250"/>
      <c r="P197" s="250"/>
      <c r="Q197" s="250"/>
      <c r="R197" s="250"/>
      <c r="S197" s="250"/>
      <c r="T197" s="251"/>
      <c r="U197" s="12"/>
      <c r="V197" s="12"/>
      <c r="W197" s="12"/>
      <c r="X197" s="12"/>
      <c r="Y197" s="12"/>
      <c r="Z197" s="12"/>
      <c r="AA197" s="12"/>
      <c r="AB197" s="12"/>
      <c r="AC197" s="12"/>
      <c r="AD197" s="12"/>
      <c r="AE197" s="12"/>
      <c r="AT197" s="252" t="s">
        <v>276</v>
      </c>
      <c r="AU197" s="252" t="s">
        <v>84</v>
      </c>
      <c r="AV197" s="12" t="s">
        <v>86</v>
      </c>
      <c r="AW197" s="12" t="s">
        <v>32</v>
      </c>
      <c r="AX197" s="12" t="s">
        <v>84</v>
      </c>
      <c r="AY197" s="252" t="s">
        <v>251</v>
      </c>
    </row>
    <row r="198" s="2" customFormat="1" ht="16.5" customHeight="1">
      <c r="A198" s="38"/>
      <c r="B198" s="39"/>
      <c r="C198" s="220" t="s">
        <v>7</v>
      </c>
      <c r="D198" s="220" t="s">
        <v>255</v>
      </c>
      <c r="E198" s="221" t="s">
        <v>383</v>
      </c>
      <c r="F198" s="222" t="s">
        <v>384</v>
      </c>
      <c r="G198" s="223" t="s">
        <v>314</v>
      </c>
      <c r="H198" s="224">
        <v>1</v>
      </c>
      <c r="I198" s="225"/>
      <c r="J198" s="226">
        <f>ROUND(I198*H198,2)</f>
        <v>0</v>
      </c>
      <c r="K198" s="227"/>
      <c r="L198" s="44"/>
      <c r="M198" s="228" t="s">
        <v>1</v>
      </c>
      <c r="N198" s="229" t="s">
        <v>41</v>
      </c>
      <c r="O198" s="91"/>
      <c r="P198" s="230">
        <f>O198*H198</f>
        <v>0</v>
      </c>
      <c r="Q198" s="230">
        <v>0</v>
      </c>
      <c r="R198" s="230">
        <f>Q198*H198</f>
        <v>0</v>
      </c>
      <c r="S198" s="230">
        <v>0</v>
      </c>
      <c r="T198" s="231">
        <f>S198*H198</f>
        <v>0</v>
      </c>
      <c r="U198" s="38"/>
      <c r="V198" s="38"/>
      <c r="W198" s="38"/>
      <c r="X198" s="38"/>
      <c r="Y198" s="38"/>
      <c r="Z198" s="38"/>
      <c r="AA198" s="38"/>
      <c r="AB198" s="38"/>
      <c r="AC198" s="38"/>
      <c r="AD198" s="38"/>
      <c r="AE198" s="38"/>
      <c r="AR198" s="232" t="s">
        <v>272</v>
      </c>
      <c r="AT198" s="232" t="s">
        <v>255</v>
      </c>
      <c r="AU198" s="232" t="s">
        <v>84</v>
      </c>
      <c r="AY198" s="17" t="s">
        <v>251</v>
      </c>
      <c r="BE198" s="233">
        <f>IF(N198="základní",J198,0)</f>
        <v>0</v>
      </c>
      <c r="BF198" s="233">
        <f>IF(N198="snížená",J198,0)</f>
        <v>0</v>
      </c>
      <c r="BG198" s="233">
        <f>IF(N198="zákl. přenesená",J198,0)</f>
        <v>0</v>
      </c>
      <c r="BH198" s="233">
        <f>IF(N198="sníž. přenesená",J198,0)</f>
        <v>0</v>
      </c>
      <c r="BI198" s="233">
        <f>IF(N198="nulová",J198,0)</f>
        <v>0</v>
      </c>
      <c r="BJ198" s="17" t="s">
        <v>84</v>
      </c>
      <c r="BK198" s="233">
        <f>ROUND(I198*H198,2)</f>
        <v>0</v>
      </c>
      <c r="BL198" s="17" t="s">
        <v>272</v>
      </c>
      <c r="BM198" s="232" t="s">
        <v>385</v>
      </c>
    </row>
    <row r="199" s="2" customFormat="1">
      <c r="A199" s="38"/>
      <c r="B199" s="39"/>
      <c r="C199" s="40"/>
      <c r="D199" s="234" t="s">
        <v>260</v>
      </c>
      <c r="E199" s="40"/>
      <c r="F199" s="235" t="s">
        <v>386</v>
      </c>
      <c r="G199" s="40"/>
      <c r="H199" s="40"/>
      <c r="I199" s="236"/>
      <c r="J199" s="40"/>
      <c r="K199" s="40"/>
      <c r="L199" s="44"/>
      <c r="M199" s="237"/>
      <c r="N199" s="238"/>
      <c r="O199" s="91"/>
      <c r="P199" s="91"/>
      <c r="Q199" s="91"/>
      <c r="R199" s="91"/>
      <c r="S199" s="91"/>
      <c r="T199" s="92"/>
      <c r="U199" s="38"/>
      <c r="V199" s="38"/>
      <c r="W199" s="38"/>
      <c r="X199" s="38"/>
      <c r="Y199" s="38"/>
      <c r="Z199" s="38"/>
      <c r="AA199" s="38"/>
      <c r="AB199" s="38"/>
      <c r="AC199" s="38"/>
      <c r="AD199" s="38"/>
      <c r="AE199" s="38"/>
      <c r="AT199" s="17" t="s">
        <v>260</v>
      </c>
      <c r="AU199" s="17" t="s">
        <v>84</v>
      </c>
    </row>
    <row r="200" s="2" customFormat="1" ht="16.5" customHeight="1">
      <c r="A200" s="38"/>
      <c r="B200" s="39"/>
      <c r="C200" s="220" t="s">
        <v>387</v>
      </c>
      <c r="D200" s="220" t="s">
        <v>255</v>
      </c>
      <c r="E200" s="221" t="s">
        <v>388</v>
      </c>
      <c r="F200" s="222" t="s">
        <v>389</v>
      </c>
      <c r="G200" s="223" t="s">
        <v>314</v>
      </c>
      <c r="H200" s="224">
        <v>1</v>
      </c>
      <c r="I200" s="225"/>
      <c r="J200" s="226">
        <f>ROUND(I200*H200,2)</f>
        <v>0</v>
      </c>
      <c r="K200" s="227"/>
      <c r="L200" s="44"/>
      <c r="M200" s="228" t="s">
        <v>1</v>
      </c>
      <c r="N200" s="229" t="s">
        <v>41</v>
      </c>
      <c r="O200" s="91"/>
      <c r="P200" s="230">
        <f>O200*H200</f>
        <v>0</v>
      </c>
      <c r="Q200" s="230">
        <v>0</v>
      </c>
      <c r="R200" s="230">
        <f>Q200*H200</f>
        <v>0</v>
      </c>
      <c r="S200" s="230">
        <v>0</v>
      </c>
      <c r="T200" s="231">
        <f>S200*H200</f>
        <v>0</v>
      </c>
      <c r="U200" s="38"/>
      <c r="V200" s="38"/>
      <c r="W200" s="38"/>
      <c r="X200" s="38"/>
      <c r="Y200" s="38"/>
      <c r="Z200" s="38"/>
      <c r="AA200" s="38"/>
      <c r="AB200" s="38"/>
      <c r="AC200" s="38"/>
      <c r="AD200" s="38"/>
      <c r="AE200" s="38"/>
      <c r="AR200" s="232" t="s">
        <v>272</v>
      </c>
      <c r="AT200" s="232" t="s">
        <v>255</v>
      </c>
      <c r="AU200" s="232" t="s">
        <v>84</v>
      </c>
      <c r="AY200" s="17" t="s">
        <v>251</v>
      </c>
      <c r="BE200" s="233">
        <f>IF(N200="základní",J200,0)</f>
        <v>0</v>
      </c>
      <c r="BF200" s="233">
        <f>IF(N200="snížená",J200,0)</f>
        <v>0</v>
      </c>
      <c r="BG200" s="233">
        <f>IF(N200="zákl. přenesená",J200,0)</f>
        <v>0</v>
      </c>
      <c r="BH200" s="233">
        <f>IF(N200="sníž. přenesená",J200,0)</f>
        <v>0</v>
      </c>
      <c r="BI200" s="233">
        <f>IF(N200="nulová",J200,0)</f>
        <v>0</v>
      </c>
      <c r="BJ200" s="17" t="s">
        <v>84</v>
      </c>
      <c r="BK200" s="233">
        <f>ROUND(I200*H200,2)</f>
        <v>0</v>
      </c>
      <c r="BL200" s="17" t="s">
        <v>272</v>
      </c>
      <c r="BM200" s="232" t="s">
        <v>390</v>
      </c>
    </row>
    <row r="201" s="2" customFormat="1">
      <c r="A201" s="38"/>
      <c r="B201" s="39"/>
      <c r="C201" s="40"/>
      <c r="D201" s="234" t="s">
        <v>260</v>
      </c>
      <c r="E201" s="40"/>
      <c r="F201" s="235" t="s">
        <v>391</v>
      </c>
      <c r="G201" s="40"/>
      <c r="H201" s="40"/>
      <c r="I201" s="236"/>
      <c r="J201" s="40"/>
      <c r="K201" s="40"/>
      <c r="L201" s="44"/>
      <c r="M201" s="237"/>
      <c r="N201" s="238"/>
      <c r="O201" s="91"/>
      <c r="P201" s="91"/>
      <c r="Q201" s="91"/>
      <c r="R201" s="91"/>
      <c r="S201" s="91"/>
      <c r="T201" s="92"/>
      <c r="U201" s="38"/>
      <c r="V201" s="38"/>
      <c r="W201" s="38"/>
      <c r="X201" s="38"/>
      <c r="Y201" s="38"/>
      <c r="Z201" s="38"/>
      <c r="AA201" s="38"/>
      <c r="AB201" s="38"/>
      <c r="AC201" s="38"/>
      <c r="AD201" s="38"/>
      <c r="AE201" s="38"/>
      <c r="AT201" s="17" t="s">
        <v>260</v>
      </c>
      <c r="AU201" s="17" t="s">
        <v>84</v>
      </c>
    </row>
    <row r="202" s="2" customFormat="1" ht="16.5" customHeight="1">
      <c r="A202" s="38"/>
      <c r="B202" s="39"/>
      <c r="C202" s="220" t="s">
        <v>392</v>
      </c>
      <c r="D202" s="220" t="s">
        <v>255</v>
      </c>
      <c r="E202" s="221" t="s">
        <v>393</v>
      </c>
      <c r="F202" s="222" t="s">
        <v>394</v>
      </c>
      <c r="G202" s="223" t="s">
        <v>266</v>
      </c>
      <c r="H202" s="224">
        <v>1</v>
      </c>
      <c r="I202" s="225"/>
      <c r="J202" s="226">
        <f>ROUND(I202*H202,2)</f>
        <v>0</v>
      </c>
      <c r="K202" s="227"/>
      <c r="L202" s="44"/>
      <c r="M202" s="228" t="s">
        <v>1</v>
      </c>
      <c r="N202" s="229" t="s">
        <v>41</v>
      </c>
      <c r="O202" s="91"/>
      <c r="P202" s="230">
        <f>O202*H202</f>
        <v>0</v>
      </c>
      <c r="Q202" s="230">
        <v>0</v>
      </c>
      <c r="R202" s="230">
        <f>Q202*H202</f>
        <v>0</v>
      </c>
      <c r="S202" s="230">
        <v>0</v>
      </c>
      <c r="T202" s="231">
        <f>S202*H202</f>
        <v>0</v>
      </c>
      <c r="U202" s="38"/>
      <c r="V202" s="38"/>
      <c r="W202" s="38"/>
      <c r="X202" s="38"/>
      <c r="Y202" s="38"/>
      <c r="Z202" s="38"/>
      <c r="AA202" s="38"/>
      <c r="AB202" s="38"/>
      <c r="AC202" s="38"/>
      <c r="AD202" s="38"/>
      <c r="AE202" s="38"/>
      <c r="AR202" s="232" t="s">
        <v>272</v>
      </c>
      <c r="AT202" s="232" t="s">
        <v>255</v>
      </c>
      <c r="AU202" s="232" t="s">
        <v>84</v>
      </c>
      <c r="AY202" s="17" t="s">
        <v>251</v>
      </c>
      <c r="BE202" s="233">
        <f>IF(N202="základní",J202,0)</f>
        <v>0</v>
      </c>
      <c r="BF202" s="233">
        <f>IF(N202="snížená",J202,0)</f>
        <v>0</v>
      </c>
      <c r="BG202" s="233">
        <f>IF(N202="zákl. přenesená",J202,0)</f>
        <v>0</v>
      </c>
      <c r="BH202" s="233">
        <f>IF(N202="sníž. přenesená",J202,0)</f>
        <v>0</v>
      </c>
      <c r="BI202" s="233">
        <f>IF(N202="nulová",J202,0)</f>
        <v>0</v>
      </c>
      <c r="BJ202" s="17" t="s">
        <v>84</v>
      </c>
      <c r="BK202" s="233">
        <f>ROUND(I202*H202,2)</f>
        <v>0</v>
      </c>
      <c r="BL202" s="17" t="s">
        <v>272</v>
      </c>
      <c r="BM202" s="232" t="s">
        <v>395</v>
      </c>
    </row>
    <row r="203" s="2" customFormat="1">
      <c r="A203" s="38"/>
      <c r="B203" s="39"/>
      <c r="C203" s="40"/>
      <c r="D203" s="234" t="s">
        <v>260</v>
      </c>
      <c r="E203" s="40"/>
      <c r="F203" s="235" t="s">
        <v>396</v>
      </c>
      <c r="G203" s="40"/>
      <c r="H203" s="40"/>
      <c r="I203" s="236"/>
      <c r="J203" s="40"/>
      <c r="K203" s="40"/>
      <c r="L203" s="44"/>
      <c r="M203" s="237"/>
      <c r="N203" s="238"/>
      <c r="O203" s="91"/>
      <c r="P203" s="91"/>
      <c r="Q203" s="91"/>
      <c r="R203" s="91"/>
      <c r="S203" s="91"/>
      <c r="T203" s="92"/>
      <c r="U203" s="38"/>
      <c r="V203" s="38"/>
      <c r="W203" s="38"/>
      <c r="X203" s="38"/>
      <c r="Y203" s="38"/>
      <c r="Z203" s="38"/>
      <c r="AA203" s="38"/>
      <c r="AB203" s="38"/>
      <c r="AC203" s="38"/>
      <c r="AD203" s="38"/>
      <c r="AE203" s="38"/>
      <c r="AT203" s="17" t="s">
        <v>260</v>
      </c>
      <c r="AU203" s="17" t="s">
        <v>84</v>
      </c>
    </row>
    <row r="204" s="2" customFormat="1" ht="16.5" customHeight="1">
      <c r="A204" s="38"/>
      <c r="B204" s="39"/>
      <c r="C204" s="220" t="s">
        <v>397</v>
      </c>
      <c r="D204" s="220" t="s">
        <v>255</v>
      </c>
      <c r="E204" s="221" t="s">
        <v>398</v>
      </c>
      <c r="F204" s="222" t="s">
        <v>399</v>
      </c>
      <c r="G204" s="223" t="s">
        <v>314</v>
      </c>
      <c r="H204" s="224">
        <v>1</v>
      </c>
      <c r="I204" s="225"/>
      <c r="J204" s="226">
        <f>ROUND(I204*H204,2)</f>
        <v>0</v>
      </c>
      <c r="K204" s="227"/>
      <c r="L204" s="44"/>
      <c r="M204" s="228" t="s">
        <v>1</v>
      </c>
      <c r="N204" s="229" t="s">
        <v>41</v>
      </c>
      <c r="O204" s="91"/>
      <c r="P204" s="230">
        <f>O204*H204</f>
        <v>0</v>
      </c>
      <c r="Q204" s="230">
        <v>0</v>
      </c>
      <c r="R204" s="230">
        <f>Q204*H204</f>
        <v>0</v>
      </c>
      <c r="S204" s="230">
        <v>0</v>
      </c>
      <c r="T204" s="231">
        <f>S204*H204</f>
        <v>0</v>
      </c>
      <c r="U204" s="38"/>
      <c r="V204" s="38"/>
      <c r="W204" s="38"/>
      <c r="X204" s="38"/>
      <c r="Y204" s="38"/>
      <c r="Z204" s="38"/>
      <c r="AA204" s="38"/>
      <c r="AB204" s="38"/>
      <c r="AC204" s="38"/>
      <c r="AD204" s="38"/>
      <c r="AE204" s="38"/>
      <c r="AR204" s="232" t="s">
        <v>272</v>
      </c>
      <c r="AT204" s="232" t="s">
        <v>255</v>
      </c>
      <c r="AU204" s="232" t="s">
        <v>84</v>
      </c>
      <c r="AY204" s="17" t="s">
        <v>251</v>
      </c>
      <c r="BE204" s="233">
        <f>IF(N204="základní",J204,0)</f>
        <v>0</v>
      </c>
      <c r="BF204" s="233">
        <f>IF(N204="snížená",J204,0)</f>
        <v>0</v>
      </c>
      <c r="BG204" s="233">
        <f>IF(N204="zákl. přenesená",J204,0)</f>
        <v>0</v>
      </c>
      <c r="BH204" s="233">
        <f>IF(N204="sníž. přenesená",J204,0)</f>
        <v>0</v>
      </c>
      <c r="BI204" s="233">
        <f>IF(N204="nulová",J204,0)</f>
        <v>0</v>
      </c>
      <c r="BJ204" s="17" t="s">
        <v>84</v>
      </c>
      <c r="BK204" s="233">
        <f>ROUND(I204*H204,2)</f>
        <v>0</v>
      </c>
      <c r="BL204" s="17" t="s">
        <v>272</v>
      </c>
      <c r="BM204" s="232" t="s">
        <v>400</v>
      </c>
    </row>
    <row r="205" s="2" customFormat="1">
      <c r="A205" s="38"/>
      <c r="B205" s="39"/>
      <c r="C205" s="40"/>
      <c r="D205" s="234" t="s">
        <v>260</v>
      </c>
      <c r="E205" s="40"/>
      <c r="F205" s="235" t="s">
        <v>401</v>
      </c>
      <c r="G205" s="40"/>
      <c r="H205" s="40"/>
      <c r="I205" s="236"/>
      <c r="J205" s="40"/>
      <c r="K205" s="40"/>
      <c r="L205" s="44"/>
      <c r="M205" s="263"/>
      <c r="N205" s="264"/>
      <c r="O205" s="265"/>
      <c r="P205" s="265"/>
      <c r="Q205" s="265"/>
      <c r="R205" s="265"/>
      <c r="S205" s="265"/>
      <c r="T205" s="266"/>
      <c r="U205" s="38"/>
      <c r="V205" s="38"/>
      <c r="W205" s="38"/>
      <c r="X205" s="38"/>
      <c r="Y205" s="38"/>
      <c r="Z205" s="38"/>
      <c r="AA205" s="38"/>
      <c r="AB205" s="38"/>
      <c r="AC205" s="38"/>
      <c r="AD205" s="38"/>
      <c r="AE205" s="38"/>
      <c r="AT205" s="17" t="s">
        <v>260</v>
      </c>
      <c r="AU205" s="17" t="s">
        <v>84</v>
      </c>
    </row>
    <row r="206" s="2" customFormat="1" ht="6.96" customHeight="1">
      <c r="A206" s="38"/>
      <c r="B206" s="66"/>
      <c r="C206" s="67"/>
      <c r="D206" s="67"/>
      <c r="E206" s="67"/>
      <c r="F206" s="67"/>
      <c r="G206" s="67"/>
      <c r="H206" s="67"/>
      <c r="I206" s="67"/>
      <c r="J206" s="67"/>
      <c r="K206" s="67"/>
      <c r="L206" s="44"/>
      <c r="M206" s="38"/>
      <c r="O206" s="38"/>
      <c r="P206" s="38"/>
      <c r="Q206" s="38"/>
      <c r="R206" s="38"/>
      <c r="S206" s="38"/>
      <c r="T206" s="38"/>
      <c r="U206" s="38"/>
      <c r="V206" s="38"/>
      <c r="W206" s="38"/>
      <c r="X206" s="38"/>
      <c r="Y206" s="38"/>
      <c r="Z206" s="38"/>
      <c r="AA206" s="38"/>
      <c r="AB206" s="38"/>
      <c r="AC206" s="38"/>
      <c r="AD206" s="38"/>
      <c r="AE206" s="38"/>
    </row>
  </sheetData>
  <sheetProtection sheet="1" autoFilter="0" formatColumns="0" formatRows="0" objects="1" scenarios="1" spinCount="100000" saltValue="eqal+pMxt1V6MqfZqhUv7KK9q0NzS+VaWM3VAxYT5CwxjLEpIqBIUXmgVX57/kGugCn9XImoWqYqttHlWU4u3Q==" hashValue="+d+JA5FVq6hMfz6pf/482EfD5sjeTzQBe3AIcxuZNlJbxfNB8Zty/e+YrHbn7Jmb0rT/boHi8MPQ5Kbpv5LxnQ==" algorithmName="SHA-512" password="CC35"/>
  <autoFilter ref="C121:K205"/>
  <mergeCells count="9">
    <mergeCell ref="E7:H7"/>
    <mergeCell ref="E9:H9"/>
    <mergeCell ref="E18:H18"/>
    <mergeCell ref="E27:H27"/>
    <mergeCell ref="E85:H85"/>
    <mergeCell ref="E87:H87"/>
    <mergeCell ref="E112:H112"/>
    <mergeCell ref="E114:H114"/>
    <mergeCell ref="L2:V2"/>
  </mergeCells>
  <hyperlinks>
    <hyperlink ref="F132" r:id="rId1" display="https://podminky.urs.cz/item/CS_URS_2024_02/020001000"/>
    <hyperlink ref="F154" r:id="rId2" display="https://podminky.urs.cz/item/CS_URS_2022_01/034103000"/>
    <hyperlink ref="F159" r:id="rId3" display="https://podminky.urs.cz/item/CS_URS_2022_01/034203000"/>
    <hyperlink ref="F181" r:id="rId4" display="https://podminky.urs.cz/item/CS_URS_2024_02/012364000"/>
    <hyperlink ref="F192" r:id="rId5" display="https://podminky.urs.cz/item/CS_URS_2024_02/013244000"/>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149</v>
      </c>
      <c r="AZ2" s="288" t="s">
        <v>2433</v>
      </c>
      <c r="BA2" s="288" t="s">
        <v>1</v>
      </c>
      <c r="BB2" s="288" t="s">
        <v>1</v>
      </c>
      <c r="BC2" s="288" t="s">
        <v>3282</v>
      </c>
      <c r="BD2" s="288" t="s">
        <v>86</v>
      </c>
    </row>
    <row r="3" s="1" customFormat="1" ht="6.96" customHeight="1">
      <c r="B3" s="146"/>
      <c r="C3" s="147"/>
      <c r="D3" s="147"/>
      <c r="E3" s="147"/>
      <c r="F3" s="147"/>
      <c r="G3" s="147"/>
      <c r="H3" s="147"/>
      <c r="I3" s="147"/>
      <c r="J3" s="147"/>
      <c r="K3" s="147"/>
      <c r="L3" s="20"/>
      <c r="AT3" s="17" t="s">
        <v>86</v>
      </c>
      <c r="AZ3" s="288" t="s">
        <v>2435</v>
      </c>
      <c r="BA3" s="288" t="s">
        <v>1</v>
      </c>
      <c r="BB3" s="288" t="s">
        <v>1</v>
      </c>
      <c r="BC3" s="288" t="s">
        <v>306</v>
      </c>
      <c r="BD3" s="288" t="s">
        <v>86</v>
      </c>
    </row>
    <row r="4" s="1" customFormat="1" ht="24.96" customHeight="1">
      <c r="B4" s="20"/>
      <c r="D4" s="148" t="s">
        <v>222</v>
      </c>
      <c r="L4" s="20"/>
      <c r="M4" s="149" t="s">
        <v>10</v>
      </c>
      <c r="AT4" s="17" t="s">
        <v>4</v>
      </c>
      <c r="AZ4" s="288" t="s">
        <v>2437</v>
      </c>
      <c r="BA4" s="288" t="s">
        <v>1</v>
      </c>
      <c r="BB4" s="288" t="s">
        <v>1</v>
      </c>
      <c r="BC4" s="288" t="s">
        <v>3283</v>
      </c>
      <c r="BD4" s="288" t="s">
        <v>86</v>
      </c>
    </row>
    <row r="5" s="1" customFormat="1" ht="6.96" customHeight="1">
      <c r="B5" s="20"/>
      <c r="L5" s="20"/>
      <c r="AZ5" s="288" t="s">
        <v>2439</v>
      </c>
      <c r="BA5" s="288" t="s">
        <v>1</v>
      </c>
      <c r="BB5" s="288" t="s">
        <v>1</v>
      </c>
      <c r="BC5" s="288" t="s">
        <v>3284</v>
      </c>
      <c r="BD5" s="288" t="s">
        <v>86</v>
      </c>
    </row>
    <row r="6" s="1" customFormat="1" ht="12" customHeight="1">
      <c r="B6" s="20"/>
      <c r="D6" s="150" t="s">
        <v>16</v>
      </c>
      <c r="L6" s="20"/>
      <c r="AZ6" s="288" t="s">
        <v>2443</v>
      </c>
      <c r="BA6" s="288" t="s">
        <v>1</v>
      </c>
      <c r="BB6" s="288" t="s">
        <v>1</v>
      </c>
      <c r="BC6" s="288" t="s">
        <v>3285</v>
      </c>
      <c r="BD6" s="288" t="s">
        <v>86</v>
      </c>
    </row>
    <row r="7" s="1" customFormat="1" ht="26.25" customHeight="1">
      <c r="B7" s="20"/>
      <c r="E7" s="151" t="str">
        <f>'Rekapitulace stavby'!K6</f>
        <v>Vybudování komunikací a inženýrských sítí v lokalitě Berlín 2, Frýdek-Místek</v>
      </c>
      <c r="F7" s="150"/>
      <c r="G7" s="150"/>
      <c r="H7" s="150"/>
      <c r="L7" s="20"/>
      <c r="AZ7" s="288" t="s">
        <v>2445</v>
      </c>
      <c r="BA7" s="288" t="s">
        <v>1</v>
      </c>
      <c r="BB7" s="288" t="s">
        <v>1</v>
      </c>
      <c r="BC7" s="288" t="s">
        <v>1449</v>
      </c>
      <c r="BD7" s="288" t="s">
        <v>86</v>
      </c>
    </row>
    <row r="8" s="2" customFormat="1" ht="12" customHeight="1">
      <c r="A8" s="38"/>
      <c r="B8" s="44"/>
      <c r="C8" s="38"/>
      <c r="D8" s="150" t="s">
        <v>223</v>
      </c>
      <c r="E8" s="38"/>
      <c r="F8" s="38"/>
      <c r="G8" s="38"/>
      <c r="H8" s="38"/>
      <c r="I8" s="38"/>
      <c r="J8" s="38"/>
      <c r="K8" s="38"/>
      <c r="L8" s="63"/>
      <c r="S8" s="38"/>
      <c r="T8" s="38"/>
      <c r="U8" s="38"/>
      <c r="V8" s="38"/>
      <c r="W8" s="38"/>
      <c r="X8" s="38"/>
      <c r="Y8" s="38"/>
      <c r="Z8" s="38"/>
      <c r="AA8" s="38"/>
      <c r="AB8" s="38"/>
      <c r="AC8" s="38"/>
      <c r="AD8" s="38"/>
      <c r="AE8" s="38"/>
    </row>
    <row r="9" s="2" customFormat="1" ht="16.5" customHeight="1">
      <c r="A9" s="38"/>
      <c r="B9" s="44"/>
      <c r="C9" s="38"/>
      <c r="D9" s="38"/>
      <c r="E9" s="152" t="s">
        <v>3286</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50" t="s">
        <v>18</v>
      </c>
      <c r="E11" s="38"/>
      <c r="F11" s="141" t="s">
        <v>1</v>
      </c>
      <c r="G11" s="38"/>
      <c r="H11" s="38"/>
      <c r="I11" s="150" t="s">
        <v>19</v>
      </c>
      <c r="J11" s="141" t="s">
        <v>1</v>
      </c>
      <c r="K11" s="38"/>
      <c r="L11" s="63"/>
      <c r="S11" s="38"/>
      <c r="T11" s="38"/>
      <c r="U11" s="38"/>
      <c r="V11" s="38"/>
      <c r="W11" s="38"/>
      <c r="X11" s="38"/>
      <c r="Y11" s="38"/>
      <c r="Z11" s="38"/>
      <c r="AA11" s="38"/>
      <c r="AB11" s="38"/>
      <c r="AC11" s="38"/>
      <c r="AD11" s="38"/>
      <c r="AE11" s="38"/>
    </row>
    <row r="12" s="2" customFormat="1" ht="12" customHeight="1">
      <c r="A12" s="38"/>
      <c r="B12" s="44"/>
      <c r="C12" s="38"/>
      <c r="D12" s="150" t="s">
        <v>20</v>
      </c>
      <c r="E12" s="38"/>
      <c r="F12" s="141" t="s">
        <v>21</v>
      </c>
      <c r="G12" s="38"/>
      <c r="H12" s="38"/>
      <c r="I12" s="150" t="s">
        <v>22</v>
      </c>
      <c r="J12" s="153" t="str">
        <f>'Rekapitulace stavby'!AN8</f>
        <v>12. 5. 2025</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50" t="s">
        <v>24</v>
      </c>
      <c r="E14" s="38"/>
      <c r="F14" s="38"/>
      <c r="G14" s="38"/>
      <c r="H14" s="38"/>
      <c r="I14" s="150" t="s">
        <v>25</v>
      </c>
      <c r="J14" s="141"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1" t="s">
        <v>26</v>
      </c>
      <c r="F15" s="38"/>
      <c r="G15" s="38"/>
      <c r="H15" s="38"/>
      <c r="I15" s="150" t="s">
        <v>27</v>
      </c>
      <c r="J15" s="141"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50" t="s">
        <v>28</v>
      </c>
      <c r="E17" s="38"/>
      <c r="F17" s="38"/>
      <c r="G17" s="38"/>
      <c r="H17" s="38"/>
      <c r="I17" s="15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1"/>
      <c r="G18" s="141"/>
      <c r="H18" s="141"/>
      <c r="I18" s="15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50" t="s">
        <v>30</v>
      </c>
      <c r="E20" s="38"/>
      <c r="F20" s="38"/>
      <c r="G20" s="38"/>
      <c r="H20" s="38"/>
      <c r="I20" s="150" t="s">
        <v>25</v>
      </c>
      <c r="J20" s="141"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1" t="s">
        <v>31</v>
      </c>
      <c r="F21" s="38"/>
      <c r="G21" s="38"/>
      <c r="H21" s="38"/>
      <c r="I21" s="150" t="s">
        <v>27</v>
      </c>
      <c r="J21" s="141"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50" t="s">
        <v>33</v>
      </c>
      <c r="E23" s="38"/>
      <c r="F23" s="38"/>
      <c r="G23" s="38"/>
      <c r="H23" s="38"/>
      <c r="I23" s="150" t="s">
        <v>25</v>
      </c>
      <c r="J23" s="141" t="str">
        <f>IF('Rekapitulace stavby'!AN19="","",'Rekapitulace stavby'!AN19)</f>
        <v/>
      </c>
      <c r="K23" s="38"/>
      <c r="L23" s="63"/>
      <c r="S23" s="38"/>
      <c r="T23" s="38"/>
      <c r="U23" s="38"/>
      <c r="V23" s="38"/>
      <c r="W23" s="38"/>
      <c r="X23" s="38"/>
      <c r="Y23" s="38"/>
      <c r="Z23" s="38"/>
      <c r="AA23" s="38"/>
      <c r="AB23" s="38"/>
      <c r="AC23" s="38"/>
      <c r="AD23" s="38"/>
      <c r="AE23" s="38"/>
    </row>
    <row r="24" s="2" customFormat="1" ht="18" customHeight="1">
      <c r="A24" s="38"/>
      <c r="B24" s="44"/>
      <c r="C24" s="38"/>
      <c r="D24" s="38"/>
      <c r="E24" s="141" t="str">
        <f>IF('Rekapitulace stavby'!E20="","",'Rekapitulace stavby'!E20)</f>
        <v xml:space="preserve"> </v>
      </c>
      <c r="F24" s="38"/>
      <c r="G24" s="38"/>
      <c r="H24" s="38"/>
      <c r="I24" s="150" t="s">
        <v>27</v>
      </c>
      <c r="J24" s="141" t="str">
        <f>IF('Rekapitulace stavby'!AN20="","",'Rekapitulace stavby'!AN20)</f>
        <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5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54"/>
      <c r="B27" s="155"/>
      <c r="C27" s="154"/>
      <c r="D27" s="154"/>
      <c r="E27" s="156" t="s">
        <v>1</v>
      </c>
      <c r="F27" s="156"/>
      <c r="G27" s="156"/>
      <c r="H27" s="156"/>
      <c r="I27" s="154"/>
      <c r="J27" s="154"/>
      <c r="K27" s="154"/>
      <c r="L27" s="157"/>
      <c r="S27" s="154"/>
      <c r="T27" s="154"/>
      <c r="U27" s="154"/>
      <c r="V27" s="154"/>
      <c r="W27" s="154"/>
      <c r="X27" s="154"/>
      <c r="Y27" s="154"/>
      <c r="Z27" s="154"/>
      <c r="AA27" s="154"/>
      <c r="AB27" s="154"/>
      <c r="AC27" s="154"/>
      <c r="AD27" s="154"/>
      <c r="AE27" s="154"/>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58"/>
      <c r="E29" s="158"/>
      <c r="F29" s="158"/>
      <c r="G29" s="158"/>
      <c r="H29" s="158"/>
      <c r="I29" s="158"/>
      <c r="J29" s="158"/>
      <c r="K29" s="158"/>
      <c r="L29" s="63"/>
      <c r="S29" s="38"/>
      <c r="T29" s="38"/>
      <c r="U29" s="38"/>
      <c r="V29" s="38"/>
      <c r="W29" s="38"/>
      <c r="X29" s="38"/>
      <c r="Y29" s="38"/>
      <c r="Z29" s="38"/>
      <c r="AA29" s="38"/>
      <c r="AB29" s="38"/>
      <c r="AC29" s="38"/>
      <c r="AD29" s="38"/>
      <c r="AE29" s="38"/>
    </row>
    <row r="30" s="2" customFormat="1" ht="25.44" customHeight="1">
      <c r="A30" s="38"/>
      <c r="B30" s="44"/>
      <c r="C30" s="38"/>
      <c r="D30" s="159" t="s">
        <v>36</v>
      </c>
      <c r="E30" s="38"/>
      <c r="F30" s="38"/>
      <c r="G30" s="38"/>
      <c r="H30" s="38"/>
      <c r="I30" s="38"/>
      <c r="J30" s="160">
        <f>ROUND(J127, 2)</f>
        <v>0</v>
      </c>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14.4" customHeight="1">
      <c r="A32" s="38"/>
      <c r="B32" s="44"/>
      <c r="C32" s="38"/>
      <c r="D32" s="38"/>
      <c r="E32" s="38"/>
      <c r="F32" s="161" t="s">
        <v>38</v>
      </c>
      <c r="G32" s="38"/>
      <c r="H32" s="38"/>
      <c r="I32" s="161" t="s">
        <v>37</v>
      </c>
      <c r="J32" s="161" t="s">
        <v>39</v>
      </c>
      <c r="K32" s="38"/>
      <c r="L32" s="63"/>
      <c r="S32" s="38"/>
      <c r="T32" s="38"/>
      <c r="U32" s="38"/>
      <c r="V32" s="38"/>
      <c r="W32" s="38"/>
      <c r="X32" s="38"/>
      <c r="Y32" s="38"/>
      <c r="Z32" s="38"/>
      <c r="AA32" s="38"/>
      <c r="AB32" s="38"/>
      <c r="AC32" s="38"/>
      <c r="AD32" s="38"/>
      <c r="AE32" s="38"/>
    </row>
    <row r="33" s="2" customFormat="1" ht="14.4" customHeight="1">
      <c r="A33" s="38"/>
      <c r="B33" s="44"/>
      <c r="C33" s="38"/>
      <c r="D33" s="162" t="s">
        <v>40</v>
      </c>
      <c r="E33" s="150" t="s">
        <v>41</v>
      </c>
      <c r="F33" s="163">
        <f>ROUND((SUM(BE127:BE618)),  2)</f>
        <v>0</v>
      </c>
      <c r="G33" s="38"/>
      <c r="H33" s="38"/>
      <c r="I33" s="164">
        <v>0.20999999999999999</v>
      </c>
      <c r="J33" s="163">
        <f>ROUND(((SUM(BE127:BE618))*I33),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50" t="s">
        <v>42</v>
      </c>
      <c r="F34" s="163">
        <f>ROUND((SUM(BF127:BF618)),  2)</f>
        <v>0</v>
      </c>
      <c r="G34" s="38"/>
      <c r="H34" s="38"/>
      <c r="I34" s="164">
        <v>0.12</v>
      </c>
      <c r="J34" s="163">
        <f>ROUND(((SUM(BF127:BF618))*I34),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50" t="s">
        <v>43</v>
      </c>
      <c r="F35" s="163">
        <f>ROUND((SUM(BG127:BG618)),  2)</f>
        <v>0</v>
      </c>
      <c r="G35" s="38"/>
      <c r="H35" s="38"/>
      <c r="I35" s="164">
        <v>0.20999999999999999</v>
      </c>
      <c r="J35" s="163">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50" t="s">
        <v>44</v>
      </c>
      <c r="F36" s="163">
        <f>ROUND((SUM(BH127:BH618)),  2)</f>
        <v>0</v>
      </c>
      <c r="G36" s="38"/>
      <c r="H36" s="38"/>
      <c r="I36" s="164">
        <v>0.12</v>
      </c>
      <c r="J36" s="163">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45</v>
      </c>
      <c r="F37" s="163">
        <f>ROUND((SUM(BI127:BI618)),  2)</f>
        <v>0</v>
      </c>
      <c r="G37" s="38"/>
      <c r="H37" s="38"/>
      <c r="I37" s="164">
        <v>0</v>
      </c>
      <c r="J37" s="163">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65"/>
      <c r="D39" s="166" t="s">
        <v>46</v>
      </c>
      <c r="E39" s="167"/>
      <c r="F39" s="167"/>
      <c r="G39" s="168" t="s">
        <v>47</v>
      </c>
      <c r="H39" s="169" t="s">
        <v>48</v>
      </c>
      <c r="I39" s="167"/>
      <c r="J39" s="170">
        <f>SUM(J30:J37)</f>
        <v>0</v>
      </c>
      <c r="K39" s="171"/>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223</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104 - Účelová kmunikace k retenční nádrži</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Frýdek-Místek</v>
      </c>
      <c r="G89" s="40"/>
      <c r="H89" s="40"/>
      <c r="I89" s="32" t="s">
        <v>22</v>
      </c>
      <c r="J89" s="79" t="str">
        <f>IF(J12="","",J12)</f>
        <v>12. 5. 2025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5.15" customHeight="1">
      <c r="A91" s="38"/>
      <c r="B91" s="39"/>
      <c r="C91" s="32" t="s">
        <v>24</v>
      </c>
      <c r="D91" s="40"/>
      <c r="E91" s="40"/>
      <c r="F91" s="27" t="str">
        <f>E15</f>
        <v>Statutární město Frýdek-Místek</v>
      </c>
      <c r="G91" s="40"/>
      <c r="H91" s="40"/>
      <c r="I91" s="32" t="s">
        <v>30</v>
      </c>
      <c r="J91" s="36" t="str">
        <f>E21</f>
        <v>DOPRAPLAN s.r.o.</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 xml:space="preserve"> </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84" t="s">
        <v>226</v>
      </c>
      <c r="D94" s="185"/>
      <c r="E94" s="185"/>
      <c r="F94" s="185"/>
      <c r="G94" s="185"/>
      <c r="H94" s="185"/>
      <c r="I94" s="185"/>
      <c r="J94" s="186" t="s">
        <v>227</v>
      </c>
      <c r="K94" s="185"/>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87" t="s">
        <v>228</v>
      </c>
      <c r="D96" s="40"/>
      <c r="E96" s="40"/>
      <c r="F96" s="40"/>
      <c r="G96" s="40"/>
      <c r="H96" s="40"/>
      <c r="I96" s="40"/>
      <c r="J96" s="110">
        <f>J127</f>
        <v>0</v>
      </c>
      <c r="K96" s="40"/>
      <c r="L96" s="63"/>
      <c r="S96" s="38"/>
      <c r="T96" s="38"/>
      <c r="U96" s="38"/>
      <c r="V96" s="38"/>
      <c r="W96" s="38"/>
      <c r="X96" s="38"/>
      <c r="Y96" s="38"/>
      <c r="Z96" s="38"/>
      <c r="AA96" s="38"/>
      <c r="AB96" s="38"/>
      <c r="AC96" s="38"/>
      <c r="AD96" s="38"/>
      <c r="AE96" s="38"/>
      <c r="AU96" s="17" t="s">
        <v>229</v>
      </c>
    </row>
    <row r="97" s="9" customFormat="1" ht="24.96" customHeight="1">
      <c r="A97" s="9"/>
      <c r="B97" s="188"/>
      <c r="C97" s="189"/>
      <c r="D97" s="190" t="s">
        <v>230</v>
      </c>
      <c r="E97" s="191"/>
      <c r="F97" s="191"/>
      <c r="G97" s="191"/>
      <c r="H97" s="191"/>
      <c r="I97" s="191"/>
      <c r="J97" s="192">
        <f>J128</f>
        <v>0</v>
      </c>
      <c r="K97" s="189"/>
      <c r="L97" s="193"/>
      <c r="S97" s="9"/>
      <c r="T97" s="9"/>
      <c r="U97" s="9"/>
      <c r="V97" s="9"/>
      <c r="W97" s="9"/>
      <c r="X97" s="9"/>
      <c r="Y97" s="9"/>
      <c r="Z97" s="9"/>
      <c r="AA97" s="9"/>
      <c r="AB97" s="9"/>
      <c r="AC97" s="9"/>
      <c r="AD97" s="9"/>
      <c r="AE97" s="9"/>
    </row>
    <row r="98" s="14" customFormat="1" ht="19.92" customHeight="1">
      <c r="A98" s="14"/>
      <c r="B98" s="267"/>
      <c r="C98" s="133"/>
      <c r="D98" s="268" t="s">
        <v>405</v>
      </c>
      <c r="E98" s="269"/>
      <c r="F98" s="269"/>
      <c r="G98" s="269"/>
      <c r="H98" s="269"/>
      <c r="I98" s="269"/>
      <c r="J98" s="270">
        <f>J129</f>
        <v>0</v>
      </c>
      <c r="K98" s="133"/>
      <c r="L98" s="271"/>
      <c r="S98" s="14"/>
      <c r="T98" s="14"/>
      <c r="U98" s="14"/>
      <c r="V98" s="14"/>
      <c r="W98" s="14"/>
      <c r="X98" s="14"/>
      <c r="Y98" s="14"/>
      <c r="Z98" s="14"/>
      <c r="AA98" s="14"/>
      <c r="AB98" s="14"/>
      <c r="AC98" s="14"/>
      <c r="AD98" s="14"/>
      <c r="AE98" s="14"/>
    </row>
    <row r="99" s="14" customFormat="1" ht="19.92" customHeight="1">
      <c r="A99" s="14"/>
      <c r="B99" s="267"/>
      <c r="C99" s="133"/>
      <c r="D99" s="268" t="s">
        <v>2157</v>
      </c>
      <c r="E99" s="269"/>
      <c r="F99" s="269"/>
      <c r="G99" s="269"/>
      <c r="H99" s="269"/>
      <c r="I99" s="269"/>
      <c r="J99" s="270">
        <f>J282</f>
        <v>0</v>
      </c>
      <c r="K99" s="133"/>
      <c r="L99" s="271"/>
      <c r="S99" s="14"/>
      <c r="T99" s="14"/>
      <c r="U99" s="14"/>
      <c r="V99" s="14"/>
      <c r="W99" s="14"/>
      <c r="X99" s="14"/>
      <c r="Y99" s="14"/>
      <c r="Z99" s="14"/>
      <c r="AA99" s="14"/>
      <c r="AB99" s="14"/>
      <c r="AC99" s="14"/>
      <c r="AD99" s="14"/>
      <c r="AE99" s="14"/>
    </row>
    <row r="100" s="14" customFormat="1" ht="19.92" customHeight="1">
      <c r="A100" s="14"/>
      <c r="B100" s="267"/>
      <c r="C100" s="133"/>
      <c r="D100" s="268" t="s">
        <v>2158</v>
      </c>
      <c r="E100" s="269"/>
      <c r="F100" s="269"/>
      <c r="G100" s="269"/>
      <c r="H100" s="269"/>
      <c r="I100" s="269"/>
      <c r="J100" s="270">
        <f>J325</f>
        <v>0</v>
      </c>
      <c r="K100" s="133"/>
      <c r="L100" s="271"/>
      <c r="S100" s="14"/>
      <c r="T100" s="14"/>
      <c r="U100" s="14"/>
      <c r="V100" s="14"/>
      <c r="W100" s="14"/>
      <c r="X100" s="14"/>
      <c r="Y100" s="14"/>
      <c r="Z100" s="14"/>
      <c r="AA100" s="14"/>
      <c r="AB100" s="14"/>
      <c r="AC100" s="14"/>
      <c r="AD100" s="14"/>
      <c r="AE100" s="14"/>
    </row>
    <row r="101" s="14" customFormat="1" ht="19.92" customHeight="1">
      <c r="A101" s="14"/>
      <c r="B101" s="267"/>
      <c r="C101" s="133"/>
      <c r="D101" s="268" t="s">
        <v>2159</v>
      </c>
      <c r="E101" s="269"/>
      <c r="F101" s="269"/>
      <c r="G101" s="269"/>
      <c r="H101" s="269"/>
      <c r="I101" s="269"/>
      <c r="J101" s="270">
        <f>J331</f>
        <v>0</v>
      </c>
      <c r="K101" s="133"/>
      <c r="L101" s="271"/>
      <c r="S101" s="14"/>
      <c r="T101" s="14"/>
      <c r="U101" s="14"/>
      <c r="V101" s="14"/>
      <c r="W101" s="14"/>
      <c r="X101" s="14"/>
      <c r="Y101" s="14"/>
      <c r="Z101" s="14"/>
      <c r="AA101" s="14"/>
      <c r="AB101" s="14"/>
      <c r="AC101" s="14"/>
      <c r="AD101" s="14"/>
      <c r="AE101" s="14"/>
    </row>
    <row r="102" s="14" customFormat="1" ht="19.92" customHeight="1">
      <c r="A102" s="14"/>
      <c r="B102" s="267"/>
      <c r="C102" s="133"/>
      <c r="D102" s="268" t="s">
        <v>1188</v>
      </c>
      <c r="E102" s="269"/>
      <c r="F102" s="269"/>
      <c r="G102" s="269"/>
      <c r="H102" s="269"/>
      <c r="I102" s="269"/>
      <c r="J102" s="270">
        <f>J401</f>
        <v>0</v>
      </c>
      <c r="K102" s="133"/>
      <c r="L102" s="271"/>
      <c r="S102" s="14"/>
      <c r="T102" s="14"/>
      <c r="U102" s="14"/>
      <c r="V102" s="14"/>
      <c r="W102" s="14"/>
      <c r="X102" s="14"/>
      <c r="Y102" s="14"/>
      <c r="Z102" s="14"/>
      <c r="AA102" s="14"/>
      <c r="AB102" s="14"/>
      <c r="AC102" s="14"/>
      <c r="AD102" s="14"/>
      <c r="AE102" s="14"/>
    </row>
    <row r="103" s="14" customFormat="1" ht="19.92" customHeight="1">
      <c r="A103" s="14"/>
      <c r="B103" s="267"/>
      <c r="C103" s="133"/>
      <c r="D103" s="268" t="s">
        <v>756</v>
      </c>
      <c r="E103" s="269"/>
      <c r="F103" s="269"/>
      <c r="G103" s="269"/>
      <c r="H103" s="269"/>
      <c r="I103" s="269"/>
      <c r="J103" s="270">
        <f>J475</f>
        <v>0</v>
      </c>
      <c r="K103" s="133"/>
      <c r="L103" s="271"/>
      <c r="S103" s="14"/>
      <c r="T103" s="14"/>
      <c r="U103" s="14"/>
      <c r="V103" s="14"/>
      <c r="W103" s="14"/>
      <c r="X103" s="14"/>
      <c r="Y103" s="14"/>
      <c r="Z103" s="14"/>
      <c r="AA103" s="14"/>
      <c r="AB103" s="14"/>
      <c r="AC103" s="14"/>
      <c r="AD103" s="14"/>
      <c r="AE103" s="14"/>
    </row>
    <row r="104" s="9" customFormat="1" ht="24.96" customHeight="1">
      <c r="A104" s="9"/>
      <c r="B104" s="188"/>
      <c r="C104" s="189"/>
      <c r="D104" s="190" t="s">
        <v>1191</v>
      </c>
      <c r="E104" s="191"/>
      <c r="F104" s="191"/>
      <c r="G104" s="191"/>
      <c r="H104" s="191"/>
      <c r="I104" s="191"/>
      <c r="J104" s="192">
        <f>J543</f>
        <v>0</v>
      </c>
      <c r="K104" s="189"/>
      <c r="L104" s="193"/>
      <c r="S104" s="9"/>
      <c r="T104" s="9"/>
      <c r="U104" s="9"/>
      <c r="V104" s="9"/>
      <c r="W104" s="9"/>
      <c r="X104" s="9"/>
      <c r="Y104" s="9"/>
      <c r="Z104" s="9"/>
      <c r="AA104" s="9"/>
      <c r="AB104" s="9"/>
      <c r="AC104" s="9"/>
      <c r="AD104" s="9"/>
      <c r="AE104" s="9"/>
    </row>
    <row r="105" s="14" customFormat="1" ht="19.92" customHeight="1">
      <c r="A105" s="14"/>
      <c r="B105" s="267"/>
      <c r="C105" s="133"/>
      <c r="D105" s="268" t="s">
        <v>2160</v>
      </c>
      <c r="E105" s="269"/>
      <c r="F105" s="269"/>
      <c r="G105" s="269"/>
      <c r="H105" s="269"/>
      <c r="I105" s="269"/>
      <c r="J105" s="270">
        <f>J544</f>
        <v>0</v>
      </c>
      <c r="K105" s="133"/>
      <c r="L105" s="271"/>
      <c r="S105" s="14"/>
      <c r="T105" s="14"/>
      <c r="U105" s="14"/>
      <c r="V105" s="14"/>
      <c r="W105" s="14"/>
      <c r="X105" s="14"/>
      <c r="Y105" s="14"/>
      <c r="Z105" s="14"/>
      <c r="AA105" s="14"/>
      <c r="AB105" s="14"/>
      <c r="AC105" s="14"/>
      <c r="AD105" s="14"/>
      <c r="AE105" s="14"/>
    </row>
    <row r="106" s="14" customFormat="1" ht="19.92" customHeight="1">
      <c r="A106" s="14"/>
      <c r="B106" s="267"/>
      <c r="C106" s="133"/>
      <c r="D106" s="268" t="s">
        <v>1193</v>
      </c>
      <c r="E106" s="269"/>
      <c r="F106" s="269"/>
      <c r="G106" s="269"/>
      <c r="H106" s="269"/>
      <c r="I106" s="269"/>
      <c r="J106" s="270">
        <f>J548</f>
        <v>0</v>
      </c>
      <c r="K106" s="133"/>
      <c r="L106" s="271"/>
      <c r="S106" s="14"/>
      <c r="T106" s="14"/>
      <c r="U106" s="14"/>
      <c r="V106" s="14"/>
      <c r="W106" s="14"/>
      <c r="X106" s="14"/>
      <c r="Y106" s="14"/>
      <c r="Z106" s="14"/>
      <c r="AA106" s="14"/>
      <c r="AB106" s="14"/>
      <c r="AC106" s="14"/>
      <c r="AD106" s="14"/>
      <c r="AE106" s="14"/>
    </row>
    <row r="107" s="14" customFormat="1" ht="19.92" customHeight="1">
      <c r="A107" s="14"/>
      <c r="B107" s="267"/>
      <c r="C107" s="133"/>
      <c r="D107" s="268" t="s">
        <v>1194</v>
      </c>
      <c r="E107" s="269"/>
      <c r="F107" s="269"/>
      <c r="G107" s="269"/>
      <c r="H107" s="269"/>
      <c r="I107" s="269"/>
      <c r="J107" s="270">
        <f>J571</f>
        <v>0</v>
      </c>
      <c r="K107" s="133"/>
      <c r="L107" s="271"/>
      <c r="S107" s="14"/>
      <c r="T107" s="14"/>
      <c r="U107" s="14"/>
      <c r="V107" s="14"/>
      <c r="W107" s="14"/>
      <c r="X107" s="14"/>
      <c r="Y107" s="14"/>
      <c r="Z107" s="14"/>
      <c r="AA107" s="14"/>
      <c r="AB107" s="14"/>
      <c r="AC107" s="14"/>
      <c r="AD107" s="14"/>
      <c r="AE107" s="14"/>
    </row>
    <row r="108" s="2" customFormat="1" ht="21.84" customHeight="1">
      <c r="A108" s="38"/>
      <c r="B108" s="39"/>
      <c r="C108" s="40"/>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6.96" customHeight="1">
      <c r="A109" s="38"/>
      <c r="B109" s="66"/>
      <c r="C109" s="67"/>
      <c r="D109" s="67"/>
      <c r="E109" s="67"/>
      <c r="F109" s="67"/>
      <c r="G109" s="67"/>
      <c r="H109" s="67"/>
      <c r="I109" s="67"/>
      <c r="J109" s="67"/>
      <c r="K109" s="67"/>
      <c r="L109" s="63"/>
      <c r="S109" s="38"/>
      <c r="T109" s="38"/>
      <c r="U109" s="38"/>
      <c r="V109" s="38"/>
      <c r="W109" s="38"/>
      <c r="X109" s="38"/>
      <c r="Y109" s="38"/>
      <c r="Z109" s="38"/>
      <c r="AA109" s="38"/>
      <c r="AB109" s="38"/>
      <c r="AC109" s="38"/>
      <c r="AD109" s="38"/>
      <c r="AE109" s="38"/>
    </row>
    <row r="113" s="2" customFormat="1" ht="6.96" customHeight="1">
      <c r="A113" s="38"/>
      <c r="B113" s="68"/>
      <c r="C113" s="69"/>
      <c r="D113" s="69"/>
      <c r="E113" s="69"/>
      <c r="F113" s="69"/>
      <c r="G113" s="69"/>
      <c r="H113" s="69"/>
      <c r="I113" s="69"/>
      <c r="J113" s="69"/>
      <c r="K113" s="69"/>
      <c r="L113" s="63"/>
      <c r="S113" s="38"/>
      <c r="T113" s="38"/>
      <c r="U113" s="38"/>
      <c r="V113" s="38"/>
      <c r="W113" s="38"/>
      <c r="X113" s="38"/>
      <c r="Y113" s="38"/>
      <c r="Z113" s="38"/>
      <c r="AA113" s="38"/>
      <c r="AB113" s="38"/>
      <c r="AC113" s="38"/>
      <c r="AD113" s="38"/>
      <c r="AE113" s="38"/>
    </row>
    <row r="114" s="2" customFormat="1" ht="24.96" customHeight="1">
      <c r="A114" s="38"/>
      <c r="B114" s="39"/>
      <c r="C114" s="23" t="s">
        <v>236</v>
      </c>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6.96" customHeight="1">
      <c r="A115" s="38"/>
      <c r="B115" s="39"/>
      <c r="C115" s="40"/>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16</v>
      </c>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26.25" customHeight="1">
      <c r="A117" s="38"/>
      <c r="B117" s="39"/>
      <c r="C117" s="40"/>
      <c r="D117" s="40"/>
      <c r="E117" s="183" t="str">
        <f>E7</f>
        <v>Vybudování komunikací a inženýrských sítí v lokalitě Berlín 2, Frýdek-Místek</v>
      </c>
      <c r="F117" s="32"/>
      <c r="G117" s="32"/>
      <c r="H117" s="32"/>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223</v>
      </c>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6.5" customHeight="1">
      <c r="A119" s="38"/>
      <c r="B119" s="39"/>
      <c r="C119" s="40"/>
      <c r="D119" s="40"/>
      <c r="E119" s="76" t="str">
        <f>E9</f>
        <v>104 - Účelová kmunikace k retenční nádrži</v>
      </c>
      <c r="F119" s="40"/>
      <c r="G119" s="40"/>
      <c r="H119" s="40"/>
      <c r="I119" s="40"/>
      <c r="J119" s="40"/>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2" customHeight="1">
      <c r="A121" s="38"/>
      <c r="B121" s="39"/>
      <c r="C121" s="32" t="s">
        <v>20</v>
      </c>
      <c r="D121" s="40"/>
      <c r="E121" s="40"/>
      <c r="F121" s="27" t="str">
        <f>F12</f>
        <v>Frýdek-Místek</v>
      </c>
      <c r="G121" s="40"/>
      <c r="H121" s="40"/>
      <c r="I121" s="32" t="s">
        <v>22</v>
      </c>
      <c r="J121" s="79" t="str">
        <f>IF(J12="","",J12)</f>
        <v>12. 5. 2025</v>
      </c>
      <c r="K121" s="40"/>
      <c r="L121" s="63"/>
      <c r="S121" s="38"/>
      <c r="T121" s="38"/>
      <c r="U121" s="38"/>
      <c r="V121" s="38"/>
      <c r="W121" s="38"/>
      <c r="X121" s="38"/>
      <c r="Y121" s="38"/>
      <c r="Z121" s="38"/>
      <c r="AA121" s="38"/>
      <c r="AB121" s="38"/>
      <c r="AC121" s="38"/>
      <c r="AD121" s="38"/>
      <c r="AE121" s="38"/>
    </row>
    <row r="122" s="2" customFormat="1" ht="6.96"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2" customFormat="1" ht="15.15" customHeight="1">
      <c r="A123" s="38"/>
      <c r="B123" s="39"/>
      <c r="C123" s="32" t="s">
        <v>24</v>
      </c>
      <c r="D123" s="40"/>
      <c r="E123" s="40"/>
      <c r="F123" s="27" t="str">
        <f>E15</f>
        <v>Statutární město Frýdek-Místek</v>
      </c>
      <c r="G123" s="40"/>
      <c r="H123" s="40"/>
      <c r="I123" s="32" t="s">
        <v>30</v>
      </c>
      <c r="J123" s="36" t="str">
        <f>E21</f>
        <v>DOPRAPLAN s.r.o.</v>
      </c>
      <c r="K123" s="40"/>
      <c r="L123" s="63"/>
      <c r="S123" s="38"/>
      <c r="T123" s="38"/>
      <c r="U123" s="38"/>
      <c r="V123" s="38"/>
      <c r="W123" s="38"/>
      <c r="X123" s="38"/>
      <c r="Y123" s="38"/>
      <c r="Z123" s="38"/>
      <c r="AA123" s="38"/>
      <c r="AB123" s="38"/>
      <c r="AC123" s="38"/>
      <c r="AD123" s="38"/>
      <c r="AE123" s="38"/>
    </row>
    <row r="124" s="2" customFormat="1" ht="15.15" customHeight="1">
      <c r="A124" s="38"/>
      <c r="B124" s="39"/>
      <c r="C124" s="32" t="s">
        <v>28</v>
      </c>
      <c r="D124" s="40"/>
      <c r="E124" s="40"/>
      <c r="F124" s="27" t="str">
        <f>IF(E18="","",E18)</f>
        <v>Vyplň údaj</v>
      </c>
      <c r="G124" s="40"/>
      <c r="H124" s="40"/>
      <c r="I124" s="32" t="s">
        <v>33</v>
      </c>
      <c r="J124" s="36" t="str">
        <f>E24</f>
        <v xml:space="preserve"> </v>
      </c>
      <c r="K124" s="40"/>
      <c r="L124" s="63"/>
      <c r="S124" s="38"/>
      <c r="T124" s="38"/>
      <c r="U124" s="38"/>
      <c r="V124" s="38"/>
      <c r="W124" s="38"/>
      <c r="X124" s="38"/>
      <c r="Y124" s="38"/>
      <c r="Z124" s="38"/>
      <c r="AA124" s="38"/>
      <c r="AB124" s="38"/>
      <c r="AC124" s="38"/>
      <c r="AD124" s="38"/>
      <c r="AE124" s="38"/>
    </row>
    <row r="125" s="2" customFormat="1" ht="10.32" customHeight="1">
      <c r="A125" s="38"/>
      <c r="B125" s="39"/>
      <c r="C125" s="40"/>
      <c r="D125" s="40"/>
      <c r="E125" s="40"/>
      <c r="F125" s="40"/>
      <c r="G125" s="40"/>
      <c r="H125" s="40"/>
      <c r="I125" s="40"/>
      <c r="J125" s="40"/>
      <c r="K125" s="40"/>
      <c r="L125" s="63"/>
      <c r="S125" s="38"/>
      <c r="T125" s="38"/>
      <c r="U125" s="38"/>
      <c r="V125" s="38"/>
      <c r="W125" s="38"/>
      <c r="X125" s="38"/>
      <c r="Y125" s="38"/>
      <c r="Z125" s="38"/>
      <c r="AA125" s="38"/>
      <c r="AB125" s="38"/>
      <c r="AC125" s="38"/>
      <c r="AD125" s="38"/>
      <c r="AE125" s="38"/>
    </row>
    <row r="126" s="10" customFormat="1" ht="29.28" customHeight="1">
      <c r="A126" s="194"/>
      <c r="B126" s="195"/>
      <c r="C126" s="196" t="s">
        <v>237</v>
      </c>
      <c r="D126" s="197" t="s">
        <v>61</v>
      </c>
      <c r="E126" s="197" t="s">
        <v>57</v>
      </c>
      <c r="F126" s="197" t="s">
        <v>58</v>
      </c>
      <c r="G126" s="197" t="s">
        <v>238</v>
      </c>
      <c r="H126" s="197" t="s">
        <v>239</v>
      </c>
      <c r="I126" s="197" t="s">
        <v>240</v>
      </c>
      <c r="J126" s="198" t="s">
        <v>227</v>
      </c>
      <c r="K126" s="199" t="s">
        <v>241</v>
      </c>
      <c r="L126" s="200"/>
      <c r="M126" s="100" t="s">
        <v>1</v>
      </c>
      <c r="N126" s="101" t="s">
        <v>40</v>
      </c>
      <c r="O126" s="101" t="s">
        <v>242</v>
      </c>
      <c r="P126" s="101" t="s">
        <v>243</v>
      </c>
      <c r="Q126" s="101" t="s">
        <v>244</v>
      </c>
      <c r="R126" s="101" t="s">
        <v>245</v>
      </c>
      <c r="S126" s="101" t="s">
        <v>246</v>
      </c>
      <c r="T126" s="102" t="s">
        <v>247</v>
      </c>
      <c r="U126" s="194"/>
      <c r="V126" s="194"/>
      <c r="W126" s="194"/>
      <c r="X126" s="194"/>
      <c r="Y126" s="194"/>
      <c r="Z126" s="194"/>
      <c r="AA126" s="194"/>
      <c r="AB126" s="194"/>
      <c r="AC126" s="194"/>
      <c r="AD126" s="194"/>
      <c r="AE126" s="194"/>
    </row>
    <row r="127" s="2" customFormat="1" ht="22.8" customHeight="1">
      <c r="A127" s="38"/>
      <c r="B127" s="39"/>
      <c r="C127" s="107" t="s">
        <v>248</v>
      </c>
      <c r="D127" s="40"/>
      <c r="E127" s="40"/>
      <c r="F127" s="40"/>
      <c r="G127" s="40"/>
      <c r="H127" s="40"/>
      <c r="I127" s="40"/>
      <c r="J127" s="201">
        <f>BK127</f>
        <v>0</v>
      </c>
      <c r="K127" s="40"/>
      <c r="L127" s="44"/>
      <c r="M127" s="103"/>
      <c r="N127" s="202"/>
      <c r="O127" s="104"/>
      <c r="P127" s="203">
        <f>P128+P543</f>
        <v>0</v>
      </c>
      <c r="Q127" s="104"/>
      <c r="R127" s="203">
        <f>R128+R543</f>
        <v>1294.0144280099999</v>
      </c>
      <c r="S127" s="104"/>
      <c r="T127" s="204">
        <f>T128+T543</f>
        <v>0</v>
      </c>
      <c r="U127" s="38"/>
      <c r="V127" s="38"/>
      <c r="W127" s="38"/>
      <c r="X127" s="38"/>
      <c r="Y127" s="38"/>
      <c r="Z127" s="38"/>
      <c r="AA127" s="38"/>
      <c r="AB127" s="38"/>
      <c r="AC127" s="38"/>
      <c r="AD127" s="38"/>
      <c r="AE127" s="38"/>
      <c r="AT127" s="17" t="s">
        <v>75</v>
      </c>
      <c r="AU127" s="17" t="s">
        <v>229</v>
      </c>
      <c r="BK127" s="205">
        <f>BK128+BK543</f>
        <v>0</v>
      </c>
    </row>
    <row r="128" s="11" customFormat="1" ht="25.92" customHeight="1">
      <c r="A128" s="11"/>
      <c r="B128" s="206"/>
      <c r="C128" s="207"/>
      <c r="D128" s="208" t="s">
        <v>75</v>
      </c>
      <c r="E128" s="209" t="s">
        <v>249</v>
      </c>
      <c r="F128" s="209" t="s">
        <v>250</v>
      </c>
      <c r="G128" s="207"/>
      <c r="H128" s="207"/>
      <c r="I128" s="210"/>
      <c r="J128" s="211">
        <f>BK128</f>
        <v>0</v>
      </c>
      <c r="K128" s="207"/>
      <c r="L128" s="212"/>
      <c r="M128" s="213"/>
      <c r="N128" s="214"/>
      <c r="O128" s="214"/>
      <c r="P128" s="215">
        <f>P129+P282+P325+P331+P401+P475</f>
        <v>0</v>
      </c>
      <c r="Q128" s="214"/>
      <c r="R128" s="215">
        <f>R129+R282+R325+R331+R401+R475</f>
        <v>1277.2146880099999</v>
      </c>
      <c r="S128" s="214"/>
      <c r="T128" s="216">
        <f>T129+T282+T325+T331+T401+T475</f>
        <v>0</v>
      </c>
      <c r="U128" s="11"/>
      <c r="V128" s="11"/>
      <c r="W128" s="11"/>
      <c r="X128" s="11"/>
      <c r="Y128" s="11"/>
      <c r="Z128" s="11"/>
      <c r="AA128" s="11"/>
      <c r="AB128" s="11"/>
      <c r="AC128" s="11"/>
      <c r="AD128" s="11"/>
      <c r="AE128" s="11"/>
      <c r="AR128" s="217" t="s">
        <v>84</v>
      </c>
      <c r="AT128" s="218" t="s">
        <v>75</v>
      </c>
      <c r="AU128" s="218" t="s">
        <v>76</v>
      </c>
      <c r="AY128" s="217" t="s">
        <v>251</v>
      </c>
      <c r="BK128" s="219">
        <f>BK129+BK282+BK325+BK331+BK401+BK475</f>
        <v>0</v>
      </c>
    </row>
    <row r="129" s="11" customFormat="1" ht="22.8" customHeight="1">
      <c r="A129" s="11"/>
      <c r="B129" s="206"/>
      <c r="C129" s="207"/>
      <c r="D129" s="208" t="s">
        <v>75</v>
      </c>
      <c r="E129" s="272" t="s">
        <v>84</v>
      </c>
      <c r="F129" s="272" t="s">
        <v>406</v>
      </c>
      <c r="G129" s="207"/>
      <c r="H129" s="207"/>
      <c r="I129" s="210"/>
      <c r="J129" s="273">
        <f>BK129</f>
        <v>0</v>
      </c>
      <c r="K129" s="207"/>
      <c r="L129" s="212"/>
      <c r="M129" s="213"/>
      <c r="N129" s="214"/>
      <c r="O129" s="214"/>
      <c r="P129" s="215">
        <f>SUM(P130:P281)</f>
        <v>0</v>
      </c>
      <c r="Q129" s="214"/>
      <c r="R129" s="215">
        <f>SUM(R130:R281)</f>
        <v>1098.170445</v>
      </c>
      <c r="S129" s="214"/>
      <c r="T129" s="216">
        <f>SUM(T130:T281)</f>
        <v>0</v>
      </c>
      <c r="U129" s="11"/>
      <c r="V129" s="11"/>
      <c r="W129" s="11"/>
      <c r="X129" s="11"/>
      <c r="Y129" s="11"/>
      <c r="Z129" s="11"/>
      <c r="AA129" s="11"/>
      <c r="AB129" s="11"/>
      <c r="AC129" s="11"/>
      <c r="AD129" s="11"/>
      <c r="AE129" s="11"/>
      <c r="AR129" s="217" t="s">
        <v>84</v>
      </c>
      <c r="AT129" s="218" t="s">
        <v>75</v>
      </c>
      <c r="AU129" s="218" t="s">
        <v>84</v>
      </c>
      <c r="AY129" s="217" t="s">
        <v>251</v>
      </c>
      <c r="BK129" s="219">
        <f>SUM(BK130:BK281)</f>
        <v>0</v>
      </c>
    </row>
    <row r="130" s="2" customFormat="1" ht="24.15" customHeight="1">
      <c r="A130" s="38"/>
      <c r="B130" s="39"/>
      <c r="C130" s="220" t="s">
        <v>84</v>
      </c>
      <c r="D130" s="220" t="s">
        <v>255</v>
      </c>
      <c r="E130" s="221" t="s">
        <v>1244</v>
      </c>
      <c r="F130" s="222" t="s">
        <v>1245</v>
      </c>
      <c r="G130" s="223" t="s">
        <v>592</v>
      </c>
      <c r="H130" s="224">
        <v>0.375</v>
      </c>
      <c r="I130" s="225"/>
      <c r="J130" s="226">
        <f>ROUND(I130*H130,2)</f>
        <v>0</v>
      </c>
      <c r="K130" s="227"/>
      <c r="L130" s="44"/>
      <c r="M130" s="228" t="s">
        <v>1</v>
      </c>
      <c r="N130" s="229" t="s">
        <v>41</v>
      </c>
      <c r="O130" s="91"/>
      <c r="P130" s="230">
        <f>O130*H130</f>
        <v>0</v>
      </c>
      <c r="Q130" s="230">
        <v>0</v>
      </c>
      <c r="R130" s="230">
        <f>Q130*H130</f>
        <v>0</v>
      </c>
      <c r="S130" s="230">
        <v>0</v>
      </c>
      <c r="T130" s="231">
        <f>S130*H130</f>
        <v>0</v>
      </c>
      <c r="U130" s="38"/>
      <c r="V130" s="38"/>
      <c r="W130" s="38"/>
      <c r="X130" s="38"/>
      <c r="Y130" s="38"/>
      <c r="Z130" s="38"/>
      <c r="AA130" s="38"/>
      <c r="AB130" s="38"/>
      <c r="AC130" s="38"/>
      <c r="AD130" s="38"/>
      <c r="AE130" s="38"/>
      <c r="AR130" s="232" t="s">
        <v>254</v>
      </c>
      <c r="AT130" s="232" t="s">
        <v>255</v>
      </c>
      <c r="AU130" s="232" t="s">
        <v>86</v>
      </c>
      <c r="AY130" s="17" t="s">
        <v>251</v>
      </c>
      <c r="BE130" s="233">
        <f>IF(N130="základní",J130,0)</f>
        <v>0</v>
      </c>
      <c r="BF130" s="233">
        <f>IF(N130="snížená",J130,0)</f>
        <v>0</v>
      </c>
      <c r="BG130" s="233">
        <f>IF(N130="zákl. přenesená",J130,0)</f>
        <v>0</v>
      </c>
      <c r="BH130" s="233">
        <f>IF(N130="sníž. přenesená",J130,0)</f>
        <v>0</v>
      </c>
      <c r="BI130" s="233">
        <f>IF(N130="nulová",J130,0)</f>
        <v>0</v>
      </c>
      <c r="BJ130" s="17" t="s">
        <v>84</v>
      </c>
      <c r="BK130" s="233">
        <f>ROUND(I130*H130,2)</f>
        <v>0</v>
      </c>
      <c r="BL130" s="17" t="s">
        <v>254</v>
      </c>
      <c r="BM130" s="232" t="s">
        <v>3287</v>
      </c>
    </row>
    <row r="131" s="2" customFormat="1">
      <c r="A131" s="38"/>
      <c r="B131" s="39"/>
      <c r="C131" s="40"/>
      <c r="D131" s="234" t="s">
        <v>260</v>
      </c>
      <c r="E131" s="40"/>
      <c r="F131" s="235" t="s">
        <v>1247</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260</v>
      </c>
      <c r="AU131" s="17" t="s">
        <v>86</v>
      </c>
    </row>
    <row r="132" s="2" customFormat="1">
      <c r="A132" s="38"/>
      <c r="B132" s="39"/>
      <c r="C132" s="40"/>
      <c r="D132" s="240" t="s">
        <v>274</v>
      </c>
      <c r="E132" s="40"/>
      <c r="F132" s="241" t="s">
        <v>1248</v>
      </c>
      <c r="G132" s="40"/>
      <c r="H132" s="40"/>
      <c r="I132" s="236"/>
      <c r="J132" s="40"/>
      <c r="K132" s="40"/>
      <c r="L132" s="44"/>
      <c r="M132" s="237"/>
      <c r="N132" s="238"/>
      <c r="O132" s="91"/>
      <c r="P132" s="91"/>
      <c r="Q132" s="91"/>
      <c r="R132" s="91"/>
      <c r="S132" s="91"/>
      <c r="T132" s="92"/>
      <c r="U132" s="38"/>
      <c r="V132" s="38"/>
      <c r="W132" s="38"/>
      <c r="X132" s="38"/>
      <c r="Y132" s="38"/>
      <c r="Z132" s="38"/>
      <c r="AA132" s="38"/>
      <c r="AB132" s="38"/>
      <c r="AC132" s="38"/>
      <c r="AD132" s="38"/>
      <c r="AE132" s="38"/>
      <c r="AT132" s="17" t="s">
        <v>274</v>
      </c>
      <c r="AU132" s="17" t="s">
        <v>86</v>
      </c>
    </row>
    <row r="133" s="12" customFormat="1">
      <c r="A133" s="12"/>
      <c r="B133" s="242"/>
      <c r="C133" s="243"/>
      <c r="D133" s="234" t="s">
        <v>276</v>
      </c>
      <c r="E133" s="244" t="s">
        <v>1</v>
      </c>
      <c r="F133" s="245" t="s">
        <v>3288</v>
      </c>
      <c r="G133" s="243"/>
      <c r="H133" s="246">
        <v>0.20000000000000001</v>
      </c>
      <c r="I133" s="247"/>
      <c r="J133" s="243"/>
      <c r="K133" s="243"/>
      <c r="L133" s="248"/>
      <c r="M133" s="249"/>
      <c r="N133" s="250"/>
      <c r="O133" s="250"/>
      <c r="P133" s="250"/>
      <c r="Q133" s="250"/>
      <c r="R133" s="250"/>
      <c r="S133" s="250"/>
      <c r="T133" s="251"/>
      <c r="U133" s="12"/>
      <c r="V133" s="12"/>
      <c r="W133" s="12"/>
      <c r="X133" s="12"/>
      <c r="Y133" s="12"/>
      <c r="Z133" s="12"/>
      <c r="AA133" s="12"/>
      <c r="AB133" s="12"/>
      <c r="AC133" s="12"/>
      <c r="AD133" s="12"/>
      <c r="AE133" s="12"/>
      <c r="AT133" s="252" t="s">
        <v>276</v>
      </c>
      <c r="AU133" s="252" t="s">
        <v>86</v>
      </c>
      <c r="AV133" s="12" t="s">
        <v>86</v>
      </c>
      <c r="AW133" s="12" t="s">
        <v>32</v>
      </c>
      <c r="AX133" s="12" t="s">
        <v>76</v>
      </c>
      <c r="AY133" s="252" t="s">
        <v>251</v>
      </c>
    </row>
    <row r="134" s="12" customFormat="1">
      <c r="A134" s="12"/>
      <c r="B134" s="242"/>
      <c r="C134" s="243"/>
      <c r="D134" s="234" t="s">
        <v>276</v>
      </c>
      <c r="E134" s="244" t="s">
        <v>1</v>
      </c>
      <c r="F134" s="245" t="s">
        <v>3289</v>
      </c>
      <c r="G134" s="243"/>
      <c r="H134" s="246">
        <v>0.17499999999999999</v>
      </c>
      <c r="I134" s="247"/>
      <c r="J134" s="243"/>
      <c r="K134" s="243"/>
      <c r="L134" s="248"/>
      <c r="M134" s="249"/>
      <c r="N134" s="250"/>
      <c r="O134" s="250"/>
      <c r="P134" s="250"/>
      <c r="Q134" s="250"/>
      <c r="R134" s="250"/>
      <c r="S134" s="250"/>
      <c r="T134" s="251"/>
      <c r="U134" s="12"/>
      <c r="V134" s="12"/>
      <c r="W134" s="12"/>
      <c r="X134" s="12"/>
      <c r="Y134" s="12"/>
      <c r="Z134" s="12"/>
      <c r="AA134" s="12"/>
      <c r="AB134" s="12"/>
      <c r="AC134" s="12"/>
      <c r="AD134" s="12"/>
      <c r="AE134" s="12"/>
      <c r="AT134" s="252" t="s">
        <v>276</v>
      </c>
      <c r="AU134" s="252" t="s">
        <v>86</v>
      </c>
      <c r="AV134" s="12" t="s">
        <v>86</v>
      </c>
      <c r="AW134" s="12" t="s">
        <v>32</v>
      </c>
      <c r="AX134" s="12" t="s">
        <v>76</v>
      </c>
      <c r="AY134" s="252" t="s">
        <v>251</v>
      </c>
    </row>
    <row r="135" s="15" customFormat="1">
      <c r="A135" s="15"/>
      <c r="B135" s="274"/>
      <c r="C135" s="275"/>
      <c r="D135" s="234" t="s">
        <v>276</v>
      </c>
      <c r="E135" s="276" t="s">
        <v>1</v>
      </c>
      <c r="F135" s="277" t="s">
        <v>423</v>
      </c>
      <c r="G135" s="275"/>
      <c r="H135" s="278">
        <v>0.375</v>
      </c>
      <c r="I135" s="279"/>
      <c r="J135" s="275"/>
      <c r="K135" s="275"/>
      <c r="L135" s="280"/>
      <c r="M135" s="281"/>
      <c r="N135" s="282"/>
      <c r="O135" s="282"/>
      <c r="P135" s="282"/>
      <c r="Q135" s="282"/>
      <c r="R135" s="282"/>
      <c r="S135" s="282"/>
      <c r="T135" s="283"/>
      <c r="U135" s="15"/>
      <c r="V135" s="15"/>
      <c r="W135" s="15"/>
      <c r="X135" s="15"/>
      <c r="Y135" s="15"/>
      <c r="Z135" s="15"/>
      <c r="AA135" s="15"/>
      <c r="AB135" s="15"/>
      <c r="AC135" s="15"/>
      <c r="AD135" s="15"/>
      <c r="AE135" s="15"/>
      <c r="AT135" s="284" t="s">
        <v>276</v>
      </c>
      <c r="AU135" s="284" t="s">
        <v>86</v>
      </c>
      <c r="AV135" s="15" t="s">
        <v>254</v>
      </c>
      <c r="AW135" s="15" t="s">
        <v>32</v>
      </c>
      <c r="AX135" s="15" t="s">
        <v>84</v>
      </c>
      <c r="AY135" s="284" t="s">
        <v>251</v>
      </c>
    </row>
    <row r="136" s="2" customFormat="1" ht="33" customHeight="1">
      <c r="A136" s="38"/>
      <c r="B136" s="39"/>
      <c r="C136" s="220" t="s">
        <v>86</v>
      </c>
      <c r="D136" s="220" t="s">
        <v>255</v>
      </c>
      <c r="E136" s="221" t="s">
        <v>1250</v>
      </c>
      <c r="F136" s="222" t="s">
        <v>1251</v>
      </c>
      <c r="G136" s="223" t="s">
        <v>592</v>
      </c>
      <c r="H136" s="224">
        <v>1228.54</v>
      </c>
      <c r="I136" s="225"/>
      <c r="J136" s="226">
        <f>ROUND(I136*H136,2)</f>
        <v>0</v>
      </c>
      <c r="K136" s="227"/>
      <c r="L136" s="44"/>
      <c r="M136" s="228" t="s">
        <v>1</v>
      </c>
      <c r="N136" s="229" t="s">
        <v>41</v>
      </c>
      <c r="O136" s="91"/>
      <c r="P136" s="230">
        <f>O136*H136</f>
        <v>0</v>
      </c>
      <c r="Q136" s="230">
        <v>0</v>
      </c>
      <c r="R136" s="230">
        <f>Q136*H136</f>
        <v>0</v>
      </c>
      <c r="S136" s="230">
        <v>0</v>
      </c>
      <c r="T136" s="231">
        <f>S136*H136</f>
        <v>0</v>
      </c>
      <c r="U136" s="38"/>
      <c r="V136" s="38"/>
      <c r="W136" s="38"/>
      <c r="X136" s="38"/>
      <c r="Y136" s="38"/>
      <c r="Z136" s="38"/>
      <c r="AA136" s="38"/>
      <c r="AB136" s="38"/>
      <c r="AC136" s="38"/>
      <c r="AD136" s="38"/>
      <c r="AE136" s="38"/>
      <c r="AR136" s="232" t="s">
        <v>254</v>
      </c>
      <c r="AT136" s="232" t="s">
        <v>255</v>
      </c>
      <c r="AU136" s="232" t="s">
        <v>86</v>
      </c>
      <c r="AY136" s="17" t="s">
        <v>251</v>
      </c>
      <c r="BE136" s="233">
        <f>IF(N136="základní",J136,0)</f>
        <v>0</v>
      </c>
      <c r="BF136" s="233">
        <f>IF(N136="snížená",J136,0)</f>
        <v>0</v>
      </c>
      <c r="BG136" s="233">
        <f>IF(N136="zákl. přenesená",J136,0)</f>
        <v>0</v>
      </c>
      <c r="BH136" s="233">
        <f>IF(N136="sníž. přenesená",J136,0)</f>
        <v>0</v>
      </c>
      <c r="BI136" s="233">
        <f>IF(N136="nulová",J136,0)</f>
        <v>0</v>
      </c>
      <c r="BJ136" s="17" t="s">
        <v>84</v>
      </c>
      <c r="BK136" s="233">
        <f>ROUND(I136*H136,2)</f>
        <v>0</v>
      </c>
      <c r="BL136" s="17" t="s">
        <v>254</v>
      </c>
      <c r="BM136" s="232" t="s">
        <v>3290</v>
      </c>
    </row>
    <row r="137" s="2" customFormat="1">
      <c r="A137" s="38"/>
      <c r="B137" s="39"/>
      <c r="C137" s="40"/>
      <c r="D137" s="234" t="s">
        <v>260</v>
      </c>
      <c r="E137" s="40"/>
      <c r="F137" s="235" t="s">
        <v>1253</v>
      </c>
      <c r="G137" s="40"/>
      <c r="H137" s="40"/>
      <c r="I137" s="236"/>
      <c r="J137" s="40"/>
      <c r="K137" s="40"/>
      <c r="L137" s="44"/>
      <c r="M137" s="237"/>
      <c r="N137" s="238"/>
      <c r="O137" s="91"/>
      <c r="P137" s="91"/>
      <c r="Q137" s="91"/>
      <c r="R137" s="91"/>
      <c r="S137" s="91"/>
      <c r="T137" s="92"/>
      <c r="U137" s="38"/>
      <c r="V137" s="38"/>
      <c r="W137" s="38"/>
      <c r="X137" s="38"/>
      <c r="Y137" s="38"/>
      <c r="Z137" s="38"/>
      <c r="AA137" s="38"/>
      <c r="AB137" s="38"/>
      <c r="AC137" s="38"/>
      <c r="AD137" s="38"/>
      <c r="AE137" s="38"/>
      <c r="AT137" s="17" t="s">
        <v>260</v>
      </c>
      <c r="AU137" s="17" t="s">
        <v>86</v>
      </c>
    </row>
    <row r="138" s="2" customFormat="1">
      <c r="A138" s="38"/>
      <c r="B138" s="39"/>
      <c r="C138" s="40"/>
      <c r="D138" s="240" t="s">
        <v>274</v>
      </c>
      <c r="E138" s="40"/>
      <c r="F138" s="241" t="s">
        <v>1254</v>
      </c>
      <c r="G138" s="40"/>
      <c r="H138" s="40"/>
      <c r="I138" s="236"/>
      <c r="J138" s="40"/>
      <c r="K138" s="40"/>
      <c r="L138" s="44"/>
      <c r="M138" s="237"/>
      <c r="N138" s="238"/>
      <c r="O138" s="91"/>
      <c r="P138" s="91"/>
      <c r="Q138" s="91"/>
      <c r="R138" s="91"/>
      <c r="S138" s="91"/>
      <c r="T138" s="92"/>
      <c r="U138" s="38"/>
      <c r="V138" s="38"/>
      <c r="W138" s="38"/>
      <c r="X138" s="38"/>
      <c r="Y138" s="38"/>
      <c r="Z138" s="38"/>
      <c r="AA138" s="38"/>
      <c r="AB138" s="38"/>
      <c r="AC138" s="38"/>
      <c r="AD138" s="38"/>
      <c r="AE138" s="38"/>
      <c r="AT138" s="17" t="s">
        <v>274</v>
      </c>
      <c r="AU138" s="17" t="s">
        <v>86</v>
      </c>
    </row>
    <row r="139" s="13" customFormat="1">
      <c r="A139" s="13"/>
      <c r="B139" s="253"/>
      <c r="C139" s="254"/>
      <c r="D139" s="234" t="s">
        <v>276</v>
      </c>
      <c r="E139" s="255" t="s">
        <v>1</v>
      </c>
      <c r="F139" s="256" t="s">
        <v>1255</v>
      </c>
      <c r="G139" s="254"/>
      <c r="H139" s="255" t="s">
        <v>1</v>
      </c>
      <c r="I139" s="257"/>
      <c r="J139" s="254"/>
      <c r="K139" s="254"/>
      <c r="L139" s="258"/>
      <c r="M139" s="259"/>
      <c r="N139" s="260"/>
      <c r="O139" s="260"/>
      <c r="P139" s="260"/>
      <c r="Q139" s="260"/>
      <c r="R139" s="260"/>
      <c r="S139" s="260"/>
      <c r="T139" s="261"/>
      <c r="U139" s="13"/>
      <c r="V139" s="13"/>
      <c r="W139" s="13"/>
      <c r="X139" s="13"/>
      <c r="Y139" s="13"/>
      <c r="Z139" s="13"/>
      <c r="AA139" s="13"/>
      <c r="AB139" s="13"/>
      <c r="AC139" s="13"/>
      <c r="AD139" s="13"/>
      <c r="AE139" s="13"/>
      <c r="AT139" s="262" t="s">
        <v>276</v>
      </c>
      <c r="AU139" s="262" t="s">
        <v>86</v>
      </c>
      <c r="AV139" s="13" t="s">
        <v>84</v>
      </c>
      <c r="AW139" s="13" t="s">
        <v>32</v>
      </c>
      <c r="AX139" s="13" t="s">
        <v>76</v>
      </c>
      <c r="AY139" s="262" t="s">
        <v>251</v>
      </c>
    </row>
    <row r="140" s="13" customFormat="1">
      <c r="A140" s="13"/>
      <c r="B140" s="253"/>
      <c r="C140" s="254"/>
      <c r="D140" s="234" t="s">
        <v>276</v>
      </c>
      <c r="E140" s="255" t="s">
        <v>1</v>
      </c>
      <c r="F140" s="256" t="s">
        <v>1326</v>
      </c>
      <c r="G140" s="254"/>
      <c r="H140" s="255" t="s">
        <v>1</v>
      </c>
      <c r="I140" s="257"/>
      <c r="J140" s="254"/>
      <c r="K140" s="254"/>
      <c r="L140" s="258"/>
      <c r="M140" s="259"/>
      <c r="N140" s="260"/>
      <c r="O140" s="260"/>
      <c r="P140" s="260"/>
      <c r="Q140" s="260"/>
      <c r="R140" s="260"/>
      <c r="S140" s="260"/>
      <c r="T140" s="261"/>
      <c r="U140" s="13"/>
      <c r="V140" s="13"/>
      <c r="W140" s="13"/>
      <c r="X140" s="13"/>
      <c r="Y140" s="13"/>
      <c r="Z140" s="13"/>
      <c r="AA140" s="13"/>
      <c r="AB140" s="13"/>
      <c r="AC140" s="13"/>
      <c r="AD140" s="13"/>
      <c r="AE140" s="13"/>
      <c r="AT140" s="262" t="s">
        <v>276</v>
      </c>
      <c r="AU140" s="262" t="s">
        <v>86</v>
      </c>
      <c r="AV140" s="13" t="s">
        <v>84</v>
      </c>
      <c r="AW140" s="13" t="s">
        <v>32</v>
      </c>
      <c r="AX140" s="13" t="s">
        <v>76</v>
      </c>
      <c r="AY140" s="262" t="s">
        <v>251</v>
      </c>
    </row>
    <row r="141" s="12" customFormat="1">
      <c r="A141" s="12"/>
      <c r="B141" s="242"/>
      <c r="C141" s="243"/>
      <c r="D141" s="234" t="s">
        <v>276</v>
      </c>
      <c r="E141" s="244" t="s">
        <v>1</v>
      </c>
      <c r="F141" s="245" t="s">
        <v>3291</v>
      </c>
      <c r="G141" s="243"/>
      <c r="H141" s="246">
        <v>512.87</v>
      </c>
      <c r="I141" s="247"/>
      <c r="J141" s="243"/>
      <c r="K141" s="243"/>
      <c r="L141" s="248"/>
      <c r="M141" s="249"/>
      <c r="N141" s="250"/>
      <c r="O141" s="250"/>
      <c r="P141" s="250"/>
      <c r="Q141" s="250"/>
      <c r="R141" s="250"/>
      <c r="S141" s="250"/>
      <c r="T141" s="251"/>
      <c r="U141" s="12"/>
      <c r="V141" s="12"/>
      <c r="W141" s="12"/>
      <c r="X141" s="12"/>
      <c r="Y141" s="12"/>
      <c r="Z141" s="12"/>
      <c r="AA141" s="12"/>
      <c r="AB141" s="12"/>
      <c r="AC141" s="12"/>
      <c r="AD141" s="12"/>
      <c r="AE141" s="12"/>
      <c r="AT141" s="252" t="s">
        <v>276</v>
      </c>
      <c r="AU141" s="252" t="s">
        <v>86</v>
      </c>
      <c r="AV141" s="12" t="s">
        <v>86</v>
      </c>
      <c r="AW141" s="12" t="s">
        <v>32</v>
      </c>
      <c r="AX141" s="12" t="s">
        <v>76</v>
      </c>
      <c r="AY141" s="252" t="s">
        <v>251</v>
      </c>
    </row>
    <row r="142" s="12" customFormat="1">
      <c r="A142" s="12"/>
      <c r="B142" s="242"/>
      <c r="C142" s="243"/>
      <c r="D142" s="234" t="s">
        <v>276</v>
      </c>
      <c r="E142" s="244" t="s">
        <v>1</v>
      </c>
      <c r="F142" s="245" t="s">
        <v>3292</v>
      </c>
      <c r="G142" s="243"/>
      <c r="H142" s="246">
        <v>66.150000000000006</v>
      </c>
      <c r="I142" s="247"/>
      <c r="J142" s="243"/>
      <c r="K142" s="243"/>
      <c r="L142" s="248"/>
      <c r="M142" s="249"/>
      <c r="N142" s="250"/>
      <c r="O142" s="250"/>
      <c r="P142" s="250"/>
      <c r="Q142" s="250"/>
      <c r="R142" s="250"/>
      <c r="S142" s="250"/>
      <c r="T142" s="251"/>
      <c r="U142" s="12"/>
      <c r="V142" s="12"/>
      <c r="W142" s="12"/>
      <c r="X142" s="12"/>
      <c r="Y142" s="12"/>
      <c r="Z142" s="12"/>
      <c r="AA142" s="12"/>
      <c r="AB142" s="12"/>
      <c r="AC142" s="12"/>
      <c r="AD142" s="12"/>
      <c r="AE142" s="12"/>
      <c r="AT142" s="252" t="s">
        <v>276</v>
      </c>
      <c r="AU142" s="252" t="s">
        <v>86</v>
      </c>
      <c r="AV142" s="12" t="s">
        <v>86</v>
      </c>
      <c r="AW142" s="12" t="s">
        <v>32</v>
      </c>
      <c r="AX142" s="12" t="s">
        <v>76</v>
      </c>
      <c r="AY142" s="252" t="s">
        <v>251</v>
      </c>
    </row>
    <row r="143" s="12" customFormat="1">
      <c r="A143" s="12"/>
      <c r="B143" s="242"/>
      <c r="C143" s="243"/>
      <c r="D143" s="234" t="s">
        <v>276</v>
      </c>
      <c r="E143" s="244" t="s">
        <v>1</v>
      </c>
      <c r="F143" s="245" t="s">
        <v>3293</v>
      </c>
      <c r="G143" s="243"/>
      <c r="H143" s="246">
        <v>26.25</v>
      </c>
      <c r="I143" s="247"/>
      <c r="J143" s="243"/>
      <c r="K143" s="243"/>
      <c r="L143" s="248"/>
      <c r="M143" s="249"/>
      <c r="N143" s="250"/>
      <c r="O143" s="250"/>
      <c r="P143" s="250"/>
      <c r="Q143" s="250"/>
      <c r="R143" s="250"/>
      <c r="S143" s="250"/>
      <c r="T143" s="251"/>
      <c r="U143" s="12"/>
      <c r="V143" s="12"/>
      <c r="W143" s="12"/>
      <c r="X143" s="12"/>
      <c r="Y143" s="12"/>
      <c r="Z143" s="12"/>
      <c r="AA143" s="12"/>
      <c r="AB143" s="12"/>
      <c r="AC143" s="12"/>
      <c r="AD143" s="12"/>
      <c r="AE143" s="12"/>
      <c r="AT143" s="252" t="s">
        <v>276</v>
      </c>
      <c r="AU143" s="252" t="s">
        <v>86</v>
      </c>
      <c r="AV143" s="12" t="s">
        <v>86</v>
      </c>
      <c r="AW143" s="12" t="s">
        <v>32</v>
      </c>
      <c r="AX143" s="12" t="s">
        <v>76</v>
      </c>
      <c r="AY143" s="252" t="s">
        <v>251</v>
      </c>
    </row>
    <row r="144" s="13" customFormat="1">
      <c r="A144" s="13"/>
      <c r="B144" s="253"/>
      <c r="C144" s="254"/>
      <c r="D144" s="234" t="s">
        <v>276</v>
      </c>
      <c r="E144" s="255" t="s">
        <v>1</v>
      </c>
      <c r="F144" s="256" t="s">
        <v>1256</v>
      </c>
      <c r="G144" s="254"/>
      <c r="H144" s="255" t="s">
        <v>1</v>
      </c>
      <c r="I144" s="257"/>
      <c r="J144" s="254"/>
      <c r="K144" s="254"/>
      <c r="L144" s="258"/>
      <c r="M144" s="259"/>
      <c r="N144" s="260"/>
      <c r="O144" s="260"/>
      <c r="P144" s="260"/>
      <c r="Q144" s="260"/>
      <c r="R144" s="260"/>
      <c r="S144" s="260"/>
      <c r="T144" s="261"/>
      <c r="U144" s="13"/>
      <c r="V144" s="13"/>
      <c r="W144" s="13"/>
      <c r="X144" s="13"/>
      <c r="Y144" s="13"/>
      <c r="Z144" s="13"/>
      <c r="AA144" s="13"/>
      <c r="AB144" s="13"/>
      <c r="AC144" s="13"/>
      <c r="AD144" s="13"/>
      <c r="AE144" s="13"/>
      <c r="AT144" s="262" t="s">
        <v>276</v>
      </c>
      <c r="AU144" s="262" t="s">
        <v>86</v>
      </c>
      <c r="AV144" s="13" t="s">
        <v>84</v>
      </c>
      <c r="AW144" s="13" t="s">
        <v>32</v>
      </c>
      <c r="AX144" s="13" t="s">
        <v>76</v>
      </c>
      <c r="AY144" s="262" t="s">
        <v>251</v>
      </c>
    </row>
    <row r="145" s="12" customFormat="1">
      <c r="A145" s="12"/>
      <c r="B145" s="242"/>
      <c r="C145" s="243"/>
      <c r="D145" s="234" t="s">
        <v>276</v>
      </c>
      <c r="E145" s="244" t="s">
        <v>1</v>
      </c>
      <c r="F145" s="245" t="s">
        <v>3294</v>
      </c>
      <c r="G145" s="243"/>
      <c r="H145" s="246">
        <v>539.26999999999998</v>
      </c>
      <c r="I145" s="247"/>
      <c r="J145" s="243"/>
      <c r="K145" s="243"/>
      <c r="L145" s="248"/>
      <c r="M145" s="249"/>
      <c r="N145" s="250"/>
      <c r="O145" s="250"/>
      <c r="P145" s="250"/>
      <c r="Q145" s="250"/>
      <c r="R145" s="250"/>
      <c r="S145" s="250"/>
      <c r="T145" s="251"/>
      <c r="U145" s="12"/>
      <c r="V145" s="12"/>
      <c r="W145" s="12"/>
      <c r="X145" s="12"/>
      <c r="Y145" s="12"/>
      <c r="Z145" s="12"/>
      <c r="AA145" s="12"/>
      <c r="AB145" s="12"/>
      <c r="AC145" s="12"/>
      <c r="AD145" s="12"/>
      <c r="AE145" s="12"/>
      <c r="AT145" s="252" t="s">
        <v>276</v>
      </c>
      <c r="AU145" s="252" t="s">
        <v>86</v>
      </c>
      <c r="AV145" s="12" t="s">
        <v>86</v>
      </c>
      <c r="AW145" s="12" t="s">
        <v>32</v>
      </c>
      <c r="AX145" s="12" t="s">
        <v>76</v>
      </c>
      <c r="AY145" s="252" t="s">
        <v>251</v>
      </c>
    </row>
    <row r="146" s="12" customFormat="1">
      <c r="A146" s="12"/>
      <c r="B146" s="242"/>
      <c r="C146" s="243"/>
      <c r="D146" s="234" t="s">
        <v>276</v>
      </c>
      <c r="E146" s="244" t="s">
        <v>1</v>
      </c>
      <c r="F146" s="245" t="s">
        <v>3295</v>
      </c>
      <c r="G146" s="243"/>
      <c r="H146" s="246">
        <v>63</v>
      </c>
      <c r="I146" s="247"/>
      <c r="J146" s="243"/>
      <c r="K146" s="243"/>
      <c r="L146" s="248"/>
      <c r="M146" s="249"/>
      <c r="N146" s="250"/>
      <c r="O146" s="250"/>
      <c r="P146" s="250"/>
      <c r="Q146" s="250"/>
      <c r="R146" s="250"/>
      <c r="S146" s="250"/>
      <c r="T146" s="251"/>
      <c r="U146" s="12"/>
      <c r="V146" s="12"/>
      <c r="W146" s="12"/>
      <c r="X146" s="12"/>
      <c r="Y146" s="12"/>
      <c r="Z146" s="12"/>
      <c r="AA146" s="12"/>
      <c r="AB146" s="12"/>
      <c r="AC146" s="12"/>
      <c r="AD146" s="12"/>
      <c r="AE146" s="12"/>
      <c r="AT146" s="252" t="s">
        <v>276</v>
      </c>
      <c r="AU146" s="252" t="s">
        <v>86</v>
      </c>
      <c r="AV146" s="12" t="s">
        <v>86</v>
      </c>
      <c r="AW146" s="12" t="s">
        <v>32</v>
      </c>
      <c r="AX146" s="12" t="s">
        <v>76</v>
      </c>
      <c r="AY146" s="252" t="s">
        <v>251</v>
      </c>
    </row>
    <row r="147" s="12" customFormat="1">
      <c r="A147" s="12"/>
      <c r="B147" s="242"/>
      <c r="C147" s="243"/>
      <c r="D147" s="234" t="s">
        <v>276</v>
      </c>
      <c r="E147" s="244" t="s">
        <v>1</v>
      </c>
      <c r="F147" s="245" t="s">
        <v>3296</v>
      </c>
      <c r="G147" s="243"/>
      <c r="H147" s="246">
        <v>21</v>
      </c>
      <c r="I147" s="247"/>
      <c r="J147" s="243"/>
      <c r="K147" s="243"/>
      <c r="L147" s="248"/>
      <c r="M147" s="249"/>
      <c r="N147" s="250"/>
      <c r="O147" s="250"/>
      <c r="P147" s="250"/>
      <c r="Q147" s="250"/>
      <c r="R147" s="250"/>
      <c r="S147" s="250"/>
      <c r="T147" s="251"/>
      <c r="U147" s="12"/>
      <c r="V147" s="12"/>
      <c r="W147" s="12"/>
      <c r="X147" s="12"/>
      <c r="Y147" s="12"/>
      <c r="Z147" s="12"/>
      <c r="AA147" s="12"/>
      <c r="AB147" s="12"/>
      <c r="AC147" s="12"/>
      <c r="AD147" s="12"/>
      <c r="AE147" s="12"/>
      <c r="AT147" s="252" t="s">
        <v>276</v>
      </c>
      <c r="AU147" s="252" t="s">
        <v>86</v>
      </c>
      <c r="AV147" s="12" t="s">
        <v>86</v>
      </c>
      <c r="AW147" s="12" t="s">
        <v>32</v>
      </c>
      <c r="AX147" s="12" t="s">
        <v>76</v>
      </c>
      <c r="AY147" s="252" t="s">
        <v>251</v>
      </c>
    </row>
    <row r="148" s="15" customFormat="1">
      <c r="A148" s="15"/>
      <c r="B148" s="274"/>
      <c r="C148" s="275"/>
      <c r="D148" s="234" t="s">
        <v>276</v>
      </c>
      <c r="E148" s="276" t="s">
        <v>2437</v>
      </c>
      <c r="F148" s="277" t="s">
        <v>423</v>
      </c>
      <c r="G148" s="275"/>
      <c r="H148" s="278">
        <v>1228.54</v>
      </c>
      <c r="I148" s="279"/>
      <c r="J148" s="275"/>
      <c r="K148" s="275"/>
      <c r="L148" s="280"/>
      <c r="M148" s="281"/>
      <c r="N148" s="282"/>
      <c r="O148" s="282"/>
      <c r="P148" s="282"/>
      <c r="Q148" s="282"/>
      <c r="R148" s="282"/>
      <c r="S148" s="282"/>
      <c r="T148" s="283"/>
      <c r="U148" s="15"/>
      <c r="V148" s="15"/>
      <c r="W148" s="15"/>
      <c r="X148" s="15"/>
      <c r="Y148" s="15"/>
      <c r="Z148" s="15"/>
      <c r="AA148" s="15"/>
      <c r="AB148" s="15"/>
      <c r="AC148" s="15"/>
      <c r="AD148" s="15"/>
      <c r="AE148" s="15"/>
      <c r="AT148" s="284" t="s">
        <v>276</v>
      </c>
      <c r="AU148" s="284" t="s">
        <v>86</v>
      </c>
      <c r="AV148" s="15" t="s">
        <v>254</v>
      </c>
      <c r="AW148" s="15" t="s">
        <v>32</v>
      </c>
      <c r="AX148" s="15" t="s">
        <v>84</v>
      </c>
      <c r="AY148" s="284" t="s">
        <v>251</v>
      </c>
    </row>
    <row r="149" s="2" customFormat="1" ht="33" customHeight="1">
      <c r="A149" s="38"/>
      <c r="B149" s="39"/>
      <c r="C149" s="220" t="s">
        <v>269</v>
      </c>
      <c r="D149" s="220" t="s">
        <v>255</v>
      </c>
      <c r="E149" s="221" t="s">
        <v>2170</v>
      </c>
      <c r="F149" s="222" t="s">
        <v>2171</v>
      </c>
      <c r="G149" s="223" t="s">
        <v>592</v>
      </c>
      <c r="H149" s="224">
        <v>68.099999999999994</v>
      </c>
      <c r="I149" s="225"/>
      <c r="J149" s="226">
        <f>ROUND(I149*H149,2)</f>
        <v>0</v>
      </c>
      <c r="K149" s="227"/>
      <c r="L149" s="44"/>
      <c r="M149" s="228" t="s">
        <v>1</v>
      </c>
      <c r="N149" s="229" t="s">
        <v>41</v>
      </c>
      <c r="O149" s="91"/>
      <c r="P149" s="230">
        <f>O149*H149</f>
        <v>0</v>
      </c>
      <c r="Q149" s="230">
        <v>0</v>
      </c>
      <c r="R149" s="230">
        <f>Q149*H149</f>
        <v>0</v>
      </c>
      <c r="S149" s="230">
        <v>0</v>
      </c>
      <c r="T149" s="231">
        <f>S149*H149</f>
        <v>0</v>
      </c>
      <c r="U149" s="38"/>
      <c r="V149" s="38"/>
      <c r="W149" s="38"/>
      <c r="X149" s="38"/>
      <c r="Y149" s="38"/>
      <c r="Z149" s="38"/>
      <c r="AA149" s="38"/>
      <c r="AB149" s="38"/>
      <c r="AC149" s="38"/>
      <c r="AD149" s="38"/>
      <c r="AE149" s="38"/>
      <c r="AR149" s="232" t="s">
        <v>254</v>
      </c>
      <c r="AT149" s="232" t="s">
        <v>255</v>
      </c>
      <c r="AU149" s="232" t="s">
        <v>86</v>
      </c>
      <c r="AY149" s="17" t="s">
        <v>251</v>
      </c>
      <c r="BE149" s="233">
        <f>IF(N149="základní",J149,0)</f>
        <v>0</v>
      </c>
      <c r="BF149" s="233">
        <f>IF(N149="snížená",J149,0)</f>
        <v>0</v>
      </c>
      <c r="BG149" s="233">
        <f>IF(N149="zákl. přenesená",J149,0)</f>
        <v>0</v>
      </c>
      <c r="BH149" s="233">
        <f>IF(N149="sníž. přenesená",J149,0)</f>
        <v>0</v>
      </c>
      <c r="BI149" s="233">
        <f>IF(N149="nulová",J149,0)</f>
        <v>0</v>
      </c>
      <c r="BJ149" s="17" t="s">
        <v>84</v>
      </c>
      <c r="BK149" s="233">
        <f>ROUND(I149*H149,2)</f>
        <v>0</v>
      </c>
      <c r="BL149" s="17" t="s">
        <v>254</v>
      </c>
      <c r="BM149" s="232" t="s">
        <v>3297</v>
      </c>
    </row>
    <row r="150" s="2" customFormat="1">
      <c r="A150" s="38"/>
      <c r="B150" s="39"/>
      <c r="C150" s="40"/>
      <c r="D150" s="234" t="s">
        <v>260</v>
      </c>
      <c r="E150" s="40"/>
      <c r="F150" s="235" t="s">
        <v>2173</v>
      </c>
      <c r="G150" s="40"/>
      <c r="H150" s="40"/>
      <c r="I150" s="236"/>
      <c r="J150" s="40"/>
      <c r="K150" s="40"/>
      <c r="L150" s="44"/>
      <c r="M150" s="237"/>
      <c r="N150" s="238"/>
      <c r="O150" s="91"/>
      <c r="P150" s="91"/>
      <c r="Q150" s="91"/>
      <c r="R150" s="91"/>
      <c r="S150" s="91"/>
      <c r="T150" s="92"/>
      <c r="U150" s="38"/>
      <c r="V150" s="38"/>
      <c r="W150" s="38"/>
      <c r="X150" s="38"/>
      <c r="Y150" s="38"/>
      <c r="Z150" s="38"/>
      <c r="AA150" s="38"/>
      <c r="AB150" s="38"/>
      <c r="AC150" s="38"/>
      <c r="AD150" s="38"/>
      <c r="AE150" s="38"/>
      <c r="AT150" s="17" t="s">
        <v>260</v>
      </c>
      <c r="AU150" s="17" t="s">
        <v>86</v>
      </c>
    </row>
    <row r="151" s="2" customFormat="1">
      <c r="A151" s="38"/>
      <c r="B151" s="39"/>
      <c r="C151" s="40"/>
      <c r="D151" s="240" t="s">
        <v>274</v>
      </c>
      <c r="E151" s="40"/>
      <c r="F151" s="241" t="s">
        <v>2174</v>
      </c>
      <c r="G151" s="40"/>
      <c r="H151" s="40"/>
      <c r="I151" s="236"/>
      <c r="J151" s="40"/>
      <c r="K151" s="40"/>
      <c r="L151" s="44"/>
      <c r="M151" s="237"/>
      <c r="N151" s="238"/>
      <c r="O151" s="91"/>
      <c r="P151" s="91"/>
      <c r="Q151" s="91"/>
      <c r="R151" s="91"/>
      <c r="S151" s="91"/>
      <c r="T151" s="92"/>
      <c r="U151" s="38"/>
      <c r="V151" s="38"/>
      <c r="W151" s="38"/>
      <c r="X151" s="38"/>
      <c r="Y151" s="38"/>
      <c r="Z151" s="38"/>
      <c r="AA151" s="38"/>
      <c r="AB151" s="38"/>
      <c r="AC151" s="38"/>
      <c r="AD151" s="38"/>
      <c r="AE151" s="38"/>
      <c r="AT151" s="17" t="s">
        <v>274</v>
      </c>
      <c r="AU151" s="17" t="s">
        <v>86</v>
      </c>
    </row>
    <row r="152" s="12" customFormat="1">
      <c r="A152" s="12"/>
      <c r="B152" s="242"/>
      <c r="C152" s="243"/>
      <c r="D152" s="234" t="s">
        <v>276</v>
      </c>
      <c r="E152" s="244" t="s">
        <v>1</v>
      </c>
      <c r="F152" s="245" t="s">
        <v>3298</v>
      </c>
      <c r="G152" s="243"/>
      <c r="H152" s="246">
        <v>57.600000000000001</v>
      </c>
      <c r="I152" s="247"/>
      <c r="J152" s="243"/>
      <c r="K152" s="243"/>
      <c r="L152" s="248"/>
      <c r="M152" s="249"/>
      <c r="N152" s="250"/>
      <c r="O152" s="250"/>
      <c r="P152" s="250"/>
      <c r="Q152" s="250"/>
      <c r="R152" s="250"/>
      <c r="S152" s="250"/>
      <c r="T152" s="251"/>
      <c r="U152" s="12"/>
      <c r="V152" s="12"/>
      <c r="W152" s="12"/>
      <c r="X152" s="12"/>
      <c r="Y152" s="12"/>
      <c r="Z152" s="12"/>
      <c r="AA152" s="12"/>
      <c r="AB152" s="12"/>
      <c r="AC152" s="12"/>
      <c r="AD152" s="12"/>
      <c r="AE152" s="12"/>
      <c r="AT152" s="252" t="s">
        <v>276</v>
      </c>
      <c r="AU152" s="252" t="s">
        <v>86</v>
      </c>
      <c r="AV152" s="12" t="s">
        <v>86</v>
      </c>
      <c r="AW152" s="12" t="s">
        <v>32</v>
      </c>
      <c r="AX152" s="12" t="s">
        <v>76</v>
      </c>
      <c r="AY152" s="252" t="s">
        <v>251</v>
      </c>
    </row>
    <row r="153" s="12" customFormat="1">
      <c r="A153" s="12"/>
      <c r="B153" s="242"/>
      <c r="C153" s="243"/>
      <c r="D153" s="234" t="s">
        <v>276</v>
      </c>
      <c r="E153" s="244" t="s">
        <v>1</v>
      </c>
      <c r="F153" s="245" t="s">
        <v>3299</v>
      </c>
      <c r="G153" s="243"/>
      <c r="H153" s="246">
        <v>10.5</v>
      </c>
      <c r="I153" s="247"/>
      <c r="J153" s="243"/>
      <c r="K153" s="243"/>
      <c r="L153" s="248"/>
      <c r="M153" s="249"/>
      <c r="N153" s="250"/>
      <c r="O153" s="250"/>
      <c r="P153" s="250"/>
      <c r="Q153" s="250"/>
      <c r="R153" s="250"/>
      <c r="S153" s="250"/>
      <c r="T153" s="251"/>
      <c r="U153" s="12"/>
      <c r="V153" s="12"/>
      <c r="W153" s="12"/>
      <c r="X153" s="12"/>
      <c r="Y153" s="12"/>
      <c r="Z153" s="12"/>
      <c r="AA153" s="12"/>
      <c r="AB153" s="12"/>
      <c r="AC153" s="12"/>
      <c r="AD153" s="12"/>
      <c r="AE153" s="12"/>
      <c r="AT153" s="252" t="s">
        <v>276</v>
      </c>
      <c r="AU153" s="252" t="s">
        <v>86</v>
      </c>
      <c r="AV153" s="12" t="s">
        <v>86</v>
      </c>
      <c r="AW153" s="12" t="s">
        <v>32</v>
      </c>
      <c r="AX153" s="12" t="s">
        <v>76</v>
      </c>
      <c r="AY153" s="252" t="s">
        <v>251</v>
      </c>
    </row>
    <row r="154" s="15" customFormat="1">
      <c r="A154" s="15"/>
      <c r="B154" s="274"/>
      <c r="C154" s="275"/>
      <c r="D154" s="234" t="s">
        <v>276</v>
      </c>
      <c r="E154" s="276" t="s">
        <v>2443</v>
      </c>
      <c r="F154" s="277" t="s">
        <v>423</v>
      </c>
      <c r="G154" s="275"/>
      <c r="H154" s="278">
        <v>68.099999999999994</v>
      </c>
      <c r="I154" s="279"/>
      <c r="J154" s="275"/>
      <c r="K154" s="275"/>
      <c r="L154" s="280"/>
      <c r="M154" s="281"/>
      <c r="N154" s="282"/>
      <c r="O154" s="282"/>
      <c r="P154" s="282"/>
      <c r="Q154" s="282"/>
      <c r="R154" s="282"/>
      <c r="S154" s="282"/>
      <c r="T154" s="283"/>
      <c r="U154" s="15"/>
      <c r="V154" s="15"/>
      <c r="W154" s="15"/>
      <c r="X154" s="15"/>
      <c r="Y154" s="15"/>
      <c r="Z154" s="15"/>
      <c r="AA154" s="15"/>
      <c r="AB154" s="15"/>
      <c r="AC154" s="15"/>
      <c r="AD154" s="15"/>
      <c r="AE154" s="15"/>
      <c r="AT154" s="284" t="s">
        <v>276</v>
      </c>
      <c r="AU154" s="284" t="s">
        <v>86</v>
      </c>
      <c r="AV154" s="15" t="s">
        <v>254</v>
      </c>
      <c r="AW154" s="15" t="s">
        <v>32</v>
      </c>
      <c r="AX154" s="15" t="s">
        <v>84</v>
      </c>
      <c r="AY154" s="284" t="s">
        <v>251</v>
      </c>
    </row>
    <row r="155" s="2" customFormat="1" ht="33" customHeight="1">
      <c r="A155" s="38"/>
      <c r="B155" s="39"/>
      <c r="C155" s="220" t="s">
        <v>254</v>
      </c>
      <c r="D155" s="220" t="s">
        <v>255</v>
      </c>
      <c r="E155" s="221" t="s">
        <v>1266</v>
      </c>
      <c r="F155" s="222" t="s">
        <v>1267</v>
      </c>
      <c r="G155" s="223" t="s">
        <v>592</v>
      </c>
      <c r="H155" s="224">
        <v>9</v>
      </c>
      <c r="I155" s="225"/>
      <c r="J155" s="226">
        <f>ROUND(I155*H155,2)</f>
        <v>0</v>
      </c>
      <c r="K155" s="227"/>
      <c r="L155" s="44"/>
      <c r="M155" s="228" t="s">
        <v>1</v>
      </c>
      <c r="N155" s="229" t="s">
        <v>41</v>
      </c>
      <c r="O155" s="91"/>
      <c r="P155" s="230">
        <f>O155*H155</f>
        <v>0</v>
      </c>
      <c r="Q155" s="230">
        <v>0</v>
      </c>
      <c r="R155" s="230">
        <f>Q155*H155</f>
        <v>0</v>
      </c>
      <c r="S155" s="230">
        <v>0</v>
      </c>
      <c r="T155" s="231">
        <f>S155*H155</f>
        <v>0</v>
      </c>
      <c r="U155" s="38"/>
      <c r="V155" s="38"/>
      <c r="W155" s="38"/>
      <c r="X155" s="38"/>
      <c r="Y155" s="38"/>
      <c r="Z155" s="38"/>
      <c r="AA155" s="38"/>
      <c r="AB155" s="38"/>
      <c r="AC155" s="38"/>
      <c r="AD155" s="38"/>
      <c r="AE155" s="38"/>
      <c r="AR155" s="232" t="s">
        <v>254</v>
      </c>
      <c r="AT155" s="232" t="s">
        <v>255</v>
      </c>
      <c r="AU155" s="232" t="s">
        <v>86</v>
      </c>
      <c r="AY155" s="17" t="s">
        <v>251</v>
      </c>
      <c r="BE155" s="233">
        <f>IF(N155="základní",J155,0)</f>
        <v>0</v>
      </c>
      <c r="BF155" s="233">
        <f>IF(N155="snížená",J155,0)</f>
        <v>0</v>
      </c>
      <c r="BG155" s="233">
        <f>IF(N155="zákl. přenesená",J155,0)</f>
        <v>0</v>
      </c>
      <c r="BH155" s="233">
        <f>IF(N155="sníž. přenesená",J155,0)</f>
        <v>0</v>
      </c>
      <c r="BI155" s="233">
        <f>IF(N155="nulová",J155,0)</f>
        <v>0</v>
      </c>
      <c r="BJ155" s="17" t="s">
        <v>84</v>
      </c>
      <c r="BK155" s="233">
        <f>ROUND(I155*H155,2)</f>
        <v>0</v>
      </c>
      <c r="BL155" s="17" t="s">
        <v>254</v>
      </c>
      <c r="BM155" s="232" t="s">
        <v>3300</v>
      </c>
    </row>
    <row r="156" s="2" customFormat="1">
      <c r="A156" s="38"/>
      <c r="B156" s="39"/>
      <c r="C156" s="40"/>
      <c r="D156" s="234" t="s">
        <v>260</v>
      </c>
      <c r="E156" s="40"/>
      <c r="F156" s="235" t="s">
        <v>1269</v>
      </c>
      <c r="G156" s="40"/>
      <c r="H156" s="40"/>
      <c r="I156" s="236"/>
      <c r="J156" s="40"/>
      <c r="K156" s="40"/>
      <c r="L156" s="44"/>
      <c r="M156" s="237"/>
      <c r="N156" s="238"/>
      <c r="O156" s="91"/>
      <c r="P156" s="91"/>
      <c r="Q156" s="91"/>
      <c r="R156" s="91"/>
      <c r="S156" s="91"/>
      <c r="T156" s="92"/>
      <c r="U156" s="38"/>
      <c r="V156" s="38"/>
      <c r="W156" s="38"/>
      <c r="X156" s="38"/>
      <c r="Y156" s="38"/>
      <c r="Z156" s="38"/>
      <c r="AA156" s="38"/>
      <c r="AB156" s="38"/>
      <c r="AC156" s="38"/>
      <c r="AD156" s="38"/>
      <c r="AE156" s="38"/>
      <c r="AT156" s="17" t="s">
        <v>260</v>
      </c>
      <c r="AU156" s="17" t="s">
        <v>86</v>
      </c>
    </row>
    <row r="157" s="2" customFormat="1">
      <c r="A157" s="38"/>
      <c r="B157" s="39"/>
      <c r="C157" s="40"/>
      <c r="D157" s="240" t="s">
        <v>274</v>
      </c>
      <c r="E157" s="40"/>
      <c r="F157" s="241" t="s">
        <v>1270</v>
      </c>
      <c r="G157" s="40"/>
      <c r="H157" s="40"/>
      <c r="I157" s="236"/>
      <c r="J157" s="40"/>
      <c r="K157" s="40"/>
      <c r="L157" s="44"/>
      <c r="M157" s="237"/>
      <c r="N157" s="238"/>
      <c r="O157" s="91"/>
      <c r="P157" s="91"/>
      <c r="Q157" s="91"/>
      <c r="R157" s="91"/>
      <c r="S157" s="91"/>
      <c r="T157" s="92"/>
      <c r="U157" s="38"/>
      <c r="V157" s="38"/>
      <c r="W157" s="38"/>
      <c r="X157" s="38"/>
      <c r="Y157" s="38"/>
      <c r="Z157" s="38"/>
      <c r="AA157" s="38"/>
      <c r="AB157" s="38"/>
      <c r="AC157" s="38"/>
      <c r="AD157" s="38"/>
      <c r="AE157" s="38"/>
      <c r="AT157" s="17" t="s">
        <v>274</v>
      </c>
      <c r="AU157" s="17" t="s">
        <v>86</v>
      </c>
    </row>
    <row r="158" s="12" customFormat="1">
      <c r="A158" s="12"/>
      <c r="B158" s="242"/>
      <c r="C158" s="243"/>
      <c r="D158" s="234" t="s">
        <v>276</v>
      </c>
      <c r="E158" s="244" t="s">
        <v>2435</v>
      </c>
      <c r="F158" s="245" t="s">
        <v>3301</v>
      </c>
      <c r="G158" s="243"/>
      <c r="H158" s="246">
        <v>9</v>
      </c>
      <c r="I158" s="247"/>
      <c r="J158" s="243"/>
      <c r="K158" s="243"/>
      <c r="L158" s="248"/>
      <c r="M158" s="249"/>
      <c r="N158" s="250"/>
      <c r="O158" s="250"/>
      <c r="P158" s="250"/>
      <c r="Q158" s="250"/>
      <c r="R158" s="250"/>
      <c r="S158" s="250"/>
      <c r="T158" s="251"/>
      <c r="U158" s="12"/>
      <c r="V158" s="12"/>
      <c r="W158" s="12"/>
      <c r="X158" s="12"/>
      <c r="Y158" s="12"/>
      <c r="Z158" s="12"/>
      <c r="AA158" s="12"/>
      <c r="AB158" s="12"/>
      <c r="AC158" s="12"/>
      <c r="AD158" s="12"/>
      <c r="AE158" s="12"/>
      <c r="AT158" s="252" t="s">
        <v>276</v>
      </c>
      <c r="AU158" s="252" t="s">
        <v>86</v>
      </c>
      <c r="AV158" s="12" t="s">
        <v>86</v>
      </c>
      <c r="AW158" s="12" t="s">
        <v>32</v>
      </c>
      <c r="AX158" s="12" t="s">
        <v>84</v>
      </c>
      <c r="AY158" s="252" t="s">
        <v>251</v>
      </c>
    </row>
    <row r="159" s="2" customFormat="1" ht="37.8" customHeight="1">
      <c r="A159" s="38"/>
      <c r="B159" s="39"/>
      <c r="C159" s="220" t="s">
        <v>282</v>
      </c>
      <c r="D159" s="220" t="s">
        <v>255</v>
      </c>
      <c r="E159" s="221" t="s">
        <v>1272</v>
      </c>
      <c r="F159" s="222" t="s">
        <v>1273</v>
      </c>
      <c r="G159" s="223" t="s">
        <v>592</v>
      </c>
      <c r="H159" s="224">
        <v>1262.6400000000001</v>
      </c>
      <c r="I159" s="225"/>
      <c r="J159" s="226">
        <f>ROUND(I159*H159,2)</f>
        <v>0</v>
      </c>
      <c r="K159" s="227"/>
      <c r="L159" s="44"/>
      <c r="M159" s="228" t="s">
        <v>1</v>
      </c>
      <c r="N159" s="229" t="s">
        <v>41</v>
      </c>
      <c r="O159" s="91"/>
      <c r="P159" s="230">
        <f>O159*H159</f>
        <v>0</v>
      </c>
      <c r="Q159" s="230">
        <v>0</v>
      </c>
      <c r="R159" s="230">
        <f>Q159*H159</f>
        <v>0</v>
      </c>
      <c r="S159" s="230">
        <v>0</v>
      </c>
      <c r="T159" s="231">
        <f>S159*H159</f>
        <v>0</v>
      </c>
      <c r="U159" s="38"/>
      <c r="V159" s="38"/>
      <c r="W159" s="38"/>
      <c r="X159" s="38"/>
      <c r="Y159" s="38"/>
      <c r="Z159" s="38"/>
      <c r="AA159" s="38"/>
      <c r="AB159" s="38"/>
      <c r="AC159" s="38"/>
      <c r="AD159" s="38"/>
      <c r="AE159" s="38"/>
      <c r="AR159" s="232" t="s">
        <v>254</v>
      </c>
      <c r="AT159" s="232" t="s">
        <v>255</v>
      </c>
      <c r="AU159" s="232" t="s">
        <v>86</v>
      </c>
      <c r="AY159" s="17" t="s">
        <v>251</v>
      </c>
      <c r="BE159" s="233">
        <f>IF(N159="základní",J159,0)</f>
        <v>0</v>
      </c>
      <c r="BF159" s="233">
        <f>IF(N159="snížená",J159,0)</f>
        <v>0</v>
      </c>
      <c r="BG159" s="233">
        <f>IF(N159="zákl. přenesená",J159,0)</f>
        <v>0</v>
      </c>
      <c r="BH159" s="233">
        <f>IF(N159="sníž. přenesená",J159,0)</f>
        <v>0</v>
      </c>
      <c r="BI159" s="233">
        <f>IF(N159="nulová",J159,0)</f>
        <v>0</v>
      </c>
      <c r="BJ159" s="17" t="s">
        <v>84</v>
      </c>
      <c r="BK159" s="233">
        <f>ROUND(I159*H159,2)</f>
        <v>0</v>
      </c>
      <c r="BL159" s="17" t="s">
        <v>254</v>
      </c>
      <c r="BM159" s="232" t="s">
        <v>3302</v>
      </c>
    </row>
    <row r="160" s="2" customFormat="1">
      <c r="A160" s="38"/>
      <c r="B160" s="39"/>
      <c r="C160" s="40"/>
      <c r="D160" s="234" t="s">
        <v>260</v>
      </c>
      <c r="E160" s="40"/>
      <c r="F160" s="235" t="s">
        <v>1275</v>
      </c>
      <c r="G160" s="40"/>
      <c r="H160" s="40"/>
      <c r="I160" s="236"/>
      <c r="J160" s="40"/>
      <c r="K160" s="40"/>
      <c r="L160" s="44"/>
      <c r="M160" s="237"/>
      <c r="N160" s="238"/>
      <c r="O160" s="91"/>
      <c r="P160" s="91"/>
      <c r="Q160" s="91"/>
      <c r="R160" s="91"/>
      <c r="S160" s="91"/>
      <c r="T160" s="92"/>
      <c r="U160" s="38"/>
      <c r="V160" s="38"/>
      <c r="W160" s="38"/>
      <c r="X160" s="38"/>
      <c r="Y160" s="38"/>
      <c r="Z160" s="38"/>
      <c r="AA160" s="38"/>
      <c r="AB160" s="38"/>
      <c r="AC160" s="38"/>
      <c r="AD160" s="38"/>
      <c r="AE160" s="38"/>
      <c r="AT160" s="17" t="s">
        <v>260</v>
      </c>
      <c r="AU160" s="17" t="s">
        <v>86</v>
      </c>
    </row>
    <row r="161" s="2" customFormat="1">
      <c r="A161" s="38"/>
      <c r="B161" s="39"/>
      <c r="C161" s="40"/>
      <c r="D161" s="240" t="s">
        <v>274</v>
      </c>
      <c r="E161" s="40"/>
      <c r="F161" s="241" t="s">
        <v>1276</v>
      </c>
      <c r="G161" s="40"/>
      <c r="H161" s="40"/>
      <c r="I161" s="236"/>
      <c r="J161" s="40"/>
      <c r="K161" s="40"/>
      <c r="L161" s="44"/>
      <c r="M161" s="237"/>
      <c r="N161" s="238"/>
      <c r="O161" s="91"/>
      <c r="P161" s="91"/>
      <c r="Q161" s="91"/>
      <c r="R161" s="91"/>
      <c r="S161" s="91"/>
      <c r="T161" s="92"/>
      <c r="U161" s="38"/>
      <c r="V161" s="38"/>
      <c r="W161" s="38"/>
      <c r="X161" s="38"/>
      <c r="Y161" s="38"/>
      <c r="Z161" s="38"/>
      <c r="AA161" s="38"/>
      <c r="AB161" s="38"/>
      <c r="AC161" s="38"/>
      <c r="AD161" s="38"/>
      <c r="AE161" s="38"/>
      <c r="AT161" s="17" t="s">
        <v>274</v>
      </c>
      <c r="AU161" s="17" t="s">
        <v>86</v>
      </c>
    </row>
    <row r="162" s="12" customFormat="1">
      <c r="A162" s="12"/>
      <c r="B162" s="242"/>
      <c r="C162" s="243"/>
      <c r="D162" s="234" t="s">
        <v>276</v>
      </c>
      <c r="E162" s="244" t="s">
        <v>1</v>
      </c>
      <c r="F162" s="245" t="s">
        <v>2457</v>
      </c>
      <c r="G162" s="243"/>
      <c r="H162" s="246">
        <v>1228.54</v>
      </c>
      <c r="I162" s="247"/>
      <c r="J162" s="243"/>
      <c r="K162" s="243"/>
      <c r="L162" s="248"/>
      <c r="M162" s="249"/>
      <c r="N162" s="250"/>
      <c r="O162" s="250"/>
      <c r="P162" s="250"/>
      <c r="Q162" s="250"/>
      <c r="R162" s="250"/>
      <c r="S162" s="250"/>
      <c r="T162" s="251"/>
      <c r="U162" s="12"/>
      <c r="V162" s="12"/>
      <c r="W162" s="12"/>
      <c r="X162" s="12"/>
      <c r="Y162" s="12"/>
      <c r="Z162" s="12"/>
      <c r="AA162" s="12"/>
      <c r="AB162" s="12"/>
      <c r="AC162" s="12"/>
      <c r="AD162" s="12"/>
      <c r="AE162" s="12"/>
      <c r="AT162" s="252" t="s">
        <v>276</v>
      </c>
      <c r="AU162" s="252" t="s">
        <v>86</v>
      </c>
      <c r="AV162" s="12" t="s">
        <v>86</v>
      </c>
      <c r="AW162" s="12" t="s">
        <v>32</v>
      </c>
      <c r="AX162" s="12" t="s">
        <v>76</v>
      </c>
      <c r="AY162" s="252" t="s">
        <v>251</v>
      </c>
    </row>
    <row r="163" s="12" customFormat="1">
      <c r="A163" s="12"/>
      <c r="B163" s="242"/>
      <c r="C163" s="243"/>
      <c r="D163" s="234" t="s">
        <v>276</v>
      </c>
      <c r="E163" s="244" t="s">
        <v>1</v>
      </c>
      <c r="F163" s="245" t="s">
        <v>2458</v>
      </c>
      <c r="G163" s="243"/>
      <c r="H163" s="246">
        <v>68.099999999999994</v>
      </c>
      <c r="I163" s="247"/>
      <c r="J163" s="243"/>
      <c r="K163" s="243"/>
      <c r="L163" s="248"/>
      <c r="M163" s="249"/>
      <c r="N163" s="250"/>
      <c r="O163" s="250"/>
      <c r="P163" s="250"/>
      <c r="Q163" s="250"/>
      <c r="R163" s="250"/>
      <c r="S163" s="250"/>
      <c r="T163" s="251"/>
      <c r="U163" s="12"/>
      <c r="V163" s="12"/>
      <c r="W163" s="12"/>
      <c r="X163" s="12"/>
      <c r="Y163" s="12"/>
      <c r="Z163" s="12"/>
      <c r="AA163" s="12"/>
      <c r="AB163" s="12"/>
      <c r="AC163" s="12"/>
      <c r="AD163" s="12"/>
      <c r="AE163" s="12"/>
      <c r="AT163" s="252" t="s">
        <v>276</v>
      </c>
      <c r="AU163" s="252" t="s">
        <v>86</v>
      </c>
      <c r="AV163" s="12" t="s">
        <v>86</v>
      </c>
      <c r="AW163" s="12" t="s">
        <v>32</v>
      </c>
      <c r="AX163" s="12" t="s">
        <v>76</v>
      </c>
      <c r="AY163" s="252" t="s">
        <v>251</v>
      </c>
    </row>
    <row r="164" s="12" customFormat="1">
      <c r="A164" s="12"/>
      <c r="B164" s="242"/>
      <c r="C164" s="243"/>
      <c r="D164" s="234" t="s">
        <v>276</v>
      </c>
      <c r="E164" s="244" t="s">
        <v>1</v>
      </c>
      <c r="F164" s="245" t="s">
        <v>2459</v>
      </c>
      <c r="G164" s="243"/>
      <c r="H164" s="246">
        <v>9</v>
      </c>
      <c r="I164" s="247"/>
      <c r="J164" s="243"/>
      <c r="K164" s="243"/>
      <c r="L164" s="248"/>
      <c r="M164" s="249"/>
      <c r="N164" s="250"/>
      <c r="O164" s="250"/>
      <c r="P164" s="250"/>
      <c r="Q164" s="250"/>
      <c r="R164" s="250"/>
      <c r="S164" s="250"/>
      <c r="T164" s="251"/>
      <c r="U164" s="12"/>
      <c r="V164" s="12"/>
      <c r="W164" s="12"/>
      <c r="X164" s="12"/>
      <c r="Y164" s="12"/>
      <c r="Z164" s="12"/>
      <c r="AA164" s="12"/>
      <c r="AB164" s="12"/>
      <c r="AC164" s="12"/>
      <c r="AD164" s="12"/>
      <c r="AE164" s="12"/>
      <c r="AT164" s="252" t="s">
        <v>276</v>
      </c>
      <c r="AU164" s="252" t="s">
        <v>86</v>
      </c>
      <c r="AV164" s="12" t="s">
        <v>86</v>
      </c>
      <c r="AW164" s="12" t="s">
        <v>32</v>
      </c>
      <c r="AX164" s="12" t="s">
        <v>76</v>
      </c>
      <c r="AY164" s="252" t="s">
        <v>251</v>
      </c>
    </row>
    <row r="165" s="12" customFormat="1">
      <c r="A165" s="12"/>
      <c r="B165" s="242"/>
      <c r="C165" s="243"/>
      <c r="D165" s="234" t="s">
        <v>276</v>
      </c>
      <c r="E165" s="244" t="s">
        <v>1</v>
      </c>
      <c r="F165" s="245" t="s">
        <v>2460</v>
      </c>
      <c r="G165" s="243"/>
      <c r="H165" s="246">
        <v>-43</v>
      </c>
      <c r="I165" s="247"/>
      <c r="J165" s="243"/>
      <c r="K165" s="243"/>
      <c r="L165" s="248"/>
      <c r="M165" s="249"/>
      <c r="N165" s="250"/>
      <c r="O165" s="250"/>
      <c r="P165" s="250"/>
      <c r="Q165" s="250"/>
      <c r="R165" s="250"/>
      <c r="S165" s="250"/>
      <c r="T165" s="251"/>
      <c r="U165" s="12"/>
      <c r="V165" s="12"/>
      <c r="W165" s="12"/>
      <c r="X165" s="12"/>
      <c r="Y165" s="12"/>
      <c r="Z165" s="12"/>
      <c r="AA165" s="12"/>
      <c r="AB165" s="12"/>
      <c r="AC165" s="12"/>
      <c r="AD165" s="12"/>
      <c r="AE165" s="12"/>
      <c r="AT165" s="252" t="s">
        <v>276</v>
      </c>
      <c r="AU165" s="252" t="s">
        <v>86</v>
      </c>
      <c r="AV165" s="12" t="s">
        <v>86</v>
      </c>
      <c r="AW165" s="12" t="s">
        <v>32</v>
      </c>
      <c r="AX165" s="12" t="s">
        <v>76</v>
      </c>
      <c r="AY165" s="252" t="s">
        <v>251</v>
      </c>
    </row>
    <row r="166" s="15" customFormat="1">
      <c r="A166" s="15"/>
      <c r="B166" s="274"/>
      <c r="C166" s="275"/>
      <c r="D166" s="234" t="s">
        <v>276</v>
      </c>
      <c r="E166" s="276" t="s">
        <v>2439</v>
      </c>
      <c r="F166" s="277" t="s">
        <v>423</v>
      </c>
      <c r="G166" s="275"/>
      <c r="H166" s="278">
        <v>1262.6399999999999</v>
      </c>
      <c r="I166" s="279"/>
      <c r="J166" s="275"/>
      <c r="K166" s="275"/>
      <c r="L166" s="280"/>
      <c r="M166" s="281"/>
      <c r="N166" s="282"/>
      <c r="O166" s="282"/>
      <c r="P166" s="282"/>
      <c r="Q166" s="282"/>
      <c r="R166" s="282"/>
      <c r="S166" s="282"/>
      <c r="T166" s="283"/>
      <c r="U166" s="15"/>
      <c r="V166" s="15"/>
      <c r="W166" s="15"/>
      <c r="X166" s="15"/>
      <c r="Y166" s="15"/>
      <c r="Z166" s="15"/>
      <c r="AA166" s="15"/>
      <c r="AB166" s="15"/>
      <c r="AC166" s="15"/>
      <c r="AD166" s="15"/>
      <c r="AE166" s="15"/>
      <c r="AT166" s="284" t="s">
        <v>276</v>
      </c>
      <c r="AU166" s="284" t="s">
        <v>86</v>
      </c>
      <c r="AV166" s="15" t="s">
        <v>254</v>
      </c>
      <c r="AW166" s="15" t="s">
        <v>32</v>
      </c>
      <c r="AX166" s="15" t="s">
        <v>84</v>
      </c>
      <c r="AY166" s="284" t="s">
        <v>251</v>
      </c>
    </row>
    <row r="167" s="2" customFormat="1" ht="37.8" customHeight="1">
      <c r="A167" s="38"/>
      <c r="B167" s="39"/>
      <c r="C167" s="220" t="s">
        <v>287</v>
      </c>
      <c r="D167" s="220" t="s">
        <v>255</v>
      </c>
      <c r="E167" s="221" t="s">
        <v>1281</v>
      </c>
      <c r="F167" s="222" t="s">
        <v>1282</v>
      </c>
      <c r="G167" s="223" t="s">
        <v>592</v>
      </c>
      <c r="H167" s="224">
        <v>12626.4</v>
      </c>
      <c r="I167" s="225"/>
      <c r="J167" s="226">
        <f>ROUND(I167*H167,2)</f>
        <v>0</v>
      </c>
      <c r="K167" s="227"/>
      <c r="L167" s="44"/>
      <c r="M167" s="228" t="s">
        <v>1</v>
      </c>
      <c r="N167" s="229" t="s">
        <v>41</v>
      </c>
      <c r="O167" s="91"/>
      <c r="P167" s="230">
        <f>O167*H167</f>
        <v>0</v>
      </c>
      <c r="Q167" s="230">
        <v>0</v>
      </c>
      <c r="R167" s="230">
        <f>Q167*H167</f>
        <v>0</v>
      </c>
      <c r="S167" s="230">
        <v>0</v>
      </c>
      <c r="T167" s="231">
        <f>S167*H167</f>
        <v>0</v>
      </c>
      <c r="U167" s="38"/>
      <c r="V167" s="38"/>
      <c r="W167" s="38"/>
      <c r="X167" s="38"/>
      <c r="Y167" s="38"/>
      <c r="Z167" s="38"/>
      <c r="AA167" s="38"/>
      <c r="AB167" s="38"/>
      <c r="AC167" s="38"/>
      <c r="AD167" s="38"/>
      <c r="AE167" s="38"/>
      <c r="AR167" s="232" t="s">
        <v>254</v>
      </c>
      <c r="AT167" s="232" t="s">
        <v>255</v>
      </c>
      <c r="AU167" s="232" t="s">
        <v>86</v>
      </c>
      <c r="AY167" s="17" t="s">
        <v>251</v>
      </c>
      <c r="BE167" s="233">
        <f>IF(N167="základní",J167,0)</f>
        <v>0</v>
      </c>
      <c r="BF167" s="233">
        <f>IF(N167="snížená",J167,0)</f>
        <v>0</v>
      </c>
      <c r="BG167" s="233">
        <f>IF(N167="zákl. přenesená",J167,0)</f>
        <v>0</v>
      </c>
      <c r="BH167" s="233">
        <f>IF(N167="sníž. přenesená",J167,0)</f>
        <v>0</v>
      </c>
      <c r="BI167" s="233">
        <f>IF(N167="nulová",J167,0)</f>
        <v>0</v>
      </c>
      <c r="BJ167" s="17" t="s">
        <v>84</v>
      </c>
      <c r="BK167" s="233">
        <f>ROUND(I167*H167,2)</f>
        <v>0</v>
      </c>
      <c r="BL167" s="17" t="s">
        <v>254</v>
      </c>
      <c r="BM167" s="232" t="s">
        <v>3303</v>
      </c>
    </row>
    <row r="168" s="2" customFormat="1">
      <c r="A168" s="38"/>
      <c r="B168" s="39"/>
      <c r="C168" s="40"/>
      <c r="D168" s="234" t="s">
        <v>260</v>
      </c>
      <c r="E168" s="40"/>
      <c r="F168" s="235" t="s">
        <v>1284</v>
      </c>
      <c r="G168" s="40"/>
      <c r="H168" s="40"/>
      <c r="I168" s="236"/>
      <c r="J168" s="40"/>
      <c r="K168" s="40"/>
      <c r="L168" s="44"/>
      <c r="M168" s="237"/>
      <c r="N168" s="238"/>
      <c r="O168" s="91"/>
      <c r="P168" s="91"/>
      <c r="Q168" s="91"/>
      <c r="R168" s="91"/>
      <c r="S168" s="91"/>
      <c r="T168" s="92"/>
      <c r="U168" s="38"/>
      <c r="V168" s="38"/>
      <c r="W168" s="38"/>
      <c r="X168" s="38"/>
      <c r="Y168" s="38"/>
      <c r="Z168" s="38"/>
      <c r="AA168" s="38"/>
      <c r="AB168" s="38"/>
      <c r="AC168" s="38"/>
      <c r="AD168" s="38"/>
      <c r="AE168" s="38"/>
      <c r="AT168" s="17" t="s">
        <v>260</v>
      </c>
      <c r="AU168" s="17" t="s">
        <v>86</v>
      </c>
    </row>
    <row r="169" s="2" customFormat="1">
      <c r="A169" s="38"/>
      <c r="B169" s="39"/>
      <c r="C169" s="40"/>
      <c r="D169" s="240" t="s">
        <v>274</v>
      </c>
      <c r="E169" s="40"/>
      <c r="F169" s="241" t="s">
        <v>1285</v>
      </c>
      <c r="G169" s="40"/>
      <c r="H169" s="40"/>
      <c r="I169" s="236"/>
      <c r="J169" s="40"/>
      <c r="K169" s="40"/>
      <c r="L169" s="44"/>
      <c r="M169" s="237"/>
      <c r="N169" s="238"/>
      <c r="O169" s="91"/>
      <c r="P169" s="91"/>
      <c r="Q169" s="91"/>
      <c r="R169" s="91"/>
      <c r="S169" s="91"/>
      <c r="T169" s="92"/>
      <c r="U169" s="38"/>
      <c r="V169" s="38"/>
      <c r="W169" s="38"/>
      <c r="X169" s="38"/>
      <c r="Y169" s="38"/>
      <c r="Z169" s="38"/>
      <c r="AA169" s="38"/>
      <c r="AB169" s="38"/>
      <c r="AC169" s="38"/>
      <c r="AD169" s="38"/>
      <c r="AE169" s="38"/>
      <c r="AT169" s="17" t="s">
        <v>274</v>
      </c>
      <c r="AU169" s="17" t="s">
        <v>86</v>
      </c>
    </row>
    <row r="170" s="13" customFormat="1">
      <c r="A170" s="13"/>
      <c r="B170" s="253"/>
      <c r="C170" s="254"/>
      <c r="D170" s="234" t="s">
        <v>276</v>
      </c>
      <c r="E170" s="255" t="s">
        <v>1</v>
      </c>
      <c r="F170" s="256" t="s">
        <v>1286</v>
      </c>
      <c r="G170" s="254"/>
      <c r="H170" s="255" t="s">
        <v>1</v>
      </c>
      <c r="I170" s="257"/>
      <c r="J170" s="254"/>
      <c r="K170" s="254"/>
      <c r="L170" s="258"/>
      <c r="M170" s="259"/>
      <c r="N170" s="260"/>
      <c r="O170" s="260"/>
      <c r="P170" s="260"/>
      <c r="Q170" s="260"/>
      <c r="R170" s="260"/>
      <c r="S170" s="260"/>
      <c r="T170" s="261"/>
      <c r="U170" s="13"/>
      <c r="V170" s="13"/>
      <c r="W170" s="13"/>
      <c r="X170" s="13"/>
      <c r="Y170" s="13"/>
      <c r="Z170" s="13"/>
      <c r="AA170" s="13"/>
      <c r="AB170" s="13"/>
      <c r="AC170" s="13"/>
      <c r="AD170" s="13"/>
      <c r="AE170" s="13"/>
      <c r="AT170" s="262" t="s">
        <v>276</v>
      </c>
      <c r="AU170" s="262" t="s">
        <v>86</v>
      </c>
      <c r="AV170" s="13" t="s">
        <v>84</v>
      </c>
      <c r="AW170" s="13" t="s">
        <v>32</v>
      </c>
      <c r="AX170" s="13" t="s">
        <v>76</v>
      </c>
      <c r="AY170" s="262" t="s">
        <v>251</v>
      </c>
    </row>
    <row r="171" s="12" customFormat="1">
      <c r="A171" s="12"/>
      <c r="B171" s="242"/>
      <c r="C171" s="243"/>
      <c r="D171" s="234" t="s">
        <v>276</v>
      </c>
      <c r="E171" s="244" t="s">
        <v>1</v>
      </c>
      <c r="F171" s="245" t="s">
        <v>2462</v>
      </c>
      <c r="G171" s="243"/>
      <c r="H171" s="246">
        <v>12626.4</v>
      </c>
      <c r="I171" s="247"/>
      <c r="J171" s="243"/>
      <c r="K171" s="243"/>
      <c r="L171" s="248"/>
      <c r="M171" s="249"/>
      <c r="N171" s="250"/>
      <c r="O171" s="250"/>
      <c r="P171" s="250"/>
      <c r="Q171" s="250"/>
      <c r="R171" s="250"/>
      <c r="S171" s="250"/>
      <c r="T171" s="251"/>
      <c r="U171" s="12"/>
      <c r="V171" s="12"/>
      <c r="W171" s="12"/>
      <c r="X171" s="12"/>
      <c r="Y171" s="12"/>
      <c r="Z171" s="12"/>
      <c r="AA171" s="12"/>
      <c r="AB171" s="12"/>
      <c r="AC171" s="12"/>
      <c r="AD171" s="12"/>
      <c r="AE171" s="12"/>
      <c r="AT171" s="252" t="s">
        <v>276</v>
      </c>
      <c r="AU171" s="252" t="s">
        <v>86</v>
      </c>
      <c r="AV171" s="12" t="s">
        <v>86</v>
      </c>
      <c r="AW171" s="12" t="s">
        <v>32</v>
      </c>
      <c r="AX171" s="12" t="s">
        <v>84</v>
      </c>
      <c r="AY171" s="252" t="s">
        <v>251</v>
      </c>
    </row>
    <row r="172" s="2" customFormat="1" ht="37.8" customHeight="1">
      <c r="A172" s="38"/>
      <c r="B172" s="39"/>
      <c r="C172" s="220" t="s">
        <v>294</v>
      </c>
      <c r="D172" s="220" t="s">
        <v>255</v>
      </c>
      <c r="E172" s="221" t="s">
        <v>1288</v>
      </c>
      <c r="F172" s="222" t="s">
        <v>1289</v>
      </c>
      <c r="G172" s="223" t="s">
        <v>592</v>
      </c>
      <c r="H172" s="224">
        <v>605.26999999999998</v>
      </c>
      <c r="I172" s="225"/>
      <c r="J172" s="226">
        <f>ROUND(I172*H172,2)</f>
        <v>0</v>
      </c>
      <c r="K172" s="227"/>
      <c r="L172" s="44"/>
      <c r="M172" s="228" t="s">
        <v>1</v>
      </c>
      <c r="N172" s="229" t="s">
        <v>41</v>
      </c>
      <c r="O172" s="91"/>
      <c r="P172" s="230">
        <f>O172*H172</f>
        <v>0</v>
      </c>
      <c r="Q172" s="230">
        <v>0</v>
      </c>
      <c r="R172" s="230">
        <f>Q172*H172</f>
        <v>0</v>
      </c>
      <c r="S172" s="230">
        <v>0</v>
      </c>
      <c r="T172" s="231">
        <f>S172*H172</f>
        <v>0</v>
      </c>
      <c r="U172" s="38"/>
      <c r="V172" s="38"/>
      <c r="W172" s="38"/>
      <c r="X172" s="38"/>
      <c r="Y172" s="38"/>
      <c r="Z172" s="38"/>
      <c r="AA172" s="38"/>
      <c r="AB172" s="38"/>
      <c r="AC172" s="38"/>
      <c r="AD172" s="38"/>
      <c r="AE172" s="38"/>
      <c r="AR172" s="232" t="s">
        <v>254</v>
      </c>
      <c r="AT172" s="232" t="s">
        <v>255</v>
      </c>
      <c r="AU172" s="232" t="s">
        <v>86</v>
      </c>
      <c r="AY172" s="17" t="s">
        <v>251</v>
      </c>
      <c r="BE172" s="233">
        <f>IF(N172="základní",J172,0)</f>
        <v>0</v>
      </c>
      <c r="BF172" s="233">
        <f>IF(N172="snížená",J172,0)</f>
        <v>0</v>
      </c>
      <c r="BG172" s="233">
        <f>IF(N172="zákl. přenesená",J172,0)</f>
        <v>0</v>
      </c>
      <c r="BH172" s="233">
        <f>IF(N172="sníž. přenesená",J172,0)</f>
        <v>0</v>
      </c>
      <c r="BI172" s="233">
        <f>IF(N172="nulová",J172,0)</f>
        <v>0</v>
      </c>
      <c r="BJ172" s="17" t="s">
        <v>84</v>
      </c>
      <c r="BK172" s="233">
        <f>ROUND(I172*H172,2)</f>
        <v>0</v>
      </c>
      <c r="BL172" s="17" t="s">
        <v>254</v>
      </c>
      <c r="BM172" s="232" t="s">
        <v>3304</v>
      </c>
    </row>
    <row r="173" s="2" customFormat="1">
      <c r="A173" s="38"/>
      <c r="B173" s="39"/>
      <c r="C173" s="40"/>
      <c r="D173" s="234" t="s">
        <v>260</v>
      </c>
      <c r="E173" s="40"/>
      <c r="F173" s="235" t="s">
        <v>1291</v>
      </c>
      <c r="G173" s="40"/>
      <c r="H173" s="40"/>
      <c r="I173" s="236"/>
      <c r="J173" s="40"/>
      <c r="K173" s="40"/>
      <c r="L173" s="44"/>
      <c r="M173" s="237"/>
      <c r="N173" s="238"/>
      <c r="O173" s="91"/>
      <c r="P173" s="91"/>
      <c r="Q173" s="91"/>
      <c r="R173" s="91"/>
      <c r="S173" s="91"/>
      <c r="T173" s="92"/>
      <c r="U173" s="38"/>
      <c r="V173" s="38"/>
      <c r="W173" s="38"/>
      <c r="X173" s="38"/>
      <c r="Y173" s="38"/>
      <c r="Z173" s="38"/>
      <c r="AA173" s="38"/>
      <c r="AB173" s="38"/>
      <c r="AC173" s="38"/>
      <c r="AD173" s="38"/>
      <c r="AE173" s="38"/>
      <c r="AT173" s="17" t="s">
        <v>260</v>
      </c>
      <c r="AU173" s="17" t="s">
        <v>86</v>
      </c>
    </row>
    <row r="174" s="2" customFormat="1">
      <c r="A174" s="38"/>
      <c r="B174" s="39"/>
      <c r="C174" s="40"/>
      <c r="D174" s="240" t="s">
        <v>274</v>
      </c>
      <c r="E174" s="40"/>
      <c r="F174" s="241" t="s">
        <v>1292</v>
      </c>
      <c r="G174" s="40"/>
      <c r="H174" s="40"/>
      <c r="I174" s="236"/>
      <c r="J174" s="40"/>
      <c r="K174" s="40"/>
      <c r="L174" s="44"/>
      <c r="M174" s="237"/>
      <c r="N174" s="238"/>
      <c r="O174" s="91"/>
      <c r="P174" s="91"/>
      <c r="Q174" s="91"/>
      <c r="R174" s="91"/>
      <c r="S174" s="91"/>
      <c r="T174" s="92"/>
      <c r="U174" s="38"/>
      <c r="V174" s="38"/>
      <c r="W174" s="38"/>
      <c r="X174" s="38"/>
      <c r="Y174" s="38"/>
      <c r="Z174" s="38"/>
      <c r="AA174" s="38"/>
      <c r="AB174" s="38"/>
      <c r="AC174" s="38"/>
      <c r="AD174" s="38"/>
      <c r="AE174" s="38"/>
      <c r="AT174" s="17" t="s">
        <v>274</v>
      </c>
      <c r="AU174" s="17" t="s">
        <v>86</v>
      </c>
    </row>
    <row r="175" s="13" customFormat="1">
      <c r="A175" s="13"/>
      <c r="B175" s="253"/>
      <c r="C175" s="254"/>
      <c r="D175" s="234" t="s">
        <v>276</v>
      </c>
      <c r="E175" s="255" t="s">
        <v>1</v>
      </c>
      <c r="F175" s="256" t="s">
        <v>1293</v>
      </c>
      <c r="G175" s="254"/>
      <c r="H175" s="255" t="s">
        <v>1</v>
      </c>
      <c r="I175" s="257"/>
      <c r="J175" s="254"/>
      <c r="K175" s="254"/>
      <c r="L175" s="258"/>
      <c r="M175" s="259"/>
      <c r="N175" s="260"/>
      <c r="O175" s="260"/>
      <c r="P175" s="260"/>
      <c r="Q175" s="260"/>
      <c r="R175" s="260"/>
      <c r="S175" s="260"/>
      <c r="T175" s="261"/>
      <c r="U175" s="13"/>
      <c r="V175" s="13"/>
      <c r="W175" s="13"/>
      <c r="X175" s="13"/>
      <c r="Y175" s="13"/>
      <c r="Z175" s="13"/>
      <c r="AA175" s="13"/>
      <c r="AB175" s="13"/>
      <c r="AC175" s="13"/>
      <c r="AD175" s="13"/>
      <c r="AE175" s="13"/>
      <c r="AT175" s="262" t="s">
        <v>276</v>
      </c>
      <c r="AU175" s="262" t="s">
        <v>86</v>
      </c>
      <c r="AV175" s="13" t="s">
        <v>84</v>
      </c>
      <c r="AW175" s="13" t="s">
        <v>32</v>
      </c>
      <c r="AX175" s="13" t="s">
        <v>76</v>
      </c>
      <c r="AY175" s="262" t="s">
        <v>251</v>
      </c>
    </row>
    <row r="176" s="12" customFormat="1">
      <c r="A176" s="12"/>
      <c r="B176" s="242"/>
      <c r="C176" s="243"/>
      <c r="D176" s="234" t="s">
        <v>276</v>
      </c>
      <c r="E176" s="244" t="s">
        <v>1</v>
      </c>
      <c r="F176" s="245" t="s">
        <v>2433</v>
      </c>
      <c r="G176" s="243"/>
      <c r="H176" s="246">
        <v>605.26999999999998</v>
      </c>
      <c r="I176" s="247"/>
      <c r="J176" s="243"/>
      <c r="K176" s="243"/>
      <c r="L176" s="248"/>
      <c r="M176" s="249"/>
      <c r="N176" s="250"/>
      <c r="O176" s="250"/>
      <c r="P176" s="250"/>
      <c r="Q176" s="250"/>
      <c r="R176" s="250"/>
      <c r="S176" s="250"/>
      <c r="T176" s="251"/>
      <c r="U176" s="12"/>
      <c r="V176" s="12"/>
      <c r="W176" s="12"/>
      <c r="X176" s="12"/>
      <c r="Y176" s="12"/>
      <c r="Z176" s="12"/>
      <c r="AA176" s="12"/>
      <c r="AB176" s="12"/>
      <c r="AC176" s="12"/>
      <c r="AD176" s="12"/>
      <c r="AE176" s="12"/>
      <c r="AT176" s="252" t="s">
        <v>276</v>
      </c>
      <c r="AU176" s="252" t="s">
        <v>86</v>
      </c>
      <c r="AV176" s="12" t="s">
        <v>86</v>
      </c>
      <c r="AW176" s="12" t="s">
        <v>32</v>
      </c>
      <c r="AX176" s="12" t="s">
        <v>84</v>
      </c>
      <c r="AY176" s="252" t="s">
        <v>251</v>
      </c>
    </row>
    <row r="177" s="2" customFormat="1" ht="37.8" customHeight="1">
      <c r="A177" s="38"/>
      <c r="B177" s="39"/>
      <c r="C177" s="220" t="s">
        <v>299</v>
      </c>
      <c r="D177" s="220" t="s">
        <v>255</v>
      </c>
      <c r="E177" s="221" t="s">
        <v>1295</v>
      </c>
      <c r="F177" s="222" t="s">
        <v>1296</v>
      </c>
      <c r="G177" s="223" t="s">
        <v>592</v>
      </c>
      <c r="H177" s="224">
        <v>6052.6999999999998</v>
      </c>
      <c r="I177" s="225"/>
      <c r="J177" s="226">
        <f>ROUND(I177*H177,2)</f>
        <v>0</v>
      </c>
      <c r="K177" s="227"/>
      <c r="L177" s="44"/>
      <c r="M177" s="228" t="s">
        <v>1</v>
      </c>
      <c r="N177" s="229" t="s">
        <v>41</v>
      </c>
      <c r="O177" s="91"/>
      <c r="P177" s="230">
        <f>O177*H177</f>
        <v>0</v>
      </c>
      <c r="Q177" s="230">
        <v>0</v>
      </c>
      <c r="R177" s="230">
        <f>Q177*H177</f>
        <v>0</v>
      </c>
      <c r="S177" s="230">
        <v>0</v>
      </c>
      <c r="T177" s="231">
        <f>S177*H177</f>
        <v>0</v>
      </c>
      <c r="U177" s="38"/>
      <c r="V177" s="38"/>
      <c r="W177" s="38"/>
      <c r="X177" s="38"/>
      <c r="Y177" s="38"/>
      <c r="Z177" s="38"/>
      <c r="AA177" s="38"/>
      <c r="AB177" s="38"/>
      <c r="AC177" s="38"/>
      <c r="AD177" s="38"/>
      <c r="AE177" s="38"/>
      <c r="AR177" s="232" t="s">
        <v>254</v>
      </c>
      <c r="AT177" s="232" t="s">
        <v>255</v>
      </c>
      <c r="AU177" s="232" t="s">
        <v>86</v>
      </c>
      <c r="AY177" s="17" t="s">
        <v>251</v>
      </c>
      <c r="BE177" s="233">
        <f>IF(N177="základní",J177,0)</f>
        <v>0</v>
      </c>
      <c r="BF177" s="233">
        <f>IF(N177="snížená",J177,0)</f>
        <v>0</v>
      </c>
      <c r="BG177" s="233">
        <f>IF(N177="zákl. přenesená",J177,0)</f>
        <v>0</v>
      </c>
      <c r="BH177" s="233">
        <f>IF(N177="sníž. přenesená",J177,0)</f>
        <v>0</v>
      </c>
      <c r="BI177" s="233">
        <f>IF(N177="nulová",J177,0)</f>
        <v>0</v>
      </c>
      <c r="BJ177" s="17" t="s">
        <v>84</v>
      </c>
      <c r="BK177" s="233">
        <f>ROUND(I177*H177,2)</f>
        <v>0</v>
      </c>
      <c r="BL177" s="17" t="s">
        <v>254</v>
      </c>
      <c r="BM177" s="232" t="s">
        <v>3305</v>
      </c>
    </row>
    <row r="178" s="2" customFormat="1">
      <c r="A178" s="38"/>
      <c r="B178" s="39"/>
      <c r="C178" s="40"/>
      <c r="D178" s="234" t="s">
        <v>260</v>
      </c>
      <c r="E178" s="40"/>
      <c r="F178" s="235" t="s">
        <v>1298</v>
      </c>
      <c r="G178" s="40"/>
      <c r="H178" s="40"/>
      <c r="I178" s="236"/>
      <c r="J178" s="40"/>
      <c r="K178" s="40"/>
      <c r="L178" s="44"/>
      <c r="M178" s="237"/>
      <c r="N178" s="238"/>
      <c r="O178" s="91"/>
      <c r="P178" s="91"/>
      <c r="Q178" s="91"/>
      <c r="R178" s="91"/>
      <c r="S178" s="91"/>
      <c r="T178" s="92"/>
      <c r="U178" s="38"/>
      <c r="V178" s="38"/>
      <c r="W178" s="38"/>
      <c r="X178" s="38"/>
      <c r="Y178" s="38"/>
      <c r="Z178" s="38"/>
      <c r="AA178" s="38"/>
      <c r="AB178" s="38"/>
      <c r="AC178" s="38"/>
      <c r="AD178" s="38"/>
      <c r="AE178" s="38"/>
      <c r="AT178" s="17" t="s">
        <v>260</v>
      </c>
      <c r="AU178" s="17" t="s">
        <v>86</v>
      </c>
    </row>
    <row r="179" s="2" customFormat="1">
      <c r="A179" s="38"/>
      <c r="B179" s="39"/>
      <c r="C179" s="40"/>
      <c r="D179" s="240" t="s">
        <v>274</v>
      </c>
      <c r="E179" s="40"/>
      <c r="F179" s="241" t="s">
        <v>1299</v>
      </c>
      <c r="G179" s="40"/>
      <c r="H179" s="40"/>
      <c r="I179" s="236"/>
      <c r="J179" s="40"/>
      <c r="K179" s="40"/>
      <c r="L179" s="44"/>
      <c r="M179" s="237"/>
      <c r="N179" s="238"/>
      <c r="O179" s="91"/>
      <c r="P179" s="91"/>
      <c r="Q179" s="91"/>
      <c r="R179" s="91"/>
      <c r="S179" s="91"/>
      <c r="T179" s="92"/>
      <c r="U179" s="38"/>
      <c r="V179" s="38"/>
      <c r="W179" s="38"/>
      <c r="X179" s="38"/>
      <c r="Y179" s="38"/>
      <c r="Z179" s="38"/>
      <c r="AA179" s="38"/>
      <c r="AB179" s="38"/>
      <c r="AC179" s="38"/>
      <c r="AD179" s="38"/>
      <c r="AE179" s="38"/>
      <c r="AT179" s="17" t="s">
        <v>274</v>
      </c>
      <c r="AU179" s="17" t="s">
        <v>86</v>
      </c>
    </row>
    <row r="180" s="13" customFormat="1">
      <c r="A180" s="13"/>
      <c r="B180" s="253"/>
      <c r="C180" s="254"/>
      <c r="D180" s="234" t="s">
        <v>276</v>
      </c>
      <c r="E180" s="255" t="s">
        <v>1</v>
      </c>
      <c r="F180" s="256" t="s">
        <v>1300</v>
      </c>
      <c r="G180" s="254"/>
      <c r="H180" s="255" t="s">
        <v>1</v>
      </c>
      <c r="I180" s="257"/>
      <c r="J180" s="254"/>
      <c r="K180" s="254"/>
      <c r="L180" s="258"/>
      <c r="M180" s="259"/>
      <c r="N180" s="260"/>
      <c r="O180" s="260"/>
      <c r="P180" s="260"/>
      <c r="Q180" s="260"/>
      <c r="R180" s="260"/>
      <c r="S180" s="260"/>
      <c r="T180" s="261"/>
      <c r="U180" s="13"/>
      <c r="V180" s="13"/>
      <c r="W180" s="13"/>
      <c r="X180" s="13"/>
      <c r="Y180" s="13"/>
      <c r="Z180" s="13"/>
      <c r="AA180" s="13"/>
      <c r="AB180" s="13"/>
      <c r="AC180" s="13"/>
      <c r="AD180" s="13"/>
      <c r="AE180" s="13"/>
      <c r="AT180" s="262" t="s">
        <v>276</v>
      </c>
      <c r="AU180" s="262" t="s">
        <v>86</v>
      </c>
      <c r="AV180" s="13" t="s">
        <v>84</v>
      </c>
      <c r="AW180" s="13" t="s">
        <v>32</v>
      </c>
      <c r="AX180" s="13" t="s">
        <v>76</v>
      </c>
      <c r="AY180" s="262" t="s">
        <v>251</v>
      </c>
    </row>
    <row r="181" s="12" customFormat="1">
      <c r="A181" s="12"/>
      <c r="B181" s="242"/>
      <c r="C181" s="243"/>
      <c r="D181" s="234" t="s">
        <v>276</v>
      </c>
      <c r="E181" s="244" t="s">
        <v>1</v>
      </c>
      <c r="F181" s="245" t="s">
        <v>2465</v>
      </c>
      <c r="G181" s="243"/>
      <c r="H181" s="246">
        <v>6052.6999999999998</v>
      </c>
      <c r="I181" s="247"/>
      <c r="J181" s="243"/>
      <c r="K181" s="243"/>
      <c r="L181" s="248"/>
      <c r="M181" s="249"/>
      <c r="N181" s="250"/>
      <c r="O181" s="250"/>
      <c r="P181" s="250"/>
      <c r="Q181" s="250"/>
      <c r="R181" s="250"/>
      <c r="S181" s="250"/>
      <c r="T181" s="251"/>
      <c r="U181" s="12"/>
      <c r="V181" s="12"/>
      <c r="W181" s="12"/>
      <c r="X181" s="12"/>
      <c r="Y181" s="12"/>
      <c r="Z181" s="12"/>
      <c r="AA181" s="12"/>
      <c r="AB181" s="12"/>
      <c r="AC181" s="12"/>
      <c r="AD181" s="12"/>
      <c r="AE181" s="12"/>
      <c r="AT181" s="252" t="s">
        <v>276</v>
      </c>
      <c r="AU181" s="252" t="s">
        <v>86</v>
      </c>
      <c r="AV181" s="12" t="s">
        <v>86</v>
      </c>
      <c r="AW181" s="12" t="s">
        <v>32</v>
      </c>
      <c r="AX181" s="12" t="s">
        <v>84</v>
      </c>
      <c r="AY181" s="252" t="s">
        <v>251</v>
      </c>
    </row>
    <row r="182" s="2" customFormat="1" ht="24.15" customHeight="1">
      <c r="A182" s="38"/>
      <c r="B182" s="39"/>
      <c r="C182" s="220" t="s">
        <v>306</v>
      </c>
      <c r="D182" s="220" t="s">
        <v>255</v>
      </c>
      <c r="E182" s="221" t="s">
        <v>1302</v>
      </c>
      <c r="F182" s="222" t="s">
        <v>1303</v>
      </c>
      <c r="G182" s="223" t="s">
        <v>592</v>
      </c>
      <c r="H182" s="224">
        <v>1262.6400000000001</v>
      </c>
      <c r="I182" s="225"/>
      <c r="J182" s="226">
        <f>ROUND(I182*H182,2)</f>
        <v>0</v>
      </c>
      <c r="K182" s="227"/>
      <c r="L182" s="44"/>
      <c r="M182" s="228" t="s">
        <v>1</v>
      </c>
      <c r="N182" s="229" t="s">
        <v>41</v>
      </c>
      <c r="O182" s="91"/>
      <c r="P182" s="230">
        <f>O182*H182</f>
        <v>0</v>
      </c>
      <c r="Q182" s="230">
        <v>0</v>
      </c>
      <c r="R182" s="230">
        <f>Q182*H182</f>
        <v>0</v>
      </c>
      <c r="S182" s="230">
        <v>0</v>
      </c>
      <c r="T182" s="231">
        <f>S182*H182</f>
        <v>0</v>
      </c>
      <c r="U182" s="38"/>
      <c r="V182" s="38"/>
      <c r="W182" s="38"/>
      <c r="X182" s="38"/>
      <c r="Y182" s="38"/>
      <c r="Z182" s="38"/>
      <c r="AA182" s="38"/>
      <c r="AB182" s="38"/>
      <c r="AC182" s="38"/>
      <c r="AD182" s="38"/>
      <c r="AE182" s="38"/>
      <c r="AR182" s="232" t="s">
        <v>254</v>
      </c>
      <c r="AT182" s="232" t="s">
        <v>255</v>
      </c>
      <c r="AU182" s="232" t="s">
        <v>86</v>
      </c>
      <c r="AY182" s="17" t="s">
        <v>251</v>
      </c>
      <c r="BE182" s="233">
        <f>IF(N182="základní",J182,0)</f>
        <v>0</v>
      </c>
      <c r="BF182" s="233">
        <f>IF(N182="snížená",J182,0)</f>
        <v>0</v>
      </c>
      <c r="BG182" s="233">
        <f>IF(N182="zákl. přenesená",J182,0)</f>
        <v>0</v>
      </c>
      <c r="BH182" s="233">
        <f>IF(N182="sníž. přenesená",J182,0)</f>
        <v>0</v>
      </c>
      <c r="BI182" s="233">
        <f>IF(N182="nulová",J182,0)</f>
        <v>0</v>
      </c>
      <c r="BJ182" s="17" t="s">
        <v>84</v>
      </c>
      <c r="BK182" s="233">
        <f>ROUND(I182*H182,2)</f>
        <v>0</v>
      </c>
      <c r="BL182" s="17" t="s">
        <v>254</v>
      </c>
      <c r="BM182" s="232" t="s">
        <v>3306</v>
      </c>
    </row>
    <row r="183" s="2" customFormat="1">
      <c r="A183" s="38"/>
      <c r="B183" s="39"/>
      <c r="C183" s="40"/>
      <c r="D183" s="234" t="s">
        <v>260</v>
      </c>
      <c r="E183" s="40"/>
      <c r="F183" s="235" t="s">
        <v>1305</v>
      </c>
      <c r="G183" s="40"/>
      <c r="H183" s="40"/>
      <c r="I183" s="236"/>
      <c r="J183" s="40"/>
      <c r="K183" s="40"/>
      <c r="L183" s="44"/>
      <c r="M183" s="237"/>
      <c r="N183" s="238"/>
      <c r="O183" s="91"/>
      <c r="P183" s="91"/>
      <c r="Q183" s="91"/>
      <c r="R183" s="91"/>
      <c r="S183" s="91"/>
      <c r="T183" s="92"/>
      <c r="U183" s="38"/>
      <c r="V183" s="38"/>
      <c r="W183" s="38"/>
      <c r="X183" s="38"/>
      <c r="Y183" s="38"/>
      <c r="Z183" s="38"/>
      <c r="AA183" s="38"/>
      <c r="AB183" s="38"/>
      <c r="AC183" s="38"/>
      <c r="AD183" s="38"/>
      <c r="AE183" s="38"/>
      <c r="AT183" s="17" t="s">
        <v>260</v>
      </c>
      <c r="AU183" s="17" t="s">
        <v>86</v>
      </c>
    </row>
    <row r="184" s="2" customFormat="1">
      <c r="A184" s="38"/>
      <c r="B184" s="39"/>
      <c r="C184" s="40"/>
      <c r="D184" s="240" t="s">
        <v>274</v>
      </c>
      <c r="E184" s="40"/>
      <c r="F184" s="241" t="s">
        <v>1306</v>
      </c>
      <c r="G184" s="40"/>
      <c r="H184" s="40"/>
      <c r="I184" s="236"/>
      <c r="J184" s="40"/>
      <c r="K184" s="40"/>
      <c r="L184" s="44"/>
      <c r="M184" s="237"/>
      <c r="N184" s="238"/>
      <c r="O184" s="91"/>
      <c r="P184" s="91"/>
      <c r="Q184" s="91"/>
      <c r="R184" s="91"/>
      <c r="S184" s="91"/>
      <c r="T184" s="92"/>
      <c r="U184" s="38"/>
      <c r="V184" s="38"/>
      <c r="W184" s="38"/>
      <c r="X184" s="38"/>
      <c r="Y184" s="38"/>
      <c r="Z184" s="38"/>
      <c r="AA184" s="38"/>
      <c r="AB184" s="38"/>
      <c r="AC184" s="38"/>
      <c r="AD184" s="38"/>
      <c r="AE184" s="38"/>
      <c r="AT184" s="17" t="s">
        <v>274</v>
      </c>
      <c r="AU184" s="17" t="s">
        <v>86</v>
      </c>
    </row>
    <row r="185" s="12" customFormat="1">
      <c r="A185" s="12"/>
      <c r="B185" s="242"/>
      <c r="C185" s="243"/>
      <c r="D185" s="234" t="s">
        <v>276</v>
      </c>
      <c r="E185" s="244" t="s">
        <v>1</v>
      </c>
      <c r="F185" s="245" t="s">
        <v>2467</v>
      </c>
      <c r="G185" s="243"/>
      <c r="H185" s="246">
        <v>1262.6400000000001</v>
      </c>
      <c r="I185" s="247"/>
      <c r="J185" s="243"/>
      <c r="K185" s="243"/>
      <c r="L185" s="248"/>
      <c r="M185" s="249"/>
      <c r="N185" s="250"/>
      <c r="O185" s="250"/>
      <c r="P185" s="250"/>
      <c r="Q185" s="250"/>
      <c r="R185" s="250"/>
      <c r="S185" s="250"/>
      <c r="T185" s="251"/>
      <c r="U185" s="12"/>
      <c r="V185" s="12"/>
      <c r="W185" s="12"/>
      <c r="X185" s="12"/>
      <c r="Y185" s="12"/>
      <c r="Z185" s="12"/>
      <c r="AA185" s="12"/>
      <c r="AB185" s="12"/>
      <c r="AC185" s="12"/>
      <c r="AD185" s="12"/>
      <c r="AE185" s="12"/>
      <c r="AT185" s="252" t="s">
        <v>276</v>
      </c>
      <c r="AU185" s="252" t="s">
        <v>86</v>
      </c>
      <c r="AV185" s="12" t="s">
        <v>86</v>
      </c>
      <c r="AW185" s="12" t="s">
        <v>32</v>
      </c>
      <c r="AX185" s="12" t="s">
        <v>84</v>
      </c>
      <c r="AY185" s="252" t="s">
        <v>251</v>
      </c>
    </row>
    <row r="186" s="2" customFormat="1" ht="24.15" customHeight="1">
      <c r="A186" s="38"/>
      <c r="B186" s="39"/>
      <c r="C186" s="220" t="s">
        <v>311</v>
      </c>
      <c r="D186" s="220" t="s">
        <v>255</v>
      </c>
      <c r="E186" s="221" t="s">
        <v>1308</v>
      </c>
      <c r="F186" s="222" t="s">
        <v>1309</v>
      </c>
      <c r="G186" s="223" t="s">
        <v>592</v>
      </c>
      <c r="H186" s="224">
        <v>605.26999999999998</v>
      </c>
      <c r="I186" s="225"/>
      <c r="J186" s="226">
        <f>ROUND(I186*H186,2)</f>
        <v>0</v>
      </c>
      <c r="K186" s="227"/>
      <c r="L186" s="44"/>
      <c r="M186" s="228" t="s">
        <v>1</v>
      </c>
      <c r="N186" s="229" t="s">
        <v>41</v>
      </c>
      <c r="O186" s="91"/>
      <c r="P186" s="230">
        <f>O186*H186</f>
        <v>0</v>
      </c>
      <c r="Q186" s="230">
        <v>0</v>
      </c>
      <c r="R186" s="230">
        <f>Q186*H186</f>
        <v>0</v>
      </c>
      <c r="S186" s="230">
        <v>0</v>
      </c>
      <c r="T186" s="231">
        <f>S186*H186</f>
        <v>0</v>
      </c>
      <c r="U186" s="38"/>
      <c r="V186" s="38"/>
      <c r="W186" s="38"/>
      <c r="X186" s="38"/>
      <c r="Y186" s="38"/>
      <c r="Z186" s="38"/>
      <c r="AA186" s="38"/>
      <c r="AB186" s="38"/>
      <c r="AC186" s="38"/>
      <c r="AD186" s="38"/>
      <c r="AE186" s="38"/>
      <c r="AR186" s="232" t="s">
        <v>254</v>
      </c>
      <c r="AT186" s="232" t="s">
        <v>255</v>
      </c>
      <c r="AU186" s="232" t="s">
        <v>86</v>
      </c>
      <c r="AY186" s="17" t="s">
        <v>251</v>
      </c>
      <c r="BE186" s="233">
        <f>IF(N186="základní",J186,0)</f>
        <v>0</v>
      </c>
      <c r="BF186" s="233">
        <f>IF(N186="snížená",J186,0)</f>
        <v>0</v>
      </c>
      <c r="BG186" s="233">
        <f>IF(N186="zákl. přenesená",J186,0)</f>
        <v>0</v>
      </c>
      <c r="BH186" s="233">
        <f>IF(N186="sníž. přenesená",J186,0)</f>
        <v>0</v>
      </c>
      <c r="BI186" s="233">
        <f>IF(N186="nulová",J186,0)</f>
        <v>0</v>
      </c>
      <c r="BJ186" s="17" t="s">
        <v>84</v>
      </c>
      <c r="BK186" s="233">
        <f>ROUND(I186*H186,2)</f>
        <v>0</v>
      </c>
      <c r="BL186" s="17" t="s">
        <v>254</v>
      </c>
      <c r="BM186" s="232" t="s">
        <v>3307</v>
      </c>
    </row>
    <row r="187" s="2" customFormat="1">
      <c r="A187" s="38"/>
      <c r="B187" s="39"/>
      <c r="C187" s="40"/>
      <c r="D187" s="234" t="s">
        <v>260</v>
      </c>
      <c r="E187" s="40"/>
      <c r="F187" s="235" t="s">
        <v>1311</v>
      </c>
      <c r="G187" s="40"/>
      <c r="H187" s="40"/>
      <c r="I187" s="236"/>
      <c r="J187" s="40"/>
      <c r="K187" s="40"/>
      <c r="L187" s="44"/>
      <c r="M187" s="237"/>
      <c r="N187" s="238"/>
      <c r="O187" s="91"/>
      <c r="P187" s="91"/>
      <c r="Q187" s="91"/>
      <c r="R187" s="91"/>
      <c r="S187" s="91"/>
      <c r="T187" s="92"/>
      <c r="U187" s="38"/>
      <c r="V187" s="38"/>
      <c r="W187" s="38"/>
      <c r="X187" s="38"/>
      <c r="Y187" s="38"/>
      <c r="Z187" s="38"/>
      <c r="AA187" s="38"/>
      <c r="AB187" s="38"/>
      <c r="AC187" s="38"/>
      <c r="AD187" s="38"/>
      <c r="AE187" s="38"/>
      <c r="AT187" s="17" t="s">
        <v>260</v>
      </c>
      <c r="AU187" s="17" t="s">
        <v>86</v>
      </c>
    </row>
    <row r="188" s="2" customFormat="1">
      <c r="A188" s="38"/>
      <c r="B188" s="39"/>
      <c r="C188" s="40"/>
      <c r="D188" s="240" t="s">
        <v>274</v>
      </c>
      <c r="E188" s="40"/>
      <c r="F188" s="241" t="s">
        <v>1312</v>
      </c>
      <c r="G188" s="40"/>
      <c r="H188" s="40"/>
      <c r="I188" s="236"/>
      <c r="J188" s="40"/>
      <c r="K188" s="40"/>
      <c r="L188" s="44"/>
      <c r="M188" s="237"/>
      <c r="N188" s="238"/>
      <c r="O188" s="91"/>
      <c r="P188" s="91"/>
      <c r="Q188" s="91"/>
      <c r="R188" s="91"/>
      <c r="S188" s="91"/>
      <c r="T188" s="92"/>
      <c r="U188" s="38"/>
      <c r="V188" s="38"/>
      <c r="W188" s="38"/>
      <c r="X188" s="38"/>
      <c r="Y188" s="38"/>
      <c r="Z188" s="38"/>
      <c r="AA188" s="38"/>
      <c r="AB188" s="38"/>
      <c r="AC188" s="38"/>
      <c r="AD188" s="38"/>
      <c r="AE188" s="38"/>
      <c r="AT188" s="17" t="s">
        <v>274</v>
      </c>
      <c r="AU188" s="17" t="s">
        <v>86</v>
      </c>
    </row>
    <row r="189" s="13" customFormat="1">
      <c r="A189" s="13"/>
      <c r="B189" s="253"/>
      <c r="C189" s="254"/>
      <c r="D189" s="234" t="s">
        <v>276</v>
      </c>
      <c r="E189" s="255" t="s">
        <v>1</v>
      </c>
      <c r="F189" s="256" t="s">
        <v>1313</v>
      </c>
      <c r="G189" s="254"/>
      <c r="H189" s="255" t="s">
        <v>1</v>
      </c>
      <c r="I189" s="257"/>
      <c r="J189" s="254"/>
      <c r="K189" s="254"/>
      <c r="L189" s="258"/>
      <c r="M189" s="259"/>
      <c r="N189" s="260"/>
      <c r="O189" s="260"/>
      <c r="P189" s="260"/>
      <c r="Q189" s="260"/>
      <c r="R189" s="260"/>
      <c r="S189" s="260"/>
      <c r="T189" s="261"/>
      <c r="U189" s="13"/>
      <c r="V189" s="13"/>
      <c r="W189" s="13"/>
      <c r="X189" s="13"/>
      <c r="Y189" s="13"/>
      <c r="Z189" s="13"/>
      <c r="AA189" s="13"/>
      <c r="AB189" s="13"/>
      <c r="AC189" s="13"/>
      <c r="AD189" s="13"/>
      <c r="AE189" s="13"/>
      <c r="AT189" s="262" t="s">
        <v>276</v>
      </c>
      <c r="AU189" s="262" t="s">
        <v>86</v>
      </c>
      <c r="AV189" s="13" t="s">
        <v>84</v>
      </c>
      <c r="AW189" s="13" t="s">
        <v>32</v>
      </c>
      <c r="AX189" s="13" t="s">
        <v>76</v>
      </c>
      <c r="AY189" s="262" t="s">
        <v>251</v>
      </c>
    </row>
    <row r="190" s="12" customFormat="1">
      <c r="A190" s="12"/>
      <c r="B190" s="242"/>
      <c r="C190" s="243"/>
      <c r="D190" s="234" t="s">
        <v>276</v>
      </c>
      <c r="E190" s="244" t="s">
        <v>1</v>
      </c>
      <c r="F190" s="245" t="s">
        <v>2433</v>
      </c>
      <c r="G190" s="243"/>
      <c r="H190" s="246">
        <v>605.26999999999998</v>
      </c>
      <c r="I190" s="247"/>
      <c r="J190" s="243"/>
      <c r="K190" s="243"/>
      <c r="L190" s="248"/>
      <c r="M190" s="249"/>
      <c r="N190" s="250"/>
      <c r="O190" s="250"/>
      <c r="P190" s="250"/>
      <c r="Q190" s="250"/>
      <c r="R190" s="250"/>
      <c r="S190" s="250"/>
      <c r="T190" s="251"/>
      <c r="U190" s="12"/>
      <c r="V190" s="12"/>
      <c r="W190" s="12"/>
      <c r="X190" s="12"/>
      <c r="Y190" s="12"/>
      <c r="Z190" s="12"/>
      <c r="AA190" s="12"/>
      <c r="AB190" s="12"/>
      <c r="AC190" s="12"/>
      <c r="AD190" s="12"/>
      <c r="AE190" s="12"/>
      <c r="AT190" s="252" t="s">
        <v>276</v>
      </c>
      <c r="AU190" s="252" t="s">
        <v>86</v>
      </c>
      <c r="AV190" s="12" t="s">
        <v>86</v>
      </c>
      <c r="AW190" s="12" t="s">
        <v>32</v>
      </c>
      <c r="AX190" s="12" t="s">
        <v>84</v>
      </c>
      <c r="AY190" s="252" t="s">
        <v>251</v>
      </c>
    </row>
    <row r="191" s="2" customFormat="1" ht="24.15" customHeight="1">
      <c r="A191" s="38"/>
      <c r="B191" s="39"/>
      <c r="C191" s="220" t="s">
        <v>319</v>
      </c>
      <c r="D191" s="220" t="s">
        <v>255</v>
      </c>
      <c r="E191" s="221" t="s">
        <v>1314</v>
      </c>
      <c r="F191" s="222" t="s">
        <v>1315</v>
      </c>
      <c r="G191" s="223" t="s">
        <v>592</v>
      </c>
      <c r="H191" s="224">
        <v>43</v>
      </c>
      <c r="I191" s="225"/>
      <c r="J191" s="226">
        <f>ROUND(I191*H191,2)</f>
        <v>0</v>
      </c>
      <c r="K191" s="227"/>
      <c r="L191" s="44"/>
      <c r="M191" s="228" t="s">
        <v>1</v>
      </c>
      <c r="N191" s="229" t="s">
        <v>41</v>
      </c>
      <c r="O191" s="91"/>
      <c r="P191" s="230">
        <f>O191*H191</f>
        <v>0</v>
      </c>
      <c r="Q191" s="230">
        <v>0</v>
      </c>
      <c r="R191" s="230">
        <f>Q191*H191</f>
        <v>0</v>
      </c>
      <c r="S191" s="230">
        <v>0</v>
      </c>
      <c r="T191" s="231">
        <f>S191*H191</f>
        <v>0</v>
      </c>
      <c r="U191" s="38"/>
      <c r="V191" s="38"/>
      <c r="W191" s="38"/>
      <c r="X191" s="38"/>
      <c r="Y191" s="38"/>
      <c r="Z191" s="38"/>
      <c r="AA191" s="38"/>
      <c r="AB191" s="38"/>
      <c r="AC191" s="38"/>
      <c r="AD191" s="38"/>
      <c r="AE191" s="38"/>
      <c r="AR191" s="232" t="s">
        <v>254</v>
      </c>
      <c r="AT191" s="232" t="s">
        <v>255</v>
      </c>
      <c r="AU191" s="232" t="s">
        <v>86</v>
      </c>
      <c r="AY191" s="17" t="s">
        <v>251</v>
      </c>
      <c r="BE191" s="233">
        <f>IF(N191="základní",J191,0)</f>
        <v>0</v>
      </c>
      <c r="BF191" s="233">
        <f>IF(N191="snížená",J191,0)</f>
        <v>0</v>
      </c>
      <c r="BG191" s="233">
        <f>IF(N191="zákl. přenesená",J191,0)</f>
        <v>0</v>
      </c>
      <c r="BH191" s="233">
        <f>IF(N191="sníž. přenesená",J191,0)</f>
        <v>0</v>
      </c>
      <c r="BI191" s="233">
        <f>IF(N191="nulová",J191,0)</f>
        <v>0</v>
      </c>
      <c r="BJ191" s="17" t="s">
        <v>84</v>
      </c>
      <c r="BK191" s="233">
        <f>ROUND(I191*H191,2)</f>
        <v>0</v>
      </c>
      <c r="BL191" s="17" t="s">
        <v>254</v>
      </c>
      <c r="BM191" s="232" t="s">
        <v>3308</v>
      </c>
    </row>
    <row r="192" s="2" customFormat="1">
      <c r="A192" s="38"/>
      <c r="B192" s="39"/>
      <c r="C192" s="40"/>
      <c r="D192" s="234" t="s">
        <v>260</v>
      </c>
      <c r="E192" s="40"/>
      <c r="F192" s="235" t="s">
        <v>1317</v>
      </c>
      <c r="G192" s="40"/>
      <c r="H192" s="40"/>
      <c r="I192" s="236"/>
      <c r="J192" s="40"/>
      <c r="K192" s="40"/>
      <c r="L192" s="44"/>
      <c r="M192" s="237"/>
      <c r="N192" s="238"/>
      <c r="O192" s="91"/>
      <c r="P192" s="91"/>
      <c r="Q192" s="91"/>
      <c r="R192" s="91"/>
      <c r="S192" s="91"/>
      <c r="T192" s="92"/>
      <c r="U192" s="38"/>
      <c r="V192" s="38"/>
      <c r="W192" s="38"/>
      <c r="X192" s="38"/>
      <c r="Y192" s="38"/>
      <c r="Z192" s="38"/>
      <c r="AA192" s="38"/>
      <c r="AB192" s="38"/>
      <c r="AC192" s="38"/>
      <c r="AD192" s="38"/>
      <c r="AE192" s="38"/>
      <c r="AT192" s="17" t="s">
        <v>260</v>
      </c>
      <c r="AU192" s="17" t="s">
        <v>86</v>
      </c>
    </row>
    <row r="193" s="2" customFormat="1">
      <c r="A193" s="38"/>
      <c r="B193" s="39"/>
      <c r="C193" s="40"/>
      <c r="D193" s="240" t="s">
        <v>274</v>
      </c>
      <c r="E193" s="40"/>
      <c r="F193" s="241" t="s">
        <v>1318</v>
      </c>
      <c r="G193" s="40"/>
      <c r="H193" s="40"/>
      <c r="I193" s="236"/>
      <c r="J193" s="40"/>
      <c r="K193" s="40"/>
      <c r="L193" s="44"/>
      <c r="M193" s="237"/>
      <c r="N193" s="238"/>
      <c r="O193" s="91"/>
      <c r="P193" s="91"/>
      <c r="Q193" s="91"/>
      <c r="R193" s="91"/>
      <c r="S193" s="91"/>
      <c r="T193" s="92"/>
      <c r="U193" s="38"/>
      <c r="V193" s="38"/>
      <c r="W193" s="38"/>
      <c r="X193" s="38"/>
      <c r="Y193" s="38"/>
      <c r="Z193" s="38"/>
      <c r="AA193" s="38"/>
      <c r="AB193" s="38"/>
      <c r="AC193" s="38"/>
      <c r="AD193" s="38"/>
      <c r="AE193" s="38"/>
      <c r="AT193" s="17" t="s">
        <v>274</v>
      </c>
      <c r="AU193" s="17" t="s">
        <v>86</v>
      </c>
    </row>
    <row r="194" s="13" customFormat="1">
      <c r="A194" s="13"/>
      <c r="B194" s="253"/>
      <c r="C194" s="254"/>
      <c r="D194" s="234" t="s">
        <v>276</v>
      </c>
      <c r="E194" s="255" t="s">
        <v>1</v>
      </c>
      <c r="F194" s="256" t="s">
        <v>1359</v>
      </c>
      <c r="G194" s="254"/>
      <c r="H194" s="255" t="s">
        <v>1</v>
      </c>
      <c r="I194" s="257"/>
      <c r="J194" s="254"/>
      <c r="K194" s="254"/>
      <c r="L194" s="258"/>
      <c r="M194" s="259"/>
      <c r="N194" s="260"/>
      <c r="O194" s="260"/>
      <c r="P194" s="260"/>
      <c r="Q194" s="260"/>
      <c r="R194" s="260"/>
      <c r="S194" s="260"/>
      <c r="T194" s="261"/>
      <c r="U194" s="13"/>
      <c r="V194" s="13"/>
      <c r="W194" s="13"/>
      <c r="X194" s="13"/>
      <c r="Y194" s="13"/>
      <c r="Z194" s="13"/>
      <c r="AA194" s="13"/>
      <c r="AB194" s="13"/>
      <c r="AC194" s="13"/>
      <c r="AD194" s="13"/>
      <c r="AE194" s="13"/>
      <c r="AT194" s="262" t="s">
        <v>276</v>
      </c>
      <c r="AU194" s="262" t="s">
        <v>86</v>
      </c>
      <c r="AV194" s="13" t="s">
        <v>84</v>
      </c>
      <c r="AW194" s="13" t="s">
        <v>32</v>
      </c>
      <c r="AX194" s="13" t="s">
        <v>76</v>
      </c>
      <c r="AY194" s="262" t="s">
        <v>251</v>
      </c>
    </row>
    <row r="195" s="12" customFormat="1">
      <c r="A195" s="12"/>
      <c r="B195" s="242"/>
      <c r="C195" s="243"/>
      <c r="D195" s="234" t="s">
        <v>276</v>
      </c>
      <c r="E195" s="244" t="s">
        <v>2445</v>
      </c>
      <c r="F195" s="245" t="s">
        <v>3309</v>
      </c>
      <c r="G195" s="243"/>
      <c r="H195" s="246">
        <v>43</v>
      </c>
      <c r="I195" s="247"/>
      <c r="J195" s="243"/>
      <c r="K195" s="243"/>
      <c r="L195" s="248"/>
      <c r="M195" s="249"/>
      <c r="N195" s="250"/>
      <c r="O195" s="250"/>
      <c r="P195" s="250"/>
      <c r="Q195" s="250"/>
      <c r="R195" s="250"/>
      <c r="S195" s="250"/>
      <c r="T195" s="251"/>
      <c r="U195" s="12"/>
      <c r="V195" s="12"/>
      <c r="W195" s="12"/>
      <c r="X195" s="12"/>
      <c r="Y195" s="12"/>
      <c r="Z195" s="12"/>
      <c r="AA195" s="12"/>
      <c r="AB195" s="12"/>
      <c r="AC195" s="12"/>
      <c r="AD195" s="12"/>
      <c r="AE195" s="12"/>
      <c r="AT195" s="252" t="s">
        <v>276</v>
      </c>
      <c r="AU195" s="252" t="s">
        <v>86</v>
      </c>
      <c r="AV195" s="12" t="s">
        <v>86</v>
      </c>
      <c r="AW195" s="12" t="s">
        <v>32</v>
      </c>
      <c r="AX195" s="12" t="s">
        <v>84</v>
      </c>
      <c r="AY195" s="252" t="s">
        <v>251</v>
      </c>
    </row>
    <row r="196" s="2" customFormat="1" ht="33" customHeight="1">
      <c r="A196" s="38"/>
      <c r="B196" s="39"/>
      <c r="C196" s="220" t="s">
        <v>8</v>
      </c>
      <c r="D196" s="220" t="s">
        <v>255</v>
      </c>
      <c r="E196" s="221" t="s">
        <v>1321</v>
      </c>
      <c r="F196" s="222" t="s">
        <v>1322</v>
      </c>
      <c r="G196" s="223" t="s">
        <v>592</v>
      </c>
      <c r="H196" s="224">
        <v>605.26999999999998</v>
      </c>
      <c r="I196" s="225"/>
      <c r="J196" s="226">
        <f>ROUND(I196*H196,2)</f>
        <v>0</v>
      </c>
      <c r="K196" s="227"/>
      <c r="L196" s="44"/>
      <c r="M196" s="228" t="s">
        <v>1</v>
      </c>
      <c r="N196" s="229" t="s">
        <v>41</v>
      </c>
      <c r="O196" s="91"/>
      <c r="P196" s="230">
        <f>O196*H196</f>
        <v>0</v>
      </c>
      <c r="Q196" s="230">
        <v>0</v>
      </c>
      <c r="R196" s="230">
        <f>Q196*H196</f>
        <v>0</v>
      </c>
      <c r="S196" s="230">
        <v>0</v>
      </c>
      <c r="T196" s="231">
        <f>S196*H196</f>
        <v>0</v>
      </c>
      <c r="U196" s="38"/>
      <c r="V196" s="38"/>
      <c r="W196" s="38"/>
      <c r="X196" s="38"/>
      <c r="Y196" s="38"/>
      <c r="Z196" s="38"/>
      <c r="AA196" s="38"/>
      <c r="AB196" s="38"/>
      <c r="AC196" s="38"/>
      <c r="AD196" s="38"/>
      <c r="AE196" s="38"/>
      <c r="AR196" s="232" t="s">
        <v>254</v>
      </c>
      <c r="AT196" s="232" t="s">
        <v>255</v>
      </c>
      <c r="AU196" s="232" t="s">
        <v>86</v>
      </c>
      <c r="AY196" s="17" t="s">
        <v>251</v>
      </c>
      <c r="BE196" s="233">
        <f>IF(N196="základní",J196,0)</f>
        <v>0</v>
      </c>
      <c r="BF196" s="233">
        <f>IF(N196="snížená",J196,0)</f>
        <v>0</v>
      </c>
      <c r="BG196" s="233">
        <f>IF(N196="zákl. přenesená",J196,0)</f>
        <v>0</v>
      </c>
      <c r="BH196" s="233">
        <f>IF(N196="sníž. přenesená",J196,0)</f>
        <v>0</v>
      </c>
      <c r="BI196" s="233">
        <f>IF(N196="nulová",J196,0)</f>
        <v>0</v>
      </c>
      <c r="BJ196" s="17" t="s">
        <v>84</v>
      </c>
      <c r="BK196" s="233">
        <f>ROUND(I196*H196,2)</f>
        <v>0</v>
      </c>
      <c r="BL196" s="17" t="s">
        <v>254</v>
      </c>
      <c r="BM196" s="232" t="s">
        <v>3310</v>
      </c>
    </row>
    <row r="197" s="2" customFormat="1">
      <c r="A197" s="38"/>
      <c r="B197" s="39"/>
      <c r="C197" s="40"/>
      <c r="D197" s="234" t="s">
        <v>260</v>
      </c>
      <c r="E197" s="40"/>
      <c r="F197" s="235" t="s">
        <v>1324</v>
      </c>
      <c r="G197" s="40"/>
      <c r="H197" s="40"/>
      <c r="I197" s="236"/>
      <c r="J197" s="40"/>
      <c r="K197" s="40"/>
      <c r="L197" s="44"/>
      <c r="M197" s="237"/>
      <c r="N197" s="238"/>
      <c r="O197" s="91"/>
      <c r="P197" s="91"/>
      <c r="Q197" s="91"/>
      <c r="R197" s="91"/>
      <c r="S197" s="91"/>
      <c r="T197" s="92"/>
      <c r="U197" s="38"/>
      <c r="V197" s="38"/>
      <c r="W197" s="38"/>
      <c r="X197" s="38"/>
      <c r="Y197" s="38"/>
      <c r="Z197" s="38"/>
      <c r="AA197" s="38"/>
      <c r="AB197" s="38"/>
      <c r="AC197" s="38"/>
      <c r="AD197" s="38"/>
      <c r="AE197" s="38"/>
      <c r="AT197" s="17" t="s">
        <v>260</v>
      </c>
      <c r="AU197" s="17" t="s">
        <v>86</v>
      </c>
    </row>
    <row r="198" s="2" customFormat="1">
      <c r="A198" s="38"/>
      <c r="B198" s="39"/>
      <c r="C198" s="40"/>
      <c r="D198" s="240" t="s">
        <v>274</v>
      </c>
      <c r="E198" s="40"/>
      <c r="F198" s="241" t="s">
        <v>1325</v>
      </c>
      <c r="G198" s="40"/>
      <c r="H198" s="40"/>
      <c r="I198" s="236"/>
      <c r="J198" s="40"/>
      <c r="K198" s="40"/>
      <c r="L198" s="44"/>
      <c r="M198" s="237"/>
      <c r="N198" s="238"/>
      <c r="O198" s="91"/>
      <c r="P198" s="91"/>
      <c r="Q198" s="91"/>
      <c r="R198" s="91"/>
      <c r="S198" s="91"/>
      <c r="T198" s="92"/>
      <c r="U198" s="38"/>
      <c r="V198" s="38"/>
      <c r="W198" s="38"/>
      <c r="X198" s="38"/>
      <c r="Y198" s="38"/>
      <c r="Z198" s="38"/>
      <c r="AA198" s="38"/>
      <c r="AB198" s="38"/>
      <c r="AC198" s="38"/>
      <c r="AD198" s="38"/>
      <c r="AE198" s="38"/>
      <c r="AT198" s="17" t="s">
        <v>274</v>
      </c>
      <c r="AU198" s="17" t="s">
        <v>86</v>
      </c>
    </row>
    <row r="199" s="13" customFormat="1">
      <c r="A199" s="13"/>
      <c r="B199" s="253"/>
      <c r="C199" s="254"/>
      <c r="D199" s="234" t="s">
        <v>276</v>
      </c>
      <c r="E199" s="255" t="s">
        <v>1</v>
      </c>
      <c r="F199" s="256" t="s">
        <v>1255</v>
      </c>
      <c r="G199" s="254"/>
      <c r="H199" s="255" t="s">
        <v>1</v>
      </c>
      <c r="I199" s="257"/>
      <c r="J199" s="254"/>
      <c r="K199" s="254"/>
      <c r="L199" s="258"/>
      <c r="M199" s="259"/>
      <c r="N199" s="260"/>
      <c r="O199" s="260"/>
      <c r="P199" s="260"/>
      <c r="Q199" s="260"/>
      <c r="R199" s="260"/>
      <c r="S199" s="260"/>
      <c r="T199" s="261"/>
      <c r="U199" s="13"/>
      <c r="V199" s="13"/>
      <c r="W199" s="13"/>
      <c r="X199" s="13"/>
      <c r="Y199" s="13"/>
      <c r="Z199" s="13"/>
      <c r="AA199" s="13"/>
      <c r="AB199" s="13"/>
      <c r="AC199" s="13"/>
      <c r="AD199" s="13"/>
      <c r="AE199" s="13"/>
      <c r="AT199" s="262" t="s">
        <v>276</v>
      </c>
      <c r="AU199" s="262" t="s">
        <v>86</v>
      </c>
      <c r="AV199" s="13" t="s">
        <v>84</v>
      </c>
      <c r="AW199" s="13" t="s">
        <v>32</v>
      </c>
      <c r="AX199" s="13" t="s">
        <v>76</v>
      </c>
      <c r="AY199" s="262" t="s">
        <v>251</v>
      </c>
    </row>
    <row r="200" s="13" customFormat="1">
      <c r="A200" s="13"/>
      <c r="B200" s="253"/>
      <c r="C200" s="254"/>
      <c r="D200" s="234" t="s">
        <v>276</v>
      </c>
      <c r="E200" s="255" t="s">
        <v>1</v>
      </c>
      <c r="F200" s="256" t="s">
        <v>1326</v>
      </c>
      <c r="G200" s="254"/>
      <c r="H200" s="255" t="s">
        <v>1</v>
      </c>
      <c r="I200" s="257"/>
      <c r="J200" s="254"/>
      <c r="K200" s="254"/>
      <c r="L200" s="258"/>
      <c r="M200" s="259"/>
      <c r="N200" s="260"/>
      <c r="O200" s="260"/>
      <c r="P200" s="260"/>
      <c r="Q200" s="260"/>
      <c r="R200" s="260"/>
      <c r="S200" s="260"/>
      <c r="T200" s="261"/>
      <c r="U200" s="13"/>
      <c r="V200" s="13"/>
      <c r="W200" s="13"/>
      <c r="X200" s="13"/>
      <c r="Y200" s="13"/>
      <c r="Z200" s="13"/>
      <c r="AA200" s="13"/>
      <c r="AB200" s="13"/>
      <c r="AC200" s="13"/>
      <c r="AD200" s="13"/>
      <c r="AE200" s="13"/>
      <c r="AT200" s="262" t="s">
        <v>276</v>
      </c>
      <c r="AU200" s="262" t="s">
        <v>86</v>
      </c>
      <c r="AV200" s="13" t="s">
        <v>84</v>
      </c>
      <c r="AW200" s="13" t="s">
        <v>32</v>
      </c>
      <c r="AX200" s="13" t="s">
        <v>76</v>
      </c>
      <c r="AY200" s="262" t="s">
        <v>251</v>
      </c>
    </row>
    <row r="201" s="12" customFormat="1">
      <c r="A201" s="12"/>
      <c r="B201" s="242"/>
      <c r="C201" s="243"/>
      <c r="D201" s="234" t="s">
        <v>276</v>
      </c>
      <c r="E201" s="244" t="s">
        <v>1</v>
      </c>
      <c r="F201" s="245" t="s">
        <v>3291</v>
      </c>
      <c r="G201" s="243"/>
      <c r="H201" s="246">
        <v>512.87</v>
      </c>
      <c r="I201" s="247"/>
      <c r="J201" s="243"/>
      <c r="K201" s="243"/>
      <c r="L201" s="248"/>
      <c r="M201" s="249"/>
      <c r="N201" s="250"/>
      <c r="O201" s="250"/>
      <c r="P201" s="250"/>
      <c r="Q201" s="250"/>
      <c r="R201" s="250"/>
      <c r="S201" s="250"/>
      <c r="T201" s="251"/>
      <c r="U201" s="12"/>
      <c r="V201" s="12"/>
      <c r="W201" s="12"/>
      <c r="X201" s="12"/>
      <c r="Y201" s="12"/>
      <c r="Z201" s="12"/>
      <c r="AA201" s="12"/>
      <c r="AB201" s="12"/>
      <c r="AC201" s="12"/>
      <c r="AD201" s="12"/>
      <c r="AE201" s="12"/>
      <c r="AT201" s="252" t="s">
        <v>276</v>
      </c>
      <c r="AU201" s="252" t="s">
        <v>86</v>
      </c>
      <c r="AV201" s="12" t="s">
        <v>86</v>
      </c>
      <c r="AW201" s="12" t="s">
        <v>32</v>
      </c>
      <c r="AX201" s="12" t="s">
        <v>76</v>
      </c>
      <c r="AY201" s="252" t="s">
        <v>251</v>
      </c>
    </row>
    <row r="202" s="12" customFormat="1">
      <c r="A202" s="12"/>
      <c r="B202" s="242"/>
      <c r="C202" s="243"/>
      <c r="D202" s="234" t="s">
        <v>276</v>
      </c>
      <c r="E202" s="244" t="s">
        <v>1</v>
      </c>
      <c r="F202" s="245" t="s">
        <v>3292</v>
      </c>
      <c r="G202" s="243"/>
      <c r="H202" s="246">
        <v>66.150000000000006</v>
      </c>
      <c r="I202" s="247"/>
      <c r="J202" s="243"/>
      <c r="K202" s="243"/>
      <c r="L202" s="248"/>
      <c r="M202" s="249"/>
      <c r="N202" s="250"/>
      <c r="O202" s="250"/>
      <c r="P202" s="250"/>
      <c r="Q202" s="250"/>
      <c r="R202" s="250"/>
      <c r="S202" s="250"/>
      <c r="T202" s="251"/>
      <c r="U202" s="12"/>
      <c r="V202" s="12"/>
      <c r="W202" s="12"/>
      <c r="X202" s="12"/>
      <c r="Y202" s="12"/>
      <c r="Z202" s="12"/>
      <c r="AA202" s="12"/>
      <c r="AB202" s="12"/>
      <c r="AC202" s="12"/>
      <c r="AD202" s="12"/>
      <c r="AE202" s="12"/>
      <c r="AT202" s="252" t="s">
        <v>276</v>
      </c>
      <c r="AU202" s="252" t="s">
        <v>86</v>
      </c>
      <c r="AV202" s="12" t="s">
        <v>86</v>
      </c>
      <c r="AW202" s="12" t="s">
        <v>32</v>
      </c>
      <c r="AX202" s="12" t="s">
        <v>76</v>
      </c>
      <c r="AY202" s="252" t="s">
        <v>251</v>
      </c>
    </row>
    <row r="203" s="12" customFormat="1">
      <c r="A203" s="12"/>
      <c r="B203" s="242"/>
      <c r="C203" s="243"/>
      <c r="D203" s="234" t="s">
        <v>276</v>
      </c>
      <c r="E203" s="244" t="s">
        <v>1</v>
      </c>
      <c r="F203" s="245" t="s">
        <v>3293</v>
      </c>
      <c r="G203" s="243"/>
      <c r="H203" s="246">
        <v>26.25</v>
      </c>
      <c r="I203" s="247"/>
      <c r="J203" s="243"/>
      <c r="K203" s="243"/>
      <c r="L203" s="248"/>
      <c r="M203" s="249"/>
      <c r="N203" s="250"/>
      <c r="O203" s="250"/>
      <c r="P203" s="250"/>
      <c r="Q203" s="250"/>
      <c r="R203" s="250"/>
      <c r="S203" s="250"/>
      <c r="T203" s="251"/>
      <c r="U203" s="12"/>
      <c r="V203" s="12"/>
      <c r="W203" s="12"/>
      <c r="X203" s="12"/>
      <c r="Y203" s="12"/>
      <c r="Z203" s="12"/>
      <c r="AA203" s="12"/>
      <c r="AB203" s="12"/>
      <c r="AC203" s="12"/>
      <c r="AD203" s="12"/>
      <c r="AE203" s="12"/>
      <c r="AT203" s="252" t="s">
        <v>276</v>
      </c>
      <c r="AU203" s="252" t="s">
        <v>86</v>
      </c>
      <c r="AV203" s="12" t="s">
        <v>86</v>
      </c>
      <c r="AW203" s="12" t="s">
        <v>32</v>
      </c>
      <c r="AX203" s="12" t="s">
        <v>76</v>
      </c>
      <c r="AY203" s="252" t="s">
        <v>251</v>
      </c>
    </row>
    <row r="204" s="15" customFormat="1">
      <c r="A204" s="15"/>
      <c r="B204" s="274"/>
      <c r="C204" s="275"/>
      <c r="D204" s="234" t="s">
        <v>276</v>
      </c>
      <c r="E204" s="276" t="s">
        <v>2433</v>
      </c>
      <c r="F204" s="277" t="s">
        <v>423</v>
      </c>
      <c r="G204" s="275"/>
      <c r="H204" s="278">
        <v>605.26999999999998</v>
      </c>
      <c r="I204" s="279"/>
      <c r="J204" s="275"/>
      <c r="K204" s="275"/>
      <c r="L204" s="280"/>
      <c r="M204" s="281"/>
      <c r="N204" s="282"/>
      <c r="O204" s="282"/>
      <c r="P204" s="282"/>
      <c r="Q204" s="282"/>
      <c r="R204" s="282"/>
      <c r="S204" s="282"/>
      <c r="T204" s="283"/>
      <c r="U204" s="15"/>
      <c r="V204" s="15"/>
      <c r="W204" s="15"/>
      <c r="X204" s="15"/>
      <c r="Y204" s="15"/>
      <c r="Z204" s="15"/>
      <c r="AA204" s="15"/>
      <c r="AB204" s="15"/>
      <c r="AC204" s="15"/>
      <c r="AD204" s="15"/>
      <c r="AE204" s="15"/>
      <c r="AT204" s="284" t="s">
        <v>276</v>
      </c>
      <c r="AU204" s="284" t="s">
        <v>86</v>
      </c>
      <c r="AV204" s="15" t="s">
        <v>254</v>
      </c>
      <c r="AW204" s="15" t="s">
        <v>32</v>
      </c>
      <c r="AX204" s="15" t="s">
        <v>84</v>
      </c>
      <c r="AY204" s="284" t="s">
        <v>251</v>
      </c>
    </row>
    <row r="205" s="2" customFormat="1" ht="16.5" customHeight="1">
      <c r="A205" s="38"/>
      <c r="B205" s="39"/>
      <c r="C205" s="292" t="s">
        <v>331</v>
      </c>
      <c r="D205" s="292" t="s">
        <v>1133</v>
      </c>
      <c r="E205" s="293" t="s">
        <v>1331</v>
      </c>
      <c r="F205" s="294" t="s">
        <v>1332</v>
      </c>
      <c r="G205" s="295" t="s">
        <v>681</v>
      </c>
      <c r="H205" s="296">
        <v>514.48000000000002</v>
      </c>
      <c r="I205" s="297"/>
      <c r="J205" s="298">
        <f>ROUND(I205*H205,2)</f>
        <v>0</v>
      </c>
      <c r="K205" s="299"/>
      <c r="L205" s="300"/>
      <c r="M205" s="301" t="s">
        <v>1</v>
      </c>
      <c r="N205" s="302" t="s">
        <v>41</v>
      </c>
      <c r="O205" s="91"/>
      <c r="P205" s="230">
        <f>O205*H205</f>
        <v>0</v>
      </c>
      <c r="Q205" s="230">
        <v>1</v>
      </c>
      <c r="R205" s="230">
        <f>Q205*H205</f>
        <v>514.48000000000002</v>
      </c>
      <c r="S205" s="230">
        <v>0</v>
      </c>
      <c r="T205" s="231">
        <f>S205*H205</f>
        <v>0</v>
      </c>
      <c r="U205" s="38"/>
      <c r="V205" s="38"/>
      <c r="W205" s="38"/>
      <c r="X205" s="38"/>
      <c r="Y205" s="38"/>
      <c r="Z205" s="38"/>
      <c r="AA205" s="38"/>
      <c r="AB205" s="38"/>
      <c r="AC205" s="38"/>
      <c r="AD205" s="38"/>
      <c r="AE205" s="38"/>
      <c r="AR205" s="232" t="s">
        <v>299</v>
      </c>
      <c r="AT205" s="232" t="s">
        <v>1133</v>
      </c>
      <c r="AU205" s="232" t="s">
        <v>86</v>
      </c>
      <c r="AY205" s="17" t="s">
        <v>251</v>
      </c>
      <c r="BE205" s="233">
        <f>IF(N205="základní",J205,0)</f>
        <v>0</v>
      </c>
      <c r="BF205" s="233">
        <f>IF(N205="snížená",J205,0)</f>
        <v>0</v>
      </c>
      <c r="BG205" s="233">
        <f>IF(N205="zákl. přenesená",J205,0)</f>
        <v>0</v>
      </c>
      <c r="BH205" s="233">
        <f>IF(N205="sníž. přenesená",J205,0)</f>
        <v>0</v>
      </c>
      <c r="BI205" s="233">
        <f>IF(N205="nulová",J205,0)</f>
        <v>0</v>
      </c>
      <c r="BJ205" s="17" t="s">
        <v>84</v>
      </c>
      <c r="BK205" s="233">
        <f>ROUND(I205*H205,2)</f>
        <v>0</v>
      </c>
      <c r="BL205" s="17" t="s">
        <v>254</v>
      </c>
      <c r="BM205" s="232" t="s">
        <v>3311</v>
      </c>
    </row>
    <row r="206" s="2" customFormat="1">
      <c r="A206" s="38"/>
      <c r="B206" s="39"/>
      <c r="C206" s="40"/>
      <c r="D206" s="234" t="s">
        <v>260</v>
      </c>
      <c r="E206" s="40"/>
      <c r="F206" s="235" t="s">
        <v>1332</v>
      </c>
      <c r="G206" s="40"/>
      <c r="H206" s="40"/>
      <c r="I206" s="236"/>
      <c r="J206" s="40"/>
      <c r="K206" s="40"/>
      <c r="L206" s="44"/>
      <c r="M206" s="237"/>
      <c r="N206" s="238"/>
      <c r="O206" s="91"/>
      <c r="P206" s="91"/>
      <c r="Q206" s="91"/>
      <c r="R206" s="91"/>
      <c r="S206" s="91"/>
      <c r="T206" s="92"/>
      <c r="U206" s="38"/>
      <c r="V206" s="38"/>
      <c r="W206" s="38"/>
      <c r="X206" s="38"/>
      <c r="Y206" s="38"/>
      <c r="Z206" s="38"/>
      <c r="AA206" s="38"/>
      <c r="AB206" s="38"/>
      <c r="AC206" s="38"/>
      <c r="AD206" s="38"/>
      <c r="AE206" s="38"/>
      <c r="AT206" s="17" t="s">
        <v>260</v>
      </c>
      <c r="AU206" s="17" t="s">
        <v>86</v>
      </c>
    </row>
    <row r="207" s="12" customFormat="1">
      <c r="A207" s="12"/>
      <c r="B207" s="242"/>
      <c r="C207" s="243"/>
      <c r="D207" s="234" t="s">
        <v>276</v>
      </c>
      <c r="E207" s="243"/>
      <c r="F207" s="245" t="s">
        <v>3312</v>
      </c>
      <c r="G207" s="243"/>
      <c r="H207" s="246">
        <v>514.48000000000002</v>
      </c>
      <c r="I207" s="247"/>
      <c r="J207" s="243"/>
      <c r="K207" s="243"/>
      <c r="L207" s="248"/>
      <c r="M207" s="249"/>
      <c r="N207" s="250"/>
      <c r="O207" s="250"/>
      <c r="P207" s="250"/>
      <c r="Q207" s="250"/>
      <c r="R207" s="250"/>
      <c r="S207" s="250"/>
      <c r="T207" s="251"/>
      <c r="U207" s="12"/>
      <c r="V207" s="12"/>
      <c r="W207" s="12"/>
      <c r="X207" s="12"/>
      <c r="Y207" s="12"/>
      <c r="Z207" s="12"/>
      <c r="AA207" s="12"/>
      <c r="AB207" s="12"/>
      <c r="AC207" s="12"/>
      <c r="AD207" s="12"/>
      <c r="AE207" s="12"/>
      <c r="AT207" s="252" t="s">
        <v>276</v>
      </c>
      <c r="AU207" s="252" t="s">
        <v>86</v>
      </c>
      <c r="AV207" s="12" t="s">
        <v>86</v>
      </c>
      <c r="AW207" s="12" t="s">
        <v>4</v>
      </c>
      <c r="AX207" s="12" t="s">
        <v>84</v>
      </c>
      <c r="AY207" s="252" t="s">
        <v>251</v>
      </c>
    </row>
    <row r="208" s="2" customFormat="1" ht="16.5" customHeight="1">
      <c r="A208" s="38"/>
      <c r="B208" s="39"/>
      <c r="C208" s="292" t="s">
        <v>336</v>
      </c>
      <c r="D208" s="292" t="s">
        <v>1133</v>
      </c>
      <c r="E208" s="293" t="s">
        <v>1348</v>
      </c>
      <c r="F208" s="294" t="s">
        <v>1349</v>
      </c>
      <c r="G208" s="295" t="s">
        <v>681</v>
      </c>
      <c r="H208" s="296">
        <v>544.74300000000005</v>
      </c>
      <c r="I208" s="297"/>
      <c r="J208" s="298">
        <f>ROUND(I208*H208,2)</f>
        <v>0</v>
      </c>
      <c r="K208" s="299"/>
      <c r="L208" s="300"/>
      <c r="M208" s="301" t="s">
        <v>1</v>
      </c>
      <c r="N208" s="302" t="s">
        <v>41</v>
      </c>
      <c r="O208" s="91"/>
      <c r="P208" s="230">
        <f>O208*H208</f>
        <v>0</v>
      </c>
      <c r="Q208" s="230">
        <v>1</v>
      </c>
      <c r="R208" s="230">
        <f>Q208*H208</f>
        <v>544.74300000000005</v>
      </c>
      <c r="S208" s="230">
        <v>0</v>
      </c>
      <c r="T208" s="231">
        <f>S208*H208</f>
        <v>0</v>
      </c>
      <c r="U208" s="38"/>
      <c r="V208" s="38"/>
      <c r="W208" s="38"/>
      <c r="X208" s="38"/>
      <c r="Y208" s="38"/>
      <c r="Z208" s="38"/>
      <c r="AA208" s="38"/>
      <c r="AB208" s="38"/>
      <c r="AC208" s="38"/>
      <c r="AD208" s="38"/>
      <c r="AE208" s="38"/>
      <c r="AR208" s="232" t="s">
        <v>299</v>
      </c>
      <c r="AT208" s="232" t="s">
        <v>1133</v>
      </c>
      <c r="AU208" s="232" t="s">
        <v>86</v>
      </c>
      <c r="AY208" s="17" t="s">
        <v>251</v>
      </c>
      <c r="BE208" s="233">
        <f>IF(N208="základní",J208,0)</f>
        <v>0</v>
      </c>
      <c r="BF208" s="233">
        <f>IF(N208="snížená",J208,0)</f>
        <v>0</v>
      </c>
      <c r="BG208" s="233">
        <f>IF(N208="zákl. přenesená",J208,0)</f>
        <v>0</v>
      </c>
      <c r="BH208" s="233">
        <f>IF(N208="sníž. přenesená",J208,0)</f>
        <v>0</v>
      </c>
      <c r="BI208" s="233">
        <f>IF(N208="nulová",J208,0)</f>
        <v>0</v>
      </c>
      <c r="BJ208" s="17" t="s">
        <v>84</v>
      </c>
      <c r="BK208" s="233">
        <f>ROUND(I208*H208,2)</f>
        <v>0</v>
      </c>
      <c r="BL208" s="17" t="s">
        <v>254</v>
      </c>
      <c r="BM208" s="232" t="s">
        <v>3313</v>
      </c>
    </row>
    <row r="209" s="2" customFormat="1">
      <c r="A209" s="38"/>
      <c r="B209" s="39"/>
      <c r="C209" s="40"/>
      <c r="D209" s="234" t="s">
        <v>260</v>
      </c>
      <c r="E209" s="40"/>
      <c r="F209" s="235" t="s">
        <v>1349</v>
      </c>
      <c r="G209" s="40"/>
      <c r="H209" s="40"/>
      <c r="I209" s="236"/>
      <c r="J209" s="40"/>
      <c r="K209" s="40"/>
      <c r="L209" s="44"/>
      <c r="M209" s="237"/>
      <c r="N209" s="238"/>
      <c r="O209" s="91"/>
      <c r="P209" s="91"/>
      <c r="Q209" s="91"/>
      <c r="R209" s="91"/>
      <c r="S209" s="91"/>
      <c r="T209" s="92"/>
      <c r="U209" s="38"/>
      <c r="V209" s="38"/>
      <c r="W209" s="38"/>
      <c r="X209" s="38"/>
      <c r="Y209" s="38"/>
      <c r="Z209" s="38"/>
      <c r="AA209" s="38"/>
      <c r="AB209" s="38"/>
      <c r="AC209" s="38"/>
      <c r="AD209" s="38"/>
      <c r="AE209" s="38"/>
      <c r="AT209" s="17" t="s">
        <v>260</v>
      </c>
      <c r="AU209" s="17" t="s">
        <v>86</v>
      </c>
    </row>
    <row r="210" s="12" customFormat="1">
      <c r="A210" s="12"/>
      <c r="B210" s="242"/>
      <c r="C210" s="243"/>
      <c r="D210" s="234" t="s">
        <v>276</v>
      </c>
      <c r="E210" s="243"/>
      <c r="F210" s="245" t="s">
        <v>3314</v>
      </c>
      <c r="G210" s="243"/>
      <c r="H210" s="246">
        <v>544.74300000000005</v>
      </c>
      <c r="I210" s="247"/>
      <c r="J210" s="243"/>
      <c r="K210" s="243"/>
      <c r="L210" s="248"/>
      <c r="M210" s="249"/>
      <c r="N210" s="250"/>
      <c r="O210" s="250"/>
      <c r="P210" s="250"/>
      <c r="Q210" s="250"/>
      <c r="R210" s="250"/>
      <c r="S210" s="250"/>
      <c r="T210" s="251"/>
      <c r="U210" s="12"/>
      <c r="V210" s="12"/>
      <c r="W210" s="12"/>
      <c r="X210" s="12"/>
      <c r="Y210" s="12"/>
      <c r="Z210" s="12"/>
      <c r="AA210" s="12"/>
      <c r="AB210" s="12"/>
      <c r="AC210" s="12"/>
      <c r="AD210" s="12"/>
      <c r="AE210" s="12"/>
      <c r="AT210" s="252" t="s">
        <v>276</v>
      </c>
      <c r="AU210" s="252" t="s">
        <v>86</v>
      </c>
      <c r="AV210" s="12" t="s">
        <v>86</v>
      </c>
      <c r="AW210" s="12" t="s">
        <v>4</v>
      </c>
      <c r="AX210" s="12" t="s">
        <v>84</v>
      </c>
      <c r="AY210" s="252" t="s">
        <v>251</v>
      </c>
    </row>
    <row r="211" s="2" customFormat="1" ht="33" customHeight="1">
      <c r="A211" s="38"/>
      <c r="B211" s="39"/>
      <c r="C211" s="220" t="s">
        <v>342</v>
      </c>
      <c r="D211" s="220" t="s">
        <v>255</v>
      </c>
      <c r="E211" s="221" t="s">
        <v>679</v>
      </c>
      <c r="F211" s="222" t="s">
        <v>680</v>
      </c>
      <c r="G211" s="223" t="s">
        <v>681</v>
      </c>
      <c r="H211" s="224">
        <v>2020.2239999999999</v>
      </c>
      <c r="I211" s="225"/>
      <c r="J211" s="226">
        <f>ROUND(I211*H211,2)</f>
        <v>0</v>
      </c>
      <c r="K211" s="227"/>
      <c r="L211" s="44"/>
      <c r="M211" s="228" t="s">
        <v>1</v>
      </c>
      <c r="N211" s="229" t="s">
        <v>41</v>
      </c>
      <c r="O211" s="91"/>
      <c r="P211" s="230">
        <f>O211*H211</f>
        <v>0</v>
      </c>
      <c r="Q211" s="230">
        <v>0</v>
      </c>
      <c r="R211" s="230">
        <f>Q211*H211</f>
        <v>0</v>
      </c>
      <c r="S211" s="230">
        <v>0</v>
      </c>
      <c r="T211" s="231">
        <f>S211*H211</f>
        <v>0</v>
      </c>
      <c r="U211" s="38"/>
      <c r="V211" s="38"/>
      <c r="W211" s="38"/>
      <c r="X211" s="38"/>
      <c r="Y211" s="38"/>
      <c r="Z211" s="38"/>
      <c r="AA211" s="38"/>
      <c r="AB211" s="38"/>
      <c r="AC211" s="38"/>
      <c r="AD211" s="38"/>
      <c r="AE211" s="38"/>
      <c r="AR211" s="232" t="s">
        <v>254</v>
      </c>
      <c r="AT211" s="232" t="s">
        <v>255</v>
      </c>
      <c r="AU211" s="232" t="s">
        <v>86</v>
      </c>
      <c r="AY211" s="17" t="s">
        <v>251</v>
      </c>
      <c r="BE211" s="233">
        <f>IF(N211="základní",J211,0)</f>
        <v>0</v>
      </c>
      <c r="BF211" s="233">
        <f>IF(N211="snížená",J211,0)</f>
        <v>0</v>
      </c>
      <c r="BG211" s="233">
        <f>IF(N211="zákl. přenesená",J211,0)</f>
        <v>0</v>
      </c>
      <c r="BH211" s="233">
        <f>IF(N211="sníž. přenesená",J211,0)</f>
        <v>0</v>
      </c>
      <c r="BI211" s="233">
        <f>IF(N211="nulová",J211,0)</f>
        <v>0</v>
      </c>
      <c r="BJ211" s="17" t="s">
        <v>84</v>
      </c>
      <c r="BK211" s="233">
        <f>ROUND(I211*H211,2)</f>
        <v>0</v>
      </c>
      <c r="BL211" s="17" t="s">
        <v>254</v>
      </c>
      <c r="BM211" s="232" t="s">
        <v>3315</v>
      </c>
    </row>
    <row r="212" s="2" customFormat="1">
      <c r="A212" s="38"/>
      <c r="B212" s="39"/>
      <c r="C212" s="40"/>
      <c r="D212" s="234" t="s">
        <v>260</v>
      </c>
      <c r="E212" s="40"/>
      <c r="F212" s="235" t="s">
        <v>683</v>
      </c>
      <c r="G212" s="40"/>
      <c r="H212" s="40"/>
      <c r="I212" s="236"/>
      <c r="J212" s="40"/>
      <c r="K212" s="40"/>
      <c r="L212" s="44"/>
      <c r="M212" s="237"/>
      <c r="N212" s="238"/>
      <c r="O212" s="91"/>
      <c r="P212" s="91"/>
      <c r="Q212" s="91"/>
      <c r="R212" s="91"/>
      <c r="S212" s="91"/>
      <c r="T212" s="92"/>
      <c r="U212" s="38"/>
      <c r="V212" s="38"/>
      <c r="W212" s="38"/>
      <c r="X212" s="38"/>
      <c r="Y212" s="38"/>
      <c r="Z212" s="38"/>
      <c r="AA212" s="38"/>
      <c r="AB212" s="38"/>
      <c r="AC212" s="38"/>
      <c r="AD212" s="38"/>
      <c r="AE212" s="38"/>
      <c r="AT212" s="17" t="s">
        <v>260</v>
      </c>
      <c r="AU212" s="17" t="s">
        <v>86</v>
      </c>
    </row>
    <row r="213" s="2" customFormat="1">
      <c r="A213" s="38"/>
      <c r="B213" s="39"/>
      <c r="C213" s="40"/>
      <c r="D213" s="240" t="s">
        <v>274</v>
      </c>
      <c r="E213" s="40"/>
      <c r="F213" s="241" t="s">
        <v>684</v>
      </c>
      <c r="G213" s="40"/>
      <c r="H213" s="40"/>
      <c r="I213" s="236"/>
      <c r="J213" s="40"/>
      <c r="K213" s="40"/>
      <c r="L213" s="44"/>
      <c r="M213" s="237"/>
      <c r="N213" s="238"/>
      <c r="O213" s="91"/>
      <c r="P213" s="91"/>
      <c r="Q213" s="91"/>
      <c r="R213" s="91"/>
      <c r="S213" s="91"/>
      <c r="T213" s="92"/>
      <c r="U213" s="38"/>
      <c r="V213" s="38"/>
      <c r="W213" s="38"/>
      <c r="X213" s="38"/>
      <c r="Y213" s="38"/>
      <c r="Z213" s="38"/>
      <c r="AA213" s="38"/>
      <c r="AB213" s="38"/>
      <c r="AC213" s="38"/>
      <c r="AD213" s="38"/>
      <c r="AE213" s="38"/>
      <c r="AT213" s="17" t="s">
        <v>274</v>
      </c>
      <c r="AU213" s="17" t="s">
        <v>86</v>
      </c>
    </row>
    <row r="214" s="12" customFormat="1">
      <c r="A214" s="12"/>
      <c r="B214" s="242"/>
      <c r="C214" s="243"/>
      <c r="D214" s="234" t="s">
        <v>276</v>
      </c>
      <c r="E214" s="244" t="s">
        <v>1</v>
      </c>
      <c r="F214" s="245" t="s">
        <v>2478</v>
      </c>
      <c r="G214" s="243"/>
      <c r="H214" s="246">
        <v>2020.2239999999999</v>
      </c>
      <c r="I214" s="247"/>
      <c r="J214" s="243"/>
      <c r="K214" s="243"/>
      <c r="L214" s="248"/>
      <c r="M214" s="249"/>
      <c r="N214" s="250"/>
      <c r="O214" s="250"/>
      <c r="P214" s="250"/>
      <c r="Q214" s="250"/>
      <c r="R214" s="250"/>
      <c r="S214" s="250"/>
      <c r="T214" s="251"/>
      <c r="U214" s="12"/>
      <c r="V214" s="12"/>
      <c r="W214" s="12"/>
      <c r="X214" s="12"/>
      <c r="Y214" s="12"/>
      <c r="Z214" s="12"/>
      <c r="AA214" s="12"/>
      <c r="AB214" s="12"/>
      <c r="AC214" s="12"/>
      <c r="AD214" s="12"/>
      <c r="AE214" s="12"/>
      <c r="AT214" s="252" t="s">
        <v>276</v>
      </c>
      <c r="AU214" s="252" t="s">
        <v>86</v>
      </c>
      <c r="AV214" s="12" t="s">
        <v>86</v>
      </c>
      <c r="AW214" s="12" t="s">
        <v>32</v>
      </c>
      <c r="AX214" s="12" t="s">
        <v>84</v>
      </c>
      <c r="AY214" s="252" t="s">
        <v>251</v>
      </c>
    </row>
    <row r="215" s="2" customFormat="1" ht="16.5" customHeight="1">
      <c r="A215" s="38"/>
      <c r="B215" s="39"/>
      <c r="C215" s="220" t="s">
        <v>350</v>
      </c>
      <c r="D215" s="220" t="s">
        <v>255</v>
      </c>
      <c r="E215" s="221" t="s">
        <v>610</v>
      </c>
      <c r="F215" s="222" t="s">
        <v>611</v>
      </c>
      <c r="G215" s="223" t="s">
        <v>592</v>
      </c>
      <c r="H215" s="224">
        <v>1262.6400000000001</v>
      </c>
      <c r="I215" s="225"/>
      <c r="J215" s="226">
        <f>ROUND(I215*H215,2)</f>
        <v>0</v>
      </c>
      <c r="K215" s="227"/>
      <c r="L215" s="44"/>
      <c r="M215" s="228" t="s">
        <v>1</v>
      </c>
      <c r="N215" s="229" t="s">
        <v>41</v>
      </c>
      <c r="O215" s="91"/>
      <c r="P215" s="230">
        <f>O215*H215</f>
        <v>0</v>
      </c>
      <c r="Q215" s="230">
        <v>0</v>
      </c>
      <c r="R215" s="230">
        <f>Q215*H215</f>
        <v>0</v>
      </c>
      <c r="S215" s="230">
        <v>0</v>
      </c>
      <c r="T215" s="231">
        <f>S215*H215</f>
        <v>0</v>
      </c>
      <c r="U215" s="38"/>
      <c r="V215" s="38"/>
      <c r="W215" s="38"/>
      <c r="X215" s="38"/>
      <c r="Y215" s="38"/>
      <c r="Z215" s="38"/>
      <c r="AA215" s="38"/>
      <c r="AB215" s="38"/>
      <c r="AC215" s="38"/>
      <c r="AD215" s="38"/>
      <c r="AE215" s="38"/>
      <c r="AR215" s="232" t="s">
        <v>254</v>
      </c>
      <c r="AT215" s="232" t="s">
        <v>255</v>
      </c>
      <c r="AU215" s="232" t="s">
        <v>86</v>
      </c>
      <c r="AY215" s="17" t="s">
        <v>251</v>
      </c>
      <c r="BE215" s="233">
        <f>IF(N215="základní",J215,0)</f>
        <v>0</v>
      </c>
      <c r="BF215" s="233">
        <f>IF(N215="snížená",J215,0)</f>
        <v>0</v>
      </c>
      <c r="BG215" s="233">
        <f>IF(N215="zákl. přenesená",J215,0)</f>
        <v>0</v>
      </c>
      <c r="BH215" s="233">
        <f>IF(N215="sníž. přenesená",J215,0)</f>
        <v>0</v>
      </c>
      <c r="BI215" s="233">
        <f>IF(N215="nulová",J215,0)</f>
        <v>0</v>
      </c>
      <c r="BJ215" s="17" t="s">
        <v>84</v>
      </c>
      <c r="BK215" s="233">
        <f>ROUND(I215*H215,2)</f>
        <v>0</v>
      </c>
      <c r="BL215" s="17" t="s">
        <v>254</v>
      </c>
      <c r="BM215" s="232" t="s">
        <v>3316</v>
      </c>
    </row>
    <row r="216" s="2" customFormat="1">
      <c r="A216" s="38"/>
      <c r="B216" s="39"/>
      <c r="C216" s="40"/>
      <c r="D216" s="234" t="s">
        <v>260</v>
      </c>
      <c r="E216" s="40"/>
      <c r="F216" s="235" t="s">
        <v>613</v>
      </c>
      <c r="G216" s="40"/>
      <c r="H216" s="40"/>
      <c r="I216" s="236"/>
      <c r="J216" s="40"/>
      <c r="K216" s="40"/>
      <c r="L216" s="44"/>
      <c r="M216" s="237"/>
      <c r="N216" s="238"/>
      <c r="O216" s="91"/>
      <c r="P216" s="91"/>
      <c r="Q216" s="91"/>
      <c r="R216" s="91"/>
      <c r="S216" s="91"/>
      <c r="T216" s="92"/>
      <c r="U216" s="38"/>
      <c r="V216" s="38"/>
      <c r="W216" s="38"/>
      <c r="X216" s="38"/>
      <c r="Y216" s="38"/>
      <c r="Z216" s="38"/>
      <c r="AA216" s="38"/>
      <c r="AB216" s="38"/>
      <c r="AC216" s="38"/>
      <c r="AD216" s="38"/>
      <c r="AE216" s="38"/>
      <c r="AT216" s="17" t="s">
        <v>260</v>
      </c>
      <c r="AU216" s="17" t="s">
        <v>86</v>
      </c>
    </row>
    <row r="217" s="2" customFormat="1">
      <c r="A217" s="38"/>
      <c r="B217" s="39"/>
      <c r="C217" s="40"/>
      <c r="D217" s="240" t="s">
        <v>274</v>
      </c>
      <c r="E217" s="40"/>
      <c r="F217" s="241" t="s">
        <v>614</v>
      </c>
      <c r="G217" s="40"/>
      <c r="H217" s="40"/>
      <c r="I217" s="236"/>
      <c r="J217" s="40"/>
      <c r="K217" s="40"/>
      <c r="L217" s="44"/>
      <c r="M217" s="237"/>
      <c r="N217" s="238"/>
      <c r="O217" s="91"/>
      <c r="P217" s="91"/>
      <c r="Q217" s="91"/>
      <c r="R217" s="91"/>
      <c r="S217" s="91"/>
      <c r="T217" s="92"/>
      <c r="U217" s="38"/>
      <c r="V217" s="38"/>
      <c r="W217" s="38"/>
      <c r="X217" s="38"/>
      <c r="Y217" s="38"/>
      <c r="Z217" s="38"/>
      <c r="AA217" s="38"/>
      <c r="AB217" s="38"/>
      <c r="AC217" s="38"/>
      <c r="AD217" s="38"/>
      <c r="AE217" s="38"/>
      <c r="AT217" s="17" t="s">
        <v>274</v>
      </c>
      <c r="AU217" s="17" t="s">
        <v>86</v>
      </c>
    </row>
    <row r="218" s="12" customFormat="1">
      <c r="A218" s="12"/>
      <c r="B218" s="242"/>
      <c r="C218" s="243"/>
      <c r="D218" s="234" t="s">
        <v>276</v>
      </c>
      <c r="E218" s="244" t="s">
        <v>1</v>
      </c>
      <c r="F218" s="245" t="s">
        <v>2480</v>
      </c>
      <c r="G218" s="243"/>
      <c r="H218" s="246">
        <v>1262.6400000000001</v>
      </c>
      <c r="I218" s="247"/>
      <c r="J218" s="243"/>
      <c r="K218" s="243"/>
      <c r="L218" s="248"/>
      <c r="M218" s="249"/>
      <c r="N218" s="250"/>
      <c r="O218" s="250"/>
      <c r="P218" s="250"/>
      <c r="Q218" s="250"/>
      <c r="R218" s="250"/>
      <c r="S218" s="250"/>
      <c r="T218" s="251"/>
      <c r="U218" s="12"/>
      <c r="V218" s="12"/>
      <c r="W218" s="12"/>
      <c r="X218" s="12"/>
      <c r="Y218" s="12"/>
      <c r="Z218" s="12"/>
      <c r="AA218" s="12"/>
      <c r="AB218" s="12"/>
      <c r="AC218" s="12"/>
      <c r="AD218" s="12"/>
      <c r="AE218" s="12"/>
      <c r="AT218" s="252" t="s">
        <v>276</v>
      </c>
      <c r="AU218" s="252" t="s">
        <v>86</v>
      </c>
      <c r="AV218" s="12" t="s">
        <v>86</v>
      </c>
      <c r="AW218" s="12" t="s">
        <v>32</v>
      </c>
      <c r="AX218" s="12" t="s">
        <v>84</v>
      </c>
      <c r="AY218" s="252" t="s">
        <v>251</v>
      </c>
    </row>
    <row r="219" s="2" customFormat="1" ht="24.15" customHeight="1">
      <c r="A219" s="38"/>
      <c r="B219" s="39"/>
      <c r="C219" s="220" t="s">
        <v>357</v>
      </c>
      <c r="D219" s="220" t="s">
        <v>255</v>
      </c>
      <c r="E219" s="221" t="s">
        <v>1365</v>
      </c>
      <c r="F219" s="222" t="s">
        <v>1366</v>
      </c>
      <c r="G219" s="223" t="s">
        <v>592</v>
      </c>
      <c r="H219" s="224">
        <v>6</v>
      </c>
      <c r="I219" s="225"/>
      <c r="J219" s="226">
        <f>ROUND(I219*H219,2)</f>
        <v>0</v>
      </c>
      <c r="K219" s="227"/>
      <c r="L219" s="44"/>
      <c r="M219" s="228" t="s">
        <v>1</v>
      </c>
      <c r="N219" s="229" t="s">
        <v>41</v>
      </c>
      <c r="O219" s="91"/>
      <c r="P219" s="230">
        <f>O219*H219</f>
        <v>0</v>
      </c>
      <c r="Q219" s="230">
        <v>0</v>
      </c>
      <c r="R219" s="230">
        <f>Q219*H219</f>
        <v>0</v>
      </c>
      <c r="S219" s="230">
        <v>0</v>
      </c>
      <c r="T219" s="231">
        <f>S219*H219</f>
        <v>0</v>
      </c>
      <c r="U219" s="38"/>
      <c r="V219" s="38"/>
      <c r="W219" s="38"/>
      <c r="X219" s="38"/>
      <c r="Y219" s="38"/>
      <c r="Z219" s="38"/>
      <c r="AA219" s="38"/>
      <c r="AB219" s="38"/>
      <c r="AC219" s="38"/>
      <c r="AD219" s="38"/>
      <c r="AE219" s="38"/>
      <c r="AR219" s="232" t="s">
        <v>254</v>
      </c>
      <c r="AT219" s="232" t="s">
        <v>255</v>
      </c>
      <c r="AU219" s="232" t="s">
        <v>86</v>
      </c>
      <c r="AY219" s="17" t="s">
        <v>251</v>
      </c>
      <c r="BE219" s="233">
        <f>IF(N219="základní",J219,0)</f>
        <v>0</v>
      </c>
      <c r="BF219" s="233">
        <f>IF(N219="snížená",J219,0)</f>
        <v>0</v>
      </c>
      <c r="BG219" s="233">
        <f>IF(N219="zákl. přenesená",J219,0)</f>
        <v>0</v>
      </c>
      <c r="BH219" s="233">
        <f>IF(N219="sníž. přenesená",J219,0)</f>
        <v>0</v>
      </c>
      <c r="BI219" s="233">
        <f>IF(N219="nulová",J219,0)</f>
        <v>0</v>
      </c>
      <c r="BJ219" s="17" t="s">
        <v>84</v>
      </c>
      <c r="BK219" s="233">
        <f>ROUND(I219*H219,2)</f>
        <v>0</v>
      </c>
      <c r="BL219" s="17" t="s">
        <v>254</v>
      </c>
      <c r="BM219" s="232" t="s">
        <v>3317</v>
      </c>
    </row>
    <row r="220" s="2" customFormat="1">
      <c r="A220" s="38"/>
      <c r="B220" s="39"/>
      <c r="C220" s="40"/>
      <c r="D220" s="234" t="s">
        <v>260</v>
      </c>
      <c r="E220" s="40"/>
      <c r="F220" s="235" t="s">
        <v>1368</v>
      </c>
      <c r="G220" s="40"/>
      <c r="H220" s="40"/>
      <c r="I220" s="236"/>
      <c r="J220" s="40"/>
      <c r="K220" s="40"/>
      <c r="L220" s="44"/>
      <c r="M220" s="237"/>
      <c r="N220" s="238"/>
      <c r="O220" s="91"/>
      <c r="P220" s="91"/>
      <c r="Q220" s="91"/>
      <c r="R220" s="91"/>
      <c r="S220" s="91"/>
      <c r="T220" s="92"/>
      <c r="U220" s="38"/>
      <c r="V220" s="38"/>
      <c r="W220" s="38"/>
      <c r="X220" s="38"/>
      <c r="Y220" s="38"/>
      <c r="Z220" s="38"/>
      <c r="AA220" s="38"/>
      <c r="AB220" s="38"/>
      <c r="AC220" s="38"/>
      <c r="AD220" s="38"/>
      <c r="AE220" s="38"/>
      <c r="AT220" s="17" t="s">
        <v>260</v>
      </c>
      <c r="AU220" s="17" t="s">
        <v>86</v>
      </c>
    </row>
    <row r="221" s="2" customFormat="1">
      <c r="A221" s="38"/>
      <c r="B221" s="39"/>
      <c r="C221" s="40"/>
      <c r="D221" s="240" t="s">
        <v>274</v>
      </c>
      <c r="E221" s="40"/>
      <c r="F221" s="241" t="s">
        <v>1369</v>
      </c>
      <c r="G221" s="40"/>
      <c r="H221" s="40"/>
      <c r="I221" s="236"/>
      <c r="J221" s="40"/>
      <c r="K221" s="40"/>
      <c r="L221" s="44"/>
      <c r="M221" s="237"/>
      <c r="N221" s="238"/>
      <c r="O221" s="91"/>
      <c r="P221" s="91"/>
      <c r="Q221" s="91"/>
      <c r="R221" s="91"/>
      <c r="S221" s="91"/>
      <c r="T221" s="92"/>
      <c r="U221" s="38"/>
      <c r="V221" s="38"/>
      <c r="W221" s="38"/>
      <c r="X221" s="38"/>
      <c r="Y221" s="38"/>
      <c r="Z221" s="38"/>
      <c r="AA221" s="38"/>
      <c r="AB221" s="38"/>
      <c r="AC221" s="38"/>
      <c r="AD221" s="38"/>
      <c r="AE221" s="38"/>
      <c r="AT221" s="17" t="s">
        <v>274</v>
      </c>
      <c r="AU221" s="17" t="s">
        <v>86</v>
      </c>
    </row>
    <row r="222" s="12" customFormat="1">
      <c r="A222" s="12"/>
      <c r="B222" s="242"/>
      <c r="C222" s="243"/>
      <c r="D222" s="234" t="s">
        <v>276</v>
      </c>
      <c r="E222" s="244" t="s">
        <v>1</v>
      </c>
      <c r="F222" s="245" t="s">
        <v>3318</v>
      </c>
      <c r="G222" s="243"/>
      <c r="H222" s="246">
        <v>6</v>
      </c>
      <c r="I222" s="247"/>
      <c r="J222" s="243"/>
      <c r="K222" s="243"/>
      <c r="L222" s="248"/>
      <c r="M222" s="249"/>
      <c r="N222" s="250"/>
      <c r="O222" s="250"/>
      <c r="P222" s="250"/>
      <c r="Q222" s="250"/>
      <c r="R222" s="250"/>
      <c r="S222" s="250"/>
      <c r="T222" s="251"/>
      <c r="U222" s="12"/>
      <c r="V222" s="12"/>
      <c r="W222" s="12"/>
      <c r="X222" s="12"/>
      <c r="Y222" s="12"/>
      <c r="Z222" s="12"/>
      <c r="AA222" s="12"/>
      <c r="AB222" s="12"/>
      <c r="AC222" s="12"/>
      <c r="AD222" s="12"/>
      <c r="AE222" s="12"/>
      <c r="AT222" s="252" t="s">
        <v>276</v>
      </c>
      <c r="AU222" s="252" t="s">
        <v>86</v>
      </c>
      <c r="AV222" s="12" t="s">
        <v>86</v>
      </c>
      <c r="AW222" s="12" t="s">
        <v>32</v>
      </c>
      <c r="AX222" s="12" t="s">
        <v>76</v>
      </c>
      <c r="AY222" s="252" t="s">
        <v>251</v>
      </c>
    </row>
    <row r="223" s="15" customFormat="1">
      <c r="A223" s="15"/>
      <c r="B223" s="274"/>
      <c r="C223" s="275"/>
      <c r="D223" s="234" t="s">
        <v>276</v>
      </c>
      <c r="E223" s="276" t="s">
        <v>1</v>
      </c>
      <c r="F223" s="277" t="s">
        <v>423</v>
      </c>
      <c r="G223" s="275"/>
      <c r="H223" s="278">
        <v>6</v>
      </c>
      <c r="I223" s="279"/>
      <c r="J223" s="275"/>
      <c r="K223" s="275"/>
      <c r="L223" s="280"/>
      <c r="M223" s="281"/>
      <c r="N223" s="282"/>
      <c r="O223" s="282"/>
      <c r="P223" s="282"/>
      <c r="Q223" s="282"/>
      <c r="R223" s="282"/>
      <c r="S223" s="282"/>
      <c r="T223" s="283"/>
      <c r="U223" s="15"/>
      <c r="V223" s="15"/>
      <c r="W223" s="15"/>
      <c r="X223" s="15"/>
      <c r="Y223" s="15"/>
      <c r="Z223" s="15"/>
      <c r="AA223" s="15"/>
      <c r="AB223" s="15"/>
      <c r="AC223" s="15"/>
      <c r="AD223" s="15"/>
      <c r="AE223" s="15"/>
      <c r="AT223" s="284" t="s">
        <v>276</v>
      </c>
      <c r="AU223" s="284" t="s">
        <v>86</v>
      </c>
      <c r="AV223" s="15" t="s">
        <v>254</v>
      </c>
      <c r="AW223" s="15" t="s">
        <v>32</v>
      </c>
      <c r="AX223" s="15" t="s">
        <v>84</v>
      </c>
      <c r="AY223" s="284" t="s">
        <v>251</v>
      </c>
    </row>
    <row r="224" s="2" customFormat="1" ht="24.15" customHeight="1">
      <c r="A224" s="38"/>
      <c r="B224" s="39"/>
      <c r="C224" s="220" t="s">
        <v>363</v>
      </c>
      <c r="D224" s="220" t="s">
        <v>255</v>
      </c>
      <c r="E224" s="221" t="s">
        <v>1371</v>
      </c>
      <c r="F224" s="222" t="s">
        <v>1372</v>
      </c>
      <c r="G224" s="223" t="s">
        <v>592</v>
      </c>
      <c r="H224" s="224">
        <v>12.300000000000001</v>
      </c>
      <c r="I224" s="225"/>
      <c r="J224" s="226">
        <f>ROUND(I224*H224,2)</f>
        <v>0</v>
      </c>
      <c r="K224" s="227"/>
      <c r="L224" s="44"/>
      <c r="M224" s="228" t="s">
        <v>1</v>
      </c>
      <c r="N224" s="229" t="s">
        <v>41</v>
      </c>
      <c r="O224" s="91"/>
      <c r="P224" s="230">
        <f>O224*H224</f>
        <v>0</v>
      </c>
      <c r="Q224" s="230">
        <v>0</v>
      </c>
      <c r="R224" s="230">
        <f>Q224*H224</f>
        <v>0</v>
      </c>
      <c r="S224" s="230">
        <v>0</v>
      </c>
      <c r="T224" s="231">
        <f>S224*H224</f>
        <v>0</v>
      </c>
      <c r="U224" s="38"/>
      <c r="V224" s="38"/>
      <c r="W224" s="38"/>
      <c r="X224" s="38"/>
      <c r="Y224" s="38"/>
      <c r="Z224" s="38"/>
      <c r="AA224" s="38"/>
      <c r="AB224" s="38"/>
      <c r="AC224" s="38"/>
      <c r="AD224" s="38"/>
      <c r="AE224" s="38"/>
      <c r="AR224" s="232" t="s">
        <v>254</v>
      </c>
      <c r="AT224" s="232" t="s">
        <v>255</v>
      </c>
      <c r="AU224" s="232" t="s">
        <v>86</v>
      </c>
      <c r="AY224" s="17" t="s">
        <v>251</v>
      </c>
      <c r="BE224" s="233">
        <f>IF(N224="základní",J224,0)</f>
        <v>0</v>
      </c>
      <c r="BF224" s="233">
        <f>IF(N224="snížená",J224,0)</f>
        <v>0</v>
      </c>
      <c r="BG224" s="233">
        <f>IF(N224="zákl. přenesená",J224,0)</f>
        <v>0</v>
      </c>
      <c r="BH224" s="233">
        <f>IF(N224="sníž. přenesená",J224,0)</f>
        <v>0</v>
      </c>
      <c r="BI224" s="233">
        <f>IF(N224="nulová",J224,0)</f>
        <v>0</v>
      </c>
      <c r="BJ224" s="17" t="s">
        <v>84</v>
      </c>
      <c r="BK224" s="233">
        <f>ROUND(I224*H224,2)</f>
        <v>0</v>
      </c>
      <c r="BL224" s="17" t="s">
        <v>254</v>
      </c>
      <c r="BM224" s="232" t="s">
        <v>3319</v>
      </c>
    </row>
    <row r="225" s="2" customFormat="1">
      <c r="A225" s="38"/>
      <c r="B225" s="39"/>
      <c r="C225" s="40"/>
      <c r="D225" s="234" t="s">
        <v>260</v>
      </c>
      <c r="E225" s="40"/>
      <c r="F225" s="235" t="s">
        <v>1374</v>
      </c>
      <c r="G225" s="40"/>
      <c r="H225" s="40"/>
      <c r="I225" s="236"/>
      <c r="J225" s="40"/>
      <c r="K225" s="40"/>
      <c r="L225" s="44"/>
      <c r="M225" s="237"/>
      <c r="N225" s="238"/>
      <c r="O225" s="91"/>
      <c r="P225" s="91"/>
      <c r="Q225" s="91"/>
      <c r="R225" s="91"/>
      <c r="S225" s="91"/>
      <c r="T225" s="92"/>
      <c r="U225" s="38"/>
      <c r="V225" s="38"/>
      <c r="W225" s="38"/>
      <c r="X225" s="38"/>
      <c r="Y225" s="38"/>
      <c r="Z225" s="38"/>
      <c r="AA225" s="38"/>
      <c r="AB225" s="38"/>
      <c r="AC225" s="38"/>
      <c r="AD225" s="38"/>
      <c r="AE225" s="38"/>
      <c r="AT225" s="17" t="s">
        <v>260</v>
      </c>
      <c r="AU225" s="17" t="s">
        <v>86</v>
      </c>
    </row>
    <row r="226" s="2" customFormat="1">
      <c r="A226" s="38"/>
      <c r="B226" s="39"/>
      <c r="C226" s="40"/>
      <c r="D226" s="240" t="s">
        <v>274</v>
      </c>
      <c r="E226" s="40"/>
      <c r="F226" s="241" t="s">
        <v>1375</v>
      </c>
      <c r="G226" s="40"/>
      <c r="H226" s="40"/>
      <c r="I226" s="236"/>
      <c r="J226" s="40"/>
      <c r="K226" s="40"/>
      <c r="L226" s="44"/>
      <c r="M226" s="237"/>
      <c r="N226" s="238"/>
      <c r="O226" s="91"/>
      <c r="P226" s="91"/>
      <c r="Q226" s="91"/>
      <c r="R226" s="91"/>
      <c r="S226" s="91"/>
      <c r="T226" s="92"/>
      <c r="U226" s="38"/>
      <c r="V226" s="38"/>
      <c r="W226" s="38"/>
      <c r="X226" s="38"/>
      <c r="Y226" s="38"/>
      <c r="Z226" s="38"/>
      <c r="AA226" s="38"/>
      <c r="AB226" s="38"/>
      <c r="AC226" s="38"/>
      <c r="AD226" s="38"/>
      <c r="AE226" s="38"/>
      <c r="AT226" s="17" t="s">
        <v>274</v>
      </c>
      <c r="AU226" s="17" t="s">
        <v>86</v>
      </c>
    </row>
    <row r="227" s="12" customFormat="1">
      <c r="A227" s="12"/>
      <c r="B227" s="242"/>
      <c r="C227" s="243"/>
      <c r="D227" s="234" t="s">
        <v>276</v>
      </c>
      <c r="E227" s="244" t="s">
        <v>1</v>
      </c>
      <c r="F227" s="245" t="s">
        <v>3318</v>
      </c>
      <c r="G227" s="243"/>
      <c r="H227" s="246">
        <v>6</v>
      </c>
      <c r="I227" s="247"/>
      <c r="J227" s="243"/>
      <c r="K227" s="243"/>
      <c r="L227" s="248"/>
      <c r="M227" s="249"/>
      <c r="N227" s="250"/>
      <c r="O227" s="250"/>
      <c r="P227" s="250"/>
      <c r="Q227" s="250"/>
      <c r="R227" s="250"/>
      <c r="S227" s="250"/>
      <c r="T227" s="251"/>
      <c r="U227" s="12"/>
      <c r="V227" s="12"/>
      <c r="W227" s="12"/>
      <c r="X227" s="12"/>
      <c r="Y227" s="12"/>
      <c r="Z227" s="12"/>
      <c r="AA227" s="12"/>
      <c r="AB227" s="12"/>
      <c r="AC227" s="12"/>
      <c r="AD227" s="12"/>
      <c r="AE227" s="12"/>
      <c r="AT227" s="252" t="s">
        <v>276</v>
      </c>
      <c r="AU227" s="252" t="s">
        <v>86</v>
      </c>
      <c r="AV227" s="12" t="s">
        <v>86</v>
      </c>
      <c r="AW227" s="12" t="s">
        <v>32</v>
      </c>
      <c r="AX227" s="12" t="s">
        <v>76</v>
      </c>
      <c r="AY227" s="252" t="s">
        <v>251</v>
      </c>
    </row>
    <row r="228" s="12" customFormat="1">
      <c r="A228" s="12"/>
      <c r="B228" s="242"/>
      <c r="C228" s="243"/>
      <c r="D228" s="234" t="s">
        <v>276</v>
      </c>
      <c r="E228" s="244" t="s">
        <v>1</v>
      </c>
      <c r="F228" s="245" t="s">
        <v>3320</v>
      </c>
      <c r="G228" s="243"/>
      <c r="H228" s="246">
        <v>6.2999999999999998</v>
      </c>
      <c r="I228" s="247"/>
      <c r="J228" s="243"/>
      <c r="K228" s="243"/>
      <c r="L228" s="248"/>
      <c r="M228" s="249"/>
      <c r="N228" s="250"/>
      <c r="O228" s="250"/>
      <c r="P228" s="250"/>
      <c r="Q228" s="250"/>
      <c r="R228" s="250"/>
      <c r="S228" s="250"/>
      <c r="T228" s="251"/>
      <c r="U228" s="12"/>
      <c r="V228" s="12"/>
      <c r="W228" s="12"/>
      <c r="X228" s="12"/>
      <c r="Y228" s="12"/>
      <c r="Z228" s="12"/>
      <c r="AA228" s="12"/>
      <c r="AB228" s="12"/>
      <c r="AC228" s="12"/>
      <c r="AD228" s="12"/>
      <c r="AE228" s="12"/>
      <c r="AT228" s="252" t="s">
        <v>276</v>
      </c>
      <c r="AU228" s="252" t="s">
        <v>86</v>
      </c>
      <c r="AV228" s="12" t="s">
        <v>86</v>
      </c>
      <c r="AW228" s="12" t="s">
        <v>32</v>
      </c>
      <c r="AX228" s="12" t="s">
        <v>76</v>
      </c>
      <c r="AY228" s="252" t="s">
        <v>251</v>
      </c>
    </row>
    <row r="229" s="15" customFormat="1">
      <c r="A229" s="15"/>
      <c r="B229" s="274"/>
      <c r="C229" s="275"/>
      <c r="D229" s="234" t="s">
        <v>276</v>
      </c>
      <c r="E229" s="276" t="s">
        <v>1</v>
      </c>
      <c r="F229" s="277" t="s">
        <v>423</v>
      </c>
      <c r="G229" s="275"/>
      <c r="H229" s="278">
        <v>12.300000000000001</v>
      </c>
      <c r="I229" s="279"/>
      <c r="J229" s="275"/>
      <c r="K229" s="275"/>
      <c r="L229" s="280"/>
      <c r="M229" s="281"/>
      <c r="N229" s="282"/>
      <c r="O229" s="282"/>
      <c r="P229" s="282"/>
      <c r="Q229" s="282"/>
      <c r="R229" s="282"/>
      <c r="S229" s="282"/>
      <c r="T229" s="283"/>
      <c r="U229" s="15"/>
      <c r="V229" s="15"/>
      <c r="W229" s="15"/>
      <c r="X229" s="15"/>
      <c r="Y229" s="15"/>
      <c r="Z229" s="15"/>
      <c r="AA229" s="15"/>
      <c r="AB229" s="15"/>
      <c r="AC229" s="15"/>
      <c r="AD229" s="15"/>
      <c r="AE229" s="15"/>
      <c r="AT229" s="284" t="s">
        <v>276</v>
      </c>
      <c r="AU229" s="284" t="s">
        <v>86</v>
      </c>
      <c r="AV229" s="15" t="s">
        <v>254</v>
      </c>
      <c r="AW229" s="15" t="s">
        <v>32</v>
      </c>
      <c r="AX229" s="15" t="s">
        <v>84</v>
      </c>
      <c r="AY229" s="284" t="s">
        <v>251</v>
      </c>
    </row>
    <row r="230" s="2" customFormat="1" ht="16.5" customHeight="1">
      <c r="A230" s="38"/>
      <c r="B230" s="39"/>
      <c r="C230" s="292" t="s">
        <v>371</v>
      </c>
      <c r="D230" s="292" t="s">
        <v>1133</v>
      </c>
      <c r="E230" s="293" t="s">
        <v>1377</v>
      </c>
      <c r="F230" s="294" t="s">
        <v>1378</v>
      </c>
      <c r="G230" s="295" t="s">
        <v>681</v>
      </c>
      <c r="H230" s="296">
        <v>22.140000000000001</v>
      </c>
      <c r="I230" s="297"/>
      <c r="J230" s="298">
        <f>ROUND(I230*H230,2)</f>
        <v>0</v>
      </c>
      <c r="K230" s="299"/>
      <c r="L230" s="300"/>
      <c r="M230" s="301" t="s">
        <v>1</v>
      </c>
      <c r="N230" s="302" t="s">
        <v>41</v>
      </c>
      <c r="O230" s="91"/>
      <c r="P230" s="230">
        <f>O230*H230</f>
        <v>0</v>
      </c>
      <c r="Q230" s="230">
        <v>1</v>
      </c>
      <c r="R230" s="230">
        <f>Q230*H230</f>
        <v>22.140000000000001</v>
      </c>
      <c r="S230" s="230">
        <v>0</v>
      </c>
      <c r="T230" s="231">
        <f>S230*H230</f>
        <v>0</v>
      </c>
      <c r="U230" s="38"/>
      <c r="V230" s="38"/>
      <c r="W230" s="38"/>
      <c r="X230" s="38"/>
      <c r="Y230" s="38"/>
      <c r="Z230" s="38"/>
      <c r="AA230" s="38"/>
      <c r="AB230" s="38"/>
      <c r="AC230" s="38"/>
      <c r="AD230" s="38"/>
      <c r="AE230" s="38"/>
      <c r="AR230" s="232" t="s">
        <v>299</v>
      </c>
      <c r="AT230" s="232" t="s">
        <v>1133</v>
      </c>
      <c r="AU230" s="232" t="s">
        <v>86</v>
      </c>
      <c r="AY230" s="17" t="s">
        <v>251</v>
      </c>
      <c r="BE230" s="233">
        <f>IF(N230="základní",J230,0)</f>
        <v>0</v>
      </c>
      <c r="BF230" s="233">
        <f>IF(N230="snížená",J230,0)</f>
        <v>0</v>
      </c>
      <c r="BG230" s="233">
        <f>IF(N230="zákl. přenesená",J230,0)</f>
        <v>0</v>
      </c>
      <c r="BH230" s="233">
        <f>IF(N230="sníž. přenesená",J230,0)</f>
        <v>0</v>
      </c>
      <c r="BI230" s="233">
        <f>IF(N230="nulová",J230,0)</f>
        <v>0</v>
      </c>
      <c r="BJ230" s="17" t="s">
        <v>84</v>
      </c>
      <c r="BK230" s="233">
        <f>ROUND(I230*H230,2)</f>
        <v>0</v>
      </c>
      <c r="BL230" s="17" t="s">
        <v>254</v>
      </c>
      <c r="BM230" s="232" t="s">
        <v>3321</v>
      </c>
    </row>
    <row r="231" s="2" customFormat="1">
      <c r="A231" s="38"/>
      <c r="B231" s="39"/>
      <c r="C231" s="40"/>
      <c r="D231" s="234" t="s">
        <v>260</v>
      </c>
      <c r="E231" s="40"/>
      <c r="F231" s="235" t="s">
        <v>1378</v>
      </c>
      <c r="G231" s="40"/>
      <c r="H231" s="40"/>
      <c r="I231" s="236"/>
      <c r="J231" s="40"/>
      <c r="K231" s="40"/>
      <c r="L231" s="44"/>
      <c r="M231" s="237"/>
      <c r="N231" s="238"/>
      <c r="O231" s="91"/>
      <c r="P231" s="91"/>
      <c r="Q231" s="91"/>
      <c r="R231" s="91"/>
      <c r="S231" s="91"/>
      <c r="T231" s="92"/>
      <c r="U231" s="38"/>
      <c r="V231" s="38"/>
      <c r="W231" s="38"/>
      <c r="X231" s="38"/>
      <c r="Y231" s="38"/>
      <c r="Z231" s="38"/>
      <c r="AA231" s="38"/>
      <c r="AB231" s="38"/>
      <c r="AC231" s="38"/>
      <c r="AD231" s="38"/>
      <c r="AE231" s="38"/>
      <c r="AT231" s="17" t="s">
        <v>260</v>
      </c>
      <c r="AU231" s="17" t="s">
        <v>86</v>
      </c>
    </row>
    <row r="232" s="12" customFormat="1">
      <c r="A232" s="12"/>
      <c r="B232" s="242"/>
      <c r="C232" s="243"/>
      <c r="D232" s="234" t="s">
        <v>276</v>
      </c>
      <c r="E232" s="243"/>
      <c r="F232" s="245" t="s">
        <v>3322</v>
      </c>
      <c r="G232" s="243"/>
      <c r="H232" s="246">
        <v>22.140000000000001</v>
      </c>
      <c r="I232" s="247"/>
      <c r="J232" s="243"/>
      <c r="K232" s="243"/>
      <c r="L232" s="248"/>
      <c r="M232" s="249"/>
      <c r="N232" s="250"/>
      <c r="O232" s="250"/>
      <c r="P232" s="250"/>
      <c r="Q232" s="250"/>
      <c r="R232" s="250"/>
      <c r="S232" s="250"/>
      <c r="T232" s="251"/>
      <c r="U232" s="12"/>
      <c r="V232" s="12"/>
      <c r="W232" s="12"/>
      <c r="X232" s="12"/>
      <c r="Y232" s="12"/>
      <c r="Z232" s="12"/>
      <c r="AA232" s="12"/>
      <c r="AB232" s="12"/>
      <c r="AC232" s="12"/>
      <c r="AD232" s="12"/>
      <c r="AE232" s="12"/>
      <c r="AT232" s="252" t="s">
        <v>276</v>
      </c>
      <c r="AU232" s="252" t="s">
        <v>86</v>
      </c>
      <c r="AV232" s="12" t="s">
        <v>86</v>
      </c>
      <c r="AW232" s="12" t="s">
        <v>4</v>
      </c>
      <c r="AX232" s="12" t="s">
        <v>84</v>
      </c>
      <c r="AY232" s="252" t="s">
        <v>251</v>
      </c>
    </row>
    <row r="233" s="2" customFormat="1" ht="33" customHeight="1">
      <c r="A233" s="38"/>
      <c r="B233" s="39"/>
      <c r="C233" s="220" t="s">
        <v>378</v>
      </c>
      <c r="D233" s="220" t="s">
        <v>255</v>
      </c>
      <c r="E233" s="221" t="s">
        <v>1381</v>
      </c>
      <c r="F233" s="222" t="s">
        <v>1382</v>
      </c>
      <c r="G233" s="223" t="s">
        <v>592</v>
      </c>
      <c r="H233" s="224">
        <v>8.4000000000000004</v>
      </c>
      <c r="I233" s="225"/>
      <c r="J233" s="226">
        <f>ROUND(I233*H233,2)</f>
        <v>0</v>
      </c>
      <c r="K233" s="227"/>
      <c r="L233" s="44"/>
      <c r="M233" s="228" t="s">
        <v>1</v>
      </c>
      <c r="N233" s="229" t="s">
        <v>41</v>
      </c>
      <c r="O233" s="91"/>
      <c r="P233" s="230">
        <f>O233*H233</f>
        <v>0</v>
      </c>
      <c r="Q233" s="230">
        <v>0</v>
      </c>
      <c r="R233" s="230">
        <f>Q233*H233</f>
        <v>0</v>
      </c>
      <c r="S233" s="230">
        <v>0</v>
      </c>
      <c r="T233" s="231">
        <f>S233*H233</f>
        <v>0</v>
      </c>
      <c r="U233" s="38"/>
      <c r="V233" s="38"/>
      <c r="W233" s="38"/>
      <c r="X233" s="38"/>
      <c r="Y233" s="38"/>
      <c r="Z233" s="38"/>
      <c r="AA233" s="38"/>
      <c r="AB233" s="38"/>
      <c r="AC233" s="38"/>
      <c r="AD233" s="38"/>
      <c r="AE233" s="38"/>
      <c r="AR233" s="232" t="s">
        <v>254</v>
      </c>
      <c r="AT233" s="232" t="s">
        <v>255</v>
      </c>
      <c r="AU233" s="232" t="s">
        <v>86</v>
      </c>
      <c r="AY233" s="17" t="s">
        <v>251</v>
      </c>
      <c r="BE233" s="233">
        <f>IF(N233="základní",J233,0)</f>
        <v>0</v>
      </c>
      <c r="BF233" s="233">
        <f>IF(N233="snížená",J233,0)</f>
        <v>0</v>
      </c>
      <c r="BG233" s="233">
        <f>IF(N233="zákl. přenesená",J233,0)</f>
        <v>0</v>
      </c>
      <c r="BH233" s="233">
        <f>IF(N233="sníž. přenesená",J233,0)</f>
        <v>0</v>
      </c>
      <c r="BI233" s="233">
        <f>IF(N233="nulová",J233,0)</f>
        <v>0</v>
      </c>
      <c r="BJ233" s="17" t="s">
        <v>84</v>
      </c>
      <c r="BK233" s="233">
        <f>ROUND(I233*H233,2)</f>
        <v>0</v>
      </c>
      <c r="BL233" s="17" t="s">
        <v>254</v>
      </c>
      <c r="BM233" s="232" t="s">
        <v>3323</v>
      </c>
    </row>
    <row r="234" s="2" customFormat="1">
      <c r="A234" s="38"/>
      <c r="B234" s="39"/>
      <c r="C234" s="40"/>
      <c r="D234" s="234" t="s">
        <v>260</v>
      </c>
      <c r="E234" s="40"/>
      <c r="F234" s="235" t="s">
        <v>1384</v>
      </c>
      <c r="G234" s="40"/>
      <c r="H234" s="40"/>
      <c r="I234" s="236"/>
      <c r="J234" s="40"/>
      <c r="K234" s="40"/>
      <c r="L234" s="44"/>
      <c r="M234" s="237"/>
      <c r="N234" s="238"/>
      <c r="O234" s="91"/>
      <c r="P234" s="91"/>
      <c r="Q234" s="91"/>
      <c r="R234" s="91"/>
      <c r="S234" s="91"/>
      <c r="T234" s="92"/>
      <c r="U234" s="38"/>
      <c r="V234" s="38"/>
      <c r="W234" s="38"/>
      <c r="X234" s="38"/>
      <c r="Y234" s="38"/>
      <c r="Z234" s="38"/>
      <c r="AA234" s="38"/>
      <c r="AB234" s="38"/>
      <c r="AC234" s="38"/>
      <c r="AD234" s="38"/>
      <c r="AE234" s="38"/>
      <c r="AT234" s="17" t="s">
        <v>260</v>
      </c>
      <c r="AU234" s="17" t="s">
        <v>86</v>
      </c>
    </row>
    <row r="235" s="2" customFormat="1">
      <c r="A235" s="38"/>
      <c r="B235" s="39"/>
      <c r="C235" s="40"/>
      <c r="D235" s="240" t="s">
        <v>274</v>
      </c>
      <c r="E235" s="40"/>
      <c r="F235" s="241" t="s">
        <v>1385</v>
      </c>
      <c r="G235" s="40"/>
      <c r="H235" s="40"/>
      <c r="I235" s="236"/>
      <c r="J235" s="40"/>
      <c r="K235" s="40"/>
      <c r="L235" s="44"/>
      <c r="M235" s="237"/>
      <c r="N235" s="238"/>
      <c r="O235" s="91"/>
      <c r="P235" s="91"/>
      <c r="Q235" s="91"/>
      <c r="R235" s="91"/>
      <c r="S235" s="91"/>
      <c r="T235" s="92"/>
      <c r="U235" s="38"/>
      <c r="V235" s="38"/>
      <c r="W235" s="38"/>
      <c r="X235" s="38"/>
      <c r="Y235" s="38"/>
      <c r="Z235" s="38"/>
      <c r="AA235" s="38"/>
      <c r="AB235" s="38"/>
      <c r="AC235" s="38"/>
      <c r="AD235" s="38"/>
      <c r="AE235" s="38"/>
      <c r="AT235" s="17" t="s">
        <v>274</v>
      </c>
      <c r="AU235" s="17" t="s">
        <v>86</v>
      </c>
    </row>
    <row r="236" s="12" customFormat="1">
      <c r="A236" s="12"/>
      <c r="B236" s="242"/>
      <c r="C236" s="243"/>
      <c r="D236" s="234" t="s">
        <v>276</v>
      </c>
      <c r="E236" s="244" t="s">
        <v>1</v>
      </c>
      <c r="F236" s="245" t="s">
        <v>3324</v>
      </c>
      <c r="G236" s="243"/>
      <c r="H236" s="246">
        <v>8.4000000000000004</v>
      </c>
      <c r="I236" s="247"/>
      <c r="J236" s="243"/>
      <c r="K236" s="243"/>
      <c r="L236" s="248"/>
      <c r="M236" s="249"/>
      <c r="N236" s="250"/>
      <c r="O236" s="250"/>
      <c r="P236" s="250"/>
      <c r="Q236" s="250"/>
      <c r="R236" s="250"/>
      <c r="S236" s="250"/>
      <c r="T236" s="251"/>
      <c r="U236" s="12"/>
      <c r="V236" s="12"/>
      <c r="W236" s="12"/>
      <c r="X236" s="12"/>
      <c r="Y236" s="12"/>
      <c r="Z236" s="12"/>
      <c r="AA236" s="12"/>
      <c r="AB236" s="12"/>
      <c r="AC236" s="12"/>
      <c r="AD236" s="12"/>
      <c r="AE236" s="12"/>
      <c r="AT236" s="252" t="s">
        <v>276</v>
      </c>
      <c r="AU236" s="252" t="s">
        <v>86</v>
      </c>
      <c r="AV236" s="12" t="s">
        <v>86</v>
      </c>
      <c r="AW236" s="12" t="s">
        <v>32</v>
      </c>
      <c r="AX236" s="12" t="s">
        <v>84</v>
      </c>
      <c r="AY236" s="252" t="s">
        <v>251</v>
      </c>
    </row>
    <row r="237" s="2" customFormat="1" ht="16.5" customHeight="1">
      <c r="A237" s="38"/>
      <c r="B237" s="39"/>
      <c r="C237" s="292" t="s">
        <v>7</v>
      </c>
      <c r="D237" s="292" t="s">
        <v>1133</v>
      </c>
      <c r="E237" s="293" t="s">
        <v>1387</v>
      </c>
      <c r="F237" s="294" t="s">
        <v>1388</v>
      </c>
      <c r="G237" s="295" t="s">
        <v>681</v>
      </c>
      <c r="H237" s="296">
        <v>16.800000000000001</v>
      </c>
      <c r="I237" s="297"/>
      <c r="J237" s="298">
        <f>ROUND(I237*H237,2)</f>
        <v>0</v>
      </c>
      <c r="K237" s="299"/>
      <c r="L237" s="300"/>
      <c r="M237" s="301" t="s">
        <v>1</v>
      </c>
      <c r="N237" s="302" t="s">
        <v>41</v>
      </c>
      <c r="O237" s="91"/>
      <c r="P237" s="230">
        <f>O237*H237</f>
        <v>0</v>
      </c>
      <c r="Q237" s="230">
        <v>1</v>
      </c>
      <c r="R237" s="230">
        <f>Q237*H237</f>
        <v>16.800000000000001</v>
      </c>
      <c r="S237" s="230">
        <v>0</v>
      </c>
      <c r="T237" s="231">
        <f>S237*H237</f>
        <v>0</v>
      </c>
      <c r="U237" s="38"/>
      <c r="V237" s="38"/>
      <c r="W237" s="38"/>
      <c r="X237" s="38"/>
      <c r="Y237" s="38"/>
      <c r="Z237" s="38"/>
      <c r="AA237" s="38"/>
      <c r="AB237" s="38"/>
      <c r="AC237" s="38"/>
      <c r="AD237" s="38"/>
      <c r="AE237" s="38"/>
      <c r="AR237" s="232" t="s">
        <v>299</v>
      </c>
      <c r="AT237" s="232" t="s">
        <v>1133</v>
      </c>
      <c r="AU237" s="232" t="s">
        <v>86</v>
      </c>
      <c r="AY237" s="17" t="s">
        <v>251</v>
      </c>
      <c r="BE237" s="233">
        <f>IF(N237="základní",J237,0)</f>
        <v>0</v>
      </c>
      <c r="BF237" s="233">
        <f>IF(N237="snížená",J237,0)</f>
        <v>0</v>
      </c>
      <c r="BG237" s="233">
        <f>IF(N237="zákl. přenesená",J237,0)</f>
        <v>0</v>
      </c>
      <c r="BH237" s="233">
        <f>IF(N237="sníž. přenesená",J237,0)</f>
        <v>0</v>
      </c>
      <c r="BI237" s="233">
        <f>IF(N237="nulová",J237,0)</f>
        <v>0</v>
      </c>
      <c r="BJ237" s="17" t="s">
        <v>84</v>
      </c>
      <c r="BK237" s="233">
        <f>ROUND(I237*H237,2)</f>
        <v>0</v>
      </c>
      <c r="BL237" s="17" t="s">
        <v>254</v>
      </c>
      <c r="BM237" s="232" t="s">
        <v>3325</v>
      </c>
    </row>
    <row r="238" s="2" customFormat="1">
      <c r="A238" s="38"/>
      <c r="B238" s="39"/>
      <c r="C238" s="40"/>
      <c r="D238" s="234" t="s">
        <v>260</v>
      </c>
      <c r="E238" s="40"/>
      <c r="F238" s="235" t="s">
        <v>1388</v>
      </c>
      <c r="G238" s="40"/>
      <c r="H238" s="40"/>
      <c r="I238" s="236"/>
      <c r="J238" s="40"/>
      <c r="K238" s="40"/>
      <c r="L238" s="44"/>
      <c r="M238" s="237"/>
      <c r="N238" s="238"/>
      <c r="O238" s="91"/>
      <c r="P238" s="91"/>
      <c r="Q238" s="91"/>
      <c r="R238" s="91"/>
      <c r="S238" s="91"/>
      <c r="T238" s="92"/>
      <c r="U238" s="38"/>
      <c r="V238" s="38"/>
      <c r="W238" s="38"/>
      <c r="X238" s="38"/>
      <c r="Y238" s="38"/>
      <c r="Z238" s="38"/>
      <c r="AA238" s="38"/>
      <c r="AB238" s="38"/>
      <c r="AC238" s="38"/>
      <c r="AD238" s="38"/>
      <c r="AE238" s="38"/>
      <c r="AT238" s="17" t="s">
        <v>260</v>
      </c>
      <c r="AU238" s="17" t="s">
        <v>86</v>
      </c>
    </row>
    <row r="239" s="12" customFormat="1">
      <c r="A239" s="12"/>
      <c r="B239" s="242"/>
      <c r="C239" s="243"/>
      <c r="D239" s="234" t="s">
        <v>276</v>
      </c>
      <c r="E239" s="243"/>
      <c r="F239" s="245" t="s">
        <v>3326</v>
      </c>
      <c r="G239" s="243"/>
      <c r="H239" s="246">
        <v>16.800000000000001</v>
      </c>
      <c r="I239" s="247"/>
      <c r="J239" s="243"/>
      <c r="K239" s="243"/>
      <c r="L239" s="248"/>
      <c r="M239" s="249"/>
      <c r="N239" s="250"/>
      <c r="O239" s="250"/>
      <c r="P239" s="250"/>
      <c r="Q239" s="250"/>
      <c r="R239" s="250"/>
      <c r="S239" s="250"/>
      <c r="T239" s="251"/>
      <c r="U239" s="12"/>
      <c r="V239" s="12"/>
      <c r="W239" s="12"/>
      <c r="X239" s="12"/>
      <c r="Y239" s="12"/>
      <c r="Z239" s="12"/>
      <c r="AA239" s="12"/>
      <c r="AB239" s="12"/>
      <c r="AC239" s="12"/>
      <c r="AD239" s="12"/>
      <c r="AE239" s="12"/>
      <c r="AT239" s="252" t="s">
        <v>276</v>
      </c>
      <c r="AU239" s="252" t="s">
        <v>86</v>
      </c>
      <c r="AV239" s="12" t="s">
        <v>86</v>
      </c>
      <c r="AW239" s="12" t="s">
        <v>4</v>
      </c>
      <c r="AX239" s="12" t="s">
        <v>84</v>
      </c>
      <c r="AY239" s="252" t="s">
        <v>251</v>
      </c>
    </row>
    <row r="240" s="2" customFormat="1" ht="24.15" customHeight="1">
      <c r="A240" s="38"/>
      <c r="B240" s="39"/>
      <c r="C240" s="220" t="s">
        <v>387</v>
      </c>
      <c r="D240" s="220" t="s">
        <v>255</v>
      </c>
      <c r="E240" s="221" t="s">
        <v>1406</v>
      </c>
      <c r="F240" s="222" t="s">
        <v>617</v>
      </c>
      <c r="G240" s="223" t="s">
        <v>409</v>
      </c>
      <c r="H240" s="224">
        <v>215</v>
      </c>
      <c r="I240" s="225"/>
      <c r="J240" s="226">
        <f>ROUND(I240*H240,2)</f>
        <v>0</v>
      </c>
      <c r="K240" s="227"/>
      <c r="L240" s="44"/>
      <c r="M240" s="228" t="s">
        <v>1</v>
      </c>
      <c r="N240" s="229" t="s">
        <v>41</v>
      </c>
      <c r="O240" s="91"/>
      <c r="P240" s="230">
        <f>O240*H240</f>
        <v>0</v>
      </c>
      <c r="Q240" s="230">
        <v>0</v>
      </c>
      <c r="R240" s="230">
        <f>Q240*H240</f>
        <v>0</v>
      </c>
      <c r="S240" s="230">
        <v>0</v>
      </c>
      <c r="T240" s="231">
        <f>S240*H240</f>
        <v>0</v>
      </c>
      <c r="U240" s="38"/>
      <c r="V240" s="38"/>
      <c r="W240" s="38"/>
      <c r="X240" s="38"/>
      <c r="Y240" s="38"/>
      <c r="Z240" s="38"/>
      <c r="AA240" s="38"/>
      <c r="AB240" s="38"/>
      <c r="AC240" s="38"/>
      <c r="AD240" s="38"/>
      <c r="AE240" s="38"/>
      <c r="AR240" s="232" t="s">
        <v>254</v>
      </c>
      <c r="AT240" s="232" t="s">
        <v>255</v>
      </c>
      <c r="AU240" s="232" t="s">
        <v>86</v>
      </c>
      <c r="AY240" s="17" t="s">
        <v>251</v>
      </c>
      <c r="BE240" s="233">
        <f>IF(N240="základní",J240,0)</f>
        <v>0</v>
      </c>
      <c r="BF240" s="233">
        <f>IF(N240="snížená",J240,0)</f>
        <v>0</v>
      </c>
      <c r="BG240" s="233">
        <f>IF(N240="zákl. přenesená",J240,0)</f>
        <v>0</v>
      </c>
      <c r="BH240" s="233">
        <f>IF(N240="sníž. přenesená",J240,0)</f>
        <v>0</v>
      </c>
      <c r="BI240" s="233">
        <f>IF(N240="nulová",J240,0)</f>
        <v>0</v>
      </c>
      <c r="BJ240" s="17" t="s">
        <v>84</v>
      </c>
      <c r="BK240" s="233">
        <f>ROUND(I240*H240,2)</f>
        <v>0</v>
      </c>
      <c r="BL240" s="17" t="s">
        <v>254</v>
      </c>
      <c r="BM240" s="232" t="s">
        <v>3327</v>
      </c>
    </row>
    <row r="241" s="2" customFormat="1">
      <c r="A241" s="38"/>
      <c r="B241" s="39"/>
      <c r="C241" s="40"/>
      <c r="D241" s="234" t="s">
        <v>260</v>
      </c>
      <c r="E241" s="40"/>
      <c r="F241" s="235" t="s">
        <v>619</v>
      </c>
      <c r="G241" s="40"/>
      <c r="H241" s="40"/>
      <c r="I241" s="236"/>
      <c r="J241" s="40"/>
      <c r="K241" s="40"/>
      <c r="L241" s="44"/>
      <c r="M241" s="237"/>
      <c r="N241" s="238"/>
      <c r="O241" s="91"/>
      <c r="P241" s="91"/>
      <c r="Q241" s="91"/>
      <c r="R241" s="91"/>
      <c r="S241" s="91"/>
      <c r="T241" s="92"/>
      <c r="U241" s="38"/>
      <c r="V241" s="38"/>
      <c r="W241" s="38"/>
      <c r="X241" s="38"/>
      <c r="Y241" s="38"/>
      <c r="Z241" s="38"/>
      <c r="AA241" s="38"/>
      <c r="AB241" s="38"/>
      <c r="AC241" s="38"/>
      <c r="AD241" s="38"/>
      <c r="AE241" s="38"/>
      <c r="AT241" s="17" t="s">
        <v>260</v>
      </c>
      <c r="AU241" s="17" t="s">
        <v>86</v>
      </c>
    </row>
    <row r="242" s="2" customFormat="1">
      <c r="A242" s="38"/>
      <c r="B242" s="39"/>
      <c r="C242" s="40"/>
      <c r="D242" s="240" t="s">
        <v>274</v>
      </c>
      <c r="E242" s="40"/>
      <c r="F242" s="241" t="s">
        <v>1408</v>
      </c>
      <c r="G242" s="40"/>
      <c r="H242" s="40"/>
      <c r="I242" s="236"/>
      <c r="J242" s="40"/>
      <c r="K242" s="40"/>
      <c r="L242" s="44"/>
      <c r="M242" s="237"/>
      <c r="N242" s="238"/>
      <c r="O242" s="91"/>
      <c r="P242" s="91"/>
      <c r="Q242" s="91"/>
      <c r="R242" s="91"/>
      <c r="S242" s="91"/>
      <c r="T242" s="92"/>
      <c r="U242" s="38"/>
      <c r="V242" s="38"/>
      <c r="W242" s="38"/>
      <c r="X242" s="38"/>
      <c r="Y242" s="38"/>
      <c r="Z242" s="38"/>
      <c r="AA242" s="38"/>
      <c r="AB242" s="38"/>
      <c r="AC242" s="38"/>
      <c r="AD242" s="38"/>
      <c r="AE242" s="38"/>
      <c r="AT242" s="17" t="s">
        <v>274</v>
      </c>
      <c r="AU242" s="17" t="s">
        <v>86</v>
      </c>
    </row>
    <row r="243" s="13" customFormat="1">
      <c r="A243" s="13"/>
      <c r="B243" s="253"/>
      <c r="C243" s="254"/>
      <c r="D243" s="234" t="s">
        <v>276</v>
      </c>
      <c r="E243" s="255" t="s">
        <v>1</v>
      </c>
      <c r="F243" s="256" t="s">
        <v>1409</v>
      </c>
      <c r="G243" s="254"/>
      <c r="H243" s="255" t="s">
        <v>1</v>
      </c>
      <c r="I243" s="257"/>
      <c r="J243" s="254"/>
      <c r="K243" s="254"/>
      <c r="L243" s="258"/>
      <c r="M243" s="259"/>
      <c r="N243" s="260"/>
      <c r="O243" s="260"/>
      <c r="P243" s="260"/>
      <c r="Q243" s="260"/>
      <c r="R243" s="260"/>
      <c r="S243" s="260"/>
      <c r="T243" s="261"/>
      <c r="U243" s="13"/>
      <c r="V243" s="13"/>
      <c r="W243" s="13"/>
      <c r="X243" s="13"/>
      <c r="Y243" s="13"/>
      <c r="Z243" s="13"/>
      <c r="AA243" s="13"/>
      <c r="AB243" s="13"/>
      <c r="AC243" s="13"/>
      <c r="AD243" s="13"/>
      <c r="AE243" s="13"/>
      <c r="AT243" s="262" t="s">
        <v>276</v>
      </c>
      <c r="AU243" s="262" t="s">
        <v>86</v>
      </c>
      <c r="AV243" s="13" t="s">
        <v>84</v>
      </c>
      <c r="AW243" s="13" t="s">
        <v>32</v>
      </c>
      <c r="AX243" s="13" t="s">
        <v>76</v>
      </c>
      <c r="AY243" s="262" t="s">
        <v>251</v>
      </c>
    </row>
    <row r="244" s="12" customFormat="1">
      <c r="A244" s="12"/>
      <c r="B244" s="242"/>
      <c r="C244" s="243"/>
      <c r="D244" s="234" t="s">
        <v>276</v>
      </c>
      <c r="E244" s="244" t="s">
        <v>1</v>
      </c>
      <c r="F244" s="245" t="s">
        <v>3328</v>
      </c>
      <c r="G244" s="243"/>
      <c r="H244" s="246">
        <v>215</v>
      </c>
      <c r="I244" s="247"/>
      <c r="J244" s="243"/>
      <c r="K244" s="243"/>
      <c r="L244" s="248"/>
      <c r="M244" s="249"/>
      <c r="N244" s="250"/>
      <c r="O244" s="250"/>
      <c r="P244" s="250"/>
      <c r="Q244" s="250"/>
      <c r="R244" s="250"/>
      <c r="S244" s="250"/>
      <c r="T244" s="251"/>
      <c r="U244" s="12"/>
      <c r="V244" s="12"/>
      <c r="W244" s="12"/>
      <c r="X244" s="12"/>
      <c r="Y244" s="12"/>
      <c r="Z244" s="12"/>
      <c r="AA244" s="12"/>
      <c r="AB244" s="12"/>
      <c r="AC244" s="12"/>
      <c r="AD244" s="12"/>
      <c r="AE244" s="12"/>
      <c r="AT244" s="252" t="s">
        <v>276</v>
      </c>
      <c r="AU244" s="252" t="s">
        <v>86</v>
      </c>
      <c r="AV244" s="12" t="s">
        <v>86</v>
      </c>
      <c r="AW244" s="12" t="s">
        <v>32</v>
      </c>
      <c r="AX244" s="12" t="s">
        <v>76</v>
      </c>
      <c r="AY244" s="252" t="s">
        <v>251</v>
      </c>
    </row>
    <row r="245" s="15" customFormat="1">
      <c r="A245" s="15"/>
      <c r="B245" s="274"/>
      <c r="C245" s="275"/>
      <c r="D245" s="234" t="s">
        <v>276</v>
      </c>
      <c r="E245" s="276" t="s">
        <v>1</v>
      </c>
      <c r="F245" s="277" t="s">
        <v>423</v>
      </c>
      <c r="G245" s="275"/>
      <c r="H245" s="278">
        <v>215</v>
      </c>
      <c r="I245" s="279"/>
      <c r="J245" s="275"/>
      <c r="K245" s="275"/>
      <c r="L245" s="280"/>
      <c r="M245" s="281"/>
      <c r="N245" s="282"/>
      <c r="O245" s="282"/>
      <c r="P245" s="282"/>
      <c r="Q245" s="282"/>
      <c r="R245" s="282"/>
      <c r="S245" s="282"/>
      <c r="T245" s="283"/>
      <c r="U245" s="15"/>
      <c r="V245" s="15"/>
      <c r="W245" s="15"/>
      <c r="X245" s="15"/>
      <c r="Y245" s="15"/>
      <c r="Z245" s="15"/>
      <c r="AA245" s="15"/>
      <c r="AB245" s="15"/>
      <c r="AC245" s="15"/>
      <c r="AD245" s="15"/>
      <c r="AE245" s="15"/>
      <c r="AT245" s="284" t="s">
        <v>276</v>
      </c>
      <c r="AU245" s="284" t="s">
        <v>86</v>
      </c>
      <c r="AV245" s="15" t="s">
        <v>254</v>
      </c>
      <c r="AW245" s="15" t="s">
        <v>32</v>
      </c>
      <c r="AX245" s="15" t="s">
        <v>84</v>
      </c>
      <c r="AY245" s="284" t="s">
        <v>251</v>
      </c>
    </row>
    <row r="246" s="2" customFormat="1" ht="24.15" customHeight="1">
      <c r="A246" s="38"/>
      <c r="B246" s="39"/>
      <c r="C246" s="220" t="s">
        <v>392</v>
      </c>
      <c r="D246" s="220" t="s">
        <v>255</v>
      </c>
      <c r="E246" s="221" t="s">
        <v>1411</v>
      </c>
      <c r="F246" s="222" t="s">
        <v>1412</v>
      </c>
      <c r="G246" s="223" t="s">
        <v>409</v>
      </c>
      <c r="H246" s="224">
        <v>215</v>
      </c>
      <c r="I246" s="225"/>
      <c r="J246" s="226">
        <f>ROUND(I246*H246,2)</f>
        <v>0</v>
      </c>
      <c r="K246" s="227"/>
      <c r="L246" s="44"/>
      <c r="M246" s="228" t="s">
        <v>1</v>
      </c>
      <c r="N246" s="229" t="s">
        <v>41</v>
      </c>
      <c r="O246" s="91"/>
      <c r="P246" s="230">
        <f>O246*H246</f>
        <v>0</v>
      </c>
      <c r="Q246" s="230">
        <v>0</v>
      </c>
      <c r="R246" s="230">
        <f>Q246*H246</f>
        <v>0</v>
      </c>
      <c r="S246" s="230">
        <v>0</v>
      </c>
      <c r="T246" s="231">
        <f>S246*H246</f>
        <v>0</v>
      </c>
      <c r="U246" s="38"/>
      <c r="V246" s="38"/>
      <c r="W246" s="38"/>
      <c r="X246" s="38"/>
      <c r="Y246" s="38"/>
      <c r="Z246" s="38"/>
      <c r="AA246" s="38"/>
      <c r="AB246" s="38"/>
      <c r="AC246" s="38"/>
      <c r="AD246" s="38"/>
      <c r="AE246" s="38"/>
      <c r="AR246" s="232" t="s">
        <v>254</v>
      </c>
      <c r="AT246" s="232" t="s">
        <v>255</v>
      </c>
      <c r="AU246" s="232" t="s">
        <v>86</v>
      </c>
      <c r="AY246" s="17" t="s">
        <v>251</v>
      </c>
      <c r="BE246" s="233">
        <f>IF(N246="základní",J246,0)</f>
        <v>0</v>
      </c>
      <c r="BF246" s="233">
        <f>IF(N246="snížená",J246,0)</f>
        <v>0</v>
      </c>
      <c r="BG246" s="233">
        <f>IF(N246="zákl. přenesená",J246,0)</f>
        <v>0</v>
      </c>
      <c r="BH246" s="233">
        <f>IF(N246="sníž. přenesená",J246,0)</f>
        <v>0</v>
      </c>
      <c r="BI246" s="233">
        <f>IF(N246="nulová",J246,0)</f>
        <v>0</v>
      </c>
      <c r="BJ246" s="17" t="s">
        <v>84</v>
      </c>
      <c r="BK246" s="233">
        <f>ROUND(I246*H246,2)</f>
        <v>0</v>
      </c>
      <c r="BL246" s="17" t="s">
        <v>254</v>
      </c>
      <c r="BM246" s="232" t="s">
        <v>3329</v>
      </c>
    </row>
    <row r="247" s="2" customFormat="1">
      <c r="A247" s="38"/>
      <c r="B247" s="39"/>
      <c r="C247" s="40"/>
      <c r="D247" s="234" t="s">
        <v>260</v>
      </c>
      <c r="E247" s="40"/>
      <c r="F247" s="235" t="s">
        <v>1414</v>
      </c>
      <c r="G247" s="40"/>
      <c r="H247" s="40"/>
      <c r="I247" s="236"/>
      <c r="J247" s="40"/>
      <c r="K247" s="40"/>
      <c r="L247" s="44"/>
      <c r="M247" s="237"/>
      <c r="N247" s="238"/>
      <c r="O247" s="91"/>
      <c r="P247" s="91"/>
      <c r="Q247" s="91"/>
      <c r="R247" s="91"/>
      <c r="S247" s="91"/>
      <c r="T247" s="92"/>
      <c r="U247" s="38"/>
      <c r="V247" s="38"/>
      <c r="W247" s="38"/>
      <c r="X247" s="38"/>
      <c r="Y247" s="38"/>
      <c r="Z247" s="38"/>
      <c r="AA247" s="38"/>
      <c r="AB247" s="38"/>
      <c r="AC247" s="38"/>
      <c r="AD247" s="38"/>
      <c r="AE247" s="38"/>
      <c r="AT247" s="17" t="s">
        <v>260</v>
      </c>
      <c r="AU247" s="17" t="s">
        <v>86</v>
      </c>
    </row>
    <row r="248" s="2" customFormat="1">
      <c r="A248" s="38"/>
      <c r="B248" s="39"/>
      <c r="C248" s="40"/>
      <c r="D248" s="240" t="s">
        <v>274</v>
      </c>
      <c r="E248" s="40"/>
      <c r="F248" s="241" t="s">
        <v>1415</v>
      </c>
      <c r="G248" s="40"/>
      <c r="H248" s="40"/>
      <c r="I248" s="236"/>
      <c r="J248" s="40"/>
      <c r="K248" s="40"/>
      <c r="L248" s="44"/>
      <c r="M248" s="237"/>
      <c r="N248" s="238"/>
      <c r="O248" s="91"/>
      <c r="P248" s="91"/>
      <c r="Q248" s="91"/>
      <c r="R248" s="91"/>
      <c r="S248" s="91"/>
      <c r="T248" s="92"/>
      <c r="U248" s="38"/>
      <c r="V248" s="38"/>
      <c r="W248" s="38"/>
      <c r="X248" s="38"/>
      <c r="Y248" s="38"/>
      <c r="Z248" s="38"/>
      <c r="AA248" s="38"/>
      <c r="AB248" s="38"/>
      <c r="AC248" s="38"/>
      <c r="AD248" s="38"/>
      <c r="AE248" s="38"/>
      <c r="AT248" s="17" t="s">
        <v>274</v>
      </c>
      <c r="AU248" s="17" t="s">
        <v>86</v>
      </c>
    </row>
    <row r="249" s="12" customFormat="1">
      <c r="A249" s="12"/>
      <c r="B249" s="242"/>
      <c r="C249" s="243"/>
      <c r="D249" s="234" t="s">
        <v>276</v>
      </c>
      <c r="E249" s="244" t="s">
        <v>1</v>
      </c>
      <c r="F249" s="245" t="s">
        <v>3328</v>
      </c>
      <c r="G249" s="243"/>
      <c r="H249" s="246">
        <v>215</v>
      </c>
      <c r="I249" s="247"/>
      <c r="J249" s="243"/>
      <c r="K249" s="243"/>
      <c r="L249" s="248"/>
      <c r="M249" s="249"/>
      <c r="N249" s="250"/>
      <c r="O249" s="250"/>
      <c r="P249" s="250"/>
      <c r="Q249" s="250"/>
      <c r="R249" s="250"/>
      <c r="S249" s="250"/>
      <c r="T249" s="251"/>
      <c r="U249" s="12"/>
      <c r="V249" s="12"/>
      <c r="W249" s="12"/>
      <c r="X249" s="12"/>
      <c r="Y249" s="12"/>
      <c r="Z249" s="12"/>
      <c r="AA249" s="12"/>
      <c r="AB249" s="12"/>
      <c r="AC249" s="12"/>
      <c r="AD249" s="12"/>
      <c r="AE249" s="12"/>
      <c r="AT249" s="252" t="s">
        <v>276</v>
      </c>
      <c r="AU249" s="252" t="s">
        <v>86</v>
      </c>
      <c r="AV249" s="12" t="s">
        <v>86</v>
      </c>
      <c r="AW249" s="12" t="s">
        <v>32</v>
      </c>
      <c r="AX249" s="12" t="s">
        <v>84</v>
      </c>
      <c r="AY249" s="252" t="s">
        <v>251</v>
      </c>
    </row>
    <row r="250" s="2" customFormat="1" ht="16.5" customHeight="1">
      <c r="A250" s="38"/>
      <c r="B250" s="39"/>
      <c r="C250" s="292" t="s">
        <v>397</v>
      </c>
      <c r="D250" s="292" t="s">
        <v>1133</v>
      </c>
      <c r="E250" s="293" t="s">
        <v>1416</v>
      </c>
      <c r="F250" s="294" t="s">
        <v>1417</v>
      </c>
      <c r="G250" s="295" t="s">
        <v>1136</v>
      </c>
      <c r="H250" s="296">
        <v>4.2999999999999998</v>
      </c>
      <c r="I250" s="297"/>
      <c r="J250" s="298">
        <f>ROUND(I250*H250,2)</f>
        <v>0</v>
      </c>
      <c r="K250" s="299"/>
      <c r="L250" s="300"/>
      <c r="M250" s="301" t="s">
        <v>1</v>
      </c>
      <c r="N250" s="302" t="s">
        <v>41</v>
      </c>
      <c r="O250" s="91"/>
      <c r="P250" s="230">
        <f>O250*H250</f>
        <v>0</v>
      </c>
      <c r="Q250" s="230">
        <v>0.001</v>
      </c>
      <c r="R250" s="230">
        <f>Q250*H250</f>
        <v>0.0043</v>
      </c>
      <c r="S250" s="230">
        <v>0</v>
      </c>
      <c r="T250" s="231">
        <f>S250*H250</f>
        <v>0</v>
      </c>
      <c r="U250" s="38"/>
      <c r="V250" s="38"/>
      <c r="W250" s="38"/>
      <c r="X250" s="38"/>
      <c r="Y250" s="38"/>
      <c r="Z250" s="38"/>
      <c r="AA250" s="38"/>
      <c r="AB250" s="38"/>
      <c r="AC250" s="38"/>
      <c r="AD250" s="38"/>
      <c r="AE250" s="38"/>
      <c r="AR250" s="232" t="s">
        <v>299</v>
      </c>
      <c r="AT250" s="232" t="s">
        <v>1133</v>
      </c>
      <c r="AU250" s="232" t="s">
        <v>86</v>
      </c>
      <c r="AY250" s="17" t="s">
        <v>251</v>
      </c>
      <c r="BE250" s="233">
        <f>IF(N250="základní",J250,0)</f>
        <v>0</v>
      </c>
      <c r="BF250" s="233">
        <f>IF(N250="snížená",J250,0)</f>
        <v>0</v>
      </c>
      <c r="BG250" s="233">
        <f>IF(N250="zákl. přenesená",J250,0)</f>
        <v>0</v>
      </c>
      <c r="BH250" s="233">
        <f>IF(N250="sníž. přenesená",J250,0)</f>
        <v>0</v>
      </c>
      <c r="BI250" s="233">
        <f>IF(N250="nulová",J250,0)</f>
        <v>0</v>
      </c>
      <c r="BJ250" s="17" t="s">
        <v>84</v>
      </c>
      <c r="BK250" s="233">
        <f>ROUND(I250*H250,2)</f>
        <v>0</v>
      </c>
      <c r="BL250" s="17" t="s">
        <v>254</v>
      </c>
      <c r="BM250" s="232" t="s">
        <v>3330</v>
      </c>
    </row>
    <row r="251" s="2" customFormat="1">
      <c r="A251" s="38"/>
      <c r="B251" s="39"/>
      <c r="C251" s="40"/>
      <c r="D251" s="234" t="s">
        <v>260</v>
      </c>
      <c r="E251" s="40"/>
      <c r="F251" s="235" t="s">
        <v>1417</v>
      </c>
      <c r="G251" s="40"/>
      <c r="H251" s="40"/>
      <c r="I251" s="236"/>
      <c r="J251" s="40"/>
      <c r="K251" s="40"/>
      <c r="L251" s="44"/>
      <c r="M251" s="237"/>
      <c r="N251" s="238"/>
      <c r="O251" s="91"/>
      <c r="P251" s="91"/>
      <c r="Q251" s="91"/>
      <c r="R251" s="91"/>
      <c r="S251" s="91"/>
      <c r="T251" s="92"/>
      <c r="U251" s="38"/>
      <c r="V251" s="38"/>
      <c r="W251" s="38"/>
      <c r="X251" s="38"/>
      <c r="Y251" s="38"/>
      <c r="Z251" s="38"/>
      <c r="AA251" s="38"/>
      <c r="AB251" s="38"/>
      <c r="AC251" s="38"/>
      <c r="AD251" s="38"/>
      <c r="AE251" s="38"/>
      <c r="AT251" s="17" t="s">
        <v>260</v>
      </c>
      <c r="AU251" s="17" t="s">
        <v>86</v>
      </c>
    </row>
    <row r="252" s="12" customFormat="1">
      <c r="A252" s="12"/>
      <c r="B252" s="242"/>
      <c r="C252" s="243"/>
      <c r="D252" s="234" t="s">
        <v>276</v>
      </c>
      <c r="E252" s="243"/>
      <c r="F252" s="245" t="s">
        <v>3331</v>
      </c>
      <c r="G252" s="243"/>
      <c r="H252" s="246">
        <v>4.2999999999999998</v>
      </c>
      <c r="I252" s="247"/>
      <c r="J252" s="243"/>
      <c r="K252" s="243"/>
      <c r="L252" s="248"/>
      <c r="M252" s="249"/>
      <c r="N252" s="250"/>
      <c r="O252" s="250"/>
      <c r="P252" s="250"/>
      <c r="Q252" s="250"/>
      <c r="R252" s="250"/>
      <c r="S252" s="250"/>
      <c r="T252" s="251"/>
      <c r="U252" s="12"/>
      <c r="V252" s="12"/>
      <c r="W252" s="12"/>
      <c r="X252" s="12"/>
      <c r="Y252" s="12"/>
      <c r="Z252" s="12"/>
      <c r="AA252" s="12"/>
      <c r="AB252" s="12"/>
      <c r="AC252" s="12"/>
      <c r="AD252" s="12"/>
      <c r="AE252" s="12"/>
      <c r="AT252" s="252" t="s">
        <v>276</v>
      </c>
      <c r="AU252" s="252" t="s">
        <v>86</v>
      </c>
      <c r="AV252" s="12" t="s">
        <v>86</v>
      </c>
      <c r="AW252" s="12" t="s">
        <v>4</v>
      </c>
      <c r="AX252" s="12" t="s">
        <v>84</v>
      </c>
      <c r="AY252" s="252" t="s">
        <v>251</v>
      </c>
    </row>
    <row r="253" s="2" customFormat="1" ht="24.15" customHeight="1">
      <c r="A253" s="38"/>
      <c r="B253" s="39"/>
      <c r="C253" s="220" t="s">
        <v>952</v>
      </c>
      <c r="D253" s="220" t="s">
        <v>255</v>
      </c>
      <c r="E253" s="221" t="s">
        <v>2225</v>
      </c>
      <c r="F253" s="222" t="s">
        <v>2226</v>
      </c>
      <c r="G253" s="223" t="s">
        <v>409</v>
      </c>
      <c r="H253" s="224">
        <v>157.27000000000001</v>
      </c>
      <c r="I253" s="225"/>
      <c r="J253" s="226">
        <f>ROUND(I253*H253,2)</f>
        <v>0</v>
      </c>
      <c r="K253" s="227"/>
      <c r="L253" s="44"/>
      <c r="M253" s="228" t="s">
        <v>1</v>
      </c>
      <c r="N253" s="229" t="s">
        <v>41</v>
      </c>
      <c r="O253" s="91"/>
      <c r="P253" s="230">
        <f>O253*H253</f>
        <v>0</v>
      </c>
      <c r="Q253" s="230">
        <v>0</v>
      </c>
      <c r="R253" s="230">
        <f>Q253*H253</f>
        <v>0</v>
      </c>
      <c r="S253" s="230">
        <v>0</v>
      </c>
      <c r="T253" s="231">
        <f>S253*H253</f>
        <v>0</v>
      </c>
      <c r="U253" s="38"/>
      <c r="V253" s="38"/>
      <c r="W253" s="38"/>
      <c r="X253" s="38"/>
      <c r="Y253" s="38"/>
      <c r="Z253" s="38"/>
      <c r="AA253" s="38"/>
      <c r="AB253" s="38"/>
      <c r="AC253" s="38"/>
      <c r="AD253" s="38"/>
      <c r="AE253" s="38"/>
      <c r="AR253" s="232" t="s">
        <v>254</v>
      </c>
      <c r="AT253" s="232" t="s">
        <v>255</v>
      </c>
      <c r="AU253" s="232" t="s">
        <v>86</v>
      </c>
      <c r="AY253" s="17" t="s">
        <v>251</v>
      </c>
      <c r="BE253" s="233">
        <f>IF(N253="základní",J253,0)</f>
        <v>0</v>
      </c>
      <c r="BF253" s="233">
        <f>IF(N253="snížená",J253,0)</f>
        <v>0</v>
      </c>
      <c r="BG253" s="233">
        <f>IF(N253="zákl. přenesená",J253,0)</f>
        <v>0</v>
      </c>
      <c r="BH253" s="233">
        <f>IF(N253="sníž. přenesená",J253,0)</f>
        <v>0</v>
      </c>
      <c r="BI253" s="233">
        <f>IF(N253="nulová",J253,0)</f>
        <v>0</v>
      </c>
      <c r="BJ253" s="17" t="s">
        <v>84</v>
      </c>
      <c r="BK253" s="233">
        <f>ROUND(I253*H253,2)</f>
        <v>0</v>
      </c>
      <c r="BL253" s="17" t="s">
        <v>254</v>
      </c>
      <c r="BM253" s="232" t="s">
        <v>3332</v>
      </c>
    </row>
    <row r="254" s="2" customFormat="1">
      <c r="A254" s="38"/>
      <c r="B254" s="39"/>
      <c r="C254" s="40"/>
      <c r="D254" s="234" t="s">
        <v>260</v>
      </c>
      <c r="E254" s="40"/>
      <c r="F254" s="235" t="s">
        <v>2228</v>
      </c>
      <c r="G254" s="40"/>
      <c r="H254" s="40"/>
      <c r="I254" s="236"/>
      <c r="J254" s="40"/>
      <c r="K254" s="40"/>
      <c r="L254" s="44"/>
      <c r="M254" s="237"/>
      <c r="N254" s="238"/>
      <c r="O254" s="91"/>
      <c r="P254" s="91"/>
      <c r="Q254" s="91"/>
      <c r="R254" s="91"/>
      <c r="S254" s="91"/>
      <c r="T254" s="92"/>
      <c r="U254" s="38"/>
      <c r="V254" s="38"/>
      <c r="W254" s="38"/>
      <c r="X254" s="38"/>
      <c r="Y254" s="38"/>
      <c r="Z254" s="38"/>
      <c r="AA254" s="38"/>
      <c r="AB254" s="38"/>
      <c r="AC254" s="38"/>
      <c r="AD254" s="38"/>
      <c r="AE254" s="38"/>
      <c r="AT254" s="17" t="s">
        <v>260</v>
      </c>
      <c r="AU254" s="17" t="s">
        <v>86</v>
      </c>
    </row>
    <row r="255" s="2" customFormat="1">
      <c r="A255" s="38"/>
      <c r="B255" s="39"/>
      <c r="C255" s="40"/>
      <c r="D255" s="240" t="s">
        <v>274</v>
      </c>
      <c r="E255" s="40"/>
      <c r="F255" s="241" t="s">
        <v>2229</v>
      </c>
      <c r="G255" s="40"/>
      <c r="H255" s="40"/>
      <c r="I255" s="236"/>
      <c r="J255" s="40"/>
      <c r="K255" s="40"/>
      <c r="L255" s="44"/>
      <c r="M255" s="237"/>
      <c r="N255" s="238"/>
      <c r="O255" s="91"/>
      <c r="P255" s="91"/>
      <c r="Q255" s="91"/>
      <c r="R255" s="91"/>
      <c r="S255" s="91"/>
      <c r="T255" s="92"/>
      <c r="U255" s="38"/>
      <c r="V255" s="38"/>
      <c r="W255" s="38"/>
      <c r="X255" s="38"/>
      <c r="Y255" s="38"/>
      <c r="Z255" s="38"/>
      <c r="AA255" s="38"/>
      <c r="AB255" s="38"/>
      <c r="AC255" s="38"/>
      <c r="AD255" s="38"/>
      <c r="AE255" s="38"/>
      <c r="AT255" s="17" t="s">
        <v>274</v>
      </c>
      <c r="AU255" s="17" t="s">
        <v>86</v>
      </c>
    </row>
    <row r="256" s="12" customFormat="1">
      <c r="A256" s="12"/>
      <c r="B256" s="242"/>
      <c r="C256" s="243"/>
      <c r="D256" s="234" t="s">
        <v>276</v>
      </c>
      <c r="E256" s="244" t="s">
        <v>1</v>
      </c>
      <c r="F256" s="245" t="s">
        <v>3333</v>
      </c>
      <c r="G256" s="243"/>
      <c r="H256" s="246">
        <v>157.27000000000001</v>
      </c>
      <c r="I256" s="247"/>
      <c r="J256" s="243"/>
      <c r="K256" s="243"/>
      <c r="L256" s="248"/>
      <c r="M256" s="249"/>
      <c r="N256" s="250"/>
      <c r="O256" s="250"/>
      <c r="P256" s="250"/>
      <c r="Q256" s="250"/>
      <c r="R256" s="250"/>
      <c r="S256" s="250"/>
      <c r="T256" s="251"/>
      <c r="U256" s="12"/>
      <c r="V256" s="12"/>
      <c r="W256" s="12"/>
      <c r="X256" s="12"/>
      <c r="Y256" s="12"/>
      <c r="Z256" s="12"/>
      <c r="AA256" s="12"/>
      <c r="AB256" s="12"/>
      <c r="AC256" s="12"/>
      <c r="AD256" s="12"/>
      <c r="AE256" s="12"/>
      <c r="AT256" s="252" t="s">
        <v>276</v>
      </c>
      <c r="AU256" s="252" t="s">
        <v>86</v>
      </c>
      <c r="AV256" s="12" t="s">
        <v>86</v>
      </c>
      <c r="AW256" s="12" t="s">
        <v>32</v>
      </c>
      <c r="AX256" s="12" t="s">
        <v>84</v>
      </c>
      <c r="AY256" s="252" t="s">
        <v>251</v>
      </c>
    </row>
    <row r="257" s="2" customFormat="1" ht="16.5" customHeight="1">
      <c r="A257" s="38"/>
      <c r="B257" s="39"/>
      <c r="C257" s="292" t="s">
        <v>962</v>
      </c>
      <c r="D257" s="292" t="s">
        <v>1133</v>
      </c>
      <c r="E257" s="293" t="s">
        <v>1134</v>
      </c>
      <c r="F257" s="294" t="s">
        <v>1135</v>
      </c>
      <c r="G257" s="295" t="s">
        <v>1136</v>
      </c>
      <c r="H257" s="296">
        <v>3.145</v>
      </c>
      <c r="I257" s="297"/>
      <c r="J257" s="298">
        <f>ROUND(I257*H257,2)</f>
        <v>0</v>
      </c>
      <c r="K257" s="299"/>
      <c r="L257" s="300"/>
      <c r="M257" s="301" t="s">
        <v>1</v>
      </c>
      <c r="N257" s="302" t="s">
        <v>41</v>
      </c>
      <c r="O257" s="91"/>
      <c r="P257" s="230">
        <f>O257*H257</f>
        <v>0</v>
      </c>
      <c r="Q257" s="230">
        <v>0.001</v>
      </c>
      <c r="R257" s="230">
        <f>Q257*H257</f>
        <v>0.0031450000000000002</v>
      </c>
      <c r="S257" s="230">
        <v>0</v>
      </c>
      <c r="T257" s="231">
        <f>S257*H257</f>
        <v>0</v>
      </c>
      <c r="U257" s="38"/>
      <c r="V257" s="38"/>
      <c r="W257" s="38"/>
      <c r="X257" s="38"/>
      <c r="Y257" s="38"/>
      <c r="Z257" s="38"/>
      <c r="AA257" s="38"/>
      <c r="AB257" s="38"/>
      <c r="AC257" s="38"/>
      <c r="AD257" s="38"/>
      <c r="AE257" s="38"/>
      <c r="AR257" s="232" t="s">
        <v>299</v>
      </c>
      <c r="AT257" s="232" t="s">
        <v>1133</v>
      </c>
      <c r="AU257" s="232" t="s">
        <v>86</v>
      </c>
      <c r="AY257" s="17" t="s">
        <v>251</v>
      </c>
      <c r="BE257" s="233">
        <f>IF(N257="základní",J257,0)</f>
        <v>0</v>
      </c>
      <c r="BF257" s="233">
        <f>IF(N257="snížená",J257,0)</f>
        <v>0</v>
      </c>
      <c r="BG257" s="233">
        <f>IF(N257="zákl. přenesená",J257,0)</f>
        <v>0</v>
      </c>
      <c r="BH257" s="233">
        <f>IF(N257="sníž. přenesená",J257,0)</f>
        <v>0</v>
      </c>
      <c r="BI257" s="233">
        <f>IF(N257="nulová",J257,0)</f>
        <v>0</v>
      </c>
      <c r="BJ257" s="17" t="s">
        <v>84</v>
      </c>
      <c r="BK257" s="233">
        <f>ROUND(I257*H257,2)</f>
        <v>0</v>
      </c>
      <c r="BL257" s="17" t="s">
        <v>254</v>
      </c>
      <c r="BM257" s="232" t="s">
        <v>3334</v>
      </c>
    </row>
    <row r="258" s="2" customFormat="1">
      <c r="A258" s="38"/>
      <c r="B258" s="39"/>
      <c r="C258" s="40"/>
      <c r="D258" s="234" t="s">
        <v>260</v>
      </c>
      <c r="E258" s="40"/>
      <c r="F258" s="235" t="s">
        <v>1135</v>
      </c>
      <c r="G258" s="40"/>
      <c r="H258" s="40"/>
      <c r="I258" s="236"/>
      <c r="J258" s="40"/>
      <c r="K258" s="40"/>
      <c r="L258" s="44"/>
      <c r="M258" s="237"/>
      <c r="N258" s="238"/>
      <c r="O258" s="91"/>
      <c r="P258" s="91"/>
      <c r="Q258" s="91"/>
      <c r="R258" s="91"/>
      <c r="S258" s="91"/>
      <c r="T258" s="92"/>
      <c r="U258" s="38"/>
      <c r="V258" s="38"/>
      <c r="W258" s="38"/>
      <c r="X258" s="38"/>
      <c r="Y258" s="38"/>
      <c r="Z258" s="38"/>
      <c r="AA258" s="38"/>
      <c r="AB258" s="38"/>
      <c r="AC258" s="38"/>
      <c r="AD258" s="38"/>
      <c r="AE258" s="38"/>
      <c r="AT258" s="17" t="s">
        <v>260</v>
      </c>
      <c r="AU258" s="17" t="s">
        <v>86</v>
      </c>
    </row>
    <row r="259" s="12" customFormat="1">
      <c r="A259" s="12"/>
      <c r="B259" s="242"/>
      <c r="C259" s="243"/>
      <c r="D259" s="234" t="s">
        <v>276</v>
      </c>
      <c r="E259" s="243"/>
      <c r="F259" s="245" t="s">
        <v>3335</v>
      </c>
      <c r="G259" s="243"/>
      <c r="H259" s="246">
        <v>3.145</v>
      </c>
      <c r="I259" s="247"/>
      <c r="J259" s="243"/>
      <c r="K259" s="243"/>
      <c r="L259" s="248"/>
      <c r="M259" s="249"/>
      <c r="N259" s="250"/>
      <c r="O259" s="250"/>
      <c r="P259" s="250"/>
      <c r="Q259" s="250"/>
      <c r="R259" s="250"/>
      <c r="S259" s="250"/>
      <c r="T259" s="251"/>
      <c r="U259" s="12"/>
      <c r="V259" s="12"/>
      <c r="W259" s="12"/>
      <c r="X259" s="12"/>
      <c r="Y259" s="12"/>
      <c r="Z259" s="12"/>
      <c r="AA259" s="12"/>
      <c r="AB259" s="12"/>
      <c r="AC259" s="12"/>
      <c r="AD259" s="12"/>
      <c r="AE259" s="12"/>
      <c r="AT259" s="252" t="s">
        <v>276</v>
      </c>
      <c r="AU259" s="252" t="s">
        <v>86</v>
      </c>
      <c r="AV259" s="12" t="s">
        <v>86</v>
      </c>
      <c r="AW259" s="12" t="s">
        <v>4</v>
      </c>
      <c r="AX259" s="12" t="s">
        <v>84</v>
      </c>
      <c r="AY259" s="252" t="s">
        <v>251</v>
      </c>
    </row>
    <row r="260" s="2" customFormat="1" ht="24.15" customHeight="1">
      <c r="A260" s="38"/>
      <c r="B260" s="39"/>
      <c r="C260" s="220" t="s">
        <v>972</v>
      </c>
      <c r="D260" s="220" t="s">
        <v>255</v>
      </c>
      <c r="E260" s="221" t="s">
        <v>1420</v>
      </c>
      <c r="F260" s="222" t="s">
        <v>1421</v>
      </c>
      <c r="G260" s="223" t="s">
        <v>409</v>
      </c>
      <c r="H260" s="224">
        <v>849.92999999999995</v>
      </c>
      <c r="I260" s="225"/>
      <c r="J260" s="226">
        <f>ROUND(I260*H260,2)</f>
        <v>0</v>
      </c>
      <c r="K260" s="227"/>
      <c r="L260" s="44"/>
      <c r="M260" s="228" t="s">
        <v>1</v>
      </c>
      <c r="N260" s="229" t="s">
        <v>41</v>
      </c>
      <c r="O260" s="91"/>
      <c r="P260" s="230">
        <f>O260*H260</f>
        <v>0</v>
      </c>
      <c r="Q260" s="230">
        <v>0</v>
      </c>
      <c r="R260" s="230">
        <f>Q260*H260</f>
        <v>0</v>
      </c>
      <c r="S260" s="230">
        <v>0</v>
      </c>
      <c r="T260" s="231">
        <f>S260*H260</f>
        <v>0</v>
      </c>
      <c r="U260" s="38"/>
      <c r="V260" s="38"/>
      <c r="W260" s="38"/>
      <c r="X260" s="38"/>
      <c r="Y260" s="38"/>
      <c r="Z260" s="38"/>
      <c r="AA260" s="38"/>
      <c r="AB260" s="38"/>
      <c r="AC260" s="38"/>
      <c r="AD260" s="38"/>
      <c r="AE260" s="38"/>
      <c r="AR260" s="232" t="s">
        <v>254</v>
      </c>
      <c r="AT260" s="232" t="s">
        <v>255</v>
      </c>
      <c r="AU260" s="232" t="s">
        <v>86</v>
      </c>
      <c r="AY260" s="17" t="s">
        <v>251</v>
      </c>
      <c r="BE260" s="233">
        <f>IF(N260="základní",J260,0)</f>
        <v>0</v>
      </c>
      <c r="BF260" s="233">
        <f>IF(N260="snížená",J260,0)</f>
        <v>0</v>
      </c>
      <c r="BG260" s="233">
        <f>IF(N260="zákl. přenesená",J260,0)</f>
        <v>0</v>
      </c>
      <c r="BH260" s="233">
        <f>IF(N260="sníž. přenesená",J260,0)</f>
        <v>0</v>
      </c>
      <c r="BI260" s="233">
        <f>IF(N260="nulová",J260,0)</f>
        <v>0</v>
      </c>
      <c r="BJ260" s="17" t="s">
        <v>84</v>
      </c>
      <c r="BK260" s="233">
        <f>ROUND(I260*H260,2)</f>
        <v>0</v>
      </c>
      <c r="BL260" s="17" t="s">
        <v>254</v>
      </c>
      <c r="BM260" s="232" t="s">
        <v>3336</v>
      </c>
    </row>
    <row r="261" s="2" customFormat="1">
      <c r="A261" s="38"/>
      <c r="B261" s="39"/>
      <c r="C261" s="40"/>
      <c r="D261" s="234" t="s">
        <v>260</v>
      </c>
      <c r="E261" s="40"/>
      <c r="F261" s="235" t="s">
        <v>1423</v>
      </c>
      <c r="G261" s="40"/>
      <c r="H261" s="40"/>
      <c r="I261" s="236"/>
      <c r="J261" s="40"/>
      <c r="K261" s="40"/>
      <c r="L261" s="44"/>
      <c r="M261" s="237"/>
      <c r="N261" s="238"/>
      <c r="O261" s="91"/>
      <c r="P261" s="91"/>
      <c r="Q261" s="91"/>
      <c r="R261" s="91"/>
      <c r="S261" s="91"/>
      <c r="T261" s="92"/>
      <c r="U261" s="38"/>
      <c r="V261" s="38"/>
      <c r="W261" s="38"/>
      <c r="X261" s="38"/>
      <c r="Y261" s="38"/>
      <c r="Z261" s="38"/>
      <c r="AA261" s="38"/>
      <c r="AB261" s="38"/>
      <c r="AC261" s="38"/>
      <c r="AD261" s="38"/>
      <c r="AE261" s="38"/>
      <c r="AT261" s="17" t="s">
        <v>260</v>
      </c>
      <c r="AU261" s="17" t="s">
        <v>86</v>
      </c>
    </row>
    <row r="262" s="2" customFormat="1">
      <c r="A262" s="38"/>
      <c r="B262" s="39"/>
      <c r="C262" s="40"/>
      <c r="D262" s="240" t="s">
        <v>274</v>
      </c>
      <c r="E262" s="40"/>
      <c r="F262" s="241" t="s">
        <v>1424</v>
      </c>
      <c r="G262" s="40"/>
      <c r="H262" s="40"/>
      <c r="I262" s="236"/>
      <c r="J262" s="40"/>
      <c r="K262" s="40"/>
      <c r="L262" s="44"/>
      <c r="M262" s="237"/>
      <c r="N262" s="238"/>
      <c r="O262" s="91"/>
      <c r="P262" s="91"/>
      <c r="Q262" s="91"/>
      <c r="R262" s="91"/>
      <c r="S262" s="91"/>
      <c r="T262" s="92"/>
      <c r="U262" s="38"/>
      <c r="V262" s="38"/>
      <c r="W262" s="38"/>
      <c r="X262" s="38"/>
      <c r="Y262" s="38"/>
      <c r="Z262" s="38"/>
      <c r="AA262" s="38"/>
      <c r="AB262" s="38"/>
      <c r="AC262" s="38"/>
      <c r="AD262" s="38"/>
      <c r="AE262" s="38"/>
      <c r="AT262" s="17" t="s">
        <v>274</v>
      </c>
      <c r="AU262" s="17" t="s">
        <v>86</v>
      </c>
    </row>
    <row r="263" s="12" customFormat="1">
      <c r="A263" s="12"/>
      <c r="B263" s="242"/>
      <c r="C263" s="243"/>
      <c r="D263" s="234" t="s">
        <v>276</v>
      </c>
      <c r="E263" s="244" t="s">
        <v>1</v>
      </c>
      <c r="F263" s="245" t="s">
        <v>3337</v>
      </c>
      <c r="G263" s="243"/>
      <c r="H263" s="246">
        <v>717.92999999999995</v>
      </c>
      <c r="I263" s="247"/>
      <c r="J263" s="243"/>
      <c r="K263" s="243"/>
      <c r="L263" s="248"/>
      <c r="M263" s="249"/>
      <c r="N263" s="250"/>
      <c r="O263" s="250"/>
      <c r="P263" s="250"/>
      <c r="Q263" s="250"/>
      <c r="R263" s="250"/>
      <c r="S263" s="250"/>
      <c r="T263" s="251"/>
      <c r="U263" s="12"/>
      <c r="V263" s="12"/>
      <c r="W263" s="12"/>
      <c r="X263" s="12"/>
      <c r="Y263" s="12"/>
      <c r="Z263" s="12"/>
      <c r="AA263" s="12"/>
      <c r="AB263" s="12"/>
      <c r="AC263" s="12"/>
      <c r="AD263" s="12"/>
      <c r="AE263" s="12"/>
      <c r="AT263" s="252" t="s">
        <v>276</v>
      </c>
      <c r="AU263" s="252" t="s">
        <v>86</v>
      </c>
      <c r="AV263" s="12" t="s">
        <v>86</v>
      </c>
      <c r="AW263" s="12" t="s">
        <v>32</v>
      </c>
      <c r="AX263" s="12" t="s">
        <v>76</v>
      </c>
      <c r="AY263" s="252" t="s">
        <v>251</v>
      </c>
    </row>
    <row r="264" s="12" customFormat="1">
      <c r="A264" s="12"/>
      <c r="B264" s="242"/>
      <c r="C264" s="243"/>
      <c r="D264" s="234" t="s">
        <v>276</v>
      </c>
      <c r="E264" s="244" t="s">
        <v>1</v>
      </c>
      <c r="F264" s="245" t="s">
        <v>3338</v>
      </c>
      <c r="G264" s="243"/>
      <c r="H264" s="246">
        <v>94.5</v>
      </c>
      <c r="I264" s="247"/>
      <c r="J264" s="243"/>
      <c r="K264" s="243"/>
      <c r="L264" s="248"/>
      <c r="M264" s="249"/>
      <c r="N264" s="250"/>
      <c r="O264" s="250"/>
      <c r="P264" s="250"/>
      <c r="Q264" s="250"/>
      <c r="R264" s="250"/>
      <c r="S264" s="250"/>
      <c r="T264" s="251"/>
      <c r="U264" s="12"/>
      <c r="V264" s="12"/>
      <c r="W264" s="12"/>
      <c r="X264" s="12"/>
      <c r="Y264" s="12"/>
      <c r="Z264" s="12"/>
      <c r="AA264" s="12"/>
      <c r="AB264" s="12"/>
      <c r="AC264" s="12"/>
      <c r="AD264" s="12"/>
      <c r="AE264" s="12"/>
      <c r="AT264" s="252" t="s">
        <v>276</v>
      </c>
      <c r="AU264" s="252" t="s">
        <v>86</v>
      </c>
      <c r="AV264" s="12" t="s">
        <v>86</v>
      </c>
      <c r="AW264" s="12" t="s">
        <v>32</v>
      </c>
      <c r="AX264" s="12" t="s">
        <v>76</v>
      </c>
      <c r="AY264" s="252" t="s">
        <v>251</v>
      </c>
    </row>
    <row r="265" s="12" customFormat="1">
      <c r="A265" s="12"/>
      <c r="B265" s="242"/>
      <c r="C265" s="243"/>
      <c r="D265" s="234" t="s">
        <v>276</v>
      </c>
      <c r="E265" s="244" t="s">
        <v>1</v>
      </c>
      <c r="F265" s="245" t="s">
        <v>3339</v>
      </c>
      <c r="G265" s="243"/>
      <c r="H265" s="246">
        <v>37.5</v>
      </c>
      <c r="I265" s="247"/>
      <c r="J265" s="243"/>
      <c r="K265" s="243"/>
      <c r="L265" s="248"/>
      <c r="M265" s="249"/>
      <c r="N265" s="250"/>
      <c r="O265" s="250"/>
      <c r="P265" s="250"/>
      <c r="Q265" s="250"/>
      <c r="R265" s="250"/>
      <c r="S265" s="250"/>
      <c r="T265" s="251"/>
      <c r="U265" s="12"/>
      <c r="V265" s="12"/>
      <c r="W265" s="12"/>
      <c r="X265" s="12"/>
      <c r="Y265" s="12"/>
      <c r="Z265" s="12"/>
      <c r="AA265" s="12"/>
      <c r="AB265" s="12"/>
      <c r="AC265" s="12"/>
      <c r="AD265" s="12"/>
      <c r="AE265" s="12"/>
      <c r="AT265" s="252" t="s">
        <v>276</v>
      </c>
      <c r="AU265" s="252" t="s">
        <v>86</v>
      </c>
      <c r="AV265" s="12" t="s">
        <v>86</v>
      </c>
      <c r="AW265" s="12" t="s">
        <v>32</v>
      </c>
      <c r="AX265" s="12" t="s">
        <v>76</v>
      </c>
      <c r="AY265" s="252" t="s">
        <v>251</v>
      </c>
    </row>
    <row r="266" s="15" customFormat="1">
      <c r="A266" s="15"/>
      <c r="B266" s="274"/>
      <c r="C266" s="275"/>
      <c r="D266" s="234" t="s">
        <v>276</v>
      </c>
      <c r="E266" s="276" t="s">
        <v>1</v>
      </c>
      <c r="F266" s="277" t="s">
        <v>423</v>
      </c>
      <c r="G266" s="275"/>
      <c r="H266" s="278">
        <v>849.92999999999995</v>
      </c>
      <c r="I266" s="279"/>
      <c r="J266" s="275"/>
      <c r="K266" s="275"/>
      <c r="L266" s="280"/>
      <c r="M266" s="281"/>
      <c r="N266" s="282"/>
      <c r="O266" s="282"/>
      <c r="P266" s="282"/>
      <c r="Q266" s="282"/>
      <c r="R266" s="282"/>
      <c r="S266" s="282"/>
      <c r="T266" s="283"/>
      <c r="U266" s="15"/>
      <c r="V266" s="15"/>
      <c r="W266" s="15"/>
      <c r="X266" s="15"/>
      <c r="Y266" s="15"/>
      <c r="Z266" s="15"/>
      <c r="AA266" s="15"/>
      <c r="AB266" s="15"/>
      <c r="AC266" s="15"/>
      <c r="AD266" s="15"/>
      <c r="AE266" s="15"/>
      <c r="AT266" s="284" t="s">
        <v>276</v>
      </c>
      <c r="AU266" s="284" t="s">
        <v>86</v>
      </c>
      <c r="AV266" s="15" t="s">
        <v>254</v>
      </c>
      <c r="AW266" s="15" t="s">
        <v>32</v>
      </c>
      <c r="AX266" s="15" t="s">
        <v>84</v>
      </c>
      <c r="AY266" s="284" t="s">
        <v>251</v>
      </c>
    </row>
    <row r="267" s="2" customFormat="1" ht="24.15" customHeight="1">
      <c r="A267" s="38"/>
      <c r="B267" s="39"/>
      <c r="C267" s="220" t="s">
        <v>986</v>
      </c>
      <c r="D267" s="220" t="s">
        <v>255</v>
      </c>
      <c r="E267" s="221" t="s">
        <v>2236</v>
      </c>
      <c r="F267" s="222" t="s">
        <v>2237</v>
      </c>
      <c r="G267" s="223" t="s">
        <v>409</v>
      </c>
      <c r="H267" s="224">
        <v>157.27000000000001</v>
      </c>
      <c r="I267" s="225"/>
      <c r="J267" s="226">
        <f>ROUND(I267*H267,2)</f>
        <v>0</v>
      </c>
      <c r="K267" s="227"/>
      <c r="L267" s="44"/>
      <c r="M267" s="228" t="s">
        <v>1</v>
      </c>
      <c r="N267" s="229" t="s">
        <v>41</v>
      </c>
      <c r="O267" s="91"/>
      <c r="P267" s="230">
        <f>O267*H267</f>
        <v>0</v>
      </c>
      <c r="Q267" s="230">
        <v>0</v>
      </c>
      <c r="R267" s="230">
        <f>Q267*H267</f>
        <v>0</v>
      </c>
      <c r="S267" s="230">
        <v>0</v>
      </c>
      <c r="T267" s="231">
        <f>S267*H267</f>
        <v>0</v>
      </c>
      <c r="U267" s="38"/>
      <c r="V267" s="38"/>
      <c r="W267" s="38"/>
      <c r="X267" s="38"/>
      <c r="Y267" s="38"/>
      <c r="Z267" s="38"/>
      <c r="AA267" s="38"/>
      <c r="AB267" s="38"/>
      <c r="AC267" s="38"/>
      <c r="AD267" s="38"/>
      <c r="AE267" s="38"/>
      <c r="AR267" s="232" t="s">
        <v>254</v>
      </c>
      <c r="AT267" s="232" t="s">
        <v>255</v>
      </c>
      <c r="AU267" s="232" t="s">
        <v>86</v>
      </c>
      <c r="AY267" s="17" t="s">
        <v>251</v>
      </c>
      <c r="BE267" s="233">
        <f>IF(N267="základní",J267,0)</f>
        <v>0</v>
      </c>
      <c r="BF267" s="233">
        <f>IF(N267="snížená",J267,0)</f>
        <v>0</v>
      </c>
      <c r="BG267" s="233">
        <f>IF(N267="zákl. přenesená",J267,0)</f>
        <v>0</v>
      </c>
      <c r="BH267" s="233">
        <f>IF(N267="sníž. přenesená",J267,0)</f>
        <v>0</v>
      </c>
      <c r="BI267" s="233">
        <f>IF(N267="nulová",J267,0)</f>
        <v>0</v>
      </c>
      <c r="BJ267" s="17" t="s">
        <v>84</v>
      </c>
      <c r="BK267" s="233">
        <f>ROUND(I267*H267,2)</f>
        <v>0</v>
      </c>
      <c r="BL267" s="17" t="s">
        <v>254</v>
      </c>
      <c r="BM267" s="232" t="s">
        <v>3340</v>
      </c>
    </row>
    <row r="268" s="2" customFormat="1">
      <c r="A268" s="38"/>
      <c r="B268" s="39"/>
      <c r="C268" s="40"/>
      <c r="D268" s="234" t="s">
        <v>260</v>
      </c>
      <c r="E268" s="40"/>
      <c r="F268" s="235" t="s">
        <v>2239</v>
      </c>
      <c r="G268" s="40"/>
      <c r="H268" s="40"/>
      <c r="I268" s="236"/>
      <c r="J268" s="40"/>
      <c r="K268" s="40"/>
      <c r="L268" s="44"/>
      <c r="M268" s="237"/>
      <c r="N268" s="238"/>
      <c r="O268" s="91"/>
      <c r="P268" s="91"/>
      <c r="Q268" s="91"/>
      <c r="R268" s="91"/>
      <c r="S268" s="91"/>
      <c r="T268" s="92"/>
      <c r="U268" s="38"/>
      <c r="V268" s="38"/>
      <c r="W268" s="38"/>
      <c r="X268" s="38"/>
      <c r="Y268" s="38"/>
      <c r="Z268" s="38"/>
      <c r="AA268" s="38"/>
      <c r="AB268" s="38"/>
      <c r="AC268" s="38"/>
      <c r="AD268" s="38"/>
      <c r="AE268" s="38"/>
      <c r="AT268" s="17" t="s">
        <v>260</v>
      </c>
      <c r="AU268" s="17" t="s">
        <v>86</v>
      </c>
    </row>
    <row r="269" s="2" customFormat="1">
      <c r="A269" s="38"/>
      <c r="B269" s="39"/>
      <c r="C269" s="40"/>
      <c r="D269" s="240" t="s">
        <v>274</v>
      </c>
      <c r="E269" s="40"/>
      <c r="F269" s="241" t="s">
        <v>2240</v>
      </c>
      <c r="G269" s="40"/>
      <c r="H269" s="40"/>
      <c r="I269" s="236"/>
      <c r="J269" s="40"/>
      <c r="K269" s="40"/>
      <c r="L269" s="44"/>
      <c r="M269" s="237"/>
      <c r="N269" s="238"/>
      <c r="O269" s="91"/>
      <c r="P269" s="91"/>
      <c r="Q269" s="91"/>
      <c r="R269" s="91"/>
      <c r="S269" s="91"/>
      <c r="T269" s="92"/>
      <c r="U269" s="38"/>
      <c r="V269" s="38"/>
      <c r="W269" s="38"/>
      <c r="X269" s="38"/>
      <c r="Y269" s="38"/>
      <c r="Z269" s="38"/>
      <c r="AA269" s="38"/>
      <c r="AB269" s="38"/>
      <c r="AC269" s="38"/>
      <c r="AD269" s="38"/>
      <c r="AE269" s="38"/>
      <c r="AT269" s="17" t="s">
        <v>274</v>
      </c>
      <c r="AU269" s="17" t="s">
        <v>86</v>
      </c>
    </row>
    <row r="270" s="13" customFormat="1">
      <c r="A270" s="13"/>
      <c r="B270" s="253"/>
      <c r="C270" s="254"/>
      <c r="D270" s="234" t="s">
        <v>276</v>
      </c>
      <c r="E270" s="255" t="s">
        <v>1</v>
      </c>
      <c r="F270" s="256" t="s">
        <v>2241</v>
      </c>
      <c r="G270" s="254"/>
      <c r="H270" s="255" t="s">
        <v>1</v>
      </c>
      <c r="I270" s="257"/>
      <c r="J270" s="254"/>
      <c r="K270" s="254"/>
      <c r="L270" s="258"/>
      <c r="M270" s="259"/>
      <c r="N270" s="260"/>
      <c r="O270" s="260"/>
      <c r="P270" s="260"/>
      <c r="Q270" s="260"/>
      <c r="R270" s="260"/>
      <c r="S270" s="260"/>
      <c r="T270" s="261"/>
      <c r="U270" s="13"/>
      <c r="V270" s="13"/>
      <c r="W270" s="13"/>
      <c r="X270" s="13"/>
      <c r="Y270" s="13"/>
      <c r="Z270" s="13"/>
      <c r="AA270" s="13"/>
      <c r="AB270" s="13"/>
      <c r="AC270" s="13"/>
      <c r="AD270" s="13"/>
      <c r="AE270" s="13"/>
      <c r="AT270" s="262" t="s">
        <v>276</v>
      </c>
      <c r="AU270" s="262" t="s">
        <v>86</v>
      </c>
      <c r="AV270" s="13" t="s">
        <v>84</v>
      </c>
      <c r="AW270" s="13" t="s">
        <v>32</v>
      </c>
      <c r="AX270" s="13" t="s">
        <v>76</v>
      </c>
      <c r="AY270" s="262" t="s">
        <v>251</v>
      </c>
    </row>
    <row r="271" s="12" customFormat="1">
      <c r="A271" s="12"/>
      <c r="B271" s="242"/>
      <c r="C271" s="243"/>
      <c r="D271" s="234" t="s">
        <v>276</v>
      </c>
      <c r="E271" s="244" t="s">
        <v>1</v>
      </c>
      <c r="F271" s="245" t="s">
        <v>3341</v>
      </c>
      <c r="G271" s="243"/>
      <c r="H271" s="246">
        <v>99.519999999999996</v>
      </c>
      <c r="I271" s="247"/>
      <c r="J271" s="243"/>
      <c r="K271" s="243"/>
      <c r="L271" s="248"/>
      <c r="M271" s="249"/>
      <c r="N271" s="250"/>
      <c r="O271" s="250"/>
      <c r="P271" s="250"/>
      <c r="Q271" s="250"/>
      <c r="R271" s="250"/>
      <c r="S271" s="250"/>
      <c r="T271" s="251"/>
      <c r="U271" s="12"/>
      <c r="V271" s="12"/>
      <c r="W271" s="12"/>
      <c r="X271" s="12"/>
      <c r="Y271" s="12"/>
      <c r="Z271" s="12"/>
      <c r="AA271" s="12"/>
      <c r="AB271" s="12"/>
      <c r="AC271" s="12"/>
      <c r="AD271" s="12"/>
      <c r="AE271" s="12"/>
      <c r="AT271" s="252" t="s">
        <v>276</v>
      </c>
      <c r="AU271" s="252" t="s">
        <v>86</v>
      </c>
      <c r="AV271" s="12" t="s">
        <v>86</v>
      </c>
      <c r="AW271" s="12" t="s">
        <v>32</v>
      </c>
      <c r="AX271" s="12" t="s">
        <v>76</v>
      </c>
      <c r="AY271" s="252" t="s">
        <v>251</v>
      </c>
    </row>
    <row r="272" s="12" customFormat="1">
      <c r="A272" s="12"/>
      <c r="B272" s="242"/>
      <c r="C272" s="243"/>
      <c r="D272" s="234" t="s">
        <v>276</v>
      </c>
      <c r="E272" s="244" t="s">
        <v>1</v>
      </c>
      <c r="F272" s="245" t="s">
        <v>3342</v>
      </c>
      <c r="G272" s="243"/>
      <c r="H272" s="246">
        <v>57.75</v>
      </c>
      <c r="I272" s="247"/>
      <c r="J272" s="243"/>
      <c r="K272" s="243"/>
      <c r="L272" s="248"/>
      <c r="M272" s="249"/>
      <c r="N272" s="250"/>
      <c r="O272" s="250"/>
      <c r="P272" s="250"/>
      <c r="Q272" s="250"/>
      <c r="R272" s="250"/>
      <c r="S272" s="250"/>
      <c r="T272" s="251"/>
      <c r="U272" s="12"/>
      <c r="V272" s="12"/>
      <c r="W272" s="12"/>
      <c r="X272" s="12"/>
      <c r="Y272" s="12"/>
      <c r="Z272" s="12"/>
      <c r="AA272" s="12"/>
      <c r="AB272" s="12"/>
      <c r="AC272" s="12"/>
      <c r="AD272" s="12"/>
      <c r="AE272" s="12"/>
      <c r="AT272" s="252" t="s">
        <v>276</v>
      </c>
      <c r="AU272" s="252" t="s">
        <v>86</v>
      </c>
      <c r="AV272" s="12" t="s">
        <v>86</v>
      </c>
      <c r="AW272" s="12" t="s">
        <v>32</v>
      </c>
      <c r="AX272" s="12" t="s">
        <v>76</v>
      </c>
      <c r="AY272" s="252" t="s">
        <v>251</v>
      </c>
    </row>
    <row r="273" s="15" customFormat="1">
      <c r="A273" s="15"/>
      <c r="B273" s="274"/>
      <c r="C273" s="275"/>
      <c r="D273" s="234" t="s">
        <v>276</v>
      </c>
      <c r="E273" s="276" t="s">
        <v>1</v>
      </c>
      <c r="F273" s="277" t="s">
        <v>423</v>
      </c>
      <c r="G273" s="275"/>
      <c r="H273" s="278">
        <v>157.26999999999998</v>
      </c>
      <c r="I273" s="279"/>
      <c r="J273" s="275"/>
      <c r="K273" s="275"/>
      <c r="L273" s="280"/>
      <c r="M273" s="281"/>
      <c r="N273" s="282"/>
      <c r="O273" s="282"/>
      <c r="P273" s="282"/>
      <c r="Q273" s="282"/>
      <c r="R273" s="282"/>
      <c r="S273" s="282"/>
      <c r="T273" s="283"/>
      <c r="U273" s="15"/>
      <c r="V273" s="15"/>
      <c r="W273" s="15"/>
      <c r="X273" s="15"/>
      <c r="Y273" s="15"/>
      <c r="Z273" s="15"/>
      <c r="AA273" s="15"/>
      <c r="AB273" s="15"/>
      <c r="AC273" s="15"/>
      <c r="AD273" s="15"/>
      <c r="AE273" s="15"/>
      <c r="AT273" s="284" t="s">
        <v>276</v>
      </c>
      <c r="AU273" s="284" t="s">
        <v>86</v>
      </c>
      <c r="AV273" s="15" t="s">
        <v>254</v>
      </c>
      <c r="AW273" s="15" t="s">
        <v>32</v>
      </c>
      <c r="AX273" s="15" t="s">
        <v>84</v>
      </c>
      <c r="AY273" s="284" t="s">
        <v>251</v>
      </c>
    </row>
    <row r="274" s="2" customFormat="1" ht="33" customHeight="1">
      <c r="A274" s="38"/>
      <c r="B274" s="39"/>
      <c r="C274" s="220" t="s">
        <v>994</v>
      </c>
      <c r="D274" s="220" t="s">
        <v>255</v>
      </c>
      <c r="E274" s="221" t="s">
        <v>1429</v>
      </c>
      <c r="F274" s="222" t="s">
        <v>1430</v>
      </c>
      <c r="G274" s="223" t="s">
        <v>409</v>
      </c>
      <c r="H274" s="224">
        <v>215</v>
      </c>
      <c r="I274" s="225"/>
      <c r="J274" s="226">
        <f>ROUND(I274*H274,2)</f>
        <v>0</v>
      </c>
      <c r="K274" s="227"/>
      <c r="L274" s="44"/>
      <c r="M274" s="228" t="s">
        <v>1</v>
      </c>
      <c r="N274" s="229" t="s">
        <v>41</v>
      </c>
      <c r="O274" s="91"/>
      <c r="P274" s="230">
        <f>O274*H274</f>
        <v>0</v>
      </c>
      <c r="Q274" s="230">
        <v>0</v>
      </c>
      <c r="R274" s="230">
        <f>Q274*H274</f>
        <v>0</v>
      </c>
      <c r="S274" s="230">
        <v>0</v>
      </c>
      <c r="T274" s="231">
        <f>S274*H274</f>
        <v>0</v>
      </c>
      <c r="U274" s="38"/>
      <c r="V274" s="38"/>
      <c r="W274" s="38"/>
      <c r="X274" s="38"/>
      <c r="Y274" s="38"/>
      <c r="Z274" s="38"/>
      <c r="AA274" s="38"/>
      <c r="AB274" s="38"/>
      <c r="AC274" s="38"/>
      <c r="AD274" s="38"/>
      <c r="AE274" s="38"/>
      <c r="AR274" s="232" t="s">
        <v>254</v>
      </c>
      <c r="AT274" s="232" t="s">
        <v>255</v>
      </c>
      <c r="AU274" s="232" t="s">
        <v>86</v>
      </c>
      <c r="AY274" s="17" t="s">
        <v>251</v>
      </c>
      <c r="BE274" s="233">
        <f>IF(N274="základní",J274,0)</f>
        <v>0</v>
      </c>
      <c r="BF274" s="233">
        <f>IF(N274="snížená",J274,0)</f>
        <v>0</v>
      </c>
      <c r="BG274" s="233">
        <f>IF(N274="zákl. přenesená",J274,0)</f>
        <v>0</v>
      </c>
      <c r="BH274" s="233">
        <f>IF(N274="sníž. přenesená",J274,0)</f>
        <v>0</v>
      </c>
      <c r="BI274" s="233">
        <f>IF(N274="nulová",J274,0)</f>
        <v>0</v>
      </c>
      <c r="BJ274" s="17" t="s">
        <v>84</v>
      </c>
      <c r="BK274" s="233">
        <f>ROUND(I274*H274,2)</f>
        <v>0</v>
      </c>
      <c r="BL274" s="17" t="s">
        <v>254</v>
      </c>
      <c r="BM274" s="232" t="s">
        <v>3343</v>
      </c>
    </row>
    <row r="275" s="2" customFormat="1">
      <c r="A275" s="38"/>
      <c r="B275" s="39"/>
      <c r="C275" s="40"/>
      <c r="D275" s="234" t="s">
        <v>260</v>
      </c>
      <c r="E275" s="40"/>
      <c r="F275" s="235" t="s">
        <v>1432</v>
      </c>
      <c r="G275" s="40"/>
      <c r="H275" s="40"/>
      <c r="I275" s="236"/>
      <c r="J275" s="40"/>
      <c r="K275" s="40"/>
      <c r="L275" s="44"/>
      <c r="M275" s="237"/>
      <c r="N275" s="238"/>
      <c r="O275" s="91"/>
      <c r="P275" s="91"/>
      <c r="Q275" s="91"/>
      <c r="R275" s="91"/>
      <c r="S275" s="91"/>
      <c r="T275" s="92"/>
      <c r="U275" s="38"/>
      <c r="V275" s="38"/>
      <c r="W275" s="38"/>
      <c r="X275" s="38"/>
      <c r="Y275" s="38"/>
      <c r="Z275" s="38"/>
      <c r="AA275" s="38"/>
      <c r="AB275" s="38"/>
      <c r="AC275" s="38"/>
      <c r="AD275" s="38"/>
      <c r="AE275" s="38"/>
      <c r="AT275" s="17" t="s">
        <v>260</v>
      </c>
      <c r="AU275" s="17" t="s">
        <v>86</v>
      </c>
    </row>
    <row r="276" s="2" customFormat="1">
      <c r="A276" s="38"/>
      <c r="B276" s="39"/>
      <c r="C276" s="40"/>
      <c r="D276" s="240" t="s">
        <v>274</v>
      </c>
      <c r="E276" s="40"/>
      <c r="F276" s="241" t="s">
        <v>1433</v>
      </c>
      <c r="G276" s="40"/>
      <c r="H276" s="40"/>
      <c r="I276" s="236"/>
      <c r="J276" s="40"/>
      <c r="K276" s="40"/>
      <c r="L276" s="44"/>
      <c r="M276" s="237"/>
      <c r="N276" s="238"/>
      <c r="O276" s="91"/>
      <c r="P276" s="91"/>
      <c r="Q276" s="91"/>
      <c r="R276" s="91"/>
      <c r="S276" s="91"/>
      <c r="T276" s="92"/>
      <c r="U276" s="38"/>
      <c r="V276" s="38"/>
      <c r="W276" s="38"/>
      <c r="X276" s="38"/>
      <c r="Y276" s="38"/>
      <c r="Z276" s="38"/>
      <c r="AA276" s="38"/>
      <c r="AB276" s="38"/>
      <c r="AC276" s="38"/>
      <c r="AD276" s="38"/>
      <c r="AE276" s="38"/>
      <c r="AT276" s="17" t="s">
        <v>274</v>
      </c>
      <c r="AU276" s="17" t="s">
        <v>86</v>
      </c>
    </row>
    <row r="277" s="12" customFormat="1">
      <c r="A277" s="12"/>
      <c r="B277" s="242"/>
      <c r="C277" s="243"/>
      <c r="D277" s="234" t="s">
        <v>276</v>
      </c>
      <c r="E277" s="244" t="s">
        <v>1</v>
      </c>
      <c r="F277" s="245" t="s">
        <v>3328</v>
      </c>
      <c r="G277" s="243"/>
      <c r="H277" s="246">
        <v>215</v>
      </c>
      <c r="I277" s="247"/>
      <c r="J277" s="243"/>
      <c r="K277" s="243"/>
      <c r="L277" s="248"/>
      <c r="M277" s="249"/>
      <c r="N277" s="250"/>
      <c r="O277" s="250"/>
      <c r="P277" s="250"/>
      <c r="Q277" s="250"/>
      <c r="R277" s="250"/>
      <c r="S277" s="250"/>
      <c r="T277" s="251"/>
      <c r="U277" s="12"/>
      <c r="V277" s="12"/>
      <c r="W277" s="12"/>
      <c r="X277" s="12"/>
      <c r="Y277" s="12"/>
      <c r="Z277" s="12"/>
      <c r="AA277" s="12"/>
      <c r="AB277" s="12"/>
      <c r="AC277" s="12"/>
      <c r="AD277" s="12"/>
      <c r="AE277" s="12"/>
      <c r="AT277" s="252" t="s">
        <v>276</v>
      </c>
      <c r="AU277" s="252" t="s">
        <v>86</v>
      </c>
      <c r="AV277" s="12" t="s">
        <v>86</v>
      </c>
      <c r="AW277" s="12" t="s">
        <v>32</v>
      </c>
      <c r="AX277" s="12" t="s">
        <v>84</v>
      </c>
      <c r="AY277" s="252" t="s">
        <v>251</v>
      </c>
    </row>
    <row r="278" s="2" customFormat="1" ht="33" customHeight="1">
      <c r="A278" s="38"/>
      <c r="B278" s="39"/>
      <c r="C278" s="220" t="s">
        <v>1000</v>
      </c>
      <c r="D278" s="220" t="s">
        <v>255</v>
      </c>
      <c r="E278" s="221" t="s">
        <v>2245</v>
      </c>
      <c r="F278" s="222" t="s">
        <v>2246</v>
      </c>
      <c r="G278" s="223" t="s">
        <v>409</v>
      </c>
      <c r="H278" s="224">
        <v>157.27000000000001</v>
      </c>
      <c r="I278" s="225"/>
      <c r="J278" s="226">
        <f>ROUND(I278*H278,2)</f>
        <v>0</v>
      </c>
      <c r="K278" s="227"/>
      <c r="L278" s="44"/>
      <c r="M278" s="228" t="s">
        <v>1</v>
      </c>
      <c r="N278" s="229" t="s">
        <v>41</v>
      </c>
      <c r="O278" s="91"/>
      <c r="P278" s="230">
        <f>O278*H278</f>
        <v>0</v>
      </c>
      <c r="Q278" s="230">
        <v>0</v>
      </c>
      <c r="R278" s="230">
        <f>Q278*H278</f>
        <v>0</v>
      </c>
      <c r="S278" s="230">
        <v>0</v>
      </c>
      <c r="T278" s="231">
        <f>S278*H278</f>
        <v>0</v>
      </c>
      <c r="U278" s="38"/>
      <c r="V278" s="38"/>
      <c r="W278" s="38"/>
      <c r="X278" s="38"/>
      <c r="Y278" s="38"/>
      <c r="Z278" s="38"/>
      <c r="AA278" s="38"/>
      <c r="AB278" s="38"/>
      <c r="AC278" s="38"/>
      <c r="AD278" s="38"/>
      <c r="AE278" s="38"/>
      <c r="AR278" s="232" t="s">
        <v>254</v>
      </c>
      <c r="AT278" s="232" t="s">
        <v>255</v>
      </c>
      <c r="AU278" s="232" t="s">
        <v>86</v>
      </c>
      <c r="AY278" s="17" t="s">
        <v>251</v>
      </c>
      <c r="BE278" s="233">
        <f>IF(N278="základní",J278,0)</f>
        <v>0</v>
      </c>
      <c r="BF278" s="233">
        <f>IF(N278="snížená",J278,0)</f>
        <v>0</v>
      </c>
      <c r="BG278" s="233">
        <f>IF(N278="zákl. přenesená",J278,0)</f>
        <v>0</v>
      </c>
      <c r="BH278" s="233">
        <f>IF(N278="sníž. přenesená",J278,0)</f>
        <v>0</v>
      </c>
      <c r="BI278" s="233">
        <f>IF(N278="nulová",J278,0)</f>
        <v>0</v>
      </c>
      <c r="BJ278" s="17" t="s">
        <v>84</v>
      </c>
      <c r="BK278" s="233">
        <f>ROUND(I278*H278,2)</f>
        <v>0</v>
      </c>
      <c r="BL278" s="17" t="s">
        <v>254</v>
      </c>
      <c r="BM278" s="232" t="s">
        <v>3344</v>
      </c>
    </row>
    <row r="279" s="2" customFormat="1">
      <c r="A279" s="38"/>
      <c r="B279" s="39"/>
      <c r="C279" s="40"/>
      <c r="D279" s="234" t="s">
        <v>260</v>
      </c>
      <c r="E279" s="40"/>
      <c r="F279" s="235" t="s">
        <v>2248</v>
      </c>
      <c r="G279" s="40"/>
      <c r="H279" s="40"/>
      <c r="I279" s="236"/>
      <c r="J279" s="40"/>
      <c r="K279" s="40"/>
      <c r="L279" s="44"/>
      <c r="M279" s="237"/>
      <c r="N279" s="238"/>
      <c r="O279" s="91"/>
      <c r="P279" s="91"/>
      <c r="Q279" s="91"/>
      <c r="R279" s="91"/>
      <c r="S279" s="91"/>
      <c r="T279" s="92"/>
      <c r="U279" s="38"/>
      <c r="V279" s="38"/>
      <c r="W279" s="38"/>
      <c r="X279" s="38"/>
      <c r="Y279" s="38"/>
      <c r="Z279" s="38"/>
      <c r="AA279" s="38"/>
      <c r="AB279" s="38"/>
      <c r="AC279" s="38"/>
      <c r="AD279" s="38"/>
      <c r="AE279" s="38"/>
      <c r="AT279" s="17" t="s">
        <v>260</v>
      </c>
      <c r="AU279" s="17" t="s">
        <v>86</v>
      </c>
    </row>
    <row r="280" s="2" customFormat="1">
      <c r="A280" s="38"/>
      <c r="B280" s="39"/>
      <c r="C280" s="40"/>
      <c r="D280" s="240" t="s">
        <v>274</v>
      </c>
      <c r="E280" s="40"/>
      <c r="F280" s="241" t="s">
        <v>2249</v>
      </c>
      <c r="G280" s="40"/>
      <c r="H280" s="40"/>
      <c r="I280" s="236"/>
      <c r="J280" s="40"/>
      <c r="K280" s="40"/>
      <c r="L280" s="44"/>
      <c r="M280" s="237"/>
      <c r="N280" s="238"/>
      <c r="O280" s="91"/>
      <c r="P280" s="91"/>
      <c r="Q280" s="91"/>
      <c r="R280" s="91"/>
      <c r="S280" s="91"/>
      <c r="T280" s="92"/>
      <c r="U280" s="38"/>
      <c r="V280" s="38"/>
      <c r="W280" s="38"/>
      <c r="X280" s="38"/>
      <c r="Y280" s="38"/>
      <c r="Z280" s="38"/>
      <c r="AA280" s="38"/>
      <c r="AB280" s="38"/>
      <c r="AC280" s="38"/>
      <c r="AD280" s="38"/>
      <c r="AE280" s="38"/>
      <c r="AT280" s="17" t="s">
        <v>274</v>
      </c>
      <c r="AU280" s="17" t="s">
        <v>86</v>
      </c>
    </row>
    <row r="281" s="12" customFormat="1">
      <c r="A281" s="12"/>
      <c r="B281" s="242"/>
      <c r="C281" s="243"/>
      <c r="D281" s="234" t="s">
        <v>276</v>
      </c>
      <c r="E281" s="244" t="s">
        <v>1</v>
      </c>
      <c r="F281" s="245" t="s">
        <v>3333</v>
      </c>
      <c r="G281" s="243"/>
      <c r="H281" s="246">
        <v>157.27000000000001</v>
      </c>
      <c r="I281" s="247"/>
      <c r="J281" s="243"/>
      <c r="K281" s="243"/>
      <c r="L281" s="248"/>
      <c r="M281" s="249"/>
      <c r="N281" s="250"/>
      <c r="O281" s="250"/>
      <c r="P281" s="250"/>
      <c r="Q281" s="250"/>
      <c r="R281" s="250"/>
      <c r="S281" s="250"/>
      <c r="T281" s="251"/>
      <c r="U281" s="12"/>
      <c r="V281" s="12"/>
      <c r="W281" s="12"/>
      <c r="X281" s="12"/>
      <c r="Y281" s="12"/>
      <c r="Z281" s="12"/>
      <c r="AA281" s="12"/>
      <c r="AB281" s="12"/>
      <c r="AC281" s="12"/>
      <c r="AD281" s="12"/>
      <c r="AE281" s="12"/>
      <c r="AT281" s="252" t="s">
        <v>276</v>
      </c>
      <c r="AU281" s="252" t="s">
        <v>86</v>
      </c>
      <c r="AV281" s="12" t="s">
        <v>86</v>
      </c>
      <c r="AW281" s="12" t="s">
        <v>32</v>
      </c>
      <c r="AX281" s="12" t="s">
        <v>84</v>
      </c>
      <c r="AY281" s="252" t="s">
        <v>251</v>
      </c>
    </row>
    <row r="282" s="11" customFormat="1" ht="22.8" customHeight="1">
      <c r="A282" s="11"/>
      <c r="B282" s="206"/>
      <c r="C282" s="207"/>
      <c r="D282" s="208" t="s">
        <v>75</v>
      </c>
      <c r="E282" s="272" t="s">
        <v>86</v>
      </c>
      <c r="F282" s="272" t="s">
        <v>1434</v>
      </c>
      <c r="G282" s="207"/>
      <c r="H282" s="207"/>
      <c r="I282" s="210"/>
      <c r="J282" s="273">
        <f>BK282</f>
        <v>0</v>
      </c>
      <c r="K282" s="207"/>
      <c r="L282" s="212"/>
      <c r="M282" s="213"/>
      <c r="N282" s="214"/>
      <c r="O282" s="214"/>
      <c r="P282" s="215">
        <f>SUM(P283:P324)</f>
        <v>0</v>
      </c>
      <c r="Q282" s="214"/>
      <c r="R282" s="215">
        <f>SUM(R283:R324)</f>
        <v>66.078774150000001</v>
      </c>
      <c r="S282" s="214"/>
      <c r="T282" s="216">
        <f>SUM(T283:T324)</f>
        <v>0</v>
      </c>
      <c r="U282" s="11"/>
      <c r="V282" s="11"/>
      <c r="W282" s="11"/>
      <c r="X282" s="11"/>
      <c r="Y282" s="11"/>
      <c r="Z282" s="11"/>
      <c r="AA282" s="11"/>
      <c r="AB282" s="11"/>
      <c r="AC282" s="11"/>
      <c r="AD282" s="11"/>
      <c r="AE282" s="11"/>
      <c r="AR282" s="217" t="s">
        <v>84</v>
      </c>
      <c r="AT282" s="218" t="s">
        <v>75</v>
      </c>
      <c r="AU282" s="218" t="s">
        <v>84</v>
      </c>
      <c r="AY282" s="217" t="s">
        <v>251</v>
      </c>
      <c r="BK282" s="219">
        <f>SUM(BK283:BK324)</f>
        <v>0</v>
      </c>
    </row>
    <row r="283" s="2" customFormat="1" ht="33" customHeight="1">
      <c r="A283" s="38"/>
      <c r="B283" s="39"/>
      <c r="C283" s="220" t="s">
        <v>747</v>
      </c>
      <c r="D283" s="220" t="s">
        <v>255</v>
      </c>
      <c r="E283" s="221" t="s">
        <v>1436</v>
      </c>
      <c r="F283" s="222" t="s">
        <v>1437</v>
      </c>
      <c r="G283" s="223" t="s">
        <v>592</v>
      </c>
      <c r="H283" s="224">
        <v>57.600000000000001</v>
      </c>
      <c r="I283" s="225"/>
      <c r="J283" s="226">
        <f>ROUND(I283*H283,2)</f>
        <v>0</v>
      </c>
      <c r="K283" s="227"/>
      <c r="L283" s="44"/>
      <c r="M283" s="228" t="s">
        <v>1</v>
      </c>
      <c r="N283" s="229" t="s">
        <v>41</v>
      </c>
      <c r="O283" s="91"/>
      <c r="P283" s="230">
        <f>O283*H283</f>
        <v>0</v>
      </c>
      <c r="Q283" s="230">
        <v>0</v>
      </c>
      <c r="R283" s="230">
        <f>Q283*H283</f>
        <v>0</v>
      </c>
      <c r="S283" s="230">
        <v>0</v>
      </c>
      <c r="T283" s="231">
        <f>S283*H283</f>
        <v>0</v>
      </c>
      <c r="U283" s="38"/>
      <c r="V283" s="38"/>
      <c r="W283" s="38"/>
      <c r="X283" s="38"/>
      <c r="Y283" s="38"/>
      <c r="Z283" s="38"/>
      <c r="AA283" s="38"/>
      <c r="AB283" s="38"/>
      <c r="AC283" s="38"/>
      <c r="AD283" s="38"/>
      <c r="AE283" s="38"/>
      <c r="AR283" s="232" t="s">
        <v>254</v>
      </c>
      <c r="AT283" s="232" t="s">
        <v>255</v>
      </c>
      <c r="AU283" s="232" t="s">
        <v>86</v>
      </c>
      <c r="AY283" s="17" t="s">
        <v>251</v>
      </c>
      <c r="BE283" s="233">
        <f>IF(N283="základní",J283,0)</f>
        <v>0</v>
      </c>
      <c r="BF283" s="233">
        <f>IF(N283="snížená",J283,0)</f>
        <v>0</v>
      </c>
      <c r="BG283" s="233">
        <f>IF(N283="zákl. přenesená",J283,0)</f>
        <v>0</v>
      </c>
      <c r="BH283" s="233">
        <f>IF(N283="sníž. přenesená",J283,0)</f>
        <v>0</v>
      </c>
      <c r="BI283" s="233">
        <f>IF(N283="nulová",J283,0)</f>
        <v>0</v>
      </c>
      <c r="BJ283" s="17" t="s">
        <v>84</v>
      </c>
      <c r="BK283" s="233">
        <f>ROUND(I283*H283,2)</f>
        <v>0</v>
      </c>
      <c r="BL283" s="17" t="s">
        <v>254</v>
      </c>
      <c r="BM283" s="232" t="s">
        <v>3345</v>
      </c>
    </row>
    <row r="284" s="2" customFormat="1">
      <c r="A284" s="38"/>
      <c r="B284" s="39"/>
      <c r="C284" s="40"/>
      <c r="D284" s="234" t="s">
        <v>260</v>
      </c>
      <c r="E284" s="40"/>
      <c r="F284" s="235" t="s">
        <v>1439</v>
      </c>
      <c r="G284" s="40"/>
      <c r="H284" s="40"/>
      <c r="I284" s="236"/>
      <c r="J284" s="40"/>
      <c r="K284" s="40"/>
      <c r="L284" s="44"/>
      <c r="M284" s="237"/>
      <c r="N284" s="238"/>
      <c r="O284" s="91"/>
      <c r="P284" s="91"/>
      <c r="Q284" s="91"/>
      <c r="R284" s="91"/>
      <c r="S284" s="91"/>
      <c r="T284" s="92"/>
      <c r="U284" s="38"/>
      <c r="V284" s="38"/>
      <c r="W284" s="38"/>
      <c r="X284" s="38"/>
      <c r="Y284" s="38"/>
      <c r="Z284" s="38"/>
      <c r="AA284" s="38"/>
      <c r="AB284" s="38"/>
      <c r="AC284" s="38"/>
      <c r="AD284" s="38"/>
      <c r="AE284" s="38"/>
      <c r="AT284" s="17" t="s">
        <v>260</v>
      </c>
      <c r="AU284" s="17" t="s">
        <v>86</v>
      </c>
    </row>
    <row r="285" s="2" customFormat="1">
      <c r="A285" s="38"/>
      <c r="B285" s="39"/>
      <c r="C285" s="40"/>
      <c r="D285" s="240" t="s">
        <v>274</v>
      </c>
      <c r="E285" s="40"/>
      <c r="F285" s="241" t="s">
        <v>1440</v>
      </c>
      <c r="G285" s="40"/>
      <c r="H285" s="40"/>
      <c r="I285" s="236"/>
      <c r="J285" s="40"/>
      <c r="K285" s="40"/>
      <c r="L285" s="44"/>
      <c r="M285" s="237"/>
      <c r="N285" s="238"/>
      <c r="O285" s="91"/>
      <c r="P285" s="91"/>
      <c r="Q285" s="91"/>
      <c r="R285" s="91"/>
      <c r="S285" s="91"/>
      <c r="T285" s="92"/>
      <c r="U285" s="38"/>
      <c r="V285" s="38"/>
      <c r="W285" s="38"/>
      <c r="X285" s="38"/>
      <c r="Y285" s="38"/>
      <c r="Z285" s="38"/>
      <c r="AA285" s="38"/>
      <c r="AB285" s="38"/>
      <c r="AC285" s="38"/>
      <c r="AD285" s="38"/>
      <c r="AE285" s="38"/>
      <c r="AT285" s="17" t="s">
        <v>274</v>
      </c>
      <c r="AU285" s="17" t="s">
        <v>86</v>
      </c>
    </row>
    <row r="286" s="12" customFormat="1">
      <c r="A286" s="12"/>
      <c r="B286" s="242"/>
      <c r="C286" s="243"/>
      <c r="D286" s="234" t="s">
        <v>276</v>
      </c>
      <c r="E286" s="244" t="s">
        <v>1</v>
      </c>
      <c r="F286" s="245" t="s">
        <v>3346</v>
      </c>
      <c r="G286" s="243"/>
      <c r="H286" s="246">
        <v>57.600000000000001</v>
      </c>
      <c r="I286" s="247"/>
      <c r="J286" s="243"/>
      <c r="K286" s="243"/>
      <c r="L286" s="248"/>
      <c r="M286" s="249"/>
      <c r="N286" s="250"/>
      <c r="O286" s="250"/>
      <c r="P286" s="250"/>
      <c r="Q286" s="250"/>
      <c r="R286" s="250"/>
      <c r="S286" s="250"/>
      <c r="T286" s="251"/>
      <c r="U286" s="12"/>
      <c r="V286" s="12"/>
      <c r="W286" s="12"/>
      <c r="X286" s="12"/>
      <c r="Y286" s="12"/>
      <c r="Z286" s="12"/>
      <c r="AA286" s="12"/>
      <c r="AB286" s="12"/>
      <c r="AC286" s="12"/>
      <c r="AD286" s="12"/>
      <c r="AE286" s="12"/>
      <c r="AT286" s="252" t="s">
        <v>276</v>
      </c>
      <c r="AU286" s="252" t="s">
        <v>86</v>
      </c>
      <c r="AV286" s="12" t="s">
        <v>86</v>
      </c>
      <c r="AW286" s="12" t="s">
        <v>32</v>
      </c>
      <c r="AX286" s="12" t="s">
        <v>84</v>
      </c>
      <c r="AY286" s="252" t="s">
        <v>251</v>
      </c>
    </row>
    <row r="287" s="2" customFormat="1" ht="33" customHeight="1">
      <c r="A287" s="38"/>
      <c r="B287" s="39"/>
      <c r="C287" s="220" t="s">
        <v>1015</v>
      </c>
      <c r="D287" s="220" t="s">
        <v>255</v>
      </c>
      <c r="E287" s="221" t="s">
        <v>1443</v>
      </c>
      <c r="F287" s="222" t="s">
        <v>1444</v>
      </c>
      <c r="G287" s="223" t="s">
        <v>409</v>
      </c>
      <c r="H287" s="224">
        <v>336</v>
      </c>
      <c r="I287" s="225"/>
      <c r="J287" s="226">
        <f>ROUND(I287*H287,2)</f>
        <v>0</v>
      </c>
      <c r="K287" s="227"/>
      <c r="L287" s="44"/>
      <c r="M287" s="228" t="s">
        <v>1</v>
      </c>
      <c r="N287" s="229" t="s">
        <v>41</v>
      </c>
      <c r="O287" s="91"/>
      <c r="P287" s="230">
        <f>O287*H287</f>
        <v>0</v>
      </c>
      <c r="Q287" s="230">
        <v>0.00031</v>
      </c>
      <c r="R287" s="230">
        <f>Q287*H287</f>
        <v>0.10416</v>
      </c>
      <c r="S287" s="230">
        <v>0</v>
      </c>
      <c r="T287" s="231">
        <f>S287*H287</f>
        <v>0</v>
      </c>
      <c r="U287" s="38"/>
      <c r="V287" s="38"/>
      <c r="W287" s="38"/>
      <c r="X287" s="38"/>
      <c r="Y287" s="38"/>
      <c r="Z287" s="38"/>
      <c r="AA287" s="38"/>
      <c r="AB287" s="38"/>
      <c r="AC287" s="38"/>
      <c r="AD287" s="38"/>
      <c r="AE287" s="38"/>
      <c r="AR287" s="232" t="s">
        <v>254</v>
      </c>
      <c r="AT287" s="232" t="s">
        <v>255</v>
      </c>
      <c r="AU287" s="232" t="s">
        <v>86</v>
      </c>
      <c r="AY287" s="17" t="s">
        <v>251</v>
      </c>
      <c r="BE287" s="233">
        <f>IF(N287="základní",J287,0)</f>
        <v>0</v>
      </c>
      <c r="BF287" s="233">
        <f>IF(N287="snížená",J287,0)</f>
        <v>0</v>
      </c>
      <c r="BG287" s="233">
        <f>IF(N287="zákl. přenesená",J287,0)</f>
        <v>0</v>
      </c>
      <c r="BH287" s="233">
        <f>IF(N287="sníž. přenesená",J287,0)</f>
        <v>0</v>
      </c>
      <c r="BI287" s="233">
        <f>IF(N287="nulová",J287,0)</f>
        <v>0</v>
      </c>
      <c r="BJ287" s="17" t="s">
        <v>84</v>
      </c>
      <c r="BK287" s="233">
        <f>ROUND(I287*H287,2)</f>
        <v>0</v>
      </c>
      <c r="BL287" s="17" t="s">
        <v>254</v>
      </c>
      <c r="BM287" s="232" t="s">
        <v>3347</v>
      </c>
    </row>
    <row r="288" s="2" customFormat="1">
      <c r="A288" s="38"/>
      <c r="B288" s="39"/>
      <c r="C288" s="40"/>
      <c r="D288" s="234" t="s">
        <v>260</v>
      </c>
      <c r="E288" s="40"/>
      <c r="F288" s="235" t="s">
        <v>1446</v>
      </c>
      <c r="G288" s="40"/>
      <c r="H288" s="40"/>
      <c r="I288" s="236"/>
      <c r="J288" s="40"/>
      <c r="K288" s="40"/>
      <c r="L288" s="44"/>
      <c r="M288" s="237"/>
      <c r="N288" s="238"/>
      <c r="O288" s="91"/>
      <c r="P288" s="91"/>
      <c r="Q288" s="91"/>
      <c r="R288" s="91"/>
      <c r="S288" s="91"/>
      <c r="T288" s="92"/>
      <c r="U288" s="38"/>
      <c r="V288" s="38"/>
      <c r="W288" s="38"/>
      <c r="X288" s="38"/>
      <c r="Y288" s="38"/>
      <c r="Z288" s="38"/>
      <c r="AA288" s="38"/>
      <c r="AB288" s="38"/>
      <c r="AC288" s="38"/>
      <c r="AD288" s="38"/>
      <c r="AE288" s="38"/>
      <c r="AT288" s="17" t="s">
        <v>260</v>
      </c>
      <c r="AU288" s="17" t="s">
        <v>86</v>
      </c>
    </row>
    <row r="289" s="2" customFormat="1">
      <c r="A289" s="38"/>
      <c r="B289" s="39"/>
      <c r="C289" s="40"/>
      <c r="D289" s="240" t="s">
        <v>274</v>
      </c>
      <c r="E289" s="40"/>
      <c r="F289" s="241" t="s">
        <v>1447</v>
      </c>
      <c r="G289" s="40"/>
      <c r="H289" s="40"/>
      <c r="I289" s="236"/>
      <c r="J289" s="40"/>
      <c r="K289" s="40"/>
      <c r="L289" s="44"/>
      <c r="M289" s="237"/>
      <c r="N289" s="238"/>
      <c r="O289" s="91"/>
      <c r="P289" s="91"/>
      <c r="Q289" s="91"/>
      <c r="R289" s="91"/>
      <c r="S289" s="91"/>
      <c r="T289" s="92"/>
      <c r="U289" s="38"/>
      <c r="V289" s="38"/>
      <c r="W289" s="38"/>
      <c r="X289" s="38"/>
      <c r="Y289" s="38"/>
      <c r="Z289" s="38"/>
      <c r="AA289" s="38"/>
      <c r="AB289" s="38"/>
      <c r="AC289" s="38"/>
      <c r="AD289" s="38"/>
      <c r="AE289" s="38"/>
      <c r="AT289" s="17" t="s">
        <v>274</v>
      </c>
      <c r="AU289" s="17" t="s">
        <v>86</v>
      </c>
    </row>
    <row r="290" s="12" customFormat="1">
      <c r="A290" s="12"/>
      <c r="B290" s="242"/>
      <c r="C290" s="243"/>
      <c r="D290" s="234" t="s">
        <v>276</v>
      </c>
      <c r="E290" s="244" t="s">
        <v>1</v>
      </c>
      <c r="F290" s="245" t="s">
        <v>3348</v>
      </c>
      <c r="G290" s="243"/>
      <c r="H290" s="246">
        <v>336</v>
      </c>
      <c r="I290" s="247"/>
      <c r="J290" s="243"/>
      <c r="K290" s="243"/>
      <c r="L290" s="248"/>
      <c r="M290" s="249"/>
      <c r="N290" s="250"/>
      <c r="O290" s="250"/>
      <c r="P290" s="250"/>
      <c r="Q290" s="250"/>
      <c r="R290" s="250"/>
      <c r="S290" s="250"/>
      <c r="T290" s="251"/>
      <c r="U290" s="12"/>
      <c r="V290" s="12"/>
      <c r="W290" s="12"/>
      <c r="X290" s="12"/>
      <c r="Y290" s="12"/>
      <c r="Z290" s="12"/>
      <c r="AA290" s="12"/>
      <c r="AB290" s="12"/>
      <c r="AC290" s="12"/>
      <c r="AD290" s="12"/>
      <c r="AE290" s="12"/>
      <c r="AT290" s="252" t="s">
        <v>276</v>
      </c>
      <c r="AU290" s="252" t="s">
        <v>86</v>
      </c>
      <c r="AV290" s="12" t="s">
        <v>86</v>
      </c>
      <c r="AW290" s="12" t="s">
        <v>32</v>
      </c>
      <c r="AX290" s="12" t="s">
        <v>84</v>
      </c>
      <c r="AY290" s="252" t="s">
        <v>251</v>
      </c>
    </row>
    <row r="291" s="2" customFormat="1" ht="24.15" customHeight="1">
      <c r="A291" s="38"/>
      <c r="B291" s="39"/>
      <c r="C291" s="292" t="s">
        <v>1023</v>
      </c>
      <c r="D291" s="292" t="s">
        <v>1133</v>
      </c>
      <c r="E291" s="293" t="s">
        <v>1450</v>
      </c>
      <c r="F291" s="294" t="s">
        <v>1451</v>
      </c>
      <c r="G291" s="295" t="s">
        <v>409</v>
      </c>
      <c r="H291" s="296">
        <v>342.72000000000003</v>
      </c>
      <c r="I291" s="297"/>
      <c r="J291" s="298">
        <f>ROUND(I291*H291,2)</f>
        <v>0</v>
      </c>
      <c r="K291" s="299"/>
      <c r="L291" s="300"/>
      <c r="M291" s="301" t="s">
        <v>1</v>
      </c>
      <c r="N291" s="302" t="s">
        <v>41</v>
      </c>
      <c r="O291" s="91"/>
      <c r="P291" s="230">
        <f>O291*H291</f>
        <v>0</v>
      </c>
      <c r="Q291" s="230">
        <v>0.00020000000000000001</v>
      </c>
      <c r="R291" s="230">
        <f>Q291*H291</f>
        <v>0.068544000000000008</v>
      </c>
      <c r="S291" s="230">
        <v>0</v>
      </c>
      <c r="T291" s="231">
        <f>S291*H291</f>
        <v>0</v>
      </c>
      <c r="U291" s="38"/>
      <c r="V291" s="38"/>
      <c r="W291" s="38"/>
      <c r="X291" s="38"/>
      <c r="Y291" s="38"/>
      <c r="Z291" s="38"/>
      <c r="AA291" s="38"/>
      <c r="AB291" s="38"/>
      <c r="AC291" s="38"/>
      <c r="AD291" s="38"/>
      <c r="AE291" s="38"/>
      <c r="AR291" s="232" t="s">
        <v>299</v>
      </c>
      <c r="AT291" s="232" t="s">
        <v>1133</v>
      </c>
      <c r="AU291" s="232" t="s">
        <v>86</v>
      </c>
      <c r="AY291" s="17" t="s">
        <v>251</v>
      </c>
      <c r="BE291" s="233">
        <f>IF(N291="základní",J291,0)</f>
        <v>0</v>
      </c>
      <c r="BF291" s="233">
        <f>IF(N291="snížená",J291,0)</f>
        <v>0</v>
      </c>
      <c r="BG291" s="233">
        <f>IF(N291="zákl. přenesená",J291,0)</f>
        <v>0</v>
      </c>
      <c r="BH291" s="233">
        <f>IF(N291="sníž. přenesená",J291,0)</f>
        <v>0</v>
      </c>
      <c r="BI291" s="233">
        <f>IF(N291="nulová",J291,0)</f>
        <v>0</v>
      </c>
      <c r="BJ291" s="17" t="s">
        <v>84</v>
      </c>
      <c r="BK291" s="233">
        <f>ROUND(I291*H291,2)</f>
        <v>0</v>
      </c>
      <c r="BL291" s="17" t="s">
        <v>254</v>
      </c>
      <c r="BM291" s="232" t="s">
        <v>3349</v>
      </c>
    </row>
    <row r="292" s="2" customFormat="1">
      <c r="A292" s="38"/>
      <c r="B292" s="39"/>
      <c r="C292" s="40"/>
      <c r="D292" s="234" t="s">
        <v>260</v>
      </c>
      <c r="E292" s="40"/>
      <c r="F292" s="235" t="s">
        <v>1453</v>
      </c>
      <c r="G292" s="40"/>
      <c r="H292" s="40"/>
      <c r="I292" s="236"/>
      <c r="J292" s="40"/>
      <c r="K292" s="40"/>
      <c r="L292" s="44"/>
      <c r="M292" s="237"/>
      <c r="N292" s="238"/>
      <c r="O292" s="91"/>
      <c r="P292" s="91"/>
      <c r="Q292" s="91"/>
      <c r="R292" s="91"/>
      <c r="S292" s="91"/>
      <c r="T292" s="92"/>
      <c r="U292" s="38"/>
      <c r="V292" s="38"/>
      <c r="W292" s="38"/>
      <c r="X292" s="38"/>
      <c r="Y292" s="38"/>
      <c r="Z292" s="38"/>
      <c r="AA292" s="38"/>
      <c r="AB292" s="38"/>
      <c r="AC292" s="38"/>
      <c r="AD292" s="38"/>
      <c r="AE292" s="38"/>
      <c r="AT292" s="17" t="s">
        <v>260</v>
      </c>
      <c r="AU292" s="17" t="s">
        <v>86</v>
      </c>
    </row>
    <row r="293" s="12" customFormat="1">
      <c r="A293" s="12"/>
      <c r="B293" s="242"/>
      <c r="C293" s="243"/>
      <c r="D293" s="234" t="s">
        <v>276</v>
      </c>
      <c r="E293" s="243"/>
      <c r="F293" s="245" t="s">
        <v>3350</v>
      </c>
      <c r="G293" s="243"/>
      <c r="H293" s="246">
        <v>342.72000000000003</v>
      </c>
      <c r="I293" s="247"/>
      <c r="J293" s="243"/>
      <c r="K293" s="243"/>
      <c r="L293" s="248"/>
      <c r="M293" s="249"/>
      <c r="N293" s="250"/>
      <c r="O293" s="250"/>
      <c r="P293" s="250"/>
      <c r="Q293" s="250"/>
      <c r="R293" s="250"/>
      <c r="S293" s="250"/>
      <c r="T293" s="251"/>
      <c r="U293" s="12"/>
      <c r="V293" s="12"/>
      <c r="W293" s="12"/>
      <c r="X293" s="12"/>
      <c r="Y293" s="12"/>
      <c r="Z293" s="12"/>
      <c r="AA293" s="12"/>
      <c r="AB293" s="12"/>
      <c r="AC293" s="12"/>
      <c r="AD293" s="12"/>
      <c r="AE293" s="12"/>
      <c r="AT293" s="252" t="s">
        <v>276</v>
      </c>
      <c r="AU293" s="252" t="s">
        <v>86</v>
      </c>
      <c r="AV293" s="12" t="s">
        <v>86</v>
      </c>
      <c r="AW293" s="12" t="s">
        <v>4</v>
      </c>
      <c r="AX293" s="12" t="s">
        <v>84</v>
      </c>
      <c r="AY293" s="252" t="s">
        <v>251</v>
      </c>
    </row>
    <row r="294" s="2" customFormat="1" ht="21.75" customHeight="1">
      <c r="A294" s="38"/>
      <c r="B294" s="39"/>
      <c r="C294" s="220" t="s">
        <v>1030</v>
      </c>
      <c r="D294" s="220" t="s">
        <v>255</v>
      </c>
      <c r="E294" s="221" t="s">
        <v>1456</v>
      </c>
      <c r="F294" s="222" t="s">
        <v>1457</v>
      </c>
      <c r="G294" s="223" t="s">
        <v>592</v>
      </c>
      <c r="H294" s="224">
        <v>7.2000000000000002</v>
      </c>
      <c r="I294" s="225"/>
      <c r="J294" s="226">
        <f>ROUND(I294*H294,2)</f>
        <v>0</v>
      </c>
      <c r="K294" s="227"/>
      <c r="L294" s="44"/>
      <c r="M294" s="228" t="s">
        <v>1</v>
      </c>
      <c r="N294" s="229" t="s">
        <v>41</v>
      </c>
      <c r="O294" s="91"/>
      <c r="P294" s="230">
        <f>O294*H294</f>
        <v>0</v>
      </c>
      <c r="Q294" s="230">
        <v>1.9199999999999999</v>
      </c>
      <c r="R294" s="230">
        <f>Q294*H294</f>
        <v>13.824</v>
      </c>
      <c r="S294" s="230">
        <v>0</v>
      </c>
      <c r="T294" s="231">
        <f>S294*H294</f>
        <v>0</v>
      </c>
      <c r="U294" s="38"/>
      <c r="V294" s="38"/>
      <c r="W294" s="38"/>
      <c r="X294" s="38"/>
      <c r="Y294" s="38"/>
      <c r="Z294" s="38"/>
      <c r="AA294" s="38"/>
      <c r="AB294" s="38"/>
      <c r="AC294" s="38"/>
      <c r="AD294" s="38"/>
      <c r="AE294" s="38"/>
      <c r="AR294" s="232" t="s">
        <v>254</v>
      </c>
      <c r="AT294" s="232" t="s">
        <v>255</v>
      </c>
      <c r="AU294" s="232" t="s">
        <v>86</v>
      </c>
      <c r="AY294" s="17" t="s">
        <v>251</v>
      </c>
      <c r="BE294" s="233">
        <f>IF(N294="základní",J294,0)</f>
        <v>0</v>
      </c>
      <c r="BF294" s="233">
        <f>IF(N294="snížená",J294,0)</f>
        <v>0</v>
      </c>
      <c r="BG294" s="233">
        <f>IF(N294="zákl. přenesená",J294,0)</f>
        <v>0</v>
      </c>
      <c r="BH294" s="233">
        <f>IF(N294="sníž. přenesená",J294,0)</f>
        <v>0</v>
      </c>
      <c r="BI294" s="233">
        <f>IF(N294="nulová",J294,0)</f>
        <v>0</v>
      </c>
      <c r="BJ294" s="17" t="s">
        <v>84</v>
      </c>
      <c r="BK294" s="233">
        <f>ROUND(I294*H294,2)</f>
        <v>0</v>
      </c>
      <c r="BL294" s="17" t="s">
        <v>254</v>
      </c>
      <c r="BM294" s="232" t="s">
        <v>3351</v>
      </c>
    </row>
    <row r="295" s="2" customFormat="1">
      <c r="A295" s="38"/>
      <c r="B295" s="39"/>
      <c r="C295" s="40"/>
      <c r="D295" s="234" t="s">
        <v>260</v>
      </c>
      <c r="E295" s="40"/>
      <c r="F295" s="235" t="s">
        <v>1457</v>
      </c>
      <c r="G295" s="40"/>
      <c r="H295" s="40"/>
      <c r="I295" s="236"/>
      <c r="J295" s="40"/>
      <c r="K295" s="40"/>
      <c r="L295" s="44"/>
      <c r="M295" s="237"/>
      <c r="N295" s="238"/>
      <c r="O295" s="91"/>
      <c r="P295" s="91"/>
      <c r="Q295" s="91"/>
      <c r="R295" s="91"/>
      <c r="S295" s="91"/>
      <c r="T295" s="92"/>
      <c r="U295" s="38"/>
      <c r="V295" s="38"/>
      <c r="W295" s="38"/>
      <c r="X295" s="38"/>
      <c r="Y295" s="38"/>
      <c r="Z295" s="38"/>
      <c r="AA295" s="38"/>
      <c r="AB295" s="38"/>
      <c r="AC295" s="38"/>
      <c r="AD295" s="38"/>
      <c r="AE295" s="38"/>
      <c r="AT295" s="17" t="s">
        <v>260</v>
      </c>
      <c r="AU295" s="17" t="s">
        <v>86</v>
      </c>
    </row>
    <row r="296" s="2" customFormat="1">
      <c r="A296" s="38"/>
      <c r="B296" s="39"/>
      <c r="C296" s="40"/>
      <c r="D296" s="240" t="s">
        <v>274</v>
      </c>
      <c r="E296" s="40"/>
      <c r="F296" s="241" t="s">
        <v>1459</v>
      </c>
      <c r="G296" s="40"/>
      <c r="H296" s="40"/>
      <c r="I296" s="236"/>
      <c r="J296" s="40"/>
      <c r="K296" s="40"/>
      <c r="L296" s="44"/>
      <c r="M296" s="237"/>
      <c r="N296" s="238"/>
      <c r="O296" s="91"/>
      <c r="P296" s="91"/>
      <c r="Q296" s="91"/>
      <c r="R296" s="91"/>
      <c r="S296" s="91"/>
      <c r="T296" s="92"/>
      <c r="U296" s="38"/>
      <c r="V296" s="38"/>
      <c r="W296" s="38"/>
      <c r="X296" s="38"/>
      <c r="Y296" s="38"/>
      <c r="Z296" s="38"/>
      <c r="AA296" s="38"/>
      <c r="AB296" s="38"/>
      <c r="AC296" s="38"/>
      <c r="AD296" s="38"/>
      <c r="AE296" s="38"/>
      <c r="AT296" s="17" t="s">
        <v>274</v>
      </c>
      <c r="AU296" s="17" t="s">
        <v>86</v>
      </c>
    </row>
    <row r="297" s="13" customFormat="1">
      <c r="A297" s="13"/>
      <c r="B297" s="253"/>
      <c r="C297" s="254"/>
      <c r="D297" s="234" t="s">
        <v>276</v>
      </c>
      <c r="E297" s="255" t="s">
        <v>1</v>
      </c>
      <c r="F297" s="256" t="s">
        <v>1460</v>
      </c>
      <c r="G297" s="254"/>
      <c r="H297" s="255" t="s">
        <v>1</v>
      </c>
      <c r="I297" s="257"/>
      <c r="J297" s="254"/>
      <c r="K297" s="254"/>
      <c r="L297" s="258"/>
      <c r="M297" s="259"/>
      <c r="N297" s="260"/>
      <c r="O297" s="260"/>
      <c r="P297" s="260"/>
      <c r="Q297" s="260"/>
      <c r="R297" s="260"/>
      <c r="S297" s="260"/>
      <c r="T297" s="261"/>
      <c r="U297" s="13"/>
      <c r="V297" s="13"/>
      <c r="W297" s="13"/>
      <c r="X297" s="13"/>
      <c r="Y297" s="13"/>
      <c r="Z297" s="13"/>
      <c r="AA297" s="13"/>
      <c r="AB297" s="13"/>
      <c r="AC297" s="13"/>
      <c r="AD297" s="13"/>
      <c r="AE297" s="13"/>
      <c r="AT297" s="262" t="s">
        <v>276</v>
      </c>
      <c r="AU297" s="262" t="s">
        <v>86</v>
      </c>
      <c r="AV297" s="13" t="s">
        <v>84</v>
      </c>
      <c r="AW297" s="13" t="s">
        <v>32</v>
      </c>
      <c r="AX297" s="13" t="s">
        <v>76</v>
      </c>
      <c r="AY297" s="262" t="s">
        <v>251</v>
      </c>
    </row>
    <row r="298" s="12" customFormat="1">
      <c r="A298" s="12"/>
      <c r="B298" s="242"/>
      <c r="C298" s="243"/>
      <c r="D298" s="234" t="s">
        <v>276</v>
      </c>
      <c r="E298" s="244" t="s">
        <v>1</v>
      </c>
      <c r="F298" s="245" t="s">
        <v>3352</v>
      </c>
      <c r="G298" s="243"/>
      <c r="H298" s="246">
        <v>7.2000000000000002</v>
      </c>
      <c r="I298" s="247"/>
      <c r="J298" s="243"/>
      <c r="K298" s="243"/>
      <c r="L298" s="248"/>
      <c r="M298" s="249"/>
      <c r="N298" s="250"/>
      <c r="O298" s="250"/>
      <c r="P298" s="250"/>
      <c r="Q298" s="250"/>
      <c r="R298" s="250"/>
      <c r="S298" s="250"/>
      <c r="T298" s="251"/>
      <c r="U298" s="12"/>
      <c r="V298" s="12"/>
      <c r="W298" s="12"/>
      <c r="X298" s="12"/>
      <c r="Y298" s="12"/>
      <c r="Z298" s="12"/>
      <c r="AA298" s="12"/>
      <c r="AB298" s="12"/>
      <c r="AC298" s="12"/>
      <c r="AD298" s="12"/>
      <c r="AE298" s="12"/>
      <c r="AT298" s="252" t="s">
        <v>276</v>
      </c>
      <c r="AU298" s="252" t="s">
        <v>86</v>
      </c>
      <c r="AV298" s="12" t="s">
        <v>86</v>
      </c>
      <c r="AW298" s="12" t="s">
        <v>32</v>
      </c>
      <c r="AX298" s="12" t="s">
        <v>84</v>
      </c>
      <c r="AY298" s="252" t="s">
        <v>251</v>
      </c>
    </row>
    <row r="299" s="2" customFormat="1" ht="37.8" customHeight="1">
      <c r="A299" s="38"/>
      <c r="B299" s="39"/>
      <c r="C299" s="220" t="s">
        <v>1045</v>
      </c>
      <c r="D299" s="220" t="s">
        <v>255</v>
      </c>
      <c r="E299" s="221" t="s">
        <v>1463</v>
      </c>
      <c r="F299" s="222" t="s">
        <v>1464</v>
      </c>
      <c r="G299" s="223" t="s">
        <v>802</v>
      </c>
      <c r="H299" s="224">
        <v>120</v>
      </c>
      <c r="I299" s="225"/>
      <c r="J299" s="226">
        <f>ROUND(I299*H299,2)</f>
        <v>0</v>
      </c>
      <c r="K299" s="227"/>
      <c r="L299" s="44"/>
      <c r="M299" s="228" t="s">
        <v>1</v>
      </c>
      <c r="N299" s="229" t="s">
        <v>41</v>
      </c>
      <c r="O299" s="91"/>
      <c r="P299" s="230">
        <f>O299*H299</f>
        <v>0</v>
      </c>
      <c r="Q299" s="230">
        <v>0.31524000000000002</v>
      </c>
      <c r="R299" s="230">
        <f>Q299*H299</f>
        <v>37.828800000000001</v>
      </c>
      <c r="S299" s="230">
        <v>0</v>
      </c>
      <c r="T299" s="231">
        <f>S299*H299</f>
        <v>0</v>
      </c>
      <c r="U299" s="38"/>
      <c r="V299" s="38"/>
      <c r="W299" s="38"/>
      <c r="X299" s="38"/>
      <c r="Y299" s="38"/>
      <c r="Z299" s="38"/>
      <c r="AA299" s="38"/>
      <c r="AB299" s="38"/>
      <c r="AC299" s="38"/>
      <c r="AD299" s="38"/>
      <c r="AE299" s="38"/>
      <c r="AR299" s="232" t="s">
        <v>254</v>
      </c>
      <c r="AT299" s="232" t="s">
        <v>255</v>
      </c>
      <c r="AU299" s="232" t="s">
        <v>86</v>
      </c>
      <c r="AY299" s="17" t="s">
        <v>251</v>
      </c>
      <c r="BE299" s="233">
        <f>IF(N299="základní",J299,0)</f>
        <v>0</v>
      </c>
      <c r="BF299" s="233">
        <f>IF(N299="snížená",J299,0)</f>
        <v>0</v>
      </c>
      <c r="BG299" s="233">
        <f>IF(N299="zákl. přenesená",J299,0)</f>
        <v>0</v>
      </c>
      <c r="BH299" s="233">
        <f>IF(N299="sníž. přenesená",J299,0)</f>
        <v>0</v>
      </c>
      <c r="BI299" s="233">
        <f>IF(N299="nulová",J299,0)</f>
        <v>0</v>
      </c>
      <c r="BJ299" s="17" t="s">
        <v>84</v>
      </c>
      <c r="BK299" s="233">
        <f>ROUND(I299*H299,2)</f>
        <v>0</v>
      </c>
      <c r="BL299" s="17" t="s">
        <v>254</v>
      </c>
      <c r="BM299" s="232" t="s">
        <v>3353</v>
      </c>
    </row>
    <row r="300" s="2" customFormat="1">
      <c r="A300" s="38"/>
      <c r="B300" s="39"/>
      <c r="C300" s="40"/>
      <c r="D300" s="234" t="s">
        <v>260</v>
      </c>
      <c r="E300" s="40"/>
      <c r="F300" s="235" t="s">
        <v>1466</v>
      </c>
      <c r="G300" s="40"/>
      <c r="H300" s="40"/>
      <c r="I300" s="236"/>
      <c r="J300" s="40"/>
      <c r="K300" s="40"/>
      <c r="L300" s="44"/>
      <c r="M300" s="237"/>
      <c r="N300" s="238"/>
      <c r="O300" s="91"/>
      <c r="P300" s="91"/>
      <c r="Q300" s="91"/>
      <c r="R300" s="91"/>
      <c r="S300" s="91"/>
      <c r="T300" s="92"/>
      <c r="U300" s="38"/>
      <c r="V300" s="38"/>
      <c r="W300" s="38"/>
      <c r="X300" s="38"/>
      <c r="Y300" s="38"/>
      <c r="Z300" s="38"/>
      <c r="AA300" s="38"/>
      <c r="AB300" s="38"/>
      <c r="AC300" s="38"/>
      <c r="AD300" s="38"/>
      <c r="AE300" s="38"/>
      <c r="AT300" s="17" t="s">
        <v>260</v>
      </c>
      <c r="AU300" s="17" t="s">
        <v>86</v>
      </c>
    </row>
    <row r="301" s="2" customFormat="1">
      <c r="A301" s="38"/>
      <c r="B301" s="39"/>
      <c r="C301" s="40"/>
      <c r="D301" s="240" t="s">
        <v>274</v>
      </c>
      <c r="E301" s="40"/>
      <c r="F301" s="241" t="s">
        <v>1467</v>
      </c>
      <c r="G301" s="40"/>
      <c r="H301" s="40"/>
      <c r="I301" s="236"/>
      <c r="J301" s="40"/>
      <c r="K301" s="40"/>
      <c r="L301" s="44"/>
      <c r="M301" s="237"/>
      <c r="N301" s="238"/>
      <c r="O301" s="91"/>
      <c r="P301" s="91"/>
      <c r="Q301" s="91"/>
      <c r="R301" s="91"/>
      <c r="S301" s="91"/>
      <c r="T301" s="92"/>
      <c r="U301" s="38"/>
      <c r="V301" s="38"/>
      <c r="W301" s="38"/>
      <c r="X301" s="38"/>
      <c r="Y301" s="38"/>
      <c r="Z301" s="38"/>
      <c r="AA301" s="38"/>
      <c r="AB301" s="38"/>
      <c r="AC301" s="38"/>
      <c r="AD301" s="38"/>
      <c r="AE301" s="38"/>
      <c r="AT301" s="17" t="s">
        <v>274</v>
      </c>
      <c r="AU301" s="17" t="s">
        <v>86</v>
      </c>
    </row>
    <row r="302" s="12" customFormat="1">
      <c r="A302" s="12"/>
      <c r="B302" s="242"/>
      <c r="C302" s="243"/>
      <c r="D302" s="234" t="s">
        <v>276</v>
      </c>
      <c r="E302" s="244" t="s">
        <v>1</v>
      </c>
      <c r="F302" s="245" t="s">
        <v>1916</v>
      </c>
      <c r="G302" s="243"/>
      <c r="H302" s="246">
        <v>120</v>
      </c>
      <c r="I302" s="247"/>
      <c r="J302" s="243"/>
      <c r="K302" s="243"/>
      <c r="L302" s="248"/>
      <c r="M302" s="249"/>
      <c r="N302" s="250"/>
      <c r="O302" s="250"/>
      <c r="P302" s="250"/>
      <c r="Q302" s="250"/>
      <c r="R302" s="250"/>
      <c r="S302" s="250"/>
      <c r="T302" s="251"/>
      <c r="U302" s="12"/>
      <c r="V302" s="12"/>
      <c r="W302" s="12"/>
      <c r="X302" s="12"/>
      <c r="Y302" s="12"/>
      <c r="Z302" s="12"/>
      <c r="AA302" s="12"/>
      <c r="AB302" s="12"/>
      <c r="AC302" s="12"/>
      <c r="AD302" s="12"/>
      <c r="AE302" s="12"/>
      <c r="AT302" s="252" t="s">
        <v>276</v>
      </c>
      <c r="AU302" s="252" t="s">
        <v>86</v>
      </c>
      <c r="AV302" s="12" t="s">
        <v>86</v>
      </c>
      <c r="AW302" s="12" t="s">
        <v>32</v>
      </c>
      <c r="AX302" s="12" t="s">
        <v>84</v>
      </c>
      <c r="AY302" s="252" t="s">
        <v>251</v>
      </c>
    </row>
    <row r="303" s="2" customFormat="1" ht="24.15" customHeight="1">
      <c r="A303" s="38"/>
      <c r="B303" s="39"/>
      <c r="C303" s="220" t="s">
        <v>1052</v>
      </c>
      <c r="D303" s="220" t="s">
        <v>255</v>
      </c>
      <c r="E303" s="221" t="s">
        <v>1485</v>
      </c>
      <c r="F303" s="222" t="s">
        <v>1486</v>
      </c>
      <c r="G303" s="223" t="s">
        <v>409</v>
      </c>
      <c r="H303" s="224">
        <v>849.92999999999995</v>
      </c>
      <c r="I303" s="225"/>
      <c r="J303" s="226">
        <f>ROUND(I303*H303,2)</f>
        <v>0</v>
      </c>
      <c r="K303" s="227"/>
      <c r="L303" s="44"/>
      <c r="M303" s="228" t="s">
        <v>1</v>
      </c>
      <c r="N303" s="229" t="s">
        <v>41</v>
      </c>
      <c r="O303" s="91"/>
      <c r="P303" s="230">
        <f>O303*H303</f>
        <v>0</v>
      </c>
      <c r="Q303" s="230">
        <v>0.00013999999999999999</v>
      </c>
      <c r="R303" s="230">
        <f>Q303*H303</f>
        <v>0.11899019999999998</v>
      </c>
      <c r="S303" s="230">
        <v>0</v>
      </c>
      <c r="T303" s="231">
        <f>S303*H303</f>
        <v>0</v>
      </c>
      <c r="U303" s="38"/>
      <c r="V303" s="38"/>
      <c r="W303" s="38"/>
      <c r="X303" s="38"/>
      <c r="Y303" s="38"/>
      <c r="Z303" s="38"/>
      <c r="AA303" s="38"/>
      <c r="AB303" s="38"/>
      <c r="AC303" s="38"/>
      <c r="AD303" s="38"/>
      <c r="AE303" s="38"/>
      <c r="AR303" s="232" t="s">
        <v>254</v>
      </c>
      <c r="AT303" s="232" t="s">
        <v>255</v>
      </c>
      <c r="AU303" s="232" t="s">
        <v>86</v>
      </c>
      <c r="AY303" s="17" t="s">
        <v>251</v>
      </c>
      <c r="BE303" s="233">
        <f>IF(N303="základní",J303,0)</f>
        <v>0</v>
      </c>
      <c r="BF303" s="233">
        <f>IF(N303="snížená",J303,0)</f>
        <v>0</v>
      </c>
      <c r="BG303" s="233">
        <f>IF(N303="zákl. přenesená",J303,0)</f>
        <v>0</v>
      </c>
      <c r="BH303" s="233">
        <f>IF(N303="sníž. přenesená",J303,0)</f>
        <v>0</v>
      </c>
      <c r="BI303" s="233">
        <f>IF(N303="nulová",J303,0)</f>
        <v>0</v>
      </c>
      <c r="BJ303" s="17" t="s">
        <v>84</v>
      </c>
      <c r="BK303" s="233">
        <f>ROUND(I303*H303,2)</f>
        <v>0</v>
      </c>
      <c r="BL303" s="17" t="s">
        <v>254</v>
      </c>
      <c r="BM303" s="232" t="s">
        <v>3354</v>
      </c>
    </row>
    <row r="304" s="2" customFormat="1">
      <c r="A304" s="38"/>
      <c r="B304" s="39"/>
      <c r="C304" s="40"/>
      <c r="D304" s="234" t="s">
        <v>260</v>
      </c>
      <c r="E304" s="40"/>
      <c r="F304" s="235" t="s">
        <v>1488</v>
      </c>
      <c r="G304" s="40"/>
      <c r="H304" s="40"/>
      <c r="I304" s="236"/>
      <c r="J304" s="40"/>
      <c r="K304" s="40"/>
      <c r="L304" s="44"/>
      <c r="M304" s="237"/>
      <c r="N304" s="238"/>
      <c r="O304" s="91"/>
      <c r="P304" s="91"/>
      <c r="Q304" s="91"/>
      <c r="R304" s="91"/>
      <c r="S304" s="91"/>
      <c r="T304" s="92"/>
      <c r="U304" s="38"/>
      <c r="V304" s="38"/>
      <c r="W304" s="38"/>
      <c r="X304" s="38"/>
      <c r="Y304" s="38"/>
      <c r="Z304" s="38"/>
      <c r="AA304" s="38"/>
      <c r="AB304" s="38"/>
      <c r="AC304" s="38"/>
      <c r="AD304" s="38"/>
      <c r="AE304" s="38"/>
      <c r="AT304" s="17" t="s">
        <v>260</v>
      </c>
      <c r="AU304" s="17" t="s">
        <v>86</v>
      </c>
    </row>
    <row r="305" s="2" customFormat="1">
      <c r="A305" s="38"/>
      <c r="B305" s="39"/>
      <c r="C305" s="40"/>
      <c r="D305" s="240" t="s">
        <v>274</v>
      </c>
      <c r="E305" s="40"/>
      <c r="F305" s="241" t="s">
        <v>1489</v>
      </c>
      <c r="G305" s="40"/>
      <c r="H305" s="40"/>
      <c r="I305" s="236"/>
      <c r="J305" s="40"/>
      <c r="K305" s="40"/>
      <c r="L305" s="44"/>
      <c r="M305" s="237"/>
      <c r="N305" s="238"/>
      <c r="O305" s="91"/>
      <c r="P305" s="91"/>
      <c r="Q305" s="91"/>
      <c r="R305" s="91"/>
      <c r="S305" s="91"/>
      <c r="T305" s="92"/>
      <c r="U305" s="38"/>
      <c r="V305" s="38"/>
      <c r="W305" s="38"/>
      <c r="X305" s="38"/>
      <c r="Y305" s="38"/>
      <c r="Z305" s="38"/>
      <c r="AA305" s="38"/>
      <c r="AB305" s="38"/>
      <c r="AC305" s="38"/>
      <c r="AD305" s="38"/>
      <c r="AE305" s="38"/>
      <c r="AT305" s="17" t="s">
        <v>274</v>
      </c>
      <c r="AU305" s="17" t="s">
        <v>86</v>
      </c>
    </row>
    <row r="306" s="13" customFormat="1">
      <c r="A306" s="13"/>
      <c r="B306" s="253"/>
      <c r="C306" s="254"/>
      <c r="D306" s="234" t="s">
        <v>276</v>
      </c>
      <c r="E306" s="255" t="s">
        <v>1</v>
      </c>
      <c r="F306" s="256" t="s">
        <v>1490</v>
      </c>
      <c r="G306" s="254"/>
      <c r="H306" s="255" t="s">
        <v>1</v>
      </c>
      <c r="I306" s="257"/>
      <c r="J306" s="254"/>
      <c r="K306" s="254"/>
      <c r="L306" s="258"/>
      <c r="M306" s="259"/>
      <c r="N306" s="260"/>
      <c r="O306" s="260"/>
      <c r="P306" s="260"/>
      <c r="Q306" s="260"/>
      <c r="R306" s="260"/>
      <c r="S306" s="260"/>
      <c r="T306" s="261"/>
      <c r="U306" s="13"/>
      <c r="V306" s="13"/>
      <c r="W306" s="13"/>
      <c r="X306" s="13"/>
      <c r="Y306" s="13"/>
      <c r="Z306" s="13"/>
      <c r="AA306" s="13"/>
      <c r="AB306" s="13"/>
      <c r="AC306" s="13"/>
      <c r="AD306" s="13"/>
      <c r="AE306" s="13"/>
      <c r="AT306" s="262" t="s">
        <v>276</v>
      </c>
      <c r="AU306" s="262" t="s">
        <v>86</v>
      </c>
      <c r="AV306" s="13" t="s">
        <v>84</v>
      </c>
      <c r="AW306" s="13" t="s">
        <v>32</v>
      </c>
      <c r="AX306" s="13" t="s">
        <v>76</v>
      </c>
      <c r="AY306" s="262" t="s">
        <v>251</v>
      </c>
    </row>
    <row r="307" s="12" customFormat="1">
      <c r="A307" s="12"/>
      <c r="B307" s="242"/>
      <c r="C307" s="243"/>
      <c r="D307" s="234" t="s">
        <v>276</v>
      </c>
      <c r="E307" s="244" t="s">
        <v>1</v>
      </c>
      <c r="F307" s="245" t="s">
        <v>3355</v>
      </c>
      <c r="G307" s="243"/>
      <c r="H307" s="246">
        <v>849.92999999999995</v>
      </c>
      <c r="I307" s="247"/>
      <c r="J307" s="243"/>
      <c r="K307" s="243"/>
      <c r="L307" s="248"/>
      <c r="M307" s="249"/>
      <c r="N307" s="250"/>
      <c r="O307" s="250"/>
      <c r="P307" s="250"/>
      <c r="Q307" s="250"/>
      <c r="R307" s="250"/>
      <c r="S307" s="250"/>
      <c r="T307" s="251"/>
      <c r="U307" s="12"/>
      <c r="V307" s="12"/>
      <c r="W307" s="12"/>
      <c r="X307" s="12"/>
      <c r="Y307" s="12"/>
      <c r="Z307" s="12"/>
      <c r="AA307" s="12"/>
      <c r="AB307" s="12"/>
      <c r="AC307" s="12"/>
      <c r="AD307" s="12"/>
      <c r="AE307" s="12"/>
      <c r="AT307" s="252" t="s">
        <v>276</v>
      </c>
      <c r="AU307" s="252" t="s">
        <v>86</v>
      </c>
      <c r="AV307" s="12" t="s">
        <v>86</v>
      </c>
      <c r="AW307" s="12" t="s">
        <v>32</v>
      </c>
      <c r="AX307" s="12" t="s">
        <v>84</v>
      </c>
      <c r="AY307" s="252" t="s">
        <v>251</v>
      </c>
    </row>
    <row r="308" s="2" customFormat="1" ht="24.15" customHeight="1">
      <c r="A308" s="38"/>
      <c r="B308" s="39"/>
      <c r="C308" s="292" t="s">
        <v>1059</v>
      </c>
      <c r="D308" s="292" t="s">
        <v>1133</v>
      </c>
      <c r="E308" s="293" t="s">
        <v>1493</v>
      </c>
      <c r="F308" s="294" t="s">
        <v>1494</v>
      </c>
      <c r="G308" s="295" t="s">
        <v>409</v>
      </c>
      <c r="H308" s="296">
        <v>866.92899999999997</v>
      </c>
      <c r="I308" s="297"/>
      <c r="J308" s="298">
        <f>ROUND(I308*H308,2)</f>
        <v>0</v>
      </c>
      <c r="K308" s="299"/>
      <c r="L308" s="300"/>
      <c r="M308" s="301" t="s">
        <v>1</v>
      </c>
      <c r="N308" s="302" t="s">
        <v>41</v>
      </c>
      <c r="O308" s="91"/>
      <c r="P308" s="230">
        <f>O308*H308</f>
        <v>0</v>
      </c>
      <c r="Q308" s="230">
        <v>0.00029999999999999997</v>
      </c>
      <c r="R308" s="230">
        <f>Q308*H308</f>
        <v>0.2600787</v>
      </c>
      <c r="S308" s="230">
        <v>0</v>
      </c>
      <c r="T308" s="231">
        <f>S308*H308</f>
        <v>0</v>
      </c>
      <c r="U308" s="38"/>
      <c r="V308" s="38"/>
      <c r="W308" s="38"/>
      <c r="X308" s="38"/>
      <c r="Y308" s="38"/>
      <c r="Z308" s="38"/>
      <c r="AA308" s="38"/>
      <c r="AB308" s="38"/>
      <c r="AC308" s="38"/>
      <c r="AD308" s="38"/>
      <c r="AE308" s="38"/>
      <c r="AR308" s="232" t="s">
        <v>299</v>
      </c>
      <c r="AT308" s="232" t="s">
        <v>1133</v>
      </c>
      <c r="AU308" s="232" t="s">
        <v>86</v>
      </c>
      <c r="AY308" s="17" t="s">
        <v>251</v>
      </c>
      <c r="BE308" s="233">
        <f>IF(N308="základní",J308,0)</f>
        <v>0</v>
      </c>
      <c r="BF308" s="233">
        <f>IF(N308="snížená",J308,0)</f>
        <v>0</v>
      </c>
      <c r="BG308" s="233">
        <f>IF(N308="zákl. přenesená",J308,0)</f>
        <v>0</v>
      </c>
      <c r="BH308" s="233">
        <f>IF(N308="sníž. přenesená",J308,0)</f>
        <v>0</v>
      </c>
      <c r="BI308" s="233">
        <f>IF(N308="nulová",J308,0)</f>
        <v>0</v>
      </c>
      <c r="BJ308" s="17" t="s">
        <v>84</v>
      </c>
      <c r="BK308" s="233">
        <f>ROUND(I308*H308,2)</f>
        <v>0</v>
      </c>
      <c r="BL308" s="17" t="s">
        <v>254</v>
      </c>
      <c r="BM308" s="232" t="s">
        <v>3356</v>
      </c>
    </row>
    <row r="309" s="2" customFormat="1">
      <c r="A309" s="38"/>
      <c r="B309" s="39"/>
      <c r="C309" s="40"/>
      <c r="D309" s="234" t="s">
        <v>260</v>
      </c>
      <c r="E309" s="40"/>
      <c r="F309" s="235" t="s">
        <v>1494</v>
      </c>
      <c r="G309" s="40"/>
      <c r="H309" s="40"/>
      <c r="I309" s="236"/>
      <c r="J309" s="40"/>
      <c r="K309" s="40"/>
      <c r="L309" s="44"/>
      <c r="M309" s="237"/>
      <c r="N309" s="238"/>
      <c r="O309" s="91"/>
      <c r="P309" s="91"/>
      <c r="Q309" s="91"/>
      <c r="R309" s="91"/>
      <c r="S309" s="91"/>
      <c r="T309" s="92"/>
      <c r="U309" s="38"/>
      <c r="V309" s="38"/>
      <c r="W309" s="38"/>
      <c r="X309" s="38"/>
      <c r="Y309" s="38"/>
      <c r="Z309" s="38"/>
      <c r="AA309" s="38"/>
      <c r="AB309" s="38"/>
      <c r="AC309" s="38"/>
      <c r="AD309" s="38"/>
      <c r="AE309" s="38"/>
      <c r="AT309" s="17" t="s">
        <v>260</v>
      </c>
      <c r="AU309" s="17" t="s">
        <v>86</v>
      </c>
    </row>
    <row r="310" s="13" customFormat="1">
      <c r="A310" s="13"/>
      <c r="B310" s="253"/>
      <c r="C310" s="254"/>
      <c r="D310" s="234" t="s">
        <v>276</v>
      </c>
      <c r="E310" s="255" t="s">
        <v>1</v>
      </c>
      <c r="F310" s="256" t="s">
        <v>1496</v>
      </c>
      <c r="G310" s="254"/>
      <c r="H310" s="255" t="s">
        <v>1</v>
      </c>
      <c r="I310" s="257"/>
      <c r="J310" s="254"/>
      <c r="K310" s="254"/>
      <c r="L310" s="258"/>
      <c r="M310" s="259"/>
      <c r="N310" s="260"/>
      <c r="O310" s="260"/>
      <c r="P310" s="260"/>
      <c r="Q310" s="260"/>
      <c r="R310" s="260"/>
      <c r="S310" s="260"/>
      <c r="T310" s="261"/>
      <c r="U310" s="13"/>
      <c r="V310" s="13"/>
      <c r="W310" s="13"/>
      <c r="X310" s="13"/>
      <c r="Y310" s="13"/>
      <c r="Z310" s="13"/>
      <c r="AA310" s="13"/>
      <c r="AB310" s="13"/>
      <c r="AC310" s="13"/>
      <c r="AD310" s="13"/>
      <c r="AE310" s="13"/>
      <c r="AT310" s="262" t="s">
        <v>276</v>
      </c>
      <c r="AU310" s="262" t="s">
        <v>86</v>
      </c>
      <c r="AV310" s="13" t="s">
        <v>84</v>
      </c>
      <c r="AW310" s="13" t="s">
        <v>32</v>
      </c>
      <c r="AX310" s="13" t="s">
        <v>76</v>
      </c>
      <c r="AY310" s="262" t="s">
        <v>251</v>
      </c>
    </row>
    <row r="311" s="12" customFormat="1">
      <c r="A311" s="12"/>
      <c r="B311" s="242"/>
      <c r="C311" s="243"/>
      <c r="D311" s="234" t="s">
        <v>276</v>
      </c>
      <c r="E311" s="244" t="s">
        <v>1</v>
      </c>
      <c r="F311" s="245" t="s">
        <v>3357</v>
      </c>
      <c r="G311" s="243"/>
      <c r="H311" s="246">
        <v>866.92899999999997</v>
      </c>
      <c r="I311" s="247"/>
      <c r="J311" s="243"/>
      <c r="K311" s="243"/>
      <c r="L311" s="248"/>
      <c r="M311" s="249"/>
      <c r="N311" s="250"/>
      <c r="O311" s="250"/>
      <c r="P311" s="250"/>
      <c r="Q311" s="250"/>
      <c r="R311" s="250"/>
      <c r="S311" s="250"/>
      <c r="T311" s="251"/>
      <c r="U311" s="12"/>
      <c r="V311" s="12"/>
      <c r="W311" s="12"/>
      <c r="X311" s="12"/>
      <c r="Y311" s="12"/>
      <c r="Z311" s="12"/>
      <c r="AA311" s="12"/>
      <c r="AB311" s="12"/>
      <c r="AC311" s="12"/>
      <c r="AD311" s="12"/>
      <c r="AE311" s="12"/>
      <c r="AT311" s="252" t="s">
        <v>276</v>
      </c>
      <c r="AU311" s="252" t="s">
        <v>86</v>
      </c>
      <c r="AV311" s="12" t="s">
        <v>86</v>
      </c>
      <c r="AW311" s="12" t="s">
        <v>32</v>
      </c>
      <c r="AX311" s="12" t="s">
        <v>84</v>
      </c>
      <c r="AY311" s="252" t="s">
        <v>251</v>
      </c>
    </row>
    <row r="312" s="2" customFormat="1" ht="16.5" customHeight="1">
      <c r="A312" s="38"/>
      <c r="B312" s="39"/>
      <c r="C312" s="220" t="s">
        <v>1069</v>
      </c>
      <c r="D312" s="220" t="s">
        <v>255</v>
      </c>
      <c r="E312" s="221" t="s">
        <v>1498</v>
      </c>
      <c r="F312" s="222" t="s">
        <v>1499</v>
      </c>
      <c r="G312" s="223" t="s">
        <v>592</v>
      </c>
      <c r="H312" s="224">
        <v>0.375</v>
      </c>
      <c r="I312" s="225"/>
      <c r="J312" s="226">
        <f>ROUND(I312*H312,2)</f>
        <v>0</v>
      </c>
      <c r="K312" s="227"/>
      <c r="L312" s="44"/>
      <c r="M312" s="228" t="s">
        <v>1</v>
      </c>
      <c r="N312" s="229" t="s">
        <v>41</v>
      </c>
      <c r="O312" s="91"/>
      <c r="P312" s="230">
        <f>O312*H312</f>
        <v>0</v>
      </c>
      <c r="Q312" s="230">
        <v>2.5018699999999998</v>
      </c>
      <c r="R312" s="230">
        <f>Q312*H312</f>
        <v>0.93820124999999988</v>
      </c>
      <c r="S312" s="230">
        <v>0</v>
      </c>
      <c r="T312" s="231">
        <f>S312*H312</f>
        <v>0</v>
      </c>
      <c r="U312" s="38"/>
      <c r="V312" s="38"/>
      <c r="W312" s="38"/>
      <c r="X312" s="38"/>
      <c r="Y312" s="38"/>
      <c r="Z312" s="38"/>
      <c r="AA312" s="38"/>
      <c r="AB312" s="38"/>
      <c r="AC312" s="38"/>
      <c r="AD312" s="38"/>
      <c r="AE312" s="38"/>
      <c r="AR312" s="232" t="s">
        <v>254</v>
      </c>
      <c r="AT312" s="232" t="s">
        <v>255</v>
      </c>
      <c r="AU312" s="232" t="s">
        <v>86</v>
      </c>
      <c r="AY312" s="17" t="s">
        <v>251</v>
      </c>
      <c r="BE312" s="233">
        <f>IF(N312="základní",J312,0)</f>
        <v>0</v>
      </c>
      <c r="BF312" s="233">
        <f>IF(N312="snížená",J312,0)</f>
        <v>0</v>
      </c>
      <c r="BG312" s="233">
        <f>IF(N312="zákl. přenesená",J312,0)</f>
        <v>0</v>
      </c>
      <c r="BH312" s="233">
        <f>IF(N312="sníž. přenesená",J312,0)</f>
        <v>0</v>
      </c>
      <c r="BI312" s="233">
        <f>IF(N312="nulová",J312,0)</f>
        <v>0</v>
      </c>
      <c r="BJ312" s="17" t="s">
        <v>84</v>
      </c>
      <c r="BK312" s="233">
        <f>ROUND(I312*H312,2)</f>
        <v>0</v>
      </c>
      <c r="BL312" s="17" t="s">
        <v>254</v>
      </c>
      <c r="BM312" s="232" t="s">
        <v>3358</v>
      </c>
    </row>
    <row r="313" s="2" customFormat="1">
      <c r="A313" s="38"/>
      <c r="B313" s="39"/>
      <c r="C313" s="40"/>
      <c r="D313" s="234" t="s">
        <v>260</v>
      </c>
      <c r="E313" s="40"/>
      <c r="F313" s="235" t="s">
        <v>2265</v>
      </c>
      <c r="G313" s="40"/>
      <c r="H313" s="40"/>
      <c r="I313" s="236"/>
      <c r="J313" s="40"/>
      <c r="K313" s="40"/>
      <c r="L313" s="44"/>
      <c r="M313" s="237"/>
      <c r="N313" s="238"/>
      <c r="O313" s="91"/>
      <c r="P313" s="91"/>
      <c r="Q313" s="91"/>
      <c r="R313" s="91"/>
      <c r="S313" s="91"/>
      <c r="T313" s="92"/>
      <c r="U313" s="38"/>
      <c r="V313" s="38"/>
      <c r="W313" s="38"/>
      <c r="X313" s="38"/>
      <c r="Y313" s="38"/>
      <c r="Z313" s="38"/>
      <c r="AA313" s="38"/>
      <c r="AB313" s="38"/>
      <c r="AC313" s="38"/>
      <c r="AD313" s="38"/>
      <c r="AE313" s="38"/>
      <c r="AT313" s="17" t="s">
        <v>260</v>
      </c>
      <c r="AU313" s="17" t="s">
        <v>86</v>
      </c>
    </row>
    <row r="314" s="2" customFormat="1">
      <c r="A314" s="38"/>
      <c r="B314" s="39"/>
      <c r="C314" s="40"/>
      <c r="D314" s="240" t="s">
        <v>274</v>
      </c>
      <c r="E314" s="40"/>
      <c r="F314" s="241" t="s">
        <v>2266</v>
      </c>
      <c r="G314" s="40"/>
      <c r="H314" s="40"/>
      <c r="I314" s="236"/>
      <c r="J314" s="40"/>
      <c r="K314" s="40"/>
      <c r="L314" s="44"/>
      <c r="M314" s="237"/>
      <c r="N314" s="238"/>
      <c r="O314" s="91"/>
      <c r="P314" s="91"/>
      <c r="Q314" s="91"/>
      <c r="R314" s="91"/>
      <c r="S314" s="91"/>
      <c r="T314" s="92"/>
      <c r="U314" s="38"/>
      <c r="V314" s="38"/>
      <c r="W314" s="38"/>
      <c r="X314" s="38"/>
      <c r="Y314" s="38"/>
      <c r="Z314" s="38"/>
      <c r="AA314" s="38"/>
      <c r="AB314" s="38"/>
      <c r="AC314" s="38"/>
      <c r="AD314" s="38"/>
      <c r="AE314" s="38"/>
      <c r="AT314" s="17" t="s">
        <v>274</v>
      </c>
      <c r="AU314" s="17" t="s">
        <v>86</v>
      </c>
    </row>
    <row r="315" s="12" customFormat="1">
      <c r="A315" s="12"/>
      <c r="B315" s="242"/>
      <c r="C315" s="243"/>
      <c r="D315" s="234" t="s">
        <v>276</v>
      </c>
      <c r="E315" s="244" t="s">
        <v>1</v>
      </c>
      <c r="F315" s="245" t="s">
        <v>3288</v>
      </c>
      <c r="G315" s="243"/>
      <c r="H315" s="246">
        <v>0.20000000000000001</v>
      </c>
      <c r="I315" s="247"/>
      <c r="J315" s="243"/>
      <c r="K315" s="243"/>
      <c r="L315" s="248"/>
      <c r="M315" s="249"/>
      <c r="N315" s="250"/>
      <c r="O315" s="250"/>
      <c r="P315" s="250"/>
      <c r="Q315" s="250"/>
      <c r="R315" s="250"/>
      <c r="S315" s="250"/>
      <c r="T315" s="251"/>
      <c r="U315" s="12"/>
      <c r="V315" s="12"/>
      <c r="W315" s="12"/>
      <c r="X315" s="12"/>
      <c r="Y315" s="12"/>
      <c r="Z315" s="12"/>
      <c r="AA315" s="12"/>
      <c r="AB315" s="12"/>
      <c r="AC315" s="12"/>
      <c r="AD315" s="12"/>
      <c r="AE315" s="12"/>
      <c r="AT315" s="252" t="s">
        <v>276</v>
      </c>
      <c r="AU315" s="252" t="s">
        <v>86</v>
      </c>
      <c r="AV315" s="12" t="s">
        <v>86</v>
      </c>
      <c r="AW315" s="12" t="s">
        <v>32</v>
      </c>
      <c r="AX315" s="12" t="s">
        <v>76</v>
      </c>
      <c r="AY315" s="252" t="s">
        <v>251</v>
      </c>
    </row>
    <row r="316" s="12" customFormat="1">
      <c r="A316" s="12"/>
      <c r="B316" s="242"/>
      <c r="C316" s="243"/>
      <c r="D316" s="234" t="s">
        <v>276</v>
      </c>
      <c r="E316" s="244" t="s">
        <v>1</v>
      </c>
      <c r="F316" s="245" t="s">
        <v>3289</v>
      </c>
      <c r="G316" s="243"/>
      <c r="H316" s="246">
        <v>0.17499999999999999</v>
      </c>
      <c r="I316" s="247"/>
      <c r="J316" s="243"/>
      <c r="K316" s="243"/>
      <c r="L316" s="248"/>
      <c r="M316" s="249"/>
      <c r="N316" s="250"/>
      <c r="O316" s="250"/>
      <c r="P316" s="250"/>
      <c r="Q316" s="250"/>
      <c r="R316" s="250"/>
      <c r="S316" s="250"/>
      <c r="T316" s="251"/>
      <c r="U316" s="12"/>
      <c r="V316" s="12"/>
      <c r="W316" s="12"/>
      <c r="X316" s="12"/>
      <c r="Y316" s="12"/>
      <c r="Z316" s="12"/>
      <c r="AA316" s="12"/>
      <c r="AB316" s="12"/>
      <c r="AC316" s="12"/>
      <c r="AD316" s="12"/>
      <c r="AE316" s="12"/>
      <c r="AT316" s="252" t="s">
        <v>276</v>
      </c>
      <c r="AU316" s="252" t="s">
        <v>86</v>
      </c>
      <c r="AV316" s="12" t="s">
        <v>86</v>
      </c>
      <c r="AW316" s="12" t="s">
        <v>32</v>
      </c>
      <c r="AX316" s="12" t="s">
        <v>76</v>
      </c>
      <c r="AY316" s="252" t="s">
        <v>251</v>
      </c>
    </row>
    <row r="317" s="15" customFormat="1">
      <c r="A317" s="15"/>
      <c r="B317" s="274"/>
      <c r="C317" s="275"/>
      <c r="D317" s="234" t="s">
        <v>276</v>
      </c>
      <c r="E317" s="276" t="s">
        <v>1</v>
      </c>
      <c r="F317" s="277" t="s">
        <v>423</v>
      </c>
      <c r="G317" s="275"/>
      <c r="H317" s="278">
        <v>0.375</v>
      </c>
      <c r="I317" s="279"/>
      <c r="J317" s="275"/>
      <c r="K317" s="275"/>
      <c r="L317" s="280"/>
      <c r="M317" s="281"/>
      <c r="N317" s="282"/>
      <c r="O317" s="282"/>
      <c r="P317" s="282"/>
      <c r="Q317" s="282"/>
      <c r="R317" s="282"/>
      <c r="S317" s="282"/>
      <c r="T317" s="283"/>
      <c r="U317" s="15"/>
      <c r="V317" s="15"/>
      <c r="W317" s="15"/>
      <c r="X317" s="15"/>
      <c r="Y317" s="15"/>
      <c r="Z317" s="15"/>
      <c r="AA317" s="15"/>
      <c r="AB317" s="15"/>
      <c r="AC317" s="15"/>
      <c r="AD317" s="15"/>
      <c r="AE317" s="15"/>
      <c r="AT317" s="284" t="s">
        <v>276</v>
      </c>
      <c r="AU317" s="284" t="s">
        <v>86</v>
      </c>
      <c r="AV317" s="15" t="s">
        <v>254</v>
      </c>
      <c r="AW317" s="15" t="s">
        <v>32</v>
      </c>
      <c r="AX317" s="15" t="s">
        <v>84</v>
      </c>
      <c r="AY317" s="284" t="s">
        <v>251</v>
      </c>
    </row>
    <row r="318" s="2" customFormat="1" ht="24.15" customHeight="1">
      <c r="A318" s="38"/>
      <c r="B318" s="39"/>
      <c r="C318" s="220" t="s">
        <v>1078</v>
      </c>
      <c r="D318" s="220" t="s">
        <v>255</v>
      </c>
      <c r="E318" s="221" t="s">
        <v>3359</v>
      </c>
      <c r="F318" s="222" t="s">
        <v>3360</v>
      </c>
      <c r="G318" s="223" t="s">
        <v>409</v>
      </c>
      <c r="H318" s="224">
        <v>27</v>
      </c>
      <c r="I318" s="225"/>
      <c r="J318" s="226">
        <f>ROUND(I318*H318,2)</f>
        <v>0</v>
      </c>
      <c r="K318" s="227"/>
      <c r="L318" s="44"/>
      <c r="M318" s="228" t="s">
        <v>1</v>
      </c>
      <c r="N318" s="229" t="s">
        <v>41</v>
      </c>
      <c r="O318" s="91"/>
      <c r="P318" s="230">
        <f>O318*H318</f>
        <v>0</v>
      </c>
      <c r="Q318" s="230">
        <v>0.108</v>
      </c>
      <c r="R318" s="230">
        <f>Q318*H318</f>
        <v>2.9159999999999999</v>
      </c>
      <c r="S318" s="230">
        <v>0</v>
      </c>
      <c r="T318" s="231">
        <f>S318*H318</f>
        <v>0</v>
      </c>
      <c r="U318" s="38"/>
      <c r="V318" s="38"/>
      <c r="W318" s="38"/>
      <c r="X318" s="38"/>
      <c r="Y318" s="38"/>
      <c r="Z318" s="38"/>
      <c r="AA318" s="38"/>
      <c r="AB318" s="38"/>
      <c r="AC318" s="38"/>
      <c r="AD318" s="38"/>
      <c r="AE318" s="38"/>
      <c r="AR318" s="232" t="s">
        <v>254</v>
      </c>
      <c r="AT318" s="232" t="s">
        <v>255</v>
      </c>
      <c r="AU318" s="232" t="s">
        <v>86</v>
      </c>
      <c r="AY318" s="17" t="s">
        <v>251</v>
      </c>
      <c r="BE318" s="233">
        <f>IF(N318="základní",J318,0)</f>
        <v>0</v>
      </c>
      <c r="BF318" s="233">
        <f>IF(N318="snížená",J318,0)</f>
        <v>0</v>
      </c>
      <c r="BG318" s="233">
        <f>IF(N318="zákl. přenesená",J318,0)</f>
        <v>0</v>
      </c>
      <c r="BH318" s="233">
        <f>IF(N318="sníž. přenesená",J318,0)</f>
        <v>0</v>
      </c>
      <c r="BI318" s="233">
        <f>IF(N318="nulová",J318,0)</f>
        <v>0</v>
      </c>
      <c r="BJ318" s="17" t="s">
        <v>84</v>
      </c>
      <c r="BK318" s="233">
        <f>ROUND(I318*H318,2)</f>
        <v>0</v>
      </c>
      <c r="BL318" s="17" t="s">
        <v>254</v>
      </c>
      <c r="BM318" s="232" t="s">
        <v>3361</v>
      </c>
    </row>
    <row r="319" s="2" customFormat="1">
      <c r="A319" s="38"/>
      <c r="B319" s="39"/>
      <c r="C319" s="40"/>
      <c r="D319" s="234" t="s">
        <v>260</v>
      </c>
      <c r="E319" s="40"/>
      <c r="F319" s="235" t="s">
        <v>3362</v>
      </c>
      <c r="G319" s="40"/>
      <c r="H319" s="40"/>
      <c r="I319" s="236"/>
      <c r="J319" s="40"/>
      <c r="K319" s="40"/>
      <c r="L319" s="44"/>
      <c r="M319" s="237"/>
      <c r="N319" s="238"/>
      <c r="O319" s="91"/>
      <c r="P319" s="91"/>
      <c r="Q319" s="91"/>
      <c r="R319" s="91"/>
      <c r="S319" s="91"/>
      <c r="T319" s="92"/>
      <c r="U319" s="38"/>
      <c r="V319" s="38"/>
      <c r="W319" s="38"/>
      <c r="X319" s="38"/>
      <c r="Y319" s="38"/>
      <c r="Z319" s="38"/>
      <c r="AA319" s="38"/>
      <c r="AB319" s="38"/>
      <c r="AC319" s="38"/>
      <c r="AD319" s="38"/>
      <c r="AE319" s="38"/>
      <c r="AT319" s="17" t="s">
        <v>260</v>
      </c>
      <c r="AU319" s="17" t="s">
        <v>86</v>
      </c>
    </row>
    <row r="320" s="2" customFormat="1">
      <c r="A320" s="38"/>
      <c r="B320" s="39"/>
      <c r="C320" s="40"/>
      <c r="D320" s="240" t="s">
        <v>274</v>
      </c>
      <c r="E320" s="40"/>
      <c r="F320" s="241" t="s">
        <v>3363</v>
      </c>
      <c r="G320" s="40"/>
      <c r="H320" s="40"/>
      <c r="I320" s="236"/>
      <c r="J320" s="40"/>
      <c r="K320" s="40"/>
      <c r="L320" s="44"/>
      <c r="M320" s="237"/>
      <c r="N320" s="238"/>
      <c r="O320" s="91"/>
      <c r="P320" s="91"/>
      <c r="Q320" s="91"/>
      <c r="R320" s="91"/>
      <c r="S320" s="91"/>
      <c r="T320" s="92"/>
      <c r="U320" s="38"/>
      <c r="V320" s="38"/>
      <c r="W320" s="38"/>
      <c r="X320" s="38"/>
      <c r="Y320" s="38"/>
      <c r="Z320" s="38"/>
      <c r="AA320" s="38"/>
      <c r="AB320" s="38"/>
      <c r="AC320" s="38"/>
      <c r="AD320" s="38"/>
      <c r="AE320" s="38"/>
      <c r="AT320" s="17" t="s">
        <v>274</v>
      </c>
      <c r="AU320" s="17" t="s">
        <v>86</v>
      </c>
    </row>
    <row r="321" s="12" customFormat="1">
      <c r="A321" s="12"/>
      <c r="B321" s="242"/>
      <c r="C321" s="243"/>
      <c r="D321" s="234" t="s">
        <v>276</v>
      </c>
      <c r="E321" s="244" t="s">
        <v>1</v>
      </c>
      <c r="F321" s="245" t="s">
        <v>3364</v>
      </c>
      <c r="G321" s="243"/>
      <c r="H321" s="246">
        <v>27</v>
      </c>
      <c r="I321" s="247"/>
      <c r="J321" s="243"/>
      <c r="K321" s="243"/>
      <c r="L321" s="248"/>
      <c r="M321" s="249"/>
      <c r="N321" s="250"/>
      <c r="O321" s="250"/>
      <c r="P321" s="250"/>
      <c r="Q321" s="250"/>
      <c r="R321" s="250"/>
      <c r="S321" s="250"/>
      <c r="T321" s="251"/>
      <c r="U321" s="12"/>
      <c r="V321" s="12"/>
      <c r="W321" s="12"/>
      <c r="X321" s="12"/>
      <c r="Y321" s="12"/>
      <c r="Z321" s="12"/>
      <c r="AA321" s="12"/>
      <c r="AB321" s="12"/>
      <c r="AC321" s="12"/>
      <c r="AD321" s="12"/>
      <c r="AE321" s="12"/>
      <c r="AT321" s="252" t="s">
        <v>276</v>
      </c>
      <c r="AU321" s="252" t="s">
        <v>86</v>
      </c>
      <c r="AV321" s="12" t="s">
        <v>86</v>
      </c>
      <c r="AW321" s="12" t="s">
        <v>32</v>
      </c>
      <c r="AX321" s="12" t="s">
        <v>84</v>
      </c>
      <c r="AY321" s="252" t="s">
        <v>251</v>
      </c>
    </row>
    <row r="322" s="2" customFormat="1" ht="16.5" customHeight="1">
      <c r="A322" s="38"/>
      <c r="B322" s="39"/>
      <c r="C322" s="292" t="s">
        <v>1087</v>
      </c>
      <c r="D322" s="292" t="s">
        <v>1133</v>
      </c>
      <c r="E322" s="293" t="s">
        <v>3365</v>
      </c>
      <c r="F322" s="294" t="s">
        <v>3366</v>
      </c>
      <c r="G322" s="295" t="s">
        <v>416</v>
      </c>
      <c r="H322" s="296">
        <v>6</v>
      </c>
      <c r="I322" s="297"/>
      <c r="J322" s="298">
        <f>ROUND(I322*H322,2)</f>
        <v>0</v>
      </c>
      <c r="K322" s="299"/>
      <c r="L322" s="300"/>
      <c r="M322" s="301" t="s">
        <v>1</v>
      </c>
      <c r="N322" s="302" t="s">
        <v>41</v>
      </c>
      <c r="O322" s="91"/>
      <c r="P322" s="230">
        <f>O322*H322</f>
        <v>0</v>
      </c>
      <c r="Q322" s="230">
        <v>1.6699999999999999</v>
      </c>
      <c r="R322" s="230">
        <f>Q322*H322</f>
        <v>10.02</v>
      </c>
      <c r="S322" s="230">
        <v>0</v>
      </c>
      <c r="T322" s="231">
        <f>S322*H322</f>
        <v>0</v>
      </c>
      <c r="U322" s="38"/>
      <c r="V322" s="38"/>
      <c r="W322" s="38"/>
      <c r="X322" s="38"/>
      <c r="Y322" s="38"/>
      <c r="Z322" s="38"/>
      <c r="AA322" s="38"/>
      <c r="AB322" s="38"/>
      <c r="AC322" s="38"/>
      <c r="AD322" s="38"/>
      <c r="AE322" s="38"/>
      <c r="AR322" s="232" t="s">
        <v>299</v>
      </c>
      <c r="AT322" s="232" t="s">
        <v>1133</v>
      </c>
      <c r="AU322" s="232" t="s">
        <v>86</v>
      </c>
      <c r="AY322" s="17" t="s">
        <v>251</v>
      </c>
      <c r="BE322" s="233">
        <f>IF(N322="základní",J322,0)</f>
        <v>0</v>
      </c>
      <c r="BF322" s="233">
        <f>IF(N322="snížená",J322,0)</f>
        <v>0</v>
      </c>
      <c r="BG322" s="233">
        <f>IF(N322="zákl. přenesená",J322,0)</f>
        <v>0</v>
      </c>
      <c r="BH322" s="233">
        <f>IF(N322="sníž. přenesená",J322,0)</f>
        <v>0</v>
      </c>
      <c r="BI322" s="233">
        <f>IF(N322="nulová",J322,0)</f>
        <v>0</v>
      </c>
      <c r="BJ322" s="17" t="s">
        <v>84</v>
      </c>
      <c r="BK322" s="233">
        <f>ROUND(I322*H322,2)</f>
        <v>0</v>
      </c>
      <c r="BL322" s="17" t="s">
        <v>254</v>
      </c>
      <c r="BM322" s="232" t="s">
        <v>3367</v>
      </c>
    </row>
    <row r="323" s="2" customFormat="1">
      <c r="A323" s="38"/>
      <c r="B323" s="39"/>
      <c r="C323" s="40"/>
      <c r="D323" s="234" t="s">
        <v>260</v>
      </c>
      <c r="E323" s="40"/>
      <c r="F323" s="235" t="s">
        <v>3366</v>
      </c>
      <c r="G323" s="40"/>
      <c r="H323" s="40"/>
      <c r="I323" s="236"/>
      <c r="J323" s="40"/>
      <c r="K323" s="40"/>
      <c r="L323" s="44"/>
      <c r="M323" s="237"/>
      <c r="N323" s="238"/>
      <c r="O323" s="91"/>
      <c r="P323" s="91"/>
      <c r="Q323" s="91"/>
      <c r="R323" s="91"/>
      <c r="S323" s="91"/>
      <c r="T323" s="92"/>
      <c r="U323" s="38"/>
      <c r="V323" s="38"/>
      <c r="W323" s="38"/>
      <c r="X323" s="38"/>
      <c r="Y323" s="38"/>
      <c r="Z323" s="38"/>
      <c r="AA323" s="38"/>
      <c r="AB323" s="38"/>
      <c r="AC323" s="38"/>
      <c r="AD323" s="38"/>
      <c r="AE323" s="38"/>
      <c r="AT323" s="17" t="s">
        <v>260</v>
      </c>
      <c r="AU323" s="17" t="s">
        <v>86</v>
      </c>
    </row>
    <row r="324" s="12" customFormat="1">
      <c r="A324" s="12"/>
      <c r="B324" s="242"/>
      <c r="C324" s="243"/>
      <c r="D324" s="234" t="s">
        <v>276</v>
      </c>
      <c r="E324" s="244" t="s">
        <v>1</v>
      </c>
      <c r="F324" s="245" t="s">
        <v>3368</v>
      </c>
      <c r="G324" s="243"/>
      <c r="H324" s="246">
        <v>6</v>
      </c>
      <c r="I324" s="247"/>
      <c r="J324" s="243"/>
      <c r="K324" s="243"/>
      <c r="L324" s="248"/>
      <c r="M324" s="249"/>
      <c r="N324" s="250"/>
      <c r="O324" s="250"/>
      <c r="P324" s="250"/>
      <c r="Q324" s="250"/>
      <c r="R324" s="250"/>
      <c r="S324" s="250"/>
      <c r="T324" s="251"/>
      <c r="U324" s="12"/>
      <c r="V324" s="12"/>
      <c r="W324" s="12"/>
      <c r="X324" s="12"/>
      <c r="Y324" s="12"/>
      <c r="Z324" s="12"/>
      <c r="AA324" s="12"/>
      <c r="AB324" s="12"/>
      <c r="AC324" s="12"/>
      <c r="AD324" s="12"/>
      <c r="AE324" s="12"/>
      <c r="AT324" s="252" t="s">
        <v>276</v>
      </c>
      <c r="AU324" s="252" t="s">
        <v>86</v>
      </c>
      <c r="AV324" s="12" t="s">
        <v>86</v>
      </c>
      <c r="AW324" s="12" t="s">
        <v>32</v>
      </c>
      <c r="AX324" s="12" t="s">
        <v>84</v>
      </c>
      <c r="AY324" s="252" t="s">
        <v>251</v>
      </c>
    </row>
    <row r="325" s="11" customFormat="1" ht="22.8" customHeight="1">
      <c r="A325" s="11"/>
      <c r="B325" s="206"/>
      <c r="C325" s="207"/>
      <c r="D325" s="208" t="s">
        <v>75</v>
      </c>
      <c r="E325" s="272" t="s">
        <v>254</v>
      </c>
      <c r="F325" s="272" t="s">
        <v>2267</v>
      </c>
      <c r="G325" s="207"/>
      <c r="H325" s="207"/>
      <c r="I325" s="210"/>
      <c r="J325" s="273">
        <f>BK325</f>
        <v>0</v>
      </c>
      <c r="K325" s="207"/>
      <c r="L325" s="212"/>
      <c r="M325" s="213"/>
      <c r="N325" s="214"/>
      <c r="O325" s="214"/>
      <c r="P325" s="215">
        <f>SUM(P326:P330)</f>
        <v>0</v>
      </c>
      <c r="Q325" s="214"/>
      <c r="R325" s="215">
        <f>SUM(R326:R330)</f>
        <v>0</v>
      </c>
      <c r="S325" s="214"/>
      <c r="T325" s="216">
        <f>SUM(T326:T330)</f>
        <v>0</v>
      </c>
      <c r="U325" s="11"/>
      <c r="V325" s="11"/>
      <c r="W325" s="11"/>
      <c r="X325" s="11"/>
      <c r="Y325" s="11"/>
      <c r="Z325" s="11"/>
      <c r="AA325" s="11"/>
      <c r="AB325" s="11"/>
      <c r="AC325" s="11"/>
      <c r="AD325" s="11"/>
      <c r="AE325" s="11"/>
      <c r="AR325" s="217" t="s">
        <v>84</v>
      </c>
      <c r="AT325" s="218" t="s">
        <v>75</v>
      </c>
      <c r="AU325" s="218" t="s">
        <v>84</v>
      </c>
      <c r="AY325" s="217" t="s">
        <v>251</v>
      </c>
      <c r="BK325" s="219">
        <f>SUM(BK326:BK330)</f>
        <v>0</v>
      </c>
    </row>
    <row r="326" s="2" customFormat="1" ht="33" customHeight="1">
      <c r="A326" s="38"/>
      <c r="B326" s="39"/>
      <c r="C326" s="220" t="s">
        <v>1435</v>
      </c>
      <c r="D326" s="220" t="s">
        <v>255</v>
      </c>
      <c r="E326" s="221" t="s">
        <v>2268</v>
      </c>
      <c r="F326" s="222" t="s">
        <v>2269</v>
      </c>
      <c r="G326" s="223" t="s">
        <v>592</v>
      </c>
      <c r="H326" s="224">
        <v>0.40000000000000002</v>
      </c>
      <c r="I326" s="225"/>
      <c r="J326" s="226">
        <f>ROUND(I326*H326,2)</f>
        <v>0</v>
      </c>
      <c r="K326" s="227"/>
      <c r="L326" s="44"/>
      <c r="M326" s="228" t="s">
        <v>1</v>
      </c>
      <c r="N326" s="229" t="s">
        <v>41</v>
      </c>
      <c r="O326" s="91"/>
      <c r="P326" s="230">
        <f>O326*H326</f>
        <v>0</v>
      </c>
      <c r="Q326" s="230">
        <v>0</v>
      </c>
      <c r="R326" s="230">
        <f>Q326*H326</f>
        <v>0</v>
      </c>
      <c r="S326" s="230">
        <v>0</v>
      </c>
      <c r="T326" s="231">
        <f>S326*H326</f>
        <v>0</v>
      </c>
      <c r="U326" s="38"/>
      <c r="V326" s="38"/>
      <c r="W326" s="38"/>
      <c r="X326" s="38"/>
      <c r="Y326" s="38"/>
      <c r="Z326" s="38"/>
      <c r="AA326" s="38"/>
      <c r="AB326" s="38"/>
      <c r="AC326" s="38"/>
      <c r="AD326" s="38"/>
      <c r="AE326" s="38"/>
      <c r="AR326" s="232" t="s">
        <v>254</v>
      </c>
      <c r="AT326" s="232" t="s">
        <v>255</v>
      </c>
      <c r="AU326" s="232" t="s">
        <v>86</v>
      </c>
      <c r="AY326" s="17" t="s">
        <v>251</v>
      </c>
      <c r="BE326" s="233">
        <f>IF(N326="základní",J326,0)</f>
        <v>0</v>
      </c>
      <c r="BF326" s="233">
        <f>IF(N326="snížená",J326,0)</f>
        <v>0</v>
      </c>
      <c r="BG326" s="233">
        <f>IF(N326="zákl. přenesená",J326,0)</f>
        <v>0</v>
      </c>
      <c r="BH326" s="233">
        <f>IF(N326="sníž. přenesená",J326,0)</f>
        <v>0</v>
      </c>
      <c r="BI326" s="233">
        <f>IF(N326="nulová",J326,0)</f>
        <v>0</v>
      </c>
      <c r="BJ326" s="17" t="s">
        <v>84</v>
      </c>
      <c r="BK326" s="233">
        <f>ROUND(I326*H326,2)</f>
        <v>0</v>
      </c>
      <c r="BL326" s="17" t="s">
        <v>254</v>
      </c>
      <c r="BM326" s="232" t="s">
        <v>3369</v>
      </c>
    </row>
    <row r="327" s="2" customFormat="1">
      <c r="A327" s="38"/>
      <c r="B327" s="39"/>
      <c r="C327" s="40"/>
      <c r="D327" s="234" t="s">
        <v>260</v>
      </c>
      <c r="E327" s="40"/>
      <c r="F327" s="235" t="s">
        <v>2271</v>
      </c>
      <c r="G327" s="40"/>
      <c r="H327" s="40"/>
      <c r="I327" s="236"/>
      <c r="J327" s="40"/>
      <c r="K327" s="40"/>
      <c r="L327" s="44"/>
      <c r="M327" s="237"/>
      <c r="N327" s="238"/>
      <c r="O327" s="91"/>
      <c r="P327" s="91"/>
      <c r="Q327" s="91"/>
      <c r="R327" s="91"/>
      <c r="S327" s="91"/>
      <c r="T327" s="92"/>
      <c r="U327" s="38"/>
      <c r="V327" s="38"/>
      <c r="W327" s="38"/>
      <c r="X327" s="38"/>
      <c r="Y327" s="38"/>
      <c r="Z327" s="38"/>
      <c r="AA327" s="38"/>
      <c r="AB327" s="38"/>
      <c r="AC327" s="38"/>
      <c r="AD327" s="38"/>
      <c r="AE327" s="38"/>
      <c r="AT327" s="17" t="s">
        <v>260</v>
      </c>
      <c r="AU327" s="17" t="s">
        <v>86</v>
      </c>
    </row>
    <row r="328" s="2" customFormat="1">
      <c r="A328" s="38"/>
      <c r="B328" s="39"/>
      <c r="C328" s="40"/>
      <c r="D328" s="240" t="s">
        <v>274</v>
      </c>
      <c r="E328" s="40"/>
      <c r="F328" s="241" t="s">
        <v>2272</v>
      </c>
      <c r="G328" s="40"/>
      <c r="H328" s="40"/>
      <c r="I328" s="236"/>
      <c r="J328" s="40"/>
      <c r="K328" s="40"/>
      <c r="L328" s="44"/>
      <c r="M328" s="237"/>
      <c r="N328" s="238"/>
      <c r="O328" s="91"/>
      <c r="P328" s="91"/>
      <c r="Q328" s="91"/>
      <c r="R328" s="91"/>
      <c r="S328" s="91"/>
      <c r="T328" s="92"/>
      <c r="U328" s="38"/>
      <c r="V328" s="38"/>
      <c r="W328" s="38"/>
      <c r="X328" s="38"/>
      <c r="Y328" s="38"/>
      <c r="Z328" s="38"/>
      <c r="AA328" s="38"/>
      <c r="AB328" s="38"/>
      <c r="AC328" s="38"/>
      <c r="AD328" s="38"/>
      <c r="AE328" s="38"/>
      <c r="AT328" s="17" t="s">
        <v>274</v>
      </c>
      <c r="AU328" s="17" t="s">
        <v>86</v>
      </c>
    </row>
    <row r="329" s="13" customFormat="1">
      <c r="A329" s="13"/>
      <c r="B329" s="253"/>
      <c r="C329" s="254"/>
      <c r="D329" s="234" t="s">
        <v>276</v>
      </c>
      <c r="E329" s="255" t="s">
        <v>1</v>
      </c>
      <c r="F329" s="256" t="s">
        <v>2273</v>
      </c>
      <c r="G329" s="254"/>
      <c r="H329" s="255" t="s">
        <v>1</v>
      </c>
      <c r="I329" s="257"/>
      <c r="J329" s="254"/>
      <c r="K329" s="254"/>
      <c r="L329" s="258"/>
      <c r="M329" s="259"/>
      <c r="N329" s="260"/>
      <c r="O329" s="260"/>
      <c r="P329" s="260"/>
      <c r="Q329" s="260"/>
      <c r="R329" s="260"/>
      <c r="S329" s="260"/>
      <c r="T329" s="261"/>
      <c r="U329" s="13"/>
      <c r="V329" s="13"/>
      <c r="W329" s="13"/>
      <c r="X329" s="13"/>
      <c r="Y329" s="13"/>
      <c r="Z329" s="13"/>
      <c r="AA329" s="13"/>
      <c r="AB329" s="13"/>
      <c r="AC329" s="13"/>
      <c r="AD329" s="13"/>
      <c r="AE329" s="13"/>
      <c r="AT329" s="262" t="s">
        <v>276</v>
      </c>
      <c r="AU329" s="262" t="s">
        <v>86</v>
      </c>
      <c r="AV329" s="13" t="s">
        <v>84</v>
      </c>
      <c r="AW329" s="13" t="s">
        <v>32</v>
      </c>
      <c r="AX329" s="13" t="s">
        <v>76</v>
      </c>
      <c r="AY329" s="262" t="s">
        <v>251</v>
      </c>
    </row>
    <row r="330" s="12" customFormat="1">
      <c r="A330" s="12"/>
      <c r="B330" s="242"/>
      <c r="C330" s="243"/>
      <c r="D330" s="234" t="s">
        <v>276</v>
      </c>
      <c r="E330" s="244" t="s">
        <v>1</v>
      </c>
      <c r="F330" s="245" t="s">
        <v>3370</v>
      </c>
      <c r="G330" s="243"/>
      <c r="H330" s="246">
        <v>0.40000000000000002</v>
      </c>
      <c r="I330" s="247"/>
      <c r="J330" s="243"/>
      <c r="K330" s="243"/>
      <c r="L330" s="248"/>
      <c r="M330" s="249"/>
      <c r="N330" s="250"/>
      <c r="O330" s="250"/>
      <c r="P330" s="250"/>
      <c r="Q330" s="250"/>
      <c r="R330" s="250"/>
      <c r="S330" s="250"/>
      <c r="T330" s="251"/>
      <c r="U330" s="12"/>
      <c r="V330" s="12"/>
      <c r="W330" s="12"/>
      <c r="X330" s="12"/>
      <c r="Y330" s="12"/>
      <c r="Z330" s="12"/>
      <c r="AA330" s="12"/>
      <c r="AB330" s="12"/>
      <c r="AC330" s="12"/>
      <c r="AD330" s="12"/>
      <c r="AE330" s="12"/>
      <c r="AT330" s="252" t="s">
        <v>276</v>
      </c>
      <c r="AU330" s="252" t="s">
        <v>86</v>
      </c>
      <c r="AV330" s="12" t="s">
        <v>86</v>
      </c>
      <c r="AW330" s="12" t="s">
        <v>32</v>
      </c>
      <c r="AX330" s="12" t="s">
        <v>84</v>
      </c>
      <c r="AY330" s="252" t="s">
        <v>251</v>
      </c>
    </row>
    <row r="331" s="11" customFormat="1" ht="22.8" customHeight="1">
      <c r="A331" s="11"/>
      <c r="B331" s="206"/>
      <c r="C331" s="207"/>
      <c r="D331" s="208" t="s">
        <v>75</v>
      </c>
      <c r="E331" s="272" t="s">
        <v>282</v>
      </c>
      <c r="F331" s="272" t="s">
        <v>1501</v>
      </c>
      <c r="G331" s="207"/>
      <c r="H331" s="207"/>
      <c r="I331" s="210"/>
      <c r="J331" s="273">
        <f>BK331</f>
        <v>0</v>
      </c>
      <c r="K331" s="207"/>
      <c r="L331" s="212"/>
      <c r="M331" s="213"/>
      <c r="N331" s="214"/>
      <c r="O331" s="214"/>
      <c r="P331" s="215">
        <f>SUM(P332:P400)</f>
        <v>0</v>
      </c>
      <c r="Q331" s="214"/>
      <c r="R331" s="215">
        <f>SUM(R332:R400)</f>
        <v>13.785419999999999</v>
      </c>
      <c r="S331" s="214"/>
      <c r="T331" s="216">
        <f>SUM(T332:T400)</f>
        <v>0</v>
      </c>
      <c r="U331" s="11"/>
      <c r="V331" s="11"/>
      <c r="W331" s="11"/>
      <c r="X331" s="11"/>
      <c r="Y331" s="11"/>
      <c r="Z331" s="11"/>
      <c r="AA331" s="11"/>
      <c r="AB331" s="11"/>
      <c r="AC331" s="11"/>
      <c r="AD331" s="11"/>
      <c r="AE331" s="11"/>
      <c r="AR331" s="217" t="s">
        <v>84</v>
      </c>
      <c r="AT331" s="218" t="s">
        <v>75</v>
      </c>
      <c r="AU331" s="218" t="s">
        <v>84</v>
      </c>
      <c r="AY331" s="217" t="s">
        <v>251</v>
      </c>
      <c r="BK331" s="219">
        <f>SUM(BK332:BK400)</f>
        <v>0</v>
      </c>
    </row>
    <row r="332" s="2" customFormat="1" ht="24.15" customHeight="1">
      <c r="A332" s="38"/>
      <c r="B332" s="39"/>
      <c r="C332" s="220" t="s">
        <v>1442</v>
      </c>
      <c r="D332" s="220" t="s">
        <v>255</v>
      </c>
      <c r="E332" s="221" t="s">
        <v>1503</v>
      </c>
      <c r="F332" s="222" t="s">
        <v>1504</v>
      </c>
      <c r="G332" s="223" t="s">
        <v>409</v>
      </c>
      <c r="H332" s="224">
        <v>885.60000000000002</v>
      </c>
      <c r="I332" s="225"/>
      <c r="J332" s="226">
        <f>ROUND(I332*H332,2)</f>
        <v>0</v>
      </c>
      <c r="K332" s="227"/>
      <c r="L332" s="44"/>
      <c r="M332" s="228" t="s">
        <v>1</v>
      </c>
      <c r="N332" s="229" t="s">
        <v>41</v>
      </c>
      <c r="O332" s="91"/>
      <c r="P332" s="230">
        <f>O332*H332</f>
        <v>0</v>
      </c>
      <c r="Q332" s="230">
        <v>0</v>
      </c>
      <c r="R332" s="230">
        <f>Q332*H332</f>
        <v>0</v>
      </c>
      <c r="S332" s="230">
        <v>0</v>
      </c>
      <c r="T332" s="231">
        <f>S332*H332</f>
        <v>0</v>
      </c>
      <c r="U332" s="38"/>
      <c r="V332" s="38"/>
      <c r="W332" s="38"/>
      <c r="X332" s="38"/>
      <c r="Y332" s="38"/>
      <c r="Z332" s="38"/>
      <c r="AA332" s="38"/>
      <c r="AB332" s="38"/>
      <c r="AC332" s="38"/>
      <c r="AD332" s="38"/>
      <c r="AE332" s="38"/>
      <c r="AR332" s="232" t="s">
        <v>254</v>
      </c>
      <c r="AT332" s="232" t="s">
        <v>255</v>
      </c>
      <c r="AU332" s="232" t="s">
        <v>86</v>
      </c>
      <c r="AY332" s="17" t="s">
        <v>251</v>
      </c>
      <c r="BE332" s="233">
        <f>IF(N332="základní",J332,0)</f>
        <v>0</v>
      </c>
      <c r="BF332" s="233">
        <f>IF(N332="snížená",J332,0)</f>
        <v>0</v>
      </c>
      <c r="BG332" s="233">
        <f>IF(N332="zákl. přenesená",J332,0)</f>
        <v>0</v>
      </c>
      <c r="BH332" s="233">
        <f>IF(N332="sníž. přenesená",J332,0)</f>
        <v>0</v>
      </c>
      <c r="BI332" s="233">
        <f>IF(N332="nulová",J332,0)</f>
        <v>0</v>
      </c>
      <c r="BJ332" s="17" t="s">
        <v>84</v>
      </c>
      <c r="BK332" s="233">
        <f>ROUND(I332*H332,2)</f>
        <v>0</v>
      </c>
      <c r="BL332" s="17" t="s">
        <v>254</v>
      </c>
      <c r="BM332" s="232" t="s">
        <v>3371</v>
      </c>
    </row>
    <row r="333" s="2" customFormat="1">
      <c r="A333" s="38"/>
      <c r="B333" s="39"/>
      <c r="C333" s="40"/>
      <c r="D333" s="234" t="s">
        <v>260</v>
      </c>
      <c r="E333" s="40"/>
      <c r="F333" s="235" t="s">
        <v>1506</v>
      </c>
      <c r="G333" s="40"/>
      <c r="H333" s="40"/>
      <c r="I333" s="236"/>
      <c r="J333" s="40"/>
      <c r="K333" s="40"/>
      <c r="L333" s="44"/>
      <c r="M333" s="237"/>
      <c r="N333" s="238"/>
      <c r="O333" s="91"/>
      <c r="P333" s="91"/>
      <c r="Q333" s="91"/>
      <c r="R333" s="91"/>
      <c r="S333" s="91"/>
      <c r="T333" s="92"/>
      <c r="U333" s="38"/>
      <c r="V333" s="38"/>
      <c r="W333" s="38"/>
      <c r="X333" s="38"/>
      <c r="Y333" s="38"/>
      <c r="Z333" s="38"/>
      <c r="AA333" s="38"/>
      <c r="AB333" s="38"/>
      <c r="AC333" s="38"/>
      <c r="AD333" s="38"/>
      <c r="AE333" s="38"/>
      <c r="AT333" s="17" t="s">
        <v>260</v>
      </c>
      <c r="AU333" s="17" t="s">
        <v>86</v>
      </c>
    </row>
    <row r="334" s="2" customFormat="1">
      <c r="A334" s="38"/>
      <c r="B334" s="39"/>
      <c r="C334" s="40"/>
      <c r="D334" s="240" t="s">
        <v>274</v>
      </c>
      <c r="E334" s="40"/>
      <c r="F334" s="241" t="s">
        <v>1507</v>
      </c>
      <c r="G334" s="40"/>
      <c r="H334" s="40"/>
      <c r="I334" s="236"/>
      <c r="J334" s="40"/>
      <c r="K334" s="40"/>
      <c r="L334" s="44"/>
      <c r="M334" s="237"/>
      <c r="N334" s="238"/>
      <c r="O334" s="91"/>
      <c r="P334" s="91"/>
      <c r="Q334" s="91"/>
      <c r="R334" s="91"/>
      <c r="S334" s="91"/>
      <c r="T334" s="92"/>
      <c r="U334" s="38"/>
      <c r="V334" s="38"/>
      <c r="W334" s="38"/>
      <c r="X334" s="38"/>
      <c r="Y334" s="38"/>
      <c r="Z334" s="38"/>
      <c r="AA334" s="38"/>
      <c r="AB334" s="38"/>
      <c r="AC334" s="38"/>
      <c r="AD334" s="38"/>
      <c r="AE334" s="38"/>
      <c r="AT334" s="17" t="s">
        <v>274</v>
      </c>
      <c r="AU334" s="17" t="s">
        <v>86</v>
      </c>
    </row>
    <row r="335" s="13" customFormat="1">
      <c r="A335" s="13"/>
      <c r="B335" s="253"/>
      <c r="C335" s="254"/>
      <c r="D335" s="234" t="s">
        <v>276</v>
      </c>
      <c r="E335" s="255" t="s">
        <v>1</v>
      </c>
      <c r="F335" s="256" t="s">
        <v>1508</v>
      </c>
      <c r="G335" s="254"/>
      <c r="H335" s="255" t="s">
        <v>1</v>
      </c>
      <c r="I335" s="257"/>
      <c r="J335" s="254"/>
      <c r="K335" s="254"/>
      <c r="L335" s="258"/>
      <c r="M335" s="259"/>
      <c r="N335" s="260"/>
      <c r="O335" s="260"/>
      <c r="P335" s="260"/>
      <c r="Q335" s="260"/>
      <c r="R335" s="260"/>
      <c r="S335" s="260"/>
      <c r="T335" s="261"/>
      <c r="U335" s="13"/>
      <c r="V335" s="13"/>
      <c r="W335" s="13"/>
      <c r="X335" s="13"/>
      <c r="Y335" s="13"/>
      <c r="Z335" s="13"/>
      <c r="AA335" s="13"/>
      <c r="AB335" s="13"/>
      <c r="AC335" s="13"/>
      <c r="AD335" s="13"/>
      <c r="AE335" s="13"/>
      <c r="AT335" s="262" t="s">
        <v>276</v>
      </c>
      <c r="AU335" s="262" t="s">
        <v>86</v>
      </c>
      <c r="AV335" s="13" t="s">
        <v>84</v>
      </c>
      <c r="AW335" s="13" t="s">
        <v>32</v>
      </c>
      <c r="AX335" s="13" t="s">
        <v>76</v>
      </c>
      <c r="AY335" s="262" t="s">
        <v>251</v>
      </c>
    </row>
    <row r="336" s="12" customFormat="1">
      <c r="A336" s="12"/>
      <c r="B336" s="242"/>
      <c r="C336" s="243"/>
      <c r="D336" s="234" t="s">
        <v>276</v>
      </c>
      <c r="E336" s="244" t="s">
        <v>1</v>
      </c>
      <c r="F336" s="245" t="s">
        <v>3372</v>
      </c>
      <c r="G336" s="243"/>
      <c r="H336" s="246">
        <v>885.60000000000002</v>
      </c>
      <c r="I336" s="247"/>
      <c r="J336" s="243"/>
      <c r="K336" s="243"/>
      <c r="L336" s="248"/>
      <c r="M336" s="249"/>
      <c r="N336" s="250"/>
      <c r="O336" s="250"/>
      <c r="P336" s="250"/>
      <c r="Q336" s="250"/>
      <c r="R336" s="250"/>
      <c r="S336" s="250"/>
      <c r="T336" s="251"/>
      <c r="U336" s="12"/>
      <c r="V336" s="12"/>
      <c r="W336" s="12"/>
      <c r="X336" s="12"/>
      <c r="Y336" s="12"/>
      <c r="Z336" s="12"/>
      <c r="AA336" s="12"/>
      <c r="AB336" s="12"/>
      <c r="AC336" s="12"/>
      <c r="AD336" s="12"/>
      <c r="AE336" s="12"/>
      <c r="AT336" s="252" t="s">
        <v>276</v>
      </c>
      <c r="AU336" s="252" t="s">
        <v>86</v>
      </c>
      <c r="AV336" s="12" t="s">
        <v>86</v>
      </c>
      <c r="AW336" s="12" t="s">
        <v>32</v>
      </c>
      <c r="AX336" s="12" t="s">
        <v>84</v>
      </c>
      <c r="AY336" s="252" t="s">
        <v>251</v>
      </c>
    </row>
    <row r="337" s="2" customFormat="1" ht="24.15" customHeight="1">
      <c r="A337" s="38"/>
      <c r="B337" s="39"/>
      <c r="C337" s="220" t="s">
        <v>1449</v>
      </c>
      <c r="D337" s="220" t="s">
        <v>255</v>
      </c>
      <c r="E337" s="221" t="s">
        <v>1511</v>
      </c>
      <c r="F337" s="222" t="s">
        <v>1512</v>
      </c>
      <c r="G337" s="223" t="s">
        <v>409</v>
      </c>
      <c r="H337" s="224">
        <v>754.39999999999998</v>
      </c>
      <c r="I337" s="225"/>
      <c r="J337" s="226">
        <f>ROUND(I337*H337,2)</f>
        <v>0</v>
      </c>
      <c r="K337" s="227"/>
      <c r="L337" s="44"/>
      <c r="M337" s="228" t="s">
        <v>1</v>
      </c>
      <c r="N337" s="229" t="s">
        <v>41</v>
      </c>
      <c r="O337" s="91"/>
      <c r="P337" s="230">
        <f>O337*H337</f>
        <v>0</v>
      </c>
      <c r="Q337" s="230">
        <v>0</v>
      </c>
      <c r="R337" s="230">
        <f>Q337*H337</f>
        <v>0</v>
      </c>
      <c r="S337" s="230">
        <v>0</v>
      </c>
      <c r="T337" s="231">
        <f>S337*H337</f>
        <v>0</v>
      </c>
      <c r="U337" s="38"/>
      <c r="V337" s="38"/>
      <c r="W337" s="38"/>
      <c r="X337" s="38"/>
      <c r="Y337" s="38"/>
      <c r="Z337" s="38"/>
      <c r="AA337" s="38"/>
      <c r="AB337" s="38"/>
      <c r="AC337" s="38"/>
      <c r="AD337" s="38"/>
      <c r="AE337" s="38"/>
      <c r="AR337" s="232" t="s">
        <v>254</v>
      </c>
      <c r="AT337" s="232" t="s">
        <v>255</v>
      </c>
      <c r="AU337" s="232" t="s">
        <v>86</v>
      </c>
      <c r="AY337" s="17" t="s">
        <v>251</v>
      </c>
      <c r="BE337" s="233">
        <f>IF(N337="základní",J337,0)</f>
        <v>0</v>
      </c>
      <c r="BF337" s="233">
        <f>IF(N337="snížená",J337,0)</f>
        <v>0</v>
      </c>
      <c r="BG337" s="233">
        <f>IF(N337="zákl. přenesená",J337,0)</f>
        <v>0</v>
      </c>
      <c r="BH337" s="233">
        <f>IF(N337="sníž. přenesená",J337,0)</f>
        <v>0</v>
      </c>
      <c r="BI337" s="233">
        <f>IF(N337="nulová",J337,0)</f>
        <v>0</v>
      </c>
      <c r="BJ337" s="17" t="s">
        <v>84</v>
      </c>
      <c r="BK337" s="233">
        <f>ROUND(I337*H337,2)</f>
        <v>0</v>
      </c>
      <c r="BL337" s="17" t="s">
        <v>254</v>
      </c>
      <c r="BM337" s="232" t="s">
        <v>3373</v>
      </c>
    </row>
    <row r="338" s="2" customFormat="1">
      <c r="A338" s="38"/>
      <c r="B338" s="39"/>
      <c r="C338" s="40"/>
      <c r="D338" s="234" t="s">
        <v>260</v>
      </c>
      <c r="E338" s="40"/>
      <c r="F338" s="235" t="s">
        <v>1514</v>
      </c>
      <c r="G338" s="40"/>
      <c r="H338" s="40"/>
      <c r="I338" s="236"/>
      <c r="J338" s="40"/>
      <c r="K338" s="40"/>
      <c r="L338" s="44"/>
      <c r="M338" s="237"/>
      <c r="N338" s="238"/>
      <c r="O338" s="91"/>
      <c r="P338" s="91"/>
      <c r="Q338" s="91"/>
      <c r="R338" s="91"/>
      <c r="S338" s="91"/>
      <c r="T338" s="92"/>
      <c r="U338" s="38"/>
      <c r="V338" s="38"/>
      <c r="W338" s="38"/>
      <c r="X338" s="38"/>
      <c r="Y338" s="38"/>
      <c r="Z338" s="38"/>
      <c r="AA338" s="38"/>
      <c r="AB338" s="38"/>
      <c r="AC338" s="38"/>
      <c r="AD338" s="38"/>
      <c r="AE338" s="38"/>
      <c r="AT338" s="17" t="s">
        <v>260</v>
      </c>
      <c r="AU338" s="17" t="s">
        <v>86</v>
      </c>
    </row>
    <row r="339" s="2" customFormat="1">
      <c r="A339" s="38"/>
      <c r="B339" s="39"/>
      <c r="C339" s="40"/>
      <c r="D339" s="240" t="s">
        <v>274</v>
      </c>
      <c r="E339" s="40"/>
      <c r="F339" s="241" t="s">
        <v>1515</v>
      </c>
      <c r="G339" s="40"/>
      <c r="H339" s="40"/>
      <c r="I339" s="236"/>
      <c r="J339" s="40"/>
      <c r="K339" s="40"/>
      <c r="L339" s="44"/>
      <c r="M339" s="237"/>
      <c r="N339" s="238"/>
      <c r="O339" s="91"/>
      <c r="P339" s="91"/>
      <c r="Q339" s="91"/>
      <c r="R339" s="91"/>
      <c r="S339" s="91"/>
      <c r="T339" s="92"/>
      <c r="U339" s="38"/>
      <c r="V339" s="38"/>
      <c r="W339" s="38"/>
      <c r="X339" s="38"/>
      <c r="Y339" s="38"/>
      <c r="Z339" s="38"/>
      <c r="AA339" s="38"/>
      <c r="AB339" s="38"/>
      <c r="AC339" s="38"/>
      <c r="AD339" s="38"/>
      <c r="AE339" s="38"/>
      <c r="AT339" s="17" t="s">
        <v>274</v>
      </c>
      <c r="AU339" s="17" t="s">
        <v>86</v>
      </c>
    </row>
    <row r="340" s="13" customFormat="1">
      <c r="A340" s="13"/>
      <c r="B340" s="253"/>
      <c r="C340" s="254"/>
      <c r="D340" s="234" t="s">
        <v>276</v>
      </c>
      <c r="E340" s="255" t="s">
        <v>1</v>
      </c>
      <c r="F340" s="256" t="s">
        <v>1516</v>
      </c>
      <c r="G340" s="254"/>
      <c r="H340" s="255" t="s">
        <v>1</v>
      </c>
      <c r="I340" s="257"/>
      <c r="J340" s="254"/>
      <c r="K340" s="254"/>
      <c r="L340" s="258"/>
      <c r="M340" s="259"/>
      <c r="N340" s="260"/>
      <c r="O340" s="260"/>
      <c r="P340" s="260"/>
      <c r="Q340" s="260"/>
      <c r="R340" s="260"/>
      <c r="S340" s="260"/>
      <c r="T340" s="261"/>
      <c r="U340" s="13"/>
      <c r="V340" s="13"/>
      <c r="W340" s="13"/>
      <c r="X340" s="13"/>
      <c r="Y340" s="13"/>
      <c r="Z340" s="13"/>
      <c r="AA340" s="13"/>
      <c r="AB340" s="13"/>
      <c r="AC340" s="13"/>
      <c r="AD340" s="13"/>
      <c r="AE340" s="13"/>
      <c r="AT340" s="262" t="s">
        <v>276</v>
      </c>
      <c r="AU340" s="262" t="s">
        <v>86</v>
      </c>
      <c r="AV340" s="13" t="s">
        <v>84</v>
      </c>
      <c r="AW340" s="13" t="s">
        <v>32</v>
      </c>
      <c r="AX340" s="13" t="s">
        <v>76</v>
      </c>
      <c r="AY340" s="262" t="s">
        <v>251</v>
      </c>
    </row>
    <row r="341" s="12" customFormat="1">
      <c r="A341" s="12"/>
      <c r="B341" s="242"/>
      <c r="C341" s="243"/>
      <c r="D341" s="234" t="s">
        <v>276</v>
      </c>
      <c r="E341" s="244" t="s">
        <v>1</v>
      </c>
      <c r="F341" s="245" t="s">
        <v>3374</v>
      </c>
      <c r="G341" s="243"/>
      <c r="H341" s="246">
        <v>754.39999999999998</v>
      </c>
      <c r="I341" s="247"/>
      <c r="J341" s="243"/>
      <c r="K341" s="243"/>
      <c r="L341" s="248"/>
      <c r="M341" s="249"/>
      <c r="N341" s="250"/>
      <c r="O341" s="250"/>
      <c r="P341" s="250"/>
      <c r="Q341" s="250"/>
      <c r="R341" s="250"/>
      <c r="S341" s="250"/>
      <c r="T341" s="251"/>
      <c r="U341" s="12"/>
      <c r="V341" s="12"/>
      <c r="W341" s="12"/>
      <c r="X341" s="12"/>
      <c r="Y341" s="12"/>
      <c r="Z341" s="12"/>
      <c r="AA341" s="12"/>
      <c r="AB341" s="12"/>
      <c r="AC341" s="12"/>
      <c r="AD341" s="12"/>
      <c r="AE341" s="12"/>
      <c r="AT341" s="252" t="s">
        <v>276</v>
      </c>
      <c r="AU341" s="252" t="s">
        <v>86</v>
      </c>
      <c r="AV341" s="12" t="s">
        <v>86</v>
      </c>
      <c r="AW341" s="12" t="s">
        <v>32</v>
      </c>
      <c r="AX341" s="12" t="s">
        <v>84</v>
      </c>
      <c r="AY341" s="252" t="s">
        <v>251</v>
      </c>
    </row>
    <row r="342" s="2" customFormat="1" ht="21.75" customHeight="1">
      <c r="A342" s="38"/>
      <c r="B342" s="39"/>
      <c r="C342" s="220" t="s">
        <v>1455</v>
      </c>
      <c r="D342" s="220" t="s">
        <v>255</v>
      </c>
      <c r="E342" s="221" t="s">
        <v>3375</v>
      </c>
      <c r="F342" s="222" t="s">
        <v>3376</v>
      </c>
      <c r="G342" s="223" t="s">
        <v>409</v>
      </c>
      <c r="H342" s="224">
        <v>8.0999999999999996</v>
      </c>
      <c r="I342" s="225"/>
      <c r="J342" s="226">
        <f>ROUND(I342*H342,2)</f>
        <v>0</v>
      </c>
      <c r="K342" s="227"/>
      <c r="L342" s="44"/>
      <c r="M342" s="228" t="s">
        <v>1</v>
      </c>
      <c r="N342" s="229" t="s">
        <v>41</v>
      </c>
      <c r="O342" s="91"/>
      <c r="P342" s="230">
        <f>O342*H342</f>
        <v>0</v>
      </c>
      <c r="Q342" s="230">
        <v>0</v>
      </c>
      <c r="R342" s="230">
        <f>Q342*H342</f>
        <v>0</v>
      </c>
      <c r="S342" s="230">
        <v>0</v>
      </c>
      <c r="T342" s="231">
        <f>S342*H342</f>
        <v>0</v>
      </c>
      <c r="U342" s="38"/>
      <c r="V342" s="38"/>
      <c r="W342" s="38"/>
      <c r="X342" s="38"/>
      <c r="Y342" s="38"/>
      <c r="Z342" s="38"/>
      <c r="AA342" s="38"/>
      <c r="AB342" s="38"/>
      <c r="AC342" s="38"/>
      <c r="AD342" s="38"/>
      <c r="AE342" s="38"/>
      <c r="AR342" s="232" t="s">
        <v>254</v>
      </c>
      <c r="AT342" s="232" t="s">
        <v>255</v>
      </c>
      <c r="AU342" s="232" t="s">
        <v>86</v>
      </c>
      <c r="AY342" s="17" t="s">
        <v>251</v>
      </c>
      <c r="BE342" s="233">
        <f>IF(N342="základní",J342,0)</f>
        <v>0</v>
      </c>
      <c r="BF342" s="233">
        <f>IF(N342="snížená",J342,0)</f>
        <v>0</v>
      </c>
      <c r="BG342" s="233">
        <f>IF(N342="zákl. přenesená",J342,0)</f>
        <v>0</v>
      </c>
      <c r="BH342" s="233">
        <f>IF(N342="sníž. přenesená",J342,0)</f>
        <v>0</v>
      </c>
      <c r="BI342" s="233">
        <f>IF(N342="nulová",J342,0)</f>
        <v>0</v>
      </c>
      <c r="BJ342" s="17" t="s">
        <v>84</v>
      </c>
      <c r="BK342" s="233">
        <f>ROUND(I342*H342,2)</f>
        <v>0</v>
      </c>
      <c r="BL342" s="17" t="s">
        <v>254</v>
      </c>
      <c r="BM342" s="232" t="s">
        <v>3377</v>
      </c>
    </row>
    <row r="343" s="2" customFormat="1">
      <c r="A343" s="38"/>
      <c r="B343" s="39"/>
      <c r="C343" s="40"/>
      <c r="D343" s="234" t="s">
        <v>260</v>
      </c>
      <c r="E343" s="40"/>
      <c r="F343" s="235" t="s">
        <v>3378</v>
      </c>
      <c r="G343" s="40"/>
      <c r="H343" s="40"/>
      <c r="I343" s="236"/>
      <c r="J343" s="40"/>
      <c r="K343" s="40"/>
      <c r="L343" s="44"/>
      <c r="M343" s="237"/>
      <c r="N343" s="238"/>
      <c r="O343" s="91"/>
      <c r="P343" s="91"/>
      <c r="Q343" s="91"/>
      <c r="R343" s="91"/>
      <c r="S343" s="91"/>
      <c r="T343" s="92"/>
      <c r="U343" s="38"/>
      <c r="V343" s="38"/>
      <c r="W343" s="38"/>
      <c r="X343" s="38"/>
      <c r="Y343" s="38"/>
      <c r="Z343" s="38"/>
      <c r="AA343" s="38"/>
      <c r="AB343" s="38"/>
      <c r="AC343" s="38"/>
      <c r="AD343" s="38"/>
      <c r="AE343" s="38"/>
      <c r="AT343" s="17" t="s">
        <v>260</v>
      </c>
      <c r="AU343" s="17" t="s">
        <v>86</v>
      </c>
    </row>
    <row r="344" s="2" customFormat="1">
      <c r="A344" s="38"/>
      <c r="B344" s="39"/>
      <c r="C344" s="40"/>
      <c r="D344" s="240" t="s">
        <v>274</v>
      </c>
      <c r="E344" s="40"/>
      <c r="F344" s="241" t="s">
        <v>3379</v>
      </c>
      <c r="G344" s="40"/>
      <c r="H344" s="40"/>
      <c r="I344" s="236"/>
      <c r="J344" s="40"/>
      <c r="K344" s="40"/>
      <c r="L344" s="44"/>
      <c r="M344" s="237"/>
      <c r="N344" s="238"/>
      <c r="O344" s="91"/>
      <c r="P344" s="91"/>
      <c r="Q344" s="91"/>
      <c r="R344" s="91"/>
      <c r="S344" s="91"/>
      <c r="T344" s="92"/>
      <c r="U344" s="38"/>
      <c r="V344" s="38"/>
      <c r="W344" s="38"/>
      <c r="X344" s="38"/>
      <c r="Y344" s="38"/>
      <c r="Z344" s="38"/>
      <c r="AA344" s="38"/>
      <c r="AB344" s="38"/>
      <c r="AC344" s="38"/>
      <c r="AD344" s="38"/>
      <c r="AE344" s="38"/>
      <c r="AT344" s="17" t="s">
        <v>274</v>
      </c>
      <c r="AU344" s="17" t="s">
        <v>86</v>
      </c>
    </row>
    <row r="345" s="12" customFormat="1">
      <c r="A345" s="12"/>
      <c r="B345" s="242"/>
      <c r="C345" s="243"/>
      <c r="D345" s="234" t="s">
        <v>276</v>
      </c>
      <c r="E345" s="244" t="s">
        <v>1</v>
      </c>
      <c r="F345" s="245" t="s">
        <v>3380</v>
      </c>
      <c r="G345" s="243"/>
      <c r="H345" s="246">
        <v>8.0999999999999996</v>
      </c>
      <c r="I345" s="247"/>
      <c r="J345" s="243"/>
      <c r="K345" s="243"/>
      <c r="L345" s="248"/>
      <c r="M345" s="249"/>
      <c r="N345" s="250"/>
      <c r="O345" s="250"/>
      <c r="P345" s="250"/>
      <c r="Q345" s="250"/>
      <c r="R345" s="250"/>
      <c r="S345" s="250"/>
      <c r="T345" s="251"/>
      <c r="U345" s="12"/>
      <c r="V345" s="12"/>
      <c r="W345" s="12"/>
      <c r="X345" s="12"/>
      <c r="Y345" s="12"/>
      <c r="Z345" s="12"/>
      <c r="AA345" s="12"/>
      <c r="AB345" s="12"/>
      <c r="AC345" s="12"/>
      <c r="AD345" s="12"/>
      <c r="AE345" s="12"/>
      <c r="AT345" s="252" t="s">
        <v>276</v>
      </c>
      <c r="AU345" s="252" t="s">
        <v>86</v>
      </c>
      <c r="AV345" s="12" t="s">
        <v>86</v>
      </c>
      <c r="AW345" s="12" t="s">
        <v>32</v>
      </c>
      <c r="AX345" s="12" t="s">
        <v>84</v>
      </c>
      <c r="AY345" s="252" t="s">
        <v>251</v>
      </c>
    </row>
    <row r="346" s="2" customFormat="1" ht="33" customHeight="1">
      <c r="A346" s="38"/>
      <c r="B346" s="39"/>
      <c r="C346" s="220" t="s">
        <v>1462</v>
      </c>
      <c r="D346" s="220" t="s">
        <v>255</v>
      </c>
      <c r="E346" s="221" t="s">
        <v>1521</v>
      </c>
      <c r="F346" s="222" t="s">
        <v>1522</v>
      </c>
      <c r="G346" s="223" t="s">
        <v>409</v>
      </c>
      <c r="H346" s="224">
        <v>688.79999999999995</v>
      </c>
      <c r="I346" s="225"/>
      <c r="J346" s="226">
        <f>ROUND(I346*H346,2)</f>
        <v>0</v>
      </c>
      <c r="K346" s="227"/>
      <c r="L346" s="44"/>
      <c r="M346" s="228" t="s">
        <v>1</v>
      </c>
      <c r="N346" s="229" t="s">
        <v>41</v>
      </c>
      <c r="O346" s="91"/>
      <c r="P346" s="230">
        <f>O346*H346</f>
        <v>0</v>
      </c>
      <c r="Q346" s="230">
        <v>0</v>
      </c>
      <c r="R346" s="230">
        <f>Q346*H346</f>
        <v>0</v>
      </c>
      <c r="S346" s="230">
        <v>0</v>
      </c>
      <c r="T346" s="231">
        <f>S346*H346</f>
        <v>0</v>
      </c>
      <c r="U346" s="38"/>
      <c r="V346" s="38"/>
      <c r="W346" s="38"/>
      <c r="X346" s="38"/>
      <c r="Y346" s="38"/>
      <c r="Z346" s="38"/>
      <c r="AA346" s="38"/>
      <c r="AB346" s="38"/>
      <c r="AC346" s="38"/>
      <c r="AD346" s="38"/>
      <c r="AE346" s="38"/>
      <c r="AR346" s="232" t="s">
        <v>254</v>
      </c>
      <c r="AT346" s="232" t="s">
        <v>255</v>
      </c>
      <c r="AU346" s="232" t="s">
        <v>86</v>
      </c>
      <c r="AY346" s="17" t="s">
        <v>251</v>
      </c>
      <c r="BE346" s="233">
        <f>IF(N346="základní",J346,0)</f>
        <v>0</v>
      </c>
      <c r="BF346" s="233">
        <f>IF(N346="snížená",J346,0)</f>
        <v>0</v>
      </c>
      <c r="BG346" s="233">
        <f>IF(N346="zákl. přenesená",J346,0)</f>
        <v>0</v>
      </c>
      <c r="BH346" s="233">
        <f>IF(N346="sníž. přenesená",J346,0)</f>
        <v>0</v>
      </c>
      <c r="BI346" s="233">
        <f>IF(N346="nulová",J346,0)</f>
        <v>0</v>
      </c>
      <c r="BJ346" s="17" t="s">
        <v>84</v>
      </c>
      <c r="BK346" s="233">
        <f>ROUND(I346*H346,2)</f>
        <v>0</v>
      </c>
      <c r="BL346" s="17" t="s">
        <v>254</v>
      </c>
      <c r="BM346" s="232" t="s">
        <v>3381</v>
      </c>
    </row>
    <row r="347" s="2" customFormat="1">
      <c r="A347" s="38"/>
      <c r="B347" s="39"/>
      <c r="C347" s="40"/>
      <c r="D347" s="234" t="s">
        <v>260</v>
      </c>
      <c r="E347" s="40"/>
      <c r="F347" s="235" t="s">
        <v>1524</v>
      </c>
      <c r="G347" s="40"/>
      <c r="H347" s="40"/>
      <c r="I347" s="236"/>
      <c r="J347" s="40"/>
      <c r="K347" s="40"/>
      <c r="L347" s="44"/>
      <c r="M347" s="237"/>
      <c r="N347" s="238"/>
      <c r="O347" s="91"/>
      <c r="P347" s="91"/>
      <c r="Q347" s="91"/>
      <c r="R347" s="91"/>
      <c r="S347" s="91"/>
      <c r="T347" s="92"/>
      <c r="U347" s="38"/>
      <c r="V347" s="38"/>
      <c r="W347" s="38"/>
      <c r="X347" s="38"/>
      <c r="Y347" s="38"/>
      <c r="Z347" s="38"/>
      <c r="AA347" s="38"/>
      <c r="AB347" s="38"/>
      <c r="AC347" s="38"/>
      <c r="AD347" s="38"/>
      <c r="AE347" s="38"/>
      <c r="AT347" s="17" t="s">
        <v>260</v>
      </c>
      <c r="AU347" s="17" t="s">
        <v>86</v>
      </c>
    </row>
    <row r="348" s="2" customFormat="1">
      <c r="A348" s="38"/>
      <c r="B348" s="39"/>
      <c r="C348" s="40"/>
      <c r="D348" s="240" t="s">
        <v>274</v>
      </c>
      <c r="E348" s="40"/>
      <c r="F348" s="241" t="s">
        <v>1525</v>
      </c>
      <c r="G348" s="40"/>
      <c r="H348" s="40"/>
      <c r="I348" s="236"/>
      <c r="J348" s="40"/>
      <c r="K348" s="40"/>
      <c r="L348" s="44"/>
      <c r="M348" s="237"/>
      <c r="N348" s="238"/>
      <c r="O348" s="91"/>
      <c r="P348" s="91"/>
      <c r="Q348" s="91"/>
      <c r="R348" s="91"/>
      <c r="S348" s="91"/>
      <c r="T348" s="92"/>
      <c r="U348" s="38"/>
      <c r="V348" s="38"/>
      <c r="W348" s="38"/>
      <c r="X348" s="38"/>
      <c r="Y348" s="38"/>
      <c r="Z348" s="38"/>
      <c r="AA348" s="38"/>
      <c r="AB348" s="38"/>
      <c r="AC348" s="38"/>
      <c r="AD348" s="38"/>
      <c r="AE348" s="38"/>
      <c r="AT348" s="17" t="s">
        <v>274</v>
      </c>
      <c r="AU348" s="17" t="s">
        <v>86</v>
      </c>
    </row>
    <row r="349" s="13" customFormat="1">
      <c r="A349" s="13"/>
      <c r="B349" s="253"/>
      <c r="C349" s="254"/>
      <c r="D349" s="234" t="s">
        <v>276</v>
      </c>
      <c r="E349" s="255" t="s">
        <v>1</v>
      </c>
      <c r="F349" s="256" t="s">
        <v>1526</v>
      </c>
      <c r="G349" s="254"/>
      <c r="H349" s="255" t="s">
        <v>1</v>
      </c>
      <c r="I349" s="257"/>
      <c r="J349" s="254"/>
      <c r="K349" s="254"/>
      <c r="L349" s="258"/>
      <c r="M349" s="259"/>
      <c r="N349" s="260"/>
      <c r="O349" s="260"/>
      <c r="P349" s="260"/>
      <c r="Q349" s="260"/>
      <c r="R349" s="260"/>
      <c r="S349" s="260"/>
      <c r="T349" s="261"/>
      <c r="U349" s="13"/>
      <c r="V349" s="13"/>
      <c r="W349" s="13"/>
      <c r="X349" s="13"/>
      <c r="Y349" s="13"/>
      <c r="Z349" s="13"/>
      <c r="AA349" s="13"/>
      <c r="AB349" s="13"/>
      <c r="AC349" s="13"/>
      <c r="AD349" s="13"/>
      <c r="AE349" s="13"/>
      <c r="AT349" s="262" t="s">
        <v>276</v>
      </c>
      <c r="AU349" s="262" t="s">
        <v>86</v>
      </c>
      <c r="AV349" s="13" t="s">
        <v>84</v>
      </c>
      <c r="AW349" s="13" t="s">
        <v>32</v>
      </c>
      <c r="AX349" s="13" t="s">
        <v>76</v>
      </c>
      <c r="AY349" s="262" t="s">
        <v>251</v>
      </c>
    </row>
    <row r="350" s="12" customFormat="1">
      <c r="A350" s="12"/>
      <c r="B350" s="242"/>
      <c r="C350" s="243"/>
      <c r="D350" s="234" t="s">
        <v>276</v>
      </c>
      <c r="E350" s="244" t="s">
        <v>1</v>
      </c>
      <c r="F350" s="245" t="s">
        <v>3382</v>
      </c>
      <c r="G350" s="243"/>
      <c r="H350" s="246">
        <v>688.79999999999995</v>
      </c>
      <c r="I350" s="247"/>
      <c r="J350" s="243"/>
      <c r="K350" s="243"/>
      <c r="L350" s="248"/>
      <c r="M350" s="249"/>
      <c r="N350" s="250"/>
      <c r="O350" s="250"/>
      <c r="P350" s="250"/>
      <c r="Q350" s="250"/>
      <c r="R350" s="250"/>
      <c r="S350" s="250"/>
      <c r="T350" s="251"/>
      <c r="U350" s="12"/>
      <c r="V350" s="12"/>
      <c r="W350" s="12"/>
      <c r="X350" s="12"/>
      <c r="Y350" s="12"/>
      <c r="Z350" s="12"/>
      <c r="AA350" s="12"/>
      <c r="AB350" s="12"/>
      <c r="AC350" s="12"/>
      <c r="AD350" s="12"/>
      <c r="AE350" s="12"/>
      <c r="AT350" s="252" t="s">
        <v>276</v>
      </c>
      <c r="AU350" s="252" t="s">
        <v>86</v>
      </c>
      <c r="AV350" s="12" t="s">
        <v>86</v>
      </c>
      <c r="AW350" s="12" t="s">
        <v>32</v>
      </c>
      <c r="AX350" s="12" t="s">
        <v>84</v>
      </c>
      <c r="AY350" s="252" t="s">
        <v>251</v>
      </c>
    </row>
    <row r="351" s="2" customFormat="1" ht="24.15" customHeight="1">
      <c r="A351" s="38"/>
      <c r="B351" s="39"/>
      <c r="C351" s="220" t="s">
        <v>1469</v>
      </c>
      <c r="D351" s="220" t="s">
        <v>255</v>
      </c>
      <c r="E351" s="221" t="s">
        <v>3383</v>
      </c>
      <c r="F351" s="222" t="s">
        <v>3384</v>
      </c>
      <c r="G351" s="223" t="s">
        <v>409</v>
      </c>
      <c r="H351" s="224">
        <v>6</v>
      </c>
      <c r="I351" s="225"/>
      <c r="J351" s="226">
        <f>ROUND(I351*H351,2)</f>
        <v>0</v>
      </c>
      <c r="K351" s="227"/>
      <c r="L351" s="44"/>
      <c r="M351" s="228" t="s">
        <v>1</v>
      </c>
      <c r="N351" s="229" t="s">
        <v>41</v>
      </c>
      <c r="O351" s="91"/>
      <c r="P351" s="230">
        <f>O351*H351</f>
        <v>0</v>
      </c>
      <c r="Q351" s="230">
        <v>0</v>
      </c>
      <c r="R351" s="230">
        <f>Q351*H351</f>
        <v>0</v>
      </c>
      <c r="S351" s="230">
        <v>0</v>
      </c>
      <c r="T351" s="231">
        <f>S351*H351</f>
        <v>0</v>
      </c>
      <c r="U351" s="38"/>
      <c r="V351" s="38"/>
      <c r="W351" s="38"/>
      <c r="X351" s="38"/>
      <c r="Y351" s="38"/>
      <c r="Z351" s="38"/>
      <c r="AA351" s="38"/>
      <c r="AB351" s="38"/>
      <c r="AC351" s="38"/>
      <c r="AD351" s="38"/>
      <c r="AE351" s="38"/>
      <c r="AR351" s="232" t="s">
        <v>254</v>
      </c>
      <c r="AT351" s="232" t="s">
        <v>255</v>
      </c>
      <c r="AU351" s="232" t="s">
        <v>86</v>
      </c>
      <c r="AY351" s="17" t="s">
        <v>251</v>
      </c>
      <c r="BE351" s="233">
        <f>IF(N351="základní",J351,0)</f>
        <v>0</v>
      </c>
      <c r="BF351" s="233">
        <f>IF(N351="snížená",J351,0)</f>
        <v>0</v>
      </c>
      <c r="BG351" s="233">
        <f>IF(N351="zákl. přenesená",J351,0)</f>
        <v>0</v>
      </c>
      <c r="BH351" s="233">
        <f>IF(N351="sníž. přenesená",J351,0)</f>
        <v>0</v>
      </c>
      <c r="BI351" s="233">
        <f>IF(N351="nulová",J351,0)</f>
        <v>0</v>
      </c>
      <c r="BJ351" s="17" t="s">
        <v>84</v>
      </c>
      <c r="BK351" s="233">
        <f>ROUND(I351*H351,2)</f>
        <v>0</v>
      </c>
      <c r="BL351" s="17" t="s">
        <v>254</v>
      </c>
      <c r="BM351" s="232" t="s">
        <v>3385</v>
      </c>
    </row>
    <row r="352" s="2" customFormat="1">
      <c r="A352" s="38"/>
      <c r="B352" s="39"/>
      <c r="C352" s="40"/>
      <c r="D352" s="234" t="s">
        <v>260</v>
      </c>
      <c r="E352" s="40"/>
      <c r="F352" s="235" t="s">
        <v>3386</v>
      </c>
      <c r="G352" s="40"/>
      <c r="H352" s="40"/>
      <c r="I352" s="236"/>
      <c r="J352" s="40"/>
      <c r="K352" s="40"/>
      <c r="L352" s="44"/>
      <c r="M352" s="237"/>
      <c r="N352" s="238"/>
      <c r="O352" s="91"/>
      <c r="P352" s="91"/>
      <c r="Q352" s="91"/>
      <c r="R352" s="91"/>
      <c r="S352" s="91"/>
      <c r="T352" s="92"/>
      <c r="U352" s="38"/>
      <c r="V352" s="38"/>
      <c r="W352" s="38"/>
      <c r="X352" s="38"/>
      <c r="Y352" s="38"/>
      <c r="Z352" s="38"/>
      <c r="AA352" s="38"/>
      <c r="AB352" s="38"/>
      <c r="AC352" s="38"/>
      <c r="AD352" s="38"/>
      <c r="AE352" s="38"/>
      <c r="AT352" s="17" t="s">
        <v>260</v>
      </c>
      <c r="AU352" s="17" t="s">
        <v>86</v>
      </c>
    </row>
    <row r="353" s="2" customFormat="1">
      <c r="A353" s="38"/>
      <c r="B353" s="39"/>
      <c r="C353" s="40"/>
      <c r="D353" s="240" t="s">
        <v>274</v>
      </c>
      <c r="E353" s="40"/>
      <c r="F353" s="241" t="s">
        <v>3387</v>
      </c>
      <c r="G353" s="40"/>
      <c r="H353" s="40"/>
      <c r="I353" s="236"/>
      <c r="J353" s="40"/>
      <c r="K353" s="40"/>
      <c r="L353" s="44"/>
      <c r="M353" s="237"/>
      <c r="N353" s="238"/>
      <c r="O353" s="91"/>
      <c r="P353" s="91"/>
      <c r="Q353" s="91"/>
      <c r="R353" s="91"/>
      <c r="S353" s="91"/>
      <c r="T353" s="92"/>
      <c r="U353" s="38"/>
      <c r="V353" s="38"/>
      <c r="W353" s="38"/>
      <c r="X353" s="38"/>
      <c r="Y353" s="38"/>
      <c r="Z353" s="38"/>
      <c r="AA353" s="38"/>
      <c r="AB353" s="38"/>
      <c r="AC353" s="38"/>
      <c r="AD353" s="38"/>
      <c r="AE353" s="38"/>
      <c r="AT353" s="17" t="s">
        <v>274</v>
      </c>
      <c r="AU353" s="17" t="s">
        <v>86</v>
      </c>
    </row>
    <row r="354" s="13" customFormat="1">
      <c r="A354" s="13"/>
      <c r="B354" s="253"/>
      <c r="C354" s="254"/>
      <c r="D354" s="234" t="s">
        <v>276</v>
      </c>
      <c r="E354" s="255" t="s">
        <v>1</v>
      </c>
      <c r="F354" s="256" t="s">
        <v>3388</v>
      </c>
      <c r="G354" s="254"/>
      <c r="H354" s="255" t="s">
        <v>1</v>
      </c>
      <c r="I354" s="257"/>
      <c r="J354" s="254"/>
      <c r="K354" s="254"/>
      <c r="L354" s="258"/>
      <c r="M354" s="259"/>
      <c r="N354" s="260"/>
      <c r="O354" s="260"/>
      <c r="P354" s="260"/>
      <c r="Q354" s="260"/>
      <c r="R354" s="260"/>
      <c r="S354" s="260"/>
      <c r="T354" s="261"/>
      <c r="U354" s="13"/>
      <c r="V354" s="13"/>
      <c r="W354" s="13"/>
      <c r="X354" s="13"/>
      <c r="Y354" s="13"/>
      <c r="Z354" s="13"/>
      <c r="AA354" s="13"/>
      <c r="AB354" s="13"/>
      <c r="AC354" s="13"/>
      <c r="AD354" s="13"/>
      <c r="AE354" s="13"/>
      <c r="AT354" s="262" t="s">
        <v>276</v>
      </c>
      <c r="AU354" s="262" t="s">
        <v>86</v>
      </c>
      <c r="AV354" s="13" t="s">
        <v>84</v>
      </c>
      <c r="AW354" s="13" t="s">
        <v>32</v>
      </c>
      <c r="AX354" s="13" t="s">
        <v>76</v>
      </c>
      <c r="AY354" s="262" t="s">
        <v>251</v>
      </c>
    </row>
    <row r="355" s="12" customFormat="1">
      <c r="A355" s="12"/>
      <c r="B355" s="242"/>
      <c r="C355" s="243"/>
      <c r="D355" s="234" t="s">
        <v>276</v>
      </c>
      <c r="E355" s="244" t="s">
        <v>1</v>
      </c>
      <c r="F355" s="245" t="s">
        <v>287</v>
      </c>
      <c r="G355" s="243"/>
      <c r="H355" s="246">
        <v>6</v>
      </c>
      <c r="I355" s="247"/>
      <c r="J355" s="243"/>
      <c r="K355" s="243"/>
      <c r="L355" s="248"/>
      <c r="M355" s="249"/>
      <c r="N355" s="250"/>
      <c r="O355" s="250"/>
      <c r="P355" s="250"/>
      <c r="Q355" s="250"/>
      <c r="R355" s="250"/>
      <c r="S355" s="250"/>
      <c r="T355" s="251"/>
      <c r="U355" s="12"/>
      <c r="V355" s="12"/>
      <c r="W355" s="12"/>
      <c r="X355" s="12"/>
      <c r="Y355" s="12"/>
      <c r="Z355" s="12"/>
      <c r="AA355" s="12"/>
      <c r="AB355" s="12"/>
      <c r="AC355" s="12"/>
      <c r="AD355" s="12"/>
      <c r="AE355" s="12"/>
      <c r="AT355" s="252" t="s">
        <v>276</v>
      </c>
      <c r="AU355" s="252" t="s">
        <v>86</v>
      </c>
      <c r="AV355" s="12" t="s">
        <v>86</v>
      </c>
      <c r="AW355" s="12" t="s">
        <v>32</v>
      </c>
      <c r="AX355" s="12" t="s">
        <v>84</v>
      </c>
      <c r="AY355" s="252" t="s">
        <v>251</v>
      </c>
    </row>
    <row r="356" s="2" customFormat="1" ht="16.5" customHeight="1">
      <c r="A356" s="38"/>
      <c r="B356" s="39"/>
      <c r="C356" s="220" t="s">
        <v>1479</v>
      </c>
      <c r="D356" s="220" t="s">
        <v>255</v>
      </c>
      <c r="E356" s="221" t="s">
        <v>1535</v>
      </c>
      <c r="F356" s="222" t="s">
        <v>1536</v>
      </c>
      <c r="G356" s="223" t="s">
        <v>409</v>
      </c>
      <c r="H356" s="224">
        <v>32.5</v>
      </c>
      <c r="I356" s="225"/>
      <c r="J356" s="226">
        <f>ROUND(I356*H356,2)</f>
        <v>0</v>
      </c>
      <c r="K356" s="227"/>
      <c r="L356" s="44"/>
      <c r="M356" s="228" t="s">
        <v>1</v>
      </c>
      <c r="N356" s="229" t="s">
        <v>41</v>
      </c>
      <c r="O356" s="91"/>
      <c r="P356" s="230">
        <f>O356*H356</f>
        <v>0</v>
      </c>
      <c r="Q356" s="230">
        <v>0.34499999999999997</v>
      </c>
      <c r="R356" s="230">
        <f>Q356*H356</f>
        <v>11.212499999999999</v>
      </c>
      <c r="S356" s="230">
        <v>0</v>
      </c>
      <c r="T356" s="231">
        <f>S356*H356</f>
        <v>0</v>
      </c>
      <c r="U356" s="38"/>
      <c r="V356" s="38"/>
      <c r="W356" s="38"/>
      <c r="X356" s="38"/>
      <c r="Y356" s="38"/>
      <c r="Z356" s="38"/>
      <c r="AA356" s="38"/>
      <c r="AB356" s="38"/>
      <c r="AC356" s="38"/>
      <c r="AD356" s="38"/>
      <c r="AE356" s="38"/>
      <c r="AR356" s="232" t="s">
        <v>254</v>
      </c>
      <c r="AT356" s="232" t="s">
        <v>255</v>
      </c>
      <c r="AU356" s="232" t="s">
        <v>86</v>
      </c>
      <c r="AY356" s="17" t="s">
        <v>251</v>
      </c>
      <c r="BE356" s="233">
        <f>IF(N356="základní",J356,0)</f>
        <v>0</v>
      </c>
      <c r="BF356" s="233">
        <f>IF(N356="snížená",J356,0)</f>
        <v>0</v>
      </c>
      <c r="BG356" s="233">
        <f>IF(N356="zákl. přenesená",J356,0)</f>
        <v>0</v>
      </c>
      <c r="BH356" s="233">
        <f>IF(N356="sníž. přenesená",J356,0)</f>
        <v>0</v>
      </c>
      <c r="BI356" s="233">
        <f>IF(N356="nulová",J356,0)</f>
        <v>0</v>
      </c>
      <c r="BJ356" s="17" t="s">
        <v>84</v>
      </c>
      <c r="BK356" s="233">
        <f>ROUND(I356*H356,2)</f>
        <v>0</v>
      </c>
      <c r="BL356" s="17" t="s">
        <v>254</v>
      </c>
      <c r="BM356" s="232" t="s">
        <v>3389</v>
      </c>
    </row>
    <row r="357" s="2" customFormat="1">
      <c r="A357" s="38"/>
      <c r="B357" s="39"/>
      <c r="C357" s="40"/>
      <c r="D357" s="234" t="s">
        <v>260</v>
      </c>
      <c r="E357" s="40"/>
      <c r="F357" s="235" t="s">
        <v>1538</v>
      </c>
      <c r="G357" s="40"/>
      <c r="H357" s="40"/>
      <c r="I357" s="236"/>
      <c r="J357" s="40"/>
      <c r="K357" s="40"/>
      <c r="L357" s="44"/>
      <c r="M357" s="237"/>
      <c r="N357" s="238"/>
      <c r="O357" s="91"/>
      <c r="P357" s="91"/>
      <c r="Q357" s="91"/>
      <c r="R357" s="91"/>
      <c r="S357" s="91"/>
      <c r="T357" s="92"/>
      <c r="U357" s="38"/>
      <c r="V357" s="38"/>
      <c r="W357" s="38"/>
      <c r="X357" s="38"/>
      <c r="Y357" s="38"/>
      <c r="Z357" s="38"/>
      <c r="AA357" s="38"/>
      <c r="AB357" s="38"/>
      <c r="AC357" s="38"/>
      <c r="AD357" s="38"/>
      <c r="AE357" s="38"/>
      <c r="AT357" s="17" t="s">
        <v>260</v>
      </c>
      <c r="AU357" s="17" t="s">
        <v>86</v>
      </c>
    </row>
    <row r="358" s="2" customFormat="1">
      <c r="A358" s="38"/>
      <c r="B358" s="39"/>
      <c r="C358" s="40"/>
      <c r="D358" s="240" t="s">
        <v>274</v>
      </c>
      <c r="E358" s="40"/>
      <c r="F358" s="241" t="s">
        <v>1539</v>
      </c>
      <c r="G358" s="40"/>
      <c r="H358" s="40"/>
      <c r="I358" s="236"/>
      <c r="J358" s="40"/>
      <c r="K358" s="40"/>
      <c r="L358" s="44"/>
      <c r="M358" s="237"/>
      <c r="N358" s="238"/>
      <c r="O358" s="91"/>
      <c r="P358" s="91"/>
      <c r="Q358" s="91"/>
      <c r="R358" s="91"/>
      <c r="S358" s="91"/>
      <c r="T358" s="92"/>
      <c r="U358" s="38"/>
      <c r="V358" s="38"/>
      <c r="W358" s="38"/>
      <c r="X358" s="38"/>
      <c r="Y358" s="38"/>
      <c r="Z358" s="38"/>
      <c r="AA358" s="38"/>
      <c r="AB358" s="38"/>
      <c r="AC358" s="38"/>
      <c r="AD358" s="38"/>
      <c r="AE358" s="38"/>
      <c r="AT358" s="17" t="s">
        <v>274</v>
      </c>
      <c r="AU358" s="17" t="s">
        <v>86</v>
      </c>
    </row>
    <row r="359" s="13" customFormat="1">
      <c r="A359" s="13"/>
      <c r="B359" s="253"/>
      <c r="C359" s="254"/>
      <c r="D359" s="234" t="s">
        <v>276</v>
      </c>
      <c r="E359" s="255" t="s">
        <v>1</v>
      </c>
      <c r="F359" s="256" t="s">
        <v>3390</v>
      </c>
      <c r="G359" s="254"/>
      <c r="H359" s="255" t="s">
        <v>1</v>
      </c>
      <c r="I359" s="257"/>
      <c r="J359" s="254"/>
      <c r="K359" s="254"/>
      <c r="L359" s="258"/>
      <c r="M359" s="259"/>
      <c r="N359" s="260"/>
      <c r="O359" s="260"/>
      <c r="P359" s="260"/>
      <c r="Q359" s="260"/>
      <c r="R359" s="260"/>
      <c r="S359" s="260"/>
      <c r="T359" s="261"/>
      <c r="U359" s="13"/>
      <c r="V359" s="13"/>
      <c r="W359" s="13"/>
      <c r="X359" s="13"/>
      <c r="Y359" s="13"/>
      <c r="Z359" s="13"/>
      <c r="AA359" s="13"/>
      <c r="AB359" s="13"/>
      <c r="AC359" s="13"/>
      <c r="AD359" s="13"/>
      <c r="AE359" s="13"/>
      <c r="AT359" s="262" t="s">
        <v>276</v>
      </c>
      <c r="AU359" s="262" t="s">
        <v>86</v>
      </c>
      <c r="AV359" s="13" t="s">
        <v>84</v>
      </c>
      <c r="AW359" s="13" t="s">
        <v>32</v>
      </c>
      <c r="AX359" s="13" t="s">
        <v>76</v>
      </c>
      <c r="AY359" s="262" t="s">
        <v>251</v>
      </c>
    </row>
    <row r="360" s="12" customFormat="1">
      <c r="A360" s="12"/>
      <c r="B360" s="242"/>
      <c r="C360" s="243"/>
      <c r="D360" s="234" t="s">
        <v>276</v>
      </c>
      <c r="E360" s="244" t="s">
        <v>1</v>
      </c>
      <c r="F360" s="245" t="s">
        <v>3391</v>
      </c>
      <c r="G360" s="243"/>
      <c r="H360" s="246">
        <v>32.5</v>
      </c>
      <c r="I360" s="247"/>
      <c r="J360" s="243"/>
      <c r="K360" s="243"/>
      <c r="L360" s="248"/>
      <c r="M360" s="249"/>
      <c r="N360" s="250"/>
      <c r="O360" s="250"/>
      <c r="P360" s="250"/>
      <c r="Q360" s="250"/>
      <c r="R360" s="250"/>
      <c r="S360" s="250"/>
      <c r="T360" s="251"/>
      <c r="U360" s="12"/>
      <c r="V360" s="12"/>
      <c r="W360" s="12"/>
      <c r="X360" s="12"/>
      <c r="Y360" s="12"/>
      <c r="Z360" s="12"/>
      <c r="AA360" s="12"/>
      <c r="AB360" s="12"/>
      <c r="AC360" s="12"/>
      <c r="AD360" s="12"/>
      <c r="AE360" s="12"/>
      <c r="AT360" s="252" t="s">
        <v>276</v>
      </c>
      <c r="AU360" s="252" t="s">
        <v>86</v>
      </c>
      <c r="AV360" s="12" t="s">
        <v>86</v>
      </c>
      <c r="AW360" s="12" t="s">
        <v>32</v>
      </c>
      <c r="AX360" s="12" t="s">
        <v>84</v>
      </c>
      <c r="AY360" s="252" t="s">
        <v>251</v>
      </c>
    </row>
    <row r="361" s="2" customFormat="1" ht="16.5" customHeight="1">
      <c r="A361" s="38"/>
      <c r="B361" s="39"/>
      <c r="C361" s="220" t="s">
        <v>1484</v>
      </c>
      <c r="D361" s="220" t="s">
        <v>255</v>
      </c>
      <c r="E361" s="221" t="s">
        <v>2279</v>
      </c>
      <c r="F361" s="222" t="s">
        <v>2280</v>
      </c>
      <c r="G361" s="223" t="s">
        <v>592</v>
      </c>
      <c r="H361" s="224">
        <v>55</v>
      </c>
      <c r="I361" s="225"/>
      <c r="J361" s="226">
        <f>ROUND(I361*H361,2)</f>
        <v>0</v>
      </c>
      <c r="K361" s="227"/>
      <c r="L361" s="44"/>
      <c r="M361" s="228" t="s">
        <v>1</v>
      </c>
      <c r="N361" s="229" t="s">
        <v>41</v>
      </c>
      <c r="O361" s="91"/>
      <c r="P361" s="230">
        <f>O361*H361</f>
        <v>0</v>
      </c>
      <c r="Q361" s="230">
        <v>0</v>
      </c>
      <c r="R361" s="230">
        <f>Q361*H361</f>
        <v>0</v>
      </c>
      <c r="S361" s="230">
        <v>0</v>
      </c>
      <c r="T361" s="231">
        <f>S361*H361</f>
        <v>0</v>
      </c>
      <c r="U361" s="38"/>
      <c r="V361" s="38"/>
      <c r="W361" s="38"/>
      <c r="X361" s="38"/>
      <c r="Y361" s="38"/>
      <c r="Z361" s="38"/>
      <c r="AA361" s="38"/>
      <c r="AB361" s="38"/>
      <c r="AC361" s="38"/>
      <c r="AD361" s="38"/>
      <c r="AE361" s="38"/>
      <c r="AR361" s="232" t="s">
        <v>254</v>
      </c>
      <c r="AT361" s="232" t="s">
        <v>255</v>
      </c>
      <c r="AU361" s="232" t="s">
        <v>86</v>
      </c>
      <c r="AY361" s="17" t="s">
        <v>251</v>
      </c>
      <c r="BE361" s="233">
        <f>IF(N361="základní",J361,0)</f>
        <v>0</v>
      </c>
      <c r="BF361" s="233">
        <f>IF(N361="snížená",J361,0)</f>
        <v>0</v>
      </c>
      <c r="BG361" s="233">
        <f>IF(N361="zákl. přenesená",J361,0)</f>
        <v>0</v>
      </c>
      <c r="BH361" s="233">
        <f>IF(N361="sníž. přenesená",J361,0)</f>
        <v>0</v>
      </c>
      <c r="BI361" s="233">
        <f>IF(N361="nulová",J361,0)</f>
        <v>0</v>
      </c>
      <c r="BJ361" s="17" t="s">
        <v>84</v>
      </c>
      <c r="BK361" s="233">
        <f>ROUND(I361*H361,2)</f>
        <v>0</v>
      </c>
      <c r="BL361" s="17" t="s">
        <v>254</v>
      </c>
      <c r="BM361" s="232" t="s">
        <v>3392</v>
      </c>
    </row>
    <row r="362" s="2" customFormat="1">
      <c r="A362" s="38"/>
      <c r="B362" s="39"/>
      <c r="C362" s="40"/>
      <c r="D362" s="234" t="s">
        <v>260</v>
      </c>
      <c r="E362" s="40"/>
      <c r="F362" s="235" t="s">
        <v>2282</v>
      </c>
      <c r="G362" s="40"/>
      <c r="H362" s="40"/>
      <c r="I362" s="236"/>
      <c r="J362" s="40"/>
      <c r="K362" s="40"/>
      <c r="L362" s="44"/>
      <c r="M362" s="237"/>
      <c r="N362" s="238"/>
      <c r="O362" s="91"/>
      <c r="P362" s="91"/>
      <c r="Q362" s="91"/>
      <c r="R362" s="91"/>
      <c r="S362" s="91"/>
      <c r="T362" s="92"/>
      <c r="U362" s="38"/>
      <c r="V362" s="38"/>
      <c r="W362" s="38"/>
      <c r="X362" s="38"/>
      <c r="Y362" s="38"/>
      <c r="Z362" s="38"/>
      <c r="AA362" s="38"/>
      <c r="AB362" s="38"/>
      <c r="AC362" s="38"/>
      <c r="AD362" s="38"/>
      <c r="AE362" s="38"/>
      <c r="AT362" s="17" t="s">
        <v>260</v>
      </c>
      <c r="AU362" s="17" t="s">
        <v>86</v>
      </c>
    </row>
    <row r="363" s="2" customFormat="1">
      <c r="A363" s="38"/>
      <c r="B363" s="39"/>
      <c r="C363" s="40"/>
      <c r="D363" s="240" t="s">
        <v>274</v>
      </c>
      <c r="E363" s="40"/>
      <c r="F363" s="241" t="s">
        <v>2283</v>
      </c>
      <c r="G363" s="40"/>
      <c r="H363" s="40"/>
      <c r="I363" s="236"/>
      <c r="J363" s="40"/>
      <c r="K363" s="40"/>
      <c r="L363" s="44"/>
      <c r="M363" s="237"/>
      <c r="N363" s="238"/>
      <c r="O363" s="91"/>
      <c r="P363" s="91"/>
      <c r="Q363" s="91"/>
      <c r="R363" s="91"/>
      <c r="S363" s="91"/>
      <c r="T363" s="92"/>
      <c r="U363" s="38"/>
      <c r="V363" s="38"/>
      <c r="W363" s="38"/>
      <c r="X363" s="38"/>
      <c r="Y363" s="38"/>
      <c r="Z363" s="38"/>
      <c r="AA363" s="38"/>
      <c r="AB363" s="38"/>
      <c r="AC363" s="38"/>
      <c r="AD363" s="38"/>
      <c r="AE363" s="38"/>
      <c r="AT363" s="17" t="s">
        <v>274</v>
      </c>
      <c r="AU363" s="17" t="s">
        <v>86</v>
      </c>
    </row>
    <row r="364" s="13" customFormat="1">
      <c r="A364" s="13"/>
      <c r="B364" s="253"/>
      <c r="C364" s="254"/>
      <c r="D364" s="234" t="s">
        <v>276</v>
      </c>
      <c r="E364" s="255" t="s">
        <v>1</v>
      </c>
      <c r="F364" s="256" t="s">
        <v>2284</v>
      </c>
      <c r="G364" s="254"/>
      <c r="H364" s="255" t="s">
        <v>1</v>
      </c>
      <c r="I364" s="257"/>
      <c r="J364" s="254"/>
      <c r="K364" s="254"/>
      <c r="L364" s="258"/>
      <c r="M364" s="259"/>
      <c r="N364" s="260"/>
      <c r="O364" s="260"/>
      <c r="P364" s="260"/>
      <c r="Q364" s="260"/>
      <c r="R364" s="260"/>
      <c r="S364" s="260"/>
      <c r="T364" s="261"/>
      <c r="U364" s="13"/>
      <c r="V364" s="13"/>
      <c r="W364" s="13"/>
      <c r="X364" s="13"/>
      <c r="Y364" s="13"/>
      <c r="Z364" s="13"/>
      <c r="AA364" s="13"/>
      <c r="AB364" s="13"/>
      <c r="AC364" s="13"/>
      <c r="AD364" s="13"/>
      <c r="AE364" s="13"/>
      <c r="AT364" s="262" t="s">
        <v>276</v>
      </c>
      <c r="AU364" s="262" t="s">
        <v>86</v>
      </c>
      <c r="AV364" s="13" t="s">
        <v>84</v>
      </c>
      <c r="AW364" s="13" t="s">
        <v>32</v>
      </c>
      <c r="AX364" s="13" t="s">
        <v>76</v>
      </c>
      <c r="AY364" s="262" t="s">
        <v>251</v>
      </c>
    </row>
    <row r="365" s="12" customFormat="1">
      <c r="A365" s="12"/>
      <c r="B365" s="242"/>
      <c r="C365" s="243"/>
      <c r="D365" s="234" t="s">
        <v>276</v>
      </c>
      <c r="E365" s="244" t="s">
        <v>1</v>
      </c>
      <c r="F365" s="245" t="s">
        <v>3393</v>
      </c>
      <c r="G365" s="243"/>
      <c r="H365" s="246">
        <v>55</v>
      </c>
      <c r="I365" s="247"/>
      <c r="J365" s="243"/>
      <c r="K365" s="243"/>
      <c r="L365" s="248"/>
      <c r="M365" s="249"/>
      <c r="N365" s="250"/>
      <c r="O365" s="250"/>
      <c r="P365" s="250"/>
      <c r="Q365" s="250"/>
      <c r="R365" s="250"/>
      <c r="S365" s="250"/>
      <c r="T365" s="251"/>
      <c r="U365" s="12"/>
      <c r="V365" s="12"/>
      <c r="W365" s="12"/>
      <c r="X365" s="12"/>
      <c r="Y365" s="12"/>
      <c r="Z365" s="12"/>
      <c r="AA365" s="12"/>
      <c r="AB365" s="12"/>
      <c r="AC365" s="12"/>
      <c r="AD365" s="12"/>
      <c r="AE365" s="12"/>
      <c r="AT365" s="252" t="s">
        <v>276</v>
      </c>
      <c r="AU365" s="252" t="s">
        <v>86</v>
      </c>
      <c r="AV365" s="12" t="s">
        <v>86</v>
      </c>
      <c r="AW365" s="12" t="s">
        <v>32</v>
      </c>
      <c r="AX365" s="12" t="s">
        <v>84</v>
      </c>
      <c r="AY365" s="252" t="s">
        <v>251</v>
      </c>
    </row>
    <row r="366" s="2" customFormat="1" ht="24.15" customHeight="1">
      <c r="A366" s="38"/>
      <c r="B366" s="39"/>
      <c r="C366" s="220" t="s">
        <v>1492</v>
      </c>
      <c r="D366" s="220" t="s">
        <v>255</v>
      </c>
      <c r="E366" s="221" t="s">
        <v>1543</v>
      </c>
      <c r="F366" s="222" t="s">
        <v>1544</v>
      </c>
      <c r="G366" s="223" t="s">
        <v>409</v>
      </c>
      <c r="H366" s="224">
        <v>688.79999999999995</v>
      </c>
      <c r="I366" s="225"/>
      <c r="J366" s="226">
        <f>ROUND(I366*H366,2)</f>
        <v>0</v>
      </c>
      <c r="K366" s="227"/>
      <c r="L366" s="44"/>
      <c r="M366" s="228" t="s">
        <v>1</v>
      </c>
      <c r="N366" s="229" t="s">
        <v>41</v>
      </c>
      <c r="O366" s="91"/>
      <c r="P366" s="230">
        <f>O366*H366</f>
        <v>0</v>
      </c>
      <c r="Q366" s="230">
        <v>0</v>
      </c>
      <c r="R366" s="230">
        <f>Q366*H366</f>
        <v>0</v>
      </c>
      <c r="S366" s="230">
        <v>0</v>
      </c>
      <c r="T366" s="231">
        <f>S366*H366</f>
        <v>0</v>
      </c>
      <c r="U366" s="38"/>
      <c r="V366" s="38"/>
      <c r="W366" s="38"/>
      <c r="X366" s="38"/>
      <c r="Y366" s="38"/>
      <c r="Z366" s="38"/>
      <c r="AA366" s="38"/>
      <c r="AB366" s="38"/>
      <c r="AC366" s="38"/>
      <c r="AD366" s="38"/>
      <c r="AE366" s="38"/>
      <c r="AR366" s="232" t="s">
        <v>254</v>
      </c>
      <c r="AT366" s="232" t="s">
        <v>255</v>
      </c>
      <c r="AU366" s="232" t="s">
        <v>86</v>
      </c>
      <c r="AY366" s="17" t="s">
        <v>251</v>
      </c>
      <c r="BE366" s="233">
        <f>IF(N366="základní",J366,0)</f>
        <v>0</v>
      </c>
      <c r="BF366" s="233">
        <f>IF(N366="snížená",J366,0)</f>
        <v>0</v>
      </c>
      <c r="BG366" s="233">
        <f>IF(N366="zákl. přenesená",J366,0)</f>
        <v>0</v>
      </c>
      <c r="BH366" s="233">
        <f>IF(N366="sníž. přenesená",J366,0)</f>
        <v>0</v>
      </c>
      <c r="BI366" s="233">
        <f>IF(N366="nulová",J366,0)</f>
        <v>0</v>
      </c>
      <c r="BJ366" s="17" t="s">
        <v>84</v>
      </c>
      <c r="BK366" s="233">
        <f>ROUND(I366*H366,2)</f>
        <v>0</v>
      </c>
      <c r="BL366" s="17" t="s">
        <v>254</v>
      </c>
      <c r="BM366" s="232" t="s">
        <v>3394</v>
      </c>
    </row>
    <row r="367" s="2" customFormat="1">
      <c r="A367" s="38"/>
      <c r="B367" s="39"/>
      <c r="C367" s="40"/>
      <c r="D367" s="234" t="s">
        <v>260</v>
      </c>
      <c r="E367" s="40"/>
      <c r="F367" s="235" t="s">
        <v>1546</v>
      </c>
      <c r="G367" s="40"/>
      <c r="H367" s="40"/>
      <c r="I367" s="236"/>
      <c r="J367" s="40"/>
      <c r="K367" s="40"/>
      <c r="L367" s="44"/>
      <c r="M367" s="237"/>
      <c r="N367" s="238"/>
      <c r="O367" s="91"/>
      <c r="P367" s="91"/>
      <c r="Q367" s="91"/>
      <c r="R367" s="91"/>
      <c r="S367" s="91"/>
      <c r="T367" s="92"/>
      <c r="U367" s="38"/>
      <c r="V367" s="38"/>
      <c r="W367" s="38"/>
      <c r="X367" s="38"/>
      <c r="Y367" s="38"/>
      <c r="Z367" s="38"/>
      <c r="AA367" s="38"/>
      <c r="AB367" s="38"/>
      <c r="AC367" s="38"/>
      <c r="AD367" s="38"/>
      <c r="AE367" s="38"/>
      <c r="AT367" s="17" t="s">
        <v>260</v>
      </c>
      <c r="AU367" s="17" t="s">
        <v>86</v>
      </c>
    </row>
    <row r="368" s="2" customFormat="1">
      <c r="A368" s="38"/>
      <c r="B368" s="39"/>
      <c r="C368" s="40"/>
      <c r="D368" s="240" t="s">
        <v>274</v>
      </c>
      <c r="E368" s="40"/>
      <c r="F368" s="241" t="s">
        <v>1547</v>
      </c>
      <c r="G368" s="40"/>
      <c r="H368" s="40"/>
      <c r="I368" s="236"/>
      <c r="J368" s="40"/>
      <c r="K368" s="40"/>
      <c r="L368" s="44"/>
      <c r="M368" s="237"/>
      <c r="N368" s="238"/>
      <c r="O368" s="91"/>
      <c r="P368" s="91"/>
      <c r="Q368" s="91"/>
      <c r="R368" s="91"/>
      <c r="S368" s="91"/>
      <c r="T368" s="92"/>
      <c r="U368" s="38"/>
      <c r="V368" s="38"/>
      <c r="W368" s="38"/>
      <c r="X368" s="38"/>
      <c r="Y368" s="38"/>
      <c r="Z368" s="38"/>
      <c r="AA368" s="38"/>
      <c r="AB368" s="38"/>
      <c r="AC368" s="38"/>
      <c r="AD368" s="38"/>
      <c r="AE368" s="38"/>
      <c r="AT368" s="17" t="s">
        <v>274</v>
      </c>
      <c r="AU368" s="17" t="s">
        <v>86</v>
      </c>
    </row>
    <row r="369" s="13" customFormat="1">
      <c r="A369" s="13"/>
      <c r="B369" s="253"/>
      <c r="C369" s="254"/>
      <c r="D369" s="234" t="s">
        <v>276</v>
      </c>
      <c r="E369" s="255" t="s">
        <v>1</v>
      </c>
      <c r="F369" s="256" t="s">
        <v>1548</v>
      </c>
      <c r="G369" s="254"/>
      <c r="H369" s="255" t="s">
        <v>1</v>
      </c>
      <c r="I369" s="257"/>
      <c r="J369" s="254"/>
      <c r="K369" s="254"/>
      <c r="L369" s="258"/>
      <c r="M369" s="259"/>
      <c r="N369" s="260"/>
      <c r="O369" s="260"/>
      <c r="P369" s="260"/>
      <c r="Q369" s="260"/>
      <c r="R369" s="260"/>
      <c r="S369" s="260"/>
      <c r="T369" s="261"/>
      <c r="U369" s="13"/>
      <c r="V369" s="13"/>
      <c r="W369" s="13"/>
      <c r="X369" s="13"/>
      <c r="Y369" s="13"/>
      <c r="Z369" s="13"/>
      <c r="AA369" s="13"/>
      <c r="AB369" s="13"/>
      <c r="AC369" s="13"/>
      <c r="AD369" s="13"/>
      <c r="AE369" s="13"/>
      <c r="AT369" s="262" t="s">
        <v>276</v>
      </c>
      <c r="AU369" s="262" t="s">
        <v>86</v>
      </c>
      <c r="AV369" s="13" t="s">
        <v>84</v>
      </c>
      <c r="AW369" s="13" t="s">
        <v>32</v>
      </c>
      <c r="AX369" s="13" t="s">
        <v>76</v>
      </c>
      <c r="AY369" s="262" t="s">
        <v>251</v>
      </c>
    </row>
    <row r="370" s="12" customFormat="1">
      <c r="A370" s="12"/>
      <c r="B370" s="242"/>
      <c r="C370" s="243"/>
      <c r="D370" s="234" t="s">
        <v>276</v>
      </c>
      <c r="E370" s="244" t="s">
        <v>1</v>
      </c>
      <c r="F370" s="245" t="s">
        <v>3382</v>
      </c>
      <c r="G370" s="243"/>
      <c r="H370" s="246">
        <v>688.79999999999995</v>
      </c>
      <c r="I370" s="247"/>
      <c r="J370" s="243"/>
      <c r="K370" s="243"/>
      <c r="L370" s="248"/>
      <c r="M370" s="249"/>
      <c r="N370" s="250"/>
      <c r="O370" s="250"/>
      <c r="P370" s="250"/>
      <c r="Q370" s="250"/>
      <c r="R370" s="250"/>
      <c r="S370" s="250"/>
      <c r="T370" s="251"/>
      <c r="U370" s="12"/>
      <c r="V370" s="12"/>
      <c r="W370" s="12"/>
      <c r="X370" s="12"/>
      <c r="Y370" s="12"/>
      <c r="Z370" s="12"/>
      <c r="AA370" s="12"/>
      <c r="AB370" s="12"/>
      <c r="AC370" s="12"/>
      <c r="AD370" s="12"/>
      <c r="AE370" s="12"/>
      <c r="AT370" s="252" t="s">
        <v>276</v>
      </c>
      <c r="AU370" s="252" t="s">
        <v>86</v>
      </c>
      <c r="AV370" s="12" t="s">
        <v>86</v>
      </c>
      <c r="AW370" s="12" t="s">
        <v>32</v>
      </c>
      <c r="AX370" s="12" t="s">
        <v>84</v>
      </c>
      <c r="AY370" s="252" t="s">
        <v>251</v>
      </c>
    </row>
    <row r="371" s="2" customFormat="1" ht="24.15" customHeight="1">
      <c r="A371" s="38"/>
      <c r="B371" s="39"/>
      <c r="C371" s="220" t="s">
        <v>744</v>
      </c>
      <c r="D371" s="220" t="s">
        <v>255</v>
      </c>
      <c r="E371" s="221" t="s">
        <v>1550</v>
      </c>
      <c r="F371" s="222" t="s">
        <v>1551</v>
      </c>
      <c r="G371" s="223" t="s">
        <v>409</v>
      </c>
      <c r="H371" s="224">
        <v>1357.9200000000001</v>
      </c>
      <c r="I371" s="225"/>
      <c r="J371" s="226">
        <f>ROUND(I371*H371,2)</f>
        <v>0</v>
      </c>
      <c r="K371" s="227"/>
      <c r="L371" s="44"/>
      <c r="M371" s="228" t="s">
        <v>1</v>
      </c>
      <c r="N371" s="229" t="s">
        <v>41</v>
      </c>
      <c r="O371" s="91"/>
      <c r="P371" s="230">
        <f>O371*H371</f>
        <v>0</v>
      </c>
      <c r="Q371" s="230">
        <v>0</v>
      </c>
      <c r="R371" s="230">
        <f>Q371*H371</f>
        <v>0</v>
      </c>
      <c r="S371" s="230">
        <v>0</v>
      </c>
      <c r="T371" s="231">
        <f>S371*H371</f>
        <v>0</v>
      </c>
      <c r="U371" s="38"/>
      <c r="V371" s="38"/>
      <c r="W371" s="38"/>
      <c r="X371" s="38"/>
      <c r="Y371" s="38"/>
      <c r="Z371" s="38"/>
      <c r="AA371" s="38"/>
      <c r="AB371" s="38"/>
      <c r="AC371" s="38"/>
      <c r="AD371" s="38"/>
      <c r="AE371" s="38"/>
      <c r="AR371" s="232" t="s">
        <v>254</v>
      </c>
      <c r="AT371" s="232" t="s">
        <v>255</v>
      </c>
      <c r="AU371" s="232" t="s">
        <v>86</v>
      </c>
      <c r="AY371" s="17" t="s">
        <v>251</v>
      </c>
      <c r="BE371" s="233">
        <f>IF(N371="základní",J371,0)</f>
        <v>0</v>
      </c>
      <c r="BF371" s="233">
        <f>IF(N371="snížená",J371,0)</f>
        <v>0</v>
      </c>
      <c r="BG371" s="233">
        <f>IF(N371="zákl. přenesená",J371,0)</f>
        <v>0</v>
      </c>
      <c r="BH371" s="233">
        <f>IF(N371="sníž. přenesená",J371,0)</f>
        <v>0</v>
      </c>
      <c r="BI371" s="233">
        <f>IF(N371="nulová",J371,0)</f>
        <v>0</v>
      </c>
      <c r="BJ371" s="17" t="s">
        <v>84</v>
      </c>
      <c r="BK371" s="233">
        <f>ROUND(I371*H371,2)</f>
        <v>0</v>
      </c>
      <c r="BL371" s="17" t="s">
        <v>254</v>
      </c>
      <c r="BM371" s="232" t="s">
        <v>3395</v>
      </c>
    </row>
    <row r="372" s="2" customFormat="1">
      <c r="A372" s="38"/>
      <c r="B372" s="39"/>
      <c r="C372" s="40"/>
      <c r="D372" s="234" t="s">
        <v>260</v>
      </c>
      <c r="E372" s="40"/>
      <c r="F372" s="235" t="s">
        <v>1553</v>
      </c>
      <c r="G372" s="40"/>
      <c r="H372" s="40"/>
      <c r="I372" s="236"/>
      <c r="J372" s="40"/>
      <c r="K372" s="40"/>
      <c r="L372" s="44"/>
      <c r="M372" s="237"/>
      <c r="N372" s="238"/>
      <c r="O372" s="91"/>
      <c r="P372" s="91"/>
      <c r="Q372" s="91"/>
      <c r="R372" s="91"/>
      <c r="S372" s="91"/>
      <c r="T372" s="92"/>
      <c r="U372" s="38"/>
      <c r="V372" s="38"/>
      <c r="W372" s="38"/>
      <c r="X372" s="38"/>
      <c r="Y372" s="38"/>
      <c r="Z372" s="38"/>
      <c r="AA372" s="38"/>
      <c r="AB372" s="38"/>
      <c r="AC372" s="38"/>
      <c r="AD372" s="38"/>
      <c r="AE372" s="38"/>
      <c r="AT372" s="17" t="s">
        <v>260</v>
      </c>
      <c r="AU372" s="17" t="s">
        <v>86</v>
      </c>
    </row>
    <row r="373" s="2" customFormat="1">
      <c r="A373" s="38"/>
      <c r="B373" s="39"/>
      <c r="C373" s="40"/>
      <c r="D373" s="240" t="s">
        <v>274</v>
      </c>
      <c r="E373" s="40"/>
      <c r="F373" s="241" t="s">
        <v>1554</v>
      </c>
      <c r="G373" s="40"/>
      <c r="H373" s="40"/>
      <c r="I373" s="236"/>
      <c r="J373" s="40"/>
      <c r="K373" s="40"/>
      <c r="L373" s="44"/>
      <c r="M373" s="237"/>
      <c r="N373" s="238"/>
      <c r="O373" s="91"/>
      <c r="P373" s="91"/>
      <c r="Q373" s="91"/>
      <c r="R373" s="91"/>
      <c r="S373" s="91"/>
      <c r="T373" s="92"/>
      <c r="U373" s="38"/>
      <c r="V373" s="38"/>
      <c r="W373" s="38"/>
      <c r="X373" s="38"/>
      <c r="Y373" s="38"/>
      <c r="Z373" s="38"/>
      <c r="AA373" s="38"/>
      <c r="AB373" s="38"/>
      <c r="AC373" s="38"/>
      <c r="AD373" s="38"/>
      <c r="AE373" s="38"/>
      <c r="AT373" s="17" t="s">
        <v>274</v>
      </c>
      <c r="AU373" s="17" t="s">
        <v>86</v>
      </c>
    </row>
    <row r="374" s="13" customFormat="1">
      <c r="A374" s="13"/>
      <c r="B374" s="253"/>
      <c r="C374" s="254"/>
      <c r="D374" s="234" t="s">
        <v>276</v>
      </c>
      <c r="E374" s="255" t="s">
        <v>1</v>
      </c>
      <c r="F374" s="256" t="s">
        <v>1555</v>
      </c>
      <c r="G374" s="254"/>
      <c r="H374" s="255" t="s">
        <v>1</v>
      </c>
      <c r="I374" s="257"/>
      <c r="J374" s="254"/>
      <c r="K374" s="254"/>
      <c r="L374" s="258"/>
      <c r="M374" s="259"/>
      <c r="N374" s="260"/>
      <c r="O374" s="260"/>
      <c r="P374" s="260"/>
      <c r="Q374" s="260"/>
      <c r="R374" s="260"/>
      <c r="S374" s="260"/>
      <c r="T374" s="261"/>
      <c r="U374" s="13"/>
      <c r="V374" s="13"/>
      <c r="W374" s="13"/>
      <c r="X374" s="13"/>
      <c r="Y374" s="13"/>
      <c r="Z374" s="13"/>
      <c r="AA374" s="13"/>
      <c r="AB374" s="13"/>
      <c r="AC374" s="13"/>
      <c r="AD374" s="13"/>
      <c r="AE374" s="13"/>
      <c r="AT374" s="262" t="s">
        <v>276</v>
      </c>
      <c r="AU374" s="262" t="s">
        <v>86</v>
      </c>
      <c r="AV374" s="13" t="s">
        <v>84</v>
      </c>
      <c r="AW374" s="13" t="s">
        <v>32</v>
      </c>
      <c r="AX374" s="13" t="s">
        <v>76</v>
      </c>
      <c r="AY374" s="262" t="s">
        <v>251</v>
      </c>
    </row>
    <row r="375" s="12" customFormat="1">
      <c r="A375" s="12"/>
      <c r="B375" s="242"/>
      <c r="C375" s="243"/>
      <c r="D375" s="234" t="s">
        <v>276</v>
      </c>
      <c r="E375" s="244" t="s">
        <v>1</v>
      </c>
      <c r="F375" s="245" t="s">
        <v>3396</v>
      </c>
      <c r="G375" s="243"/>
      <c r="H375" s="246">
        <v>669.12</v>
      </c>
      <c r="I375" s="247"/>
      <c r="J375" s="243"/>
      <c r="K375" s="243"/>
      <c r="L375" s="248"/>
      <c r="M375" s="249"/>
      <c r="N375" s="250"/>
      <c r="O375" s="250"/>
      <c r="P375" s="250"/>
      <c r="Q375" s="250"/>
      <c r="R375" s="250"/>
      <c r="S375" s="250"/>
      <c r="T375" s="251"/>
      <c r="U375" s="12"/>
      <c r="V375" s="12"/>
      <c r="W375" s="12"/>
      <c r="X375" s="12"/>
      <c r="Y375" s="12"/>
      <c r="Z375" s="12"/>
      <c r="AA375" s="12"/>
      <c r="AB375" s="12"/>
      <c r="AC375" s="12"/>
      <c r="AD375" s="12"/>
      <c r="AE375" s="12"/>
      <c r="AT375" s="252" t="s">
        <v>276</v>
      </c>
      <c r="AU375" s="252" t="s">
        <v>86</v>
      </c>
      <c r="AV375" s="12" t="s">
        <v>86</v>
      </c>
      <c r="AW375" s="12" t="s">
        <v>32</v>
      </c>
      <c r="AX375" s="12" t="s">
        <v>76</v>
      </c>
      <c r="AY375" s="252" t="s">
        <v>251</v>
      </c>
    </row>
    <row r="376" s="12" customFormat="1">
      <c r="A376" s="12"/>
      <c r="B376" s="242"/>
      <c r="C376" s="243"/>
      <c r="D376" s="234" t="s">
        <v>276</v>
      </c>
      <c r="E376" s="244" t="s">
        <v>1</v>
      </c>
      <c r="F376" s="245" t="s">
        <v>3382</v>
      </c>
      <c r="G376" s="243"/>
      <c r="H376" s="246">
        <v>688.79999999999995</v>
      </c>
      <c r="I376" s="247"/>
      <c r="J376" s="243"/>
      <c r="K376" s="243"/>
      <c r="L376" s="248"/>
      <c r="M376" s="249"/>
      <c r="N376" s="250"/>
      <c r="O376" s="250"/>
      <c r="P376" s="250"/>
      <c r="Q376" s="250"/>
      <c r="R376" s="250"/>
      <c r="S376" s="250"/>
      <c r="T376" s="251"/>
      <c r="U376" s="12"/>
      <c r="V376" s="12"/>
      <c r="W376" s="12"/>
      <c r="X376" s="12"/>
      <c r="Y376" s="12"/>
      <c r="Z376" s="12"/>
      <c r="AA376" s="12"/>
      <c r="AB376" s="12"/>
      <c r="AC376" s="12"/>
      <c r="AD376" s="12"/>
      <c r="AE376" s="12"/>
      <c r="AT376" s="252" t="s">
        <v>276</v>
      </c>
      <c r="AU376" s="252" t="s">
        <v>86</v>
      </c>
      <c r="AV376" s="12" t="s">
        <v>86</v>
      </c>
      <c r="AW376" s="12" t="s">
        <v>32</v>
      </c>
      <c r="AX376" s="12" t="s">
        <v>76</v>
      </c>
      <c r="AY376" s="252" t="s">
        <v>251</v>
      </c>
    </row>
    <row r="377" s="15" customFormat="1">
      <c r="A377" s="15"/>
      <c r="B377" s="274"/>
      <c r="C377" s="275"/>
      <c r="D377" s="234" t="s">
        <v>276</v>
      </c>
      <c r="E377" s="276" t="s">
        <v>1</v>
      </c>
      <c r="F377" s="277" t="s">
        <v>423</v>
      </c>
      <c r="G377" s="275"/>
      <c r="H377" s="278">
        <v>1357.9200000000001</v>
      </c>
      <c r="I377" s="279"/>
      <c r="J377" s="275"/>
      <c r="K377" s="275"/>
      <c r="L377" s="280"/>
      <c r="M377" s="281"/>
      <c r="N377" s="282"/>
      <c r="O377" s="282"/>
      <c r="P377" s="282"/>
      <c r="Q377" s="282"/>
      <c r="R377" s="282"/>
      <c r="S377" s="282"/>
      <c r="T377" s="283"/>
      <c r="U377" s="15"/>
      <c r="V377" s="15"/>
      <c r="W377" s="15"/>
      <c r="X377" s="15"/>
      <c r="Y377" s="15"/>
      <c r="Z377" s="15"/>
      <c r="AA377" s="15"/>
      <c r="AB377" s="15"/>
      <c r="AC377" s="15"/>
      <c r="AD377" s="15"/>
      <c r="AE377" s="15"/>
      <c r="AT377" s="284" t="s">
        <v>276</v>
      </c>
      <c r="AU377" s="284" t="s">
        <v>86</v>
      </c>
      <c r="AV377" s="15" t="s">
        <v>254</v>
      </c>
      <c r="AW377" s="15" t="s">
        <v>32</v>
      </c>
      <c r="AX377" s="15" t="s">
        <v>84</v>
      </c>
      <c r="AY377" s="284" t="s">
        <v>251</v>
      </c>
    </row>
    <row r="378" s="2" customFormat="1" ht="33" customHeight="1">
      <c r="A378" s="38"/>
      <c r="B378" s="39"/>
      <c r="C378" s="220" t="s">
        <v>1502</v>
      </c>
      <c r="D378" s="220" t="s">
        <v>255</v>
      </c>
      <c r="E378" s="221" t="s">
        <v>1558</v>
      </c>
      <c r="F378" s="222" t="s">
        <v>1559</v>
      </c>
      <c r="G378" s="223" t="s">
        <v>409</v>
      </c>
      <c r="H378" s="224">
        <v>656</v>
      </c>
      <c r="I378" s="225"/>
      <c r="J378" s="226">
        <f>ROUND(I378*H378,2)</f>
        <v>0</v>
      </c>
      <c r="K378" s="227"/>
      <c r="L378" s="44"/>
      <c r="M378" s="228" t="s">
        <v>1</v>
      </c>
      <c r="N378" s="229" t="s">
        <v>41</v>
      </c>
      <c r="O378" s="91"/>
      <c r="P378" s="230">
        <f>O378*H378</f>
        <v>0</v>
      </c>
      <c r="Q378" s="230">
        <v>0</v>
      </c>
      <c r="R378" s="230">
        <f>Q378*H378</f>
        <v>0</v>
      </c>
      <c r="S378" s="230">
        <v>0</v>
      </c>
      <c r="T378" s="231">
        <f>S378*H378</f>
        <v>0</v>
      </c>
      <c r="U378" s="38"/>
      <c r="V378" s="38"/>
      <c r="W378" s="38"/>
      <c r="X378" s="38"/>
      <c r="Y378" s="38"/>
      <c r="Z378" s="38"/>
      <c r="AA378" s="38"/>
      <c r="AB378" s="38"/>
      <c r="AC378" s="38"/>
      <c r="AD378" s="38"/>
      <c r="AE378" s="38"/>
      <c r="AR378" s="232" t="s">
        <v>254</v>
      </c>
      <c r="AT378" s="232" t="s">
        <v>255</v>
      </c>
      <c r="AU378" s="232" t="s">
        <v>86</v>
      </c>
      <c r="AY378" s="17" t="s">
        <v>251</v>
      </c>
      <c r="BE378" s="233">
        <f>IF(N378="základní",J378,0)</f>
        <v>0</v>
      </c>
      <c r="BF378" s="233">
        <f>IF(N378="snížená",J378,0)</f>
        <v>0</v>
      </c>
      <c r="BG378" s="233">
        <f>IF(N378="zákl. přenesená",J378,0)</f>
        <v>0</v>
      </c>
      <c r="BH378" s="233">
        <f>IF(N378="sníž. přenesená",J378,0)</f>
        <v>0</v>
      </c>
      <c r="BI378" s="233">
        <f>IF(N378="nulová",J378,0)</f>
        <v>0</v>
      </c>
      <c r="BJ378" s="17" t="s">
        <v>84</v>
      </c>
      <c r="BK378" s="233">
        <f>ROUND(I378*H378,2)</f>
        <v>0</v>
      </c>
      <c r="BL378" s="17" t="s">
        <v>254</v>
      </c>
      <c r="BM378" s="232" t="s">
        <v>3397</v>
      </c>
    </row>
    <row r="379" s="2" customFormat="1">
      <c r="A379" s="38"/>
      <c r="B379" s="39"/>
      <c r="C379" s="40"/>
      <c r="D379" s="234" t="s">
        <v>260</v>
      </c>
      <c r="E379" s="40"/>
      <c r="F379" s="235" t="s">
        <v>1561</v>
      </c>
      <c r="G379" s="40"/>
      <c r="H379" s="40"/>
      <c r="I379" s="236"/>
      <c r="J379" s="40"/>
      <c r="K379" s="40"/>
      <c r="L379" s="44"/>
      <c r="M379" s="237"/>
      <c r="N379" s="238"/>
      <c r="O379" s="91"/>
      <c r="P379" s="91"/>
      <c r="Q379" s="91"/>
      <c r="R379" s="91"/>
      <c r="S379" s="91"/>
      <c r="T379" s="92"/>
      <c r="U379" s="38"/>
      <c r="V379" s="38"/>
      <c r="W379" s="38"/>
      <c r="X379" s="38"/>
      <c r="Y379" s="38"/>
      <c r="Z379" s="38"/>
      <c r="AA379" s="38"/>
      <c r="AB379" s="38"/>
      <c r="AC379" s="38"/>
      <c r="AD379" s="38"/>
      <c r="AE379" s="38"/>
      <c r="AT379" s="17" t="s">
        <v>260</v>
      </c>
      <c r="AU379" s="17" t="s">
        <v>86</v>
      </c>
    </row>
    <row r="380" s="2" customFormat="1">
      <c r="A380" s="38"/>
      <c r="B380" s="39"/>
      <c r="C380" s="40"/>
      <c r="D380" s="240" t="s">
        <v>274</v>
      </c>
      <c r="E380" s="40"/>
      <c r="F380" s="241" t="s">
        <v>1562</v>
      </c>
      <c r="G380" s="40"/>
      <c r="H380" s="40"/>
      <c r="I380" s="236"/>
      <c r="J380" s="40"/>
      <c r="K380" s="40"/>
      <c r="L380" s="44"/>
      <c r="M380" s="237"/>
      <c r="N380" s="238"/>
      <c r="O380" s="91"/>
      <c r="P380" s="91"/>
      <c r="Q380" s="91"/>
      <c r="R380" s="91"/>
      <c r="S380" s="91"/>
      <c r="T380" s="92"/>
      <c r="U380" s="38"/>
      <c r="V380" s="38"/>
      <c r="W380" s="38"/>
      <c r="X380" s="38"/>
      <c r="Y380" s="38"/>
      <c r="Z380" s="38"/>
      <c r="AA380" s="38"/>
      <c r="AB380" s="38"/>
      <c r="AC380" s="38"/>
      <c r="AD380" s="38"/>
      <c r="AE380" s="38"/>
      <c r="AT380" s="17" t="s">
        <v>274</v>
      </c>
      <c r="AU380" s="17" t="s">
        <v>86</v>
      </c>
    </row>
    <row r="381" s="12" customFormat="1">
      <c r="A381" s="12"/>
      <c r="B381" s="242"/>
      <c r="C381" s="243"/>
      <c r="D381" s="234" t="s">
        <v>276</v>
      </c>
      <c r="E381" s="244" t="s">
        <v>1</v>
      </c>
      <c r="F381" s="245" t="s">
        <v>3398</v>
      </c>
      <c r="G381" s="243"/>
      <c r="H381" s="246">
        <v>656</v>
      </c>
      <c r="I381" s="247"/>
      <c r="J381" s="243"/>
      <c r="K381" s="243"/>
      <c r="L381" s="248"/>
      <c r="M381" s="249"/>
      <c r="N381" s="250"/>
      <c r="O381" s="250"/>
      <c r="P381" s="250"/>
      <c r="Q381" s="250"/>
      <c r="R381" s="250"/>
      <c r="S381" s="250"/>
      <c r="T381" s="251"/>
      <c r="U381" s="12"/>
      <c r="V381" s="12"/>
      <c r="W381" s="12"/>
      <c r="X381" s="12"/>
      <c r="Y381" s="12"/>
      <c r="Z381" s="12"/>
      <c r="AA381" s="12"/>
      <c r="AB381" s="12"/>
      <c r="AC381" s="12"/>
      <c r="AD381" s="12"/>
      <c r="AE381" s="12"/>
      <c r="AT381" s="252" t="s">
        <v>276</v>
      </c>
      <c r="AU381" s="252" t="s">
        <v>86</v>
      </c>
      <c r="AV381" s="12" t="s">
        <v>86</v>
      </c>
      <c r="AW381" s="12" t="s">
        <v>32</v>
      </c>
      <c r="AX381" s="12" t="s">
        <v>84</v>
      </c>
      <c r="AY381" s="252" t="s">
        <v>251</v>
      </c>
    </row>
    <row r="382" s="2" customFormat="1" ht="24.15" customHeight="1">
      <c r="A382" s="38"/>
      <c r="B382" s="39"/>
      <c r="C382" s="220" t="s">
        <v>1510</v>
      </c>
      <c r="D382" s="220" t="s">
        <v>255</v>
      </c>
      <c r="E382" s="221" t="s">
        <v>1565</v>
      </c>
      <c r="F382" s="222" t="s">
        <v>1566</v>
      </c>
      <c r="G382" s="223" t="s">
        <v>409</v>
      </c>
      <c r="H382" s="224">
        <v>669.12</v>
      </c>
      <c r="I382" s="225"/>
      <c r="J382" s="226">
        <f>ROUND(I382*H382,2)</f>
        <v>0</v>
      </c>
      <c r="K382" s="227"/>
      <c r="L382" s="44"/>
      <c r="M382" s="228" t="s">
        <v>1</v>
      </c>
      <c r="N382" s="229" t="s">
        <v>41</v>
      </c>
      <c r="O382" s="91"/>
      <c r="P382" s="230">
        <f>O382*H382</f>
        <v>0</v>
      </c>
      <c r="Q382" s="230">
        <v>0</v>
      </c>
      <c r="R382" s="230">
        <f>Q382*H382</f>
        <v>0</v>
      </c>
      <c r="S382" s="230">
        <v>0</v>
      </c>
      <c r="T382" s="231">
        <f>S382*H382</f>
        <v>0</v>
      </c>
      <c r="U382" s="38"/>
      <c r="V382" s="38"/>
      <c r="W382" s="38"/>
      <c r="X382" s="38"/>
      <c r="Y382" s="38"/>
      <c r="Z382" s="38"/>
      <c r="AA382" s="38"/>
      <c r="AB382" s="38"/>
      <c r="AC382" s="38"/>
      <c r="AD382" s="38"/>
      <c r="AE382" s="38"/>
      <c r="AR382" s="232" t="s">
        <v>254</v>
      </c>
      <c r="AT382" s="232" t="s">
        <v>255</v>
      </c>
      <c r="AU382" s="232" t="s">
        <v>86</v>
      </c>
      <c r="AY382" s="17" t="s">
        <v>251</v>
      </c>
      <c r="BE382" s="233">
        <f>IF(N382="základní",J382,0)</f>
        <v>0</v>
      </c>
      <c r="BF382" s="233">
        <f>IF(N382="snížená",J382,0)</f>
        <v>0</v>
      </c>
      <c r="BG382" s="233">
        <f>IF(N382="zákl. přenesená",J382,0)</f>
        <v>0</v>
      </c>
      <c r="BH382" s="233">
        <f>IF(N382="sníž. přenesená",J382,0)</f>
        <v>0</v>
      </c>
      <c r="BI382" s="233">
        <f>IF(N382="nulová",J382,0)</f>
        <v>0</v>
      </c>
      <c r="BJ382" s="17" t="s">
        <v>84</v>
      </c>
      <c r="BK382" s="233">
        <f>ROUND(I382*H382,2)</f>
        <v>0</v>
      </c>
      <c r="BL382" s="17" t="s">
        <v>254</v>
      </c>
      <c r="BM382" s="232" t="s">
        <v>3399</v>
      </c>
    </row>
    <row r="383" s="2" customFormat="1">
      <c r="A383" s="38"/>
      <c r="B383" s="39"/>
      <c r="C383" s="40"/>
      <c r="D383" s="234" t="s">
        <v>260</v>
      </c>
      <c r="E383" s="40"/>
      <c r="F383" s="235" t="s">
        <v>1568</v>
      </c>
      <c r="G383" s="40"/>
      <c r="H383" s="40"/>
      <c r="I383" s="236"/>
      <c r="J383" s="40"/>
      <c r="K383" s="40"/>
      <c r="L383" s="44"/>
      <c r="M383" s="237"/>
      <c r="N383" s="238"/>
      <c r="O383" s="91"/>
      <c r="P383" s="91"/>
      <c r="Q383" s="91"/>
      <c r="R383" s="91"/>
      <c r="S383" s="91"/>
      <c r="T383" s="92"/>
      <c r="U383" s="38"/>
      <c r="V383" s="38"/>
      <c r="W383" s="38"/>
      <c r="X383" s="38"/>
      <c r="Y383" s="38"/>
      <c r="Z383" s="38"/>
      <c r="AA383" s="38"/>
      <c r="AB383" s="38"/>
      <c r="AC383" s="38"/>
      <c r="AD383" s="38"/>
      <c r="AE383" s="38"/>
      <c r="AT383" s="17" t="s">
        <v>260</v>
      </c>
      <c r="AU383" s="17" t="s">
        <v>86</v>
      </c>
    </row>
    <row r="384" s="2" customFormat="1">
      <c r="A384" s="38"/>
      <c r="B384" s="39"/>
      <c r="C384" s="40"/>
      <c r="D384" s="240" t="s">
        <v>274</v>
      </c>
      <c r="E384" s="40"/>
      <c r="F384" s="241" t="s">
        <v>1569</v>
      </c>
      <c r="G384" s="40"/>
      <c r="H384" s="40"/>
      <c r="I384" s="236"/>
      <c r="J384" s="40"/>
      <c r="K384" s="40"/>
      <c r="L384" s="44"/>
      <c r="M384" s="237"/>
      <c r="N384" s="238"/>
      <c r="O384" s="91"/>
      <c r="P384" s="91"/>
      <c r="Q384" s="91"/>
      <c r="R384" s="91"/>
      <c r="S384" s="91"/>
      <c r="T384" s="92"/>
      <c r="U384" s="38"/>
      <c r="V384" s="38"/>
      <c r="W384" s="38"/>
      <c r="X384" s="38"/>
      <c r="Y384" s="38"/>
      <c r="Z384" s="38"/>
      <c r="AA384" s="38"/>
      <c r="AB384" s="38"/>
      <c r="AC384" s="38"/>
      <c r="AD384" s="38"/>
      <c r="AE384" s="38"/>
      <c r="AT384" s="17" t="s">
        <v>274</v>
      </c>
      <c r="AU384" s="17" t="s">
        <v>86</v>
      </c>
    </row>
    <row r="385" s="13" customFormat="1">
      <c r="A385" s="13"/>
      <c r="B385" s="253"/>
      <c r="C385" s="254"/>
      <c r="D385" s="234" t="s">
        <v>276</v>
      </c>
      <c r="E385" s="255" t="s">
        <v>1</v>
      </c>
      <c r="F385" s="256" t="s">
        <v>3400</v>
      </c>
      <c r="G385" s="254"/>
      <c r="H385" s="255" t="s">
        <v>1</v>
      </c>
      <c r="I385" s="257"/>
      <c r="J385" s="254"/>
      <c r="K385" s="254"/>
      <c r="L385" s="258"/>
      <c r="M385" s="259"/>
      <c r="N385" s="260"/>
      <c r="O385" s="260"/>
      <c r="P385" s="260"/>
      <c r="Q385" s="260"/>
      <c r="R385" s="260"/>
      <c r="S385" s="260"/>
      <c r="T385" s="261"/>
      <c r="U385" s="13"/>
      <c r="V385" s="13"/>
      <c r="W385" s="13"/>
      <c r="X385" s="13"/>
      <c r="Y385" s="13"/>
      <c r="Z385" s="13"/>
      <c r="AA385" s="13"/>
      <c r="AB385" s="13"/>
      <c r="AC385" s="13"/>
      <c r="AD385" s="13"/>
      <c r="AE385" s="13"/>
      <c r="AT385" s="262" t="s">
        <v>276</v>
      </c>
      <c r="AU385" s="262" t="s">
        <v>86</v>
      </c>
      <c r="AV385" s="13" t="s">
        <v>84</v>
      </c>
      <c r="AW385" s="13" t="s">
        <v>32</v>
      </c>
      <c r="AX385" s="13" t="s">
        <v>76</v>
      </c>
      <c r="AY385" s="262" t="s">
        <v>251</v>
      </c>
    </row>
    <row r="386" s="12" customFormat="1">
      <c r="A386" s="12"/>
      <c r="B386" s="242"/>
      <c r="C386" s="243"/>
      <c r="D386" s="234" t="s">
        <v>276</v>
      </c>
      <c r="E386" s="244" t="s">
        <v>1</v>
      </c>
      <c r="F386" s="245" t="s">
        <v>3396</v>
      </c>
      <c r="G386" s="243"/>
      <c r="H386" s="246">
        <v>669.12</v>
      </c>
      <c r="I386" s="247"/>
      <c r="J386" s="243"/>
      <c r="K386" s="243"/>
      <c r="L386" s="248"/>
      <c r="M386" s="249"/>
      <c r="N386" s="250"/>
      <c r="O386" s="250"/>
      <c r="P386" s="250"/>
      <c r="Q386" s="250"/>
      <c r="R386" s="250"/>
      <c r="S386" s="250"/>
      <c r="T386" s="251"/>
      <c r="U386" s="12"/>
      <c r="V386" s="12"/>
      <c r="W386" s="12"/>
      <c r="X386" s="12"/>
      <c r="Y386" s="12"/>
      <c r="Z386" s="12"/>
      <c r="AA386" s="12"/>
      <c r="AB386" s="12"/>
      <c r="AC386" s="12"/>
      <c r="AD386" s="12"/>
      <c r="AE386" s="12"/>
      <c r="AT386" s="252" t="s">
        <v>276</v>
      </c>
      <c r="AU386" s="252" t="s">
        <v>86</v>
      </c>
      <c r="AV386" s="12" t="s">
        <v>86</v>
      </c>
      <c r="AW386" s="12" t="s">
        <v>32</v>
      </c>
      <c r="AX386" s="12" t="s">
        <v>84</v>
      </c>
      <c r="AY386" s="252" t="s">
        <v>251</v>
      </c>
    </row>
    <row r="387" s="2" customFormat="1" ht="24.15" customHeight="1">
      <c r="A387" s="38"/>
      <c r="B387" s="39"/>
      <c r="C387" s="220" t="s">
        <v>1520</v>
      </c>
      <c r="D387" s="220" t="s">
        <v>255</v>
      </c>
      <c r="E387" s="221" t="s">
        <v>3401</v>
      </c>
      <c r="F387" s="222" t="s">
        <v>3402</v>
      </c>
      <c r="G387" s="223" t="s">
        <v>409</v>
      </c>
      <c r="H387" s="224">
        <v>6</v>
      </c>
      <c r="I387" s="225"/>
      <c r="J387" s="226">
        <f>ROUND(I387*H387,2)</f>
        <v>0</v>
      </c>
      <c r="K387" s="227"/>
      <c r="L387" s="44"/>
      <c r="M387" s="228" t="s">
        <v>1</v>
      </c>
      <c r="N387" s="229" t="s">
        <v>41</v>
      </c>
      <c r="O387" s="91"/>
      <c r="P387" s="230">
        <f>O387*H387</f>
        <v>0</v>
      </c>
      <c r="Q387" s="230">
        <v>0.19536000000000001</v>
      </c>
      <c r="R387" s="230">
        <f>Q387*H387</f>
        <v>1.1721600000000001</v>
      </c>
      <c r="S387" s="230">
        <v>0</v>
      </c>
      <c r="T387" s="231">
        <f>S387*H387</f>
        <v>0</v>
      </c>
      <c r="U387" s="38"/>
      <c r="V387" s="38"/>
      <c r="W387" s="38"/>
      <c r="X387" s="38"/>
      <c r="Y387" s="38"/>
      <c r="Z387" s="38"/>
      <c r="AA387" s="38"/>
      <c r="AB387" s="38"/>
      <c r="AC387" s="38"/>
      <c r="AD387" s="38"/>
      <c r="AE387" s="38"/>
      <c r="AR387" s="232" t="s">
        <v>254</v>
      </c>
      <c r="AT387" s="232" t="s">
        <v>255</v>
      </c>
      <c r="AU387" s="232" t="s">
        <v>86</v>
      </c>
      <c r="AY387" s="17" t="s">
        <v>251</v>
      </c>
      <c r="BE387" s="233">
        <f>IF(N387="základní",J387,0)</f>
        <v>0</v>
      </c>
      <c r="BF387" s="233">
        <f>IF(N387="snížená",J387,0)</f>
        <v>0</v>
      </c>
      <c r="BG387" s="233">
        <f>IF(N387="zákl. přenesená",J387,0)</f>
        <v>0</v>
      </c>
      <c r="BH387" s="233">
        <f>IF(N387="sníž. přenesená",J387,0)</f>
        <v>0</v>
      </c>
      <c r="BI387" s="233">
        <f>IF(N387="nulová",J387,0)</f>
        <v>0</v>
      </c>
      <c r="BJ387" s="17" t="s">
        <v>84</v>
      </c>
      <c r="BK387" s="233">
        <f>ROUND(I387*H387,2)</f>
        <v>0</v>
      </c>
      <c r="BL387" s="17" t="s">
        <v>254</v>
      </c>
      <c r="BM387" s="232" t="s">
        <v>3403</v>
      </c>
    </row>
    <row r="388" s="2" customFormat="1">
      <c r="A388" s="38"/>
      <c r="B388" s="39"/>
      <c r="C388" s="40"/>
      <c r="D388" s="234" t="s">
        <v>260</v>
      </c>
      <c r="E388" s="40"/>
      <c r="F388" s="235" t="s">
        <v>3404</v>
      </c>
      <c r="G388" s="40"/>
      <c r="H388" s="40"/>
      <c r="I388" s="236"/>
      <c r="J388" s="40"/>
      <c r="K388" s="40"/>
      <c r="L388" s="44"/>
      <c r="M388" s="237"/>
      <c r="N388" s="238"/>
      <c r="O388" s="91"/>
      <c r="P388" s="91"/>
      <c r="Q388" s="91"/>
      <c r="R388" s="91"/>
      <c r="S388" s="91"/>
      <c r="T388" s="92"/>
      <c r="U388" s="38"/>
      <c r="V388" s="38"/>
      <c r="W388" s="38"/>
      <c r="X388" s="38"/>
      <c r="Y388" s="38"/>
      <c r="Z388" s="38"/>
      <c r="AA388" s="38"/>
      <c r="AB388" s="38"/>
      <c r="AC388" s="38"/>
      <c r="AD388" s="38"/>
      <c r="AE388" s="38"/>
      <c r="AT388" s="17" t="s">
        <v>260</v>
      </c>
      <c r="AU388" s="17" t="s">
        <v>86</v>
      </c>
    </row>
    <row r="389" s="2" customFormat="1">
      <c r="A389" s="38"/>
      <c r="B389" s="39"/>
      <c r="C389" s="40"/>
      <c r="D389" s="240" t="s">
        <v>274</v>
      </c>
      <c r="E389" s="40"/>
      <c r="F389" s="241" t="s">
        <v>3405</v>
      </c>
      <c r="G389" s="40"/>
      <c r="H389" s="40"/>
      <c r="I389" s="236"/>
      <c r="J389" s="40"/>
      <c r="K389" s="40"/>
      <c r="L389" s="44"/>
      <c r="M389" s="237"/>
      <c r="N389" s="238"/>
      <c r="O389" s="91"/>
      <c r="P389" s="91"/>
      <c r="Q389" s="91"/>
      <c r="R389" s="91"/>
      <c r="S389" s="91"/>
      <c r="T389" s="92"/>
      <c r="U389" s="38"/>
      <c r="V389" s="38"/>
      <c r="W389" s="38"/>
      <c r="X389" s="38"/>
      <c r="Y389" s="38"/>
      <c r="Z389" s="38"/>
      <c r="AA389" s="38"/>
      <c r="AB389" s="38"/>
      <c r="AC389" s="38"/>
      <c r="AD389" s="38"/>
      <c r="AE389" s="38"/>
      <c r="AT389" s="17" t="s">
        <v>274</v>
      </c>
      <c r="AU389" s="17" t="s">
        <v>86</v>
      </c>
    </row>
    <row r="390" s="13" customFormat="1">
      <c r="A390" s="13"/>
      <c r="B390" s="253"/>
      <c r="C390" s="254"/>
      <c r="D390" s="234" t="s">
        <v>276</v>
      </c>
      <c r="E390" s="255" t="s">
        <v>1</v>
      </c>
      <c r="F390" s="256" t="s">
        <v>3406</v>
      </c>
      <c r="G390" s="254"/>
      <c r="H390" s="255" t="s">
        <v>1</v>
      </c>
      <c r="I390" s="257"/>
      <c r="J390" s="254"/>
      <c r="K390" s="254"/>
      <c r="L390" s="258"/>
      <c r="M390" s="259"/>
      <c r="N390" s="260"/>
      <c r="O390" s="260"/>
      <c r="P390" s="260"/>
      <c r="Q390" s="260"/>
      <c r="R390" s="260"/>
      <c r="S390" s="260"/>
      <c r="T390" s="261"/>
      <c r="U390" s="13"/>
      <c r="V390" s="13"/>
      <c r="W390" s="13"/>
      <c r="X390" s="13"/>
      <c r="Y390" s="13"/>
      <c r="Z390" s="13"/>
      <c r="AA390" s="13"/>
      <c r="AB390" s="13"/>
      <c r="AC390" s="13"/>
      <c r="AD390" s="13"/>
      <c r="AE390" s="13"/>
      <c r="AT390" s="262" t="s">
        <v>276</v>
      </c>
      <c r="AU390" s="262" t="s">
        <v>86</v>
      </c>
      <c r="AV390" s="13" t="s">
        <v>84</v>
      </c>
      <c r="AW390" s="13" t="s">
        <v>32</v>
      </c>
      <c r="AX390" s="13" t="s">
        <v>76</v>
      </c>
      <c r="AY390" s="262" t="s">
        <v>251</v>
      </c>
    </row>
    <row r="391" s="12" customFormat="1">
      <c r="A391" s="12"/>
      <c r="B391" s="242"/>
      <c r="C391" s="243"/>
      <c r="D391" s="234" t="s">
        <v>276</v>
      </c>
      <c r="E391" s="244" t="s">
        <v>1</v>
      </c>
      <c r="F391" s="245" t="s">
        <v>287</v>
      </c>
      <c r="G391" s="243"/>
      <c r="H391" s="246">
        <v>6</v>
      </c>
      <c r="I391" s="247"/>
      <c r="J391" s="243"/>
      <c r="K391" s="243"/>
      <c r="L391" s="248"/>
      <c r="M391" s="249"/>
      <c r="N391" s="250"/>
      <c r="O391" s="250"/>
      <c r="P391" s="250"/>
      <c r="Q391" s="250"/>
      <c r="R391" s="250"/>
      <c r="S391" s="250"/>
      <c r="T391" s="251"/>
      <c r="U391" s="12"/>
      <c r="V391" s="12"/>
      <c r="W391" s="12"/>
      <c r="X391" s="12"/>
      <c r="Y391" s="12"/>
      <c r="Z391" s="12"/>
      <c r="AA391" s="12"/>
      <c r="AB391" s="12"/>
      <c r="AC391" s="12"/>
      <c r="AD391" s="12"/>
      <c r="AE391" s="12"/>
      <c r="AT391" s="252" t="s">
        <v>276</v>
      </c>
      <c r="AU391" s="252" t="s">
        <v>86</v>
      </c>
      <c r="AV391" s="12" t="s">
        <v>86</v>
      </c>
      <c r="AW391" s="12" t="s">
        <v>32</v>
      </c>
      <c r="AX391" s="12" t="s">
        <v>84</v>
      </c>
      <c r="AY391" s="252" t="s">
        <v>251</v>
      </c>
    </row>
    <row r="392" s="2" customFormat="1" ht="16.5" customHeight="1">
      <c r="A392" s="38"/>
      <c r="B392" s="39"/>
      <c r="C392" s="292" t="s">
        <v>1527</v>
      </c>
      <c r="D392" s="292" t="s">
        <v>1133</v>
      </c>
      <c r="E392" s="293" t="s">
        <v>3407</v>
      </c>
      <c r="F392" s="294" t="s">
        <v>1704</v>
      </c>
      <c r="G392" s="295" t="s">
        <v>409</v>
      </c>
      <c r="H392" s="296">
        <v>6.1799999999999997</v>
      </c>
      <c r="I392" s="297"/>
      <c r="J392" s="298">
        <f>ROUND(I392*H392,2)</f>
        <v>0</v>
      </c>
      <c r="K392" s="299"/>
      <c r="L392" s="300"/>
      <c r="M392" s="301" t="s">
        <v>1</v>
      </c>
      <c r="N392" s="302" t="s">
        <v>41</v>
      </c>
      <c r="O392" s="91"/>
      <c r="P392" s="230">
        <f>O392*H392</f>
        <v>0</v>
      </c>
      <c r="Q392" s="230">
        <v>0.222</v>
      </c>
      <c r="R392" s="230">
        <f>Q392*H392</f>
        <v>1.3719599999999999</v>
      </c>
      <c r="S392" s="230">
        <v>0</v>
      </c>
      <c r="T392" s="231">
        <f>S392*H392</f>
        <v>0</v>
      </c>
      <c r="U392" s="38"/>
      <c r="V392" s="38"/>
      <c r="W392" s="38"/>
      <c r="X392" s="38"/>
      <c r="Y392" s="38"/>
      <c r="Z392" s="38"/>
      <c r="AA392" s="38"/>
      <c r="AB392" s="38"/>
      <c r="AC392" s="38"/>
      <c r="AD392" s="38"/>
      <c r="AE392" s="38"/>
      <c r="AR392" s="232" t="s">
        <v>299</v>
      </c>
      <c r="AT392" s="232" t="s">
        <v>1133</v>
      </c>
      <c r="AU392" s="232" t="s">
        <v>86</v>
      </c>
      <c r="AY392" s="17" t="s">
        <v>251</v>
      </c>
      <c r="BE392" s="233">
        <f>IF(N392="základní",J392,0)</f>
        <v>0</v>
      </c>
      <c r="BF392" s="233">
        <f>IF(N392="snížená",J392,0)</f>
        <v>0</v>
      </c>
      <c r="BG392" s="233">
        <f>IF(N392="zákl. přenesená",J392,0)</f>
        <v>0</v>
      </c>
      <c r="BH392" s="233">
        <f>IF(N392="sníž. přenesená",J392,0)</f>
        <v>0</v>
      </c>
      <c r="BI392" s="233">
        <f>IF(N392="nulová",J392,0)</f>
        <v>0</v>
      </c>
      <c r="BJ392" s="17" t="s">
        <v>84</v>
      </c>
      <c r="BK392" s="233">
        <f>ROUND(I392*H392,2)</f>
        <v>0</v>
      </c>
      <c r="BL392" s="17" t="s">
        <v>254</v>
      </c>
      <c r="BM392" s="232" t="s">
        <v>3408</v>
      </c>
    </row>
    <row r="393" s="2" customFormat="1">
      <c r="A393" s="38"/>
      <c r="B393" s="39"/>
      <c r="C393" s="40"/>
      <c r="D393" s="234" t="s">
        <v>260</v>
      </c>
      <c r="E393" s="40"/>
      <c r="F393" s="235" t="s">
        <v>1704</v>
      </c>
      <c r="G393" s="40"/>
      <c r="H393" s="40"/>
      <c r="I393" s="236"/>
      <c r="J393" s="40"/>
      <c r="K393" s="40"/>
      <c r="L393" s="44"/>
      <c r="M393" s="237"/>
      <c r="N393" s="238"/>
      <c r="O393" s="91"/>
      <c r="P393" s="91"/>
      <c r="Q393" s="91"/>
      <c r="R393" s="91"/>
      <c r="S393" s="91"/>
      <c r="T393" s="92"/>
      <c r="U393" s="38"/>
      <c r="V393" s="38"/>
      <c r="W393" s="38"/>
      <c r="X393" s="38"/>
      <c r="Y393" s="38"/>
      <c r="Z393" s="38"/>
      <c r="AA393" s="38"/>
      <c r="AB393" s="38"/>
      <c r="AC393" s="38"/>
      <c r="AD393" s="38"/>
      <c r="AE393" s="38"/>
      <c r="AT393" s="17" t="s">
        <v>260</v>
      </c>
      <c r="AU393" s="17" t="s">
        <v>86</v>
      </c>
    </row>
    <row r="394" s="12" customFormat="1">
      <c r="A394" s="12"/>
      <c r="B394" s="242"/>
      <c r="C394" s="243"/>
      <c r="D394" s="234" t="s">
        <v>276</v>
      </c>
      <c r="E394" s="244" t="s">
        <v>1</v>
      </c>
      <c r="F394" s="245" t="s">
        <v>287</v>
      </c>
      <c r="G394" s="243"/>
      <c r="H394" s="246">
        <v>6</v>
      </c>
      <c r="I394" s="247"/>
      <c r="J394" s="243"/>
      <c r="K394" s="243"/>
      <c r="L394" s="248"/>
      <c r="M394" s="249"/>
      <c r="N394" s="250"/>
      <c r="O394" s="250"/>
      <c r="P394" s="250"/>
      <c r="Q394" s="250"/>
      <c r="R394" s="250"/>
      <c r="S394" s="250"/>
      <c r="T394" s="251"/>
      <c r="U394" s="12"/>
      <c r="V394" s="12"/>
      <c r="W394" s="12"/>
      <c r="X394" s="12"/>
      <c r="Y394" s="12"/>
      <c r="Z394" s="12"/>
      <c r="AA394" s="12"/>
      <c r="AB394" s="12"/>
      <c r="AC394" s="12"/>
      <c r="AD394" s="12"/>
      <c r="AE394" s="12"/>
      <c r="AT394" s="252" t="s">
        <v>276</v>
      </c>
      <c r="AU394" s="252" t="s">
        <v>86</v>
      </c>
      <c r="AV394" s="12" t="s">
        <v>86</v>
      </c>
      <c r="AW394" s="12" t="s">
        <v>32</v>
      </c>
      <c r="AX394" s="12" t="s">
        <v>84</v>
      </c>
      <c r="AY394" s="252" t="s">
        <v>251</v>
      </c>
    </row>
    <row r="395" s="12" customFormat="1">
      <c r="A395" s="12"/>
      <c r="B395" s="242"/>
      <c r="C395" s="243"/>
      <c r="D395" s="234" t="s">
        <v>276</v>
      </c>
      <c r="E395" s="243"/>
      <c r="F395" s="245" t="s">
        <v>3409</v>
      </c>
      <c r="G395" s="243"/>
      <c r="H395" s="246">
        <v>6.1799999999999997</v>
      </c>
      <c r="I395" s="247"/>
      <c r="J395" s="243"/>
      <c r="K395" s="243"/>
      <c r="L395" s="248"/>
      <c r="M395" s="249"/>
      <c r="N395" s="250"/>
      <c r="O395" s="250"/>
      <c r="P395" s="250"/>
      <c r="Q395" s="250"/>
      <c r="R395" s="250"/>
      <c r="S395" s="250"/>
      <c r="T395" s="251"/>
      <c r="U395" s="12"/>
      <c r="V395" s="12"/>
      <c r="W395" s="12"/>
      <c r="X395" s="12"/>
      <c r="Y395" s="12"/>
      <c r="Z395" s="12"/>
      <c r="AA395" s="12"/>
      <c r="AB395" s="12"/>
      <c r="AC395" s="12"/>
      <c r="AD395" s="12"/>
      <c r="AE395" s="12"/>
      <c r="AT395" s="252" t="s">
        <v>276</v>
      </c>
      <c r="AU395" s="252" t="s">
        <v>86</v>
      </c>
      <c r="AV395" s="12" t="s">
        <v>86</v>
      </c>
      <c r="AW395" s="12" t="s">
        <v>4</v>
      </c>
      <c r="AX395" s="12" t="s">
        <v>84</v>
      </c>
      <c r="AY395" s="252" t="s">
        <v>251</v>
      </c>
    </row>
    <row r="396" s="2" customFormat="1" ht="21.75" customHeight="1">
      <c r="A396" s="38"/>
      <c r="B396" s="39"/>
      <c r="C396" s="220" t="s">
        <v>1534</v>
      </c>
      <c r="D396" s="220" t="s">
        <v>255</v>
      </c>
      <c r="E396" s="221" t="s">
        <v>1610</v>
      </c>
      <c r="F396" s="222" t="s">
        <v>1611</v>
      </c>
      <c r="G396" s="223" t="s">
        <v>802</v>
      </c>
      <c r="H396" s="224">
        <v>8</v>
      </c>
      <c r="I396" s="225"/>
      <c r="J396" s="226">
        <f>ROUND(I396*H396,2)</f>
        <v>0</v>
      </c>
      <c r="K396" s="227"/>
      <c r="L396" s="44"/>
      <c r="M396" s="228" t="s">
        <v>1</v>
      </c>
      <c r="N396" s="229" t="s">
        <v>41</v>
      </c>
      <c r="O396" s="91"/>
      <c r="P396" s="230">
        <f>O396*H396</f>
        <v>0</v>
      </c>
      <c r="Q396" s="230">
        <v>0.0035999999999999999</v>
      </c>
      <c r="R396" s="230">
        <f>Q396*H396</f>
        <v>0.028799999999999999</v>
      </c>
      <c r="S396" s="230">
        <v>0</v>
      </c>
      <c r="T396" s="231">
        <f>S396*H396</f>
        <v>0</v>
      </c>
      <c r="U396" s="38"/>
      <c r="V396" s="38"/>
      <c r="W396" s="38"/>
      <c r="X396" s="38"/>
      <c r="Y396" s="38"/>
      <c r="Z396" s="38"/>
      <c r="AA396" s="38"/>
      <c r="AB396" s="38"/>
      <c r="AC396" s="38"/>
      <c r="AD396" s="38"/>
      <c r="AE396" s="38"/>
      <c r="AR396" s="232" t="s">
        <v>254</v>
      </c>
      <c r="AT396" s="232" t="s">
        <v>255</v>
      </c>
      <c r="AU396" s="232" t="s">
        <v>86</v>
      </c>
      <c r="AY396" s="17" t="s">
        <v>251</v>
      </c>
      <c r="BE396" s="233">
        <f>IF(N396="základní",J396,0)</f>
        <v>0</v>
      </c>
      <c r="BF396" s="233">
        <f>IF(N396="snížená",J396,0)</f>
        <v>0</v>
      </c>
      <c r="BG396" s="233">
        <f>IF(N396="zákl. přenesená",J396,0)</f>
        <v>0</v>
      </c>
      <c r="BH396" s="233">
        <f>IF(N396="sníž. přenesená",J396,0)</f>
        <v>0</v>
      </c>
      <c r="BI396" s="233">
        <f>IF(N396="nulová",J396,0)</f>
        <v>0</v>
      </c>
      <c r="BJ396" s="17" t="s">
        <v>84</v>
      </c>
      <c r="BK396" s="233">
        <f>ROUND(I396*H396,2)</f>
        <v>0</v>
      </c>
      <c r="BL396" s="17" t="s">
        <v>254</v>
      </c>
      <c r="BM396" s="232" t="s">
        <v>3410</v>
      </c>
    </row>
    <row r="397" s="2" customFormat="1">
      <c r="A397" s="38"/>
      <c r="B397" s="39"/>
      <c r="C397" s="40"/>
      <c r="D397" s="234" t="s">
        <v>260</v>
      </c>
      <c r="E397" s="40"/>
      <c r="F397" s="235" t="s">
        <v>1613</v>
      </c>
      <c r="G397" s="40"/>
      <c r="H397" s="40"/>
      <c r="I397" s="236"/>
      <c r="J397" s="40"/>
      <c r="K397" s="40"/>
      <c r="L397" s="44"/>
      <c r="M397" s="237"/>
      <c r="N397" s="238"/>
      <c r="O397" s="91"/>
      <c r="P397" s="91"/>
      <c r="Q397" s="91"/>
      <c r="R397" s="91"/>
      <c r="S397" s="91"/>
      <c r="T397" s="92"/>
      <c r="U397" s="38"/>
      <c r="V397" s="38"/>
      <c r="W397" s="38"/>
      <c r="X397" s="38"/>
      <c r="Y397" s="38"/>
      <c r="Z397" s="38"/>
      <c r="AA397" s="38"/>
      <c r="AB397" s="38"/>
      <c r="AC397" s="38"/>
      <c r="AD397" s="38"/>
      <c r="AE397" s="38"/>
      <c r="AT397" s="17" t="s">
        <v>260</v>
      </c>
      <c r="AU397" s="17" t="s">
        <v>86</v>
      </c>
    </row>
    <row r="398" s="13" customFormat="1">
      <c r="A398" s="13"/>
      <c r="B398" s="253"/>
      <c r="C398" s="254"/>
      <c r="D398" s="234" t="s">
        <v>276</v>
      </c>
      <c r="E398" s="255" t="s">
        <v>1</v>
      </c>
      <c r="F398" s="256" t="s">
        <v>1614</v>
      </c>
      <c r="G398" s="254"/>
      <c r="H398" s="255" t="s">
        <v>1</v>
      </c>
      <c r="I398" s="257"/>
      <c r="J398" s="254"/>
      <c r="K398" s="254"/>
      <c r="L398" s="258"/>
      <c r="M398" s="259"/>
      <c r="N398" s="260"/>
      <c r="O398" s="260"/>
      <c r="P398" s="260"/>
      <c r="Q398" s="260"/>
      <c r="R398" s="260"/>
      <c r="S398" s="260"/>
      <c r="T398" s="261"/>
      <c r="U398" s="13"/>
      <c r="V398" s="13"/>
      <c r="W398" s="13"/>
      <c r="X398" s="13"/>
      <c r="Y398" s="13"/>
      <c r="Z398" s="13"/>
      <c r="AA398" s="13"/>
      <c r="AB398" s="13"/>
      <c r="AC398" s="13"/>
      <c r="AD398" s="13"/>
      <c r="AE398" s="13"/>
      <c r="AT398" s="262" t="s">
        <v>276</v>
      </c>
      <c r="AU398" s="262" t="s">
        <v>86</v>
      </c>
      <c r="AV398" s="13" t="s">
        <v>84</v>
      </c>
      <c r="AW398" s="13" t="s">
        <v>32</v>
      </c>
      <c r="AX398" s="13" t="s">
        <v>76</v>
      </c>
      <c r="AY398" s="262" t="s">
        <v>251</v>
      </c>
    </row>
    <row r="399" s="12" customFormat="1">
      <c r="A399" s="12"/>
      <c r="B399" s="242"/>
      <c r="C399" s="243"/>
      <c r="D399" s="234" t="s">
        <v>276</v>
      </c>
      <c r="E399" s="244" t="s">
        <v>1</v>
      </c>
      <c r="F399" s="245" t="s">
        <v>3411</v>
      </c>
      <c r="G399" s="243"/>
      <c r="H399" s="246">
        <v>8</v>
      </c>
      <c r="I399" s="247"/>
      <c r="J399" s="243"/>
      <c r="K399" s="243"/>
      <c r="L399" s="248"/>
      <c r="M399" s="249"/>
      <c r="N399" s="250"/>
      <c r="O399" s="250"/>
      <c r="P399" s="250"/>
      <c r="Q399" s="250"/>
      <c r="R399" s="250"/>
      <c r="S399" s="250"/>
      <c r="T399" s="251"/>
      <c r="U399" s="12"/>
      <c r="V399" s="12"/>
      <c r="W399" s="12"/>
      <c r="X399" s="12"/>
      <c r="Y399" s="12"/>
      <c r="Z399" s="12"/>
      <c r="AA399" s="12"/>
      <c r="AB399" s="12"/>
      <c r="AC399" s="12"/>
      <c r="AD399" s="12"/>
      <c r="AE399" s="12"/>
      <c r="AT399" s="252" t="s">
        <v>276</v>
      </c>
      <c r="AU399" s="252" t="s">
        <v>86</v>
      </c>
      <c r="AV399" s="12" t="s">
        <v>86</v>
      </c>
      <c r="AW399" s="12" t="s">
        <v>32</v>
      </c>
      <c r="AX399" s="12" t="s">
        <v>76</v>
      </c>
      <c r="AY399" s="252" t="s">
        <v>251</v>
      </c>
    </row>
    <row r="400" s="15" customFormat="1">
      <c r="A400" s="15"/>
      <c r="B400" s="274"/>
      <c r="C400" s="275"/>
      <c r="D400" s="234" t="s">
        <v>276</v>
      </c>
      <c r="E400" s="276" t="s">
        <v>1</v>
      </c>
      <c r="F400" s="277" t="s">
        <v>423</v>
      </c>
      <c r="G400" s="275"/>
      <c r="H400" s="278">
        <v>8</v>
      </c>
      <c r="I400" s="279"/>
      <c r="J400" s="275"/>
      <c r="K400" s="275"/>
      <c r="L400" s="280"/>
      <c r="M400" s="281"/>
      <c r="N400" s="282"/>
      <c r="O400" s="282"/>
      <c r="P400" s="282"/>
      <c r="Q400" s="282"/>
      <c r="R400" s="282"/>
      <c r="S400" s="282"/>
      <c r="T400" s="283"/>
      <c r="U400" s="15"/>
      <c r="V400" s="15"/>
      <c r="W400" s="15"/>
      <c r="X400" s="15"/>
      <c r="Y400" s="15"/>
      <c r="Z400" s="15"/>
      <c r="AA400" s="15"/>
      <c r="AB400" s="15"/>
      <c r="AC400" s="15"/>
      <c r="AD400" s="15"/>
      <c r="AE400" s="15"/>
      <c r="AT400" s="284" t="s">
        <v>276</v>
      </c>
      <c r="AU400" s="284" t="s">
        <v>86</v>
      </c>
      <c r="AV400" s="15" t="s">
        <v>254</v>
      </c>
      <c r="AW400" s="15" t="s">
        <v>32</v>
      </c>
      <c r="AX400" s="15" t="s">
        <v>84</v>
      </c>
      <c r="AY400" s="284" t="s">
        <v>251</v>
      </c>
    </row>
    <row r="401" s="11" customFormat="1" ht="22.8" customHeight="1">
      <c r="A401" s="11"/>
      <c r="B401" s="206"/>
      <c r="C401" s="207"/>
      <c r="D401" s="208" t="s">
        <v>75</v>
      </c>
      <c r="E401" s="272" t="s">
        <v>299</v>
      </c>
      <c r="F401" s="272" t="s">
        <v>1855</v>
      </c>
      <c r="G401" s="207"/>
      <c r="H401" s="207"/>
      <c r="I401" s="210"/>
      <c r="J401" s="273">
        <f>BK401</f>
        <v>0</v>
      </c>
      <c r="K401" s="207"/>
      <c r="L401" s="212"/>
      <c r="M401" s="213"/>
      <c r="N401" s="214"/>
      <c r="O401" s="214"/>
      <c r="P401" s="215">
        <f>SUM(P402:P474)</f>
        <v>0</v>
      </c>
      <c r="Q401" s="214"/>
      <c r="R401" s="215">
        <f>SUM(R402:R474)</f>
        <v>4.4801288599999998</v>
      </c>
      <c r="S401" s="214"/>
      <c r="T401" s="216">
        <f>SUM(T402:T474)</f>
        <v>0</v>
      </c>
      <c r="U401" s="11"/>
      <c r="V401" s="11"/>
      <c r="W401" s="11"/>
      <c r="X401" s="11"/>
      <c r="Y401" s="11"/>
      <c r="Z401" s="11"/>
      <c r="AA401" s="11"/>
      <c r="AB401" s="11"/>
      <c r="AC401" s="11"/>
      <c r="AD401" s="11"/>
      <c r="AE401" s="11"/>
      <c r="AR401" s="217" t="s">
        <v>84</v>
      </c>
      <c r="AT401" s="218" t="s">
        <v>75</v>
      </c>
      <c r="AU401" s="218" t="s">
        <v>84</v>
      </c>
      <c r="AY401" s="217" t="s">
        <v>251</v>
      </c>
      <c r="BK401" s="219">
        <f>SUM(BK402:BK474)</f>
        <v>0</v>
      </c>
    </row>
    <row r="402" s="2" customFormat="1" ht="16.5" customHeight="1">
      <c r="A402" s="38"/>
      <c r="B402" s="39"/>
      <c r="C402" s="220" t="s">
        <v>1542</v>
      </c>
      <c r="D402" s="220" t="s">
        <v>255</v>
      </c>
      <c r="E402" s="221" t="s">
        <v>1857</v>
      </c>
      <c r="F402" s="222" t="s">
        <v>1858</v>
      </c>
      <c r="G402" s="223" t="s">
        <v>258</v>
      </c>
      <c r="H402" s="224">
        <v>4</v>
      </c>
      <c r="I402" s="225"/>
      <c r="J402" s="226">
        <f>ROUND(I402*H402,2)</f>
        <v>0</v>
      </c>
      <c r="K402" s="227"/>
      <c r="L402" s="44"/>
      <c r="M402" s="228" t="s">
        <v>1</v>
      </c>
      <c r="N402" s="229" t="s">
        <v>41</v>
      </c>
      <c r="O402" s="91"/>
      <c r="P402" s="230">
        <f>O402*H402</f>
        <v>0</v>
      </c>
      <c r="Q402" s="230">
        <v>0</v>
      </c>
      <c r="R402" s="230">
        <f>Q402*H402</f>
        <v>0</v>
      </c>
      <c r="S402" s="230">
        <v>0</v>
      </c>
      <c r="T402" s="231">
        <f>S402*H402</f>
        <v>0</v>
      </c>
      <c r="U402" s="38"/>
      <c r="V402" s="38"/>
      <c r="W402" s="38"/>
      <c r="X402" s="38"/>
      <c r="Y402" s="38"/>
      <c r="Z402" s="38"/>
      <c r="AA402" s="38"/>
      <c r="AB402" s="38"/>
      <c r="AC402" s="38"/>
      <c r="AD402" s="38"/>
      <c r="AE402" s="38"/>
      <c r="AR402" s="232" t="s">
        <v>254</v>
      </c>
      <c r="AT402" s="232" t="s">
        <v>255</v>
      </c>
      <c r="AU402" s="232" t="s">
        <v>86</v>
      </c>
      <c r="AY402" s="17" t="s">
        <v>251</v>
      </c>
      <c r="BE402" s="233">
        <f>IF(N402="základní",J402,0)</f>
        <v>0</v>
      </c>
      <c r="BF402" s="233">
        <f>IF(N402="snížená",J402,0)</f>
        <v>0</v>
      </c>
      <c r="BG402" s="233">
        <f>IF(N402="zákl. přenesená",J402,0)</f>
        <v>0</v>
      </c>
      <c r="BH402" s="233">
        <f>IF(N402="sníž. přenesená",J402,0)</f>
        <v>0</v>
      </c>
      <c r="BI402" s="233">
        <f>IF(N402="nulová",J402,0)</f>
        <v>0</v>
      </c>
      <c r="BJ402" s="17" t="s">
        <v>84</v>
      </c>
      <c r="BK402" s="233">
        <f>ROUND(I402*H402,2)</f>
        <v>0</v>
      </c>
      <c r="BL402" s="17" t="s">
        <v>254</v>
      </c>
      <c r="BM402" s="232" t="s">
        <v>3412</v>
      </c>
    </row>
    <row r="403" s="2" customFormat="1">
      <c r="A403" s="38"/>
      <c r="B403" s="39"/>
      <c r="C403" s="40"/>
      <c r="D403" s="234" t="s">
        <v>260</v>
      </c>
      <c r="E403" s="40"/>
      <c r="F403" s="235" t="s">
        <v>1860</v>
      </c>
      <c r="G403" s="40"/>
      <c r="H403" s="40"/>
      <c r="I403" s="236"/>
      <c r="J403" s="40"/>
      <c r="K403" s="40"/>
      <c r="L403" s="44"/>
      <c r="M403" s="237"/>
      <c r="N403" s="238"/>
      <c r="O403" s="91"/>
      <c r="P403" s="91"/>
      <c r="Q403" s="91"/>
      <c r="R403" s="91"/>
      <c r="S403" s="91"/>
      <c r="T403" s="92"/>
      <c r="U403" s="38"/>
      <c r="V403" s="38"/>
      <c r="W403" s="38"/>
      <c r="X403" s="38"/>
      <c r="Y403" s="38"/>
      <c r="Z403" s="38"/>
      <c r="AA403" s="38"/>
      <c r="AB403" s="38"/>
      <c r="AC403" s="38"/>
      <c r="AD403" s="38"/>
      <c r="AE403" s="38"/>
      <c r="AT403" s="17" t="s">
        <v>260</v>
      </c>
      <c r="AU403" s="17" t="s">
        <v>86</v>
      </c>
    </row>
    <row r="404" s="2" customFormat="1">
      <c r="A404" s="38"/>
      <c r="B404" s="39"/>
      <c r="C404" s="40"/>
      <c r="D404" s="234" t="s">
        <v>262</v>
      </c>
      <c r="E404" s="40"/>
      <c r="F404" s="239" t="s">
        <v>1861</v>
      </c>
      <c r="G404" s="40"/>
      <c r="H404" s="40"/>
      <c r="I404" s="236"/>
      <c r="J404" s="40"/>
      <c r="K404" s="40"/>
      <c r="L404" s="44"/>
      <c r="M404" s="237"/>
      <c r="N404" s="238"/>
      <c r="O404" s="91"/>
      <c r="P404" s="91"/>
      <c r="Q404" s="91"/>
      <c r="R404" s="91"/>
      <c r="S404" s="91"/>
      <c r="T404" s="92"/>
      <c r="U404" s="38"/>
      <c r="V404" s="38"/>
      <c r="W404" s="38"/>
      <c r="X404" s="38"/>
      <c r="Y404" s="38"/>
      <c r="Z404" s="38"/>
      <c r="AA404" s="38"/>
      <c r="AB404" s="38"/>
      <c r="AC404" s="38"/>
      <c r="AD404" s="38"/>
      <c r="AE404" s="38"/>
      <c r="AT404" s="17" t="s">
        <v>262</v>
      </c>
      <c r="AU404" s="17" t="s">
        <v>86</v>
      </c>
    </row>
    <row r="405" s="12" customFormat="1">
      <c r="A405" s="12"/>
      <c r="B405" s="242"/>
      <c r="C405" s="243"/>
      <c r="D405" s="234" t="s">
        <v>276</v>
      </c>
      <c r="E405" s="244" t="s">
        <v>1</v>
      </c>
      <c r="F405" s="245" t="s">
        <v>254</v>
      </c>
      <c r="G405" s="243"/>
      <c r="H405" s="246">
        <v>4</v>
      </c>
      <c r="I405" s="247"/>
      <c r="J405" s="243"/>
      <c r="K405" s="243"/>
      <c r="L405" s="248"/>
      <c r="M405" s="249"/>
      <c r="N405" s="250"/>
      <c r="O405" s="250"/>
      <c r="P405" s="250"/>
      <c r="Q405" s="250"/>
      <c r="R405" s="250"/>
      <c r="S405" s="250"/>
      <c r="T405" s="251"/>
      <c r="U405" s="12"/>
      <c r="V405" s="12"/>
      <c r="W405" s="12"/>
      <c r="X405" s="12"/>
      <c r="Y405" s="12"/>
      <c r="Z405" s="12"/>
      <c r="AA405" s="12"/>
      <c r="AB405" s="12"/>
      <c r="AC405" s="12"/>
      <c r="AD405" s="12"/>
      <c r="AE405" s="12"/>
      <c r="AT405" s="252" t="s">
        <v>276</v>
      </c>
      <c r="AU405" s="252" t="s">
        <v>86</v>
      </c>
      <c r="AV405" s="12" t="s">
        <v>86</v>
      </c>
      <c r="AW405" s="12" t="s">
        <v>32</v>
      </c>
      <c r="AX405" s="12" t="s">
        <v>84</v>
      </c>
      <c r="AY405" s="252" t="s">
        <v>251</v>
      </c>
    </row>
    <row r="406" s="2" customFormat="1" ht="24.15" customHeight="1">
      <c r="A406" s="38"/>
      <c r="B406" s="39"/>
      <c r="C406" s="220" t="s">
        <v>1549</v>
      </c>
      <c r="D406" s="220" t="s">
        <v>255</v>
      </c>
      <c r="E406" s="221" t="s">
        <v>1863</v>
      </c>
      <c r="F406" s="222" t="s">
        <v>1864</v>
      </c>
      <c r="G406" s="223" t="s">
        <v>802</v>
      </c>
      <c r="H406" s="224">
        <v>17.5</v>
      </c>
      <c r="I406" s="225"/>
      <c r="J406" s="226">
        <f>ROUND(I406*H406,2)</f>
        <v>0</v>
      </c>
      <c r="K406" s="227"/>
      <c r="L406" s="44"/>
      <c r="M406" s="228" t="s">
        <v>1</v>
      </c>
      <c r="N406" s="229" t="s">
        <v>41</v>
      </c>
      <c r="O406" s="91"/>
      <c r="P406" s="230">
        <f>O406*H406</f>
        <v>0</v>
      </c>
      <c r="Q406" s="230">
        <v>1.0000000000000001E-05</v>
      </c>
      <c r="R406" s="230">
        <f>Q406*H406</f>
        <v>0.00017500000000000003</v>
      </c>
      <c r="S406" s="230">
        <v>0</v>
      </c>
      <c r="T406" s="231">
        <f>S406*H406</f>
        <v>0</v>
      </c>
      <c r="U406" s="38"/>
      <c r="V406" s="38"/>
      <c r="W406" s="38"/>
      <c r="X406" s="38"/>
      <c r="Y406" s="38"/>
      <c r="Z406" s="38"/>
      <c r="AA406" s="38"/>
      <c r="AB406" s="38"/>
      <c r="AC406" s="38"/>
      <c r="AD406" s="38"/>
      <c r="AE406" s="38"/>
      <c r="AR406" s="232" t="s">
        <v>254</v>
      </c>
      <c r="AT406" s="232" t="s">
        <v>255</v>
      </c>
      <c r="AU406" s="232" t="s">
        <v>86</v>
      </c>
      <c r="AY406" s="17" t="s">
        <v>251</v>
      </c>
      <c r="BE406" s="233">
        <f>IF(N406="základní",J406,0)</f>
        <v>0</v>
      </c>
      <c r="BF406" s="233">
        <f>IF(N406="snížená",J406,0)</f>
        <v>0</v>
      </c>
      <c r="BG406" s="233">
        <f>IF(N406="zákl. přenesená",J406,0)</f>
        <v>0</v>
      </c>
      <c r="BH406" s="233">
        <f>IF(N406="sníž. přenesená",J406,0)</f>
        <v>0</v>
      </c>
      <c r="BI406" s="233">
        <f>IF(N406="nulová",J406,0)</f>
        <v>0</v>
      </c>
      <c r="BJ406" s="17" t="s">
        <v>84</v>
      </c>
      <c r="BK406" s="233">
        <f>ROUND(I406*H406,2)</f>
        <v>0</v>
      </c>
      <c r="BL406" s="17" t="s">
        <v>254</v>
      </c>
      <c r="BM406" s="232" t="s">
        <v>3413</v>
      </c>
    </row>
    <row r="407" s="2" customFormat="1">
      <c r="A407" s="38"/>
      <c r="B407" s="39"/>
      <c r="C407" s="40"/>
      <c r="D407" s="234" t="s">
        <v>260</v>
      </c>
      <c r="E407" s="40"/>
      <c r="F407" s="235" t="s">
        <v>1866</v>
      </c>
      <c r="G407" s="40"/>
      <c r="H407" s="40"/>
      <c r="I407" s="236"/>
      <c r="J407" s="40"/>
      <c r="K407" s="40"/>
      <c r="L407" s="44"/>
      <c r="M407" s="237"/>
      <c r="N407" s="238"/>
      <c r="O407" s="91"/>
      <c r="P407" s="91"/>
      <c r="Q407" s="91"/>
      <c r="R407" s="91"/>
      <c r="S407" s="91"/>
      <c r="T407" s="92"/>
      <c r="U407" s="38"/>
      <c r="V407" s="38"/>
      <c r="W407" s="38"/>
      <c r="X407" s="38"/>
      <c r="Y407" s="38"/>
      <c r="Z407" s="38"/>
      <c r="AA407" s="38"/>
      <c r="AB407" s="38"/>
      <c r="AC407" s="38"/>
      <c r="AD407" s="38"/>
      <c r="AE407" s="38"/>
      <c r="AT407" s="17" t="s">
        <v>260</v>
      </c>
      <c r="AU407" s="17" t="s">
        <v>86</v>
      </c>
    </row>
    <row r="408" s="2" customFormat="1">
      <c r="A408" s="38"/>
      <c r="B408" s="39"/>
      <c r="C408" s="40"/>
      <c r="D408" s="240" t="s">
        <v>274</v>
      </c>
      <c r="E408" s="40"/>
      <c r="F408" s="241" t="s">
        <v>1867</v>
      </c>
      <c r="G408" s="40"/>
      <c r="H408" s="40"/>
      <c r="I408" s="236"/>
      <c r="J408" s="40"/>
      <c r="K408" s="40"/>
      <c r="L408" s="44"/>
      <c r="M408" s="237"/>
      <c r="N408" s="238"/>
      <c r="O408" s="91"/>
      <c r="P408" s="91"/>
      <c r="Q408" s="91"/>
      <c r="R408" s="91"/>
      <c r="S408" s="91"/>
      <c r="T408" s="92"/>
      <c r="U408" s="38"/>
      <c r="V408" s="38"/>
      <c r="W408" s="38"/>
      <c r="X408" s="38"/>
      <c r="Y408" s="38"/>
      <c r="Z408" s="38"/>
      <c r="AA408" s="38"/>
      <c r="AB408" s="38"/>
      <c r="AC408" s="38"/>
      <c r="AD408" s="38"/>
      <c r="AE408" s="38"/>
      <c r="AT408" s="17" t="s">
        <v>274</v>
      </c>
      <c r="AU408" s="17" t="s">
        <v>86</v>
      </c>
    </row>
    <row r="409" s="13" customFormat="1">
      <c r="A409" s="13"/>
      <c r="B409" s="253"/>
      <c r="C409" s="254"/>
      <c r="D409" s="234" t="s">
        <v>276</v>
      </c>
      <c r="E409" s="255" t="s">
        <v>1</v>
      </c>
      <c r="F409" s="256" t="s">
        <v>1868</v>
      </c>
      <c r="G409" s="254"/>
      <c r="H409" s="255" t="s">
        <v>1</v>
      </c>
      <c r="I409" s="257"/>
      <c r="J409" s="254"/>
      <c r="K409" s="254"/>
      <c r="L409" s="258"/>
      <c r="M409" s="259"/>
      <c r="N409" s="260"/>
      <c r="O409" s="260"/>
      <c r="P409" s="260"/>
      <c r="Q409" s="260"/>
      <c r="R409" s="260"/>
      <c r="S409" s="260"/>
      <c r="T409" s="261"/>
      <c r="U409" s="13"/>
      <c r="V409" s="13"/>
      <c r="W409" s="13"/>
      <c r="X409" s="13"/>
      <c r="Y409" s="13"/>
      <c r="Z409" s="13"/>
      <c r="AA409" s="13"/>
      <c r="AB409" s="13"/>
      <c r="AC409" s="13"/>
      <c r="AD409" s="13"/>
      <c r="AE409" s="13"/>
      <c r="AT409" s="262" t="s">
        <v>276</v>
      </c>
      <c r="AU409" s="262" t="s">
        <v>86</v>
      </c>
      <c r="AV409" s="13" t="s">
        <v>84</v>
      </c>
      <c r="AW409" s="13" t="s">
        <v>32</v>
      </c>
      <c r="AX409" s="13" t="s">
        <v>76</v>
      </c>
      <c r="AY409" s="262" t="s">
        <v>251</v>
      </c>
    </row>
    <row r="410" s="12" customFormat="1">
      <c r="A410" s="12"/>
      <c r="B410" s="242"/>
      <c r="C410" s="243"/>
      <c r="D410" s="234" t="s">
        <v>276</v>
      </c>
      <c r="E410" s="244" t="s">
        <v>1</v>
      </c>
      <c r="F410" s="245" t="s">
        <v>3414</v>
      </c>
      <c r="G410" s="243"/>
      <c r="H410" s="246">
        <v>17.5</v>
      </c>
      <c r="I410" s="247"/>
      <c r="J410" s="243"/>
      <c r="K410" s="243"/>
      <c r="L410" s="248"/>
      <c r="M410" s="249"/>
      <c r="N410" s="250"/>
      <c r="O410" s="250"/>
      <c r="P410" s="250"/>
      <c r="Q410" s="250"/>
      <c r="R410" s="250"/>
      <c r="S410" s="250"/>
      <c r="T410" s="251"/>
      <c r="U410" s="12"/>
      <c r="V410" s="12"/>
      <c r="W410" s="12"/>
      <c r="X410" s="12"/>
      <c r="Y410" s="12"/>
      <c r="Z410" s="12"/>
      <c r="AA410" s="12"/>
      <c r="AB410" s="12"/>
      <c r="AC410" s="12"/>
      <c r="AD410" s="12"/>
      <c r="AE410" s="12"/>
      <c r="AT410" s="252" t="s">
        <v>276</v>
      </c>
      <c r="AU410" s="252" t="s">
        <v>86</v>
      </c>
      <c r="AV410" s="12" t="s">
        <v>86</v>
      </c>
      <c r="AW410" s="12" t="s">
        <v>32</v>
      </c>
      <c r="AX410" s="12" t="s">
        <v>84</v>
      </c>
      <c r="AY410" s="252" t="s">
        <v>251</v>
      </c>
    </row>
    <row r="411" s="2" customFormat="1" ht="24.15" customHeight="1">
      <c r="A411" s="38"/>
      <c r="B411" s="39"/>
      <c r="C411" s="292" t="s">
        <v>1557</v>
      </c>
      <c r="D411" s="292" t="s">
        <v>1133</v>
      </c>
      <c r="E411" s="293" t="s">
        <v>1871</v>
      </c>
      <c r="F411" s="294" t="s">
        <v>1872</v>
      </c>
      <c r="G411" s="295" t="s">
        <v>802</v>
      </c>
      <c r="H411" s="296">
        <v>17.850000000000001</v>
      </c>
      <c r="I411" s="297"/>
      <c r="J411" s="298">
        <f>ROUND(I411*H411,2)</f>
        <v>0</v>
      </c>
      <c r="K411" s="299"/>
      <c r="L411" s="300"/>
      <c r="M411" s="301" t="s">
        <v>1</v>
      </c>
      <c r="N411" s="302" t="s">
        <v>41</v>
      </c>
      <c r="O411" s="91"/>
      <c r="P411" s="230">
        <f>O411*H411</f>
        <v>0</v>
      </c>
      <c r="Q411" s="230">
        <v>0.0035999999999999999</v>
      </c>
      <c r="R411" s="230">
        <f>Q411*H411</f>
        <v>0.064259999999999998</v>
      </c>
      <c r="S411" s="230">
        <v>0</v>
      </c>
      <c r="T411" s="231">
        <f>S411*H411</f>
        <v>0</v>
      </c>
      <c r="U411" s="38"/>
      <c r="V411" s="38"/>
      <c r="W411" s="38"/>
      <c r="X411" s="38"/>
      <c r="Y411" s="38"/>
      <c r="Z411" s="38"/>
      <c r="AA411" s="38"/>
      <c r="AB411" s="38"/>
      <c r="AC411" s="38"/>
      <c r="AD411" s="38"/>
      <c r="AE411" s="38"/>
      <c r="AR411" s="232" t="s">
        <v>299</v>
      </c>
      <c r="AT411" s="232" t="s">
        <v>1133</v>
      </c>
      <c r="AU411" s="232" t="s">
        <v>86</v>
      </c>
      <c r="AY411" s="17" t="s">
        <v>251</v>
      </c>
      <c r="BE411" s="233">
        <f>IF(N411="základní",J411,0)</f>
        <v>0</v>
      </c>
      <c r="BF411" s="233">
        <f>IF(N411="snížená",J411,0)</f>
        <v>0</v>
      </c>
      <c r="BG411" s="233">
        <f>IF(N411="zákl. přenesená",J411,0)</f>
        <v>0</v>
      </c>
      <c r="BH411" s="233">
        <f>IF(N411="sníž. přenesená",J411,0)</f>
        <v>0</v>
      </c>
      <c r="BI411" s="233">
        <f>IF(N411="nulová",J411,0)</f>
        <v>0</v>
      </c>
      <c r="BJ411" s="17" t="s">
        <v>84</v>
      </c>
      <c r="BK411" s="233">
        <f>ROUND(I411*H411,2)</f>
        <v>0</v>
      </c>
      <c r="BL411" s="17" t="s">
        <v>254</v>
      </c>
      <c r="BM411" s="232" t="s">
        <v>3415</v>
      </c>
    </row>
    <row r="412" s="2" customFormat="1">
      <c r="A412" s="38"/>
      <c r="B412" s="39"/>
      <c r="C412" s="40"/>
      <c r="D412" s="234" t="s">
        <v>260</v>
      </c>
      <c r="E412" s="40"/>
      <c r="F412" s="235" t="s">
        <v>1872</v>
      </c>
      <c r="G412" s="40"/>
      <c r="H412" s="40"/>
      <c r="I412" s="236"/>
      <c r="J412" s="40"/>
      <c r="K412" s="40"/>
      <c r="L412" s="44"/>
      <c r="M412" s="237"/>
      <c r="N412" s="238"/>
      <c r="O412" s="91"/>
      <c r="P412" s="91"/>
      <c r="Q412" s="91"/>
      <c r="R412" s="91"/>
      <c r="S412" s="91"/>
      <c r="T412" s="92"/>
      <c r="U412" s="38"/>
      <c r="V412" s="38"/>
      <c r="W412" s="38"/>
      <c r="X412" s="38"/>
      <c r="Y412" s="38"/>
      <c r="Z412" s="38"/>
      <c r="AA412" s="38"/>
      <c r="AB412" s="38"/>
      <c r="AC412" s="38"/>
      <c r="AD412" s="38"/>
      <c r="AE412" s="38"/>
      <c r="AT412" s="17" t="s">
        <v>260</v>
      </c>
      <c r="AU412" s="17" t="s">
        <v>86</v>
      </c>
    </row>
    <row r="413" s="12" customFormat="1">
      <c r="A413" s="12"/>
      <c r="B413" s="242"/>
      <c r="C413" s="243"/>
      <c r="D413" s="234" t="s">
        <v>276</v>
      </c>
      <c r="E413" s="243"/>
      <c r="F413" s="245" t="s">
        <v>3416</v>
      </c>
      <c r="G413" s="243"/>
      <c r="H413" s="246">
        <v>17.850000000000001</v>
      </c>
      <c r="I413" s="247"/>
      <c r="J413" s="243"/>
      <c r="K413" s="243"/>
      <c r="L413" s="248"/>
      <c r="M413" s="249"/>
      <c r="N413" s="250"/>
      <c r="O413" s="250"/>
      <c r="P413" s="250"/>
      <c r="Q413" s="250"/>
      <c r="R413" s="250"/>
      <c r="S413" s="250"/>
      <c r="T413" s="251"/>
      <c r="U413" s="12"/>
      <c r="V413" s="12"/>
      <c r="W413" s="12"/>
      <c r="X413" s="12"/>
      <c r="Y413" s="12"/>
      <c r="Z413" s="12"/>
      <c r="AA413" s="12"/>
      <c r="AB413" s="12"/>
      <c r="AC413" s="12"/>
      <c r="AD413" s="12"/>
      <c r="AE413" s="12"/>
      <c r="AT413" s="252" t="s">
        <v>276</v>
      </c>
      <c r="AU413" s="252" t="s">
        <v>86</v>
      </c>
      <c r="AV413" s="12" t="s">
        <v>86</v>
      </c>
      <c r="AW413" s="12" t="s">
        <v>4</v>
      </c>
      <c r="AX413" s="12" t="s">
        <v>84</v>
      </c>
      <c r="AY413" s="252" t="s">
        <v>251</v>
      </c>
    </row>
    <row r="414" s="2" customFormat="1" ht="24.15" customHeight="1">
      <c r="A414" s="38"/>
      <c r="B414" s="39"/>
      <c r="C414" s="220" t="s">
        <v>1564</v>
      </c>
      <c r="D414" s="220" t="s">
        <v>255</v>
      </c>
      <c r="E414" s="221" t="s">
        <v>1876</v>
      </c>
      <c r="F414" s="222" t="s">
        <v>1877</v>
      </c>
      <c r="G414" s="223" t="s">
        <v>416</v>
      </c>
      <c r="H414" s="224">
        <v>12</v>
      </c>
      <c r="I414" s="225"/>
      <c r="J414" s="226">
        <f>ROUND(I414*H414,2)</f>
        <v>0</v>
      </c>
      <c r="K414" s="227"/>
      <c r="L414" s="44"/>
      <c r="M414" s="228" t="s">
        <v>1</v>
      </c>
      <c r="N414" s="229" t="s">
        <v>41</v>
      </c>
      <c r="O414" s="91"/>
      <c r="P414" s="230">
        <f>O414*H414</f>
        <v>0</v>
      </c>
      <c r="Q414" s="230">
        <v>0</v>
      </c>
      <c r="R414" s="230">
        <f>Q414*H414</f>
        <v>0</v>
      </c>
      <c r="S414" s="230">
        <v>0</v>
      </c>
      <c r="T414" s="231">
        <f>S414*H414</f>
        <v>0</v>
      </c>
      <c r="U414" s="38"/>
      <c r="V414" s="38"/>
      <c r="W414" s="38"/>
      <c r="X414" s="38"/>
      <c r="Y414" s="38"/>
      <c r="Z414" s="38"/>
      <c r="AA414" s="38"/>
      <c r="AB414" s="38"/>
      <c r="AC414" s="38"/>
      <c r="AD414" s="38"/>
      <c r="AE414" s="38"/>
      <c r="AR414" s="232" t="s">
        <v>254</v>
      </c>
      <c r="AT414" s="232" t="s">
        <v>255</v>
      </c>
      <c r="AU414" s="232" t="s">
        <v>86</v>
      </c>
      <c r="AY414" s="17" t="s">
        <v>251</v>
      </c>
      <c r="BE414" s="233">
        <f>IF(N414="základní",J414,0)</f>
        <v>0</v>
      </c>
      <c r="BF414" s="233">
        <f>IF(N414="snížená",J414,0)</f>
        <v>0</v>
      </c>
      <c r="BG414" s="233">
        <f>IF(N414="zákl. přenesená",J414,0)</f>
        <v>0</v>
      </c>
      <c r="BH414" s="233">
        <f>IF(N414="sníž. přenesená",J414,0)</f>
        <v>0</v>
      </c>
      <c r="BI414" s="233">
        <f>IF(N414="nulová",J414,0)</f>
        <v>0</v>
      </c>
      <c r="BJ414" s="17" t="s">
        <v>84</v>
      </c>
      <c r="BK414" s="233">
        <f>ROUND(I414*H414,2)</f>
        <v>0</v>
      </c>
      <c r="BL414" s="17" t="s">
        <v>254</v>
      </c>
      <c r="BM414" s="232" t="s">
        <v>3417</v>
      </c>
    </row>
    <row r="415" s="2" customFormat="1">
      <c r="A415" s="38"/>
      <c r="B415" s="39"/>
      <c r="C415" s="40"/>
      <c r="D415" s="234" t="s">
        <v>260</v>
      </c>
      <c r="E415" s="40"/>
      <c r="F415" s="235" t="s">
        <v>1879</v>
      </c>
      <c r="G415" s="40"/>
      <c r="H415" s="40"/>
      <c r="I415" s="236"/>
      <c r="J415" s="40"/>
      <c r="K415" s="40"/>
      <c r="L415" s="44"/>
      <c r="M415" s="237"/>
      <c r="N415" s="238"/>
      <c r="O415" s="91"/>
      <c r="P415" s="91"/>
      <c r="Q415" s="91"/>
      <c r="R415" s="91"/>
      <c r="S415" s="91"/>
      <c r="T415" s="92"/>
      <c r="U415" s="38"/>
      <c r="V415" s="38"/>
      <c r="W415" s="38"/>
      <c r="X415" s="38"/>
      <c r="Y415" s="38"/>
      <c r="Z415" s="38"/>
      <c r="AA415" s="38"/>
      <c r="AB415" s="38"/>
      <c r="AC415" s="38"/>
      <c r="AD415" s="38"/>
      <c r="AE415" s="38"/>
      <c r="AT415" s="17" t="s">
        <v>260</v>
      </c>
      <c r="AU415" s="17" t="s">
        <v>86</v>
      </c>
    </row>
    <row r="416" s="2" customFormat="1">
      <c r="A416" s="38"/>
      <c r="B416" s="39"/>
      <c r="C416" s="40"/>
      <c r="D416" s="240" t="s">
        <v>274</v>
      </c>
      <c r="E416" s="40"/>
      <c r="F416" s="241" t="s">
        <v>1880</v>
      </c>
      <c r="G416" s="40"/>
      <c r="H416" s="40"/>
      <c r="I416" s="236"/>
      <c r="J416" s="40"/>
      <c r="K416" s="40"/>
      <c r="L416" s="44"/>
      <c r="M416" s="237"/>
      <c r="N416" s="238"/>
      <c r="O416" s="91"/>
      <c r="P416" s="91"/>
      <c r="Q416" s="91"/>
      <c r="R416" s="91"/>
      <c r="S416" s="91"/>
      <c r="T416" s="92"/>
      <c r="U416" s="38"/>
      <c r="V416" s="38"/>
      <c r="W416" s="38"/>
      <c r="X416" s="38"/>
      <c r="Y416" s="38"/>
      <c r="Z416" s="38"/>
      <c r="AA416" s="38"/>
      <c r="AB416" s="38"/>
      <c r="AC416" s="38"/>
      <c r="AD416" s="38"/>
      <c r="AE416" s="38"/>
      <c r="AT416" s="17" t="s">
        <v>274</v>
      </c>
      <c r="AU416" s="17" t="s">
        <v>86</v>
      </c>
    </row>
    <row r="417" s="12" customFormat="1">
      <c r="A417" s="12"/>
      <c r="B417" s="242"/>
      <c r="C417" s="243"/>
      <c r="D417" s="234" t="s">
        <v>276</v>
      </c>
      <c r="E417" s="244" t="s">
        <v>1</v>
      </c>
      <c r="F417" s="245" t="s">
        <v>3418</v>
      </c>
      <c r="G417" s="243"/>
      <c r="H417" s="246">
        <v>12</v>
      </c>
      <c r="I417" s="247"/>
      <c r="J417" s="243"/>
      <c r="K417" s="243"/>
      <c r="L417" s="248"/>
      <c r="M417" s="249"/>
      <c r="N417" s="250"/>
      <c r="O417" s="250"/>
      <c r="P417" s="250"/>
      <c r="Q417" s="250"/>
      <c r="R417" s="250"/>
      <c r="S417" s="250"/>
      <c r="T417" s="251"/>
      <c r="U417" s="12"/>
      <c r="V417" s="12"/>
      <c r="W417" s="12"/>
      <c r="X417" s="12"/>
      <c r="Y417" s="12"/>
      <c r="Z417" s="12"/>
      <c r="AA417" s="12"/>
      <c r="AB417" s="12"/>
      <c r="AC417" s="12"/>
      <c r="AD417" s="12"/>
      <c r="AE417" s="12"/>
      <c r="AT417" s="252" t="s">
        <v>276</v>
      </c>
      <c r="AU417" s="252" t="s">
        <v>86</v>
      </c>
      <c r="AV417" s="12" t="s">
        <v>86</v>
      </c>
      <c r="AW417" s="12" t="s">
        <v>32</v>
      </c>
      <c r="AX417" s="12" t="s">
        <v>84</v>
      </c>
      <c r="AY417" s="252" t="s">
        <v>251</v>
      </c>
    </row>
    <row r="418" s="2" customFormat="1" ht="16.5" customHeight="1">
      <c r="A418" s="38"/>
      <c r="B418" s="39"/>
      <c r="C418" s="292" t="s">
        <v>1571</v>
      </c>
      <c r="D418" s="292" t="s">
        <v>1133</v>
      </c>
      <c r="E418" s="293" t="s">
        <v>1883</v>
      </c>
      <c r="F418" s="294" t="s">
        <v>1884</v>
      </c>
      <c r="G418" s="295" t="s">
        <v>416</v>
      </c>
      <c r="H418" s="296">
        <v>4</v>
      </c>
      <c r="I418" s="297"/>
      <c r="J418" s="298">
        <f>ROUND(I418*H418,2)</f>
        <v>0</v>
      </c>
      <c r="K418" s="299"/>
      <c r="L418" s="300"/>
      <c r="M418" s="301" t="s">
        <v>1</v>
      </c>
      <c r="N418" s="302" t="s">
        <v>41</v>
      </c>
      <c r="O418" s="91"/>
      <c r="P418" s="230">
        <f>O418*H418</f>
        <v>0</v>
      </c>
      <c r="Q418" s="230">
        <v>0.00148</v>
      </c>
      <c r="R418" s="230">
        <f>Q418*H418</f>
        <v>0.0059199999999999999</v>
      </c>
      <c r="S418" s="230">
        <v>0</v>
      </c>
      <c r="T418" s="231">
        <f>S418*H418</f>
        <v>0</v>
      </c>
      <c r="U418" s="38"/>
      <c r="V418" s="38"/>
      <c r="W418" s="38"/>
      <c r="X418" s="38"/>
      <c r="Y418" s="38"/>
      <c r="Z418" s="38"/>
      <c r="AA418" s="38"/>
      <c r="AB418" s="38"/>
      <c r="AC418" s="38"/>
      <c r="AD418" s="38"/>
      <c r="AE418" s="38"/>
      <c r="AR418" s="232" t="s">
        <v>299</v>
      </c>
      <c r="AT418" s="232" t="s">
        <v>1133</v>
      </c>
      <c r="AU418" s="232" t="s">
        <v>86</v>
      </c>
      <c r="AY418" s="17" t="s">
        <v>251</v>
      </c>
      <c r="BE418" s="233">
        <f>IF(N418="základní",J418,0)</f>
        <v>0</v>
      </c>
      <c r="BF418" s="233">
        <f>IF(N418="snížená",J418,0)</f>
        <v>0</v>
      </c>
      <c r="BG418" s="233">
        <f>IF(N418="zákl. přenesená",J418,0)</f>
        <v>0</v>
      </c>
      <c r="BH418" s="233">
        <f>IF(N418="sníž. přenesená",J418,0)</f>
        <v>0</v>
      </c>
      <c r="BI418" s="233">
        <f>IF(N418="nulová",J418,0)</f>
        <v>0</v>
      </c>
      <c r="BJ418" s="17" t="s">
        <v>84</v>
      </c>
      <c r="BK418" s="233">
        <f>ROUND(I418*H418,2)</f>
        <v>0</v>
      </c>
      <c r="BL418" s="17" t="s">
        <v>254</v>
      </c>
      <c r="BM418" s="232" t="s">
        <v>3419</v>
      </c>
    </row>
    <row r="419" s="2" customFormat="1">
      <c r="A419" s="38"/>
      <c r="B419" s="39"/>
      <c r="C419" s="40"/>
      <c r="D419" s="234" t="s">
        <v>260</v>
      </c>
      <c r="E419" s="40"/>
      <c r="F419" s="235" t="s">
        <v>1884</v>
      </c>
      <c r="G419" s="40"/>
      <c r="H419" s="40"/>
      <c r="I419" s="236"/>
      <c r="J419" s="40"/>
      <c r="K419" s="40"/>
      <c r="L419" s="44"/>
      <c r="M419" s="237"/>
      <c r="N419" s="238"/>
      <c r="O419" s="91"/>
      <c r="P419" s="91"/>
      <c r="Q419" s="91"/>
      <c r="R419" s="91"/>
      <c r="S419" s="91"/>
      <c r="T419" s="92"/>
      <c r="U419" s="38"/>
      <c r="V419" s="38"/>
      <c r="W419" s="38"/>
      <c r="X419" s="38"/>
      <c r="Y419" s="38"/>
      <c r="Z419" s="38"/>
      <c r="AA419" s="38"/>
      <c r="AB419" s="38"/>
      <c r="AC419" s="38"/>
      <c r="AD419" s="38"/>
      <c r="AE419" s="38"/>
      <c r="AT419" s="17" t="s">
        <v>260</v>
      </c>
      <c r="AU419" s="17" t="s">
        <v>86</v>
      </c>
    </row>
    <row r="420" s="2" customFormat="1" ht="16.5" customHeight="1">
      <c r="A420" s="38"/>
      <c r="B420" s="39"/>
      <c r="C420" s="292" t="s">
        <v>1580</v>
      </c>
      <c r="D420" s="292" t="s">
        <v>1133</v>
      </c>
      <c r="E420" s="293" t="s">
        <v>1887</v>
      </c>
      <c r="F420" s="294" t="s">
        <v>1888</v>
      </c>
      <c r="G420" s="295" t="s">
        <v>416</v>
      </c>
      <c r="H420" s="296">
        <v>4</v>
      </c>
      <c r="I420" s="297"/>
      <c r="J420" s="298">
        <f>ROUND(I420*H420,2)</f>
        <v>0</v>
      </c>
      <c r="K420" s="299"/>
      <c r="L420" s="300"/>
      <c r="M420" s="301" t="s">
        <v>1</v>
      </c>
      <c r="N420" s="302" t="s">
        <v>41</v>
      </c>
      <c r="O420" s="91"/>
      <c r="P420" s="230">
        <f>O420*H420</f>
        <v>0</v>
      </c>
      <c r="Q420" s="230">
        <v>0.00087000000000000001</v>
      </c>
      <c r="R420" s="230">
        <f>Q420*H420</f>
        <v>0.00348</v>
      </c>
      <c r="S420" s="230">
        <v>0</v>
      </c>
      <c r="T420" s="231">
        <f>S420*H420</f>
        <v>0</v>
      </c>
      <c r="U420" s="38"/>
      <c r="V420" s="38"/>
      <c r="W420" s="38"/>
      <c r="X420" s="38"/>
      <c r="Y420" s="38"/>
      <c r="Z420" s="38"/>
      <c r="AA420" s="38"/>
      <c r="AB420" s="38"/>
      <c r="AC420" s="38"/>
      <c r="AD420" s="38"/>
      <c r="AE420" s="38"/>
      <c r="AR420" s="232" t="s">
        <v>299</v>
      </c>
      <c r="AT420" s="232" t="s">
        <v>1133</v>
      </c>
      <c r="AU420" s="232" t="s">
        <v>86</v>
      </c>
      <c r="AY420" s="17" t="s">
        <v>251</v>
      </c>
      <c r="BE420" s="233">
        <f>IF(N420="základní",J420,0)</f>
        <v>0</v>
      </c>
      <c r="BF420" s="233">
        <f>IF(N420="snížená",J420,0)</f>
        <v>0</v>
      </c>
      <c r="BG420" s="233">
        <f>IF(N420="zákl. přenesená",J420,0)</f>
        <v>0</v>
      </c>
      <c r="BH420" s="233">
        <f>IF(N420="sníž. přenesená",J420,0)</f>
        <v>0</v>
      </c>
      <c r="BI420" s="233">
        <f>IF(N420="nulová",J420,0)</f>
        <v>0</v>
      </c>
      <c r="BJ420" s="17" t="s">
        <v>84</v>
      </c>
      <c r="BK420" s="233">
        <f>ROUND(I420*H420,2)</f>
        <v>0</v>
      </c>
      <c r="BL420" s="17" t="s">
        <v>254</v>
      </c>
      <c r="BM420" s="232" t="s">
        <v>3420</v>
      </c>
    </row>
    <row r="421" s="2" customFormat="1">
      <c r="A421" s="38"/>
      <c r="B421" s="39"/>
      <c r="C421" s="40"/>
      <c r="D421" s="234" t="s">
        <v>260</v>
      </c>
      <c r="E421" s="40"/>
      <c r="F421" s="235" t="s">
        <v>1888</v>
      </c>
      <c r="G421" s="40"/>
      <c r="H421" s="40"/>
      <c r="I421" s="236"/>
      <c r="J421" s="40"/>
      <c r="K421" s="40"/>
      <c r="L421" s="44"/>
      <c r="M421" s="237"/>
      <c r="N421" s="238"/>
      <c r="O421" s="91"/>
      <c r="P421" s="91"/>
      <c r="Q421" s="91"/>
      <c r="R421" s="91"/>
      <c r="S421" s="91"/>
      <c r="T421" s="92"/>
      <c r="U421" s="38"/>
      <c r="V421" s="38"/>
      <c r="W421" s="38"/>
      <c r="X421" s="38"/>
      <c r="Y421" s="38"/>
      <c r="Z421" s="38"/>
      <c r="AA421" s="38"/>
      <c r="AB421" s="38"/>
      <c r="AC421" s="38"/>
      <c r="AD421" s="38"/>
      <c r="AE421" s="38"/>
      <c r="AT421" s="17" t="s">
        <v>260</v>
      </c>
      <c r="AU421" s="17" t="s">
        <v>86</v>
      </c>
    </row>
    <row r="422" s="2" customFormat="1" ht="16.5" customHeight="1">
      <c r="A422" s="38"/>
      <c r="B422" s="39"/>
      <c r="C422" s="292" t="s">
        <v>1591</v>
      </c>
      <c r="D422" s="292" t="s">
        <v>1133</v>
      </c>
      <c r="E422" s="293" t="s">
        <v>1891</v>
      </c>
      <c r="F422" s="294" t="s">
        <v>1892</v>
      </c>
      <c r="G422" s="295" t="s">
        <v>416</v>
      </c>
      <c r="H422" s="296">
        <v>4</v>
      </c>
      <c r="I422" s="297"/>
      <c r="J422" s="298">
        <f>ROUND(I422*H422,2)</f>
        <v>0</v>
      </c>
      <c r="K422" s="299"/>
      <c r="L422" s="300"/>
      <c r="M422" s="301" t="s">
        <v>1</v>
      </c>
      <c r="N422" s="302" t="s">
        <v>41</v>
      </c>
      <c r="O422" s="91"/>
      <c r="P422" s="230">
        <f>O422*H422</f>
        <v>0</v>
      </c>
      <c r="Q422" s="230">
        <v>0.00123</v>
      </c>
      <c r="R422" s="230">
        <f>Q422*H422</f>
        <v>0.0049199999999999999</v>
      </c>
      <c r="S422" s="230">
        <v>0</v>
      </c>
      <c r="T422" s="231">
        <f>S422*H422</f>
        <v>0</v>
      </c>
      <c r="U422" s="38"/>
      <c r="V422" s="38"/>
      <c r="W422" s="38"/>
      <c r="X422" s="38"/>
      <c r="Y422" s="38"/>
      <c r="Z422" s="38"/>
      <c r="AA422" s="38"/>
      <c r="AB422" s="38"/>
      <c r="AC422" s="38"/>
      <c r="AD422" s="38"/>
      <c r="AE422" s="38"/>
      <c r="AR422" s="232" t="s">
        <v>299</v>
      </c>
      <c r="AT422" s="232" t="s">
        <v>1133</v>
      </c>
      <c r="AU422" s="232" t="s">
        <v>86</v>
      </c>
      <c r="AY422" s="17" t="s">
        <v>251</v>
      </c>
      <c r="BE422" s="233">
        <f>IF(N422="základní",J422,0)</f>
        <v>0</v>
      </c>
      <c r="BF422" s="233">
        <f>IF(N422="snížená",J422,0)</f>
        <v>0</v>
      </c>
      <c r="BG422" s="233">
        <f>IF(N422="zákl. přenesená",J422,0)</f>
        <v>0</v>
      </c>
      <c r="BH422" s="233">
        <f>IF(N422="sníž. přenesená",J422,0)</f>
        <v>0</v>
      </c>
      <c r="BI422" s="233">
        <f>IF(N422="nulová",J422,0)</f>
        <v>0</v>
      </c>
      <c r="BJ422" s="17" t="s">
        <v>84</v>
      </c>
      <c r="BK422" s="233">
        <f>ROUND(I422*H422,2)</f>
        <v>0</v>
      </c>
      <c r="BL422" s="17" t="s">
        <v>254</v>
      </c>
      <c r="BM422" s="232" t="s">
        <v>3421</v>
      </c>
    </row>
    <row r="423" s="2" customFormat="1">
      <c r="A423" s="38"/>
      <c r="B423" s="39"/>
      <c r="C423" s="40"/>
      <c r="D423" s="234" t="s">
        <v>260</v>
      </c>
      <c r="E423" s="40"/>
      <c r="F423" s="235" t="s">
        <v>1892</v>
      </c>
      <c r="G423" s="40"/>
      <c r="H423" s="40"/>
      <c r="I423" s="236"/>
      <c r="J423" s="40"/>
      <c r="K423" s="40"/>
      <c r="L423" s="44"/>
      <c r="M423" s="237"/>
      <c r="N423" s="238"/>
      <c r="O423" s="91"/>
      <c r="P423" s="91"/>
      <c r="Q423" s="91"/>
      <c r="R423" s="91"/>
      <c r="S423" s="91"/>
      <c r="T423" s="92"/>
      <c r="U423" s="38"/>
      <c r="V423" s="38"/>
      <c r="W423" s="38"/>
      <c r="X423" s="38"/>
      <c r="Y423" s="38"/>
      <c r="Z423" s="38"/>
      <c r="AA423" s="38"/>
      <c r="AB423" s="38"/>
      <c r="AC423" s="38"/>
      <c r="AD423" s="38"/>
      <c r="AE423" s="38"/>
      <c r="AT423" s="17" t="s">
        <v>260</v>
      </c>
      <c r="AU423" s="17" t="s">
        <v>86</v>
      </c>
    </row>
    <row r="424" s="2" customFormat="1" ht="21.75" customHeight="1">
      <c r="A424" s="38"/>
      <c r="B424" s="39"/>
      <c r="C424" s="220" t="s">
        <v>1598</v>
      </c>
      <c r="D424" s="220" t="s">
        <v>255</v>
      </c>
      <c r="E424" s="221" t="s">
        <v>1895</v>
      </c>
      <c r="F424" s="222" t="s">
        <v>1896</v>
      </c>
      <c r="G424" s="223" t="s">
        <v>802</v>
      </c>
      <c r="H424" s="224">
        <v>17.5</v>
      </c>
      <c r="I424" s="225"/>
      <c r="J424" s="226">
        <f>ROUND(I424*H424,2)</f>
        <v>0</v>
      </c>
      <c r="K424" s="227"/>
      <c r="L424" s="44"/>
      <c r="M424" s="228" t="s">
        <v>1</v>
      </c>
      <c r="N424" s="229" t="s">
        <v>41</v>
      </c>
      <c r="O424" s="91"/>
      <c r="P424" s="230">
        <f>O424*H424</f>
        <v>0</v>
      </c>
      <c r="Q424" s="230">
        <v>0</v>
      </c>
      <c r="R424" s="230">
        <f>Q424*H424</f>
        <v>0</v>
      </c>
      <c r="S424" s="230">
        <v>0</v>
      </c>
      <c r="T424" s="231">
        <f>S424*H424</f>
        <v>0</v>
      </c>
      <c r="U424" s="38"/>
      <c r="V424" s="38"/>
      <c r="W424" s="38"/>
      <c r="X424" s="38"/>
      <c r="Y424" s="38"/>
      <c r="Z424" s="38"/>
      <c r="AA424" s="38"/>
      <c r="AB424" s="38"/>
      <c r="AC424" s="38"/>
      <c r="AD424" s="38"/>
      <c r="AE424" s="38"/>
      <c r="AR424" s="232" t="s">
        <v>254</v>
      </c>
      <c r="AT424" s="232" t="s">
        <v>255</v>
      </c>
      <c r="AU424" s="232" t="s">
        <v>86</v>
      </c>
      <c r="AY424" s="17" t="s">
        <v>251</v>
      </c>
      <c r="BE424" s="233">
        <f>IF(N424="základní",J424,0)</f>
        <v>0</v>
      </c>
      <c r="BF424" s="233">
        <f>IF(N424="snížená",J424,0)</f>
        <v>0</v>
      </c>
      <c r="BG424" s="233">
        <f>IF(N424="zákl. přenesená",J424,0)</f>
        <v>0</v>
      </c>
      <c r="BH424" s="233">
        <f>IF(N424="sníž. přenesená",J424,0)</f>
        <v>0</v>
      </c>
      <c r="BI424" s="233">
        <f>IF(N424="nulová",J424,0)</f>
        <v>0</v>
      </c>
      <c r="BJ424" s="17" t="s">
        <v>84</v>
      </c>
      <c r="BK424" s="233">
        <f>ROUND(I424*H424,2)</f>
        <v>0</v>
      </c>
      <c r="BL424" s="17" t="s">
        <v>254</v>
      </c>
      <c r="BM424" s="232" t="s">
        <v>3422</v>
      </c>
    </row>
    <row r="425" s="2" customFormat="1">
      <c r="A425" s="38"/>
      <c r="B425" s="39"/>
      <c r="C425" s="40"/>
      <c r="D425" s="234" t="s">
        <v>260</v>
      </c>
      <c r="E425" s="40"/>
      <c r="F425" s="235" t="s">
        <v>1898</v>
      </c>
      <c r="G425" s="40"/>
      <c r="H425" s="40"/>
      <c r="I425" s="236"/>
      <c r="J425" s="40"/>
      <c r="K425" s="40"/>
      <c r="L425" s="44"/>
      <c r="M425" s="237"/>
      <c r="N425" s="238"/>
      <c r="O425" s="91"/>
      <c r="P425" s="91"/>
      <c r="Q425" s="91"/>
      <c r="R425" s="91"/>
      <c r="S425" s="91"/>
      <c r="T425" s="92"/>
      <c r="U425" s="38"/>
      <c r="V425" s="38"/>
      <c r="W425" s="38"/>
      <c r="X425" s="38"/>
      <c r="Y425" s="38"/>
      <c r="Z425" s="38"/>
      <c r="AA425" s="38"/>
      <c r="AB425" s="38"/>
      <c r="AC425" s="38"/>
      <c r="AD425" s="38"/>
      <c r="AE425" s="38"/>
      <c r="AT425" s="17" t="s">
        <v>260</v>
      </c>
      <c r="AU425" s="17" t="s">
        <v>86</v>
      </c>
    </row>
    <row r="426" s="2" customFormat="1">
      <c r="A426" s="38"/>
      <c r="B426" s="39"/>
      <c r="C426" s="40"/>
      <c r="D426" s="240" t="s">
        <v>274</v>
      </c>
      <c r="E426" s="40"/>
      <c r="F426" s="241" t="s">
        <v>1899</v>
      </c>
      <c r="G426" s="40"/>
      <c r="H426" s="40"/>
      <c r="I426" s="236"/>
      <c r="J426" s="40"/>
      <c r="K426" s="40"/>
      <c r="L426" s="44"/>
      <c r="M426" s="237"/>
      <c r="N426" s="238"/>
      <c r="O426" s="91"/>
      <c r="P426" s="91"/>
      <c r="Q426" s="91"/>
      <c r="R426" s="91"/>
      <c r="S426" s="91"/>
      <c r="T426" s="92"/>
      <c r="U426" s="38"/>
      <c r="V426" s="38"/>
      <c r="W426" s="38"/>
      <c r="X426" s="38"/>
      <c r="Y426" s="38"/>
      <c r="Z426" s="38"/>
      <c r="AA426" s="38"/>
      <c r="AB426" s="38"/>
      <c r="AC426" s="38"/>
      <c r="AD426" s="38"/>
      <c r="AE426" s="38"/>
      <c r="AT426" s="17" t="s">
        <v>274</v>
      </c>
      <c r="AU426" s="17" t="s">
        <v>86</v>
      </c>
    </row>
    <row r="427" s="12" customFormat="1">
      <c r="A427" s="12"/>
      <c r="B427" s="242"/>
      <c r="C427" s="243"/>
      <c r="D427" s="234" t="s">
        <v>276</v>
      </c>
      <c r="E427" s="244" t="s">
        <v>1</v>
      </c>
      <c r="F427" s="245" t="s">
        <v>3423</v>
      </c>
      <c r="G427" s="243"/>
      <c r="H427" s="246">
        <v>17.5</v>
      </c>
      <c r="I427" s="247"/>
      <c r="J427" s="243"/>
      <c r="K427" s="243"/>
      <c r="L427" s="248"/>
      <c r="M427" s="249"/>
      <c r="N427" s="250"/>
      <c r="O427" s="250"/>
      <c r="P427" s="250"/>
      <c r="Q427" s="250"/>
      <c r="R427" s="250"/>
      <c r="S427" s="250"/>
      <c r="T427" s="251"/>
      <c r="U427" s="12"/>
      <c r="V427" s="12"/>
      <c r="W427" s="12"/>
      <c r="X427" s="12"/>
      <c r="Y427" s="12"/>
      <c r="Z427" s="12"/>
      <c r="AA427" s="12"/>
      <c r="AB427" s="12"/>
      <c r="AC427" s="12"/>
      <c r="AD427" s="12"/>
      <c r="AE427" s="12"/>
      <c r="AT427" s="252" t="s">
        <v>276</v>
      </c>
      <c r="AU427" s="252" t="s">
        <v>86</v>
      </c>
      <c r="AV427" s="12" t="s">
        <v>86</v>
      </c>
      <c r="AW427" s="12" t="s">
        <v>32</v>
      </c>
      <c r="AX427" s="12" t="s">
        <v>84</v>
      </c>
      <c r="AY427" s="252" t="s">
        <v>251</v>
      </c>
    </row>
    <row r="428" s="2" customFormat="1" ht="24.15" customHeight="1">
      <c r="A428" s="38"/>
      <c r="B428" s="39"/>
      <c r="C428" s="220" t="s">
        <v>1605</v>
      </c>
      <c r="D428" s="220" t="s">
        <v>255</v>
      </c>
      <c r="E428" s="221" t="s">
        <v>1902</v>
      </c>
      <c r="F428" s="222" t="s">
        <v>1903</v>
      </c>
      <c r="G428" s="223" t="s">
        <v>416</v>
      </c>
      <c r="H428" s="224">
        <v>4</v>
      </c>
      <c r="I428" s="225"/>
      <c r="J428" s="226">
        <f>ROUND(I428*H428,2)</f>
        <v>0</v>
      </c>
      <c r="K428" s="227"/>
      <c r="L428" s="44"/>
      <c r="M428" s="228" t="s">
        <v>1</v>
      </c>
      <c r="N428" s="229" t="s">
        <v>41</v>
      </c>
      <c r="O428" s="91"/>
      <c r="P428" s="230">
        <f>O428*H428</f>
        <v>0</v>
      </c>
      <c r="Q428" s="230">
        <v>0.12422</v>
      </c>
      <c r="R428" s="230">
        <f>Q428*H428</f>
        <v>0.49687999999999999</v>
      </c>
      <c r="S428" s="230">
        <v>0</v>
      </c>
      <c r="T428" s="231">
        <f>S428*H428</f>
        <v>0</v>
      </c>
      <c r="U428" s="38"/>
      <c r="V428" s="38"/>
      <c r="W428" s="38"/>
      <c r="X428" s="38"/>
      <c r="Y428" s="38"/>
      <c r="Z428" s="38"/>
      <c r="AA428" s="38"/>
      <c r="AB428" s="38"/>
      <c r="AC428" s="38"/>
      <c r="AD428" s="38"/>
      <c r="AE428" s="38"/>
      <c r="AR428" s="232" t="s">
        <v>254</v>
      </c>
      <c r="AT428" s="232" t="s">
        <v>255</v>
      </c>
      <c r="AU428" s="232" t="s">
        <v>86</v>
      </c>
      <c r="AY428" s="17" t="s">
        <v>251</v>
      </c>
      <c r="BE428" s="233">
        <f>IF(N428="základní",J428,0)</f>
        <v>0</v>
      </c>
      <c r="BF428" s="233">
        <f>IF(N428="snížená",J428,0)</f>
        <v>0</v>
      </c>
      <c r="BG428" s="233">
        <f>IF(N428="zákl. přenesená",J428,0)</f>
        <v>0</v>
      </c>
      <c r="BH428" s="233">
        <f>IF(N428="sníž. přenesená",J428,0)</f>
        <v>0</v>
      </c>
      <c r="BI428" s="233">
        <f>IF(N428="nulová",J428,0)</f>
        <v>0</v>
      </c>
      <c r="BJ428" s="17" t="s">
        <v>84</v>
      </c>
      <c r="BK428" s="233">
        <f>ROUND(I428*H428,2)</f>
        <v>0</v>
      </c>
      <c r="BL428" s="17" t="s">
        <v>254</v>
      </c>
      <c r="BM428" s="232" t="s">
        <v>3424</v>
      </c>
    </row>
    <row r="429" s="2" customFormat="1">
      <c r="A429" s="38"/>
      <c r="B429" s="39"/>
      <c r="C429" s="40"/>
      <c r="D429" s="234" t="s">
        <v>260</v>
      </c>
      <c r="E429" s="40"/>
      <c r="F429" s="235" t="s">
        <v>1905</v>
      </c>
      <c r="G429" s="40"/>
      <c r="H429" s="40"/>
      <c r="I429" s="236"/>
      <c r="J429" s="40"/>
      <c r="K429" s="40"/>
      <c r="L429" s="44"/>
      <c r="M429" s="237"/>
      <c r="N429" s="238"/>
      <c r="O429" s="91"/>
      <c r="P429" s="91"/>
      <c r="Q429" s="91"/>
      <c r="R429" s="91"/>
      <c r="S429" s="91"/>
      <c r="T429" s="92"/>
      <c r="U429" s="38"/>
      <c r="V429" s="38"/>
      <c r="W429" s="38"/>
      <c r="X429" s="38"/>
      <c r="Y429" s="38"/>
      <c r="Z429" s="38"/>
      <c r="AA429" s="38"/>
      <c r="AB429" s="38"/>
      <c r="AC429" s="38"/>
      <c r="AD429" s="38"/>
      <c r="AE429" s="38"/>
      <c r="AT429" s="17" t="s">
        <v>260</v>
      </c>
      <c r="AU429" s="17" t="s">
        <v>86</v>
      </c>
    </row>
    <row r="430" s="2" customFormat="1">
      <c r="A430" s="38"/>
      <c r="B430" s="39"/>
      <c r="C430" s="40"/>
      <c r="D430" s="240" t="s">
        <v>274</v>
      </c>
      <c r="E430" s="40"/>
      <c r="F430" s="241" t="s">
        <v>1906</v>
      </c>
      <c r="G430" s="40"/>
      <c r="H430" s="40"/>
      <c r="I430" s="236"/>
      <c r="J430" s="40"/>
      <c r="K430" s="40"/>
      <c r="L430" s="44"/>
      <c r="M430" s="237"/>
      <c r="N430" s="238"/>
      <c r="O430" s="91"/>
      <c r="P430" s="91"/>
      <c r="Q430" s="91"/>
      <c r="R430" s="91"/>
      <c r="S430" s="91"/>
      <c r="T430" s="92"/>
      <c r="U430" s="38"/>
      <c r="V430" s="38"/>
      <c r="W430" s="38"/>
      <c r="X430" s="38"/>
      <c r="Y430" s="38"/>
      <c r="Z430" s="38"/>
      <c r="AA430" s="38"/>
      <c r="AB430" s="38"/>
      <c r="AC430" s="38"/>
      <c r="AD430" s="38"/>
      <c r="AE430" s="38"/>
      <c r="AT430" s="17" t="s">
        <v>274</v>
      </c>
      <c r="AU430" s="17" t="s">
        <v>86</v>
      </c>
    </row>
    <row r="431" s="12" customFormat="1">
      <c r="A431" s="12"/>
      <c r="B431" s="242"/>
      <c r="C431" s="243"/>
      <c r="D431" s="234" t="s">
        <v>276</v>
      </c>
      <c r="E431" s="244" t="s">
        <v>1</v>
      </c>
      <c r="F431" s="245" t="s">
        <v>254</v>
      </c>
      <c r="G431" s="243"/>
      <c r="H431" s="246">
        <v>4</v>
      </c>
      <c r="I431" s="247"/>
      <c r="J431" s="243"/>
      <c r="K431" s="243"/>
      <c r="L431" s="248"/>
      <c r="M431" s="249"/>
      <c r="N431" s="250"/>
      <c r="O431" s="250"/>
      <c r="P431" s="250"/>
      <c r="Q431" s="250"/>
      <c r="R431" s="250"/>
      <c r="S431" s="250"/>
      <c r="T431" s="251"/>
      <c r="U431" s="12"/>
      <c r="V431" s="12"/>
      <c r="W431" s="12"/>
      <c r="X431" s="12"/>
      <c r="Y431" s="12"/>
      <c r="Z431" s="12"/>
      <c r="AA431" s="12"/>
      <c r="AB431" s="12"/>
      <c r="AC431" s="12"/>
      <c r="AD431" s="12"/>
      <c r="AE431" s="12"/>
      <c r="AT431" s="252" t="s">
        <v>276</v>
      </c>
      <c r="AU431" s="252" t="s">
        <v>86</v>
      </c>
      <c r="AV431" s="12" t="s">
        <v>86</v>
      </c>
      <c r="AW431" s="12" t="s">
        <v>32</v>
      </c>
      <c r="AX431" s="12" t="s">
        <v>84</v>
      </c>
      <c r="AY431" s="252" t="s">
        <v>251</v>
      </c>
    </row>
    <row r="432" s="2" customFormat="1" ht="21.75" customHeight="1">
      <c r="A432" s="38"/>
      <c r="B432" s="39"/>
      <c r="C432" s="292" t="s">
        <v>1175</v>
      </c>
      <c r="D432" s="292" t="s">
        <v>1133</v>
      </c>
      <c r="E432" s="293" t="s">
        <v>1908</v>
      </c>
      <c r="F432" s="294" t="s">
        <v>1909</v>
      </c>
      <c r="G432" s="295" t="s">
        <v>416</v>
      </c>
      <c r="H432" s="296">
        <v>4</v>
      </c>
      <c r="I432" s="297"/>
      <c r="J432" s="298">
        <f>ROUND(I432*H432,2)</f>
        <v>0</v>
      </c>
      <c r="K432" s="299"/>
      <c r="L432" s="300"/>
      <c r="M432" s="301" t="s">
        <v>1</v>
      </c>
      <c r="N432" s="302" t="s">
        <v>41</v>
      </c>
      <c r="O432" s="91"/>
      <c r="P432" s="230">
        <f>O432*H432</f>
        <v>0</v>
      </c>
      <c r="Q432" s="230">
        <v>0.067000000000000004</v>
      </c>
      <c r="R432" s="230">
        <f>Q432*H432</f>
        <v>0.26800000000000002</v>
      </c>
      <c r="S432" s="230">
        <v>0</v>
      </c>
      <c r="T432" s="231">
        <f>S432*H432</f>
        <v>0</v>
      </c>
      <c r="U432" s="38"/>
      <c r="V432" s="38"/>
      <c r="W432" s="38"/>
      <c r="X432" s="38"/>
      <c r="Y432" s="38"/>
      <c r="Z432" s="38"/>
      <c r="AA432" s="38"/>
      <c r="AB432" s="38"/>
      <c r="AC432" s="38"/>
      <c r="AD432" s="38"/>
      <c r="AE432" s="38"/>
      <c r="AR432" s="232" t="s">
        <v>299</v>
      </c>
      <c r="AT432" s="232" t="s">
        <v>1133</v>
      </c>
      <c r="AU432" s="232" t="s">
        <v>86</v>
      </c>
      <c r="AY432" s="17" t="s">
        <v>251</v>
      </c>
      <c r="BE432" s="233">
        <f>IF(N432="základní",J432,0)</f>
        <v>0</v>
      </c>
      <c r="BF432" s="233">
        <f>IF(N432="snížená",J432,0)</f>
        <v>0</v>
      </c>
      <c r="BG432" s="233">
        <f>IF(N432="zákl. přenesená",J432,0)</f>
        <v>0</v>
      </c>
      <c r="BH432" s="233">
        <f>IF(N432="sníž. přenesená",J432,0)</f>
        <v>0</v>
      </c>
      <c r="BI432" s="233">
        <f>IF(N432="nulová",J432,0)</f>
        <v>0</v>
      </c>
      <c r="BJ432" s="17" t="s">
        <v>84</v>
      </c>
      <c r="BK432" s="233">
        <f>ROUND(I432*H432,2)</f>
        <v>0</v>
      </c>
      <c r="BL432" s="17" t="s">
        <v>254</v>
      </c>
      <c r="BM432" s="232" t="s">
        <v>3425</v>
      </c>
    </row>
    <row r="433" s="2" customFormat="1">
      <c r="A433" s="38"/>
      <c r="B433" s="39"/>
      <c r="C433" s="40"/>
      <c r="D433" s="234" t="s">
        <v>260</v>
      </c>
      <c r="E433" s="40"/>
      <c r="F433" s="235" t="s">
        <v>1909</v>
      </c>
      <c r="G433" s="40"/>
      <c r="H433" s="40"/>
      <c r="I433" s="236"/>
      <c r="J433" s="40"/>
      <c r="K433" s="40"/>
      <c r="L433" s="44"/>
      <c r="M433" s="237"/>
      <c r="N433" s="238"/>
      <c r="O433" s="91"/>
      <c r="P433" s="91"/>
      <c r="Q433" s="91"/>
      <c r="R433" s="91"/>
      <c r="S433" s="91"/>
      <c r="T433" s="92"/>
      <c r="U433" s="38"/>
      <c r="V433" s="38"/>
      <c r="W433" s="38"/>
      <c r="X433" s="38"/>
      <c r="Y433" s="38"/>
      <c r="Z433" s="38"/>
      <c r="AA433" s="38"/>
      <c r="AB433" s="38"/>
      <c r="AC433" s="38"/>
      <c r="AD433" s="38"/>
      <c r="AE433" s="38"/>
      <c r="AT433" s="17" t="s">
        <v>260</v>
      </c>
      <c r="AU433" s="17" t="s">
        <v>86</v>
      </c>
    </row>
    <row r="434" s="2" customFormat="1" ht="24.15" customHeight="1">
      <c r="A434" s="38"/>
      <c r="B434" s="39"/>
      <c r="C434" s="220" t="s">
        <v>1619</v>
      </c>
      <c r="D434" s="220" t="s">
        <v>255</v>
      </c>
      <c r="E434" s="221" t="s">
        <v>1911</v>
      </c>
      <c r="F434" s="222" t="s">
        <v>1912</v>
      </c>
      <c r="G434" s="223" t="s">
        <v>416</v>
      </c>
      <c r="H434" s="224">
        <v>4</v>
      </c>
      <c r="I434" s="225"/>
      <c r="J434" s="226">
        <f>ROUND(I434*H434,2)</f>
        <v>0</v>
      </c>
      <c r="K434" s="227"/>
      <c r="L434" s="44"/>
      <c r="M434" s="228" t="s">
        <v>1</v>
      </c>
      <c r="N434" s="229" t="s">
        <v>41</v>
      </c>
      <c r="O434" s="91"/>
      <c r="P434" s="230">
        <f>O434*H434</f>
        <v>0</v>
      </c>
      <c r="Q434" s="230">
        <v>0.02972</v>
      </c>
      <c r="R434" s="230">
        <f>Q434*H434</f>
        <v>0.11888</v>
      </c>
      <c r="S434" s="230">
        <v>0</v>
      </c>
      <c r="T434" s="231">
        <f>S434*H434</f>
        <v>0</v>
      </c>
      <c r="U434" s="38"/>
      <c r="V434" s="38"/>
      <c r="W434" s="38"/>
      <c r="X434" s="38"/>
      <c r="Y434" s="38"/>
      <c r="Z434" s="38"/>
      <c r="AA434" s="38"/>
      <c r="AB434" s="38"/>
      <c r="AC434" s="38"/>
      <c r="AD434" s="38"/>
      <c r="AE434" s="38"/>
      <c r="AR434" s="232" t="s">
        <v>254</v>
      </c>
      <c r="AT434" s="232" t="s">
        <v>255</v>
      </c>
      <c r="AU434" s="232" t="s">
        <v>86</v>
      </c>
      <c r="AY434" s="17" t="s">
        <v>251</v>
      </c>
      <c r="BE434" s="233">
        <f>IF(N434="základní",J434,0)</f>
        <v>0</v>
      </c>
      <c r="BF434" s="233">
        <f>IF(N434="snížená",J434,0)</f>
        <v>0</v>
      </c>
      <c r="BG434" s="233">
        <f>IF(N434="zákl. přenesená",J434,0)</f>
        <v>0</v>
      </c>
      <c r="BH434" s="233">
        <f>IF(N434="sníž. přenesená",J434,0)</f>
        <v>0</v>
      </c>
      <c r="BI434" s="233">
        <f>IF(N434="nulová",J434,0)</f>
        <v>0</v>
      </c>
      <c r="BJ434" s="17" t="s">
        <v>84</v>
      </c>
      <c r="BK434" s="233">
        <f>ROUND(I434*H434,2)</f>
        <v>0</v>
      </c>
      <c r="BL434" s="17" t="s">
        <v>254</v>
      </c>
      <c r="BM434" s="232" t="s">
        <v>3426</v>
      </c>
    </row>
    <row r="435" s="2" customFormat="1">
      <c r="A435" s="38"/>
      <c r="B435" s="39"/>
      <c r="C435" s="40"/>
      <c r="D435" s="234" t="s">
        <v>260</v>
      </c>
      <c r="E435" s="40"/>
      <c r="F435" s="235" t="s">
        <v>1914</v>
      </c>
      <c r="G435" s="40"/>
      <c r="H435" s="40"/>
      <c r="I435" s="236"/>
      <c r="J435" s="40"/>
      <c r="K435" s="40"/>
      <c r="L435" s="44"/>
      <c r="M435" s="237"/>
      <c r="N435" s="238"/>
      <c r="O435" s="91"/>
      <c r="P435" s="91"/>
      <c r="Q435" s="91"/>
      <c r="R435" s="91"/>
      <c r="S435" s="91"/>
      <c r="T435" s="92"/>
      <c r="U435" s="38"/>
      <c r="V435" s="38"/>
      <c r="W435" s="38"/>
      <c r="X435" s="38"/>
      <c r="Y435" s="38"/>
      <c r="Z435" s="38"/>
      <c r="AA435" s="38"/>
      <c r="AB435" s="38"/>
      <c r="AC435" s="38"/>
      <c r="AD435" s="38"/>
      <c r="AE435" s="38"/>
      <c r="AT435" s="17" t="s">
        <v>260</v>
      </c>
      <c r="AU435" s="17" t="s">
        <v>86</v>
      </c>
    </row>
    <row r="436" s="2" customFormat="1">
      <c r="A436" s="38"/>
      <c r="B436" s="39"/>
      <c r="C436" s="40"/>
      <c r="D436" s="240" t="s">
        <v>274</v>
      </c>
      <c r="E436" s="40"/>
      <c r="F436" s="241" t="s">
        <v>1915</v>
      </c>
      <c r="G436" s="40"/>
      <c r="H436" s="40"/>
      <c r="I436" s="236"/>
      <c r="J436" s="40"/>
      <c r="K436" s="40"/>
      <c r="L436" s="44"/>
      <c r="M436" s="237"/>
      <c r="N436" s="238"/>
      <c r="O436" s="91"/>
      <c r="P436" s="91"/>
      <c r="Q436" s="91"/>
      <c r="R436" s="91"/>
      <c r="S436" s="91"/>
      <c r="T436" s="92"/>
      <c r="U436" s="38"/>
      <c r="V436" s="38"/>
      <c r="W436" s="38"/>
      <c r="X436" s="38"/>
      <c r="Y436" s="38"/>
      <c r="Z436" s="38"/>
      <c r="AA436" s="38"/>
      <c r="AB436" s="38"/>
      <c r="AC436" s="38"/>
      <c r="AD436" s="38"/>
      <c r="AE436" s="38"/>
      <c r="AT436" s="17" t="s">
        <v>274</v>
      </c>
      <c r="AU436" s="17" t="s">
        <v>86</v>
      </c>
    </row>
    <row r="437" s="12" customFormat="1">
      <c r="A437" s="12"/>
      <c r="B437" s="242"/>
      <c r="C437" s="243"/>
      <c r="D437" s="234" t="s">
        <v>276</v>
      </c>
      <c r="E437" s="244" t="s">
        <v>1</v>
      </c>
      <c r="F437" s="245" t="s">
        <v>254</v>
      </c>
      <c r="G437" s="243"/>
      <c r="H437" s="246">
        <v>4</v>
      </c>
      <c r="I437" s="247"/>
      <c r="J437" s="243"/>
      <c r="K437" s="243"/>
      <c r="L437" s="248"/>
      <c r="M437" s="249"/>
      <c r="N437" s="250"/>
      <c r="O437" s="250"/>
      <c r="P437" s="250"/>
      <c r="Q437" s="250"/>
      <c r="R437" s="250"/>
      <c r="S437" s="250"/>
      <c r="T437" s="251"/>
      <c r="U437" s="12"/>
      <c r="V437" s="12"/>
      <c r="W437" s="12"/>
      <c r="X437" s="12"/>
      <c r="Y437" s="12"/>
      <c r="Z437" s="12"/>
      <c r="AA437" s="12"/>
      <c r="AB437" s="12"/>
      <c r="AC437" s="12"/>
      <c r="AD437" s="12"/>
      <c r="AE437" s="12"/>
      <c r="AT437" s="252" t="s">
        <v>276</v>
      </c>
      <c r="AU437" s="252" t="s">
        <v>86</v>
      </c>
      <c r="AV437" s="12" t="s">
        <v>86</v>
      </c>
      <c r="AW437" s="12" t="s">
        <v>32</v>
      </c>
      <c r="AX437" s="12" t="s">
        <v>84</v>
      </c>
      <c r="AY437" s="252" t="s">
        <v>251</v>
      </c>
    </row>
    <row r="438" s="2" customFormat="1" ht="21.75" customHeight="1">
      <c r="A438" s="38"/>
      <c r="B438" s="39"/>
      <c r="C438" s="292" t="s">
        <v>1624</v>
      </c>
      <c r="D438" s="292" t="s">
        <v>1133</v>
      </c>
      <c r="E438" s="293" t="s">
        <v>1917</v>
      </c>
      <c r="F438" s="294" t="s">
        <v>1918</v>
      </c>
      <c r="G438" s="295" t="s">
        <v>416</v>
      </c>
      <c r="H438" s="296">
        <v>4</v>
      </c>
      <c r="I438" s="297"/>
      <c r="J438" s="298">
        <f>ROUND(I438*H438,2)</f>
        <v>0</v>
      </c>
      <c r="K438" s="299"/>
      <c r="L438" s="300"/>
      <c r="M438" s="301" t="s">
        <v>1</v>
      </c>
      <c r="N438" s="302" t="s">
        <v>41</v>
      </c>
      <c r="O438" s="91"/>
      <c r="P438" s="230">
        <f>O438*H438</f>
        <v>0</v>
      </c>
      <c r="Q438" s="230">
        <v>0.111</v>
      </c>
      <c r="R438" s="230">
        <f>Q438*H438</f>
        <v>0.44400000000000001</v>
      </c>
      <c r="S438" s="230">
        <v>0</v>
      </c>
      <c r="T438" s="231">
        <f>S438*H438</f>
        <v>0</v>
      </c>
      <c r="U438" s="38"/>
      <c r="V438" s="38"/>
      <c r="W438" s="38"/>
      <c r="X438" s="38"/>
      <c r="Y438" s="38"/>
      <c r="Z438" s="38"/>
      <c r="AA438" s="38"/>
      <c r="AB438" s="38"/>
      <c r="AC438" s="38"/>
      <c r="AD438" s="38"/>
      <c r="AE438" s="38"/>
      <c r="AR438" s="232" t="s">
        <v>299</v>
      </c>
      <c r="AT438" s="232" t="s">
        <v>1133</v>
      </c>
      <c r="AU438" s="232" t="s">
        <v>86</v>
      </c>
      <c r="AY438" s="17" t="s">
        <v>251</v>
      </c>
      <c r="BE438" s="233">
        <f>IF(N438="základní",J438,0)</f>
        <v>0</v>
      </c>
      <c r="BF438" s="233">
        <f>IF(N438="snížená",J438,0)</f>
        <v>0</v>
      </c>
      <c r="BG438" s="233">
        <f>IF(N438="zákl. přenesená",J438,0)</f>
        <v>0</v>
      </c>
      <c r="BH438" s="233">
        <f>IF(N438="sníž. přenesená",J438,0)</f>
        <v>0</v>
      </c>
      <c r="BI438" s="233">
        <f>IF(N438="nulová",J438,0)</f>
        <v>0</v>
      </c>
      <c r="BJ438" s="17" t="s">
        <v>84</v>
      </c>
      <c r="BK438" s="233">
        <f>ROUND(I438*H438,2)</f>
        <v>0</v>
      </c>
      <c r="BL438" s="17" t="s">
        <v>254</v>
      </c>
      <c r="BM438" s="232" t="s">
        <v>3427</v>
      </c>
    </row>
    <row r="439" s="2" customFormat="1">
      <c r="A439" s="38"/>
      <c r="B439" s="39"/>
      <c r="C439" s="40"/>
      <c r="D439" s="234" t="s">
        <v>260</v>
      </c>
      <c r="E439" s="40"/>
      <c r="F439" s="235" t="s">
        <v>1918</v>
      </c>
      <c r="G439" s="40"/>
      <c r="H439" s="40"/>
      <c r="I439" s="236"/>
      <c r="J439" s="40"/>
      <c r="K439" s="40"/>
      <c r="L439" s="44"/>
      <c r="M439" s="237"/>
      <c r="N439" s="238"/>
      <c r="O439" s="91"/>
      <c r="P439" s="91"/>
      <c r="Q439" s="91"/>
      <c r="R439" s="91"/>
      <c r="S439" s="91"/>
      <c r="T439" s="92"/>
      <c r="U439" s="38"/>
      <c r="V439" s="38"/>
      <c r="W439" s="38"/>
      <c r="X439" s="38"/>
      <c r="Y439" s="38"/>
      <c r="Z439" s="38"/>
      <c r="AA439" s="38"/>
      <c r="AB439" s="38"/>
      <c r="AC439" s="38"/>
      <c r="AD439" s="38"/>
      <c r="AE439" s="38"/>
      <c r="AT439" s="17" t="s">
        <v>260</v>
      </c>
      <c r="AU439" s="17" t="s">
        <v>86</v>
      </c>
    </row>
    <row r="440" s="2" customFormat="1" ht="24.15" customHeight="1">
      <c r="A440" s="38"/>
      <c r="B440" s="39"/>
      <c r="C440" s="220" t="s">
        <v>1628</v>
      </c>
      <c r="D440" s="220" t="s">
        <v>255</v>
      </c>
      <c r="E440" s="221" t="s">
        <v>3428</v>
      </c>
      <c r="F440" s="222" t="s">
        <v>3429</v>
      </c>
      <c r="G440" s="223" t="s">
        <v>416</v>
      </c>
      <c r="H440" s="224">
        <v>3</v>
      </c>
      <c r="I440" s="225"/>
      <c r="J440" s="226">
        <f>ROUND(I440*H440,2)</f>
        <v>0</v>
      </c>
      <c r="K440" s="227"/>
      <c r="L440" s="44"/>
      <c r="M440" s="228" t="s">
        <v>1</v>
      </c>
      <c r="N440" s="229" t="s">
        <v>41</v>
      </c>
      <c r="O440" s="91"/>
      <c r="P440" s="230">
        <f>O440*H440</f>
        <v>0</v>
      </c>
      <c r="Q440" s="230">
        <v>0.02972</v>
      </c>
      <c r="R440" s="230">
        <f>Q440*H440</f>
        <v>0.089160000000000003</v>
      </c>
      <c r="S440" s="230">
        <v>0</v>
      </c>
      <c r="T440" s="231">
        <f>S440*H440</f>
        <v>0</v>
      </c>
      <c r="U440" s="38"/>
      <c r="V440" s="38"/>
      <c r="W440" s="38"/>
      <c r="X440" s="38"/>
      <c r="Y440" s="38"/>
      <c r="Z440" s="38"/>
      <c r="AA440" s="38"/>
      <c r="AB440" s="38"/>
      <c r="AC440" s="38"/>
      <c r="AD440" s="38"/>
      <c r="AE440" s="38"/>
      <c r="AR440" s="232" t="s">
        <v>254</v>
      </c>
      <c r="AT440" s="232" t="s">
        <v>255</v>
      </c>
      <c r="AU440" s="232" t="s">
        <v>86</v>
      </c>
      <c r="AY440" s="17" t="s">
        <v>251</v>
      </c>
      <c r="BE440" s="233">
        <f>IF(N440="základní",J440,0)</f>
        <v>0</v>
      </c>
      <c r="BF440" s="233">
        <f>IF(N440="snížená",J440,0)</f>
        <v>0</v>
      </c>
      <c r="BG440" s="233">
        <f>IF(N440="zákl. přenesená",J440,0)</f>
        <v>0</v>
      </c>
      <c r="BH440" s="233">
        <f>IF(N440="sníž. přenesená",J440,0)</f>
        <v>0</v>
      </c>
      <c r="BI440" s="233">
        <f>IF(N440="nulová",J440,0)</f>
        <v>0</v>
      </c>
      <c r="BJ440" s="17" t="s">
        <v>84</v>
      </c>
      <c r="BK440" s="233">
        <f>ROUND(I440*H440,2)</f>
        <v>0</v>
      </c>
      <c r="BL440" s="17" t="s">
        <v>254</v>
      </c>
      <c r="BM440" s="232" t="s">
        <v>3430</v>
      </c>
    </row>
    <row r="441" s="2" customFormat="1">
      <c r="A441" s="38"/>
      <c r="B441" s="39"/>
      <c r="C441" s="40"/>
      <c r="D441" s="234" t="s">
        <v>260</v>
      </c>
      <c r="E441" s="40"/>
      <c r="F441" s="235" t="s">
        <v>3431</v>
      </c>
      <c r="G441" s="40"/>
      <c r="H441" s="40"/>
      <c r="I441" s="236"/>
      <c r="J441" s="40"/>
      <c r="K441" s="40"/>
      <c r="L441" s="44"/>
      <c r="M441" s="237"/>
      <c r="N441" s="238"/>
      <c r="O441" s="91"/>
      <c r="P441" s="91"/>
      <c r="Q441" s="91"/>
      <c r="R441" s="91"/>
      <c r="S441" s="91"/>
      <c r="T441" s="92"/>
      <c r="U441" s="38"/>
      <c r="V441" s="38"/>
      <c r="W441" s="38"/>
      <c r="X441" s="38"/>
      <c r="Y441" s="38"/>
      <c r="Z441" s="38"/>
      <c r="AA441" s="38"/>
      <c r="AB441" s="38"/>
      <c r="AC441" s="38"/>
      <c r="AD441" s="38"/>
      <c r="AE441" s="38"/>
      <c r="AT441" s="17" t="s">
        <v>260</v>
      </c>
      <c r="AU441" s="17" t="s">
        <v>86</v>
      </c>
    </row>
    <row r="442" s="2" customFormat="1">
      <c r="A442" s="38"/>
      <c r="B442" s="39"/>
      <c r="C442" s="40"/>
      <c r="D442" s="240" t="s">
        <v>274</v>
      </c>
      <c r="E442" s="40"/>
      <c r="F442" s="241" t="s">
        <v>3432</v>
      </c>
      <c r="G442" s="40"/>
      <c r="H442" s="40"/>
      <c r="I442" s="236"/>
      <c r="J442" s="40"/>
      <c r="K442" s="40"/>
      <c r="L442" s="44"/>
      <c r="M442" s="237"/>
      <c r="N442" s="238"/>
      <c r="O442" s="91"/>
      <c r="P442" s="91"/>
      <c r="Q442" s="91"/>
      <c r="R442" s="91"/>
      <c r="S442" s="91"/>
      <c r="T442" s="92"/>
      <c r="U442" s="38"/>
      <c r="V442" s="38"/>
      <c r="W442" s="38"/>
      <c r="X442" s="38"/>
      <c r="Y442" s="38"/>
      <c r="Z442" s="38"/>
      <c r="AA442" s="38"/>
      <c r="AB442" s="38"/>
      <c r="AC442" s="38"/>
      <c r="AD442" s="38"/>
      <c r="AE442" s="38"/>
      <c r="AT442" s="17" t="s">
        <v>274</v>
      </c>
      <c r="AU442" s="17" t="s">
        <v>86</v>
      </c>
    </row>
    <row r="443" s="12" customFormat="1">
      <c r="A443" s="12"/>
      <c r="B443" s="242"/>
      <c r="C443" s="243"/>
      <c r="D443" s="234" t="s">
        <v>276</v>
      </c>
      <c r="E443" s="244" t="s">
        <v>1</v>
      </c>
      <c r="F443" s="245" t="s">
        <v>269</v>
      </c>
      <c r="G443" s="243"/>
      <c r="H443" s="246">
        <v>3</v>
      </c>
      <c r="I443" s="247"/>
      <c r="J443" s="243"/>
      <c r="K443" s="243"/>
      <c r="L443" s="248"/>
      <c r="M443" s="249"/>
      <c r="N443" s="250"/>
      <c r="O443" s="250"/>
      <c r="P443" s="250"/>
      <c r="Q443" s="250"/>
      <c r="R443" s="250"/>
      <c r="S443" s="250"/>
      <c r="T443" s="251"/>
      <c r="U443" s="12"/>
      <c r="V443" s="12"/>
      <c r="W443" s="12"/>
      <c r="X443" s="12"/>
      <c r="Y443" s="12"/>
      <c r="Z443" s="12"/>
      <c r="AA443" s="12"/>
      <c r="AB443" s="12"/>
      <c r="AC443" s="12"/>
      <c r="AD443" s="12"/>
      <c r="AE443" s="12"/>
      <c r="AT443" s="252" t="s">
        <v>276</v>
      </c>
      <c r="AU443" s="252" t="s">
        <v>86</v>
      </c>
      <c r="AV443" s="12" t="s">
        <v>86</v>
      </c>
      <c r="AW443" s="12" t="s">
        <v>32</v>
      </c>
      <c r="AX443" s="12" t="s">
        <v>84</v>
      </c>
      <c r="AY443" s="252" t="s">
        <v>251</v>
      </c>
    </row>
    <row r="444" s="2" customFormat="1" ht="24.15" customHeight="1">
      <c r="A444" s="38"/>
      <c r="B444" s="39"/>
      <c r="C444" s="292" t="s">
        <v>1632</v>
      </c>
      <c r="D444" s="292" t="s">
        <v>1133</v>
      </c>
      <c r="E444" s="293" t="s">
        <v>3433</v>
      </c>
      <c r="F444" s="294" t="s">
        <v>3434</v>
      </c>
      <c r="G444" s="295" t="s">
        <v>416</v>
      </c>
      <c r="H444" s="296">
        <v>3</v>
      </c>
      <c r="I444" s="297"/>
      <c r="J444" s="298">
        <f>ROUND(I444*H444,2)</f>
        <v>0</v>
      </c>
      <c r="K444" s="299"/>
      <c r="L444" s="300"/>
      <c r="M444" s="301" t="s">
        <v>1</v>
      </c>
      <c r="N444" s="302" t="s">
        <v>41</v>
      </c>
      <c r="O444" s="91"/>
      <c r="P444" s="230">
        <f>O444*H444</f>
        <v>0</v>
      </c>
      <c r="Q444" s="230">
        <v>0.040000000000000001</v>
      </c>
      <c r="R444" s="230">
        <f>Q444*H444</f>
        <v>0.12</v>
      </c>
      <c r="S444" s="230">
        <v>0</v>
      </c>
      <c r="T444" s="231">
        <f>S444*H444</f>
        <v>0</v>
      </c>
      <c r="U444" s="38"/>
      <c r="V444" s="38"/>
      <c r="W444" s="38"/>
      <c r="X444" s="38"/>
      <c r="Y444" s="38"/>
      <c r="Z444" s="38"/>
      <c r="AA444" s="38"/>
      <c r="AB444" s="38"/>
      <c r="AC444" s="38"/>
      <c r="AD444" s="38"/>
      <c r="AE444" s="38"/>
      <c r="AR444" s="232" t="s">
        <v>299</v>
      </c>
      <c r="AT444" s="232" t="s">
        <v>1133</v>
      </c>
      <c r="AU444" s="232" t="s">
        <v>86</v>
      </c>
      <c r="AY444" s="17" t="s">
        <v>251</v>
      </c>
      <c r="BE444" s="233">
        <f>IF(N444="základní",J444,0)</f>
        <v>0</v>
      </c>
      <c r="BF444" s="233">
        <f>IF(N444="snížená",J444,0)</f>
        <v>0</v>
      </c>
      <c r="BG444" s="233">
        <f>IF(N444="zákl. přenesená",J444,0)</f>
        <v>0</v>
      </c>
      <c r="BH444" s="233">
        <f>IF(N444="sníž. přenesená",J444,0)</f>
        <v>0</v>
      </c>
      <c r="BI444" s="233">
        <f>IF(N444="nulová",J444,0)</f>
        <v>0</v>
      </c>
      <c r="BJ444" s="17" t="s">
        <v>84</v>
      </c>
      <c r="BK444" s="233">
        <f>ROUND(I444*H444,2)</f>
        <v>0</v>
      </c>
      <c r="BL444" s="17" t="s">
        <v>254</v>
      </c>
      <c r="BM444" s="232" t="s">
        <v>3435</v>
      </c>
    </row>
    <row r="445" s="2" customFormat="1">
      <c r="A445" s="38"/>
      <c r="B445" s="39"/>
      <c r="C445" s="40"/>
      <c r="D445" s="234" t="s">
        <v>260</v>
      </c>
      <c r="E445" s="40"/>
      <c r="F445" s="235" t="s">
        <v>3434</v>
      </c>
      <c r="G445" s="40"/>
      <c r="H445" s="40"/>
      <c r="I445" s="236"/>
      <c r="J445" s="40"/>
      <c r="K445" s="40"/>
      <c r="L445" s="44"/>
      <c r="M445" s="237"/>
      <c r="N445" s="238"/>
      <c r="O445" s="91"/>
      <c r="P445" s="91"/>
      <c r="Q445" s="91"/>
      <c r="R445" s="91"/>
      <c r="S445" s="91"/>
      <c r="T445" s="92"/>
      <c r="U445" s="38"/>
      <c r="V445" s="38"/>
      <c r="W445" s="38"/>
      <c r="X445" s="38"/>
      <c r="Y445" s="38"/>
      <c r="Z445" s="38"/>
      <c r="AA445" s="38"/>
      <c r="AB445" s="38"/>
      <c r="AC445" s="38"/>
      <c r="AD445" s="38"/>
      <c r="AE445" s="38"/>
      <c r="AT445" s="17" t="s">
        <v>260</v>
      </c>
      <c r="AU445" s="17" t="s">
        <v>86</v>
      </c>
    </row>
    <row r="446" s="2" customFormat="1" ht="24.15" customHeight="1">
      <c r="A446" s="38"/>
      <c r="B446" s="39"/>
      <c r="C446" s="220" t="s">
        <v>1636</v>
      </c>
      <c r="D446" s="220" t="s">
        <v>255</v>
      </c>
      <c r="E446" s="221" t="s">
        <v>1921</v>
      </c>
      <c r="F446" s="222" t="s">
        <v>1922</v>
      </c>
      <c r="G446" s="223" t="s">
        <v>416</v>
      </c>
      <c r="H446" s="224">
        <v>1</v>
      </c>
      <c r="I446" s="225"/>
      <c r="J446" s="226">
        <f>ROUND(I446*H446,2)</f>
        <v>0</v>
      </c>
      <c r="K446" s="227"/>
      <c r="L446" s="44"/>
      <c r="M446" s="228" t="s">
        <v>1</v>
      </c>
      <c r="N446" s="229" t="s">
        <v>41</v>
      </c>
      <c r="O446" s="91"/>
      <c r="P446" s="230">
        <f>O446*H446</f>
        <v>0</v>
      </c>
      <c r="Q446" s="230">
        <v>0.02972</v>
      </c>
      <c r="R446" s="230">
        <f>Q446*H446</f>
        <v>0.02972</v>
      </c>
      <c r="S446" s="230">
        <v>0</v>
      </c>
      <c r="T446" s="231">
        <f>S446*H446</f>
        <v>0</v>
      </c>
      <c r="U446" s="38"/>
      <c r="V446" s="38"/>
      <c r="W446" s="38"/>
      <c r="X446" s="38"/>
      <c r="Y446" s="38"/>
      <c r="Z446" s="38"/>
      <c r="AA446" s="38"/>
      <c r="AB446" s="38"/>
      <c r="AC446" s="38"/>
      <c r="AD446" s="38"/>
      <c r="AE446" s="38"/>
      <c r="AR446" s="232" t="s">
        <v>254</v>
      </c>
      <c r="AT446" s="232" t="s">
        <v>255</v>
      </c>
      <c r="AU446" s="232" t="s">
        <v>86</v>
      </c>
      <c r="AY446" s="17" t="s">
        <v>251</v>
      </c>
      <c r="BE446" s="233">
        <f>IF(N446="základní",J446,0)</f>
        <v>0</v>
      </c>
      <c r="BF446" s="233">
        <f>IF(N446="snížená",J446,0)</f>
        <v>0</v>
      </c>
      <c r="BG446" s="233">
        <f>IF(N446="zákl. přenesená",J446,0)</f>
        <v>0</v>
      </c>
      <c r="BH446" s="233">
        <f>IF(N446="sníž. přenesená",J446,0)</f>
        <v>0</v>
      </c>
      <c r="BI446" s="233">
        <f>IF(N446="nulová",J446,0)</f>
        <v>0</v>
      </c>
      <c r="BJ446" s="17" t="s">
        <v>84</v>
      </c>
      <c r="BK446" s="233">
        <f>ROUND(I446*H446,2)</f>
        <v>0</v>
      </c>
      <c r="BL446" s="17" t="s">
        <v>254</v>
      </c>
      <c r="BM446" s="232" t="s">
        <v>3436</v>
      </c>
    </row>
    <row r="447" s="2" customFormat="1">
      <c r="A447" s="38"/>
      <c r="B447" s="39"/>
      <c r="C447" s="40"/>
      <c r="D447" s="234" t="s">
        <v>260</v>
      </c>
      <c r="E447" s="40"/>
      <c r="F447" s="235" t="s">
        <v>1924</v>
      </c>
      <c r="G447" s="40"/>
      <c r="H447" s="40"/>
      <c r="I447" s="236"/>
      <c r="J447" s="40"/>
      <c r="K447" s="40"/>
      <c r="L447" s="44"/>
      <c r="M447" s="237"/>
      <c r="N447" s="238"/>
      <c r="O447" s="91"/>
      <c r="P447" s="91"/>
      <c r="Q447" s="91"/>
      <c r="R447" s="91"/>
      <c r="S447" s="91"/>
      <c r="T447" s="92"/>
      <c r="U447" s="38"/>
      <c r="V447" s="38"/>
      <c r="W447" s="38"/>
      <c r="X447" s="38"/>
      <c r="Y447" s="38"/>
      <c r="Z447" s="38"/>
      <c r="AA447" s="38"/>
      <c r="AB447" s="38"/>
      <c r="AC447" s="38"/>
      <c r="AD447" s="38"/>
      <c r="AE447" s="38"/>
      <c r="AT447" s="17" t="s">
        <v>260</v>
      </c>
      <c r="AU447" s="17" t="s">
        <v>86</v>
      </c>
    </row>
    <row r="448" s="2" customFormat="1">
      <c r="A448" s="38"/>
      <c r="B448" s="39"/>
      <c r="C448" s="40"/>
      <c r="D448" s="240" t="s">
        <v>274</v>
      </c>
      <c r="E448" s="40"/>
      <c r="F448" s="241" t="s">
        <v>1925</v>
      </c>
      <c r="G448" s="40"/>
      <c r="H448" s="40"/>
      <c r="I448" s="236"/>
      <c r="J448" s="40"/>
      <c r="K448" s="40"/>
      <c r="L448" s="44"/>
      <c r="M448" s="237"/>
      <c r="N448" s="238"/>
      <c r="O448" s="91"/>
      <c r="P448" s="91"/>
      <c r="Q448" s="91"/>
      <c r="R448" s="91"/>
      <c r="S448" s="91"/>
      <c r="T448" s="92"/>
      <c r="U448" s="38"/>
      <c r="V448" s="38"/>
      <c r="W448" s="38"/>
      <c r="X448" s="38"/>
      <c r="Y448" s="38"/>
      <c r="Z448" s="38"/>
      <c r="AA448" s="38"/>
      <c r="AB448" s="38"/>
      <c r="AC448" s="38"/>
      <c r="AD448" s="38"/>
      <c r="AE448" s="38"/>
      <c r="AT448" s="17" t="s">
        <v>274</v>
      </c>
      <c r="AU448" s="17" t="s">
        <v>86</v>
      </c>
    </row>
    <row r="449" s="12" customFormat="1">
      <c r="A449" s="12"/>
      <c r="B449" s="242"/>
      <c r="C449" s="243"/>
      <c r="D449" s="234" t="s">
        <v>276</v>
      </c>
      <c r="E449" s="244" t="s">
        <v>1</v>
      </c>
      <c r="F449" s="245" t="s">
        <v>84</v>
      </c>
      <c r="G449" s="243"/>
      <c r="H449" s="246">
        <v>1</v>
      </c>
      <c r="I449" s="247"/>
      <c r="J449" s="243"/>
      <c r="K449" s="243"/>
      <c r="L449" s="248"/>
      <c r="M449" s="249"/>
      <c r="N449" s="250"/>
      <c r="O449" s="250"/>
      <c r="P449" s="250"/>
      <c r="Q449" s="250"/>
      <c r="R449" s="250"/>
      <c r="S449" s="250"/>
      <c r="T449" s="251"/>
      <c r="U449" s="12"/>
      <c r="V449" s="12"/>
      <c r="W449" s="12"/>
      <c r="X449" s="12"/>
      <c r="Y449" s="12"/>
      <c r="Z449" s="12"/>
      <c r="AA449" s="12"/>
      <c r="AB449" s="12"/>
      <c r="AC449" s="12"/>
      <c r="AD449" s="12"/>
      <c r="AE449" s="12"/>
      <c r="AT449" s="252" t="s">
        <v>276</v>
      </c>
      <c r="AU449" s="252" t="s">
        <v>86</v>
      </c>
      <c r="AV449" s="12" t="s">
        <v>86</v>
      </c>
      <c r="AW449" s="12" t="s">
        <v>32</v>
      </c>
      <c r="AX449" s="12" t="s">
        <v>84</v>
      </c>
      <c r="AY449" s="252" t="s">
        <v>251</v>
      </c>
    </row>
    <row r="450" s="2" customFormat="1" ht="24.15" customHeight="1">
      <c r="A450" s="38"/>
      <c r="B450" s="39"/>
      <c r="C450" s="292" t="s">
        <v>1640</v>
      </c>
      <c r="D450" s="292" t="s">
        <v>1133</v>
      </c>
      <c r="E450" s="293" t="s">
        <v>1927</v>
      </c>
      <c r="F450" s="294" t="s">
        <v>1928</v>
      </c>
      <c r="G450" s="295" t="s">
        <v>416</v>
      </c>
      <c r="H450" s="296">
        <v>1</v>
      </c>
      <c r="I450" s="297"/>
      <c r="J450" s="298">
        <f>ROUND(I450*H450,2)</f>
        <v>0</v>
      </c>
      <c r="K450" s="299"/>
      <c r="L450" s="300"/>
      <c r="M450" s="301" t="s">
        <v>1</v>
      </c>
      <c r="N450" s="302" t="s">
        <v>41</v>
      </c>
      <c r="O450" s="91"/>
      <c r="P450" s="230">
        <f>O450*H450</f>
        <v>0</v>
      </c>
      <c r="Q450" s="230">
        <v>0.057000000000000002</v>
      </c>
      <c r="R450" s="230">
        <f>Q450*H450</f>
        <v>0.057000000000000002</v>
      </c>
      <c r="S450" s="230">
        <v>0</v>
      </c>
      <c r="T450" s="231">
        <f>S450*H450</f>
        <v>0</v>
      </c>
      <c r="U450" s="38"/>
      <c r="V450" s="38"/>
      <c r="W450" s="38"/>
      <c r="X450" s="38"/>
      <c r="Y450" s="38"/>
      <c r="Z450" s="38"/>
      <c r="AA450" s="38"/>
      <c r="AB450" s="38"/>
      <c r="AC450" s="38"/>
      <c r="AD450" s="38"/>
      <c r="AE450" s="38"/>
      <c r="AR450" s="232" t="s">
        <v>299</v>
      </c>
      <c r="AT450" s="232" t="s">
        <v>1133</v>
      </c>
      <c r="AU450" s="232" t="s">
        <v>86</v>
      </c>
      <c r="AY450" s="17" t="s">
        <v>251</v>
      </c>
      <c r="BE450" s="233">
        <f>IF(N450="základní",J450,0)</f>
        <v>0</v>
      </c>
      <c r="BF450" s="233">
        <f>IF(N450="snížená",J450,0)</f>
        <v>0</v>
      </c>
      <c r="BG450" s="233">
        <f>IF(N450="zákl. přenesená",J450,0)</f>
        <v>0</v>
      </c>
      <c r="BH450" s="233">
        <f>IF(N450="sníž. přenesená",J450,0)</f>
        <v>0</v>
      </c>
      <c r="BI450" s="233">
        <f>IF(N450="nulová",J450,0)</f>
        <v>0</v>
      </c>
      <c r="BJ450" s="17" t="s">
        <v>84</v>
      </c>
      <c r="BK450" s="233">
        <f>ROUND(I450*H450,2)</f>
        <v>0</v>
      </c>
      <c r="BL450" s="17" t="s">
        <v>254</v>
      </c>
      <c r="BM450" s="232" t="s">
        <v>3437</v>
      </c>
    </row>
    <row r="451" s="2" customFormat="1">
      <c r="A451" s="38"/>
      <c r="B451" s="39"/>
      <c r="C451" s="40"/>
      <c r="D451" s="234" t="s">
        <v>260</v>
      </c>
      <c r="E451" s="40"/>
      <c r="F451" s="235" t="s">
        <v>1928</v>
      </c>
      <c r="G451" s="40"/>
      <c r="H451" s="40"/>
      <c r="I451" s="236"/>
      <c r="J451" s="40"/>
      <c r="K451" s="40"/>
      <c r="L451" s="44"/>
      <c r="M451" s="237"/>
      <c r="N451" s="238"/>
      <c r="O451" s="91"/>
      <c r="P451" s="91"/>
      <c r="Q451" s="91"/>
      <c r="R451" s="91"/>
      <c r="S451" s="91"/>
      <c r="T451" s="92"/>
      <c r="U451" s="38"/>
      <c r="V451" s="38"/>
      <c r="W451" s="38"/>
      <c r="X451" s="38"/>
      <c r="Y451" s="38"/>
      <c r="Z451" s="38"/>
      <c r="AA451" s="38"/>
      <c r="AB451" s="38"/>
      <c r="AC451" s="38"/>
      <c r="AD451" s="38"/>
      <c r="AE451" s="38"/>
      <c r="AT451" s="17" t="s">
        <v>260</v>
      </c>
      <c r="AU451" s="17" t="s">
        <v>86</v>
      </c>
    </row>
    <row r="452" s="12" customFormat="1">
      <c r="A452" s="12"/>
      <c r="B452" s="242"/>
      <c r="C452" s="243"/>
      <c r="D452" s="234" t="s">
        <v>276</v>
      </c>
      <c r="E452" s="244" t="s">
        <v>1</v>
      </c>
      <c r="F452" s="245" t="s">
        <v>84</v>
      </c>
      <c r="G452" s="243"/>
      <c r="H452" s="246">
        <v>1</v>
      </c>
      <c r="I452" s="247"/>
      <c r="J452" s="243"/>
      <c r="K452" s="243"/>
      <c r="L452" s="248"/>
      <c r="M452" s="249"/>
      <c r="N452" s="250"/>
      <c r="O452" s="250"/>
      <c r="P452" s="250"/>
      <c r="Q452" s="250"/>
      <c r="R452" s="250"/>
      <c r="S452" s="250"/>
      <c r="T452" s="251"/>
      <c r="U452" s="12"/>
      <c r="V452" s="12"/>
      <c r="W452" s="12"/>
      <c r="X452" s="12"/>
      <c r="Y452" s="12"/>
      <c r="Z452" s="12"/>
      <c r="AA452" s="12"/>
      <c r="AB452" s="12"/>
      <c r="AC452" s="12"/>
      <c r="AD452" s="12"/>
      <c r="AE452" s="12"/>
      <c r="AT452" s="252" t="s">
        <v>276</v>
      </c>
      <c r="AU452" s="252" t="s">
        <v>86</v>
      </c>
      <c r="AV452" s="12" t="s">
        <v>86</v>
      </c>
      <c r="AW452" s="12" t="s">
        <v>32</v>
      </c>
      <c r="AX452" s="12" t="s">
        <v>84</v>
      </c>
      <c r="AY452" s="252" t="s">
        <v>251</v>
      </c>
    </row>
    <row r="453" s="2" customFormat="1" ht="24.15" customHeight="1">
      <c r="A453" s="38"/>
      <c r="B453" s="39"/>
      <c r="C453" s="220" t="s">
        <v>1644</v>
      </c>
      <c r="D453" s="220" t="s">
        <v>255</v>
      </c>
      <c r="E453" s="221" t="s">
        <v>1941</v>
      </c>
      <c r="F453" s="222" t="s">
        <v>1942</v>
      </c>
      <c r="G453" s="223" t="s">
        <v>416</v>
      </c>
      <c r="H453" s="224">
        <v>4</v>
      </c>
      <c r="I453" s="225"/>
      <c r="J453" s="226">
        <f>ROUND(I453*H453,2)</f>
        <v>0</v>
      </c>
      <c r="K453" s="227"/>
      <c r="L453" s="44"/>
      <c r="M453" s="228" t="s">
        <v>1</v>
      </c>
      <c r="N453" s="229" t="s">
        <v>41</v>
      </c>
      <c r="O453" s="91"/>
      <c r="P453" s="230">
        <f>O453*H453</f>
        <v>0</v>
      </c>
      <c r="Q453" s="230">
        <v>0.02972</v>
      </c>
      <c r="R453" s="230">
        <f>Q453*H453</f>
        <v>0.11888</v>
      </c>
      <c r="S453" s="230">
        <v>0</v>
      </c>
      <c r="T453" s="231">
        <f>S453*H453</f>
        <v>0</v>
      </c>
      <c r="U453" s="38"/>
      <c r="V453" s="38"/>
      <c r="W453" s="38"/>
      <c r="X453" s="38"/>
      <c r="Y453" s="38"/>
      <c r="Z453" s="38"/>
      <c r="AA453" s="38"/>
      <c r="AB453" s="38"/>
      <c r="AC453" s="38"/>
      <c r="AD453" s="38"/>
      <c r="AE453" s="38"/>
      <c r="AR453" s="232" t="s">
        <v>254</v>
      </c>
      <c r="AT453" s="232" t="s">
        <v>255</v>
      </c>
      <c r="AU453" s="232" t="s">
        <v>86</v>
      </c>
      <c r="AY453" s="17" t="s">
        <v>251</v>
      </c>
      <c r="BE453" s="233">
        <f>IF(N453="základní",J453,0)</f>
        <v>0</v>
      </c>
      <c r="BF453" s="233">
        <f>IF(N453="snížená",J453,0)</f>
        <v>0</v>
      </c>
      <c r="BG453" s="233">
        <f>IF(N453="zákl. přenesená",J453,0)</f>
        <v>0</v>
      </c>
      <c r="BH453" s="233">
        <f>IF(N453="sníž. přenesená",J453,0)</f>
        <v>0</v>
      </c>
      <c r="BI453" s="233">
        <f>IF(N453="nulová",J453,0)</f>
        <v>0</v>
      </c>
      <c r="BJ453" s="17" t="s">
        <v>84</v>
      </c>
      <c r="BK453" s="233">
        <f>ROUND(I453*H453,2)</f>
        <v>0</v>
      </c>
      <c r="BL453" s="17" t="s">
        <v>254</v>
      </c>
      <c r="BM453" s="232" t="s">
        <v>3438</v>
      </c>
    </row>
    <row r="454" s="2" customFormat="1">
      <c r="A454" s="38"/>
      <c r="B454" s="39"/>
      <c r="C454" s="40"/>
      <c r="D454" s="234" t="s">
        <v>260</v>
      </c>
      <c r="E454" s="40"/>
      <c r="F454" s="235" t="s">
        <v>1944</v>
      </c>
      <c r="G454" s="40"/>
      <c r="H454" s="40"/>
      <c r="I454" s="236"/>
      <c r="J454" s="40"/>
      <c r="K454" s="40"/>
      <c r="L454" s="44"/>
      <c r="M454" s="237"/>
      <c r="N454" s="238"/>
      <c r="O454" s="91"/>
      <c r="P454" s="91"/>
      <c r="Q454" s="91"/>
      <c r="R454" s="91"/>
      <c r="S454" s="91"/>
      <c r="T454" s="92"/>
      <c r="U454" s="38"/>
      <c r="V454" s="38"/>
      <c r="W454" s="38"/>
      <c r="X454" s="38"/>
      <c r="Y454" s="38"/>
      <c r="Z454" s="38"/>
      <c r="AA454" s="38"/>
      <c r="AB454" s="38"/>
      <c r="AC454" s="38"/>
      <c r="AD454" s="38"/>
      <c r="AE454" s="38"/>
      <c r="AT454" s="17" t="s">
        <v>260</v>
      </c>
      <c r="AU454" s="17" t="s">
        <v>86</v>
      </c>
    </row>
    <row r="455" s="2" customFormat="1">
      <c r="A455" s="38"/>
      <c r="B455" s="39"/>
      <c r="C455" s="40"/>
      <c r="D455" s="240" t="s">
        <v>274</v>
      </c>
      <c r="E455" s="40"/>
      <c r="F455" s="241" t="s">
        <v>1945</v>
      </c>
      <c r="G455" s="40"/>
      <c r="H455" s="40"/>
      <c r="I455" s="236"/>
      <c r="J455" s="40"/>
      <c r="K455" s="40"/>
      <c r="L455" s="44"/>
      <c r="M455" s="237"/>
      <c r="N455" s="238"/>
      <c r="O455" s="91"/>
      <c r="P455" s="91"/>
      <c r="Q455" s="91"/>
      <c r="R455" s="91"/>
      <c r="S455" s="91"/>
      <c r="T455" s="92"/>
      <c r="U455" s="38"/>
      <c r="V455" s="38"/>
      <c r="W455" s="38"/>
      <c r="X455" s="38"/>
      <c r="Y455" s="38"/>
      <c r="Z455" s="38"/>
      <c r="AA455" s="38"/>
      <c r="AB455" s="38"/>
      <c r="AC455" s="38"/>
      <c r="AD455" s="38"/>
      <c r="AE455" s="38"/>
      <c r="AT455" s="17" t="s">
        <v>274</v>
      </c>
      <c r="AU455" s="17" t="s">
        <v>86</v>
      </c>
    </row>
    <row r="456" s="12" customFormat="1">
      <c r="A456" s="12"/>
      <c r="B456" s="242"/>
      <c r="C456" s="243"/>
      <c r="D456" s="234" t="s">
        <v>276</v>
      </c>
      <c r="E456" s="244" t="s">
        <v>1</v>
      </c>
      <c r="F456" s="245" t="s">
        <v>254</v>
      </c>
      <c r="G456" s="243"/>
      <c r="H456" s="246">
        <v>4</v>
      </c>
      <c r="I456" s="247"/>
      <c r="J456" s="243"/>
      <c r="K456" s="243"/>
      <c r="L456" s="248"/>
      <c r="M456" s="249"/>
      <c r="N456" s="250"/>
      <c r="O456" s="250"/>
      <c r="P456" s="250"/>
      <c r="Q456" s="250"/>
      <c r="R456" s="250"/>
      <c r="S456" s="250"/>
      <c r="T456" s="251"/>
      <c r="U456" s="12"/>
      <c r="V456" s="12"/>
      <c r="W456" s="12"/>
      <c r="X456" s="12"/>
      <c r="Y456" s="12"/>
      <c r="Z456" s="12"/>
      <c r="AA456" s="12"/>
      <c r="AB456" s="12"/>
      <c r="AC456" s="12"/>
      <c r="AD456" s="12"/>
      <c r="AE456" s="12"/>
      <c r="AT456" s="252" t="s">
        <v>276</v>
      </c>
      <c r="AU456" s="252" t="s">
        <v>86</v>
      </c>
      <c r="AV456" s="12" t="s">
        <v>86</v>
      </c>
      <c r="AW456" s="12" t="s">
        <v>32</v>
      </c>
      <c r="AX456" s="12" t="s">
        <v>84</v>
      </c>
      <c r="AY456" s="252" t="s">
        <v>251</v>
      </c>
    </row>
    <row r="457" s="2" customFormat="1" ht="24.15" customHeight="1">
      <c r="A457" s="38"/>
      <c r="B457" s="39"/>
      <c r="C457" s="292" t="s">
        <v>1648</v>
      </c>
      <c r="D457" s="292" t="s">
        <v>1133</v>
      </c>
      <c r="E457" s="293" t="s">
        <v>1947</v>
      </c>
      <c r="F457" s="294" t="s">
        <v>1948</v>
      </c>
      <c r="G457" s="295" t="s">
        <v>416</v>
      </c>
      <c r="H457" s="296">
        <v>4</v>
      </c>
      <c r="I457" s="297"/>
      <c r="J457" s="298">
        <f>ROUND(I457*H457,2)</f>
        <v>0</v>
      </c>
      <c r="K457" s="299"/>
      <c r="L457" s="300"/>
      <c r="M457" s="301" t="s">
        <v>1</v>
      </c>
      <c r="N457" s="302" t="s">
        <v>41</v>
      </c>
      <c r="O457" s="91"/>
      <c r="P457" s="230">
        <f>O457*H457</f>
        <v>0</v>
      </c>
      <c r="Q457" s="230">
        <v>0.089999999999999997</v>
      </c>
      <c r="R457" s="230">
        <f>Q457*H457</f>
        <v>0.35999999999999999</v>
      </c>
      <c r="S457" s="230">
        <v>0</v>
      </c>
      <c r="T457" s="231">
        <f>S457*H457</f>
        <v>0</v>
      </c>
      <c r="U457" s="38"/>
      <c r="V457" s="38"/>
      <c r="W457" s="38"/>
      <c r="X457" s="38"/>
      <c r="Y457" s="38"/>
      <c r="Z457" s="38"/>
      <c r="AA457" s="38"/>
      <c r="AB457" s="38"/>
      <c r="AC457" s="38"/>
      <c r="AD457" s="38"/>
      <c r="AE457" s="38"/>
      <c r="AR457" s="232" t="s">
        <v>299</v>
      </c>
      <c r="AT457" s="232" t="s">
        <v>1133</v>
      </c>
      <c r="AU457" s="232" t="s">
        <v>86</v>
      </c>
      <c r="AY457" s="17" t="s">
        <v>251</v>
      </c>
      <c r="BE457" s="233">
        <f>IF(N457="základní",J457,0)</f>
        <v>0</v>
      </c>
      <c r="BF457" s="233">
        <f>IF(N457="snížená",J457,0)</f>
        <v>0</v>
      </c>
      <c r="BG457" s="233">
        <f>IF(N457="zákl. přenesená",J457,0)</f>
        <v>0</v>
      </c>
      <c r="BH457" s="233">
        <f>IF(N457="sníž. přenesená",J457,0)</f>
        <v>0</v>
      </c>
      <c r="BI457" s="233">
        <f>IF(N457="nulová",J457,0)</f>
        <v>0</v>
      </c>
      <c r="BJ457" s="17" t="s">
        <v>84</v>
      </c>
      <c r="BK457" s="233">
        <f>ROUND(I457*H457,2)</f>
        <v>0</v>
      </c>
      <c r="BL457" s="17" t="s">
        <v>254</v>
      </c>
      <c r="BM457" s="232" t="s">
        <v>3439</v>
      </c>
    </row>
    <row r="458" s="2" customFormat="1">
      <c r="A458" s="38"/>
      <c r="B458" s="39"/>
      <c r="C458" s="40"/>
      <c r="D458" s="234" t="s">
        <v>260</v>
      </c>
      <c r="E458" s="40"/>
      <c r="F458" s="235" t="s">
        <v>1948</v>
      </c>
      <c r="G458" s="40"/>
      <c r="H458" s="40"/>
      <c r="I458" s="236"/>
      <c r="J458" s="40"/>
      <c r="K458" s="40"/>
      <c r="L458" s="44"/>
      <c r="M458" s="237"/>
      <c r="N458" s="238"/>
      <c r="O458" s="91"/>
      <c r="P458" s="91"/>
      <c r="Q458" s="91"/>
      <c r="R458" s="91"/>
      <c r="S458" s="91"/>
      <c r="T458" s="92"/>
      <c r="U458" s="38"/>
      <c r="V458" s="38"/>
      <c r="W458" s="38"/>
      <c r="X458" s="38"/>
      <c r="Y458" s="38"/>
      <c r="Z458" s="38"/>
      <c r="AA458" s="38"/>
      <c r="AB458" s="38"/>
      <c r="AC458" s="38"/>
      <c r="AD458" s="38"/>
      <c r="AE458" s="38"/>
      <c r="AT458" s="17" t="s">
        <v>260</v>
      </c>
      <c r="AU458" s="17" t="s">
        <v>86</v>
      </c>
    </row>
    <row r="459" s="2" customFormat="1" ht="24.15" customHeight="1">
      <c r="A459" s="38"/>
      <c r="B459" s="39"/>
      <c r="C459" s="220" t="s">
        <v>1652</v>
      </c>
      <c r="D459" s="220" t="s">
        <v>255</v>
      </c>
      <c r="E459" s="221" t="s">
        <v>1951</v>
      </c>
      <c r="F459" s="222" t="s">
        <v>1952</v>
      </c>
      <c r="G459" s="223" t="s">
        <v>416</v>
      </c>
      <c r="H459" s="224">
        <v>4</v>
      </c>
      <c r="I459" s="225"/>
      <c r="J459" s="226">
        <f>ROUND(I459*H459,2)</f>
        <v>0</v>
      </c>
      <c r="K459" s="227"/>
      <c r="L459" s="44"/>
      <c r="M459" s="228" t="s">
        <v>1</v>
      </c>
      <c r="N459" s="229" t="s">
        <v>41</v>
      </c>
      <c r="O459" s="91"/>
      <c r="P459" s="230">
        <f>O459*H459</f>
        <v>0</v>
      </c>
      <c r="Q459" s="230">
        <v>0.21734000000000001</v>
      </c>
      <c r="R459" s="230">
        <f>Q459*H459</f>
        <v>0.86936000000000002</v>
      </c>
      <c r="S459" s="230">
        <v>0</v>
      </c>
      <c r="T459" s="231">
        <f>S459*H459</f>
        <v>0</v>
      </c>
      <c r="U459" s="38"/>
      <c r="V459" s="38"/>
      <c r="W459" s="38"/>
      <c r="X459" s="38"/>
      <c r="Y459" s="38"/>
      <c r="Z459" s="38"/>
      <c r="AA459" s="38"/>
      <c r="AB459" s="38"/>
      <c r="AC459" s="38"/>
      <c r="AD459" s="38"/>
      <c r="AE459" s="38"/>
      <c r="AR459" s="232" t="s">
        <v>254</v>
      </c>
      <c r="AT459" s="232" t="s">
        <v>255</v>
      </c>
      <c r="AU459" s="232" t="s">
        <v>86</v>
      </c>
      <c r="AY459" s="17" t="s">
        <v>251</v>
      </c>
      <c r="BE459" s="233">
        <f>IF(N459="základní",J459,0)</f>
        <v>0</v>
      </c>
      <c r="BF459" s="233">
        <f>IF(N459="snížená",J459,0)</f>
        <v>0</v>
      </c>
      <c r="BG459" s="233">
        <f>IF(N459="zákl. přenesená",J459,0)</f>
        <v>0</v>
      </c>
      <c r="BH459" s="233">
        <f>IF(N459="sníž. přenesená",J459,0)</f>
        <v>0</v>
      </c>
      <c r="BI459" s="233">
        <f>IF(N459="nulová",J459,0)</f>
        <v>0</v>
      </c>
      <c r="BJ459" s="17" t="s">
        <v>84</v>
      </c>
      <c r="BK459" s="233">
        <f>ROUND(I459*H459,2)</f>
        <v>0</v>
      </c>
      <c r="BL459" s="17" t="s">
        <v>254</v>
      </c>
      <c r="BM459" s="232" t="s">
        <v>3440</v>
      </c>
    </row>
    <row r="460" s="2" customFormat="1">
      <c r="A460" s="38"/>
      <c r="B460" s="39"/>
      <c r="C460" s="40"/>
      <c r="D460" s="234" t="s">
        <v>260</v>
      </c>
      <c r="E460" s="40"/>
      <c r="F460" s="235" t="s">
        <v>1952</v>
      </c>
      <c r="G460" s="40"/>
      <c r="H460" s="40"/>
      <c r="I460" s="236"/>
      <c r="J460" s="40"/>
      <c r="K460" s="40"/>
      <c r="L460" s="44"/>
      <c r="M460" s="237"/>
      <c r="N460" s="238"/>
      <c r="O460" s="91"/>
      <c r="P460" s="91"/>
      <c r="Q460" s="91"/>
      <c r="R460" s="91"/>
      <c r="S460" s="91"/>
      <c r="T460" s="92"/>
      <c r="U460" s="38"/>
      <c r="V460" s="38"/>
      <c r="W460" s="38"/>
      <c r="X460" s="38"/>
      <c r="Y460" s="38"/>
      <c r="Z460" s="38"/>
      <c r="AA460" s="38"/>
      <c r="AB460" s="38"/>
      <c r="AC460" s="38"/>
      <c r="AD460" s="38"/>
      <c r="AE460" s="38"/>
      <c r="AT460" s="17" t="s">
        <v>260</v>
      </c>
      <c r="AU460" s="17" t="s">
        <v>86</v>
      </c>
    </row>
    <row r="461" s="2" customFormat="1">
      <c r="A461" s="38"/>
      <c r="B461" s="39"/>
      <c r="C461" s="40"/>
      <c r="D461" s="240" t="s">
        <v>274</v>
      </c>
      <c r="E461" s="40"/>
      <c r="F461" s="241" t="s">
        <v>1954</v>
      </c>
      <c r="G461" s="40"/>
      <c r="H461" s="40"/>
      <c r="I461" s="236"/>
      <c r="J461" s="40"/>
      <c r="K461" s="40"/>
      <c r="L461" s="44"/>
      <c r="M461" s="237"/>
      <c r="N461" s="238"/>
      <c r="O461" s="91"/>
      <c r="P461" s="91"/>
      <c r="Q461" s="91"/>
      <c r="R461" s="91"/>
      <c r="S461" s="91"/>
      <c r="T461" s="92"/>
      <c r="U461" s="38"/>
      <c r="V461" s="38"/>
      <c r="W461" s="38"/>
      <c r="X461" s="38"/>
      <c r="Y461" s="38"/>
      <c r="Z461" s="38"/>
      <c r="AA461" s="38"/>
      <c r="AB461" s="38"/>
      <c r="AC461" s="38"/>
      <c r="AD461" s="38"/>
      <c r="AE461" s="38"/>
      <c r="AT461" s="17" t="s">
        <v>274</v>
      </c>
      <c r="AU461" s="17" t="s">
        <v>86</v>
      </c>
    </row>
    <row r="462" s="12" customFormat="1">
      <c r="A462" s="12"/>
      <c r="B462" s="242"/>
      <c r="C462" s="243"/>
      <c r="D462" s="234" t="s">
        <v>276</v>
      </c>
      <c r="E462" s="244" t="s">
        <v>1</v>
      </c>
      <c r="F462" s="245" t="s">
        <v>3441</v>
      </c>
      <c r="G462" s="243"/>
      <c r="H462" s="246">
        <v>4</v>
      </c>
      <c r="I462" s="247"/>
      <c r="J462" s="243"/>
      <c r="K462" s="243"/>
      <c r="L462" s="248"/>
      <c r="M462" s="249"/>
      <c r="N462" s="250"/>
      <c r="O462" s="250"/>
      <c r="P462" s="250"/>
      <c r="Q462" s="250"/>
      <c r="R462" s="250"/>
      <c r="S462" s="250"/>
      <c r="T462" s="251"/>
      <c r="U462" s="12"/>
      <c r="V462" s="12"/>
      <c r="W462" s="12"/>
      <c r="X462" s="12"/>
      <c r="Y462" s="12"/>
      <c r="Z462" s="12"/>
      <c r="AA462" s="12"/>
      <c r="AB462" s="12"/>
      <c r="AC462" s="12"/>
      <c r="AD462" s="12"/>
      <c r="AE462" s="12"/>
      <c r="AT462" s="252" t="s">
        <v>276</v>
      </c>
      <c r="AU462" s="252" t="s">
        <v>86</v>
      </c>
      <c r="AV462" s="12" t="s">
        <v>86</v>
      </c>
      <c r="AW462" s="12" t="s">
        <v>32</v>
      </c>
      <c r="AX462" s="12" t="s">
        <v>84</v>
      </c>
      <c r="AY462" s="252" t="s">
        <v>251</v>
      </c>
    </row>
    <row r="463" s="2" customFormat="1" ht="16.5" customHeight="1">
      <c r="A463" s="38"/>
      <c r="B463" s="39"/>
      <c r="C463" s="292" t="s">
        <v>1656</v>
      </c>
      <c r="D463" s="292" t="s">
        <v>1133</v>
      </c>
      <c r="E463" s="293" t="s">
        <v>1956</v>
      </c>
      <c r="F463" s="294" t="s">
        <v>1957</v>
      </c>
      <c r="G463" s="295" t="s">
        <v>416</v>
      </c>
      <c r="H463" s="296">
        <v>4</v>
      </c>
      <c r="I463" s="297"/>
      <c r="J463" s="298">
        <f>ROUND(I463*H463,2)</f>
        <v>0</v>
      </c>
      <c r="K463" s="299"/>
      <c r="L463" s="300"/>
      <c r="M463" s="301" t="s">
        <v>1</v>
      </c>
      <c r="N463" s="302" t="s">
        <v>41</v>
      </c>
      <c r="O463" s="91"/>
      <c r="P463" s="230">
        <f>O463*H463</f>
        <v>0</v>
      </c>
      <c r="Q463" s="230">
        <v>0.052400000000000002</v>
      </c>
      <c r="R463" s="230">
        <f>Q463*H463</f>
        <v>0.20960000000000001</v>
      </c>
      <c r="S463" s="230">
        <v>0</v>
      </c>
      <c r="T463" s="231">
        <f>S463*H463</f>
        <v>0</v>
      </c>
      <c r="U463" s="38"/>
      <c r="V463" s="38"/>
      <c r="W463" s="38"/>
      <c r="X463" s="38"/>
      <c r="Y463" s="38"/>
      <c r="Z463" s="38"/>
      <c r="AA463" s="38"/>
      <c r="AB463" s="38"/>
      <c r="AC463" s="38"/>
      <c r="AD463" s="38"/>
      <c r="AE463" s="38"/>
      <c r="AR463" s="232" t="s">
        <v>299</v>
      </c>
      <c r="AT463" s="232" t="s">
        <v>1133</v>
      </c>
      <c r="AU463" s="232" t="s">
        <v>86</v>
      </c>
      <c r="AY463" s="17" t="s">
        <v>251</v>
      </c>
      <c r="BE463" s="233">
        <f>IF(N463="základní",J463,0)</f>
        <v>0</v>
      </c>
      <c r="BF463" s="233">
        <f>IF(N463="snížená",J463,0)</f>
        <v>0</v>
      </c>
      <c r="BG463" s="233">
        <f>IF(N463="zákl. přenesená",J463,0)</f>
        <v>0</v>
      </c>
      <c r="BH463" s="233">
        <f>IF(N463="sníž. přenesená",J463,0)</f>
        <v>0</v>
      </c>
      <c r="BI463" s="233">
        <f>IF(N463="nulová",J463,0)</f>
        <v>0</v>
      </c>
      <c r="BJ463" s="17" t="s">
        <v>84</v>
      </c>
      <c r="BK463" s="233">
        <f>ROUND(I463*H463,2)</f>
        <v>0</v>
      </c>
      <c r="BL463" s="17" t="s">
        <v>254</v>
      </c>
      <c r="BM463" s="232" t="s">
        <v>3442</v>
      </c>
    </row>
    <row r="464" s="2" customFormat="1">
      <c r="A464" s="38"/>
      <c r="B464" s="39"/>
      <c r="C464" s="40"/>
      <c r="D464" s="234" t="s">
        <v>260</v>
      </c>
      <c r="E464" s="40"/>
      <c r="F464" s="235" t="s">
        <v>1957</v>
      </c>
      <c r="G464" s="40"/>
      <c r="H464" s="40"/>
      <c r="I464" s="236"/>
      <c r="J464" s="40"/>
      <c r="K464" s="40"/>
      <c r="L464" s="44"/>
      <c r="M464" s="237"/>
      <c r="N464" s="238"/>
      <c r="O464" s="91"/>
      <c r="P464" s="91"/>
      <c r="Q464" s="91"/>
      <c r="R464" s="91"/>
      <c r="S464" s="91"/>
      <c r="T464" s="92"/>
      <c r="U464" s="38"/>
      <c r="V464" s="38"/>
      <c r="W464" s="38"/>
      <c r="X464" s="38"/>
      <c r="Y464" s="38"/>
      <c r="Z464" s="38"/>
      <c r="AA464" s="38"/>
      <c r="AB464" s="38"/>
      <c r="AC464" s="38"/>
      <c r="AD464" s="38"/>
      <c r="AE464" s="38"/>
      <c r="AT464" s="17" t="s">
        <v>260</v>
      </c>
      <c r="AU464" s="17" t="s">
        <v>86</v>
      </c>
    </row>
    <row r="465" s="2" customFormat="1" ht="24.15" customHeight="1">
      <c r="A465" s="38"/>
      <c r="B465" s="39"/>
      <c r="C465" s="292" t="s">
        <v>1661</v>
      </c>
      <c r="D465" s="292" t="s">
        <v>1133</v>
      </c>
      <c r="E465" s="293" t="s">
        <v>1960</v>
      </c>
      <c r="F465" s="294" t="s">
        <v>1961</v>
      </c>
      <c r="G465" s="295" t="s">
        <v>416</v>
      </c>
      <c r="H465" s="296">
        <v>4</v>
      </c>
      <c r="I465" s="297"/>
      <c r="J465" s="298">
        <f>ROUND(I465*H465,2)</f>
        <v>0</v>
      </c>
      <c r="K465" s="299"/>
      <c r="L465" s="300"/>
      <c r="M465" s="301" t="s">
        <v>1</v>
      </c>
      <c r="N465" s="302" t="s">
        <v>41</v>
      </c>
      <c r="O465" s="91"/>
      <c r="P465" s="230">
        <f>O465*H465</f>
        <v>0</v>
      </c>
      <c r="Q465" s="230">
        <v>0.0060000000000000001</v>
      </c>
      <c r="R465" s="230">
        <f>Q465*H465</f>
        <v>0.024</v>
      </c>
      <c r="S465" s="230">
        <v>0</v>
      </c>
      <c r="T465" s="231">
        <f>S465*H465</f>
        <v>0</v>
      </c>
      <c r="U465" s="38"/>
      <c r="V465" s="38"/>
      <c r="W465" s="38"/>
      <c r="X465" s="38"/>
      <c r="Y465" s="38"/>
      <c r="Z465" s="38"/>
      <c r="AA465" s="38"/>
      <c r="AB465" s="38"/>
      <c r="AC465" s="38"/>
      <c r="AD465" s="38"/>
      <c r="AE465" s="38"/>
      <c r="AR465" s="232" t="s">
        <v>299</v>
      </c>
      <c r="AT465" s="232" t="s">
        <v>1133</v>
      </c>
      <c r="AU465" s="232" t="s">
        <v>86</v>
      </c>
      <c r="AY465" s="17" t="s">
        <v>251</v>
      </c>
      <c r="BE465" s="233">
        <f>IF(N465="základní",J465,0)</f>
        <v>0</v>
      </c>
      <c r="BF465" s="233">
        <f>IF(N465="snížená",J465,0)</f>
        <v>0</v>
      </c>
      <c r="BG465" s="233">
        <f>IF(N465="zákl. přenesená",J465,0)</f>
        <v>0</v>
      </c>
      <c r="BH465" s="233">
        <f>IF(N465="sníž. přenesená",J465,0)</f>
        <v>0</v>
      </c>
      <c r="BI465" s="233">
        <f>IF(N465="nulová",J465,0)</f>
        <v>0</v>
      </c>
      <c r="BJ465" s="17" t="s">
        <v>84</v>
      </c>
      <c r="BK465" s="233">
        <f>ROUND(I465*H465,2)</f>
        <v>0</v>
      </c>
      <c r="BL465" s="17" t="s">
        <v>254</v>
      </c>
      <c r="BM465" s="232" t="s">
        <v>3443</v>
      </c>
    </row>
    <row r="466" s="2" customFormat="1">
      <c r="A466" s="38"/>
      <c r="B466" s="39"/>
      <c r="C466" s="40"/>
      <c r="D466" s="234" t="s">
        <v>260</v>
      </c>
      <c r="E466" s="40"/>
      <c r="F466" s="235" t="s">
        <v>1961</v>
      </c>
      <c r="G466" s="40"/>
      <c r="H466" s="40"/>
      <c r="I466" s="236"/>
      <c r="J466" s="40"/>
      <c r="K466" s="40"/>
      <c r="L466" s="44"/>
      <c r="M466" s="237"/>
      <c r="N466" s="238"/>
      <c r="O466" s="91"/>
      <c r="P466" s="91"/>
      <c r="Q466" s="91"/>
      <c r="R466" s="91"/>
      <c r="S466" s="91"/>
      <c r="T466" s="92"/>
      <c r="U466" s="38"/>
      <c r="V466" s="38"/>
      <c r="W466" s="38"/>
      <c r="X466" s="38"/>
      <c r="Y466" s="38"/>
      <c r="Z466" s="38"/>
      <c r="AA466" s="38"/>
      <c r="AB466" s="38"/>
      <c r="AC466" s="38"/>
      <c r="AD466" s="38"/>
      <c r="AE466" s="38"/>
      <c r="AT466" s="17" t="s">
        <v>260</v>
      </c>
      <c r="AU466" s="17" t="s">
        <v>86</v>
      </c>
    </row>
    <row r="467" s="12" customFormat="1">
      <c r="A467" s="12"/>
      <c r="B467" s="242"/>
      <c r="C467" s="243"/>
      <c r="D467" s="234" t="s">
        <v>276</v>
      </c>
      <c r="E467" s="244" t="s">
        <v>1</v>
      </c>
      <c r="F467" s="245" t="s">
        <v>254</v>
      </c>
      <c r="G467" s="243"/>
      <c r="H467" s="246">
        <v>4</v>
      </c>
      <c r="I467" s="247"/>
      <c r="J467" s="243"/>
      <c r="K467" s="243"/>
      <c r="L467" s="248"/>
      <c r="M467" s="249"/>
      <c r="N467" s="250"/>
      <c r="O467" s="250"/>
      <c r="P467" s="250"/>
      <c r="Q467" s="250"/>
      <c r="R467" s="250"/>
      <c r="S467" s="250"/>
      <c r="T467" s="251"/>
      <c r="U467" s="12"/>
      <c r="V467" s="12"/>
      <c r="W467" s="12"/>
      <c r="X467" s="12"/>
      <c r="Y467" s="12"/>
      <c r="Z467" s="12"/>
      <c r="AA467" s="12"/>
      <c r="AB467" s="12"/>
      <c r="AC467" s="12"/>
      <c r="AD467" s="12"/>
      <c r="AE467" s="12"/>
      <c r="AT467" s="252" t="s">
        <v>276</v>
      </c>
      <c r="AU467" s="252" t="s">
        <v>86</v>
      </c>
      <c r="AV467" s="12" t="s">
        <v>86</v>
      </c>
      <c r="AW467" s="12" t="s">
        <v>32</v>
      </c>
      <c r="AX467" s="12" t="s">
        <v>84</v>
      </c>
      <c r="AY467" s="252" t="s">
        <v>251</v>
      </c>
    </row>
    <row r="468" s="2" customFormat="1" ht="33" customHeight="1">
      <c r="A468" s="38"/>
      <c r="B468" s="39"/>
      <c r="C468" s="220" t="s">
        <v>1666</v>
      </c>
      <c r="D468" s="220" t="s">
        <v>255</v>
      </c>
      <c r="E468" s="221" t="s">
        <v>1964</v>
      </c>
      <c r="F468" s="222" t="s">
        <v>1965</v>
      </c>
      <c r="G468" s="223" t="s">
        <v>592</v>
      </c>
      <c r="H468" s="224">
        <v>0.47799999999999998</v>
      </c>
      <c r="I468" s="225"/>
      <c r="J468" s="226">
        <f>ROUND(I468*H468,2)</f>
        <v>0</v>
      </c>
      <c r="K468" s="227"/>
      <c r="L468" s="44"/>
      <c r="M468" s="228" t="s">
        <v>1</v>
      </c>
      <c r="N468" s="229" t="s">
        <v>41</v>
      </c>
      <c r="O468" s="91"/>
      <c r="P468" s="230">
        <f>O468*H468</f>
        <v>0</v>
      </c>
      <c r="Q468" s="230">
        <v>2.5018699999999998</v>
      </c>
      <c r="R468" s="230">
        <f>Q468*H468</f>
        <v>1.1958938599999998</v>
      </c>
      <c r="S468" s="230">
        <v>0</v>
      </c>
      <c r="T468" s="231">
        <f>S468*H468</f>
        <v>0</v>
      </c>
      <c r="U468" s="38"/>
      <c r="V468" s="38"/>
      <c r="W468" s="38"/>
      <c r="X468" s="38"/>
      <c r="Y468" s="38"/>
      <c r="Z468" s="38"/>
      <c r="AA468" s="38"/>
      <c r="AB468" s="38"/>
      <c r="AC468" s="38"/>
      <c r="AD468" s="38"/>
      <c r="AE468" s="38"/>
      <c r="AR468" s="232" t="s">
        <v>254</v>
      </c>
      <c r="AT468" s="232" t="s">
        <v>255</v>
      </c>
      <c r="AU468" s="232" t="s">
        <v>86</v>
      </c>
      <c r="AY468" s="17" t="s">
        <v>251</v>
      </c>
      <c r="BE468" s="233">
        <f>IF(N468="základní",J468,0)</f>
        <v>0</v>
      </c>
      <c r="BF468" s="233">
        <f>IF(N468="snížená",J468,0)</f>
        <v>0</v>
      </c>
      <c r="BG468" s="233">
        <f>IF(N468="zákl. přenesená",J468,0)</f>
        <v>0</v>
      </c>
      <c r="BH468" s="233">
        <f>IF(N468="sníž. přenesená",J468,0)</f>
        <v>0</v>
      </c>
      <c r="BI468" s="233">
        <f>IF(N468="nulová",J468,0)</f>
        <v>0</v>
      </c>
      <c r="BJ468" s="17" t="s">
        <v>84</v>
      </c>
      <c r="BK468" s="233">
        <f>ROUND(I468*H468,2)</f>
        <v>0</v>
      </c>
      <c r="BL468" s="17" t="s">
        <v>254</v>
      </c>
      <c r="BM468" s="232" t="s">
        <v>3444</v>
      </c>
    </row>
    <row r="469" s="2" customFormat="1">
      <c r="A469" s="38"/>
      <c r="B469" s="39"/>
      <c r="C469" s="40"/>
      <c r="D469" s="234" t="s">
        <v>260</v>
      </c>
      <c r="E469" s="40"/>
      <c r="F469" s="235" t="s">
        <v>1967</v>
      </c>
      <c r="G469" s="40"/>
      <c r="H469" s="40"/>
      <c r="I469" s="236"/>
      <c r="J469" s="40"/>
      <c r="K469" s="40"/>
      <c r="L469" s="44"/>
      <c r="M469" s="237"/>
      <c r="N469" s="238"/>
      <c r="O469" s="91"/>
      <c r="P469" s="91"/>
      <c r="Q469" s="91"/>
      <c r="R469" s="91"/>
      <c r="S469" s="91"/>
      <c r="T469" s="92"/>
      <c r="U469" s="38"/>
      <c r="V469" s="38"/>
      <c r="W469" s="38"/>
      <c r="X469" s="38"/>
      <c r="Y469" s="38"/>
      <c r="Z469" s="38"/>
      <c r="AA469" s="38"/>
      <c r="AB469" s="38"/>
      <c r="AC469" s="38"/>
      <c r="AD469" s="38"/>
      <c r="AE469" s="38"/>
      <c r="AT469" s="17" t="s">
        <v>260</v>
      </c>
      <c r="AU469" s="17" t="s">
        <v>86</v>
      </c>
    </row>
    <row r="470" s="2" customFormat="1">
      <c r="A470" s="38"/>
      <c r="B470" s="39"/>
      <c r="C470" s="40"/>
      <c r="D470" s="240" t="s">
        <v>274</v>
      </c>
      <c r="E470" s="40"/>
      <c r="F470" s="241" t="s">
        <v>1968</v>
      </c>
      <c r="G470" s="40"/>
      <c r="H470" s="40"/>
      <c r="I470" s="236"/>
      <c r="J470" s="40"/>
      <c r="K470" s="40"/>
      <c r="L470" s="44"/>
      <c r="M470" s="237"/>
      <c r="N470" s="238"/>
      <c r="O470" s="91"/>
      <c r="P470" s="91"/>
      <c r="Q470" s="91"/>
      <c r="R470" s="91"/>
      <c r="S470" s="91"/>
      <c r="T470" s="92"/>
      <c r="U470" s="38"/>
      <c r="V470" s="38"/>
      <c r="W470" s="38"/>
      <c r="X470" s="38"/>
      <c r="Y470" s="38"/>
      <c r="Z470" s="38"/>
      <c r="AA470" s="38"/>
      <c r="AB470" s="38"/>
      <c r="AC470" s="38"/>
      <c r="AD470" s="38"/>
      <c r="AE470" s="38"/>
      <c r="AT470" s="17" t="s">
        <v>274</v>
      </c>
      <c r="AU470" s="17" t="s">
        <v>86</v>
      </c>
    </row>
    <row r="471" s="13" customFormat="1">
      <c r="A471" s="13"/>
      <c r="B471" s="253"/>
      <c r="C471" s="254"/>
      <c r="D471" s="234" t="s">
        <v>276</v>
      </c>
      <c r="E471" s="255" t="s">
        <v>1</v>
      </c>
      <c r="F471" s="256" t="s">
        <v>2323</v>
      </c>
      <c r="G471" s="254"/>
      <c r="H471" s="255" t="s">
        <v>1</v>
      </c>
      <c r="I471" s="257"/>
      <c r="J471" s="254"/>
      <c r="K471" s="254"/>
      <c r="L471" s="258"/>
      <c r="M471" s="259"/>
      <c r="N471" s="260"/>
      <c r="O471" s="260"/>
      <c r="P471" s="260"/>
      <c r="Q471" s="260"/>
      <c r="R471" s="260"/>
      <c r="S471" s="260"/>
      <c r="T471" s="261"/>
      <c r="U471" s="13"/>
      <c r="V471" s="13"/>
      <c r="W471" s="13"/>
      <c r="X471" s="13"/>
      <c r="Y471" s="13"/>
      <c r="Z471" s="13"/>
      <c r="AA471" s="13"/>
      <c r="AB471" s="13"/>
      <c r="AC471" s="13"/>
      <c r="AD471" s="13"/>
      <c r="AE471" s="13"/>
      <c r="AT471" s="262" t="s">
        <v>276</v>
      </c>
      <c r="AU471" s="262" t="s">
        <v>86</v>
      </c>
      <c r="AV471" s="13" t="s">
        <v>84</v>
      </c>
      <c r="AW471" s="13" t="s">
        <v>32</v>
      </c>
      <c r="AX471" s="13" t="s">
        <v>76</v>
      </c>
      <c r="AY471" s="262" t="s">
        <v>251</v>
      </c>
    </row>
    <row r="472" s="12" customFormat="1">
      <c r="A472" s="12"/>
      <c r="B472" s="242"/>
      <c r="C472" s="243"/>
      <c r="D472" s="234" t="s">
        <v>276</v>
      </c>
      <c r="E472" s="244" t="s">
        <v>1</v>
      </c>
      <c r="F472" s="245" t="s">
        <v>3445</v>
      </c>
      <c r="G472" s="243"/>
      <c r="H472" s="246">
        <v>0.34999999999999998</v>
      </c>
      <c r="I472" s="247"/>
      <c r="J472" s="243"/>
      <c r="K472" s="243"/>
      <c r="L472" s="248"/>
      <c r="M472" s="249"/>
      <c r="N472" s="250"/>
      <c r="O472" s="250"/>
      <c r="P472" s="250"/>
      <c r="Q472" s="250"/>
      <c r="R472" s="250"/>
      <c r="S472" s="250"/>
      <c r="T472" s="251"/>
      <c r="U472" s="12"/>
      <c r="V472" s="12"/>
      <c r="W472" s="12"/>
      <c r="X472" s="12"/>
      <c r="Y472" s="12"/>
      <c r="Z472" s="12"/>
      <c r="AA472" s="12"/>
      <c r="AB472" s="12"/>
      <c r="AC472" s="12"/>
      <c r="AD472" s="12"/>
      <c r="AE472" s="12"/>
      <c r="AT472" s="252" t="s">
        <v>276</v>
      </c>
      <c r="AU472" s="252" t="s">
        <v>86</v>
      </c>
      <c r="AV472" s="12" t="s">
        <v>86</v>
      </c>
      <c r="AW472" s="12" t="s">
        <v>32</v>
      </c>
      <c r="AX472" s="12" t="s">
        <v>76</v>
      </c>
      <c r="AY472" s="252" t="s">
        <v>251</v>
      </c>
    </row>
    <row r="473" s="12" customFormat="1">
      <c r="A473" s="12"/>
      <c r="B473" s="242"/>
      <c r="C473" s="243"/>
      <c r="D473" s="234" t="s">
        <v>276</v>
      </c>
      <c r="E473" s="244" t="s">
        <v>1</v>
      </c>
      <c r="F473" s="245" t="s">
        <v>3446</v>
      </c>
      <c r="G473" s="243"/>
      <c r="H473" s="246">
        <v>0.128</v>
      </c>
      <c r="I473" s="247"/>
      <c r="J473" s="243"/>
      <c r="K473" s="243"/>
      <c r="L473" s="248"/>
      <c r="M473" s="249"/>
      <c r="N473" s="250"/>
      <c r="O473" s="250"/>
      <c r="P473" s="250"/>
      <c r="Q473" s="250"/>
      <c r="R473" s="250"/>
      <c r="S473" s="250"/>
      <c r="T473" s="251"/>
      <c r="U473" s="12"/>
      <c r="V473" s="12"/>
      <c r="W473" s="12"/>
      <c r="X473" s="12"/>
      <c r="Y473" s="12"/>
      <c r="Z473" s="12"/>
      <c r="AA473" s="12"/>
      <c r="AB473" s="12"/>
      <c r="AC473" s="12"/>
      <c r="AD473" s="12"/>
      <c r="AE473" s="12"/>
      <c r="AT473" s="252" t="s">
        <v>276</v>
      </c>
      <c r="AU473" s="252" t="s">
        <v>86</v>
      </c>
      <c r="AV473" s="12" t="s">
        <v>86</v>
      </c>
      <c r="AW473" s="12" t="s">
        <v>32</v>
      </c>
      <c r="AX473" s="12" t="s">
        <v>76</v>
      </c>
      <c r="AY473" s="252" t="s">
        <v>251</v>
      </c>
    </row>
    <row r="474" s="15" customFormat="1">
      <c r="A474" s="15"/>
      <c r="B474" s="274"/>
      <c r="C474" s="275"/>
      <c r="D474" s="234" t="s">
        <v>276</v>
      </c>
      <c r="E474" s="276" t="s">
        <v>1</v>
      </c>
      <c r="F474" s="277" t="s">
        <v>423</v>
      </c>
      <c r="G474" s="275"/>
      <c r="H474" s="278">
        <v>0.47799999999999998</v>
      </c>
      <c r="I474" s="279"/>
      <c r="J474" s="275"/>
      <c r="K474" s="275"/>
      <c r="L474" s="280"/>
      <c r="M474" s="281"/>
      <c r="N474" s="282"/>
      <c r="O474" s="282"/>
      <c r="P474" s="282"/>
      <c r="Q474" s="282"/>
      <c r="R474" s="282"/>
      <c r="S474" s="282"/>
      <c r="T474" s="283"/>
      <c r="U474" s="15"/>
      <c r="V474" s="15"/>
      <c r="W474" s="15"/>
      <c r="X474" s="15"/>
      <c r="Y474" s="15"/>
      <c r="Z474" s="15"/>
      <c r="AA474" s="15"/>
      <c r="AB474" s="15"/>
      <c r="AC474" s="15"/>
      <c r="AD474" s="15"/>
      <c r="AE474" s="15"/>
      <c r="AT474" s="284" t="s">
        <v>276</v>
      </c>
      <c r="AU474" s="284" t="s">
        <v>86</v>
      </c>
      <c r="AV474" s="15" t="s">
        <v>254</v>
      </c>
      <c r="AW474" s="15" t="s">
        <v>32</v>
      </c>
      <c r="AX474" s="15" t="s">
        <v>84</v>
      </c>
      <c r="AY474" s="284" t="s">
        <v>251</v>
      </c>
    </row>
    <row r="475" s="11" customFormat="1" ht="22.8" customHeight="1">
      <c r="A475" s="11"/>
      <c r="B475" s="206"/>
      <c r="C475" s="207"/>
      <c r="D475" s="208" t="s">
        <v>75</v>
      </c>
      <c r="E475" s="272" t="s">
        <v>306</v>
      </c>
      <c r="F475" s="272" t="s">
        <v>814</v>
      </c>
      <c r="G475" s="207"/>
      <c r="H475" s="207"/>
      <c r="I475" s="210"/>
      <c r="J475" s="273">
        <f>BK475</f>
        <v>0</v>
      </c>
      <c r="K475" s="207"/>
      <c r="L475" s="212"/>
      <c r="M475" s="213"/>
      <c r="N475" s="214"/>
      <c r="O475" s="214"/>
      <c r="P475" s="215">
        <f>SUM(P476:P542)</f>
        <v>0</v>
      </c>
      <c r="Q475" s="214"/>
      <c r="R475" s="215">
        <f>SUM(R476:R542)</f>
        <v>94.699920000000006</v>
      </c>
      <c r="S475" s="214"/>
      <c r="T475" s="216">
        <f>SUM(T476:T542)</f>
        <v>0</v>
      </c>
      <c r="U475" s="11"/>
      <c r="V475" s="11"/>
      <c r="W475" s="11"/>
      <c r="X475" s="11"/>
      <c r="Y475" s="11"/>
      <c r="Z475" s="11"/>
      <c r="AA475" s="11"/>
      <c r="AB475" s="11"/>
      <c r="AC475" s="11"/>
      <c r="AD475" s="11"/>
      <c r="AE475" s="11"/>
      <c r="AR475" s="217" t="s">
        <v>84</v>
      </c>
      <c r="AT475" s="218" t="s">
        <v>75</v>
      </c>
      <c r="AU475" s="218" t="s">
        <v>84</v>
      </c>
      <c r="AY475" s="217" t="s">
        <v>251</v>
      </c>
      <c r="BK475" s="219">
        <f>SUM(BK476:BK542)</f>
        <v>0</v>
      </c>
    </row>
    <row r="476" s="2" customFormat="1" ht="24.15" customHeight="1">
      <c r="A476" s="38"/>
      <c r="B476" s="39"/>
      <c r="C476" s="220" t="s">
        <v>1671</v>
      </c>
      <c r="D476" s="220" t="s">
        <v>255</v>
      </c>
      <c r="E476" s="221" t="s">
        <v>3447</v>
      </c>
      <c r="F476" s="222" t="s">
        <v>3448</v>
      </c>
      <c r="G476" s="223" t="s">
        <v>416</v>
      </c>
      <c r="H476" s="224">
        <v>1</v>
      </c>
      <c r="I476" s="225"/>
      <c r="J476" s="226">
        <f>ROUND(I476*H476,2)</f>
        <v>0</v>
      </c>
      <c r="K476" s="227"/>
      <c r="L476" s="44"/>
      <c r="M476" s="228" t="s">
        <v>1</v>
      </c>
      <c r="N476" s="229" t="s">
        <v>41</v>
      </c>
      <c r="O476" s="91"/>
      <c r="P476" s="230">
        <f>O476*H476</f>
        <v>0</v>
      </c>
      <c r="Q476" s="230">
        <v>0.11171</v>
      </c>
      <c r="R476" s="230">
        <f>Q476*H476</f>
        <v>0.11171</v>
      </c>
      <c r="S476" s="230">
        <v>0</v>
      </c>
      <c r="T476" s="231">
        <f>S476*H476</f>
        <v>0</v>
      </c>
      <c r="U476" s="38"/>
      <c r="V476" s="38"/>
      <c r="W476" s="38"/>
      <c r="X476" s="38"/>
      <c r="Y476" s="38"/>
      <c r="Z476" s="38"/>
      <c r="AA476" s="38"/>
      <c r="AB476" s="38"/>
      <c r="AC476" s="38"/>
      <c r="AD476" s="38"/>
      <c r="AE476" s="38"/>
      <c r="AR476" s="232" t="s">
        <v>254</v>
      </c>
      <c r="AT476" s="232" t="s">
        <v>255</v>
      </c>
      <c r="AU476" s="232" t="s">
        <v>86</v>
      </c>
      <c r="AY476" s="17" t="s">
        <v>251</v>
      </c>
      <c r="BE476" s="233">
        <f>IF(N476="základní",J476,0)</f>
        <v>0</v>
      </c>
      <c r="BF476" s="233">
        <f>IF(N476="snížená",J476,0)</f>
        <v>0</v>
      </c>
      <c r="BG476" s="233">
        <f>IF(N476="zákl. přenesená",J476,0)</f>
        <v>0</v>
      </c>
      <c r="BH476" s="233">
        <f>IF(N476="sníž. přenesená",J476,0)</f>
        <v>0</v>
      </c>
      <c r="BI476" s="233">
        <f>IF(N476="nulová",J476,0)</f>
        <v>0</v>
      </c>
      <c r="BJ476" s="17" t="s">
        <v>84</v>
      </c>
      <c r="BK476" s="233">
        <f>ROUND(I476*H476,2)</f>
        <v>0</v>
      </c>
      <c r="BL476" s="17" t="s">
        <v>254</v>
      </c>
      <c r="BM476" s="232" t="s">
        <v>3449</v>
      </c>
    </row>
    <row r="477" s="2" customFormat="1">
      <c r="A477" s="38"/>
      <c r="B477" s="39"/>
      <c r="C477" s="40"/>
      <c r="D477" s="234" t="s">
        <v>260</v>
      </c>
      <c r="E477" s="40"/>
      <c r="F477" s="235" t="s">
        <v>3450</v>
      </c>
      <c r="G477" s="40"/>
      <c r="H477" s="40"/>
      <c r="I477" s="236"/>
      <c r="J477" s="40"/>
      <c r="K477" s="40"/>
      <c r="L477" s="44"/>
      <c r="M477" s="237"/>
      <c r="N477" s="238"/>
      <c r="O477" s="91"/>
      <c r="P477" s="91"/>
      <c r="Q477" s="91"/>
      <c r="R477" s="91"/>
      <c r="S477" s="91"/>
      <c r="T477" s="92"/>
      <c r="U477" s="38"/>
      <c r="V477" s="38"/>
      <c r="W477" s="38"/>
      <c r="X477" s="38"/>
      <c r="Y477" s="38"/>
      <c r="Z477" s="38"/>
      <c r="AA477" s="38"/>
      <c r="AB477" s="38"/>
      <c r="AC477" s="38"/>
      <c r="AD477" s="38"/>
      <c r="AE477" s="38"/>
      <c r="AT477" s="17" t="s">
        <v>260</v>
      </c>
      <c r="AU477" s="17" t="s">
        <v>86</v>
      </c>
    </row>
    <row r="478" s="2" customFormat="1">
      <c r="A478" s="38"/>
      <c r="B478" s="39"/>
      <c r="C478" s="40"/>
      <c r="D478" s="240" t="s">
        <v>274</v>
      </c>
      <c r="E478" s="40"/>
      <c r="F478" s="241" t="s">
        <v>3451</v>
      </c>
      <c r="G478" s="40"/>
      <c r="H478" s="40"/>
      <c r="I478" s="236"/>
      <c r="J478" s="40"/>
      <c r="K478" s="40"/>
      <c r="L478" s="44"/>
      <c r="M478" s="237"/>
      <c r="N478" s="238"/>
      <c r="O478" s="91"/>
      <c r="P478" s="91"/>
      <c r="Q478" s="91"/>
      <c r="R478" s="91"/>
      <c r="S478" s="91"/>
      <c r="T478" s="92"/>
      <c r="U478" s="38"/>
      <c r="V478" s="38"/>
      <c r="W478" s="38"/>
      <c r="X478" s="38"/>
      <c r="Y478" s="38"/>
      <c r="Z478" s="38"/>
      <c r="AA478" s="38"/>
      <c r="AB478" s="38"/>
      <c r="AC478" s="38"/>
      <c r="AD478" s="38"/>
      <c r="AE478" s="38"/>
      <c r="AT478" s="17" t="s">
        <v>274</v>
      </c>
      <c r="AU478" s="17" t="s">
        <v>86</v>
      </c>
    </row>
    <row r="479" s="12" customFormat="1">
      <c r="A479" s="12"/>
      <c r="B479" s="242"/>
      <c r="C479" s="243"/>
      <c r="D479" s="234" t="s">
        <v>276</v>
      </c>
      <c r="E479" s="244" t="s">
        <v>1</v>
      </c>
      <c r="F479" s="245" t="s">
        <v>84</v>
      </c>
      <c r="G479" s="243"/>
      <c r="H479" s="246">
        <v>1</v>
      </c>
      <c r="I479" s="247"/>
      <c r="J479" s="243"/>
      <c r="K479" s="243"/>
      <c r="L479" s="248"/>
      <c r="M479" s="249"/>
      <c r="N479" s="250"/>
      <c r="O479" s="250"/>
      <c r="P479" s="250"/>
      <c r="Q479" s="250"/>
      <c r="R479" s="250"/>
      <c r="S479" s="250"/>
      <c r="T479" s="251"/>
      <c r="U479" s="12"/>
      <c r="V479" s="12"/>
      <c r="W479" s="12"/>
      <c r="X479" s="12"/>
      <c r="Y479" s="12"/>
      <c r="Z479" s="12"/>
      <c r="AA479" s="12"/>
      <c r="AB479" s="12"/>
      <c r="AC479" s="12"/>
      <c r="AD479" s="12"/>
      <c r="AE479" s="12"/>
      <c r="AT479" s="252" t="s">
        <v>276</v>
      </c>
      <c r="AU479" s="252" t="s">
        <v>86</v>
      </c>
      <c r="AV479" s="12" t="s">
        <v>86</v>
      </c>
      <c r="AW479" s="12" t="s">
        <v>32</v>
      </c>
      <c r="AX479" s="12" t="s">
        <v>84</v>
      </c>
      <c r="AY479" s="252" t="s">
        <v>251</v>
      </c>
    </row>
    <row r="480" s="2" customFormat="1" ht="24.15" customHeight="1">
      <c r="A480" s="38"/>
      <c r="B480" s="39"/>
      <c r="C480" s="292" t="s">
        <v>1675</v>
      </c>
      <c r="D480" s="292" t="s">
        <v>1133</v>
      </c>
      <c r="E480" s="293" t="s">
        <v>3452</v>
      </c>
      <c r="F480" s="294" t="s">
        <v>3453</v>
      </c>
      <c r="G480" s="295" t="s">
        <v>416</v>
      </c>
      <c r="H480" s="296">
        <v>1</v>
      </c>
      <c r="I480" s="297"/>
      <c r="J480" s="298">
        <f>ROUND(I480*H480,2)</f>
        <v>0</v>
      </c>
      <c r="K480" s="299"/>
      <c r="L480" s="300"/>
      <c r="M480" s="301" t="s">
        <v>1</v>
      </c>
      <c r="N480" s="302" t="s">
        <v>41</v>
      </c>
      <c r="O480" s="91"/>
      <c r="P480" s="230">
        <f>O480*H480</f>
        <v>0</v>
      </c>
      <c r="Q480" s="230">
        <v>0.010999999999999999</v>
      </c>
      <c r="R480" s="230">
        <f>Q480*H480</f>
        <v>0.010999999999999999</v>
      </c>
      <c r="S480" s="230">
        <v>0</v>
      </c>
      <c r="T480" s="231">
        <f>S480*H480</f>
        <v>0</v>
      </c>
      <c r="U480" s="38"/>
      <c r="V480" s="38"/>
      <c r="W480" s="38"/>
      <c r="X480" s="38"/>
      <c r="Y480" s="38"/>
      <c r="Z480" s="38"/>
      <c r="AA480" s="38"/>
      <c r="AB480" s="38"/>
      <c r="AC480" s="38"/>
      <c r="AD480" s="38"/>
      <c r="AE480" s="38"/>
      <c r="AR480" s="232" t="s">
        <v>299</v>
      </c>
      <c r="AT480" s="232" t="s">
        <v>1133</v>
      </c>
      <c r="AU480" s="232" t="s">
        <v>86</v>
      </c>
      <c r="AY480" s="17" t="s">
        <v>251</v>
      </c>
      <c r="BE480" s="233">
        <f>IF(N480="základní",J480,0)</f>
        <v>0</v>
      </c>
      <c r="BF480" s="233">
        <f>IF(N480="snížená",J480,0)</f>
        <v>0</v>
      </c>
      <c r="BG480" s="233">
        <f>IF(N480="zákl. přenesená",J480,0)</f>
        <v>0</v>
      </c>
      <c r="BH480" s="233">
        <f>IF(N480="sníž. přenesená",J480,0)</f>
        <v>0</v>
      </c>
      <c r="BI480" s="233">
        <f>IF(N480="nulová",J480,0)</f>
        <v>0</v>
      </c>
      <c r="BJ480" s="17" t="s">
        <v>84</v>
      </c>
      <c r="BK480" s="233">
        <f>ROUND(I480*H480,2)</f>
        <v>0</v>
      </c>
      <c r="BL480" s="17" t="s">
        <v>254</v>
      </c>
      <c r="BM480" s="232" t="s">
        <v>3454</v>
      </c>
    </row>
    <row r="481" s="2" customFormat="1">
      <c r="A481" s="38"/>
      <c r="B481" s="39"/>
      <c r="C481" s="40"/>
      <c r="D481" s="234" t="s">
        <v>260</v>
      </c>
      <c r="E481" s="40"/>
      <c r="F481" s="235" t="s">
        <v>3453</v>
      </c>
      <c r="G481" s="40"/>
      <c r="H481" s="40"/>
      <c r="I481" s="236"/>
      <c r="J481" s="40"/>
      <c r="K481" s="40"/>
      <c r="L481" s="44"/>
      <c r="M481" s="237"/>
      <c r="N481" s="238"/>
      <c r="O481" s="91"/>
      <c r="P481" s="91"/>
      <c r="Q481" s="91"/>
      <c r="R481" s="91"/>
      <c r="S481" s="91"/>
      <c r="T481" s="92"/>
      <c r="U481" s="38"/>
      <c r="V481" s="38"/>
      <c r="W481" s="38"/>
      <c r="X481" s="38"/>
      <c r="Y481" s="38"/>
      <c r="Z481" s="38"/>
      <c r="AA481" s="38"/>
      <c r="AB481" s="38"/>
      <c r="AC481" s="38"/>
      <c r="AD481" s="38"/>
      <c r="AE481" s="38"/>
      <c r="AT481" s="17" t="s">
        <v>260</v>
      </c>
      <c r="AU481" s="17" t="s">
        <v>86</v>
      </c>
    </row>
    <row r="482" s="12" customFormat="1">
      <c r="A482" s="12"/>
      <c r="B482" s="242"/>
      <c r="C482" s="243"/>
      <c r="D482" s="234" t="s">
        <v>276</v>
      </c>
      <c r="E482" s="244" t="s">
        <v>1</v>
      </c>
      <c r="F482" s="245" t="s">
        <v>84</v>
      </c>
      <c r="G482" s="243"/>
      <c r="H482" s="246">
        <v>1</v>
      </c>
      <c r="I482" s="247"/>
      <c r="J482" s="243"/>
      <c r="K482" s="243"/>
      <c r="L482" s="248"/>
      <c r="M482" s="249"/>
      <c r="N482" s="250"/>
      <c r="O482" s="250"/>
      <c r="P482" s="250"/>
      <c r="Q482" s="250"/>
      <c r="R482" s="250"/>
      <c r="S482" s="250"/>
      <c r="T482" s="251"/>
      <c r="U482" s="12"/>
      <c r="V482" s="12"/>
      <c r="W482" s="12"/>
      <c r="X482" s="12"/>
      <c r="Y482" s="12"/>
      <c r="Z482" s="12"/>
      <c r="AA482" s="12"/>
      <c r="AB482" s="12"/>
      <c r="AC482" s="12"/>
      <c r="AD482" s="12"/>
      <c r="AE482" s="12"/>
      <c r="AT482" s="252" t="s">
        <v>276</v>
      </c>
      <c r="AU482" s="252" t="s">
        <v>86</v>
      </c>
      <c r="AV482" s="12" t="s">
        <v>86</v>
      </c>
      <c r="AW482" s="12" t="s">
        <v>32</v>
      </c>
      <c r="AX482" s="12" t="s">
        <v>84</v>
      </c>
      <c r="AY482" s="252" t="s">
        <v>251</v>
      </c>
    </row>
    <row r="483" s="2" customFormat="1" ht="24.15" customHeight="1">
      <c r="A483" s="38"/>
      <c r="B483" s="39"/>
      <c r="C483" s="220" t="s">
        <v>1680</v>
      </c>
      <c r="D483" s="220" t="s">
        <v>255</v>
      </c>
      <c r="E483" s="221" t="s">
        <v>1620</v>
      </c>
      <c r="F483" s="222" t="s">
        <v>2325</v>
      </c>
      <c r="G483" s="223" t="s">
        <v>1622</v>
      </c>
      <c r="H483" s="224">
        <v>2</v>
      </c>
      <c r="I483" s="225"/>
      <c r="J483" s="226">
        <f>ROUND(I483*H483,2)</f>
        <v>0</v>
      </c>
      <c r="K483" s="227"/>
      <c r="L483" s="44"/>
      <c r="M483" s="228" t="s">
        <v>1</v>
      </c>
      <c r="N483" s="229" t="s">
        <v>41</v>
      </c>
      <c r="O483" s="91"/>
      <c r="P483" s="230">
        <f>O483*H483</f>
        <v>0</v>
      </c>
      <c r="Q483" s="230">
        <v>0.00069999999999999999</v>
      </c>
      <c r="R483" s="230">
        <f>Q483*H483</f>
        <v>0.0014</v>
      </c>
      <c r="S483" s="230">
        <v>0</v>
      </c>
      <c r="T483" s="231">
        <f>S483*H483</f>
        <v>0</v>
      </c>
      <c r="U483" s="38"/>
      <c r="V483" s="38"/>
      <c r="W483" s="38"/>
      <c r="X483" s="38"/>
      <c r="Y483" s="38"/>
      <c r="Z483" s="38"/>
      <c r="AA483" s="38"/>
      <c r="AB483" s="38"/>
      <c r="AC483" s="38"/>
      <c r="AD483" s="38"/>
      <c r="AE483" s="38"/>
      <c r="AR483" s="232" t="s">
        <v>254</v>
      </c>
      <c r="AT483" s="232" t="s">
        <v>255</v>
      </c>
      <c r="AU483" s="232" t="s">
        <v>86</v>
      </c>
      <c r="AY483" s="17" t="s">
        <v>251</v>
      </c>
      <c r="BE483" s="233">
        <f>IF(N483="základní",J483,0)</f>
        <v>0</v>
      </c>
      <c r="BF483" s="233">
        <f>IF(N483="snížená",J483,0)</f>
        <v>0</v>
      </c>
      <c r="BG483" s="233">
        <f>IF(N483="zákl. přenesená",J483,0)</f>
        <v>0</v>
      </c>
      <c r="BH483" s="233">
        <f>IF(N483="sníž. přenesená",J483,0)</f>
        <v>0</v>
      </c>
      <c r="BI483" s="233">
        <f>IF(N483="nulová",J483,0)</f>
        <v>0</v>
      </c>
      <c r="BJ483" s="17" t="s">
        <v>84</v>
      </c>
      <c r="BK483" s="233">
        <f>ROUND(I483*H483,2)</f>
        <v>0</v>
      </c>
      <c r="BL483" s="17" t="s">
        <v>254</v>
      </c>
      <c r="BM483" s="232" t="s">
        <v>3455</v>
      </c>
    </row>
    <row r="484" s="2" customFormat="1">
      <c r="A484" s="38"/>
      <c r="B484" s="39"/>
      <c r="C484" s="40"/>
      <c r="D484" s="234" t="s">
        <v>260</v>
      </c>
      <c r="E484" s="40"/>
      <c r="F484" s="235" t="s">
        <v>2325</v>
      </c>
      <c r="G484" s="40"/>
      <c r="H484" s="40"/>
      <c r="I484" s="236"/>
      <c r="J484" s="40"/>
      <c r="K484" s="40"/>
      <c r="L484" s="44"/>
      <c r="M484" s="237"/>
      <c r="N484" s="238"/>
      <c r="O484" s="91"/>
      <c r="P484" s="91"/>
      <c r="Q484" s="91"/>
      <c r="R484" s="91"/>
      <c r="S484" s="91"/>
      <c r="T484" s="92"/>
      <c r="U484" s="38"/>
      <c r="V484" s="38"/>
      <c r="W484" s="38"/>
      <c r="X484" s="38"/>
      <c r="Y484" s="38"/>
      <c r="Z484" s="38"/>
      <c r="AA484" s="38"/>
      <c r="AB484" s="38"/>
      <c r="AC484" s="38"/>
      <c r="AD484" s="38"/>
      <c r="AE484" s="38"/>
      <c r="AT484" s="17" t="s">
        <v>260</v>
      </c>
      <c r="AU484" s="17" t="s">
        <v>86</v>
      </c>
    </row>
    <row r="485" s="13" customFormat="1">
      <c r="A485" s="13"/>
      <c r="B485" s="253"/>
      <c r="C485" s="254"/>
      <c r="D485" s="234" t="s">
        <v>276</v>
      </c>
      <c r="E485" s="255" t="s">
        <v>1</v>
      </c>
      <c r="F485" s="256" t="s">
        <v>2327</v>
      </c>
      <c r="G485" s="254"/>
      <c r="H485" s="255" t="s">
        <v>1</v>
      </c>
      <c r="I485" s="257"/>
      <c r="J485" s="254"/>
      <c r="K485" s="254"/>
      <c r="L485" s="258"/>
      <c r="M485" s="259"/>
      <c r="N485" s="260"/>
      <c r="O485" s="260"/>
      <c r="P485" s="260"/>
      <c r="Q485" s="260"/>
      <c r="R485" s="260"/>
      <c r="S485" s="260"/>
      <c r="T485" s="261"/>
      <c r="U485" s="13"/>
      <c r="V485" s="13"/>
      <c r="W485" s="13"/>
      <c r="X485" s="13"/>
      <c r="Y485" s="13"/>
      <c r="Z485" s="13"/>
      <c r="AA485" s="13"/>
      <c r="AB485" s="13"/>
      <c r="AC485" s="13"/>
      <c r="AD485" s="13"/>
      <c r="AE485" s="13"/>
      <c r="AT485" s="262" t="s">
        <v>276</v>
      </c>
      <c r="AU485" s="262" t="s">
        <v>86</v>
      </c>
      <c r="AV485" s="13" t="s">
        <v>84</v>
      </c>
      <c r="AW485" s="13" t="s">
        <v>32</v>
      </c>
      <c r="AX485" s="13" t="s">
        <v>76</v>
      </c>
      <c r="AY485" s="262" t="s">
        <v>251</v>
      </c>
    </row>
    <row r="486" s="12" customFormat="1">
      <c r="A486" s="12"/>
      <c r="B486" s="242"/>
      <c r="C486" s="243"/>
      <c r="D486" s="234" t="s">
        <v>276</v>
      </c>
      <c r="E486" s="244" t="s">
        <v>1</v>
      </c>
      <c r="F486" s="245" t="s">
        <v>3456</v>
      </c>
      <c r="G486" s="243"/>
      <c r="H486" s="246">
        <v>1</v>
      </c>
      <c r="I486" s="247"/>
      <c r="J486" s="243"/>
      <c r="K486" s="243"/>
      <c r="L486" s="248"/>
      <c r="M486" s="249"/>
      <c r="N486" s="250"/>
      <c r="O486" s="250"/>
      <c r="P486" s="250"/>
      <c r="Q486" s="250"/>
      <c r="R486" s="250"/>
      <c r="S486" s="250"/>
      <c r="T486" s="251"/>
      <c r="U486" s="12"/>
      <c r="V486" s="12"/>
      <c r="W486" s="12"/>
      <c r="X486" s="12"/>
      <c r="Y486" s="12"/>
      <c r="Z486" s="12"/>
      <c r="AA486" s="12"/>
      <c r="AB486" s="12"/>
      <c r="AC486" s="12"/>
      <c r="AD486" s="12"/>
      <c r="AE486" s="12"/>
      <c r="AT486" s="252" t="s">
        <v>276</v>
      </c>
      <c r="AU486" s="252" t="s">
        <v>86</v>
      </c>
      <c r="AV486" s="12" t="s">
        <v>86</v>
      </c>
      <c r="AW486" s="12" t="s">
        <v>32</v>
      </c>
      <c r="AX486" s="12" t="s">
        <v>76</v>
      </c>
      <c r="AY486" s="252" t="s">
        <v>251</v>
      </c>
    </row>
    <row r="487" s="12" customFormat="1">
      <c r="A487" s="12"/>
      <c r="B487" s="242"/>
      <c r="C487" s="243"/>
      <c r="D487" s="234" t="s">
        <v>276</v>
      </c>
      <c r="E487" s="244" t="s">
        <v>1</v>
      </c>
      <c r="F487" s="245" t="s">
        <v>3457</v>
      </c>
      <c r="G487" s="243"/>
      <c r="H487" s="246">
        <v>1</v>
      </c>
      <c r="I487" s="247"/>
      <c r="J487" s="243"/>
      <c r="K487" s="243"/>
      <c r="L487" s="248"/>
      <c r="M487" s="249"/>
      <c r="N487" s="250"/>
      <c r="O487" s="250"/>
      <c r="P487" s="250"/>
      <c r="Q487" s="250"/>
      <c r="R487" s="250"/>
      <c r="S487" s="250"/>
      <c r="T487" s="251"/>
      <c r="U487" s="12"/>
      <c r="V487" s="12"/>
      <c r="W487" s="12"/>
      <c r="X487" s="12"/>
      <c r="Y487" s="12"/>
      <c r="Z487" s="12"/>
      <c r="AA487" s="12"/>
      <c r="AB487" s="12"/>
      <c r="AC487" s="12"/>
      <c r="AD487" s="12"/>
      <c r="AE487" s="12"/>
      <c r="AT487" s="252" t="s">
        <v>276</v>
      </c>
      <c r="AU487" s="252" t="s">
        <v>86</v>
      </c>
      <c r="AV487" s="12" t="s">
        <v>86</v>
      </c>
      <c r="AW487" s="12" t="s">
        <v>32</v>
      </c>
      <c r="AX487" s="12" t="s">
        <v>76</v>
      </c>
      <c r="AY487" s="252" t="s">
        <v>251</v>
      </c>
    </row>
    <row r="488" s="15" customFormat="1">
      <c r="A488" s="15"/>
      <c r="B488" s="274"/>
      <c r="C488" s="275"/>
      <c r="D488" s="234" t="s">
        <v>276</v>
      </c>
      <c r="E488" s="276" t="s">
        <v>1</v>
      </c>
      <c r="F488" s="277" t="s">
        <v>423</v>
      </c>
      <c r="G488" s="275"/>
      <c r="H488" s="278">
        <v>2</v>
      </c>
      <c r="I488" s="279"/>
      <c r="J488" s="275"/>
      <c r="K488" s="275"/>
      <c r="L488" s="280"/>
      <c r="M488" s="281"/>
      <c r="N488" s="282"/>
      <c r="O488" s="282"/>
      <c r="P488" s="282"/>
      <c r="Q488" s="282"/>
      <c r="R488" s="282"/>
      <c r="S488" s="282"/>
      <c r="T488" s="283"/>
      <c r="U488" s="15"/>
      <c r="V488" s="15"/>
      <c r="W488" s="15"/>
      <c r="X488" s="15"/>
      <c r="Y488" s="15"/>
      <c r="Z488" s="15"/>
      <c r="AA488" s="15"/>
      <c r="AB488" s="15"/>
      <c r="AC488" s="15"/>
      <c r="AD488" s="15"/>
      <c r="AE488" s="15"/>
      <c r="AT488" s="284" t="s">
        <v>276</v>
      </c>
      <c r="AU488" s="284" t="s">
        <v>86</v>
      </c>
      <c r="AV488" s="15" t="s">
        <v>254</v>
      </c>
      <c r="AW488" s="15" t="s">
        <v>32</v>
      </c>
      <c r="AX488" s="15" t="s">
        <v>84</v>
      </c>
      <c r="AY488" s="284" t="s">
        <v>251</v>
      </c>
    </row>
    <row r="489" s="2" customFormat="1" ht="24.15" customHeight="1">
      <c r="A489" s="38"/>
      <c r="B489" s="39"/>
      <c r="C489" s="292" t="s">
        <v>1685</v>
      </c>
      <c r="D489" s="292" t="s">
        <v>1133</v>
      </c>
      <c r="E489" s="293" t="s">
        <v>1633</v>
      </c>
      <c r="F489" s="294" t="s">
        <v>1634</v>
      </c>
      <c r="G489" s="295" t="s">
        <v>416</v>
      </c>
      <c r="H489" s="296">
        <v>1</v>
      </c>
      <c r="I489" s="297"/>
      <c r="J489" s="298">
        <f>ROUND(I489*H489,2)</f>
        <v>0</v>
      </c>
      <c r="K489" s="299"/>
      <c r="L489" s="300"/>
      <c r="M489" s="301" t="s">
        <v>1</v>
      </c>
      <c r="N489" s="302" t="s">
        <v>41</v>
      </c>
      <c r="O489" s="91"/>
      <c r="P489" s="230">
        <f>O489*H489</f>
        <v>0</v>
      </c>
      <c r="Q489" s="230">
        <v>0.0012999999999999999</v>
      </c>
      <c r="R489" s="230">
        <f>Q489*H489</f>
        <v>0.0012999999999999999</v>
      </c>
      <c r="S489" s="230">
        <v>0</v>
      </c>
      <c r="T489" s="231">
        <f>S489*H489</f>
        <v>0</v>
      </c>
      <c r="U489" s="38"/>
      <c r="V489" s="38"/>
      <c r="W489" s="38"/>
      <c r="X489" s="38"/>
      <c r="Y489" s="38"/>
      <c r="Z489" s="38"/>
      <c r="AA489" s="38"/>
      <c r="AB489" s="38"/>
      <c r="AC489" s="38"/>
      <c r="AD489" s="38"/>
      <c r="AE489" s="38"/>
      <c r="AR489" s="232" t="s">
        <v>299</v>
      </c>
      <c r="AT489" s="232" t="s">
        <v>1133</v>
      </c>
      <c r="AU489" s="232" t="s">
        <v>86</v>
      </c>
      <c r="AY489" s="17" t="s">
        <v>251</v>
      </c>
      <c r="BE489" s="233">
        <f>IF(N489="základní",J489,0)</f>
        <v>0</v>
      </c>
      <c r="BF489" s="233">
        <f>IF(N489="snížená",J489,0)</f>
        <v>0</v>
      </c>
      <c r="BG489" s="233">
        <f>IF(N489="zákl. přenesená",J489,0)</f>
        <v>0</v>
      </c>
      <c r="BH489" s="233">
        <f>IF(N489="sníž. přenesená",J489,0)</f>
        <v>0</v>
      </c>
      <c r="BI489" s="233">
        <f>IF(N489="nulová",J489,0)</f>
        <v>0</v>
      </c>
      <c r="BJ489" s="17" t="s">
        <v>84</v>
      </c>
      <c r="BK489" s="233">
        <f>ROUND(I489*H489,2)</f>
        <v>0</v>
      </c>
      <c r="BL489" s="17" t="s">
        <v>254</v>
      </c>
      <c r="BM489" s="232" t="s">
        <v>3458</v>
      </c>
    </row>
    <row r="490" s="2" customFormat="1">
      <c r="A490" s="38"/>
      <c r="B490" s="39"/>
      <c r="C490" s="40"/>
      <c r="D490" s="234" t="s">
        <v>260</v>
      </c>
      <c r="E490" s="40"/>
      <c r="F490" s="235" t="s">
        <v>1634</v>
      </c>
      <c r="G490" s="40"/>
      <c r="H490" s="40"/>
      <c r="I490" s="236"/>
      <c r="J490" s="40"/>
      <c r="K490" s="40"/>
      <c r="L490" s="44"/>
      <c r="M490" s="237"/>
      <c r="N490" s="238"/>
      <c r="O490" s="91"/>
      <c r="P490" s="91"/>
      <c r="Q490" s="91"/>
      <c r="R490" s="91"/>
      <c r="S490" s="91"/>
      <c r="T490" s="92"/>
      <c r="U490" s="38"/>
      <c r="V490" s="38"/>
      <c r="W490" s="38"/>
      <c r="X490" s="38"/>
      <c r="Y490" s="38"/>
      <c r="Z490" s="38"/>
      <c r="AA490" s="38"/>
      <c r="AB490" s="38"/>
      <c r="AC490" s="38"/>
      <c r="AD490" s="38"/>
      <c r="AE490" s="38"/>
      <c r="AT490" s="17" t="s">
        <v>260</v>
      </c>
      <c r="AU490" s="17" t="s">
        <v>86</v>
      </c>
    </row>
    <row r="491" s="12" customFormat="1">
      <c r="A491" s="12"/>
      <c r="B491" s="242"/>
      <c r="C491" s="243"/>
      <c r="D491" s="234" t="s">
        <v>276</v>
      </c>
      <c r="E491" s="244" t="s">
        <v>1</v>
      </c>
      <c r="F491" s="245" t="s">
        <v>3456</v>
      </c>
      <c r="G491" s="243"/>
      <c r="H491" s="246">
        <v>1</v>
      </c>
      <c r="I491" s="247"/>
      <c r="J491" s="243"/>
      <c r="K491" s="243"/>
      <c r="L491" s="248"/>
      <c r="M491" s="249"/>
      <c r="N491" s="250"/>
      <c r="O491" s="250"/>
      <c r="P491" s="250"/>
      <c r="Q491" s="250"/>
      <c r="R491" s="250"/>
      <c r="S491" s="250"/>
      <c r="T491" s="251"/>
      <c r="U491" s="12"/>
      <c r="V491" s="12"/>
      <c r="W491" s="12"/>
      <c r="X491" s="12"/>
      <c r="Y491" s="12"/>
      <c r="Z491" s="12"/>
      <c r="AA491" s="12"/>
      <c r="AB491" s="12"/>
      <c r="AC491" s="12"/>
      <c r="AD491" s="12"/>
      <c r="AE491" s="12"/>
      <c r="AT491" s="252" t="s">
        <v>276</v>
      </c>
      <c r="AU491" s="252" t="s">
        <v>86</v>
      </c>
      <c r="AV491" s="12" t="s">
        <v>86</v>
      </c>
      <c r="AW491" s="12" t="s">
        <v>32</v>
      </c>
      <c r="AX491" s="12" t="s">
        <v>84</v>
      </c>
      <c r="AY491" s="252" t="s">
        <v>251</v>
      </c>
    </row>
    <row r="492" s="2" customFormat="1" ht="16.5" customHeight="1">
      <c r="A492" s="38"/>
      <c r="B492" s="39"/>
      <c r="C492" s="292" t="s">
        <v>1690</v>
      </c>
      <c r="D492" s="292" t="s">
        <v>1133</v>
      </c>
      <c r="E492" s="293" t="s">
        <v>3459</v>
      </c>
      <c r="F492" s="294" t="s">
        <v>3460</v>
      </c>
      <c r="G492" s="295" t="s">
        <v>416</v>
      </c>
      <c r="H492" s="296">
        <v>1</v>
      </c>
      <c r="I492" s="297"/>
      <c r="J492" s="298">
        <f>ROUND(I492*H492,2)</f>
        <v>0</v>
      </c>
      <c r="K492" s="299"/>
      <c r="L492" s="300"/>
      <c r="M492" s="301" t="s">
        <v>1</v>
      </c>
      <c r="N492" s="302" t="s">
        <v>41</v>
      </c>
      <c r="O492" s="91"/>
      <c r="P492" s="230">
        <f>O492*H492</f>
        <v>0</v>
      </c>
      <c r="Q492" s="230">
        <v>0.0016999999999999999</v>
      </c>
      <c r="R492" s="230">
        <f>Q492*H492</f>
        <v>0.0016999999999999999</v>
      </c>
      <c r="S492" s="230">
        <v>0</v>
      </c>
      <c r="T492" s="231">
        <f>S492*H492</f>
        <v>0</v>
      </c>
      <c r="U492" s="38"/>
      <c r="V492" s="38"/>
      <c r="W492" s="38"/>
      <c r="X492" s="38"/>
      <c r="Y492" s="38"/>
      <c r="Z492" s="38"/>
      <c r="AA492" s="38"/>
      <c r="AB492" s="38"/>
      <c r="AC492" s="38"/>
      <c r="AD492" s="38"/>
      <c r="AE492" s="38"/>
      <c r="AR492" s="232" t="s">
        <v>299</v>
      </c>
      <c r="AT492" s="232" t="s">
        <v>1133</v>
      </c>
      <c r="AU492" s="232" t="s">
        <v>86</v>
      </c>
      <c r="AY492" s="17" t="s">
        <v>251</v>
      </c>
      <c r="BE492" s="233">
        <f>IF(N492="základní",J492,0)</f>
        <v>0</v>
      </c>
      <c r="BF492" s="233">
        <f>IF(N492="snížená",J492,0)</f>
        <v>0</v>
      </c>
      <c r="BG492" s="233">
        <f>IF(N492="zákl. přenesená",J492,0)</f>
        <v>0</v>
      </c>
      <c r="BH492" s="233">
        <f>IF(N492="sníž. přenesená",J492,0)</f>
        <v>0</v>
      </c>
      <c r="BI492" s="233">
        <f>IF(N492="nulová",J492,0)</f>
        <v>0</v>
      </c>
      <c r="BJ492" s="17" t="s">
        <v>84</v>
      </c>
      <c r="BK492" s="233">
        <f>ROUND(I492*H492,2)</f>
        <v>0</v>
      </c>
      <c r="BL492" s="17" t="s">
        <v>254</v>
      </c>
      <c r="BM492" s="232" t="s">
        <v>3461</v>
      </c>
    </row>
    <row r="493" s="2" customFormat="1">
      <c r="A493" s="38"/>
      <c r="B493" s="39"/>
      <c r="C493" s="40"/>
      <c r="D493" s="234" t="s">
        <v>260</v>
      </c>
      <c r="E493" s="40"/>
      <c r="F493" s="235" t="s">
        <v>3460</v>
      </c>
      <c r="G493" s="40"/>
      <c r="H493" s="40"/>
      <c r="I493" s="236"/>
      <c r="J493" s="40"/>
      <c r="K493" s="40"/>
      <c r="L493" s="44"/>
      <c r="M493" s="237"/>
      <c r="N493" s="238"/>
      <c r="O493" s="91"/>
      <c r="P493" s="91"/>
      <c r="Q493" s="91"/>
      <c r="R493" s="91"/>
      <c r="S493" s="91"/>
      <c r="T493" s="92"/>
      <c r="U493" s="38"/>
      <c r="V493" s="38"/>
      <c r="W493" s="38"/>
      <c r="X493" s="38"/>
      <c r="Y493" s="38"/>
      <c r="Z493" s="38"/>
      <c r="AA493" s="38"/>
      <c r="AB493" s="38"/>
      <c r="AC493" s="38"/>
      <c r="AD493" s="38"/>
      <c r="AE493" s="38"/>
      <c r="AT493" s="17" t="s">
        <v>260</v>
      </c>
      <c r="AU493" s="17" t="s">
        <v>86</v>
      </c>
    </row>
    <row r="494" s="12" customFormat="1">
      <c r="A494" s="12"/>
      <c r="B494" s="242"/>
      <c r="C494" s="243"/>
      <c r="D494" s="234" t="s">
        <v>276</v>
      </c>
      <c r="E494" s="244" t="s">
        <v>1</v>
      </c>
      <c r="F494" s="245" t="s">
        <v>3457</v>
      </c>
      <c r="G494" s="243"/>
      <c r="H494" s="246">
        <v>1</v>
      </c>
      <c r="I494" s="247"/>
      <c r="J494" s="243"/>
      <c r="K494" s="243"/>
      <c r="L494" s="248"/>
      <c r="M494" s="249"/>
      <c r="N494" s="250"/>
      <c r="O494" s="250"/>
      <c r="P494" s="250"/>
      <c r="Q494" s="250"/>
      <c r="R494" s="250"/>
      <c r="S494" s="250"/>
      <c r="T494" s="251"/>
      <c r="U494" s="12"/>
      <c r="V494" s="12"/>
      <c r="W494" s="12"/>
      <c r="X494" s="12"/>
      <c r="Y494" s="12"/>
      <c r="Z494" s="12"/>
      <c r="AA494" s="12"/>
      <c r="AB494" s="12"/>
      <c r="AC494" s="12"/>
      <c r="AD494" s="12"/>
      <c r="AE494" s="12"/>
      <c r="AT494" s="252" t="s">
        <v>276</v>
      </c>
      <c r="AU494" s="252" t="s">
        <v>86</v>
      </c>
      <c r="AV494" s="12" t="s">
        <v>86</v>
      </c>
      <c r="AW494" s="12" t="s">
        <v>32</v>
      </c>
      <c r="AX494" s="12" t="s">
        <v>84</v>
      </c>
      <c r="AY494" s="252" t="s">
        <v>251</v>
      </c>
    </row>
    <row r="495" s="2" customFormat="1" ht="24.15" customHeight="1">
      <c r="A495" s="38"/>
      <c r="B495" s="39"/>
      <c r="C495" s="220" t="s">
        <v>1694</v>
      </c>
      <c r="D495" s="220" t="s">
        <v>255</v>
      </c>
      <c r="E495" s="221" t="s">
        <v>1637</v>
      </c>
      <c r="F495" s="222" t="s">
        <v>1638</v>
      </c>
      <c r="G495" s="223" t="s">
        <v>416</v>
      </c>
      <c r="H495" s="224">
        <v>1</v>
      </c>
      <c r="I495" s="225"/>
      <c r="J495" s="226">
        <f>ROUND(I495*H495,2)</f>
        <v>0</v>
      </c>
      <c r="K495" s="227"/>
      <c r="L495" s="44"/>
      <c r="M495" s="228" t="s">
        <v>1</v>
      </c>
      <c r="N495" s="229" t="s">
        <v>41</v>
      </c>
      <c r="O495" s="91"/>
      <c r="P495" s="230">
        <f>O495*H495</f>
        <v>0</v>
      </c>
      <c r="Q495" s="230">
        <v>0.10940999999999999</v>
      </c>
      <c r="R495" s="230">
        <f>Q495*H495</f>
        <v>0.10940999999999999</v>
      </c>
      <c r="S495" s="230">
        <v>0</v>
      </c>
      <c r="T495" s="231">
        <f>S495*H495</f>
        <v>0</v>
      </c>
      <c r="U495" s="38"/>
      <c r="V495" s="38"/>
      <c r="W495" s="38"/>
      <c r="X495" s="38"/>
      <c r="Y495" s="38"/>
      <c r="Z495" s="38"/>
      <c r="AA495" s="38"/>
      <c r="AB495" s="38"/>
      <c r="AC495" s="38"/>
      <c r="AD495" s="38"/>
      <c r="AE495" s="38"/>
      <c r="AR495" s="232" t="s">
        <v>254</v>
      </c>
      <c r="AT495" s="232" t="s">
        <v>255</v>
      </c>
      <c r="AU495" s="232" t="s">
        <v>86</v>
      </c>
      <c r="AY495" s="17" t="s">
        <v>251</v>
      </c>
      <c r="BE495" s="233">
        <f>IF(N495="základní",J495,0)</f>
        <v>0</v>
      </c>
      <c r="BF495" s="233">
        <f>IF(N495="snížená",J495,0)</f>
        <v>0</v>
      </c>
      <c r="BG495" s="233">
        <f>IF(N495="zákl. přenesená",J495,0)</f>
        <v>0</v>
      </c>
      <c r="BH495" s="233">
        <f>IF(N495="sníž. přenesená",J495,0)</f>
        <v>0</v>
      </c>
      <c r="BI495" s="233">
        <f>IF(N495="nulová",J495,0)</f>
        <v>0</v>
      </c>
      <c r="BJ495" s="17" t="s">
        <v>84</v>
      </c>
      <c r="BK495" s="233">
        <f>ROUND(I495*H495,2)</f>
        <v>0</v>
      </c>
      <c r="BL495" s="17" t="s">
        <v>254</v>
      </c>
      <c r="BM495" s="232" t="s">
        <v>3462</v>
      </c>
    </row>
    <row r="496" s="2" customFormat="1">
      <c r="A496" s="38"/>
      <c r="B496" s="39"/>
      <c r="C496" s="40"/>
      <c r="D496" s="234" t="s">
        <v>260</v>
      </c>
      <c r="E496" s="40"/>
      <c r="F496" s="235" t="s">
        <v>2338</v>
      </c>
      <c r="G496" s="40"/>
      <c r="H496" s="40"/>
      <c r="I496" s="236"/>
      <c r="J496" s="40"/>
      <c r="K496" s="40"/>
      <c r="L496" s="44"/>
      <c r="M496" s="237"/>
      <c r="N496" s="238"/>
      <c r="O496" s="91"/>
      <c r="P496" s="91"/>
      <c r="Q496" s="91"/>
      <c r="R496" s="91"/>
      <c r="S496" s="91"/>
      <c r="T496" s="92"/>
      <c r="U496" s="38"/>
      <c r="V496" s="38"/>
      <c r="W496" s="38"/>
      <c r="X496" s="38"/>
      <c r="Y496" s="38"/>
      <c r="Z496" s="38"/>
      <c r="AA496" s="38"/>
      <c r="AB496" s="38"/>
      <c r="AC496" s="38"/>
      <c r="AD496" s="38"/>
      <c r="AE496" s="38"/>
      <c r="AT496" s="17" t="s">
        <v>260</v>
      </c>
      <c r="AU496" s="17" t="s">
        <v>86</v>
      </c>
    </row>
    <row r="497" s="12" customFormat="1">
      <c r="A497" s="12"/>
      <c r="B497" s="242"/>
      <c r="C497" s="243"/>
      <c r="D497" s="234" t="s">
        <v>276</v>
      </c>
      <c r="E497" s="244" t="s">
        <v>1</v>
      </c>
      <c r="F497" s="245" t="s">
        <v>84</v>
      </c>
      <c r="G497" s="243"/>
      <c r="H497" s="246">
        <v>1</v>
      </c>
      <c r="I497" s="247"/>
      <c r="J497" s="243"/>
      <c r="K497" s="243"/>
      <c r="L497" s="248"/>
      <c r="M497" s="249"/>
      <c r="N497" s="250"/>
      <c r="O497" s="250"/>
      <c r="P497" s="250"/>
      <c r="Q497" s="250"/>
      <c r="R497" s="250"/>
      <c r="S497" s="250"/>
      <c r="T497" s="251"/>
      <c r="U497" s="12"/>
      <c r="V497" s="12"/>
      <c r="W497" s="12"/>
      <c r="X497" s="12"/>
      <c r="Y497" s="12"/>
      <c r="Z497" s="12"/>
      <c r="AA497" s="12"/>
      <c r="AB497" s="12"/>
      <c r="AC497" s="12"/>
      <c r="AD497" s="12"/>
      <c r="AE497" s="12"/>
      <c r="AT497" s="252" t="s">
        <v>276</v>
      </c>
      <c r="AU497" s="252" t="s">
        <v>86</v>
      </c>
      <c r="AV497" s="12" t="s">
        <v>86</v>
      </c>
      <c r="AW497" s="12" t="s">
        <v>32</v>
      </c>
      <c r="AX497" s="12" t="s">
        <v>84</v>
      </c>
      <c r="AY497" s="252" t="s">
        <v>251</v>
      </c>
    </row>
    <row r="498" s="2" customFormat="1" ht="16.5" customHeight="1">
      <c r="A498" s="38"/>
      <c r="B498" s="39"/>
      <c r="C498" s="292" t="s">
        <v>1702</v>
      </c>
      <c r="D498" s="292" t="s">
        <v>1133</v>
      </c>
      <c r="E498" s="293" t="s">
        <v>2340</v>
      </c>
      <c r="F498" s="294" t="s">
        <v>2341</v>
      </c>
      <c r="G498" s="295" t="s">
        <v>416</v>
      </c>
      <c r="H498" s="296">
        <v>1</v>
      </c>
      <c r="I498" s="297"/>
      <c r="J498" s="298">
        <f>ROUND(I498*H498,2)</f>
        <v>0</v>
      </c>
      <c r="K498" s="299"/>
      <c r="L498" s="300"/>
      <c r="M498" s="301" t="s">
        <v>1</v>
      </c>
      <c r="N498" s="302" t="s">
        <v>41</v>
      </c>
      <c r="O498" s="91"/>
      <c r="P498" s="230">
        <f>O498*H498</f>
        <v>0</v>
      </c>
      <c r="Q498" s="230">
        <v>0.0064999999999999997</v>
      </c>
      <c r="R498" s="230">
        <f>Q498*H498</f>
        <v>0.0064999999999999997</v>
      </c>
      <c r="S498" s="230">
        <v>0</v>
      </c>
      <c r="T498" s="231">
        <f>S498*H498</f>
        <v>0</v>
      </c>
      <c r="U498" s="38"/>
      <c r="V498" s="38"/>
      <c r="W498" s="38"/>
      <c r="X498" s="38"/>
      <c r="Y498" s="38"/>
      <c r="Z498" s="38"/>
      <c r="AA498" s="38"/>
      <c r="AB498" s="38"/>
      <c r="AC498" s="38"/>
      <c r="AD498" s="38"/>
      <c r="AE498" s="38"/>
      <c r="AR498" s="232" t="s">
        <v>299</v>
      </c>
      <c r="AT498" s="232" t="s">
        <v>1133</v>
      </c>
      <c r="AU498" s="232" t="s">
        <v>86</v>
      </c>
      <c r="AY498" s="17" t="s">
        <v>251</v>
      </c>
      <c r="BE498" s="233">
        <f>IF(N498="základní",J498,0)</f>
        <v>0</v>
      </c>
      <c r="BF498" s="233">
        <f>IF(N498="snížená",J498,0)</f>
        <v>0</v>
      </c>
      <c r="BG498" s="233">
        <f>IF(N498="zákl. přenesená",J498,0)</f>
        <v>0</v>
      </c>
      <c r="BH498" s="233">
        <f>IF(N498="sníž. přenesená",J498,0)</f>
        <v>0</v>
      </c>
      <c r="BI498" s="233">
        <f>IF(N498="nulová",J498,0)</f>
        <v>0</v>
      </c>
      <c r="BJ498" s="17" t="s">
        <v>84</v>
      </c>
      <c r="BK498" s="233">
        <f>ROUND(I498*H498,2)</f>
        <v>0</v>
      </c>
      <c r="BL498" s="17" t="s">
        <v>254</v>
      </c>
      <c r="BM498" s="232" t="s">
        <v>3463</v>
      </c>
    </row>
    <row r="499" s="2" customFormat="1">
      <c r="A499" s="38"/>
      <c r="B499" s="39"/>
      <c r="C499" s="40"/>
      <c r="D499" s="234" t="s">
        <v>260</v>
      </c>
      <c r="E499" s="40"/>
      <c r="F499" s="235" t="s">
        <v>2341</v>
      </c>
      <c r="G499" s="40"/>
      <c r="H499" s="40"/>
      <c r="I499" s="236"/>
      <c r="J499" s="40"/>
      <c r="K499" s="40"/>
      <c r="L499" s="44"/>
      <c r="M499" s="237"/>
      <c r="N499" s="238"/>
      <c r="O499" s="91"/>
      <c r="P499" s="91"/>
      <c r="Q499" s="91"/>
      <c r="R499" s="91"/>
      <c r="S499" s="91"/>
      <c r="T499" s="92"/>
      <c r="U499" s="38"/>
      <c r="V499" s="38"/>
      <c r="W499" s="38"/>
      <c r="X499" s="38"/>
      <c r="Y499" s="38"/>
      <c r="Z499" s="38"/>
      <c r="AA499" s="38"/>
      <c r="AB499" s="38"/>
      <c r="AC499" s="38"/>
      <c r="AD499" s="38"/>
      <c r="AE499" s="38"/>
      <c r="AT499" s="17" t="s">
        <v>260</v>
      </c>
      <c r="AU499" s="17" t="s">
        <v>86</v>
      </c>
    </row>
    <row r="500" s="12" customFormat="1">
      <c r="A500" s="12"/>
      <c r="B500" s="242"/>
      <c r="C500" s="243"/>
      <c r="D500" s="234" t="s">
        <v>276</v>
      </c>
      <c r="E500" s="244" t="s">
        <v>1</v>
      </c>
      <c r="F500" s="245" t="s">
        <v>84</v>
      </c>
      <c r="G500" s="243"/>
      <c r="H500" s="246">
        <v>1</v>
      </c>
      <c r="I500" s="247"/>
      <c r="J500" s="243"/>
      <c r="K500" s="243"/>
      <c r="L500" s="248"/>
      <c r="M500" s="249"/>
      <c r="N500" s="250"/>
      <c r="O500" s="250"/>
      <c r="P500" s="250"/>
      <c r="Q500" s="250"/>
      <c r="R500" s="250"/>
      <c r="S500" s="250"/>
      <c r="T500" s="251"/>
      <c r="U500" s="12"/>
      <c r="V500" s="12"/>
      <c r="W500" s="12"/>
      <c r="X500" s="12"/>
      <c r="Y500" s="12"/>
      <c r="Z500" s="12"/>
      <c r="AA500" s="12"/>
      <c r="AB500" s="12"/>
      <c r="AC500" s="12"/>
      <c r="AD500" s="12"/>
      <c r="AE500" s="12"/>
      <c r="AT500" s="252" t="s">
        <v>276</v>
      </c>
      <c r="AU500" s="252" t="s">
        <v>86</v>
      </c>
      <c r="AV500" s="12" t="s">
        <v>86</v>
      </c>
      <c r="AW500" s="12" t="s">
        <v>32</v>
      </c>
      <c r="AX500" s="12" t="s">
        <v>84</v>
      </c>
      <c r="AY500" s="252" t="s">
        <v>251</v>
      </c>
    </row>
    <row r="501" s="2" customFormat="1" ht="16.5" customHeight="1">
      <c r="A501" s="38"/>
      <c r="B501" s="39"/>
      <c r="C501" s="292" t="s">
        <v>1707</v>
      </c>
      <c r="D501" s="292" t="s">
        <v>1133</v>
      </c>
      <c r="E501" s="293" t="s">
        <v>2343</v>
      </c>
      <c r="F501" s="294" t="s">
        <v>2344</v>
      </c>
      <c r="G501" s="295" t="s">
        <v>416</v>
      </c>
      <c r="H501" s="296">
        <v>4</v>
      </c>
      <c r="I501" s="297"/>
      <c r="J501" s="298">
        <f>ROUND(I501*H501,2)</f>
        <v>0</v>
      </c>
      <c r="K501" s="299"/>
      <c r="L501" s="300"/>
      <c r="M501" s="301" t="s">
        <v>1</v>
      </c>
      <c r="N501" s="302" t="s">
        <v>41</v>
      </c>
      <c r="O501" s="91"/>
      <c r="P501" s="230">
        <f>O501*H501</f>
        <v>0</v>
      </c>
      <c r="Q501" s="230">
        <v>0.00040000000000000002</v>
      </c>
      <c r="R501" s="230">
        <f>Q501*H501</f>
        <v>0.0016000000000000001</v>
      </c>
      <c r="S501" s="230">
        <v>0</v>
      </c>
      <c r="T501" s="231">
        <f>S501*H501</f>
        <v>0</v>
      </c>
      <c r="U501" s="38"/>
      <c r="V501" s="38"/>
      <c r="W501" s="38"/>
      <c r="X501" s="38"/>
      <c r="Y501" s="38"/>
      <c r="Z501" s="38"/>
      <c r="AA501" s="38"/>
      <c r="AB501" s="38"/>
      <c r="AC501" s="38"/>
      <c r="AD501" s="38"/>
      <c r="AE501" s="38"/>
      <c r="AR501" s="232" t="s">
        <v>299</v>
      </c>
      <c r="AT501" s="232" t="s">
        <v>1133</v>
      </c>
      <c r="AU501" s="232" t="s">
        <v>86</v>
      </c>
      <c r="AY501" s="17" t="s">
        <v>251</v>
      </c>
      <c r="BE501" s="233">
        <f>IF(N501="základní",J501,0)</f>
        <v>0</v>
      </c>
      <c r="BF501" s="233">
        <f>IF(N501="snížená",J501,0)</f>
        <v>0</v>
      </c>
      <c r="BG501" s="233">
        <f>IF(N501="zákl. přenesená",J501,0)</f>
        <v>0</v>
      </c>
      <c r="BH501" s="233">
        <f>IF(N501="sníž. přenesená",J501,0)</f>
        <v>0</v>
      </c>
      <c r="BI501" s="233">
        <f>IF(N501="nulová",J501,0)</f>
        <v>0</v>
      </c>
      <c r="BJ501" s="17" t="s">
        <v>84</v>
      </c>
      <c r="BK501" s="233">
        <f>ROUND(I501*H501,2)</f>
        <v>0</v>
      </c>
      <c r="BL501" s="17" t="s">
        <v>254</v>
      </c>
      <c r="BM501" s="232" t="s">
        <v>3464</v>
      </c>
    </row>
    <row r="502" s="2" customFormat="1">
      <c r="A502" s="38"/>
      <c r="B502" s="39"/>
      <c r="C502" s="40"/>
      <c r="D502" s="234" t="s">
        <v>260</v>
      </c>
      <c r="E502" s="40"/>
      <c r="F502" s="235" t="s">
        <v>2346</v>
      </c>
      <c r="G502" s="40"/>
      <c r="H502" s="40"/>
      <c r="I502" s="236"/>
      <c r="J502" s="40"/>
      <c r="K502" s="40"/>
      <c r="L502" s="44"/>
      <c r="M502" s="237"/>
      <c r="N502" s="238"/>
      <c r="O502" s="91"/>
      <c r="P502" s="91"/>
      <c r="Q502" s="91"/>
      <c r="R502" s="91"/>
      <c r="S502" s="91"/>
      <c r="T502" s="92"/>
      <c r="U502" s="38"/>
      <c r="V502" s="38"/>
      <c r="W502" s="38"/>
      <c r="X502" s="38"/>
      <c r="Y502" s="38"/>
      <c r="Z502" s="38"/>
      <c r="AA502" s="38"/>
      <c r="AB502" s="38"/>
      <c r="AC502" s="38"/>
      <c r="AD502" s="38"/>
      <c r="AE502" s="38"/>
      <c r="AT502" s="17" t="s">
        <v>260</v>
      </c>
      <c r="AU502" s="17" t="s">
        <v>86</v>
      </c>
    </row>
    <row r="503" s="12" customFormat="1">
      <c r="A503" s="12"/>
      <c r="B503" s="242"/>
      <c r="C503" s="243"/>
      <c r="D503" s="234" t="s">
        <v>276</v>
      </c>
      <c r="E503" s="244" t="s">
        <v>1</v>
      </c>
      <c r="F503" s="245" t="s">
        <v>3465</v>
      </c>
      <c r="G503" s="243"/>
      <c r="H503" s="246">
        <v>4</v>
      </c>
      <c r="I503" s="247"/>
      <c r="J503" s="243"/>
      <c r="K503" s="243"/>
      <c r="L503" s="248"/>
      <c r="M503" s="249"/>
      <c r="N503" s="250"/>
      <c r="O503" s="250"/>
      <c r="P503" s="250"/>
      <c r="Q503" s="250"/>
      <c r="R503" s="250"/>
      <c r="S503" s="250"/>
      <c r="T503" s="251"/>
      <c r="U503" s="12"/>
      <c r="V503" s="12"/>
      <c r="W503" s="12"/>
      <c r="X503" s="12"/>
      <c r="Y503" s="12"/>
      <c r="Z503" s="12"/>
      <c r="AA503" s="12"/>
      <c r="AB503" s="12"/>
      <c r="AC503" s="12"/>
      <c r="AD503" s="12"/>
      <c r="AE503" s="12"/>
      <c r="AT503" s="252" t="s">
        <v>276</v>
      </c>
      <c r="AU503" s="252" t="s">
        <v>86</v>
      </c>
      <c r="AV503" s="12" t="s">
        <v>86</v>
      </c>
      <c r="AW503" s="12" t="s">
        <v>32</v>
      </c>
      <c r="AX503" s="12" t="s">
        <v>84</v>
      </c>
      <c r="AY503" s="252" t="s">
        <v>251</v>
      </c>
    </row>
    <row r="504" s="2" customFormat="1" ht="24.15" customHeight="1">
      <c r="A504" s="38"/>
      <c r="B504" s="39"/>
      <c r="C504" s="220" t="s">
        <v>1715</v>
      </c>
      <c r="D504" s="220" t="s">
        <v>255</v>
      </c>
      <c r="E504" s="221" t="s">
        <v>1695</v>
      </c>
      <c r="F504" s="222" t="s">
        <v>1696</v>
      </c>
      <c r="G504" s="223" t="s">
        <v>802</v>
      </c>
      <c r="H504" s="224">
        <v>11</v>
      </c>
      <c r="I504" s="225"/>
      <c r="J504" s="226">
        <f>ROUND(I504*H504,2)</f>
        <v>0</v>
      </c>
      <c r="K504" s="227"/>
      <c r="L504" s="44"/>
      <c r="M504" s="228" t="s">
        <v>1</v>
      </c>
      <c r="N504" s="229" t="s">
        <v>41</v>
      </c>
      <c r="O504" s="91"/>
      <c r="P504" s="230">
        <f>O504*H504</f>
        <v>0</v>
      </c>
      <c r="Q504" s="230">
        <v>0.10988000000000001</v>
      </c>
      <c r="R504" s="230">
        <f>Q504*H504</f>
        <v>1.20868</v>
      </c>
      <c r="S504" s="230">
        <v>0</v>
      </c>
      <c r="T504" s="231">
        <f>S504*H504</f>
        <v>0</v>
      </c>
      <c r="U504" s="38"/>
      <c r="V504" s="38"/>
      <c r="W504" s="38"/>
      <c r="X504" s="38"/>
      <c r="Y504" s="38"/>
      <c r="Z504" s="38"/>
      <c r="AA504" s="38"/>
      <c r="AB504" s="38"/>
      <c r="AC504" s="38"/>
      <c r="AD504" s="38"/>
      <c r="AE504" s="38"/>
      <c r="AR504" s="232" t="s">
        <v>254</v>
      </c>
      <c r="AT504" s="232" t="s">
        <v>255</v>
      </c>
      <c r="AU504" s="232" t="s">
        <v>86</v>
      </c>
      <c r="AY504" s="17" t="s">
        <v>251</v>
      </c>
      <c r="BE504" s="233">
        <f>IF(N504="základní",J504,0)</f>
        <v>0</v>
      </c>
      <c r="BF504" s="233">
        <f>IF(N504="snížená",J504,0)</f>
        <v>0</v>
      </c>
      <c r="BG504" s="233">
        <f>IF(N504="zákl. přenesená",J504,0)</f>
        <v>0</v>
      </c>
      <c r="BH504" s="233">
        <f>IF(N504="sníž. přenesená",J504,0)</f>
        <v>0</v>
      </c>
      <c r="BI504" s="233">
        <f>IF(N504="nulová",J504,0)</f>
        <v>0</v>
      </c>
      <c r="BJ504" s="17" t="s">
        <v>84</v>
      </c>
      <c r="BK504" s="233">
        <f>ROUND(I504*H504,2)</f>
        <v>0</v>
      </c>
      <c r="BL504" s="17" t="s">
        <v>254</v>
      </c>
      <c r="BM504" s="232" t="s">
        <v>3466</v>
      </c>
    </row>
    <row r="505" s="2" customFormat="1">
      <c r="A505" s="38"/>
      <c r="B505" s="39"/>
      <c r="C505" s="40"/>
      <c r="D505" s="234" t="s">
        <v>260</v>
      </c>
      <c r="E505" s="40"/>
      <c r="F505" s="235" t="s">
        <v>1698</v>
      </c>
      <c r="G505" s="40"/>
      <c r="H505" s="40"/>
      <c r="I505" s="236"/>
      <c r="J505" s="40"/>
      <c r="K505" s="40"/>
      <c r="L505" s="44"/>
      <c r="M505" s="237"/>
      <c r="N505" s="238"/>
      <c r="O505" s="91"/>
      <c r="P505" s="91"/>
      <c r="Q505" s="91"/>
      <c r="R505" s="91"/>
      <c r="S505" s="91"/>
      <c r="T505" s="92"/>
      <c r="U505" s="38"/>
      <c r="V505" s="38"/>
      <c r="W505" s="38"/>
      <c r="X505" s="38"/>
      <c r="Y505" s="38"/>
      <c r="Z505" s="38"/>
      <c r="AA505" s="38"/>
      <c r="AB505" s="38"/>
      <c r="AC505" s="38"/>
      <c r="AD505" s="38"/>
      <c r="AE505" s="38"/>
      <c r="AT505" s="17" t="s">
        <v>260</v>
      </c>
      <c r="AU505" s="17" t="s">
        <v>86</v>
      </c>
    </row>
    <row r="506" s="2" customFormat="1">
      <c r="A506" s="38"/>
      <c r="B506" s="39"/>
      <c r="C506" s="40"/>
      <c r="D506" s="240" t="s">
        <v>274</v>
      </c>
      <c r="E506" s="40"/>
      <c r="F506" s="241" t="s">
        <v>1699</v>
      </c>
      <c r="G506" s="40"/>
      <c r="H506" s="40"/>
      <c r="I506" s="236"/>
      <c r="J506" s="40"/>
      <c r="K506" s="40"/>
      <c r="L506" s="44"/>
      <c r="M506" s="237"/>
      <c r="N506" s="238"/>
      <c r="O506" s="91"/>
      <c r="P506" s="91"/>
      <c r="Q506" s="91"/>
      <c r="R506" s="91"/>
      <c r="S506" s="91"/>
      <c r="T506" s="92"/>
      <c r="U506" s="38"/>
      <c r="V506" s="38"/>
      <c r="W506" s="38"/>
      <c r="X506" s="38"/>
      <c r="Y506" s="38"/>
      <c r="Z506" s="38"/>
      <c r="AA506" s="38"/>
      <c r="AB506" s="38"/>
      <c r="AC506" s="38"/>
      <c r="AD506" s="38"/>
      <c r="AE506" s="38"/>
      <c r="AT506" s="17" t="s">
        <v>274</v>
      </c>
      <c r="AU506" s="17" t="s">
        <v>86</v>
      </c>
    </row>
    <row r="507" s="13" customFormat="1">
      <c r="A507" s="13"/>
      <c r="B507" s="253"/>
      <c r="C507" s="254"/>
      <c r="D507" s="234" t="s">
        <v>276</v>
      </c>
      <c r="E507" s="255" t="s">
        <v>1</v>
      </c>
      <c r="F507" s="256" t="s">
        <v>3467</v>
      </c>
      <c r="G507" s="254"/>
      <c r="H507" s="255" t="s">
        <v>1</v>
      </c>
      <c r="I507" s="257"/>
      <c r="J507" s="254"/>
      <c r="K507" s="254"/>
      <c r="L507" s="258"/>
      <c r="M507" s="259"/>
      <c r="N507" s="260"/>
      <c r="O507" s="260"/>
      <c r="P507" s="260"/>
      <c r="Q507" s="260"/>
      <c r="R507" s="260"/>
      <c r="S507" s="260"/>
      <c r="T507" s="261"/>
      <c r="U507" s="13"/>
      <c r="V507" s="13"/>
      <c r="W507" s="13"/>
      <c r="X507" s="13"/>
      <c r="Y507" s="13"/>
      <c r="Z507" s="13"/>
      <c r="AA507" s="13"/>
      <c r="AB507" s="13"/>
      <c r="AC507" s="13"/>
      <c r="AD507" s="13"/>
      <c r="AE507" s="13"/>
      <c r="AT507" s="262" t="s">
        <v>276</v>
      </c>
      <c r="AU507" s="262" t="s">
        <v>86</v>
      </c>
      <c r="AV507" s="13" t="s">
        <v>84</v>
      </c>
      <c r="AW507" s="13" t="s">
        <v>32</v>
      </c>
      <c r="AX507" s="13" t="s">
        <v>76</v>
      </c>
      <c r="AY507" s="262" t="s">
        <v>251</v>
      </c>
    </row>
    <row r="508" s="12" customFormat="1">
      <c r="A508" s="12"/>
      <c r="B508" s="242"/>
      <c r="C508" s="243"/>
      <c r="D508" s="234" t="s">
        <v>276</v>
      </c>
      <c r="E508" s="244" t="s">
        <v>1</v>
      </c>
      <c r="F508" s="245" t="s">
        <v>3468</v>
      </c>
      <c r="G508" s="243"/>
      <c r="H508" s="246">
        <v>11</v>
      </c>
      <c r="I508" s="247"/>
      <c r="J508" s="243"/>
      <c r="K508" s="243"/>
      <c r="L508" s="248"/>
      <c r="M508" s="249"/>
      <c r="N508" s="250"/>
      <c r="O508" s="250"/>
      <c r="P508" s="250"/>
      <c r="Q508" s="250"/>
      <c r="R508" s="250"/>
      <c r="S508" s="250"/>
      <c r="T508" s="251"/>
      <c r="U508" s="12"/>
      <c r="V508" s="12"/>
      <c r="W508" s="12"/>
      <c r="X508" s="12"/>
      <c r="Y508" s="12"/>
      <c r="Z508" s="12"/>
      <c r="AA508" s="12"/>
      <c r="AB508" s="12"/>
      <c r="AC508" s="12"/>
      <c r="AD508" s="12"/>
      <c r="AE508" s="12"/>
      <c r="AT508" s="252" t="s">
        <v>276</v>
      </c>
      <c r="AU508" s="252" t="s">
        <v>86</v>
      </c>
      <c r="AV508" s="12" t="s">
        <v>86</v>
      </c>
      <c r="AW508" s="12" t="s">
        <v>32</v>
      </c>
      <c r="AX508" s="12" t="s">
        <v>84</v>
      </c>
      <c r="AY508" s="252" t="s">
        <v>251</v>
      </c>
    </row>
    <row r="509" s="2" customFormat="1" ht="16.5" customHeight="1">
      <c r="A509" s="38"/>
      <c r="B509" s="39"/>
      <c r="C509" s="292" t="s">
        <v>1721</v>
      </c>
      <c r="D509" s="292" t="s">
        <v>1133</v>
      </c>
      <c r="E509" s="293" t="s">
        <v>3407</v>
      </c>
      <c r="F509" s="294" t="s">
        <v>1704</v>
      </c>
      <c r="G509" s="295" t="s">
        <v>409</v>
      </c>
      <c r="H509" s="296">
        <v>2.222</v>
      </c>
      <c r="I509" s="297"/>
      <c r="J509" s="298">
        <f>ROUND(I509*H509,2)</f>
        <v>0</v>
      </c>
      <c r="K509" s="299"/>
      <c r="L509" s="300"/>
      <c r="M509" s="301" t="s">
        <v>1</v>
      </c>
      <c r="N509" s="302" t="s">
        <v>41</v>
      </c>
      <c r="O509" s="91"/>
      <c r="P509" s="230">
        <f>O509*H509</f>
        <v>0</v>
      </c>
      <c r="Q509" s="230">
        <v>0.222</v>
      </c>
      <c r="R509" s="230">
        <f>Q509*H509</f>
        <v>0.493284</v>
      </c>
      <c r="S509" s="230">
        <v>0</v>
      </c>
      <c r="T509" s="231">
        <f>S509*H509</f>
        <v>0</v>
      </c>
      <c r="U509" s="38"/>
      <c r="V509" s="38"/>
      <c r="W509" s="38"/>
      <c r="X509" s="38"/>
      <c r="Y509" s="38"/>
      <c r="Z509" s="38"/>
      <c r="AA509" s="38"/>
      <c r="AB509" s="38"/>
      <c r="AC509" s="38"/>
      <c r="AD509" s="38"/>
      <c r="AE509" s="38"/>
      <c r="AR509" s="232" t="s">
        <v>299</v>
      </c>
      <c r="AT509" s="232" t="s">
        <v>1133</v>
      </c>
      <c r="AU509" s="232" t="s">
        <v>86</v>
      </c>
      <c r="AY509" s="17" t="s">
        <v>251</v>
      </c>
      <c r="BE509" s="233">
        <f>IF(N509="základní",J509,0)</f>
        <v>0</v>
      </c>
      <c r="BF509" s="233">
        <f>IF(N509="snížená",J509,0)</f>
        <v>0</v>
      </c>
      <c r="BG509" s="233">
        <f>IF(N509="zákl. přenesená",J509,0)</f>
        <v>0</v>
      </c>
      <c r="BH509" s="233">
        <f>IF(N509="sníž. přenesená",J509,0)</f>
        <v>0</v>
      </c>
      <c r="BI509" s="233">
        <f>IF(N509="nulová",J509,0)</f>
        <v>0</v>
      </c>
      <c r="BJ509" s="17" t="s">
        <v>84</v>
      </c>
      <c r="BK509" s="233">
        <f>ROUND(I509*H509,2)</f>
        <v>0</v>
      </c>
      <c r="BL509" s="17" t="s">
        <v>254</v>
      </c>
      <c r="BM509" s="232" t="s">
        <v>3469</v>
      </c>
    </row>
    <row r="510" s="2" customFormat="1">
      <c r="A510" s="38"/>
      <c r="B510" s="39"/>
      <c r="C510" s="40"/>
      <c r="D510" s="234" t="s">
        <v>260</v>
      </c>
      <c r="E510" s="40"/>
      <c r="F510" s="235" t="s">
        <v>1704</v>
      </c>
      <c r="G510" s="40"/>
      <c r="H510" s="40"/>
      <c r="I510" s="236"/>
      <c r="J510" s="40"/>
      <c r="K510" s="40"/>
      <c r="L510" s="44"/>
      <c r="M510" s="237"/>
      <c r="N510" s="238"/>
      <c r="O510" s="91"/>
      <c r="P510" s="91"/>
      <c r="Q510" s="91"/>
      <c r="R510" s="91"/>
      <c r="S510" s="91"/>
      <c r="T510" s="92"/>
      <c r="U510" s="38"/>
      <c r="V510" s="38"/>
      <c r="W510" s="38"/>
      <c r="X510" s="38"/>
      <c r="Y510" s="38"/>
      <c r="Z510" s="38"/>
      <c r="AA510" s="38"/>
      <c r="AB510" s="38"/>
      <c r="AC510" s="38"/>
      <c r="AD510" s="38"/>
      <c r="AE510" s="38"/>
      <c r="AT510" s="17" t="s">
        <v>260</v>
      </c>
      <c r="AU510" s="17" t="s">
        <v>86</v>
      </c>
    </row>
    <row r="511" s="12" customFormat="1">
      <c r="A511" s="12"/>
      <c r="B511" s="242"/>
      <c r="C511" s="243"/>
      <c r="D511" s="234" t="s">
        <v>276</v>
      </c>
      <c r="E511" s="244" t="s">
        <v>1</v>
      </c>
      <c r="F511" s="245" t="s">
        <v>3470</v>
      </c>
      <c r="G511" s="243"/>
      <c r="H511" s="246">
        <v>2.2000000000000002</v>
      </c>
      <c r="I511" s="247"/>
      <c r="J511" s="243"/>
      <c r="K511" s="243"/>
      <c r="L511" s="248"/>
      <c r="M511" s="249"/>
      <c r="N511" s="250"/>
      <c r="O511" s="250"/>
      <c r="P511" s="250"/>
      <c r="Q511" s="250"/>
      <c r="R511" s="250"/>
      <c r="S511" s="250"/>
      <c r="T511" s="251"/>
      <c r="U511" s="12"/>
      <c r="V511" s="12"/>
      <c r="W511" s="12"/>
      <c r="X511" s="12"/>
      <c r="Y511" s="12"/>
      <c r="Z511" s="12"/>
      <c r="AA511" s="12"/>
      <c r="AB511" s="12"/>
      <c r="AC511" s="12"/>
      <c r="AD511" s="12"/>
      <c r="AE511" s="12"/>
      <c r="AT511" s="252" t="s">
        <v>276</v>
      </c>
      <c r="AU511" s="252" t="s">
        <v>86</v>
      </c>
      <c r="AV511" s="12" t="s">
        <v>86</v>
      </c>
      <c r="AW511" s="12" t="s">
        <v>32</v>
      </c>
      <c r="AX511" s="12" t="s">
        <v>84</v>
      </c>
      <c r="AY511" s="252" t="s">
        <v>251</v>
      </c>
    </row>
    <row r="512" s="12" customFormat="1">
      <c r="A512" s="12"/>
      <c r="B512" s="242"/>
      <c r="C512" s="243"/>
      <c r="D512" s="234" t="s">
        <v>276</v>
      </c>
      <c r="E512" s="243"/>
      <c r="F512" s="245" t="s">
        <v>3471</v>
      </c>
      <c r="G512" s="243"/>
      <c r="H512" s="246">
        <v>2.222</v>
      </c>
      <c r="I512" s="247"/>
      <c r="J512" s="243"/>
      <c r="K512" s="243"/>
      <c r="L512" s="248"/>
      <c r="M512" s="249"/>
      <c r="N512" s="250"/>
      <c r="O512" s="250"/>
      <c r="P512" s="250"/>
      <c r="Q512" s="250"/>
      <c r="R512" s="250"/>
      <c r="S512" s="250"/>
      <c r="T512" s="251"/>
      <c r="U512" s="12"/>
      <c r="V512" s="12"/>
      <c r="W512" s="12"/>
      <c r="X512" s="12"/>
      <c r="Y512" s="12"/>
      <c r="Z512" s="12"/>
      <c r="AA512" s="12"/>
      <c r="AB512" s="12"/>
      <c r="AC512" s="12"/>
      <c r="AD512" s="12"/>
      <c r="AE512" s="12"/>
      <c r="AT512" s="252" t="s">
        <v>276</v>
      </c>
      <c r="AU512" s="252" t="s">
        <v>86</v>
      </c>
      <c r="AV512" s="12" t="s">
        <v>86</v>
      </c>
      <c r="AW512" s="12" t="s">
        <v>4</v>
      </c>
      <c r="AX512" s="12" t="s">
        <v>84</v>
      </c>
      <c r="AY512" s="252" t="s">
        <v>251</v>
      </c>
    </row>
    <row r="513" s="2" customFormat="1" ht="33" customHeight="1">
      <c r="A513" s="38"/>
      <c r="B513" s="39"/>
      <c r="C513" s="220" t="s">
        <v>1727</v>
      </c>
      <c r="D513" s="220" t="s">
        <v>255</v>
      </c>
      <c r="E513" s="221" t="s">
        <v>1708</v>
      </c>
      <c r="F513" s="222" t="s">
        <v>1709</v>
      </c>
      <c r="G513" s="223" t="s">
        <v>802</v>
      </c>
      <c r="H513" s="224">
        <v>228</v>
      </c>
      <c r="I513" s="225"/>
      <c r="J513" s="226">
        <f>ROUND(I513*H513,2)</f>
        <v>0</v>
      </c>
      <c r="K513" s="227"/>
      <c r="L513" s="44"/>
      <c r="M513" s="228" t="s">
        <v>1</v>
      </c>
      <c r="N513" s="229" t="s">
        <v>41</v>
      </c>
      <c r="O513" s="91"/>
      <c r="P513" s="230">
        <f>O513*H513</f>
        <v>0</v>
      </c>
      <c r="Q513" s="230">
        <v>0.15540000000000001</v>
      </c>
      <c r="R513" s="230">
        <f>Q513*H513</f>
        <v>35.431200000000004</v>
      </c>
      <c r="S513" s="230">
        <v>0</v>
      </c>
      <c r="T513" s="231">
        <f>S513*H513</f>
        <v>0</v>
      </c>
      <c r="U513" s="38"/>
      <c r="V513" s="38"/>
      <c r="W513" s="38"/>
      <c r="X513" s="38"/>
      <c r="Y513" s="38"/>
      <c r="Z513" s="38"/>
      <c r="AA513" s="38"/>
      <c r="AB513" s="38"/>
      <c r="AC513" s="38"/>
      <c r="AD513" s="38"/>
      <c r="AE513" s="38"/>
      <c r="AR513" s="232" t="s">
        <v>254</v>
      </c>
      <c r="AT513" s="232" t="s">
        <v>255</v>
      </c>
      <c r="AU513" s="232" t="s">
        <v>86</v>
      </c>
      <c r="AY513" s="17" t="s">
        <v>251</v>
      </c>
      <c r="BE513" s="233">
        <f>IF(N513="základní",J513,0)</f>
        <v>0</v>
      </c>
      <c r="BF513" s="233">
        <f>IF(N513="snížená",J513,0)</f>
        <v>0</v>
      </c>
      <c r="BG513" s="233">
        <f>IF(N513="zákl. přenesená",J513,0)</f>
        <v>0</v>
      </c>
      <c r="BH513" s="233">
        <f>IF(N513="sníž. přenesená",J513,0)</f>
        <v>0</v>
      </c>
      <c r="BI513" s="233">
        <f>IF(N513="nulová",J513,0)</f>
        <v>0</v>
      </c>
      <c r="BJ513" s="17" t="s">
        <v>84</v>
      </c>
      <c r="BK513" s="233">
        <f>ROUND(I513*H513,2)</f>
        <v>0</v>
      </c>
      <c r="BL513" s="17" t="s">
        <v>254</v>
      </c>
      <c r="BM513" s="232" t="s">
        <v>3472</v>
      </c>
    </row>
    <row r="514" s="2" customFormat="1">
      <c r="A514" s="38"/>
      <c r="B514" s="39"/>
      <c r="C514" s="40"/>
      <c r="D514" s="234" t="s">
        <v>260</v>
      </c>
      <c r="E514" s="40"/>
      <c r="F514" s="235" t="s">
        <v>1711</v>
      </c>
      <c r="G514" s="40"/>
      <c r="H514" s="40"/>
      <c r="I514" s="236"/>
      <c r="J514" s="40"/>
      <c r="K514" s="40"/>
      <c r="L514" s="44"/>
      <c r="M514" s="237"/>
      <c r="N514" s="238"/>
      <c r="O514" s="91"/>
      <c r="P514" s="91"/>
      <c r="Q514" s="91"/>
      <c r="R514" s="91"/>
      <c r="S514" s="91"/>
      <c r="T514" s="92"/>
      <c r="U514" s="38"/>
      <c r="V514" s="38"/>
      <c r="W514" s="38"/>
      <c r="X514" s="38"/>
      <c r="Y514" s="38"/>
      <c r="Z514" s="38"/>
      <c r="AA514" s="38"/>
      <c r="AB514" s="38"/>
      <c r="AC514" s="38"/>
      <c r="AD514" s="38"/>
      <c r="AE514" s="38"/>
      <c r="AT514" s="17" t="s">
        <v>260</v>
      </c>
      <c r="AU514" s="17" t="s">
        <v>86</v>
      </c>
    </row>
    <row r="515" s="2" customFormat="1">
      <c r="A515" s="38"/>
      <c r="B515" s="39"/>
      <c r="C515" s="40"/>
      <c r="D515" s="240" t="s">
        <v>274</v>
      </c>
      <c r="E515" s="40"/>
      <c r="F515" s="241" t="s">
        <v>1712</v>
      </c>
      <c r="G515" s="40"/>
      <c r="H515" s="40"/>
      <c r="I515" s="236"/>
      <c r="J515" s="40"/>
      <c r="K515" s="40"/>
      <c r="L515" s="44"/>
      <c r="M515" s="237"/>
      <c r="N515" s="238"/>
      <c r="O515" s="91"/>
      <c r="P515" s="91"/>
      <c r="Q515" s="91"/>
      <c r="R515" s="91"/>
      <c r="S515" s="91"/>
      <c r="T515" s="92"/>
      <c r="U515" s="38"/>
      <c r="V515" s="38"/>
      <c r="W515" s="38"/>
      <c r="X515" s="38"/>
      <c r="Y515" s="38"/>
      <c r="Z515" s="38"/>
      <c r="AA515" s="38"/>
      <c r="AB515" s="38"/>
      <c r="AC515" s="38"/>
      <c r="AD515" s="38"/>
      <c r="AE515" s="38"/>
      <c r="AT515" s="17" t="s">
        <v>274</v>
      </c>
      <c r="AU515" s="17" t="s">
        <v>86</v>
      </c>
    </row>
    <row r="516" s="13" customFormat="1">
      <c r="A516" s="13"/>
      <c r="B516" s="253"/>
      <c r="C516" s="254"/>
      <c r="D516" s="234" t="s">
        <v>276</v>
      </c>
      <c r="E516" s="255" t="s">
        <v>1</v>
      </c>
      <c r="F516" s="256" t="s">
        <v>1713</v>
      </c>
      <c r="G516" s="254"/>
      <c r="H516" s="255" t="s">
        <v>1</v>
      </c>
      <c r="I516" s="257"/>
      <c r="J516" s="254"/>
      <c r="K516" s="254"/>
      <c r="L516" s="258"/>
      <c r="M516" s="259"/>
      <c r="N516" s="260"/>
      <c r="O516" s="260"/>
      <c r="P516" s="260"/>
      <c r="Q516" s="260"/>
      <c r="R516" s="260"/>
      <c r="S516" s="260"/>
      <c r="T516" s="261"/>
      <c r="U516" s="13"/>
      <c r="V516" s="13"/>
      <c r="W516" s="13"/>
      <c r="X516" s="13"/>
      <c r="Y516" s="13"/>
      <c r="Z516" s="13"/>
      <c r="AA516" s="13"/>
      <c r="AB516" s="13"/>
      <c r="AC516" s="13"/>
      <c r="AD516" s="13"/>
      <c r="AE516" s="13"/>
      <c r="AT516" s="262" t="s">
        <v>276</v>
      </c>
      <c r="AU516" s="262" t="s">
        <v>86</v>
      </c>
      <c r="AV516" s="13" t="s">
        <v>84</v>
      </c>
      <c r="AW516" s="13" t="s">
        <v>32</v>
      </c>
      <c r="AX516" s="13" t="s">
        <v>76</v>
      </c>
      <c r="AY516" s="262" t="s">
        <v>251</v>
      </c>
    </row>
    <row r="517" s="12" customFormat="1">
      <c r="A517" s="12"/>
      <c r="B517" s="242"/>
      <c r="C517" s="243"/>
      <c r="D517" s="234" t="s">
        <v>276</v>
      </c>
      <c r="E517" s="244" t="s">
        <v>1</v>
      </c>
      <c r="F517" s="245" t="s">
        <v>3473</v>
      </c>
      <c r="G517" s="243"/>
      <c r="H517" s="246">
        <v>228</v>
      </c>
      <c r="I517" s="247"/>
      <c r="J517" s="243"/>
      <c r="K517" s="243"/>
      <c r="L517" s="248"/>
      <c r="M517" s="249"/>
      <c r="N517" s="250"/>
      <c r="O517" s="250"/>
      <c r="P517" s="250"/>
      <c r="Q517" s="250"/>
      <c r="R517" s="250"/>
      <c r="S517" s="250"/>
      <c r="T517" s="251"/>
      <c r="U517" s="12"/>
      <c r="V517" s="12"/>
      <c r="W517" s="12"/>
      <c r="X517" s="12"/>
      <c r="Y517" s="12"/>
      <c r="Z517" s="12"/>
      <c r="AA517" s="12"/>
      <c r="AB517" s="12"/>
      <c r="AC517" s="12"/>
      <c r="AD517" s="12"/>
      <c r="AE517" s="12"/>
      <c r="AT517" s="252" t="s">
        <v>276</v>
      </c>
      <c r="AU517" s="252" t="s">
        <v>86</v>
      </c>
      <c r="AV517" s="12" t="s">
        <v>86</v>
      </c>
      <c r="AW517" s="12" t="s">
        <v>32</v>
      </c>
      <c r="AX517" s="12" t="s">
        <v>84</v>
      </c>
      <c r="AY517" s="252" t="s">
        <v>251</v>
      </c>
    </row>
    <row r="518" s="2" customFormat="1" ht="16.5" customHeight="1">
      <c r="A518" s="38"/>
      <c r="B518" s="39"/>
      <c r="C518" s="292" t="s">
        <v>1733</v>
      </c>
      <c r="D518" s="292" t="s">
        <v>1133</v>
      </c>
      <c r="E518" s="293" t="s">
        <v>1716</v>
      </c>
      <c r="F518" s="294" t="s">
        <v>1717</v>
      </c>
      <c r="G518" s="295" t="s">
        <v>802</v>
      </c>
      <c r="H518" s="296">
        <v>78.540000000000006</v>
      </c>
      <c r="I518" s="297"/>
      <c r="J518" s="298">
        <f>ROUND(I518*H518,2)</f>
        <v>0</v>
      </c>
      <c r="K518" s="299"/>
      <c r="L518" s="300"/>
      <c r="M518" s="301" t="s">
        <v>1</v>
      </c>
      <c r="N518" s="302" t="s">
        <v>41</v>
      </c>
      <c r="O518" s="91"/>
      <c r="P518" s="230">
        <f>O518*H518</f>
        <v>0</v>
      </c>
      <c r="Q518" s="230">
        <v>0.080000000000000002</v>
      </c>
      <c r="R518" s="230">
        <f>Q518*H518</f>
        <v>6.2832000000000008</v>
      </c>
      <c r="S518" s="230">
        <v>0</v>
      </c>
      <c r="T518" s="231">
        <f>S518*H518</f>
        <v>0</v>
      </c>
      <c r="U518" s="38"/>
      <c r="V518" s="38"/>
      <c r="W518" s="38"/>
      <c r="X518" s="38"/>
      <c r="Y518" s="38"/>
      <c r="Z518" s="38"/>
      <c r="AA518" s="38"/>
      <c r="AB518" s="38"/>
      <c r="AC518" s="38"/>
      <c r="AD518" s="38"/>
      <c r="AE518" s="38"/>
      <c r="AR518" s="232" t="s">
        <v>299</v>
      </c>
      <c r="AT518" s="232" t="s">
        <v>1133</v>
      </c>
      <c r="AU518" s="232" t="s">
        <v>86</v>
      </c>
      <c r="AY518" s="17" t="s">
        <v>251</v>
      </c>
      <c r="BE518" s="233">
        <f>IF(N518="základní",J518,0)</f>
        <v>0</v>
      </c>
      <c r="BF518" s="233">
        <f>IF(N518="snížená",J518,0)</f>
        <v>0</v>
      </c>
      <c r="BG518" s="233">
        <f>IF(N518="zákl. přenesená",J518,0)</f>
        <v>0</v>
      </c>
      <c r="BH518" s="233">
        <f>IF(N518="sníž. přenesená",J518,0)</f>
        <v>0</v>
      </c>
      <c r="BI518" s="233">
        <f>IF(N518="nulová",J518,0)</f>
        <v>0</v>
      </c>
      <c r="BJ518" s="17" t="s">
        <v>84</v>
      </c>
      <c r="BK518" s="233">
        <f>ROUND(I518*H518,2)</f>
        <v>0</v>
      </c>
      <c r="BL518" s="17" t="s">
        <v>254</v>
      </c>
      <c r="BM518" s="232" t="s">
        <v>3474</v>
      </c>
    </row>
    <row r="519" s="2" customFormat="1">
      <c r="A519" s="38"/>
      <c r="B519" s="39"/>
      <c r="C519" s="40"/>
      <c r="D519" s="234" t="s">
        <v>260</v>
      </c>
      <c r="E519" s="40"/>
      <c r="F519" s="235" t="s">
        <v>1717</v>
      </c>
      <c r="G519" s="40"/>
      <c r="H519" s="40"/>
      <c r="I519" s="236"/>
      <c r="J519" s="40"/>
      <c r="K519" s="40"/>
      <c r="L519" s="44"/>
      <c r="M519" s="237"/>
      <c r="N519" s="238"/>
      <c r="O519" s="91"/>
      <c r="P519" s="91"/>
      <c r="Q519" s="91"/>
      <c r="R519" s="91"/>
      <c r="S519" s="91"/>
      <c r="T519" s="92"/>
      <c r="U519" s="38"/>
      <c r="V519" s="38"/>
      <c r="W519" s="38"/>
      <c r="X519" s="38"/>
      <c r="Y519" s="38"/>
      <c r="Z519" s="38"/>
      <c r="AA519" s="38"/>
      <c r="AB519" s="38"/>
      <c r="AC519" s="38"/>
      <c r="AD519" s="38"/>
      <c r="AE519" s="38"/>
      <c r="AT519" s="17" t="s">
        <v>260</v>
      </c>
      <c r="AU519" s="17" t="s">
        <v>86</v>
      </c>
    </row>
    <row r="520" s="12" customFormat="1">
      <c r="A520" s="12"/>
      <c r="B520" s="242"/>
      <c r="C520" s="243"/>
      <c r="D520" s="234" t="s">
        <v>276</v>
      </c>
      <c r="E520" s="244" t="s">
        <v>1</v>
      </c>
      <c r="F520" s="245" t="s">
        <v>3475</v>
      </c>
      <c r="G520" s="243"/>
      <c r="H520" s="246">
        <v>77</v>
      </c>
      <c r="I520" s="247"/>
      <c r="J520" s="243"/>
      <c r="K520" s="243"/>
      <c r="L520" s="248"/>
      <c r="M520" s="249"/>
      <c r="N520" s="250"/>
      <c r="O520" s="250"/>
      <c r="P520" s="250"/>
      <c r="Q520" s="250"/>
      <c r="R520" s="250"/>
      <c r="S520" s="250"/>
      <c r="T520" s="251"/>
      <c r="U520" s="12"/>
      <c r="V520" s="12"/>
      <c r="W520" s="12"/>
      <c r="X520" s="12"/>
      <c r="Y520" s="12"/>
      <c r="Z520" s="12"/>
      <c r="AA520" s="12"/>
      <c r="AB520" s="12"/>
      <c r="AC520" s="12"/>
      <c r="AD520" s="12"/>
      <c r="AE520" s="12"/>
      <c r="AT520" s="252" t="s">
        <v>276</v>
      </c>
      <c r="AU520" s="252" t="s">
        <v>86</v>
      </c>
      <c r="AV520" s="12" t="s">
        <v>86</v>
      </c>
      <c r="AW520" s="12" t="s">
        <v>32</v>
      </c>
      <c r="AX520" s="12" t="s">
        <v>84</v>
      </c>
      <c r="AY520" s="252" t="s">
        <v>251</v>
      </c>
    </row>
    <row r="521" s="12" customFormat="1">
      <c r="A521" s="12"/>
      <c r="B521" s="242"/>
      <c r="C521" s="243"/>
      <c r="D521" s="234" t="s">
        <v>276</v>
      </c>
      <c r="E521" s="243"/>
      <c r="F521" s="245" t="s">
        <v>3476</v>
      </c>
      <c r="G521" s="243"/>
      <c r="H521" s="246">
        <v>78.540000000000006</v>
      </c>
      <c r="I521" s="247"/>
      <c r="J521" s="243"/>
      <c r="K521" s="243"/>
      <c r="L521" s="248"/>
      <c r="M521" s="249"/>
      <c r="N521" s="250"/>
      <c r="O521" s="250"/>
      <c r="P521" s="250"/>
      <c r="Q521" s="250"/>
      <c r="R521" s="250"/>
      <c r="S521" s="250"/>
      <c r="T521" s="251"/>
      <c r="U521" s="12"/>
      <c r="V521" s="12"/>
      <c r="W521" s="12"/>
      <c r="X521" s="12"/>
      <c r="Y521" s="12"/>
      <c r="Z521" s="12"/>
      <c r="AA521" s="12"/>
      <c r="AB521" s="12"/>
      <c r="AC521" s="12"/>
      <c r="AD521" s="12"/>
      <c r="AE521" s="12"/>
      <c r="AT521" s="252" t="s">
        <v>276</v>
      </c>
      <c r="AU521" s="252" t="s">
        <v>86</v>
      </c>
      <c r="AV521" s="12" t="s">
        <v>86</v>
      </c>
      <c r="AW521" s="12" t="s">
        <v>4</v>
      </c>
      <c r="AX521" s="12" t="s">
        <v>84</v>
      </c>
      <c r="AY521" s="252" t="s">
        <v>251</v>
      </c>
    </row>
    <row r="522" s="2" customFormat="1" ht="24.15" customHeight="1">
      <c r="A522" s="38"/>
      <c r="B522" s="39"/>
      <c r="C522" s="292" t="s">
        <v>1739</v>
      </c>
      <c r="D522" s="292" t="s">
        <v>1133</v>
      </c>
      <c r="E522" s="293" t="s">
        <v>1722</v>
      </c>
      <c r="F522" s="294" t="s">
        <v>1723</v>
      </c>
      <c r="G522" s="295" t="s">
        <v>802</v>
      </c>
      <c r="H522" s="296">
        <v>150.49000000000001</v>
      </c>
      <c r="I522" s="297"/>
      <c r="J522" s="298">
        <f>ROUND(I522*H522,2)</f>
        <v>0</v>
      </c>
      <c r="K522" s="299"/>
      <c r="L522" s="300"/>
      <c r="M522" s="301" t="s">
        <v>1</v>
      </c>
      <c r="N522" s="302" t="s">
        <v>41</v>
      </c>
      <c r="O522" s="91"/>
      <c r="P522" s="230">
        <f>O522*H522</f>
        <v>0</v>
      </c>
      <c r="Q522" s="230">
        <v>0.048300000000000003</v>
      </c>
      <c r="R522" s="230">
        <f>Q522*H522</f>
        <v>7.2686670000000007</v>
      </c>
      <c r="S522" s="230">
        <v>0</v>
      </c>
      <c r="T522" s="231">
        <f>S522*H522</f>
        <v>0</v>
      </c>
      <c r="U522" s="38"/>
      <c r="V522" s="38"/>
      <c r="W522" s="38"/>
      <c r="X522" s="38"/>
      <c r="Y522" s="38"/>
      <c r="Z522" s="38"/>
      <c r="AA522" s="38"/>
      <c r="AB522" s="38"/>
      <c r="AC522" s="38"/>
      <c r="AD522" s="38"/>
      <c r="AE522" s="38"/>
      <c r="AR522" s="232" t="s">
        <v>299</v>
      </c>
      <c r="AT522" s="232" t="s">
        <v>1133</v>
      </c>
      <c r="AU522" s="232" t="s">
        <v>86</v>
      </c>
      <c r="AY522" s="17" t="s">
        <v>251</v>
      </c>
      <c r="BE522" s="233">
        <f>IF(N522="základní",J522,0)</f>
        <v>0</v>
      </c>
      <c r="BF522" s="233">
        <f>IF(N522="snížená",J522,0)</f>
        <v>0</v>
      </c>
      <c r="BG522" s="233">
        <f>IF(N522="zákl. přenesená",J522,0)</f>
        <v>0</v>
      </c>
      <c r="BH522" s="233">
        <f>IF(N522="sníž. přenesená",J522,0)</f>
        <v>0</v>
      </c>
      <c r="BI522" s="233">
        <f>IF(N522="nulová",J522,0)</f>
        <v>0</v>
      </c>
      <c r="BJ522" s="17" t="s">
        <v>84</v>
      </c>
      <c r="BK522" s="233">
        <f>ROUND(I522*H522,2)</f>
        <v>0</v>
      </c>
      <c r="BL522" s="17" t="s">
        <v>254</v>
      </c>
      <c r="BM522" s="232" t="s">
        <v>3477</v>
      </c>
    </row>
    <row r="523" s="2" customFormat="1">
      <c r="A523" s="38"/>
      <c r="B523" s="39"/>
      <c r="C523" s="40"/>
      <c r="D523" s="234" t="s">
        <v>260</v>
      </c>
      <c r="E523" s="40"/>
      <c r="F523" s="235" t="s">
        <v>1723</v>
      </c>
      <c r="G523" s="40"/>
      <c r="H523" s="40"/>
      <c r="I523" s="236"/>
      <c r="J523" s="40"/>
      <c r="K523" s="40"/>
      <c r="L523" s="44"/>
      <c r="M523" s="237"/>
      <c r="N523" s="238"/>
      <c r="O523" s="91"/>
      <c r="P523" s="91"/>
      <c r="Q523" s="91"/>
      <c r="R523" s="91"/>
      <c r="S523" s="91"/>
      <c r="T523" s="92"/>
      <c r="U523" s="38"/>
      <c r="V523" s="38"/>
      <c r="W523" s="38"/>
      <c r="X523" s="38"/>
      <c r="Y523" s="38"/>
      <c r="Z523" s="38"/>
      <c r="AA523" s="38"/>
      <c r="AB523" s="38"/>
      <c r="AC523" s="38"/>
      <c r="AD523" s="38"/>
      <c r="AE523" s="38"/>
      <c r="AT523" s="17" t="s">
        <v>260</v>
      </c>
      <c r="AU523" s="17" t="s">
        <v>86</v>
      </c>
    </row>
    <row r="524" s="12" customFormat="1">
      <c r="A524" s="12"/>
      <c r="B524" s="242"/>
      <c r="C524" s="243"/>
      <c r="D524" s="234" t="s">
        <v>276</v>
      </c>
      <c r="E524" s="244" t="s">
        <v>1</v>
      </c>
      <c r="F524" s="245" t="s">
        <v>3478</v>
      </c>
      <c r="G524" s="243"/>
      <c r="H524" s="246">
        <v>149</v>
      </c>
      <c r="I524" s="247"/>
      <c r="J524" s="243"/>
      <c r="K524" s="243"/>
      <c r="L524" s="248"/>
      <c r="M524" s="249"/>
      <c r="N524" s="250"/>
      <c r="O524" s="250"/>
      <c r="P524" s="250"/>
      <c r="Q524" s="250"/>
      <c r="R524" s="250"/>
      <c r="S524" s="250"/>
      <c r="T524" s="251"/>
      <c r="U524" s="12"/>
      <c r="V524" s="12"/>
      <c r="W524" s="12"/>
      <c r="X524" s="12"/>
      <c r="Y524" s="12"/>
      <c r="Z524" s="12"/>
      <c r="AA524" s="12"/>
      <c r="AB524" s="12"/>
      <c r="AC524" s="12"/>
      <c r="AD524" s="12"/>
      <c r="AE524" s="12"/>
      <c r="AT524" s="252" t="s">
        <v>276</v>
      </c>
      <c r="AU524" s="252" t="s">
        <v>86</v>
      </c>
      <c r="AV524" s="12" t="s">
        <v>86</v>
      </c>
      <c r="AW524" s="12" t="s">
        <v>32</v>
      </c>
      <c r="AX524" s="12" t="s">
        <v>84</v>
      </c>
      <c r="AY524" s="252" t="s">
        <v>251</v>
      </c>
    </row>
    <row r="525" s="12" customFormat="1">
      <c r="A525" s="12"/>
      <c r="B525" s="242"/>
      <c r="C525" s="243"/>
      <c r="D525" s="234" t="s">
        <v>276</v>
      </c>
      <c r="E525" s="243"/>
      <c r="F525" s="245" t="s">
        <v>3479</v>
      </c>
      <c r="G525" s="243"/>
      <c r="H525" s="246">
        <v>150.49000000000001</v>
      </c>
      <c r="I525" s="247"/>
      <c r="J525" s="243"/>
      <c r="K525" s="243"/>
      <c r="L525" s="248"/>
      <c r="M525" s="249"/>
      <c r="N525" s="250"/>
      <c r="O525" s="250"/>
      <c r="P525" s="250"/>
      <c r="Q525" s="250"/>
      <c r="R525" s="250"/>
      <c r="S525" s="250"/>
      <c r="T525" s="251"/>
      <c r="U525" s="12"/>
      <c r="V525" s="12"/>
      <c r="W525" s="12"/>
      <c r="X525" s="12"/>
      <c r="Y525" s="12"/>
      <c r="Z525" s="12"/>
      <c r="AA525" s="12"/>
      <c r="AB525" s="12"/>
      <c r="AC525" s="12"/>
      <c r="AD525" s="12"/>
      <c r="AE525" s="12"/>
      <c r="AT525" s="252" t="s">
        <v>276</v>
      </c>
      <c r="AU525" s="252" t="s">
        <v>86</v>
      </c>
      <c r="AV525" s="12" t="s">
        <v>86</v>
      </c>
      <c r="AW525" s="12" t="s">
        <v>4</v>
      </c>
      <c r="AX525" s="12" t="s">
        <v>84</v>
      </c>
      <c r="AY525" s="252" t="s">
        <v>251</v>
      </c>
    </row>
    <row r="526" s="2" customFormat="1" ht="24.15" customHeight="1">
      <c r="A526" s="38"/>
      <c r="B526" s="39"/>
      <c r="C526" s="292" t="s">
        <v>1747</v>
      </c>
      <c r="D526" s="292" t="s">
        <v>1133</v>
      </c>
      <c r="E526" s="293" t="s">
        <v>1728</v>
      </c>
      <c r="F526" s="294" t="s">
        <v>1729</v>
      </c>
      <c r="G526" s="295" t="s">
        <v>802</v>
      </c>
      <c r="H526" s="296">
        <v>2.02</v>
      </c>
      <c r="I526" s="297"/>
      <c r="J526" s="298">
        <f>ROUND(I526*H526,2)</f>
        <v>0</v>
      </c>
      <c r="K526" s="299"/>
      <c r="L526" s="300"/>
      <c r="M526" s="301" t="s">
        <v>1</v>
      </c>
      <c r="N526" s="302" t="s">
        <v>41</v>
      </c>
      <c r="O526" s="91"/>
      <c r="P526" s="230">
        <f>O526*H526</f>
        <v>0</v>
      </c>
      <c r="Q526" s="230">
        <v>0.065670000000000006</v>
      </c>
      <c r="R526" s="230">
        <f>Q526*H526</f>
        <v>0.13265340000000001</v>
      </c>
      <c r="S526" s="230">
        <v>0</v>
      </c>
      <c r="T526" s="231">
        <f>S526*H526</f>
        <v>0</v>
      </c>
      <c r="U526" s="38"/>
      <c r="V526" s="38"/>
      <c r="W526" s="38"/>
      <c r="X526" s="38"/>
      <c r="Y526" s="38"/>
      <c r="Z526" s="38"/>
      <c r="AA526" s="38"/>
      <c r="AB526" s="38"/>
      <c r="AC526" s="38"/>
      <c r="AD526" s="38"/>
      <c r="AE526" s="38"/>
      <c r="AR526" s="232" t="s">
        <v>299</v>
      </c>
      <c r="AT526" s="232" t="s">
        <v>1133</v>
      </c>
      <c r="AU526" s="232" t="s">
        <v>86</v>
      </c>
      <c r="AY526" s="17" t="s">
        <v>251</v>
      </c>
      <c r="BE526" s="233">
        <f>IF(N526="základní",J526,0)</f>
        <v>0</v>
      </c>
      <c r="BF526" s="233">
        <f>IF(N526="snížená",J526,0)</f>
        <v>0</v>
      </c>
      <c r="BG526" s="233">
        <f>IF(N526="zákl. přenesená",J526,0)</f>
        <v>0</v>
      </c>
      <c r="BH526" s="233">
        <f>IF(N526="sníž. přenesená",J526,0)</f>
        <v>0</v>
      </c>
      <c r="BI526" s="233">
        <f>IF(N526="nulová",J526,0)</f>
        <v>0</v>
      </c>
      <c r="BJ526" s="17" t="s">
        <v>84</v>
      </c>
      <c r="BK526" s="233">
        <f>ROUND(I526*H526,2)</f>
        <v>0</v>
      </c>
      <c r="BL526" s="17" t="s">
        <v>254</v>
      </c>
      <c r="BM526" s="232" t="s">
        <v>3480</v>
      </c>
    </row>
    <row r="527" s="2" customFormat="1">
      <c r="A527" s="38"/>
      <c r="B527" s="39"/>
      <c r="C527" s="40"/>
      <c r="D527" s="234" t="s">
        <v>260</v>
      </c>
      <c r="E527" s="40"/>
      <c r="F527" s="235" t="s">
        <v>1729</v>
      </c>
      <c r="G527" s="40"/>
      <c r="H527" s="40"/>
      <c r="I527" s="236"/>
      <c r="J527" s="40"/>
      <c r="K527" s="40"/>
      <c r="L527" s="44"/>
      <c r="M527" s="237"/>
      <c r="N527" s="238"/>
      <c r="O527" s="91"/>
      <c r="P527" s="91"/>
      <c r="Q527" s="91"/>
      <c r="R527" s="91"/>
      <c r="S527" s="91"/>
      <c r="T527" s="92"/>
      <c r="U527" s="38"/>
      <c r="V527" s="38"/>
      <c r="W527" s="38"/>
      <c r="X527" s="38"/>
      <c r="Y527" s="38"/>
      <c r="Z527" s="38"/>
      <c r="AA527" s="38"/>
      <c r="AB527" s="38"/>
      <c r="AC527" s="38"/>
      <c r="AD527" s="38"/>
      <c r="AE527" s="38"/>
      <c r="AT527" s="17" t="s">
        <v>260</v>
      </c>
      <c r="AU527" s="17" t="s">
        <v>86</v>
      </c>
    </row>
    <row r="528" s="12" customFormat="1">
      <c r="A528" s="12"/>
      <c r="B528" s="242"/>
      <c r="C528" s="243"/>
      <c r="D528" s="234" t="s">
        <v>276</v>
      </c>
      <c r="E528" s="244" t="s">
        <v>1</v>
      </c>
      <c r="F528" s="245" t="s">
        <v>3481</v>
      </c>
      <c r="G528" s="243"/>
      <c r="H528" s="246">
        <v>2</v>
      </c>
      <c r="I528" s="247"/>
      <c r="J528" s="243"/>
      <c r="K528" s="243"/>
      <c r="L528" s="248"/>
      <c r="M528" s="249"/>
      <c r="N528" s="250"/>
      <c r="O528" s="250"/>
      <c r="P528" s="250"/>
      <c r="Q528" s="250"/>
      <c r="R528" s="250"/>
      <c r="S528" s="250"/>
      <c r="T528" s="251"/>
      <c r="U528" s="12"/>
      <c r="V528" s="12"/>
      <c r="W528" s="12"/>
      <c r="X528" s="12"/>
      <c r="Y528" s="12"/>
      <c r="Z528" s="12"/>
      <c r="AA528" s="12"/>
      <c r="AB528" s="12"/>
      <c r="AC528" s="12"/>
      <c r="AD528" s="12"/>
      <c r="AE528" s="12"/>
      <c r="AT528" s="252" t="s">
        <v>276</v>
      </c>
      <c r="AU528" s="252" t="s">
        <v>86</v>
      </c>
      <c r="AV528" s="12" t="s">
        <v>86</v>
      </c>
      <c r="AW528" s="12" t="s">
        <v>32</v>
      </c>
      <c r="AX528" s="12" t="s">
        <v>84</v>
      </c>
      <c r="AY528" s="252" t="s">
        <v>251</v>
      </c>
    </row>
    <row r="529" s="12" customFormat="1">
      <c r="A529" s="12"/>
      <c r="B529" s="242"/>
      <c r="C529" s="243"/>
      <c r="D529" s="234" t="s">
        <v>276</v>
      </c>
      <c r="E529" s="243"/>
      <c r="F529" s="245" t="s">
        <v>3482</v>
      </c>
      <c r="G529" s="243"/>
      <c r="H529" s="246">
        <v>2.02</v>
      </c>
      <c r="I529" s="247"/>
      <c r="J529" s="243"/>
      <c r="K529" s="243"/>
      <c r="L529" s="248"/>
      <c r="M529" s="249"/>
      <c r="N529" s="250"/>
      <c r="O529" s="250"/>
      <c r="P529" s="250"/>
      <c r="Q529" s="250"/>
      <c r="R529" s="250"/>
      <c r="S529" s="250"/>
      <c r="T529" s="251"/>
      <c r="U529" s="12"/>
      <c r="V529" s="12"/>
      <c r="W529" s="12"/>
      <c r="X529" s="12"/>
      <c r="Y529" s="12"/>
      <c r="Z529" s="12"/>
      <c r="AA529" s="12"/>
      <c r="AB529" s="12"/>
      <c r="AC529" s="12"/>
      <c r="AD529" s="12"/>
      <c r="AE529" s="12"/>
      <c r="AT529" s="252" t="s">
        <v>276</v>
      </c>
      <c r="AU529" s="252" t="s">
        <v>86</v>
      </c>
      <c r="AV529" s="12" t="s">
        <v>86</v>
      </c>
      <c r="AW529" s="12" t="s">
        <v>4</v>
      </c>
      <c r="AX529" s="12" t="s">
        <v>84</v>
      </c>
      <c r="AY529" s="252" t="s">
        <v>251</v>
      </c>
    </row>
    <row r="530" s="2" customFormat="1" ht="24.15" customHeight="1">
      <c r="A530" s="38"/>
      <c r="B530" s="39"/>
      <c r="C530" s="220" t="s">
        <v>1752</v>
      </c>
      <c r="D530" s="220" t="s">
        <v>255</v>
      </c>
      <c r="E530" s="221" t="s">
        <v>1765</v>
      </c>
      <c r="F530" s="222" t="s">
        <v>1766</v>
      </c>
      <c r="G530" s="223" t="s">
        <v>592</v>
      </c>
      <c r="H530" s="224">
        <v>19.34</v>
      </c>
      <c r="I530" s="225"/>
      <c r="J530" s="226">
        <f>ROUND(I530*H530,2)</f>
        <v>0</v>
      </c>
      <c r="K530" s="227"/>
      <c r="L530" s="44"/>
      <c r="M530" s="228" t="s">
        <v>1</v>
      </c>
      <c r="N530" s="229" t="s">
        <v>41</v>
      </c>
      <c r="O530" s="91"/>
      <c r="P530" s="230">
        <f>O530*H530</f>
        <v>0</v>
      </c>
      <c r="Q530" s="230">
        <v>2.2563399999999998</v>
      </c>
      <c r="R530" s="230">
        <f>Q530*H530</f>
        <v>43.637615599999997</v>
      </c>
      <c r="S530" s="230">
        <v>0</v>
      </c>
      <c r="T530" s="231">
        <f>S530*H530</f>
        <v>0</v>
      </c>
      <c r="U530" s="38"/>
      <c r="V530" s="38"/>
      <c r="W530" s="38"/>
      <c r="X530" s="38"/>
      <c r="Y530" s="38"/>
      <c r="Z530" s="38"/>
      <c r="AA530" s="38"/>
      <c r="AB530" s="38"/>
      <c r="AC530" s="38"/>
      <c r="AD530" s="38"/>
      <c r="AE530" s="38"/>
      <c r="AR530" s="232" t="s">
        <v>254</v>
      </c>
      <c r="AT530" s="232" t="s">
        <v>255</v>
      </c>
      <c r="AU530" s="232" t="s">
        <v>86</v>
      </c>
      <c r="AY530" s="17" t="s">
        <v>251</v>
      </c>
      <c r="BE530" s="233">
        <f>IF(N530="základní",J530,0)</f>
        <v>0</v>
      </c>
      <c r="BF530" s="233">
        <f>IF(N530="snížená",J530,0)</f>
        <v>0</v>
      </c>
      <c r="BG530" s="233">
        <f>IF(N530="zákl. přenesená",J530,0)</f>
        <v>0</v>
      </c>
      <c r="BH530" s="233">
        <f>IF(N530="sníž. přenesená",J530,0)</f>
        <v>0</v>
      </c>
      <c r="BI530" s="233">
        <f>IF(N530="nulová",J530,0)</f>
        <v>0</v>
      </c>
      <c r="BJ530" s="17" t="s">
        <v>84</v>
      </c>
      <c r="BK530" s="233">
        <f>ROUND(I530*H530,2)</f>
        <v>0</v>
      </c>
      <c r="BL530" s="17" t="s">
        <v>254</v>
      </c>
      <c r="BM530" s="232" t="s">
        <v>3483</v>
      </c>
    </row>
    <row r="531" s="2" customFormat="1">
      <c r="A531" s="38"/>
      <c r="B531" s="39"/>
      <c r="C531" s="40"/>
      <c r="D531" s="234" t="s">
        <v>260</v>
      </c>
      <c r="E531" s="40"/>
      <c r="F531" s="235" t="s">
        <v>1766</v>
      </c>
      <c r="G531" s="40"/>
      <c r="H531" s="40"/>
      <c r="I531" s="236"/>
      <c r="J531" s="40"/>
      <c r="K531" s="40"/>
      <c r="L531" s="44"/>
      <c r="M531" s="237"/>
      <c r="N531" s="238"/>
      <c r="O531" s="91"/>
      <c r="P531" s="91"/>
      <c r="Q531" s="91"/>
      <c r="R531" s="91"/>
      <c r="S531" s="91"/>
      <c r="T531" s="92"/>
      <c r="U531" s="38"/>
      <c r="V531" s="38"/>
      <c r="W531" s="38"/>
      <c r="X531" s="38"/>
      <c r="Y531" s="38"/>
      <c r="Z531" s="38"/>
      <c r="AA531" s="38"/>
      <c r="AB531" s="38"/>
      <c r="AC531" s="38"/>
      <c r="AD531" s="38"/>
      <c r="AE531" s="38"/>
      <c r="AT531" s="17" t="s">
        <v>260</v>
      </c>
      <c r="AU531" s="17" t="s">
        <v>86</v>
      </c>
    </row>
    <row r="532" s="2" customFormat="1">
      <c r="A532" s="38"/>
      <c r="B532" s="39"/>
      <c r="C532" s="40"/>
      <c r="D532" s="240" t="s">
        <v>274</v>
      </c>
      <c r="E532" s="40"/>
      <c r="F532" s="241" t="s">
        <v>1768</v>
      </c>
      <c r="G532" s="40"/>
      <c r="H532" s="40"/>
      <c r="I532" s="236"/>
      <c r="J532" s="40"/>
      <c r="K532" s="40"/>
      <c r="L532" s="44"/>
      <c r="M532" s="237"/>
      <c r="N532" s="238"/>
      <c r="O532" s="91"/>
      <c r="P532" s="91"/>
      <c r="Q532" s="91"/>
      <c r="R532" s="91"/>
      <c r="S532" s="91"/>
      <c r="T532" s="92"/>
      <c r="U532" s="38"/>
      <c r="V532" s="38"/>
      <c r="W532" s="38"/>
      <c r="X532" s="38"/>
      <c r="Y532" s="38"/>
      <c r="Z532" s="38"/>
      <c r="AA532" s="38"/>
      <c r="AB532" s="38"/>
      <c r="AC532" s="38"/>
      <c r="AD532" s="38"/>
      <c r="AE532" s="38"/>
      <c r="AT532" s="17" t="s">
        <v>274</v>
      </c>
      <c r="AU532" s="17" t="s">
        <v>86</v>
      </c>
    </row>
    <row r="533" s="13" customFormat="1">
      <c r="A533" s="13"/>
      <c r="B533" s="253"/>
      <c r="C533" s="254"/>
      <c r="D533" s="234" t="s">
        <v>276</v>
      </c>
      <c r="E533" s="255" t="s">
        <v>1</v>
      </c>
      <c r="F533" s="256" t="s">
        <v>1713</v>
      </c>
      <c r="G533" s="254"/>
      <c r="H533" s="255" t="s">
        <v>1</v>
      </c>
      <c r="I533" s="257"/>
      <c r="J533" s="254"/>
      <c r="K533" s="254"/>
      <c r="L533" s="258"/>
      <c r="M533" s="259"/>
      <c r="N533" s="260"/>
      <c r="O533" s="260"/>
      <c r="P533" s="260"/>
      <c r="Q533" s="260"/>
      <c r="R533" s="260"/>
      <c r="S533" s="260"/>
      <c r="T533" s="261"/>
      <c r="U533" s="13"/>
      <c r="V533" s="13"/>
      <c r="W533" s="13"/>
      <c r="X533" s="13"/>
      <c r="Y533" s="13"/>
      <c r="Z533" s="13"/>
      <c r="AA533" s="13"/>
      <c r="AB533" s="13"/>
      <c r="AC533" s="13"/>
      <c r="AD533" s="13"/>
      <c r="AE533" s="13"/>
      <c r="AT533" s="262" t="s">
        <v>276</v>
      </c>
      <c r="AU533" s="262" t="s">
        <v>86</v>
      </c>
      <c r="AV533" s="13" t="s">
        <v>84</v>
      </c>
      <c r="AW533" s="13" t="s">
        <v>32</v>
      </c>
      <c r="AX533" s="13" t="s">
        <v>76</v>
      </c>
      <c r="AY533" s="262" t="s">
        <v>251</v>
      </c>
    </row>
    <row r="534" s="12" customFormat="1">
      <c r="A534" s="12"/>
      <c r="B534" s="242"/>
      <c r="C534" s="243"/>
      <c r="D534" s="234" t="s">
        <v>276</v>
      </c>
      <c r="E534" s="244" t="s">
        <v>1</v>
      </c>
      <c r="F534" s="245" t="s">
        <v>3484</v>
      </c>
      <c r="G534" s="243"/>
      <c r="H534" s="246">
        <v>1.1000000000000001</v>
      </c>
      <c r="I534" s="247"/>
      <c r="J534" s="243"/>
      <c r="K534" s="243"/>
      <c r="L534" s="248"/>
      <c r="M534" s="249"/>
      <c r="N534" s="250"/>
      <c r="O534" s="250"/>
      <c r="P534" s="250"/>
      <c r="Q534" s="250"/>
      <c r="R534" s="250"/>
      <c r="S534" s="250"/>
      <c r="T534" s="251"/>
      <c r="U534" s="12"/>
      <c r="V534" s="12"/>
      <c r="W534" s="12"/>
      <c r="X534" s="12"/>
      <c r="Y534" s="12"/>
      <c r="Z534" s="12"/>
      <c r="AA534" s="12"/>
      <c r="AB534" s="12"/>
      <c r="AC534" s="12"/>
      <c r="AD534" s="12"/>
      <c r="AE534" s="12"/>
      <c r="AT534" s="252" t="s">
        <v>276</v>
      </c>
      <c r="AU534" s="252" t="s">
        <v>86</v>
      </c>
      <c r="AV534" s="12" t="s">
        <v>86</v>
      </c>
      <c r="AW534" s="12" t="s">
        <v>32</v>
      </c>
      <c r="AX534" s="12" t="s">
        <v>76</v>
      </c>
      <c r="AY534" s="252" t="s">
        <v>251</v>
      </c>
    </row>
    <row r="535" s="12" customFormat="1">
      <c r="A535" s="12"/>
      <c r="B535" s="242"/>
      <c r="C535" s="243"/>
      <c r="D535" s="234" t="s">
        <v>276</v>
      </c>
      <c r="E535" s="244" t="s">
        <v>1</v>
      </c>
      <c r="F535" s="245" t="s">
        <v>3485</v>
      </c>
      <c r="G535" s="243"/>
      <c r="H535" s="246">
        <v>18.239999999999998</v>
      </c>
      <c r="I535" s="247"/>
      <c r="J535" s="243"/>
      <c r="K535" s="243"/>
      <c r="L535" s="248"/>
      <c r="M535" s="249"/>
      <c r="N535" s="250"/>
      <c r="O535" s="250"/>
      <c r="P535" s="250"/>
      <c r="Q535" s="250"/>
      <c r="R535" s="250"/>
      <c r="S535" s="250"/>
      <c r="T535" s="251"/>
      <c r="U535" s="12"/>
      <c r="V535" s="12"/>
      <c r="W535" s="12"/>
      <c r="X535" s="12"/>
      <c r="Y535" s="12"/>
      <c r="Z535" s="12"/>
      <c r="AA535" s="12"/>
      <c r="AB535" s="12"/>
      <c r="AC535" s="12"/>
      <c r="AD535" s="12"/>
      <c r="AE535" s="12"/>
      <c r="AT535" s="252" t="s">
        <v>276</v>
      </c>
      <c r="AU535" s="252" t="s">
        <v>86</v>
      </c>
      <c r="AV535" s="12" t="s">
        <v>86</v>
      </c>
      <c r="AW535" s="12" t="s">
        <v>32</v>
      </c>
      <c r="AX535" s="12" t="s">
        <v>76</v>
      </c>
      <c r="AY535" s="252" t="s">
        <v>251</v>
      </c>
    </row>
    <row r="536" s="15" customFormat="1">
      <c r="A536" s="15"/>
      <c r="B536" s="274"/>
      <c r="C536" s="275"/>
      <c r="D536" s="234" t="s">
        <v>276</v>
      </c>
      <c r="E536" s="276" t="s">
        <v>1</v>
      </c>
      <c r="F536" s="277" t="s">
        <v>423</v>
      </c>
      <c r="G536" s="275"/>
      <c r="H536" s="278">
        <v>19.34</v>
      </c>
      <c r="I536" s="279"/>
      <c r="J536" s="275"/>
      <c r="K536" s="275"/>
      <c r="L536" s="280"/>
      <c r="M536" s="281"/>
      <c r="N536" s="282"/>
      <c r="O536" s="282"/>
      <c r="P536" s="282"/>
      <c r="Q536" s="282"/>
      <c r="R536" s="282"/>
      <c r="S536" s="282"/>
      <c r="T536" s="283"/>
      <c r="U536" s="15"/>
      <c r="V536" s="15"/>
      <c r="W536" s="15"/>
      <c r="X536" s="15"/>
      <c r="Y536" s="15"/>
      <c r="Z536" s="15"/>
      <c r="AA536" s="15"/>
      <c r="AB536" s="15"/>
      <c r="AC536" s="15"/>
      <c r="AD536" s="15"/>
      <c r="AE536" s="15"/>
      <c r="AT536" s="284" t="s">
        <v>276</v>
      </c>
      <c r="AU536" s="284" t="s">
        <v>86</v>
      </c>
      <c r="AV536" s="15" t="s">
        <v>254</v>
      </c>
      <c r="AW536" s="15" t="s">
        <v>32</v>
      </c>
      <c r="AX536" s="15" t="s">
        <v>84</v>
      </c>
      <c r="AY536" s="284" t="s">
        <v>251</v>
      </c>
    </row>
    <row r="537" s="2" customFormat="1" ht="16.5" customHeight="1">
      <c r="A537" s="38"/>
      <c r="B537" s="39"/>
      <c r="C537" s="220" t="s">
        <v>1758</v>
      </c>
      <c r="D537" s="220" t="s">
        <v>255</v>
      </c>
      <c r="E537" s="221" t="s">
        <v>1825</v>
      </c>
      <c r="F537" s="222" t="s">
        <v>1826</v>
      </c>
      <c r="G537" s="223" t="s">
        <v>802</v>
      </c>
      <c r="H537" s="224">
        <v>8</v>
      </c>
      <c r="I537" s="225"/>
      <c r="J537" s="226">
        <f>ROUND(I537*H537,2)</f>
        <v>0</v>
      </c>
      <c r="K537" s="227"/>
      <c r="L537" s="44"/>
      <c r="M537" s="228" t="s">
        <v>1</v>
      </c>
      <c r="N537" s="229" t="s">
        <v>41</v>
      </c>
      <c r="O537" s="91"/>
      <c r="P537" s="230">
        <f>O537*H537</f>
        <v>0</v>
      </c>
      <c r="Q537" s="230">
        <v>0</v>
      </c>
      <c r="R537" s="230">
        <f>Q537*H537</f>
        <v>0</v>
      </c>
      <c r="S537" s="230">
        <v>0</v>
      </c>
      <c r="T537" s="231">
        <f>S537*H537</f>
        <v>0</v>
      </c>
      <c r="U537" s="38"/>
      <c r="V537" s="38"/>
      <c r="W537" s="38"/>
      <c r="X537" s="38"/>
      <c r="Y537" s="38"/>
      <c r="Z537" s="38"/>
      <c r="AA537" s="38"/>
      <c r="AB537" s="38"/>
      <c r="AC537" s="38"/>
      <c r="AD537" s="38"/>
      <c r="AE537" s="38"/>
      <c r="AR537" s="232" t="s">
        <v>254</v>
      </c>
      <c r="AT537" s="232" t="s">
        <v>255</v>
      </c>
      <c r="AU537" s="232" t="s">
        <v>86</v>
      </c>
      <c r="AY537" s="17" t="s">
        <v>251</v>
      </c>
      <c r="BE537" s="233">
        <f>IF(N537="základní",J537,0)</f>
        <v>0</v>
      </c>
      <c r="BF537" s="233">
        <f>IF(N537="snížená",J537,0)</f>
        <v>0</v>
      </c>
      <c r="BG537" s="233">
        <f>IF(N537="zákl. přenesená",J537,0)</f>
        <v>0</v>
      </c>
      <c r="BH537" s="233">
        <f>IF(N537="sníž. přenesená",J537,0)</f>
        <v>0</v>
      </c>
      <c r="BI537" s="233">
        <f>IF(N537="nulová",J537,0)</f>
        <v>0</v>
      </c>
      <c r="BJ537" s="17" t="s">
        <v>84</v>
      </c>
      <c r="BK537" s="233">
        <f>ROUND(I537*H537,2)</f>
        <v>0</v>
      </c>
      <c r="BL537" s="17" t="s">
        <v>254</v>
      </c>
      <c r="BM537" s="232" t="s">
        <v>3486</v>
      </c>
    </row>
    <row r="538" s="2" customFormat="1">
      <c r="A538" s="38"/>
      <c r="B538" s="39"/>
      <c r="C538" s="40"/>
      <c r="D538" s="234" t="s">
        <v>260</v>
      </c>
      <c r="E538" s="40"/>
      <c r="F538" s="235" t="s">
        <v>1828</v>
      </c>
      <c r="G538" s="40"/>
      <c r="H538" s="40"/>
      <c r="I538" s="236"/>
      <c r="J538" s="40"/>
      <c r="K538" s="40"/>
      <c r="L538" s="44"/>
      <c r="M538" s="237"/>
      <c r="N538" s="238"/>
      <c r="O538" s="91"/>
      <c r="P538" s="91"/>
      <c r="Q538" s="91"/>
      <c r="R538" s="91"/>
      <c r="S538" s="91"/>
      <c r="T538" s="92"/>
      <c r="U538" s="38"/>
      <c r="V538" s="38"/>
      <c r="W538" s="38"/>
      <c r="X538" s="38"/>
      <c r="Y538" s="38"/>
      <c r="Z538" s="38"/>
      <c r="AA538" s="38"/>
      <c r="AB538" s="38"/>
      <c r="AC538" s="38"/>
      <c r="AD538" s="38"/>
      <c r="AE538" s="38"/>
      <c r="AT538" s="17" t="s">
        <v>260</v>
      </c>
      <c r="AU538" s="17" t="s">
        <v>86</v>
      </c>
    </row>
    <row r="539" s="2" customFormat="1">
      <c r="A539" s="38"/>
      <c r="B539" s="39"/>
      <c r="C539" s="40"/>
      <c r="D539" s="240" t="s">
        <v>274</v>
      </c>
      <c r="E539" s="40"/>
      <c r="F539" s="241" t="s">
        <v>1829</v>
      </c>
      <c r="G539" s="40"/>
      <c r="H539" s="40"/>
      <c r="I539" s="236"/>
      <c r="J539" s="40"/>
      <c r="K539" s="40"/>
      <c r="L539" s="44"/>
      <c r="M539" s="237"/>
      <c r="N539" s="238"/>
      <c r="O539" s="91"/>
      <c r="P539" s="91"/>
      <c r="Q539" s="91"/>
      <c r="R539" s="91"/>
      <c r="S539" s="91"/>
      <c r="T539" s="92"/>
      <c r="U539" s="38"/>
      <c r="V539" s="38"/>
      <c r="W539" s="38"/>
      <c r="X539" s="38"/>
      <c r="Y539" s="38"/>
      <c r="Z539" s="38"/>
      <c r="AA539" s="38"/>
      <c r="AB539" s="38"/>
      <c r="AC539" s="38"/>
      <c r="AD539" s="38"/>
      <c r="AE539" s="38"/>
      <c r="AT539" s="17" t="s">
        <v>274</v>
      </c>
      <c r="AU539" s="17" t="s">
        <v>86</v>
      </c>
    </row>
    <row r="540" s="13" customFormat="1">
      <c r="A540" s="13"/>
      <c r="B540" s="253"/>
      <c r="C540" s="254"/>
      <c r="D540" s="234" t="s">
        <v>276</v>
      </c>
      <c r="E540" s="255" t="s">
        <v>1</v>
      </c>
      <c r="F540" s="256" t="s">
        <v>1830</v>
      </c>
      <c r="G540" s="254"/>
      <c r="H540" s="255" t="s">
        <v>1</v>
      </c>
      <c r="I540" s="257"/>
      <c r="J540" s="254"/>
      <c r="K540" s="254"/>
      <c r="L540" s="258"/>
      <c r="M540" s="259"/>
      <c r="N540" s="260"/>
      <c r="O540" s="260"/>
      <c r="P540" s="260"/>
      <c r="Q540" s="260"/>
      <c r="R540" s="260"/>
      <c r="S540" s="260"/>
      <c r="T540" s="261"/>
      <c r="U540" s="13"/>
      <c r="V540" s="13"/>
      <c r="W540" s="13"/>
      <c r="X540" s="13"/>
      <c r="Y540" s="13"/>
      <c r="Z540" s="13"/>
      <c r="AA540" s="13"/>
      <c r="AB540" s="13"/>
      <c r="AC540" s="13"/>
      <c r="AD540" s="13"/>
      <c r="AE540" s="13"/>
      <c r="AT540" s="262" t="s">
        <v>276</v>
      </c>
      <c r="AU540" s="262" t="s">
        <v>86</v>
      </c>
      <c r="AV540" s="13" t="s">
        <v>84</v>
      </c>
      <c r="AW540" s="13" t="s">
        <v>32</v>
      </c>
      <c r="AX540" s="13" t="s">
        <v>76</v>
      </c>
      <c r="AY540" s="262" t="s">
        <v>251</v>
      </c>
    </row>
    <row r="541" s="12" customFormat="1">
      <c r="A541" s="12"/>
      <c r="B541" s="242"/>
      <c r="C541" s="243"/>
      <c r="D541" s="234" t="s">
        <v>276</v>
      </c>
      <c r="E541" s="244" t="s">
        <v>1</v>
      </c>
      <c r="F541" s="245" t="s">
        <v>3411</v>
      </c>
      <c r="G541" s="243"/>
      <c r="H541" s="246">
        <v>8</v>
      </c>
      <c r="I541" s="247"/>
      <c r="J541" s="243"/>
      <c r="K541" s="243"/>
      <c r="L541" s="248"/>
      <c r="M541" s="249"/>
      <c r="N541" s="250"/>
      <c r="O541" s="250"/>
      <c r="P541" s="250"/>
      <c r="Q541" s="250"/>
      <c r="R541" s="250"/>
      <c r="S541" s="250"/>
      <c r="T541" s="251"/>
      <c r="U541" s="12"/>
      <c r="V541" s="12"/>
      <c r="W541" s="12"/>
      <c r="X541" s="12"/>
      <c r="Y541" s="12"/>
      <c r="Z541" s="12"/>
      <c r="AA541" s="12"/>
      <c r="AB541" s="12"/>
      <c r="AC541" s="12"/>
      <c r="AD541" s="12"/>
      <c r="AE541" s="12"/>
      <c r="AT541" s="252" t="s">
        <v>276</v>
      </c>
      <c r="AU541" s="252" t="s">
        <v>86</v>
      </c>
      <c r="AV541" s="12" t="s">
        <v>86</v>
      </c>
      <c r="AW541" s="12" t="s">
        <v>32</v>
      </c>
      <c r="AX541" s="12" t="s">
        <v>76</v>
      </c>
      <c r="AY541" s="252" t="s">
        <v>251</v>
      </c>
    </row>
    <row r="542" s="15" customFormat="1">
      <c r="A542" s="15"/>
      <c r="B542" s="274"/>
      <c r="C542" s="275"/>
      <c r="D542" s="234" t="s">
        <v>276</v>
      </c>
      <c r="E542" s="276" t="s">
        <v>1</v>
      </c>
      <c r="F542" s="277" t="s">
        <v>423</v>
      </c>
      <c r="G542" s="275"/>
      <c r="H542" s="278">
        <v>8</v>
      </c>
      <c r="I542" s="279"/>
      <c r="J542" s="275"/>
      <c r="K542" s="275"/>
      <c r="L542" s="280"/>
      <c r="M542" s="281"/>
      <c r="N542" s="282"/>
      <c r="O542" s="282"/>
      <c r="P542" s="282"/>
      <c r="Q542" s="282"/>
      <c r="R542" s="282"/>
      <c r="S542" s="282"/>
      <c r="T542" s="283"/>
      <c r="U542" s="15"/>
      <c r="V542" s="15"/>
      <c r="W542" s="15"/>
      <c r="X542" s="15"/>
      <c r="Y542" s="15"/>
      <c r="Z542" s="15"/>
      <c r="AA542" s="15"/>
      <c r="AB542" s="15"/>
      <c r="AC542" s="15"/>
      <c r="AD542" s="15"/>
      <c r="AE542" s="15"/>
      <c r="AT542" s="284" t="s">
        <v>276</v>
      </c>
      <c r="AU542" s="284" t="s">
        <v>86</v>
      </c>
      <c r="AV542" s="15" t="s">
        <v>254</v>
      </c>
      <c r="AW542" s="15" t="s">
        <v>32</v>
      </c>
      <c r="AX542" s="15" t="s">
        <v>84</v>
      </c>
      <c r="AY542" s="284" t="s">
        <v>251</v>
      </c>
    </row>
    <row r="543" s="11" customFormat="1" ht="25.92" customHeight="1">
      <c r="A543" s="11"/>
      <c r="B543" s="206"/>
      <c r="C543" s="207"/>
      <c r="D543" s="208" t="s">
        <v>75</v>
      </c>
      <c r="E543" s="209" t="s">
        <v>1133</v>
      </c>
      <c r="F543" s="209" t="s">
        <v>2017</v>
      </c>
      <c r="G543" s="207"/>
      <c r="H543" s="207"/>
      <c r="I543" s="210"/>
      <c r="J543" s="211">
        <f>BK543</f>
        <v>0</v>
      </c>
      <c r="K543" s="207"/>
      <c r="L543" s="212"/>
      <c r="M543" s="213"/>
      <c r="N543" s="214"/>
      <c r="O543" s="214"/>
      <c r="P543" s="215">
        <f>P544+P548+P571</f>
        <v>0</v>
      </c>
      <c r="Q543" s="214"/>
      <c r="R543" s="215">
        <f>R544+R548+R571</f>
        <v>16.79974</v>
      </c>
      <c r="S543" s="214"/>
      <c r="T543" s="216">
        <f>T544+T548+T571</f>
        <v>0</v>
      </c>
      <c r="U543" s="11"/>
      <c r="V543" s="11"/>
      <c r="W543" s="11"/>
      <c r="X543" s="11"/>
      <c r="Y543" s="11"/>
      <c r="Z543" s="11"/>
      <c r="AA543" s="11"/>
      <c r="AB543" s="11"/>
      <c r="AC543" s="11"/>
      <c r="AD543" s="11"/>
      <c r="AE543" s="11"/>
      <c r="AR543" s="217" t="s">
        <v>84</v>
      </c>
      <c r="AT543" s="218" t="s">
        <v>75</v>
      </c>
      <c r="AU543" s="218" t="s">
        <v>76</v>
      </c>
      <c r="AY543" s="217" t="s">
        <v>251</v>
      </c>
      <c r="BK543" s="219">
        <f>BK544+BK548+BK571</f>
        <v>0</v>
      </c>
    </row>
    <row r="544" s="11" customFormat="1" ht="22.8" customHeight="1">
      <c r="A544" s="11"/>
      <c r="B544" s="206"/>
      <c r="C544" s="207"/>
      <c r="D544" s="208" t="s">
        <v>75</v>
      </c>
      <c r="E544" s="272" t="s">
        <v>2009</v>
      </c>
      <c r="F544" s="272" t="s">
        <v>2010</v>
      </c>
      <c r="G544" s="207"/>
      <c r="H544" s="207"/>
      <c r="I544" s="210"/>
      <c r="J544" s="273">
        <f>BK544</f>
        <v>0</v>
      </c>
      <c r="K544" s="207"/>
      <c r="L544" s="212"/>
      <c r="M544" s="213"/>
      <c r="N544" s="214"/>
      <c r="O544" s="214"/>
      <c r="P544" s="215">
        <f>SUM(P545:P547)</f>
        <v>0</v>
      </c>
      <c r="Q544" s="214"/>
      <c r="R544" s="215">
        <f>SUM(R545:R547)</f>
        <v>0</v>
      </c>
      <c r="S544" s="214"/>
      <c r="T544" s="216">
        <f>SUM(T545:T547)</f>
        <v>0</v>
      </c>
      <c r="U544" s="11"/>
      <c r="V544" s="11"/>
      <c r="W544" s="11"/>
      <c r="X544" s="11"/>
      <c r="Y544" s="11"/>
      <c r="Z544" s="11"/>
      <c r="AA544" s="11"/>
      <c r="AB544" s="11"/>
      <c r="AC544" s="11"/>
      <c r="AD544" s="11"/>
      <c r="AE544" s="11"/>
      <c r="AR544" s="217" t="s">
        <v>84</v>
      </c>
      <c r="AT544" s="218" t="s">
        <v>75</v>
      </c>
      <c r="AU544" s="218" t="s">
        <v>84</v>
      </c>
      <c r="AY544" s="217" t="s">
        <v>251</v>
      </c>
      <c r="BK544" s="219">
        <f>SUM(BK545:BK547)</f>
        <v>0</v>
      </c>
    </row>
    <row r="545" s="2" customFormat="1" ht="33" customHeight="1">
      <c r="A545" s="38"/>
      <c r="B545" s="39"/>
      <c r="C545" s="220" t="s">
        <v>1764</v>
      </c>
      <c r="D545" s="220" t="s">
        <v>255</v>
      </c>
      <c r="E545" s="221" t="s">
        <v>2012</v>
      </c>
      <c r="F545" s="222" t="s">
        <v>2013</v>
      </c>
      <c r="G545" s="223" t="s">
        <v>681</v>
      </c>
      <c r="H545" s="224">
        <v>1277.2149999999999</v>
      </c>
      <c r="I545" s="225"/>
      <c r="J545" s="226">
        <f>ROUND(I545*H545,2)</f>
        <v>0</v>
      </c>
      <c r="K545" s="227"/>
      <c r="L545" s="44"/>
      <c r="M545" s="228" t="s">
        <v>1</v>
      </c>
      <c r="N545" s="229" t="s">
        <v>41</v>
      </c>
      <c r="O545" s="91"/>
      <c r="P545" s="230">
        <f>O545*H545</f>
        <v>0</v>
      </c>
      <c r="Q545" s="230">
        <v>0</v>
      </c>
      <c r="R545" s="230">
        <f>Q545*H545</f>
        <v>0</v>
      </c>
      <c r="S545" s="230">
        <v>0</v>
      </c>
      <c r="T545" s="231">
        <f>S545*H545</f>
        <v>0</v>
      </c>
      <c r="U545" s="38"/>
      <c r="V545" s="38"/>
      <c r="W545" s="38"/>
      <c r="X545" s="38"/>
      <c r="Y545" s="38"/>
      <c r="Z545" s="38"/>
      <c r="AA545" s="38"/>
      <c r="AB545" s="38"/>
      <c r="AC545" s="38"/>
      <c r="AD545" s="38"/>
      <c r="AE545" s="38"/>
      <c r="AR545" s="232" t="s">
        <v>254</v>
      </c>
      <c r="AT545" s="232" t="s">
        <v>255</v>
      </c>
      <c r="AU545" s="232" t="s">
        <v>86</v>
      </c>
      <c r="AY545" s="17" t="s">
        <v>251</v>
      </c>
      <c r="BE545" s="233">
        <f>IF(N545="základní",J545,0)</f>
        <v>0</v>
      </c>
      <c r="BF545" s="233">
        <f>IF(N545="snížená",J545,0)</f>
        <v>0</v>
      </c>
      <c r="BG545" s="233">
        <f>IF(N545="zákl. přenesená",J545,0)</f>
        <v>0</v>
      </c>
      <c r="BH545" s="233">
        <f>IF(N545="sníž. přenesená",J545,0)</f>
        <v>0</v>
      </c>
      <c r="BI545" s="233">
        <f>IF(N545="nulová",J545,0)</f>
        <v>0</v>
      </c>
      <c r="BJ545" s="17" t="s">
        <v>84</v>
      </c>
      <c r="BK545" s="233">
        <f>ROUND(I545*H545,2)</f>
        <v>0</v>
      </c>
      <c r="BL545" s="17" t="s">
        <v>254</v>
      </c>
      <c r="BM545" s="232" t="s">
        <v>3487</v>
      </c>
    </row>
    <row r="546" s="2" customFormat="1">
      <c r="A546" s="38"/>
      <c r="B546" s="39"/>
      <c r="C546" s="40"/>
      <c r="D546" s="234" t="s">
        <v>260</v>
      </c>
      <c r="E546" s="40"/>
      <c r="F546" s="235" t="s">
        <v>2015</v>
      </c>
      <c r="G546" s="40"/>
      <c r="H546" s="40"/>
      <c r="I546" s="236"/>
      <c r="J546" s="40"/>
      <c r="K546" s="40"/>
      <c r="L546" s="44"/>
      <c r="M546" s="237"/>
      <c r="N546" s="238"/>
      <c r="O546" s="91"/>
      <c r="P546" s="91"/>
      <c r="Q546" s="91"/>
      <c r="R546" s="91"/>
      <c r="S546" s="91"/>
      <c r="T546" s="92"/>
      <c r="U546" s="38"/>
      <c r="V546" s="38"/>
      <c r="W546" s="38"/>
      <c r="X546" s="38"/>
      <c r="Y546" s="38"/>
      <c r="Z546" s="38"/>
      <c r="AA546" s="38"/>
      <c r="AB546" s="38"/>
      <c r="AC546" s="38"/>
      <c r="AD546" s="38"/>
      <c r="AE546" s="38"/>
      <c r="AT546" s="17" t="s">
        <v>260</v>
      </c>
      <c r="AU546" s="17" t="s">
        <v>86</v>
      </c>
    </row>
    <row r="547" s="2" customFormat="1">
      <c r="A547" s="38"/>
      <c r="B547" s="39"/>
      <c r="C547" s="40"/>
      <c r="D547" s="240" t="s">
        <v>274</v>
      </c>
      <c r="E547" s="40"/>
      <c r="F547" s="241" t="s">
        <v>2016</v>
      </c>
      <c r="G547" s="40"/>
      <c r="H547" s="40"/>
      <c r="I547" s="236"/>
      <c r="J547" s="40"/>
      <c r="K547" s="40"/>
      <c r="L547" s="44"/>
      <c r="M547" s="237"/>
      <c r="N547" s="238"/>
      <c r="O547" s="91"/>
      <c r="P547" s="91"/>
      <c r="Q547" s="91"/>
      <c r="R547" s="91"/>
      <c r="S547" s="91"/>
      <c r="T547" s="92"/>
      <c r="U547" s="38"/>
      <c r="V547" s="38"/>
      <c r="W547" s="38"/>
      <c r="X547" s="38"/>
      <c r="Y547" s="38"/>
      <c r="Z547" s="38"/>
      <c r="AA547" s="38"/>
      <c r="AB547" s="38"/>
      <c r="AC547" s="38"/>
      <c r="AD547" s="38"/>
      <c r="AE547" s="38"/>
      <c r="AT547" s="17" t="s">
        <v>274</v>
      </c>
      <c r="AU547" s="17" t="s">
        <v>86</v>
      </c>
    </row>
    <row r="548" s="11" customFormat="1" ht="22.8" customHeight="1">
      <c r="A548" s="11"/>
      <c r="B548" s="206"/>
      <c r="C548" s="207"/>
      <c r="D548" s="208" t="s">
        <v>75</v>
      </c>
      <c r="E548" s="272" t="s">
        <v>2032</v>
      </c>
      <c r="F548" s="272" t="s">
        <v>2033</v>
      </c>
      <c r="G548" s="207"/>
      <c r="H548" s="207"/>
      <c r="I548" s="210"/>
      <c r="J548" s="273">
        <f>BK548</f>
        <v>0</v>
      </c>
      <c r="K548" s="207"/>
      <c r="L548" s="212"/>
      <c r="M548" s="213"/>
      <c r="N548" s="214"/>
      <c r="O548" s="214"/>
      <c r="P548" s="215">
        <f>SUM(P549:P570)</f>
        <v>0</v>
      </c>
      <c r="Q548" s="214"/>
      <c r="R548" s="215">
        <f>SUM(R549:R570)</f>
        <v>6.4212999999999996</v>
      </c>
      <c r="S548" s="214"/>
      <c r="T548" s="216">
        <f>SUM(T549:T570)</f>
        <v>0</v>
      </c>
      <c r="U548" s="11"/>
      <c r="V548" s="11"/>
      <c r="W548" s="11"/>
      <c r="X548" s="11"/>
      <c r="Y548" s="11"/>
      <c r="Z548" s="11"/>
      <c r="AA548" s="11"/>
      <c r="AB548" s="11"/>
      <c r="AC548" s="11"/>
      <c r="AD548" s="11"/>
      <c r="AE548" s="11"/>
      <c r="AR548" s="217" t="s">
        <v>269</v>
      </c>
      <c r="AT548" s="218" t="s">
        <v>75</v>
      </c>
      <c r="AU548" s="218" t="s">
        <v>84</v>
      </c>
      <c r="AY548" s="217" t="s">
        <v>251</v>
      </c>
      <c r="BK548" s="219">
        <f>SUM(BK549:BK570)</f>
        <v>0</v>
      </c>
    </row>
    <row r="549" s="2" customFormat="1" ht="24.15" customHeight="1">
      <c r="A549" s="38"/>
      <c r="B549" s="39"/>
      <c r="C549" s="220" t="s">
        <v>1772</v>
      </c>
      <c r="D549" s="220" t="s">
        <v>255</v>
      </c>
      <c r="E549" s="221" t="s">
        <v>2385</v>
      </c>
      <c r="F549" s="222" t="s">
        <v>2386</v>
      </c>
      <c r="G549" s="223" t="s">
        <v>802</v>
      </c>
      <c r="H549" s="224">
        <v>80</v>
      </c>
      <c r="I549" s="225"/>
      <c r="J549" s="226">
        <f>ROUND(I549*H549,2)</f>
        <v>0</v>
      </c>
      <c r="K549" s="227"/>
      <c r="L549" s="44"/>
      <c r="M549" s="228" t="s">
        <v>1</v>
      </c>
      <c r="N549" s="229" t="s">
        <v>41</v>
      </c>
      <c r="O549" s="91"/>
      <c r="P549" s="230">
        <f>O549*H549</f>
        <v>0</v>
      </c>
      <c r="Q549" s="230">
        <v>0.00046999999999999999</v>
      </c>
      <c r="R549" s="230">
        <f>Q549*H549</f>
        <v>0.037600000000000001</v>
      </c>
      <c r="S549" s="230">
        <v>0</v>
      </c>
      <c r="T549" s="231">
        <f>S549*H549</f>
        <v>0</v>
      </c>
      <c r="U549" s="38"/>
      <c r="V549" s="38"/>
      <c r="W549" s="38"/>
      <c r="X549" s="38"/>
      <c r="Y549" s="38"/>
      <c r="Z549" s="38"/>
      <c r="AA549" s="38"/>
      <c r="AB549" s="38"/>
      <c r="AC549" s="38"/>
      <c r="AD549" s="38"/>
      <c r="AE549" s="38"/>
      <c r="AR549" s="232" t="s">
        <v>1605</v>
      </c>
      <c r="AT549" s="232" t="s">
        <v>255</v>
      </c>
      <c r="AU549" s="232" t="s">
        <v>86</v>
      </c>
      <c r="AY549" s="17" t="s">
        <v>251</v>
      </c>
      <c r="BE549" s="233">
        <f>IF(N549="základní",J549,0)</f>
        <v>0</v>
      </c>
      <c r="BF549" s="233">
        <f>IF(N549="snížená",J549,0)</f>
        <v>0</v>
      </c>
      <c r="BG549" s="233">
        <f>IF(N549="zákl. přenesená",J549,0)</f>
        <v>0</v>
      </c>
      <c r="BH549" s="233">
        <f>IF(N549="sníž. přenesená",J549,0)</f>
        <v>0</v>
      </c>
      <c r="BI549" s="233">
        <f>IF(N549="nulová",J549,0)</f>
        <v>0</v>
      </c>
      <c r="BJ549" s="17" t="s">
        <v>84</v>
      </c>
      <c r="BK549" s="233">
        <f>ROUND(I549*H549,2)</f>
        <v>0</v>
      </c>
      <c r="BL549" s="17" t="s">
        <v>1605</v>
      </c>
      <c r="BM549" s="232" t="s">
        <v>3488</v>
      </c>
    </row>
    <row r="550" s="2" customFormat="1">
      <c r="A550" s="38"/>
      <c r="B550" s="39"/>
      <c r="C550" s="40"/>
      <c r="D550" s="234" t="s">
        <v>260</v>
      </c>
      <c r="E550" s="40"/>
      <c r="F550" s="235" t="s">
        <v>2388</v>
      </c>
      <c r="G550" s="40"/>
      <c r="H550" s="40"/>
      <c r="I550" s="236"/>
      <c r="J550" s="40"/>
      <c r="K550" s="40"/>
      <c r="L550" s="44"/>
      <c r="M550" s="237"/>
      <c r="N550" s="238"/>
      <c r="O550" s="91"/>
      <c r="P550" s="91"/>
      <c r="Q550" s="91"/>
      <c r="R550" s="91"/>
      <c r="S550" s="91"/>
      <c r="T550" s="92"/>
      <c r="U550" s="38"/>
      <c r="V550" s="38"/>
      <c r="W550" s="38"/>
      <c r="X550" s="38"/>
      <c r="Y550" s="38"/>
      <c r="Z550" s="38"/>
      <c r="AA550" s="38"/>
      <c r="AB550" s="38"/>
      <c r="AC550" s="38"/>
      <c r="AD550" s="38"/>
      <c r="AE550" s="38"/>
      <c r="AT550" s="17" t="s">
        <v>260</v>
      </c>
      <c r="AU550" s="17" t="s">
        <v>86</v>
      </c>
    </row>
    <row r="551" s="2" customFormat="1">
      <c r="A551" s="38"/>
      <c r="B551" s="39"/>
      <c r="C551" s="40"/>
      <c r="D551" s="240" t="s">
        <v>274</v>
      </c>
      <c r="E551" s="40"/>
      <c r="F551" s="241" t="s">
        <v>2389</v>
      </c>
      <c r="G551" s="40"/>
      <c r="H551" s="40"/>
      <c r="I551" s="236"/>
      <c r="J551" s="40"/>
      <c r="K551" s="40"/>
      <c r="L551" s="44"/>
      <c r="M551" s="237"/>
      <c r="N551" s="238"/>
      <c r="O551" s="91"/>
      <c r="P551" s="91"/>
      <c r="Q551" s="91"/>
      <c r="R551" s="91"/>
      <c r="S551" s="91"/>
      <c r="T551" s="92"/>
      <c r="U551" s="38"/>
      <c r="V551" s="38"/>
      <c r="W551" s="38"/>
      <c r="X551" s="38"/>
      <c r="Y551" s="38"/>
      <c r="Z551" s="38"/>
      <c r="AA551" s="38"/>
      <c r="AB551" s="38"/>
      <c r="AC551" s="38"/>
      <c r="AD551" s="38"/>
      <c r="AE551" s="38"/>
      <c r="AT551" s="17" t="s">
        <v>274</v>
      </c>
      <c r="AU551" s="17" t="s">
        <v>86</v>
      </c>
    </row>
    <row r="552" s="12" customFormat="1">
      <c r="A552" s="12"/>
      <c r="B552" s="242"/>
      <c r="C552" s="243"/>
      <c r="D552" s="234" t="s">
        <v>276</v>
      </c>
      <c r="E552" s="244" t="s">
        <v>1</v>
      </c>
      <c r="F552" s="245" t="s">
        <v>2593</v>
      </c>
      <c r="G552" s="243"/>
      <c r="H552" s="246">
        <v>80</v>
      </c>
      <c r="I552" s="247"/>
      <c r="J552" s="243"/>
      <c r="K552" s="243"/>
      <c r="L552" s="248"/>
      <c r="M552" s="249"/>
      <c r="N552" s="250"/>
      <c r="O552" s="250"/>
      <c r="P552" s="250"/>
      <c r="Q552" s="250"/>
      <c r="R552" s="250"/>
      <c r="S552" s="250"/>
      <c r="T552" s="251"/>
      <c r="U552" s="12"/>
      <c r="V552" s="12"/>
      <c r="W552" s="12"/>
      <c r="X552" s="12"/>
      <c r="Y552" s="12"/>
      <c r="Z552" s="12"/>
      <c r="AA552" s="12"/>
      <c r="AB552" s="12"/>
      <c r="AC552" s="12"/>
      <c r="AD552" s="12"/>
      <c r="AE552" s="12"/>
      <c r="AT552" s="252" t="s">
        <v>276</v>
      </c>
      <c r="AU552" s="252" t="s">
        <v>86</v>
      </c>
      <c r="AV552" s="12" t="s">
        <v>86</v>
      </c>
      <c r="AW552" s="12" t="s">
        <v>32</v>
      </c>
      <c r="AX552" s="12" t="s">
        <v>84</v>
      </c>
      <c r="AY552" s="252" t="s">
        <v>251</v>
      </c>
    </row>
    <row r="553" s="2" customFormat="1" ht="24.15" customHeight="1">
      <c r="A553" s="38"/>
      <c r="B553" s="39"/>
      <c r="C553" s="292" t="s">
        <v>1778</v>
      </c>
      <c r="D553" s="292" t="s">
        <v>1133</v>
      </c>
      <c r="E553" s="293" t="s">
        <v>2391</v>
      </c>
      <c r="F553" s="294" t="s">
        <v>2392</v>
      </c>
      <c r="G553" s="295" t="s">
        <v>802</v>
      </c>
      <c r="H553" s="296">
        <v>80</v>
      </c>
      <c r="I553" s="297"/>
      <c r="J553" s="298">
        <f>ROUND(I553*H553,2)</f>
        <v>0</v>
      </c>
      <c r="K553" s="299"/>
      <c r="L553" s="300"/>
      <c r="M553" s="301" t="s">
        <v>1</v>
      </c>
      <c r="N553" s="302" t="s">
        <v>41</v>
      </c>
      <c r="O553" s="91"/>
      <c r="P553" s="230">
        <f>O553*H553</f>
        <v>0</v>
      </c>
      <c r="Q553" s="230">
        <v>0.057799999999999997</v>
      </c>
      <c r="R553" s="230">
        <f>Q553*H553</f>
        <v>4.6239999999999997</v>
      </c>
      <c r="S553" s="230">
        <v>0</v>
      </c>
      <c r="T553" s="231">
        <f>S553*H553</f>
        <v>0</v>
      </c>
      <c r="U553" s="38"/>
      <c r="V553" s="38"/>
      <c r="W553" s="38"/>
      <c r="X553" s="38"/>
      <c r="Y553" s="38"/>
      <c r="Z553" s="38"/>
      <c r="AA553" s="38"/>
      <c r="AB553" s="38"/>
      <c r="AC553" s="38"/>
      <c r="AD553" s="38"/>
      <c r="AE553" s="38"/>
      <c r="AR553" s="232" t="s">
        <v>2030</v>
      </c>
      <c r="AT553" s="232" t="s">
        <v>1133</v>
      </c>
      <c r="AU553" s="232" t="s">
        <v>86</v>
      </c>
      <c r="AY553" s="17" t="s">
        <v>251</v>
      </c>
      <c r="BE553" s="233">
        <f>IF(N553="základní",J553,0)</f>
        <v>0</v>
      </c>
      <c r="BF553" s="233">
        <f>IF(N553="snížená",J553,0)</f>
        <v>0</v>
      </c>
      <c r="BG553" s="233">
        <f>IF(N553="zákl. přenesená",J553,0)</f>
        <v>0</v>
      </c>
      <c r="BH553" s="233">
        <f>IF(N553="sníž. přenesená",J553,0)</f>
        <v>0</v>
      </c>
      <c r="BI553" s="233">
        <f>IF(N553="nulová",J553,0)</f>
        <v>0</v>
      </c>
      <c r="BJ553" s="17" t="s">
        <v>84</v>
      </c>
      <c r="BK553" s="233">
        <f>ROUND(I553*H553,2)</f>
        <v>0</v>
      </c>
      <c r="BL553" s="17" t="s">
        <v>1605</v>
      </c>
      <c r="BM553" s="232" t="s">
        <v>3489</v>
      </c>
    </row>
    <row r="554" s="2" customFormat="1">
      <c r="A554" s="38"/>
      <c r="B554" s="39"/>
      <c r="C554" s="40"/>
      <c r="D554" s="234" t="s">
        <v>260</v>
      </c>
      <c r="E554" s="40"/>
      <c r="F554" s="235" t="s">
        <v>2392</v>
      </c>
      <c r="G554" s="40"/>
      <c r="H554" s="40"/>
      <c r="I554" s="236"/>
      <c r="J554" s="40"/>
      <c r="K554" s="40"/>
      <c r="L554" s="44"/>
      <c r="M554" s="237"/>
      <c r="N554" s="238"/>
      <c r="O554" s="91"/>
      <c r="P554" s="91"/>
      <c r="Q554" s="91"/>
      <c r="R554" s="91"/>
      <c r="S554" s="91"/>
      <c r="T554" s="92"/>
      <c r="U554" s="38"/>
      <c r="V554" s="38"/>
      <c r="W554" s="38"/>
      <c r="X554" s="38"/>
      <c r="Y554" s="38"/>
      <c r="Z554" s="38"/>
      <c r="AA554" s="38"/>
      <c r="AB554" s="38"/>
      <c r="AC554" s="38"/>
      <c r="AD554" s="38"/>
      <c r="AE554" s="38"/>
      <c r="AT554" s="17" t="s">
        <v>260</v>
      </c>
      <c r="AU554" s="17" t="s">
        <v>86</v>
      </c>
    </row>
    <row r="555" s="12" customFormat="1">
      <c r="A555" s="12"/>
      <c r="B555" s="242"/>
      <c r="C555" s="243"/>
      <c r="D555" s="234" t="s">
        <v>276</v>
      </c>
      <c r="E555" s="244" t="s">
        <v>1</v>
      </c>
      <c r="F555" s="245" t="s">
        <v>2593</v>
      </c>
      <c r="G555" s="243"/>
      <c r="H555" s="246">
        <v>80</v>
      </c>
      <c r="I555" s="247"/>
      <c r="J555" s="243"/>
      <c r="K555" s="243"/>
      <c r="L555" s="248"/>
      <c r="M555" s="249"/>
      <c r="N555" s="250"/>
      <c r="O555" s="250"/>
      <c r="P555" s="250"/>
      <c r="Q555" s="250"/>
      <c r="R555" s="250"/>
      <c r="S555" s="250"/>
      <c r="T555" s="251"/>
      <c r="U555" s="12"/>
      <c r="V555" s="12"/>
      <c r="W555" s="12"/>
      <c r="X555" s="12"/>
      <c r="Y555" s="12"/>
      <c r="Z555" s="12"/>
      <c r="AA555" s="12"/>
      <c r="AB555" s="12"/>
      <c r="AC555" s="12"/>
      <c r="AD555" s="12"/>
      <c r="AE555" s="12"/>
      <c r="AT555" s="252" t="s">
        <v>276</v>
      </c>
      <c r="AU555" s="252" t="s">
        <v>86</v>
      </c>
      <c r="AV555" s="12" t="s">
        <v>86</v>
      </c>
      <c r="AW555" s="12" t="s">
        <v>32</v>
      </c>
      <c r="AX555" s="12" t="s">
        <v>84</v>
      </c>
      <c r="AY555" s="252" t="s">
        <v>251</v>
      </c>
    </row>
    <row r="556" s="2" customFormat="1" ht="24.15" customHeight="1">
      <c r="A556" s="38"/>
      <c r="B556" s="39"/>
      <c r="C556" s="220" t="s">
        <v>1784</v>
      </c>
      <c r="D556" s="220" t="s">
        <v>255</v>
      </c>
      <c r="E556" s="221" t="s">
        <v>2035</v>
      </c>
      <c r="F556" s="222" t="s">
        <v>2036</v>
      </c>
      <c r="G556" s="223" t="s">
        <v>802</v>
      </c>
      <c r="H556" s="224">
        <v>95.5</v>
      </c>
      <c r="I556" s="225"/>
      <c r="J556" s="226">
        <f>ROUND(I556*H556,2)</f>
        <v>0</v>
      </c>
      <c r="K556" s="227"/>
      <c r="L556" s="44"/>
      <c r="M556" s="228" t="s">
        <v>1</v>
      </c>
      <c r="N556" s="229" t="s">
        <v>41</v>
      </c>
      <c r="O556" s="91"/>
      <c r="P556" s="230">
        <f>O556*H556</f>
        <v>0</v>
      </c>
      <c r="Q556" s="230">
        <v>0</v>
      </c>
      <c r="R556" s="230">
        <f>Q556*H556</f>
        <v>0</v>
      </c>
      <c r="S556" s="230">
        <v>0</v>
      </c>
      <c r="T556" s="231">
        <f>S556*H556</f>
        <v>0</v>
      </c>
      <c r="U556" s="38"/>
      <c r="V556" s="38"/>
      <c r="W556" s="38"/>
      <c r="X556" s="38"/>
      <c r="Y556" s="38"/>
      <c r="Z556" s="38"/>
      <c r="AA556" s="38"/>
      <c r="AB556" s="38"/>
      <c r="AC556" s="38"/>
      <c r="AD556" s="38"/>
      <c r="AE556" s="38"/>
      <c r="AR556" s="232" t="s">
        <v>1605</v>
      </c>
      <c r="AT556" s="232" t="s">
        <v>255</v>
      </c>
      <c r="AU556" s="232" t="s">
        <v>86</v>
      </c>
      <c r="AY556" s="17" t="s">
        <v>251</v>
      </c>
      <c r="BE556" s="233">
        <f>IF(N556="základní",J556,0)</f>
        <v>0</v>
      </c>
      <c r="BF556" s="233">
        <f>IF(N556="snížená",J556,0)</f>
        <v>0</v>
      </c>
      <c r="BG556" s="233">
        <f>IF(N556="zákl. přenesená",J556,0)</f>
        <v>0</v>
      </c>
      <c r="BH556" s="233">
        <f>IF(N556="sníž. přenesená",J556,0)</f>
        <v>0</v>
      </c>
      <c r="BI556" s="233">
        <f>IF(N556="nulová",J556,0)</f>
        <v>0</v>
      </c>
      <c r="BJ556" s="17" t="s">
        <v>84</v>
      </c>
      <c r="BK556" s="233">
        <f>ROUND(I556*H556,2)</f>
        <v>0</v>
      </c>
      <c r="BL556" s="17" t="s">
        <v>1605</v>
      </c>
      <c r="BM556" s="232" t="s">
        <v>3490</v>
      </c>
    </row>
    <row r="557" s="2" customFormat="1">
      <c r="A557" s="38"/>
      <c r="B557" s="39"/>
      <c r="C557" s="40"/>
      <c r="D557" s="234" t="s">
        <v>260</v>
      </c>
      <c r="E557" s="40"/>
      <c r="F557" s="235" t="s">
        <v>2038</v>
      </c>
      <c r="G557" s="40"/>
      <c r="H557" s="40"/>
      <c r="I557" s="236"/>
      <c r="J557" s="40"/>
      <c r="K557" s="40"/>
      <c r="L557" s="44"/>
      <c r="M557" s="237"/>
      <c r="N557" s="238"/>
      <c r="O557" s="91"/>
      <c r="P557" s="91"/>
      <c r="Q557" s="91"/>
      <c r="R557" s="91"/>
      <c r="S557" s="91"/>
      <c r="T557" s="92"/>
      <c r="U557" s="38"/>
      <c r="V557" s="38"/>
      <c r="W557" s="38"/>
      <c r="X557" s="38"/>
      <c r="Y557" s="38"/>
      <c r="Z557" s="38"/>
      <c r="AA557" s="38"/>
      <c r="AB557" s="38"/>
      <c r="AC557" s="38"/>
      <c r="AD557" s="38"/>
      <c r="AE557" s="38"/>
      <c r="AT557" s="17" t="s">
        <v>260</v>
      </c>
      <c r="AU557" s="17" t="s">
        <v>86</v>
      </c>
    </row>
    <row r="558" s="2" customFormat="1">
      <c r="A558" s="38"/>
      <c r="B558" s="39"/>
      <c r="C558" s="40"/>
      <c r="D558" s="240" t="s">
        <v>274</v>
      </c>
      <c r="E558" s="40"/>
      <c r="F558" s="241" t="s">
        <v>2039</v>
      </c>
      <c r="G558" s="40"/>
      <c r="H558" s="40"/>
      <c r="I558" s="236"/>
      <c r="J558" s="40"/>
      <c r="K558" s="40"/>
      <c r="L558" s="44"/>
      <c r="M558" s="237"/>
      <c r="N558" s="238"/>
      <c r="O558" s="91"/>
      <c r="P558" s="91"/>
      <c r="Q558" s="91"/>
      <c r="R558" s="91"/>
      <c r="S558" s="91"/>
      <c r="T558" s="92"/>
      <c r="U558" s="38"/>
      <c r="V558" s="38"/>
      <c r="W558" s="38"/>
      <c r="X558" s="38"/>
      <c r="Y558" s="38"/>
      <c r="Z558" s="38"/>
      <c r="AA558" s="38"/>
      <c r="AB558" s="38"/>
      <c r="AC558" s="38"/>
      <c r="AD558" s="38"/>
      <c r="AE558" s="38"/>
      <c r="AT558" s="17" t="s">
        <v>274</v>
      </c>
      <c r="AU558" s="17" t="s">
        <v>86</v>
      </c>
    </row>
    <row r="559" s="13" customFormat="1">
      <c r="A559" s="13"/>
      <c r="B559" s="253"/>
      <c r="C559" s="254"/>
      <c r="D559" s="234" t="s">
        <v>276</v>
      </c>
      <c r="E559" s="255" t="s">
        <v>1</v>
      </c>
      <c r="F559" s="256" t="s">
        <v>2040</v>
      </c>
      <c r="G559" s="254"/>
      <c r="H559" s="255" t="s">
        <v>1</v>
      </c>
      <c r="I559" s="257"/>
      <c r="J559" s="254"/>
      <c r="K559" s="254"/>
      <c r="L559" s="258"/>
      <c r="M559" s="259"/>
      <c r="N559" s="260"/>
      <c r="O559" s="260"/>
      <c r="P559" s="260"/>
      <c r="Q559" s="260"/>
      <c r="R559" s="260"/>
      <c r="S559" s="260"/>
      <c r="T559" s="261"/>
      <c r="U559" s="13"/>
      <c r="V559" s="13"/>
      <c r="W559" s="13"/>
      <c r="X559" s="13"/>
      <c r="Y559" s="13"/>
      <c r="Z559" s="13"/>
      <c r="AA559" s="13"/>
      <c r="AB559" s="13"/>
      <c r="AC559" s="13"/>
      <c r="AD559" s="13"/>
      <c r="AE559" s="13"/>
      <c r="AT559" s="262" t="s">
        <v>276</v>
      </c>
      <c r="AU559" s="262" t="s">
        <v>86</v>
      </c>
      <c r="AV559" s="13" t="s">
        <v>84</v>
      </c>
      <c r="AW559" s="13" t="s">
        <v>32</v>
      </c>
      <c r="AX559" s="13" t="s">
        <v>76</v>
      </c>
      <c r="AY559" s="262" t="s">
        <v>251</v>
      </c>
    </row>
    <row r="560" s="12" customFormat="1">
      <c r="A560" s="12"/>
      <c r="B560" s="242"/>
      <c r="C560" s="243"/>
      <c r="D560" s="234" t="s">
        <v>276</v>
      </c>
      <c r="E560" s="244" t="s">
        <v>1</v>
      </c>
      <c r="F560" s="245" t="s">
        <v>2596</v>
      </c>
      <c r="G560" s="243"/>
      <c r="H560" s="246">
        <v>95.5</v>
      </c>
      <c r="I560" s="247"/>
      <c r="J560" s="243"/>
      <c r="K560" s="243"/>
      <c r="L560" s="248"/>
      <c r="M560" s="249"/>
      <c r="N560" s="250"/>
      <c r="O560" s="250"/>
      <c r="P560" s="250"/>
      <c r="Q560" s="250"/>
      <c r="R560" s="250"/>
      <c r="S560" s="250"/>
      <c r="T560" s="251"/>
      <c r="U560" s="12"/>
      <c r="V560" s="12"/>
      <c r="W560" s="12"/>
      <c r="X560" s="12"/>
      <c r="Y560" s="12"/>
      <c r="Z560" s="12"/>
      <c r="AA560" s="12"/>
      <c r="AB560" s="12"/>
      <c r="AC560" s="12"/>
      <c r="AD560" s="12"/>
      <c r="AE560" s="12"/>
      <c r="AT560" s="252" t="s">
        <v>276</v>
      </c>
      <c r="AU560" s="252" t="s">
        <v>86</v>
      </c>
      <c r="AV560" s="12" t="s">
        <v>86</v>
      </c>
      <c r="AW560" s="12" t="s">
        <v>32</v>
      </c>
      <c r="AX560" s="12" t="s">
        <v>84</v>
      </c>
      <c r="AY560" s="252" t="s">
        <v>251</v>
      </c>
    </row>
    <row r="561" s="2" customFormat="1" ht="24.15" customHeight="1">
      <c r="A561" s="38"/>
      <c r="B561" s="39"/>
      <c r="C561" s="292" t="s">
        <v>1791</v>
      </c>
      <c r="D561" s="292" t="s">
        <v>1133</v>
      </c>
      <c r="E561" s="293" t="s">
        <v>2042</v>
      </c>
      <c r="F561" s="294" t="s">
        <v>2043</v>
      </c>
      <c r="G561" s="295" t="s">
        <v>802</v>
      </c>
      <c r="H561" s="296">
        <v>95.5</v>
      </c>
      <c r="I561" s="297"/>
      <c r="J561" s="298">
        <f>ROUND(I561*H561,2)</f>
        <v>0</v>
      </c>
      <c r="K561" s="299"/>
      <c r="L561" s="300"/>
      <c r="M561" s="301" t="s">
        <v>1</v>
      </c>
      <c r="N561" s="302" t="s">
        <v>41</v>
      </c>
      <c r="O561" s="91"/>
      <c r="P561" s="230">
        <f>O561*H561</f>
        <v>0</v>
      </c>
      <c r="Q561" s="230">
        <v>0.0050000000000000001</v>
      </c>
      <c r="R561" s="230">
        <f>Q561*H561</f>
        <v>0.47750000000000004</v>
      </c>
      <c r="S561" s="230">
        <v>0</v>
      </c>
      <c r="T561" s="231">
        <f>S561*H561</f>
        <v>0</v>
      </c>
      <c r="U561" s="38"/>
      <c r="V561" s="38"/>
      <c r="W561" s="38"/>
      <c r="X561" s="38"/>
      <c r="Y561" s="38"/>
      <c r="Z561" s="38"/>
      <c r="AA561" s="38"/>
      <c r="AB561" s="38"/>
      <c r="AC561" s="38"/>
      <c r="AD561" s="38"/>
      <c r="AE561" s="38"/>
      <c r="AR561" s="232" t="s">
        <v>2030</v>
      </c>
      <c r="AT561" s="232" t="s">
        <v>1133</v>
      </c>
      <c r="AU561" s="232" t="s">
        <v>86</v>
      </c>
      <c r="AY561" s="17" t="s">
        <v>251</v>
      </c>
      <c r="BE561" s="233">
        <f>IF(N561="základní",J561,0)</f>
        <v>0</v>
      </c>
      <c r="BF561" s="233">
        <f>IF(N561="snížená",J561,0)</f>
        <v>0</v>
      </c>
      <c r="BG561" s="233">
        <f>IF(N561="zákl. přenesená",J561,0)</f>
        <v>0</v>
      </c>
      <c r="BH561" s="233">
        <f>IF(N561="sníž. přenesená",J561,0)</f>
        <v>0</v>
      </c>
      <c r="BI561" s="233">
        <f>IF(N561="nulová",J561,0)</f>
        <v>0</v>
      </c>
      <c r="BJ561" s="17" t="s">
        <v>84</v>
      </c>
      <c r="BK561" s="233">
        <f>ROUND(I561*H561,2)</f>
        <v>0</v>
      </c>
      <c r="BL561" s="17" t="s">
        <v>1605</v>
      </c>
      <c r="BM561" s="232" t="s">
        <v>3491</v>
      </c>
    </row>
    <row r="562" s="2" customFormat="1">
      <c r="A562" s="38"/>
      <c r="B562" s="39"/>
      <c r="C562" s="40"/>
      <c r="D562" s="234" t="s">
        <v>260</v>
      </c>
      <c r="E562" s="40"/>
      <c r="F562" s="235" t="s">
        <v>2043</v>
      </c>
      <c r="G562" s="40"/>
      <c r="H562" s="40"/>
      <c r="I562" s="236"/>
      <c r="J562" s="40"/>
      <c r="K562" s="40"/>
      <c r="L562" s="44"/>
      <c r="M562" s="237"/>
      <c r="N562" s="238"/>
      <c r="O562" s="91"/>
      <c r="P562" s="91"/>
      <c r="Q562" s="91"/>
      <c r="R562" s="91"/>
      <c r="S562" s="91"/>
      <c r="T562" s="92"/>
      <c r="U562" s="38"/>
      <c r="V562" s="38"/>
      <c r="W562" s="38"/>
      <c r="X562" s="38"/>
      <c r="Y562" s="38"/>
      <c r="Z562" s="38"/>
      <c r="AA562" s="38"/>
      <c r="AB562" s="38"/>
      <c r="AC562" s="38"/>
      <c r="AD562" s="38"/>
      <c r="AE562" s="38"/>
      <c r="AT562" s="17" t="s">
        <v>260</v>
      </c>
      <c r="AU562" s="17" t="s">
        <v>86</v>
      </c>
    </row>
    <row r="563" s="13" customFormat="1">
      <c r="A563" s="13"/>
      <c r="B563" s="253"/>
      <c r="C563" s="254"/>
      <c r="D563" s="234" t="s">
        <v>276</v>
      </c>
      <c r="E563" s="255" t="s">
        <v>1</v>
      </c>
      <c r="F563" s="256" t="s">
        <v>2045</v>
      </c>
      <c r="G563" s="254"/>
      <c r="H563" s="255" t="s">
        <v>1</v>
      </c>
      <c r="I563" s="257"/>
      <c r="J563" s="254"/>
      <c r="K563" s="254"/>
      <c r="L563" s="258"/>
      <c r="M563" s="259"/>
      <c r="N563" s="260"/>
      <c r="O563" s="260"/>
      <c r="P563" s="260"/>
      <c r="Q563" s="260"/>
      <c r="R563" s="260"/>
      <c r="S563" s="260"/>
      <c r="T563" s="261"/>
      <c r="U563" s="13"/>
      <c r="V563" s="13"/>
      <c r="W563" s="13"/>
      <c r="X563" s="13"/>
      <c r="Y563" s="13"/>
      <c r="Z563" s="13"/>
      <c r="AA563" s="13"/>
      <c r="AB563" s="13"/>
      <c r="AC563" s="13"/>
      <c r="AD563" s="13"/>
      <c r="AE563" s="13"/>
      <c r="AT563" s="262" t="s">
        <v>276</v>
      </c>
      <c r="AU563" s="262" t="s">
        <v>86</v>
      </c>
      <c r="AV563" s="13" t="s">
        <v>84</v>
      </c>
      <c r="AW563" s="13" t="s">
        <v>32</v>
      </c>
      <c r="AX563" s="13" t="s">
        <v>76</v>
      </c>
      <c r="AY563" s="262" t="s">
        <v>251</v>
      </c>
    </row>
    <row r="564" s="12" customFormat="1">
      <c r="A564" s="12"/>
      <c r="B564" s="242"/>
      <c r="C564" s="243"/>
      <c r="D564" s="234" t="s">
        <v>276</v>
      </c>
      <c r="E564" s="244" t="s">
        <v>1</v>
      </c>
      <c r="F564" s="245" t="s">
        <v>2598</v>
      </c>
      <c r="G564" s="243"/>
      <c r="H564" s="246">
        <v>95.5</v>
      </c>
      <c r="I564" s="247"/>
      <c r="J564" s="243"/>
      <c r="K564" s="243"/>
      <c r="L564" s="248"/>
      <c r="M564" s="249"/>
      <c r="N564" s="250"/>
      <c r="O564" s="250"/>
      <c r="P564" s="250"/>
      <c r="Q564" s="250"/>
      <c r="R564" s="250"/>
      <c r="S564" s="250"/>
      <c r="T564" s="251"/>
      <c r="U564" s="12"/>
      <c r="V564" s="12"/>
      <c r="W564" s="12"/>
      <c r="X564" s="12"/>
      <c r="Y564" s="12"/>
      <c r="Z564" s="12"/>
      <c r="AA564" s="12"/>
      <c r="AB564" s="12"/>
      <c r="AC564" s="12"/>
      <c r="AD564" s="12"/>
      <c r="AE564" s="12"/>
      <c r="AT564" s="252" t="s">
        <v>276</v>
      </c>
      <c r="AU564" s="252" t="s">
        <v>86</v>
      </c>
      <c r="AV564" s="12" t="s">
        <v>86</v>
      </c>
      <c r="AW564" s="12" t="s">
        <v>32</v>
      </c>
      <c r="AX564" s="12" t="s">
        <v>84</v>
      </c>
      <c r="AY564" s="252" t="s">
        <v>251</v>
      </c>
    </row>
    <row r="565" s="2" customFormat="1" ht="24.15" customHeight="1">
      <c r="A565" s="38"/>
      <c r="B565" s="39"/>
      <c r="C565" s="220" t="s">
        <v>1798</v>
      </c>
      <c r="D565" s="220" t="s">
        <v>255</v>
      </c>
      <c r="E565" s="221" t="s">
        <v>3492</v>
      </c>
      <c r="F565" s="222" t="s">
        <v>3493</v>
      </c>
      <c r="G565" s="223" t="s">
        <v>802</v>
      </c>
      <c r="H565" s="224">
        <v>6</v>
      </c>
      <c r="I565" s="225"/>
      <c r="J565" s="226">
        <f>ROUND(I565*H565,2)</f>
        <v>0</v>
      </c>
      <c r="K565" s="227"/>
      <c r="L565" s="44"/>
      <c r="M565" s="228" t="s">
        <v>1</v>
      </c>
      <c r="N565" s="229" t="s">
        <v>41</v>
      </c>
      <c r="O565" s="91"/>
      <c r="P565" s="230">
        <f>O565*H565</f>
        <v>0</v>
      </c>
      <c r="Q565" s="230">
        <v>0</v>
      </c>
      <c r="R565" s="230">
        <f>Q565*H565</f>
        <v>0</v>
      </c>
      <c r="S565" s="230">
        <v>0</v>
      </c>
      <c r="T565" s="231">
        <f>S565*H565</f>
        <v>0</v>
      </c>
      <c r="U565" s="38"/>
      <c r="V565" s="38"/>
      <c r="W565" s="38"/>
      <c r="X565" s="38"/>
      <c r="Y565" s="38"/>
      <c r="Z565" s="38"/>
      <c r="AA565" s="38"/>
      <c r="AB565" s="38"/>
      <c r="AC565" s="38"/>
      <c r="AD565" s="38"/>
      <c r="AE565" s="38"/>
      <c r="AR565" s="232" t="s">
        <v>1605</v>
      </c>
      <c r="AT565" s="232" t="s">
        <v>255</v>
      </c>
      <c r="AU565" s="232" t="s">
        <v>86</v>
      </c>
      <c r="AY565" s="17" t="s">
        <v>251</v>
      </c>
      <c r="BE565" s="233">
        <f>IF(N565="základní",J565,0)</f>
        <v>0</v>
      </c>
      <c r="BF565" s="233">
        <f>IF(N565="snížená",J565,0)</f>
        <v>0</v>
      </c>
      <c r="BG565" s="233">
        <f>IF(N565="zákl. přenesená",J565,0)</f>
        <v>0</v>
      </c>
      <c r="BH565" s="233">
        <f>IF(N565="sníž. přenesená",J565,0)</f>
        <v>0</v>
      </c>
      <c r="BI565" s="233">
        <f>IF(N565="nulová",J565,0)</f>
        <v>0</v>
      </c>
      <c r="BJ565" s="17" t="s">
        <v>84</v>
      </c>
      <c r="BK565" s="233">
        <f>ROUND(I565*H565,2)</f>
        <v>0</v>
      </c>
      <c r="BL565" s="17" t="s">
        <v>1605</v>
      </c>
      <c r="BM565" s="232" t="s">
        <v>3494</v>
      </c>
    </row>
    <row r="566" s="2" customFormat="1">
      <c r="A566" s="38"/>
      <c r="B566" s="39"/>
      <c r="C566" s="40"/>
      <c r="D566" s="234" t="s">
        <v>260</v>
      </c>
      <c r="E566" s="40"/>
      <c r="F566" s="235" t="s">
        <v>3495</v>
      </c>
      <c r="G566" s="40"/>
      <c r="H566" s="40"/>
      <c r="I566" s="236"/>
      <c r="J566" s="40"/>
      <c r="K566" s="40"/>
      <c r="L566" s="44"/>
      <c r="M566" s="237"/>
      <c r="N566" s="238"/>
      <c r="O566" s="91"/>
      <c r="P566" s="91"/>
      <c r="Q566" s="91"/>
      <c r="R566" s="91"/>
      <c r="S566" s="91"/>
      <c r="T566" s="92"/>
      <c r="U566" s="38"/>
      <c r="V566" s="38"/>
      <c r="W566" s="38"/>
      <c r="X566" s="38"/>
      <c r="Y566" s="38"/>
      <c r="Z566" s="38"/>
      <c r="AA566" s="38"/>
      <c r="AB566" s="38"/>
      <c r="AC566" s="38"/>
      <c r="AD566" s="38"/>
      <c r="AE566" s="38"/>
      <c r="AT566" s="17" t="s">
        <v>260</v>
      </c>
      <c r="AU566" s="17" t="s">
        <v>86</v>
      </c>
    </row>
    <row r="567" s="2" customFormat="1">
      <c r="A567" s="38"/>
      <c r="B567" s="39"/>
      <c r="C567" s="40"/>
      <c r="D567" s="240" t="s">
        <v>274</v>
      </c>
      <c r="E567" s="40"/>
      <c r="F567" s="241" t="s">
        <v>3496</v>
      </c>
      <c r="G567" s="40"/>
      <c r="H567" s="40"/>
      <c r="I567" s="236"/>
      <c r="J567" s="40"/>
      <c r="K567" s="40"/>
      <c r="L567" s="44"/>
      <c r="M567" s="237"/>
      <c r="N567" s="238"/>
      <c r="O567" s="91"/>
      <c r="P567" s="91"/>
      <c r="Q567" s="91"/>
      <c r="R567" s="91"/>
      <c r="S567" s="91"/>
      <c r="T567" s="92"/>
      <c r="U567" s="38"/>
      <c r="V567" s="38"/>
      <c r="W567" s="38"/>
      <c r="X567" s="38"/>
      <c r="Y567" s="38"/>
      <c r="Z567" s="38"/>
      <c r="AA567" s="38"/>
      <c r="AB567" s="38"/>
      <c r="AC567" s="38"/>
      <c r="AD567" s="38"/>
      <c r="AE567" s="38"/>
      <c r="AT567" s="17" t="s">
        <v>274</v>
      </c>
      <c r="AU567" s="17" t="s">
        <v>86</v>
      </c>
    </row>
    <row r="568" s="2" customFormat="1" ht="16.5" customHeight="1">
      <c r="A568" s="38"/>
      <c r="B568" s="39"/>
      <c r="C568" s="292" t="s">
        <v>1660</v>
      </c>
      <c r="D568" s="292" t="s">
        <v>1133</v>
      </c>
      <c r="E568" s="293" t="s">
        <v>3497</v>
      </c>
      <c r="F568" s="294" t="s">
        <v>3498</v>
      </c>
      <c r="G568" s="295" t="s">
        <v>416</v>
      </c>
      <c r="H568" s="296">
        <v>6</v>
      </c>
      <c r="I568" s="297"/>
      <c r="J568" s="298">
        <f>ROUND(I568*H568,2)</f>
        <v>0</v>
      </c>
      <c r="K568" s="299"/>
      <c r="L568" s="300"/>
      <c r="M568" s="301" t="s">
        <v>1</v>
      </c>
      <c r="N568" s="302" t="s">
        <v>41</v>
      </c>
      <c r="O568" s="91"/>
      <c r="P568" s="230">
        <f>O568*H568</f>
        <v>0</v>
      </c>
      <c r="Q568" s="230">
        <v>0.2137</v>
      </c>
      <c r="R568" s="230">
        <f>Q568*H568</f>
        <v>1.2822</v>
      </c>
      <c r="S568" s="230">
        <v>0</v>
      </c>
      <c r="T568" s="231">
        <f>S568*H568</f>
        <v>0</v>
      </c>
      <c r="U568" s="38"/>
      <c r="V568" s="38"/>
      <c r="W568" s="38"/>
      <c r="X568" s="38"/>
      <c r="Y568" s="38"/>
      <c r="Z568" s="38"/>
      <c r="AA568" s="38"/>
      <c r="AB568" s="38"/>
      <c r="AC568" s="38"/>
      <c r="AD568" s="38"/>
      <c r="AE568" s="38"/>
      <c r="AR568" s="232" t="s">
        <v>1955</v>
      </c>
      <c r="AT568" s="232" t="s">
        <v>1133</v>
      </c>
      <c r="AU568" s="232" t="s">
        <v>86</v>
      </c>
      <c r="AY568" s="17" t="s">
        <v>251</v>
      </c>
      <c r="BE568" s="233">
        <f>IF(N568="základní",J568,0)</f>
        <v>0</v>
      </c>
      <c r="BF568" s="233">
        <f>IF(N568="snížená",J568,0)</f>
        <v>0</v>
      </c>
      <c r="BG568" s="233">
        <f>IF(N568="zákl. přenesená",J568,0)</f>
        <v>0</v>
      </c>
      <c r="BH568" s="233">
        <f>IF(N568="sníž. přenesená",J568,0)</f>
        <v>0</v>
      </c>
      <c r="BI568" s="233">
        <f>IF(N568="nulová",J568,0)</f>
        <v>0</v>
      </c>
      <c r="BJ568" s="17" t="s">
        <v>84</v>
      </c>
      <c r="BK568" s="233">
        <f>ROUND(I568*H568,2)</f>
        <v>0</v>
      </c>
      <c r="BL568" s="17" t="s">
        <v>1955</v>
      </c>
      <c r="BM568" s="232" t="s">
        <v>3499</v>
      </c>
    </row>
    <row r="569" s="2" customFormat="1">
      <c r="A569" s="38"/>
      <c r="B569" s="39"/>
      <c r="C569" s="40"/>
      <c r="D569" s="234" t="s">
        <v>260</v>
      </c>
      <c r="E569" s="40"/>
      <c r="F569" s="235" t="s">
        <v>3500</v>
      </c>
      <c r="G569" s="40"/>
      <c r="H569" s="40"/>
      <c r="I569" s="236"/>
      <c r="J569" s="40"/>
      <c r="K569" s="40"/>
      <c r="L569" s="44"/>
      <c r="M569" s="237"/>
      <c r="N569" s="238"/>
      <c r="O569" s="91"/>
      <c r="P569" s="91"/>
      <c r="Q569" s="91"/>
      <c r="R569" s="91"/>
      <c r="S569" s="91"/>
      <c r="T569" s="92"/>
      <c r="U569" s="38"/>
      <c r="V569" s="38"/>
      <c r="W569" s="38"/>
      <c r="X569" s="38"/>
      <c r="Y569" s="38"/>
      <c r="Z569" s="38"/>
      <c r="AA569" s="38"/>
      <c r="AB569" s="38"/>
      <c r="AC569" s="38"/>
      <c r="AD569" s="38"/>
      <c r="AE569" s="38"/>
      <c r="AT569" s="17" t="s">
        <v>260</v>
      </c>
      <c r="AU569" s="17" t="s">
        <v>86</v>
      </c>
    </row>
    <row r="570" s="12" customFormat="1">
      <c r="A570" s="12"/>
      <c r="B570" s="242"/>
      <c r="C570" s="243"/>
      <c r="D570" s="234" t="s">
        <v>276</v>
      </c>
      <c r="E570" s="244" t="s">
        <v>1</v>
      </c>
      <c r="F570" s="245" t="s">
        <v>3368</v>
      </c>
      <c r="G570" s="243"/>
      <c r="H570" s="246">
        <v>6</v>
      </c>
      <c r="I570" s="247"/>
      <c r="J570" s="243"/>
      <c r="K570" s="243"/>
      <c r="L570" s="248"/>
      <c r="M570" s="249"/>
      <c r="N570" s="250"/>
      <c r="O570" s="250"/>
      <c r="P570" s="250"/>
      <c r="Q570" s="250"/>
      <c r="R570" s="250"/>
      <c r="S570" s="250"/>
      <c r="T570" s="251"/>
      <c r="U570" s="12"/>
      <c r="V570" s="12"/>
      <c r="W570" s="12"/>
      <c r="X570" s="12"/>
      <c r="Y570" s="12"/>
      <c r="Z570" s="12"/>
      <c r="AA570" s="12"/>
      <c r="AB570" s="12"/>
      <c r="AC570" s="12"/>
      <c r="AD570" s="12"/>
      <c r="AE570" s="12"/>
      <c r="AT570" s="252" t="s">
        <v>276</v>
      </c>
      <c r="AU570" s="252" t="s">
        <v>86</v>
      </c>
      <c r="AV570" s="12" t="s">
        <v>86</v>
      </c>
      <c r="AW570" s="12" t="s">
        <v>32</v>
      </c>
      <c r="AX570" s="12" t="s">
        <v>84</v>
      </c>
      <c r="AY570" s="252" t="s">
        <v>251</v>
      </c>
    </row>
    <row r="571" s="11" customFormat="1" ht="22.8" customHeight="1">
      <c r="A571" s="11"/>
      <c r="B571" s="206"/>
      <c r="C571" s="207"/>
      <c r="D571" s="208" t="s">
        <v>75</v>
      </c>
      <c r="E571" s="272" t="s">
        <v>2046</v>
      </c>
      <c r="F571" s="272" t="s">
        <v>2047</v>
      </c>
      <c r="G571" s="207"/>
      <c r="H571" s="207"/>
      <c r="I571" s="210"/>
      <c r="J571" s="273">
        <f>BK571</f>
        <v>0</v>
      </c>
      <c r="K571" s="207"/>
      <c r="L571" s="212"/>
      <c r="M571" s="213"/>
      <c r="N571" s="214"/>
      <c r="O571" s="214"/>
      <c r="P571" s="215">
        <f>SUM(P572:P618)</f>
        <v>0</v>
      </c>
      <c r="Q571" s="214"/>
      <c r="R571" s="215">
        <f>SUM(R572:R618)</f>
        <v>10.378439999999999</v>
      </c>
      <c r="S571" s="214"/>
      <c r="T571" s="216">
        <f>SUM(T572:T618)</f>
        <v>0</v>
      </c>
      <c r="U571" s="11"/>
      <c r="V571" s="11"/>
      <c r="W571" s="11"/>
      <c r="X571" s="11"/>
      <c r="Y571" s="11"/>
      <c r="Z571" s="11"/>
      <c r="AA571" s="11"/>
      <c r="AB571" s="11"/>
      <c r="AC571" s="11"/>
      <c r="AD571" s="11"/>
      <c r="AE571" s="11"/>
      <c r="AR571" s="217" t="s">
        <v>269</v>
      </c>
      <c r="AT571" s="218" t="s">
        <v>75</v>
      </c>
      <c r="AU571" s="218" t="s">
        <v>84</v>
      </c>
      <c r="AY571" s="217" t="s">
        <v>251</v>
      </c>
      <c r="BK571" s="219">
        <f>SUM(BK572:BK618)</f>
        <v>0</v>
      </c>
    </row>
    <row r="572" s="2" customFormat="1" ht="24.15" customHeight="1">
      <c r="A572" s="38"/>
      <c r="B572" s="39"/>
      <c r="C572" s="220" t="s">
        <v>120</v>
      </c>
      <c r="D572" s="220" t="s">
        <v>255</v>
      </c>
      <c r="E572" s="221" t="s">
        <v>2398</v>
      </c>
      <c r="F572" s="222" t="s">
        <v>2399</v>
      </c>
      <c r="G572" s="223" t="s">
        <v>802</v>
      </c>
      <c r="H572" s="224">
        <v>6</v>
      </c>
      <c r="I572" s="225"/>
      <c r="J572" s="226">
        <f>ROUND(I572*H572,2)</f>
        <v>0</v>
      </c>
      <c r="K572" s="227"/>
      <c r="L572" s="44"/>
      <c r="M572" s="228" t="s">
        <v>1</v>
      </c>
      <c r="N572" s="229" t="s">
        <v>41</v>
      </c>
      <c r="O572" s="91"/>
      <c r="P572" s="230">
        <f>O572*H572</f>
        <v>0</v>
      </c>
      <c r="Q572" s="230">
        <v>0</v>
      </c>
      <c r="R572" s="230">
        <f>Q572*H572</f>
        <v>0</v>
      </c>
      <c r="S572" s="230">
        <v>0</v>
      </c>
      <c r="T572" s="231">
        <f>S572*H572</f>
        <v>0</v>
      </c>
      <c r="U572" s="38"/>
      <c r="V572" s="38"/>
      <c r="W572" s="38"/>
      <c r="X572" s="38"/>
      <c r="Y572" s="38"/>
      <c r="Z572" s="38"/>
      <c r="AA572" s="38"/>
      <c r="AB572" s="38"/>
      <c r="AC572" s="38"/>
      <c r="AD572" s="38"/>
      <c r="AE572" s="38"/>
      <c r="AR572" s="232" t="s">
        <v>1605</v>
      </c>
      <c r="AT572" s="232" t="s">
        <v>255</v>
      </c>
      <c r="AU572" s="232" t="s">
        <v>86</v>
      </c>
      <c r="AY572" s="17" t="s">
        <v>251</v>
      </c>
      <c r="BE572" s="233">
        <f>IF(N572="základní",J572,0)</f>
        <v>0</v>
      </c>
      <c r="BF572" s="233">
        <f>IF(N572="snížená",J572,0)</f>
        <v>0</v>
      </c>
      <c r="BG572" s="233">
        <f>IF(N572="zákl. přenesená",J572,0)</f>
        <v>0</v>
      </c>
      <c r="BH572" s="233">
        <f>IF(N572="sníž. přenesená",J572,0)</f>
        <v>0</v>
      </c>
      <c r="BI572" s="233">
        <f>IF(N572="nulová",J572,0)</f>
        <v>0</v>
      </c>
      <c r="BJ572" s="17" t="s">
        <v>84</v>
      </c>
      <c r="BK572" s="233">
        <f>ROUND(I572*H572,2)</f>
        <v>0</v>
      </c>
      <c r="BL572" s="17" t="s">
        <v>1605</v>
      </c>
      <c r="BM572" s="232" t="s">
        <v>3501</v>
      </c>
    </row>
    <row r="573" s="2" customFormat="1">
      <c r="A573" s="38"/>
      <c r="B573" s="39"/>
      <c r="C573" s="40"/>
      <c r="D573" s="234" t="s">
        <v>260</v>
      </c>
      <c r="E573" s="40"/>
      <c r="F573" s="235" t="s">
        <v>2401</v>
      </c>
      <c r="G573" s="40"/>
      <c r="H573" s="40"/>
      <c r="I573" s="236"/>
      <c r="J573" s="40"/>
      <c r="K573" s="40"/>
      <c r="L573" s="44"/>
      <c r="M573" s="237"/>
      <c r="N573" s="238"/>
      <c r="O573" s="91"/>
      <c r="P573" s="91"/>
      <c r="Q573" s="91"/>
      <c r="R573" s="91"/>
      <c r="S573" s="91"/>
      <c r="T573" s="92"/>
      <c r="U573" s="38"/>
      <c r="V573" s="38"/>
      <c r="W573" s="38"/>
      <c r="X573" s="38"/>
      <c r="Y573" s="38"/>
      <c r="Z573" s="38"/>
      <c r="AA573" s="38"/>
      <c r="AB573" s="38"/>
      <c r="AC573" s="38"/>
      <c r="AD573" s="38"/>
      <c r="AE573" s="38"/>
      <c r="AT573" s="17" t="s">
        <v>260</v>
      </c>
      <c r="AU573" s="17" t="s">
        <v>86</v>
      </c>
    </row>
    <row r="574" s="2" customFormat="1">
      <c r="A574" s="38"/>
      <c r="B574" s="39"/>
      <c r="C574" s="40"/>
      <c r="D574" s="240" t="s">
        <v>274</v>
      </c>
      <c r="E574" s="40"/>
      <c r="F574" s="241" t="s">
        <v>2402</v>
      </c>
      <c r="G574" s="40"/>
      <c r="H574" s="40"/>
      <c r="I574" s="236"/>
      <c r="J574" s="40"/>
      <c r="K574" s="40"/>
      <c r="L574" s="44"/>
      <c r="M574" s="237"/>
      <c r="N574" s="238"/>
      <c r="O574" s="91"/>
      <c r="P574" s="91"/>
      <c r="Q574" s="91"/>
      <c r="R574" s="91"/>
      <c r="S574" s="91"/>
      <c r="T574" s="92"/>
      <c r="U574" s="38"/>
      <c r="V574" s="38"/>
      <c r="W574" s="38"/>
      <c r="X574" s="38"/>
      <c r="Y574" s="38"/>
      <c r="Z574" s="38"/>
      <c r="AA574" s="38"/>
      <c r="AB574" s="38"/>
      <c r="AC574" s="38"/>
      <c r="AD574" s="38"/>
      <c r="AE574" s="38"/>
      <c r="AT574" s="17" t="s">
        <v>274</v>
      </c>
      <c r="AU574" s="17" t="s">
        <v>86</v>
      </c>
    </row>
    <row r="575" s="12" customFormat="1">
      <c r="A575" s="12"/>
      <c r="B575" s="242"/>
      <c r="C575" s="243"/>
      <c r="D575" s="234" t="s">
        <v>276</v>
      </c>
      <c r="E575" s="244" t="s">
        <v>1</v>
      </c>
      <c r="F575" s="245" t="s">
        <v>3502</v>
      </c>
      <c r="G575" s="243"/>
      <c r="H575" s="246">
        <v>6</v>
      </c>
      <c r="I575" s="247"/>
      <c r="J575" s="243"/>
      <c r="K575" s="243"/>
      <c r="L575" s="248"/>
      <c r="M575" s="249"/>
      <c r="N575" s="250"/>
      <c r="O575" s="250"/>
      <c r="P575" s="250"/>
      <c r="Q575" s="250"/>
      <c r="R575" s="250"/>
      <c r="S575" s="250"/>
      <c r="T575" s="251"/>
      <c r="U575" s="12"/>
      <c r="V575" s="12"/>
      <c r="W575" s="12"/>
      <c r="X575" s="12"/>
      <c r="Y575" s="12"/>
      <c r="Z575" s="12"/>
      <c r="AA575" s="12"/>
      <c r="AB575" s="12"/>
      <c r="AC575" s="12"/>
      <c r="AD575" s="12"/>
      <c r="AE575" s="12"/>
      <c r="AT575" s="252" t="s">
        <v>276</v>
      </c>
      <c r="AU575" s="252" t="s">
        <v>86</v>
      </c>
      <c r="AV575" s="12" t="s">
        <v>86</v>
      </c>
      <c r="AW575" s="12" t="s">
        <v>32</v>
      </c>
      <c r="AX575" s="12" t="s">
        <v>84</v>
      </c>
      <c r="AY575" s="252" t="s">
        <v>251</v>
      </c>
    </row>
    <row r="576" s="2" customFormat="1" ht="24.15" customHeight="1">
      <c r="A576" s="38"/>
      <c r="B576" s="39"/>
      <c r="C576" s="220" t="s">
        <v>123</v>
      </c>
      <c r="D576" s="220" t="s">
        <v>255</v>
      </c>
      <c r="E576" s="221" t="s">
        <v>2056</v>
      </c>
      <c r="F576" s="222" t="s">
        <v>2057</v>
      </c>
      <c r="G576" s="223" t="s">
        <v>409</v>
      </c>
      <c r="H576" s="224">
        <v>18</v>
      </c>
      <c r="I576" s="225"/>
      <c r="J576" s="226">
        <f>ROUND(I576*H576,2)</f>
        <v>0</v>
      </c>
      <c r="K576" s="227"/>
      <c r="L576" s="44"/>
      <c r="M576" s="228" t="s">
        <v>1</v>
      </c>
      <c r="N576" s="229" t="s">
        <v>41</v>
      </c>
      <c r="O576" s="91"/>
      <c r="P576" s="230">
        <f>O576*H576</f>
        <v>0</v>
      </c>
      <c r="Q576" s="230">
        <v>0.00058</v>
      </c>
      <c r="R576" s="230">
        <f>Q576*H576</f>
        <v>0.01044</v>
      </c>
      <c r="S576" s="230">
        <v>0</v>
      </c>
      <c r="T576" s="231">
        <f>S576*H576</f>
        <v>0</v>
      </c>
      <c r="U576" s="38"/>
      <c r="V576" s="38"/>
      <c r="W576" s="38"/>
      <c r="X576" s="38"/>
      <c r="Y576" s="38"/>
      <c r="Z576" s="38"/>
      <c r="AA576" s="38"/>
      <c r="AB576" s="38"/>
      <c r="AC576" s="38"/>
      <c r="AD576" s="38"/>
      <c r="AE576" s="38"/>
      <c r="AR576" s="232" t="s">
        <v>1605</v>
      </c>
      <c r="AT576" s="232" t="s">
        <v>255</v>
      </c>
      <c r="AU576" s="232" t="s">
        <v>86</v>
      </c>
      <c r="AY576" s="17" t="s">
        <v>251</v>
      </c>
      <c r="BE576" s="233">
        <f>IF(N576="základní",J576,0)</f>
        <v>0</v>
      </c>
      <c r="BF576" s="233">
        <f>IF(N576="snížená",J576,0)</f>
        <v>0</v>
      </c>
      <c r="BG576" s="233">
        <f>IF(N576="zákl. přenesená",J576,0)</f>
        <v>0</v>
      </c>
      <c r="BH576" s="233">
        <f>IF(N576="sníž. přenesená",J576,0)</f>
        <v>0</v>
      </c>
      <c r="BI576" s="233">
        <f>IF(N576="nulová",J576,0)</f>
        <v>0</v>
      </c>
      <c r="BJ576" s="17" t="s">
        <v>84</v>
      </c>
      <c r="BK576" s="233">
        <f>ROUND(I576*H576,2)</f>
        <v>0</v>
      </c>
      <c r="BL576" s="17" t="s">
        <v>1605</v>
      </c>
      <c r="BM576" s="232" t="s">
        <v>3503</v>
      </c>
    </row>
    <row r="577" s="2" customFormat="1">
      <c r="A577" s="38"/>
      <c r="B577" s="39"/>
      <c r="C577" s="40"/>
      <c r="D577" s="234" t="s">
        <v>260</v>
      </c>
      <c r="E577" s="40"/>
      <c r="F577" s="235" t="s">
        <v>2059</v>
      </c>
      <c r="G577" s="40"/>
      <c r="H577" s="40"/>
      <c r="I577" s="236"/>
      <c r="J577" s="40"/>
      <c r="K577" s="40"/>
      <c r="L577" s="44"/>
      <c r="M577" s="237"/>
      <c r="N577" s="238"/>
      <c r="O577" s="91"/>
      <c r="P577" s="91"/>
      <c r="Q577" s="91"/>
      <c r="R577" s="91"/>
      <c r="S577" s="91"/>
      <c r="T577" s="92"/>
      <c r="U577" s="38"/>
      <c r="V577" s="38"/>
      <c r="W577" s="38"/>
      <c r="X577" s="38"/>
      <c r="Y577" s="38"/>
      <c r="Z577" s="38"/>
      <c r="AA577" s="38"/>
      <c r="AB577" s="38"/>
      <c r="AC577" s="38"/>
      <c r="AD577" s="38"/>
      <c r="AE577" s="38"/>
      <c r="AT577" s="17" t="s">
        <v>260</v>
      </c>
      <c r="AU577" s="17" t="s">
        <v>86</v>
      </c>
    </row>
    <row r="578" s="2" customFormat="1">
      <c r="A578" s="38"/>
      <c r="B578" s="39"/>
      <c r="C578" s="40"/>
      <c r="D578" s="240" t="s">
        <v>274</v>
      </c>
      <c r="E578" s="40"/>
      <c r="F578" s="241" t="s">
        <v>2060</v>
      </c>
      <c r="G578" s="40"/>
      <c r="H578" s="40"/>
      <c r="I578" s="236"/>
      <c r="J578" s="40"/>
      <c r="K578" s="40"/>
      <c r="L578" s="44"/>
      <c r="M578" s="237"/>
      <c r="N578" s="238"/>
      <c r="O578" s="91"/>
      <c r="P578" s="91"/>
      <c r="Q578" s="91"/>
      <c r="R578" s="91"/>
      <c r="S578" s="91"/>
      <c r="T578" s="92"/>
      <c r="U578" s="38"/>
      <c r="V578" s="38"/>
      <c r="W578" s="38"/>
      <c r="X578" s="38"/>
      <c r="Y578" s="38"/>
      <c r="Z578" s="38"/>
      <c r="AA578" s="38"/>
      <c r="AB578" s="38"/>
      <c r="AC578" s="38"/>
      <c r="AD578" s="38"/>
      <c r="AE578" s="38"/>
      <c r="AT578" s="17" t="s">
        <v>274</v>
      </c>
      <c r="AU578" s="17" t="s">
        <v>86</v>
      </c>
    </row>
    <row r="579" s="12" customFormat="1">
      <c r="A579" s="12"/>
      <c r="B579" s="242"/>
      <c r="C579" s="243"/>
      <c r="D579" s="234" t="s">
        <v>276</v>
      </c>
      <c r="E579" s="244" t="s">
        <v>1</v>
      </c>
      <c r="F579" s="245" t="s">
        <v>3504</v>
      </c>
      <c r="G579" s="243"/>
      <c r="H579" s="246">
        <v>18</v>
      </c>
      <c r="I579" s="247"/>
      <c r="J579" s="243"/>
      <c r="K579" s="243"/>
      <c r="L579" s="248"/>
      <c r="M579" s="249"/>
      <c r="N579" s="250"/>
      <c r="O579" s="250"/>
      <c r="P579" s="250"/>
      <c r="Q579" s="250"/>
      <c r="R579" s="250"/>
      <c r="S579" s="250"/>
      <c r="T579" s="251"/>
      <c r="U579" s="12"/>
      <c r="V579" s="12"/>
      <c r="W579" s="12"/>
      <c r="X579" s="12"/>
      <c r="Y579" s="12"/>
      <c r="Z579" s="12"/>
      <c r="AA579" s="12"/>
      <c r="AB579" s="12"/>
      <c r="AC579" s="12"/>
      <c r="AD579" s="12"/>
      <c r="AE579" s="12"/>
      <c r="AT579" s="252" t="s">
        <v>276</v>
      </c>
      <c r="AU579" s="252" t="s">
        <v>86</v>
      </c>
      <c r="AV579" s="12" t="s">
        <v>86</v>
      </c>
      <c r="AW579" s="12" t="s">
        <v>32</v>
      </c>
      <c r="AX579" s="12" t="s">
        <v>84</v>
      </c>
      <c r="AY579" s="252" t="s">
        <v>251</v>
      </c>
    </row>
    <row r="580" s="2" customFormat="1" ht="24.15" customHeight="1">
      <c r="A580" s="38"/>
      <c r="B580" s="39"/>
      <c r="C580" s="220" t="s">
        <v>135</v>
      </c>
      <c r="D580" s="220" t="s">
        <v>255</v>
      </c>
      <c r="E580" s="221" t="s">
        <v>2064</v>
      </c>
      <c r="F580" s="222" t="s">
        <v>2065</v>
      </c>
      <c r="G580" s="223" t="s">
        <v>409</v>
      </c>
      <c r="H580" s="224">
        <v>18</v>
      </c>
      <c r="I580" s="225"/>
      <c r="J580" s="226">
        <f>ROUND(I580*H580,2)</f>
        <v>0</v>
      </c>
      <c r="K580" s="227"/>
      <c r="L580" s="44"/>
      <c r="M580" s="228" t="s">
        <v>1</v>
      </c>
      <c r="N580" s="229" t="s">
        <v>41</v>
      </c>
      <c r="O580" s="91"/>
      <c r="P580" s="230">
        <f>O580*H580</f>
        <v>0</v>
      </c>
      <c r="Q580" s="230">
        <v>0</v>
      </c>
      <c r="R580" s="230">
        <f>Q580*H580</f>
        <v>0</v>
      </c>
      <c r="S580" s="230">
        <v>0</v>
      </c>
      <c r="T580" s="231">
        <f>S580*H580</f>
        <v>0</v>
      </c>
      <c r="U580" s="38"/>
      <c r="V580" s="38"/>
      <c r="W580" s="38"/>
      <c r="X580" s="38"/>
      <c r="Y580" s="38"/>
      <c r="Z580" s="38"/>
      <c r="AA580" s="38"/>
      <c r="AB580" s="38"/>
      <c r="AC580" s="38"/>
      <c r="AD580" s="38"/>
      <c r="AE580" s="38"/>
      <c r="AR580" s="232" t="s">
        <v>1605</v>
      </c>
      <c r="AT580" s="232" t="s">
        <v>255</v>
      </c>
      <c r="AU580" s="232" t="s">
        <v>86</v>
      </c>
      <c r="AY580" s="17" t="s">
        <v>251</v>
      </c>
      <c r="BE580" s="233">
        <f>IF(N580="základní",J580,0)</f>
        <v>0</v>
      </c>
      <c r="BF580" s="233">
        <f>IF(N580="snížená",J580,0)</f>
        <v>0</v>
      </c>
      <c r="BG580" s="233">
        <f>IF(N580="zákl. přenesená",J580,0)</f>
        <v>0</v>
      </c>
      <c r="BH580" s="233">
        <f>IF(N580="sníž. přenesená",J580,0)</f>
        <v>0</v>
      </c>
      <c r="BI580" s="233">
        <f>IF(N580="nulová",J580,0)</f>
        <v>0</v>
      </c>
      <c r="BJ580" s="17" t="s">
        <v>84</v>
      </c>
      <c r="BK580" s="233">
        <f>ROUND(I580*H580,2)</f>
        <v>0</v>
      </c>
      <c r="BL580" s="17" t="s">
        <v>1605</v>
      </c>
      <c r="BM580" s="232" t="s">
        <v>3505</v>
      </c>
    </row>
    <row r="581" s="2" customFormat="1">
      <c r="A581" s="38"/>
      <c r="B581" s="39"/>
      <c r="C581" s="40"/>
      <c r="D581" s="234" t="s">
        <v>260</v>
      </c>
      <c r="E581" s="40"/>
      <c r="F581" s="235" t="s">
        <v>2067</v>
      </c>
      <c r="G581" s="40"/>
      <c r="H581" s="40"/>
      <c r="I581" s="236"/>
      <c r="J581" s="40"/>
      <c r="K581" s="40"/>
      <c r="L581" s="44"/>
      <c r="M581" s="237"/>
      <c r="N581" s="238"/>
      <c r="O581" s="91"/>
      <c r="P581" s="91"/>
      <c r="Q581" s="91"/>
      <c r="R581" s="91"/>
      <c r="S581" s="91"/>
      <c r="T581" s="92"/>
      <c r="U581" s="38"/>
      <c r="V581" s="38"/>
      <c r="W581" s="38"/>
      <c r="X581" s="38"/>
      <c r="Y581" s="38"/>
      <c r="Z581" s="38"/>
      <c r="AA581" s="38"/>
      <c r="AB581" s="38"/>
      <c r="AC581" s="38"/>
      <c r="AD581" s="38"/>
      <c r="AE581" s="38"/>
      <c r="AT581" s="17" t="s">
        <v>260</v>
      </c>
      <c r="AU581" s="17" t="s">
        <v>86</v>
      </c>
    </row>
    <row r="582" s="2" customFormat="1">
      <c r="A582" s="38"/>
      <c r="B582" s="39"/>
      <c r="C582" s="40"/>
      <c r="D582" s="240" t="s">
        <v>274</v>
      </c>
      <c r="E582" s="40"/>
      <c r="F582" s="241" t="s">
        <v>2068</v>
      </c>
      <c r="G582" s="40"/>
      <c r="H582" s="40"/>
      <c r="I582" s="236"/>
      <c r="J582" s="40"/>
      <c r="K582" s="40"/>
      <c r="L582" s="44"/>
      <c r="M582" s="237"/>
      <c r="N582" s="238"/>
      <c r="O582" s="91"/>
      <c r="P582" s="91"/>
      <c r="Q582" s="91"/>
      <c r="R582" s="91"/>
      <c r="S582" s="91"/>
      <c r="T582" s="92"/>
      <c r="U582" s="38"/>
      <c r="V582" s="38"/>
      <c r="W582" s="38"/>
      <c r="X582" s="38"/>
      <c r="Y582" s="38"/>
      <c r="Z582" s="38"/>
      <c r="AA582" s="38"/>
      <c r="AB582" s="38"/>
      <c r="AC582" s="38"/>
      <c r="AD582" s="38"/>
      <c r="AE582" s="38"/>
      <c r="AT582" s="17" t="s">
        <v>274</v>
      </c>
      <c r="AU582" s="17" t="s">
        <v>86</v>
      </c>
    </row>
    <row r="583" s="12" customFormat="1">
      <c r="A583" s="12"/>
      <c r="B583" s="242"/>
      <c r="C583" s="243"/>
      <c r="D583" s="234" t="s">
        <v>276</v>
      </c>
      <c r="E583" s="244" t="s">
        <v>1</v>
      </c>
      <c r="F583" s="245" t="s">
        <v>3506</v>
      </c>
      <c r="G583" s="243"/>
      <c r="H583" s="246">
        <v>18</v>
      </c>
      <c r="I583" s="247"/>
      <c r="J583" s="243"/>
      <c r="K583" s="243"/>
      <c r="L583" s="248"/>
      <c r="M583" s="249"/>
      <c r="N583" s="250"/>
      <c r="O583" s="250"/>
      <c r="P583" s="250"/>
      <c r="Q583" s="250"/>
      <c r="R583" s="250"/>
      <c r="S583" s="250"/>
      <c r="T583" s="251"/>
      <c r="U583" s="12"/>
      <c r="V583" s="12"/>
      <c r="W583" s="12"/>
      <c r="X583" s="12"/>
      <c r="Y583" s="12"/>
      <c r="Z583" s="12"/>
      <c r="AA583" s="12"/>
      <c r="AB583" s="12"/>
      <c r="AC583" s="12"/>
      <c r="AD583" s="12"/>
      <c r="AE583" s="12"/>
      <c r="AT583" s="252" t="s">
        <v>276</v>
      </c>
      <c r="AU583" s="252" t="s">
        <v>86</v>
      </c>
      <c r="AV583" s="12" t="s">
        <v>86</v>
      </c>
      <c r="AW583" s="12" t="s">
        <v>32</v>
      </c>
      <c r="AX583" s="12" t="s">
        <v>84</v>
      </c>
      <c r="AY583" s="252" t="s">
        <v>251</v>
      </c>
    </row>
    <row r="584" s="2" customFormat="1" ht="37.8" customHeight="1">
      <c r="A584" s="38"/>
      <c r="B584" s="39"/>
      <c r="C584" s="220" t="s">
        <v>147</v>
      </c>
      <c r="D584" s="220" t="s">
        <v>255</v>
      </c>
      <c r="E584" s="221" t="s">
        <v>2071</v>
      </c>
      <c r="F584" s="222" t="s">
        <v>2072</v>
      </c>
      <c r="G584" s="223" t="s">
        <v>592</v>
      </c>
      <c r="H584" s="224">
        <v>10.800000000000001</v>
      </c>
      <c r="I584" s="225"/>
      <c r="J584" s="226">
        <f>ROUND(I584*H584,2)</f>
        <v>0</v>
      </c>
      <c r="K584" s="227"/>
      <c r="L584" s="44"/>
      <c r="M584" s="228" t="s">
        <v>1</v>
      </c>
      <c r="N584" s="229" t="s">
        <v>41</v>
      </c>
      <c r="O584" s="91"/>
      <c r="P584" s="230">
        <f>O584*H584</f>
        <v>0</v>
      </c>
      <c r="Q584" s="230">
        <v>0</v>
      </c>
      <c r="R584" s="230">
        <f>Q584*H584</f>
        <v>0</v>
      </c>
      <c r="S584" s="230">
        <v>0</v>
      </c>
      <c r="T584" s="231">
        <f>S584*H584</f>
        <v>0</v>
      </c>
      <c r="U584" s="38"/>
      <c r="V584" s="38"/>
      <c r="W584" s="38"/>
      <c r="X584" s="38"/>
      <c r="Y584" s="38"/>
      <c r="Z584" s="38"/>
      <c r="AA584" s="38"/>
      <c r="AB584" s="38"/>
      <c r="AC584" s="38"/>
      <c r="AD584" s="38"/>
      <c r="AE584" s="38"/>
      <c r="AR584" s="232" t="s">
        <v>1605</v>
      </c>
      <c r="AT584" s="232" t="s">
        <v>255</v>
      </c>
      <c r="AU584" s="232" t="s">
        <v>86</v>
      </c>
      <c r="AY584" s="17" t="s">
        <v>251</v>
      </c>
      <c r="BE584" s="233">
        <f>IF(N584="základní",J584,0)</f>
        <v>0</v>
      </c>
      <c r="BF584" s="233">
        <f>IF(N584="snížená",J584,0)</f>
        <v>0</v>
      </c>
      <c r="BG584" s="233">
        <f>IF(N584="zákl. přenesená",J584,0)</f>
        <v>0</v>
      </c>
      <c r="BH584" s="233">
        <f>IF(N584="sníž. přenesená",J584,0)</f>
        <v>0</v>
      </c>
      <c r="BI584" s="233">
        <f>IF(N584="nulová",J584,0)</f>
        <v>0</v>
      </c>
      <c r="BJ584" s="17" t="s">
        <v>84</v>
      </c>
      <c r="BK584" s="233">
        <f>ROUND(I584*H584,2)</f>
        <v>0</v>
      </c>
      <c r="BL584" s="17" t="s">
        <v>1605</v>
      </c>
      <c r="BM584" s="232" t="s">
        <v>3507</v>
      </c>
    </row>
    <row r="585" s="2" customFormat="1">
      <c r="A585" s="38"/>
      <c r="B585" s="39"/>
      <c r="C585" s="40"/>
      <c r="D585" s="234" t="s">
        <v>260</v>
      </c>
      <c r="E585" s="40"/>
      <c r="F585" s="235" t="s">
        <v>2074</v>
      </c>
      <c r="G585" s="40"/>
      <c r="H585" s="40"/>
      <c r="I585" s="236"/>
      <c r="J585" s="40"/>
      <c r="K585" s="40"/>
      <c r="L585" s="44"/>
      <c r="M585" s="237"/>
      <c r="N585" s="238"/>
      <c r="O585" s="91"/>
      <c r="P585" s="91"/>
      <c r="Q585" s="91"/>
      <c r="R585" s="91"/>
      <c r="S585" s="91"/>
      <c r="T585" s="92"/>
      <c r="U585" s="38"/>
      <c r="V585" s="38"/>
      <c r="W585" s="38"/>
      <c r="X585" s="38"/>
      <c r="Y585" s="38"/>
      <c r="Z585" s="38"/>
      <c r="AA585" s="38"/>
      <c r="AB585" s="38"/>
      <c r="AC585" s="38"/>
      <c r="AD585" s="38"/>
      <c r="AE585" s="38"/>
      <c r="AT585" s="17" t="s">
        <v>260</v>
      </c>
      <c r="AU585" s="17" t="s">
        <v>86</v>
      </c>
    </row>
    <row r="586" s="2" customFormat="1">
      <c r="A586" s="38"/>
      <c r="B586" s="39"/>
      <c r="C586" s="40"/>
      <c r="D586" s="240" t="s">
        <v>274</v>
      </c>
      <c r="E586" s="40"/>
      <c r="F586" s="241" t="s">
        <v>2075</v>
      </c>
      <c r="G586" s="40"/>
      <c r="H586" s="40"/>
      <c r="I586" s="236"/>
      <c r="J586" s="40"/>
      <c r="K586" s="40"/>
      <c r="L586" s="44"/>
      <c r="M586" s="237"/>
      <c r="N586" s="238"/>
      <c r="O586" s="91"/>
      <c r="P586" s="91"/>
      <c r="Q586" s="91"/>
      <c r="R586" s="91"/>
      <c r="S586" s="91"/>
      <c r="T586" s="92"/>
      <c r="U586" s="38"/>
      <c r="V586" s="38"/>
      <c r="W586" s="38"/>
      <c r="X586" s="38"/>
      <c r="Y586" s="38"/>
      <c r="Z586" s="38"/>
      <c r="AA586" s="38"/>
      <c r="AB586" s="38"/>
      <c r="AC586" s="38"/>
      <c r="AD586" s="38"/>
      <c r="AE586" s="38"/>
      <c r="AT586" s="17" t="s">
        <v>274</v>
      </c>
      <c r="AU586" s="17" t="s">
        <v>86</v>
      </c>
    </row>
    <row r="587" s="13" customFormat="1">
      <c r="A587" s="13"/>
      <c r="B587" s="253"/>
      <c r="C587" s="254"/>
      <c r="D587" s="234" t="s">
        <v>276</v>
      </c>
      <c r="E587" s="255" t="s">
        <v>1</v>
      </c>
      <c r="F587" s="256" t="s">
        <v>2076</v>
      </c>
      <c r="G587" s="254"/>
      <c r="H587" s="255" t="s">
        <v>1</v>
      </c>
      <c r="I587" s="257"/>
      <c r="J587" s="254"/>
      <c r="K587" s="254"/>
      <c r="L587" s="258"/>
      <c r="M587" s="259"/>
      <c r="N587" s="260"/>
      <c r="O587" s="260"/>
      <c r="P587" s="260"/>
      <c r="Q587" s="260"/>
      <c r="R587" s="260"/>
      <c r="S587" s="260"/>
      <c r="T587" s="261"/>
      <c r="U587" s="13"/>
      <c r="V587" s="13"/>
      <c r="W587" s="13"/>
      <c r="X587" s="13"/>
      <c r="Y587" s="13"/>
      <c r="Z587" s="13"/>
      <c r="AA587" s="13"/>
      <c r="AB587" s="13"/>
      <c r="AC587" s="13"/>
      <c r="AD587" s="13"/>
      <c r="AE587" s="13"/>
      <c r="AT587" s="262" t="s">
        <v>276</v>
      </c>
      <c r="AU587" s="262" t="s">
        <v>86</v>
      </c>
      <c r="AV587" s="13" t="s">
        <v>84</v>
      </c>
      <c r="AW587" s="13" t="s">
        <v>32</v>
      </c>
      <c r="AX587" s="13" t="s">
        <v>76</v>
      </c>
      <c r="AY587" s="262" t="s">
        <v>251</v>
      </c>
    </row>
    <row r="588" s="12" customFormat="1">
      <c r="A588" s="12"/>
      <c r="B588" s="242"/>
      <c r="C588" s="243"/>
      <c r="D588" s="234" t="s">
        <v>276</v>
      </c>
      <c r="E588" s="244" t="s">
        <v>1</v>
      </c>
      <c r="F588" s="245" t="s">
        <v>3508</v>
      </c>
      <c r="G588" s="243"/>
      <c r="H588" s="246">
        <v>10.800000000000001</v>
      </c>
      <c r="I588" s="247"/>
      <c r="J588" s="243"/>
      <c r="K588" s="243"/>
      <c r="L588" s="248"/>
      <c r="M588" s="249"/>
      <c r="N588" s="250"/>
      <c r="O588" s="250"/>
      <c r="P588" s="250"/>
      <c r="Q588" s="250"/>
      <c r="R588" s="250"/>
      <c r="S588" s="250"/>
      <c r="T588" s="251"/>
      <c r="U588" s="12"/>
      <c r="V588" s="12"/>
      <c r="W588" s="12"/>
      <c r="X588" s="12"/>
      <c r="Y588" s="12"/>
      <c r="Z588" s="12"/>
      <c r="AA588" s="12"/>
      <c r="AB588" s="12"/>
      <c r="AC588" s="12"/>
      <c r="AD588" s="12"/>
      <c r="AE588" s="12"/>
      <c r="AT588" s="252" t="s">
        <v>276</v>
      </c>
      <c r="AU588" s="252" t="s">
        <v>86</v>
      </c>
      <c r="AV588" s="12" t="s">
        <v>86</v>
      </c>
      <c r="AW588" s="12" t="s">
        <v>32</v>
      </c>
      <c r="AX588" s="12" t="s">
        <v>76</v>
      </c>
      <c r="AY588" s="252" t="s">
        <v>251</v>
      </c>
    </row>
    <row r="589" s="15" customFormat="1">
      <c r="A589" s="15"/>
      <c r="B589" s="274"/>
      <c r="C589" s="275"/>
      <c r="D589" s="234" t="s">
        <v>276</v>
      </c>
      <c r="E589" s="276" t="s">
        <v>1</v>
      </c>
      <c r="F589" s="277" t="s">
        <v>423</v>
      </c>
      <c r="G589" s="275"/>
      <c r="H589" s="278">
        <v>10.800000000000001</v>
      </c>
      <c r="I589" s="279"/>
      <c r="J589" s="275"/>
      <c r="K589" s="275"/>
      <c r="L589" s="280"/>
      <c r="M589" s="281"/>
      <c r="N589" s="282"/>
      <c r="O589" s="282"/>
      <c r="P589" s="282"/>
      <c r="Q589" s="282"/>
      <c r="R589" s="282"/>
      <c r="S589" s="282"/>
      <c r="T589" s="283"/>
      <c r="U589" s="15"/>
      <c r="V589" s="15"/>
      <c r="W589" s="15"/>
      <c r="X589" s="15"/>
      <c r="Y589" s="15"/>
      <c r="Z589" s="15"/>
      <c r="AA589" s="15"/>
      <c r="AB589" s="15"/>
      <c r="AC589" s="15"/>
      <c r="AD589" s="15"/>
      <c r="AE589" s="15"/>
      <c r="AT589" s="284" t="s">
        <v>276</v>
      </c>
      <c r="AU589" s="284" t="s">
        <v>86</v>
      </c>
      <c r="AV589" s="15" t="s">
        <v>254</v>
      </c>
      <c r="AW589" s="15" t="s">
        <v>32</v>
      </c>
      <c r="AX589" s="15" t="s">
        <v>84</v>
      </c>
      <c r="AY589" s="284" t="s">
        <v>251</v>
      </c>
    </row>
    <row r="590" s="2" customFormat="1" ht="37.8" customHeight="1">
      <c r="A590" s="38"/>
      <c r="B590" s="39"/>
      <c r="C590" s="220" t="s">
        <v>150</v>
      </c>
      <c r="D590" s="220" t="s">
        <v>255</v>
      </c>
      <c r="E590" s="221" t="s">
        <v>2079</v>
      </c>
      <c r="F590" s="222" t="s">
        <v>2080</v>
      </c>
      <c r="G590" s="223" t="s">
        <v>592</v>
      </c>
      <c r="H590" s="224">
        <v>10.800000000000001</v>
      </c>
      <c r="I590" s="225"/>
      <c r="J590" s="226">
        <f>ROUND(I590*H590,2)</f>
        <v>0</v>
      </c>
      <c r="K590" s="227"/>
      <c r="L590" s="44"/>
      <c r="M590" s="228" t="s">
        <v>1</v>
      </c>
      <c r="N590" s="229" t="s">
        <v>41</v>
      </c>
      <c r="O590" s="91"/>
      <c r="P590" s="230">
        <f>O590*H590</f>
        <v>0</v>
      </c>
      <c r="Q590" s="230">
        <v>0</v>
      </c>
      <c r="R590" s="230">
        <f>Q590*H590</f>
        <v>0</v>
      </c>
      <c r="S590" s="230">
        <v>0</v>
      </c>
      <c r="T590" s="231">
        <f>S590*H590</f>
        <v>0</v>
      </c>
      <c r="U590" s="38"/>
      <c r="V590" s="38"/>
      <c r="W590" s="38"/>
      <c r="X590" s="38"/>
      <c r="Y590" s="38"/>
      <c r="Z590" s="38"/>
      <c r="AA590" s="38"/>
      <c r="AB590" s="38"/>
      <c r="AC590" s="38"/>
      <c r="AD590" s="38"/>
      <c r="AE590" s="38"/>
      <c r="AR590" s="232" t="s">
        <v>1605</v>
      </c>
      <c r="AT590" s="232" t="s">
        <v>255</v>
      </c>
      <c r="AU590" s="232" t="s">
        <v>86</v>
      </c>
      <c r="AY590" s="17" t="s">
        <v>251</v>
      </c>
      <c r="BE590" s="233">
        <f>IF(N590="základní",J590,0)</f>
        <v>0</v>
      </c>
      <c r="BF590" s="233">
        <f>IF(N590="snížená",J590,0)</f>
        <v>0</v>
      </c>
      <c r="BG590" s="233">
        <f>IF(N590="zákl. přenesená",J590,0)</f>
        <v>0</v>
      </c>
      <c r="BH590" s="233">
        <f>IF(N590="sníž. přenesená",J590,0)</f>
        <v>0</v>
      </c>
      <c r="BI590" s="233">
        <f>IF(N590="nulová",J590,0)</f>
        <v>0</v>
      </c>
      <c r="BJ590" s="17" t="s">
        <v>84</v>
      </c>
      <c r="BK590" s="233">
        <f>ROUND(I590*H590,2)</f>
        <v>0</v>
      </c>
      <c r="BL590" s="17" t="s">
        <v>1605</v>
      </c>
      <c r="BM590" s="232" t="s">
        <v>3509</v>
      </c>
    </row>
    <row r="591" s="2" customFormat="1">
      <c r="A591" s="38"/>
      <c r="B591" s="39"/>
      <c r="C591" s="40"/>
      <c r="D591" s="234" t="s">
        <v>260</v>
      </c>
      <c r="E591" s="40"/>
      <c r="F591" s="235" t="s">
        <v>2082</v>
      </c>
      <c r="G591" s="40"/>
      <c r="H591" s="40"/>
      <c r="I591" s="236"/>
      <c r="J591" s="40"/>
      <c r="K591" s="40"/>
      <c r="L591" s="44"/>
      <c r="M591" s="237"/>
      <c r="N591" s="238"/>
      <c r="O591" s="91"/>
      <c r="P591" s="91"/>
      <c r="Q591" s="91"/>
      <c r="R591" s="91"/>
      <c r="S591" s="91"/>
      <c r="T591" s="92"/>
      <c r="U591" s="38"/>
      <c r="V591" s="38"/>
      <c r="W591" s="38"/>
      <c r="X591" s="38"/>
      <c r="Y591" s="38"/>
      <c r="Z591" s="38"/>
      <c r="AA591" s="38"/>
      <c r="AB591" s="38"/>
      <c r="AC591" s="38"/>
      <c r="AD591" s="38"/>
      <c r="AE591" s="38"/>
      <c r="AT591" s="17" t="s">
        <v>260</v>
      </c>
      <c r="AU591" s="17" t="s">
        <v>86</v>
      </c>
    </row>
    <row r="592" s="2" customFormat="1">
      <c r="A592" s="38"/>
      <c r="B592" s="39"/>
      <c r="C592" s="40"/>
      <c r="D592" s="240" t="s">
        <v>274</v>
      </c>
      <c r="E592" s="40"/>
      <c r="F592" s="241" t="s">
        <v>2083</v>
      </c>
      <c r="G592" s="40"/>
      <c r="H592" s="40"/>
      <c r="I592" s="236"/>
      <c r="J592" s="40"/>
      <c r="K592" s="40"/>
      <c r="L592" s="44"/>
      <c r="M592" s="237"/>
      <c r="N592" s="238"/>
      <c r="O592" s="91"/>
      <c r="P592" s="91"/>
      <c r="Q592" s="91"/>
      <c r="R592" s="91"/>
      <c r="S592" s="91"/>
      <c r="T592" s="92"/>
      <c r="U592" s="38"/>
      <c r="V592" s="38"/>
      <c r="W592" s="38"/>
      <c r="X592" s="38"/>
      <c r="Y592" s="38"/>
      <c r="Z592" s="38"/>
      <c r="AA592" s="38"/>
      <c r="AB592" s="38"/>
      <c r="AC592" s="38"/>
      <c r="AD592" s="38"/>
      <c r="AE592" s="38"/>
      <c r="AT592" s="17" t="s">
        <v>274</v>
      </c>
      <c r="AU592" s="17" t="s">
        <v>86</v>
      </c>
    </row>
    <row r="593" s="12" customFormat="1">
      <c r="A593" s="12"/>
      <c r="B593" s="242"/>
      <c r="C593" s="243"/>
      <c r="D593" s="234" t="s">
        <v>276</v>
      </c>
      <c r="E593" s="244" t="s">
        <v>1</v>
      </c>
      <c r="F593" s="245" t="s">
        <v>3510</v>
      </c>
      <c r="G593" s="243"/>
      <c r="H593" s="246">
        <v>10.800000000000001</v>
      </c>
      <c r="I593" s="247"/>
      <c r="J593" s="243"/>
      <c r="K593" s="243"/>
      <c r="L593" s="248"/>
      <c r="M593" s="249"/>
      <c r="N593" s="250"/>
      <c r="O593" s="250"/>
      <c r="P593" s="250"/>
      <c r="Q593" s="250"/>
      <c r="R593" s="250"/>
      <c r="S593" s="250"/>
      <c r="T593" s="251"/>
      <c r="U593" s="12"/>
      <c r="V593" s="12"/>
      <c r="W593" s="12"/>
      <c r="X593" s="12"/>
      <c r="Y593" s="12"/>
      <c r="Z593" s="12"/>
      <c r="AA593" s="12"/>
      <c r="AB593" s="12"/>
      <c r="AC593" s="12"/>
      <c r="AD593" s="12"/>
      <c r="AE593" s="12"/>
      <c r="AT593" s="252" t="s">
        <v>276</v>
      </c>
      <c r="AU593" s="252" t="s">
        <v>86</v>
      </c>
      <c r="AV593" s="12" t="s">
        <v>86</v>
      </c>
      <c r="AW593" s="12" t="s">
        <v>32</v>
      </c>
      <c r="AX593" s="12" t="s">
        <v>84</v>
      </c>
      <c r="AY593" s="252" t="s">
        <v>251</v>
      </c>
    </row>
    <row r="594" s="2" customFormat="1" ht="37.8" customHeight="1">
      <c r="A594" s="38"/>
      <c r="B594" s="39"/>
      <c r="C594" s="220" t="s">
        <v>1841</v>
      </c>
      <c r="D594" s="220" t="s">
        <v>255</v>
      </c>
      <c r="E594" s="221" t="s">
        <v>2086</v>
      </c>
      <c r="F594" s="222" t="s">
        <v>2087</v>
      </c>
      <c r="G594" s="223" t="s">
        <v>592</v>
      </c>
      <c r="H594" s="224">
        <v>205.19999999999999</v>
      </c>
      <c r="I594" s="225"/>
      <c r="J594" s="226">
        <f>ROUND(I594*H594,2)</f>
        <v>0</v>
      </c>
      <c r="K594" s="227"/>
      <c r="L594" s="44"/>
      <c r="M594" s="228" t="s">
        <v>1</v>
      </c>
      <c r="N594" s="229" t="s">
        <v>41</v>
      </c>
      <c r="O594" s="91"/>
      <c r="P594" s="230">
        <f>O594*H594</f>
        <v>0</v>
      </c>
      <c r="Q594" s="230">
        <v>0</v>
      </c>
      <c r="R594" s="230">
        <f>Q594*H594</f>
        <v>0</v>
      </c>
      <c r="S594" s="230">
        <v>0</v>
      </c>
      <c r="T594" s="231">
        <f>S594*H594</f>
        <v>0</v>
      </c>
      <c r="U594" s="38"/>
      <c r="V594" s="38"/>
      <c r="W594" s="38"/>
      <c r="X594" s="38"/>
      <c r="Y594" s="38"/>
      <c r="Z594" s="38"/>
      <c r="AA594" s="38"/>
      <c r="AB594" s="38"/>
      <c r="AC594" s="38"/>
      <c r="AD594" s="38"/>
      <c r="AE594" s="38"/>
      <c r="AR594" s="232" t="s">
        <v>1605</v>
      </c>
      <c r="AT594" s="232" t="s">
        <v>255</v>
      </c>
      <c r="AU594" s="232" t="s">
        <v>86</v>
      </c>
      <c r="AY594" s="17" t="s">
        <v>251</v>
      </c>
      <c r="BE594" s="233">
        <f>IF(N594="základní",J594,0)</f>
        <v>0</v>
      </c>
      <c r="BF594" s="233">
        <f>IF(N594="snížená",J594,0)</f>
        <v>0</v>
      </c>
      <c r="BG594" s="233">
        <f>IF(N594="zákl. přenesená",J594,0)</f>
        <v>0</v>
      </c>
      <c r="BH594" s="233">
        <f>IF(N594="sníž. přenesená",J594,0)</f>
        <v>0</v>
      </c>
      <c r="BI594" s="233">
        <f>IF(N594="nulová",J594,0)</f>
        <v>0</v>
      </c>
      <c r="BJ594" s="17" t="s">
        <v>84</v>
      </c>
      <c r="BK594" s="233">
        <f>ROUND(I594*H594,2)</f>
        <v>0</v>
      </c>
      <c r="BL594" s="17" t="s">
        <v>1605</v>
      </c>
      <c r="BM594" s="232" t="s">
        <v>3511</v>
      </c>
    </row>
    <row r="595" s="2" customFormat="1">
      <c r="A595" s="38"/>
      <c r="B595" s="39"/>
      <c r="C595" s="40"/>
      <c r="D595" s="234" t="s">
        <v>260</v>
      </c>
      <c r="E595" s="40"/>
      <c r="F595" s="235" t="s">
        <v>2089</v>
      </c>
      <c r="G595" s="40"/>
      <c r="H595" s="40"/>
      <c r="I595" s="236"/>
      <c r="J595" s="40"/>
      <c r="K595" s="40"/>
      <c r="L595" s="44"/>
      <c r="M595" s="237"/>
      <c r="N595" s="238"/>
      <c r="O595" s="91"/>
      <c r="P595" s="91"/>
      <c r="Q595" s="91"/>
      <c r="R595" s="91"/>
      <c r="S595" s="91"/>
      <c r="T595" s="92"/>
      <c r="U595" s="38"/>
      <c r="V595" s="38"/>
      <c r="W595" s="38"/>
      <c r="X595" s="38"/>
      <c r="Y595" s="38"/>
      <c r="Z595" s="38"/>
      <c r="AA595" s="38"/>
      <c r="AB595" s="38"/>
      <c r="AC595" s="38"/>
      <c r="AD595" s="38"/>
      <c r="AE595" s="38"/>
      <c r="AT595" s="17" t="s">
        <v>260</v>
      </c>
      <c r="AU595" s="17" t="s">
        <v>86</v>
      </c>
    </row>
    <row r="596" s="2" customFormat="1">
      <c r="A596" s="38"/>
      <c r="B596" s="39"/>
      <c r="C596" s="40"/>
      <c r="D596" s="240" t="s">
        <v>274</v>
      </c>
      <c r="E596" s="40"/>
      <c r="F596" s="241" t="s">
        <v>2090</v>
      </c>
      <c r="G596" s="40"/>
      <c r="H596" s="40"/>
      <c r="I596" s="236"/>
      <c r="J596" s="40"/>
      <c r="K596" s="40"/>
      <c r="L596" s="44"/>
      <c r="M596" s="237"/>
      <c r="N596" s="238"/>
      <c r="O596" s="91"/>
      <c r="P596" s="91"/>
      <c r="Q596" s="91"/>
      <c r="R596" s="91"/>
      <c r="S596" s="91"/>
      <c r="T596" s="92"/>
      <c r="U596" s="38"/>
      <c r="V596" s="38"/>
      <c r="W596" s="38"/>
      <c r="X596" s="38"/>
      <c r="Y596" s="38"/>
      <c r="Z596" s="38"/>
      <c r="AA596" s="38"/>
      <c r="AB596" s="38"/>
      <c r="AC596" s="38"/>
      <c r="AD596" s="38"/>
      <c r="AE596" s="38"/>
      <c r="AT596" s="17" t="s">
        <v>274</v>
      </c>
      <c r="AU596" s="17" t="s">
        <v>86</v>
      </c>
    </row>
    <row r="597" s="12" customFormat="1">
      <c r="A597" s="12"/>
      <c r="B597" s="242"/>
      <c r="C597" s="243"/>
      <c r="D597" s="234" t="s">
        <v>276</v>
      </c>
      <c r="E597" s="244" t="s">
        <v>1</v>
      </c>
      <c r="F597" s="245" t="s">
        <v>3512</v>
      </c>
      <c r="G597" s="243"/>
      <c r="H597" s="246">
        <v>205.19999999999999</v>
      </c>
      <c r="I597" s="247"/>
      <c r="J597" s="243"/>
      <c r="K597" s="243"/>
      <c r="L597" s="248"/>
      <c r="M597" s="249"/>
      <c r="N597" s="250"/>
      <c r="O597" s="250"/>
      <c r="P597" s="250"/>
      <c r="Q597" s="250"/>
      <c r="R597" s="250"/>
      <c r="S597" s="250"/>
      <c r="T597" s="251"/>
      <c r="U597" s="12"/>
      <c r="V597" s="12"/>
      <c r="W597" s="12"/>
      <c r="X597" s="12"/>
      <c r="Y597" s="12"/>
      <c r="Z597" s="12"/>
      <c r="AA597" s="12"/>
      <c r="AB597" s="12"/>
      <c r="AC597" s="12"/>
      <c r="AD597" s="12"/>
      <c r="AE597" s="12"/>
      <c r="AT597" s="252" t="s">
        <v>276</v>
      </c>
      <c r="AU597" s="252" t="s">
        <v>86</v>
      </c>
      <c r="AV597" s="12" t="s">
        <v>86</v>
      </c>
      <c r="AW597" s="12" t="s">
        <v>32</v>
      </c>
      <c r="AX597" s="12" t="s">
        <v>84</v>
      </c>
      <c r="AY597" s="252" t="s">
        <v>251</v>
      </c>
    </row>
    <row r="598" s="2" customFormat="1" ht="24.15" customHeight="1">
      <c r="A598" s="38"/>
      <c r="B598" s="39"/>
      <c r="C598" s="220" t="s">
        <v>1845</v>
      </c>
      <c r="D598" s="220" t="s">
        <v>255</v>
      </c>
      <c r="E598" s="221" t="s">
        <v>2093</v>
      </c>
      <c r="F598" s="222" t="s">
        <v>2094</v>
      </c>
      <c r="G598" s="223" t="s">
        <v>681</v>
      </c>
      <c r="H598" s="224">
        <v>19.440000000000001</v>
      </c>
      <c r="I598" s="225"/>
      <c r="J598" s="226">
        <f>ROUND(I598*H598,2)</f>
        <v>0</v>
      </c>
      <c r="K598" s="227"/>
      <c r="L598" s="44"/>
      <c r="M598" s="228" t="s">
        <v>1</v>
      </c>
      <c r="N598" s="229" t="s">
        <v>41</v>
      </c>
      <c r="O598" s="91"/>
      <c r="P598" s="230">
        <f>O598*H598</f>
        <v>0</v>
      </c>
      <c r="Q598" s="230">
        <v>0</v>
      </c>
      <c r="R598" s="230">
        <f>Q598*H598</f>
        <v>0</v>
      </c>
      <c r="S598" s="230">
        <v>0</v>
      </c>
      <c r="T598" s="231">
        <f>S598*H598</f>
        <v>0</v>
      </c>
      <c r="U598" s="38"/>
      <c r="V598" s="38"/>
      <c r="W598" s="38"/>
      <c r="X598" s="38"/>
      <c r="Y598" s="38"/>
      <c r="Z598" s="38"/>
      <c r="AA598" s="38"/>
      <c r="AB598" s="38"/>
      <c r="AC598" s="38"/>
      <c r="AD598" s="38"/>
      <c r="AE598" s="38"/>
      <c r="AR598" s="232" t="s">
        <v>1605</v>
      </c>
      <c r="AT598" s="232" t="s">
        <v>255</v>
      </c>
      <c r="AU598" s="232" t="s">
        <v>86</v>
      </c>
      <c r="AY598" s="17" t="s">
        <v>251</v>
      </c>
      <c r="BE598" s="233">
        <f>IF(N598="základní",J598,0)</f>
        <v>0</v>
      </c>
      <c r="BF598" s="233">
        <f>IF(N598="snížená",J598,0)</f>
        <v>0</v>
      </c>
      <c r="BG598" s="233">
        <f>IF(N598="zákl. přenesená",J598,0)</f>
        <v>0</v>
      </c>
      <c r="BH598" s="233">
        <f>IF(N598="sníž. přenesená",J598,0)</f>
        <v>0</v>
      </c>
      <c r="BI598" s="233">
        <f>IF(N598="nulová",J598,0)</f>
        <v>0</v>
      </c>
      <c r="BJ598" s="17" t="s">
        <v>84</v>
      </c>
      <c r="BK598" s="233">
        <f>ROUND(I598*H598,2)</f>
        <v>0</v>
      </c>
      <c r="BL598" s="17" t="s">
        <v>1605</v>
      </c>
      <c r="BM598" s="232" t="s">
        <v>3513</v>
      </c>
    </row>
    <row r="599" s="2" customFormat="1">
      <c r="A599" s="38"/>
      <c r="B599" s="39"/>
      <c r="C599" s="40"/>
      <c r="D599" s="234" t="s">
        <v>260</v>
      </c>
      <c r="E599" s="40"/>
      <c r="F599" s="235" t="s">
        <v>2096</v>
      </c>
      <c r="G599" s="40"/>
      <c r="H599" s="40"/>
      <c r="I599" s="236"/>
      <c r="J599" s="40"/>
      <c r="K599" s="40"/>
      <c r="L599" s="44"/>
      <c r="M599" s="237"/>
      <c r="N599" s="238"/>
      <c r="O599" s="91"/>
      <c r="P599" s="91"/>
      <c r="Q599" s="91"/>
      <c r="R599" s="91"/>
      <c r="S599" s="91"/>
      <c r="T599" s="92"/>
      <c r="U599" s="38"/>
      <c r="V599" s="38"/>
      <c r="W599" s="38"/>
      <c r="X599" s="38"/>
      <c r="Y599" s="38"/>
      <c r="Z599" s="38"/>
      <c r="AA599" s="38"/>
      <c r="AB599" s="38"/>
      <c r="AC599" s="38"/>
      <c r="AD599" s="38"/>
      <c r="AE599" s="38"/>
      <c r="AT599" s="17" t="s">
        <v>260</v>
      </c>
      <c r="AU599" s="17" t="s">
        <v>86</v>
      </c>
    </row>
    <row r="600" s="2" customFormat="1">
      <c r="A600" s="38"/>
      <c r="B600" s="39"/>
      <c r="C600" s="40"/>
      <c r="D600" s="240" t="s">
        <v>274</v>
      </c>
      <c r="E600" s="40"/>
      <c r="F600" s="241" t="s">
        <v>2097</v>
      </c>
      <c r="G600" s="40"/>
      <c r="H600" s="40"/>
      <c r="I600" s="236"/>
      <c r="J600" s="40"/>
      <c r="K600" s="40"/>
      <c r="L600" s="44"/>
      <c r="M600" s="237"/>
      <c r="N600" s="238"/>
      <c r="O600" s="91"/>
      <c r="P600" s="91"/>
      <c r="Q600" s="91"/>
      <c r="R600" s="91"/>
      <c r="S600" s="91"/>
      <c r="T600" s="92"/>
      <c r="U600" s="38"/>
      <c r="V600" s="38"/>
      <c r="W600" s="38"/>
      <c r="X600" s="38"/>
      <c r="Y600" s="38"/>
      <c r="Z600" s="38"/>
      <c r="AA600" s="38"/>
      <c r="AB600" s="38"/>
      <c r="AC600" s="38"/>
      <c r="AD600" s="38"/>
      <c r="AE600" s="38"/>
      <c r="AT600" s="17" t="s">
        <v>274</v>
      </c>
      <c r="AU600" s="17" t="s">
        <v>86</v>
      </c>
    </row>
    <row r="601" s="12" customFormat="1">
      <c r="A601" s="12"/>
      <c r="B601" s="242"/>
      <c r="C601" s="243"/>
      <c r="D601" s="234" t="s">
        <v>276</v>
      </c>
      <c r="E601" s="244" t="s">
        <v>1</v>
      </c>
      <c r="F601" s="245" t="s">
        <v>3514</v>
      </c>
      <c r="G601" s="243"/>
      <c r="H601" s="246">
        <v>19.440000000000001</v>
      </c>
      <c r="I601" s="247"/>
      <c r="J601" s="243"/>
      <c r="K601" s="243"/>
      <c r="L601" s="248"/>
      <c r="M601" s="249"/>
      <c r="N601" s="250"/>
      <c r="O601" s="250"/>
      <c r="P601" s="250"/>
      <c r="Q601" s="250"/>
      <c r="R601" s="250"/>
      <c r="S601" s="250"/>
      <c r="T601" s="251"/>
      <c r="U601" s="12"/>
      <c r="V601" s="12"/>
      <c r="W601" s="12"/>
      <c r="X601" s="12"/>
      <c r="Y601" s="12"/>
      <c r="Z601" s="12"/>
      <c r="AA601" s="12"/>
      <c r="AB601" s="12"/>
      <c r="AC601" s="12"/>
      <c r="AD601" s="12"/>
      <c r="AE601" s="12"/>
      <c r="AT601" s="252" t="s">
        <v>276</v>
      </c>
      <c r="AU601" s="252" t="s">
        <v>86</v>
      </c>
      <c r="AV601" s="12" t="s">
        <v>86</v>
      </c>
      <c r="AW601" s="12" t="s">
        <v>32</v>
      </c>
      <c r="AX601" s="12" t="s">
        <v>84</v>
      </c>
      <c r="AY601" s="252" t="s">
        <v>251</v>
      </c>
    </row>
    <row r="602" s="2" customFormat="1" ht="24.15" customHeight="1">
      <c r="A602" s="38"/>
      <c r="B602" s="39"/>
      <c r="C602" s="220" t="s">
        <v>1850</v>
      </c>
      <c r="D602" s="220" t="s">
        <v>255</v>
      </c>
      <c r="E602" s="221" t="s">
        <v>2100</v>
      </c>
      <c r="F602" s="222" t="s">
        <v>2101</v>
      </c>
      <c r="G602" s="223" t="s">
        <v>592</v>
      </c>
      <c r="H602" s="224">
        <v>10.800000000000001</v>
      </c>
      <c r="I602" s="225"/>
      <c r="J602" s="226">
        <f>ROUND(I602*H602,2)</f>
        <v>0</v>
      </c>
      <c r="K602" s="227"/>
      <c r="L602" s="44"/>
      <c r="M602" s="228" t="s">
        <v>1</v>
      </c>
      <c r="N602" s="229" t="s">
        <v>41</v>
      </c>
      <c r="O602" s="91"/>
      <c r="P602" s="230">
        <f>O602*H602</f>
        <v>0</v>
      </c>
      <c r="Q602" s="230">
        <v>0</v>
      </c>
      <c r="R602" s="230">
        <f>Q602*H602</f>
        <v>0</v>
      </c>
      <c r="S602" s="230">
        <v>0</v>
      </c>
      <c r="T602" s="231">
        <f>S602*H602</f>
        <v>0</v>
      </c>
      <c r="U602" s="38"/>
      <c r="V602" s="38"/>
      <c r="W602" s="38"/>
      <c r="X602" s="38"/>
      <c r="Y602" s="38"/>
      <c r="Z602" s="38"/>
      <c r="AA602" s="38"/>
      <c r="AB602" s="38"/>
      <c r="AC602" s="38"/>
      <c r="AD602" s="38"/>
      <c r="AE602" s="38"/>
      <c r="AR602" s="232" t="s">
        <v>1605</v>
      </c>
      <c r="AT602" s="232" t="s">
        <v>255</v>
      </c>
      <c r="AU602" s="232" t="s">
        <v>86</v>
      </c>
      <c r="AY602" s="17" t="s">
        <v>251</v>
      </c>
      <c r="BE602" s="233">
        <f>IF(N602="základní",J602,0)</f>
        <v>0</v>
      </c>
      <c r="BF602" s="233">
        <f>IF(N602="snížená",J602,0)</f>
        <v>0</v>
      </c>
      <c r="BG602" s="233">
        <f>IF(N602="zákl. přenesená",J602,0)</f>
        <v>0</v>
      </c>
      <c r="BH602" s="233">
        <f>IF(N602="sníž. přenesená",J602,0)</f>
        <v>0</v>
      </c>
      <c r="BI602" s="233">
        <f>IF(N602="nulová",J602,0)</f>
        <v>0</v>
      </c>
      <c r="BJ602" s="17" t="s">
        <v>84</v>
      </c>
      <c r="BK602" s="233">
        <f>ROUND(I602*H602,2)</f>
        <v>0</v>
      </c>
      <c r="BL602" s="17" t="s">
        <v>1605</v>
      </c>
      <c r="BM602" s="232" t="s">
        <v>3515</v>
      </c>
    </row>
    <row r="603" s="2" customFormat="1">
      <c r="A603" s="38"/>
      <c r="B603" s="39"/>
      <c r="C603" s="40"/>
      <c r="D603" s="234" t="s">
        <v>260</v>
      </c>
      <c r="E603" s="40"/>
      <c r="F603" s="235" t="s">
        <v>2103</v>
      </c>
      <c r="G603" s="40"/>
      <c r="H603" s="40"/>
      <c r="I603" s="236"/>
      <c r="J603" s="40"/>
      <c r="K603" s="40"/>
      <c r="L603" s="44"/>
      <c r="M603" s="237"/>
      <c r="N603" s="238"/>
      <c r="O603" s="91"/>
      <c r="P603" s="91"/>
      <c r="Q603" s="91"/>
      <c r="R603" s="91"/>
      <c r="S603" s="91"/>
      <c r="T603" s="92"/>
      <c r="U603" s="38"/>
      <c r="V603" s="38"/>
      <c r="W603" s="38"/>
      <c r="X603" s="38"/>
      <c r="Y603" s="38"/>
      <c r="Z603" s="38"/>
      <c r="AA603" s="38"/>
      <c r="AB603" s="38"/>
      <c r="AC603" s="38"/>
      <c r="AD603" s="38"/>
      <c r="AE603" s="38"/>
      <c r="AT603" s="17" t="s">
        <v>260</v>
      </c>
      <c r="AU603" s="17" t="s">
        <v>86</v>
      </c>
    </row>
    <row r="604" s="2" customFormat="1">
      <c r="A604" s="38"/>
      <c r="B604" s="39"/>
      <c r="C604" s="40"/>
      <c r="D604" s="240" t="s">
        <v>274</v>
      </c>
      <c r="E604" s="40"/>
      <c r="F604" s="241" t="s">
        <v>2104</v>
      </c>
      <c r="G604" s="40"/>
      <c r="H604" s="40"/>
      <c r="I604" s="236"/>
      <c r="J604" s="40"/>
      <c r="K604" s="40"/>
      <c r="L604" s="44"/>
      <c r="M604" s="237"/>
      <c r="N604" s="238"/>
      <c r="O604" s="91"/>
      <c r="P604" s="91"/>
      <c r="Q604" s="91"/>
      <c r="R604" s="91"/>
      <c r="S604" s="91"/>
      <c r="T604" s="92"/>
      <c r="U604" s="38"/>
      <c r="V604" s="38"/>
      <c r="W604" s="38"/>
      <c r="X604" s="38"/>
      <c r="Y604" s="38"/>
      <c r="Z604" s="38"/>
      <c r="AA604" s="38"/>
      <c r="AB604" s="38"/>
      <c r="AC604" s="38"/>
      <c r="AD604" s="38"/>
      <c r="AE604" s="38"/>
      <c r="AT604" s="17" t="s">
        <v>274</v>
      </c>
      <c r="AU604" s="17" t="s">
        <v>86</v>
      </c>
    </row>
    <row r="605" s="12" customFormat="1">
      <c r="A605" s="12"/>
      <c r="B605" s="242"/>
      <c r="C605" s="243"/>
      <c r="D605" s="234" t="s">
        <v>276</v>
      </c>
      <c r="E605" s="244" t="s">
        <v>1</v>
      </c>
      <c r="F605" s="245" t="s">
        <v>3516</v>
      </c>
      <c r="G605" s="243"/>
      <c r="H605" s="246">
        <v>10.800000000000001</v>
      </c>
      <c r="I605" s="247"/>
      <c r="J605" s="243"/>
      <c r="K605" s="243"/>
      <c r="L605" s="248"/>
      <c r="M605" s="249"/>
      <c r="N605" s="250"/>
      <c r="O605" s="250"/>
      <c r="P605" s="250"/>
      <c r="Q605" s="250"/>
      <c r="R605" s="250"/>
      <c r="S605" s="250"/>
      <c r="T605" s="251"/>
      <c r="U605" s="12"/>
      <c r="V605" s="12"/>
      <c r="W605" s="12"/>
      <c r="X605" s="12"/>
      <c r="Y605" s="12"/>
      <c r="Z605" s="12"/>
      <c r="AA605" s="12"/>
      <c r="AB605" s="12"/>
      <c r="AC605" s="12"/>
      <c r="AD605" s="12"/>
      <c r="AE605" s="12"/>
      <c r="AT605" s="252" t="s">
        <v>276</v>
      </c>
      <c r="AU605" s="252" t="s">
        <v>86</v>
      </c>
      <c r="AV605" s="12" t="s">
        <v>86</v>
      </c>
      <c r="AW605" s="12" t="s">
        <v>32</v>
      </c>
      <c r="AX605" s="12" t="s">
        <v>84</v>
      </c>
      <c r="AY605" s="252" t="s">
        <v>251</v>
      </c>
    </row>
    <row r="606" s="2" customFormat="1" ht="24.15" customHeight="1">
      <c r="A606" s="38"/>
      <c r="B606" s="39"/>
      <c r="C606" s="220" t="s">
        <v>1856</v>
      </c>
      <c r="D606" s="220" t="s">
        <v>255</v>
      </c>
      <c r="E606" s="221" t="s">
        <v>2124</v>
      </c>
      <c r="F606" s="222" t="s">
        <v>2125</v>
      </c>
      <c r="G606" s="223" t="s">
        <v>802</v>
      </c>
      <c r="H606" s="224">
        <v>6</v>
      </c>
      <c r="I606" s="225"/>
      <c r="J606" s="226">
        <f>ROUND(I606*H606,2)</f>
        <v>0</v>
      </c>
      <c r="K606" s="227"/>
      <c r="L606" s="44"/>
      <c r="M606" s="228" t="s">
        <v>1</v>
      </c>
      <c r="N606" s="229" t="s">
        <v>41</v>
      </c>
      <c r="O606" s="91"/>
      <c r="P606" s="230">
        <f>O606*H606</f>
        <v>0</v>
      </c>
      <c r="Q606" s="230">
        <v>0</v>
      </c>
      <c r="R606" s="230">
        <f>Q606*H606</f>
        <v>0</v>
      </c>
      <c r="S606" s="230">
        <v>0</v>
      </c>
      <c r="T606" s="231">
        <f>S606*H606</f>
        <v>0</v>
      </c>
      <c r="U606" s="38"/>
      <c r="V606" s="38"/>
      <c r="W606" s="38"/>
      <c r="X606" s="38"/>
      <c r="Y606" s="38"/>
      <c r="Z606" s="38"/>
      <c r="AA606" s="38"/>
      <c r="AB606" s="38"/>
      <c r="AC606" s="38"/>
      <c r="AD606" s="38"/>
      <c r="AE606" s="38"/>
      <c r="AR606" s="232" t="s">
        <v>1605</v>
      </c>
      <c r="AT606" s="232" t="s">
        <v>255</v>
      </c>
      <c r="AU606" s="232" t="s">
        <v>86</v>
      </c>
      <c r="AY606" s="17" t="s">
        <v>251</v>
      </c>
      <c r="BE606" s="233">
        <f>IF(N606="základní",J606,0)</f>
        <v>0</v>
      </c>
      <c r="BF606" s="233">
        <f>IF(N606="snížená",J606,0)</f>
        <v>0</v>
      </c>
      <c r="BG606" s="233">
        <f>IF(N606="zákl. přenesená",J606,0)</f>
        <v>0</v>
      </c>
      <c r="BH606" s="233">
        <f>IF(N606="sníž. přenesená",J606,0)</f>
        <v>0</v>
      </c>
      <c r="BI606" s="233">
        <f>IF(N606="nulová",J606,0)</f>
        <v>0</v>
      </c>
      <c r="BJ606" s="17" t="s">
        <v>84</v>
      </c>
      <c r="BK606" s="233">
        <f>ROUND(I606*H606,2)</f>
        <v>0</v>
      </c>
      <c r="BL606" s="17" t="s">
        <v>1605</v>
      </c>
      <c r="BM606" s="232" t="s">
        <v>3517</v>
      </c>
    </row>
    <row r="607" s="2" customFormat="1">
      <c r="A607" s="38"/>
      <c r="B607" s="39"/>
      <c r="C607" s="40"/>
      <c r="D607" s="234" t="s">
        <v>260</v>
      </c>
      <c r="E607" s="40"/>
      <c r="F607" s="235" t="s">
        <v>2127</v>
      </c>
      <c r="G607" s="40"/>
      <c r="H607" s="40"/>
      <c r="I607" s="236"/>
      <c r="J607" s="40"/>
      <c r="K607" s="40"/>
      <c r="L607" s="44"/>
      <c r="M607" s="237"/>
      <c r="N607" s="238"/>
      <c r="O607" s="91"/>
      <c r="P607" s="91"/>
      <c r="Q607" s="91"/>
      <c r="R607" s="91"/>
      <c r="S607" s="91"/>
      <c r="T607" s="92"/>
      <c r="U607" s="38"/>
      <c r="V607" s="38"/>
      <c r="W607" s="38"/>
      <c r="X607" s="38"/>
      <c r="Y607" s="38"/>
      <c r="Z607" s="38"/>
      <c r="AA607" s="38"/>
      <c r="AB607" s="38"/>
      <c r="AC607" s="38"/>
      <c r="AD607" s="38"/>
      <c r="AE607" s="38"/>
      <c r="AT607" s="17" t="s">
        <v>260</v>
      </c>
      <c r="AU607" s="17" t="s">
        <v>86</v>
      </c>
    </row>
    <row r="608" s="2" customFormat="1">
      <c r="A608" s="38"/>
      <c r="B608" s="39"/>
      <c r="C608" s="40"/>
      <c r="D608" s="240" t="s">
        <v>274</v>
      </c>
      <c r="E608" s="40"/>
      <c r="F608" s="241" t="s">
        <v>2128</v>
      </c>
      <c r="G608" s="40"/>
      <c r="H608" s="40"/>
      <c r="I608" s="236"/>
      <c r="J608" s="40"/>
      <c r="K608" s="40"/>
      <c r="L608" s="44"/>
      <c r="M608" s="237"/>
      <c r="N608" s="238"/>
      <c r="O608" s="91"/>
      <c r="P608" s="91"/>
      <c r="Q608" s="91"/>
      <c r="R608" s="91"/>
      <c r="S608" s="91"/>
      <c r="T608" s="92"/>
      <c r="U608" s="38"/>
      <c r="V608" s="38"/>
      <c r="W608" s="38"/>
      <c r="X608" s="38"/>
      <c r="Y608" s="38"/>
      <c r="Z608" s="38"/>
      <c r="AA608" s="38"/>
      <c r="AB608" s="38"/>
      <c r="AC608" s="38"/>
      <c r="AD608" s="38"/>
      <c r="AE608" s="38"/>
      <c r="AT608" s="17" t="s">
        <v>274</v>
      </c>
      <c r="AU608" s="17" t="s">
        <v>86</v>
      </c>
    </row>
    <row r="609" s="13" customFormat="1">
      <c r="A609" s="13"/>
      <c r="B609" s="253"/>
      <c r="C609" s="254"/>
      <c r="D609" s="234" t="s">
        <v>276</v>
      </c>
      <c r="E609" s="255" t="s">
        <v>1</v>
      </c>
      <c r="F609" s="256" t="s">
        <v>2112</v>
      </c>
      <c r="G609" s="254"/>
      <c r="H609" s="255" t="s">
        <v>1</v>
      </c>
      <c r="I609" s="257"/>
      <c r="J609" s="254"/>
      <c r="K609" s="254"/>
      <c r="L609" s="258"/>
      <c r="M609" s="259"/>
      <c r="N609" s="260"/>
      <c r="O609" s="260"/>
      <c r="P609" s="260"/>
      <c r="Q609" s="260"/>
      <c r="R609" s="260"/>
      <c r="S609" s="260"/>
      <c r="T609" s="261"/>
      <c r="U609" s="13"/>
      <c r="V609" s="13"/>
      <c r="W609" s="13"/>
      <c r="X609" s="13"/>
      <c r="Y609" s="13"/>
      <c r="Z609" s="13"/>
      <c r="AA609" s="13"/>
      <c r="AB609" s="13"/>
      <c r="AC609" s="13"/>
      <c r="AD609" s="13"/>
      <c r="AE609" s="13"/>
      <c r="AT609" s="262" t="s">
        <v>276</v>
      </c>
      <c r="AU609" s="262" t="s">
        <v>86</v>
      </c>
      <c r="AV609" s="13" t="s">
        <v>84</v>
      </c>
      <c r="AW609" s="13" t="s">
        <v>32</v>
      </c>
      <c r="AX609" s="13" t="s">
        <v>76</v>
      </c>
      <c r="AY609" s="262" t="s">
        <v>251</v>
      </c>
    </row>
    <row r="610" s="12" customFormat="1">
      <c r="A610" s="12"/>
      <c r="B610" s="242"/>
      <c r="C610" s="243"/>
      <c r="D610" s="234" t="s">
        <v>276</v>
      </c>
      <c r="E610" s="244" t="s">
        <v>1</v>
      </c>
      <c r="F610" s="245" t="s">
        <v>3502</v>
      </c>
      <c r="G610" s="243"/>
      <c r="H610" s="246">
        <v>6</v>
      </c>
      <c r="I610" s="247"/>
      <c r="J610" s="243"/>
      <c r="K610" s="243"/>
      <c r="L610" s="248"/>
      <c r="M610" s="249"/>
      <c r="N610" s="250"/>
      <c r="O610" s="250"/>
      <c r="P610" s="250"/>
      <c r="Q610" s="250"/>
      <c r="R610" s="250"/>
      <c r="S610" s="250"/>
      <c r="T610" s="251"/>
      <c r="U610" s="12"/>
      <c r="V610" s="12"/>
      <c r="W610" s="12"/>
      <c r="X610" s="12"/>
      <c r="Y610" s="12"/>
      <c r="Z610" s="12"/>
      <c r="AA610" s="12"/>
      <c r="AB610" s="12"/>
      <c r="AC610" s="12"/>
      <c r="AD610" s="12"/>
      <c r="AE610" s="12"/>
      <c r="AT610" s="252" t="s">
        <v>276</v>
      </c>
      <c r="AU610" s="252" t="s">
        <v>86</v>
      </c>
      <c r="AV610" s="12" t="s">
        <v>86</v>
      </c>
      <c r="AW610" s="12" t="s">
        <v>32</v>
      </c>
      <c r="AX610" s="12" t="s">
        <v>84</v>
      </c>
      <c r="AY610" s="252" t="s">
        <v>251</v>
      </c>
    </row>
    <row r="611" s="2" customFormat="1" ht="16.5" customHeight="1">
      <c r="A611" s="38"/>
      <c r="B611" s="39"/>
      <c r="C611" s="292" t="s">
        <v>1862</v>
      </c>
      <c r="D611" s="292" t="s">
        <v>1133</v>
      </c>
      <c r="E611" s="293" t="s">
        <v>2131</v>
      </c>
      <c r="F611" s="294" t="s">
        <v>2132</v>
      </c>
      <c r="G611" s="295" t="s">
        <v>681</v>
      </c>
      <c r="H611" s="296">
        <v>5.1840000000000002</v>
      </c>
      <c r="I611" s="297"/>
      <c r="J611" s="298">
        <f>ROUND(I611*H611,2)</f>
        <v>0</v>
      </c>
      <c r="K611" s="299"/>
      <c r="L611" s="300"/>
      <c r="M611" s="301" t="s">
        <v>1</v>
      </c>
      <c r="N611" s="302" t="s">
        <v>41</v>
      </c>
      <c r="O611" s="91"/>
      <c r="P611" s="230">
        <f>O611*H611</f>
        <v>0</v>
      </c>
      <c r="Q611" s="230">
        <v>1</v>
      </c>
      <c r="R611" s="230">
        <f>Q611*H611</f>
        <v>5.1840000000000002</v>
      </c>
      <c r="S611" s="230">
        <v>0</v>
      </c>
      <c r="T611" s="231">
        <f>S611*H611</f>
        <v>0</v>
      </c>
      <c r="U611" s="38"/>
      <c r="V611" s="38"/>
      <c r="W611" s="38"/>
      <c r="X611" s="38"/>
      <c r="Y611" s="38"/>
      <c r="Z611" s="38"/>
      <c r="AA611" s="38"/>
      <c r="AB611" s="38"/>
      <c r="AC611" s="38"/>
      <c r="AD611" s="38"/>
      <c r="AE611" s="38"/>
      <c r="AR611" s="232" t="s">
        <v>2030</v>
      </c>
      <c r="AT611" s="232" t="s">
        <v>1133</v>
      </c>
      <c r="AU611" s="232" t="s">
        <v>86</v>
      </c>
      <c r="AY611" s="17" t="s">
        <v>251</v>
      </c>
      <c r="BE611" s="233">
        <f>IF(N611="základní",J611,0)</f>
        <v>0</v>
      </c>
      <c r="BF611" s="233">
        <f>IF(N611="snížená",J611,0)</f>
        <v>0</v>
      </c>
      <c r="BG611" s="233">
        <f>IF(N611="zákl. přenesená",J611,0)</f>
        <v>0</v>
      </c>
      <c r="BH611" s="233">
        <f>IF(N611="sníž. přenesená",J611,0)</f>
        <v>0</v>
      </c>
      <c r="BI611" s="233">
        <f>IF(N611="nulová",J611,0)</f>
        <v>0</v>
      </c>
      <c r="BJ611" s="17" t="s">
        <v>84</v>
      </c>
      <c r="BK611" s="233">
        <f>ROUND(I611*H611,2)</f>
        <v>0</v>
      </c>
      <c r="BL611" s="17" t="s">
        <v>1605</v>
      </c>
      <c r="BM611" s="232" t="s">
        <v>3518</v>
      </c>
    </row>
    <row r="612" s="2" customFormat="1">
      <c r="A612" s="38"/>
      <c r="B612" s="39"/>
      <c r="C612" s="40"/>
      <c r="D612" s="234" t="s">
        <v>260</v>
      </c>
      <c r="E612" s="40"/>
      <c r="F612" s="235" t="s">
        <v>2132</v>
      </c>
      <c r="G612" s="40"/>
      <c r="H612" s="40"/>
      <c r="I612" s="236"/>
      <c r="J612" s="40"/>
      <c r="K612" s="40"/>
      <c r="L612" s="44"/>
      <c r="M612" s="237"/>
      <c r="N612" s="238"/>
      <c r="O612" s="91"/>
      <c r="P612" s="91"/>
      <c r="Q612" s="91"/>
      <c r="R612" s="91"/>
      <c r="S612" s="91"/>
      <c r="T612" s="92"/>
      <c r="U612" s="38"/>
      <c r="V612" s="38"/>
      <c r="W612" s="38"/>
      <c r="X612" s="38"/>
      <c r="Y612" s="38"/>
      <c r="Z612" s="38"/>
      <c r="AA612" s="38"/>
      <c r="AB612" s="38"/>
      <c r="AC612" s="38"/>
      <c r="AD612" s="38"/>
      <c r="AE612" s="38"/>
      <c r="AT612" s="17" t="s">
        <v>260</v>
      </c>
      <c r="AU612" s="17" t="s">
        <v>86</v>
      </c>
    </row>
    <row r="613" s="12" customFormat="1">
      <c r="A613" s="12"/>
      <c r="B613" s="242"/>
      <c r="C613" s="243"/>
      <c r="D613" s="234" t="s">
        <v>276</v>
      </c>
      <c r="E613" s="244" t="s">
        <v>1</v>
      </c>
      <c r="F613" s="245" t="s">
        <v>3519</v>
      </c>
      <c r="G613" s="243"/>
      <c r="H613" s="246">
        <v>2.8799999999999999</v>
      </c>
      <c r="I613" s="247"/>
      <c r="J613" s="243"/>
      <c r="K613" s="243"/>
      <c r="L613" s="248"/>
      <c r="M613" s="249"/>
      <c r="N613" s="250"/>
      <c r="O613" s="250"/>
      <c r="P613" s="250"/>
      <c r="Q613" s="250"/>
      <c r="R613" s="250"/>
      <c r="S613" s="250"/>
      <c r="T613" s="251"/>
      <c r="U613" s="12"/>
      <c r="V613" s="12"/>
      <c r="W613" s="12"/>
      <c r="X613" s="12"/>
      <c r="Y613" s="12"/>
      <c r="Z613" s="12"/>
      <c r="AA613" s="12"/>
      <c r="AB613" s="12"/>
      <c r="AC613" s="12"/>
      <c r="AD613" s="12"/>
      <c r="AE613" s="12"/>
      <c r="AT613" s="252" t="s">
        <v>276</v>
      </c>
      <c r="AU613" s="252" t="s">
        <v>86</v>
      </c>
      <c r="AV613" s="12" t="s">
        <v>86</v>
      </c>
      <c r="AW613" s="12" t="s">
        <v>32</v>
      </c>
      <c r="AX613" s="12" t="s">
        <v>84</v>
      </c>
      <c r="AY613" s="252" t="s">
        <v>251</v>
      </c>
    </row>
    <row r="614" s="12" customFormat="1">
      <c r="A614" s="12"/>
      <c r="B614" s="242"/>
      <c r="C614" s="243"/>
      <c r="D614" s="234" t="s">
        <v>276</v>
      </c>
      <c r="E614" s="243"/>
      <c r="F614" s="245" t="s">
        <v>3520</v>
      </c>
      <c r="G614" s="243"/>
      <c r="H614" s="246">
        <v>5.1840000000000002</v>
      </c>
      <c r="I614" s="247"/>
      <c r="J614" s="243"/>
      <c r="K614" s="243"/>
      <c r="L614" s="248"/>
      <c r="M614" s="249"/>
      <c r="N614" s="250"/>
      <c r="O614" s="250"/>
      <c r="P614" s="250"/>
      <c r="Q614" s="250"/>
      <c r="R614" s="250"/>
      <c r="S614" s="250"/>
      <c r="T614" s="251"/>
      <c r="U614" s="12"/>
      <c r="V614" s="12"/>
      <c r="W614" s="12"/>
      <c r="X614" s="12"/>
      <c r="Y614" s="12"/>
      <c r="Z614" s="12"/>
      <c r="AA614" s="12"/>
      <c r="AB614" s="12"/>
      <c r="AC614" s="12"/>
      <c r="AD614" s="12"/>
      <c r="AE614" s="12"/>
      <c r="AT614" s="252" t="s">
        <v>276</v>
      </c>
      <c r="AU614" s="252" t="s">
        <v>86</v>
      </c>
      <c r="AV614" s="12" t="s">
        <v>86</v>
      </c>
      <c r="AW614" s="12" t="s">
        <v>4</v>
      </c>
      <c r="AX614" s="12" t="s">
        <v>84</v>
      </c>
      <c r="AY614" s="252" t="s">
        <v>251</v>
      </c>
    </row>
    <row r="615" s="2" customFormat="1" ht="16.5" customHeight="1">
      <c r="A615" s="38"/>
      <c r="B615" s="39"/>
      <c r="C615" s="292" t="s">
        <v>1870</v>
      </c>
      <c r="D615" s="292" t="s">
        <v>1133</v>
      </c>
      <c r="E615" s="293" t="s">
        <v>2137</v>
      </c>
      <c r="F615" s="294" t="s">
        <v>2138</v>
      </c>
      <c r="G615" s="295" t="s">
        <v>681</v>
      </c>
      <c r="H615" s="296">
        <v>5.1840000000000002</v>
      </c>
      <c r="I615" s="297"/>
      <c r="J615" s="298">
        <f>ROUND(I615*H615,2)</f>
        <v>0</v>
      </c>
      <c r="K615" s="299"/>
      <c r="L615" s="300"/>
      <c r="M615" s="301" t="s">
        <v>1</v>
      </c>
      <c r="N615" s="302" t="s">
        <v>41</v>
      </c>
      <c r="O615" s="91"/>
      <c r="P615" s="230">
        <f>O615*H615</f>
        <v>0</v>
      </c>
      <c r="Q615" s="230">
        <v>1</v>
      </c>
      <c r="R615" s="230">
        <f>Q615*H615</f>
        <v>5.1840000000000002</v>
      </c>
      <c r="S615" s="230">
        <v>0</v>
      </c>
      <c r="T615" s="231">
        <f>S615*H615</f>
        <v>0</v>
      </c>
      <c r="U615" s="38"/>
      <c r="V615" s="38"/>
      <c r="W615" s="38"/>
      <c r="X615" s="38"/>
      <c r="Y615" s="38"/>
      <c r="Z615" s="38"/>
      <c r="AA615" s="38"/>
      <c r="AB615" s="38"/>
      <c r="AC615" s="38"/>
      <c r="AD615" s="38"/>
      <c r="AE615" s="38"/>
      <c r="AR615" s="232" t="s">
        <v>2030</v>
      </c>
      <c r="AT615" s="232" t="s">
        <v>1133</v>
      </c>
      <c r="AU615" s="232" t="s">
        <v>86</v>
      </c>
      <c r="AY615" s="17" t="s">
        <v>251</v>
      </c>
      <c r="BE615" s="233">
        <f>IF(N615="základní",J615,0)</f>
        <v>0</v>
      </c>
      <c r="BF615" s="233">
        <f>IF(N615="snížená",J615,0)</f>
        <v>0</v>
      </c>
      <c r="BG615" s="233">
        <f>IF(N615="zákl. přenesená",J615,0)</f>
        <v>0</v>
      </c>
      <c r="BH615" s="233">
        <f>IF(N615="sníž. přenesená",J615,0)</f>
        <v>0</v>
      </c>
      <c r="BI615" s="233">
        <f>IF(N615="nulová",J615,0)</f>
        <v>0</v>
      </c>
      <c r="BJ615" s="17" t="s">
        <v>84</v>
      </c>
      <c r="BK615" s="233">
        <f>ROUND(I615*H615,2)</f>
        <v>0</v>
      </c>
      <c r="BL615" s="17" t="s">
        <v>1605</v>
      </c>
      <c r="BM615" s="232" t="s">
        <v>3521</v>
      </c>
    </row>
    <row r="616" s="2" customFormat="1">
      <c r="A616" s="38"/>
      <c r="B616" s="39"/>
      <c r="C616" s="40"/>
      <c r="D616" s="234" t="s">
        <v>260</v>
      </c>
      <c r="E616" s="40"/>
      <c r="F616" s="235" t="s">
        <v>2138</v>
      </c>
      <c r="G616" s="40"/>
      <c r="H616" s="40"/>
      <c r="I616" s="236"/>
      <c r="J616" s="40"/>
      <c r="K616" s="40"/>
      <c r="L616" s="44"/>
      <c r="M616" s="237"/>
      <c r="N616" s="238"/>
      <c r="O616" s="91"/>
      <c r="P616" s="91"/>
      <c r="Q616" s="91"/>
      <c r="R616" s="91"/>
      <c r="S616" s="91"/>
      <c r="T616" s="92"/>
      <c r="U616" s="38"/>
      <c r="V616" s="38"/>
      <c r="W616" s="38"/>
      <c r="X616" s="38"/>
      <c r="Y616" s="38"/>
      <c r="Z616" s="38"/>
      <c r="AA616" s="38"/>
      <c r="AB616" s="38"/>
      <c r="AC616" s="38"/>
      <c r="AD616" s="38"/>
      <c r="AE616" s="38"/>
      <c r="AT616" s="17" t="s">
        <v>260</v>
      </c>
      <c r="AU616" s="17" t="s">
        <v>86</v>
      </c>
    </row>
    <row r="617" s="12" customFormat="1">
      <c r="A617" s="12"/>
      <c r="B617" s="242"/>
      <c r="C617" s="243"/>
      <c r="D617" s="234" t="s">
        <v>276</v>
      </c>
      <c r="E617" s="244" t="s">
        <v>1</v>
      </c>
      <c r="F617" s="245" t="s">
        <v>3522</v>
      </c>
      <c r="G617" s="243"/>
      <c r="H617" s="246">
        <v>2.8799999999999999</v>
      </c>
      <c r="I617" s="247"/>
      <c r="J617" s="243"/>
      <c r="K617" s="243"/>
      <c r="L617" s="248"/>
      <c r="M617" s="249"/>
      <c r="N617" s="250"/>
      <c r="O617" s="250"/>
      <c r="P617" s="250"/>
      <c r="Q617" s="250"/>
      <c r="R617" s="250"/>
      <c r="S617" s="250"/>
      <c r="T617" s="251"/>
      <c r="U617" s="12"/>
      <c r="V617" s="12"/>
      <c r="W617" s="12"/>
      <c r="X617" s="12"/>
      <c r="Y617" s="12"/>
      <c r="Z617" s="12"/>
      <c r="AA617" s="12"/>
      <c r="AB617" s="12"/>
      <c r="AC617" s="12"/>
      <c r="AD617" s="12"/>
      <c r="AE617" s="12"/>
      <c r="AT617" s="252" t="s">
        <v>276</v>
      </c>
      <c r="AU617" s="252" t="s">
        <v>86</v>
      </c>
      <c r="AV617" s="12" t="s">
        <v>86</v>
      </c>
      <c r="AW617" s="12" t="s">
        <v>32</v>
      </c>
      <c r="AX617" s="12" t="s">
        <v>84</v>
      </c>
      <c r="AY617" s="252" t="s">
        <v>251</v>
      </c>
    </row>
    <row r="618" s="12" customFormat="1">
      <c r="A618" s="12"/>
      <c r="B618" s="242"/>
      <c r="C618" s="243"/>
      <c r="D618" s="234" t="s">
        <v>276</v>
      </c>
      <c r="E618" s="243"/>
      <c r="F618" s="245" t="s">
        <v>3520</v>
      </c>
      <c r="G618" s="243"/>
      <c r="H618" s="246">
        <v>5.1840000000000002</v>
      </c>
      <c r="I618" s="247"/>
      <c r="J618" s="243"/>
      <c r="K618" s="243"/>
      <c r="L618" s="248"/>
      <c r="M618" s="285"/>
      <c r="N618" s="286"/>
      <c r="O618" s="286"/>
      <c r="P618" s="286"/>
      <c r="Q618" s="286"/>
      <c r="R618" s="286"/>
      <c r="S618" s="286"/>
      <c r="T618" s="287"/>
      <c r="U618" s="12"/>
      <c r="V618" s="12"/>
      <c r="W618" s="12"/>
      <c r="X618" s="12"/>
      <c r="Y618" s="12"/>
      <c r="Z618" s="12"/>
      <c r="AA618" s="12"/>
      <c r="AB618" s="12"/>
      <c r="AC618" s="12"/>
      <c r="AD618" s="12"/>
      <c r="AE618" s="12"/>
      <c r="AT618" s="252" t="s">
        <v>276</v>
      </c>
      <c r="AU618" s="252" t="s">
        <v>86</v>
      </c>
      <c r="AV618" s="12" t="s">
        <v>86</v>
      </c>
      <c r="AW618" s="12" t="s">
        <v>4</v>
      </c>
      <c r="AX618" s="12" t="s">
        <v>84</v>
      </c>
      <c r="AY618" s="252" t="s">
        <v>251</v>
      </c>
    </row>
    <row r="619" s="2" customFormat="1" ht="6.96" customHeight="1">
      <c r="A619" s="38"/>
      <c r="B619" s="66"/>
      <c r="C619" s="67"/>
      <c r="D619" s="67"/>
      <c r="E619" s="67"/>
      <c r="F619" s="67"/>
      <c r="G619" s="67"/>
      <c r="H619" s="67"/>
      <c r="I619" s="67"/>
      <c r="J619" s="67"/>
      <c r="K619" s="67"/>
      <c r="L619" s="44"/>
      <c r="M619" s="38"/>
      <c r="O619" s="38"/>
      <c r="P619" s="38"/>
      <c r="Q619" s="38"/>
      <c r="R619" s="38"/>
      <c r="S619" s="38"/>
      <c r="T619" s="38"/>
      <c r="U619" s="38"/>
      <c r="V619" s="38"/>
      <c r="W619" s="38"/>
      <c r="X619" s="38"/>
      <c r="Y619" s="38"/>
      <c r="Z619" s="38"/>
      <c r="AA619" s="38"/>
      <c r="AB619" s="38"/>
      <c r="AC619" s="38"/>
      <c r="AD619" s="38"/>
      <c r="AE619" s="38"/>
    </row>
  </sheetData>
  <sheetProtection sheet="1" autoFilter="0" formatColumns="0" formatRows="0" objects="1" scenarios="1" spinCount="100000" saltValue="AZD6MNtdgQGiPJCUR5PO/D1eSCd5JUKbQghJECdwmrrse1Zv0T4+R+lYFGZxKy+Aq6D2Fw3rtqRu/HiCKBtiaw==" hashValue="0QQSXYbn2D6T69udurS/fURDW+yZl6zXM+C2niEYWbq7dNSLqF9+/t+ztVw480Y4KGeDOyE9PPAe/VCHjtBG3Q==" algorithmName="SHA-512" password="CC35"/>
  <autoFilter ref="C126:K618"/>
  <mergeCells count="9">
    <mergeCell ref="E7:H7"/>
    <mergeCell ref="E9:H9"/>
    <mergeCell ref="E18:H18"/>
    <mergeCell ref="E27:H27"/>
    <mergeCell ref="E85:H85"/>
    <mergeCell ref="E87:H87"/>
    <mergeCell ref="E117:H117"/>
    <mergeCell ref="E119:H119"/>
    <mergeCell ref="L2:V2"/>
  </mergeCells>
  <hyperlinks>
    <hyperlink ref="F132" r:id="rId1" display="https://podminky.urs.cz/item/CS_URS_2024_02/122211401"/>
    <hyperlink ref="F138" r:id="rId2" display="https://podminky.urs.cz/item/CS_URS_2024_02/122251106"/>
    <hyperlink ref="F151" r:id="rId3" display="https://podminky.urs.cz/item/CS_URS_2024_02/132251103"/>
    <hyperlink ref="F157" r:id="rId4" display="https://podminky.urs.cz/item/CS_URS_2024_01/133212811"/>
    <hyperlink ref="F161" r:id="rId5" display="https://podminky.urs.cz/item/CS_URS_2022_01/162751117"/>
    <hyperlink ref="F169" r:id="rId6" display="https://podminky.urs.cz/item/CS_URS_2024_02/162751119"/>
    <hyperlink ref="F174" r:id="rId7" display="https://podminky.urs.cz/item/CS_URS_2024_02/162751137"/>
    <hyperlink ref="F179" r:id="rId8" display="https://podminky.urs.cz/item/CS_URS_2024_02/162751139"/>
    <hyperlink ref="F184" r:id="rId9" display="https://podminky.urs.cz/item/CS_URS_2024_02/167151111"/>
    <hyperlink ref="F188" r:id="rId10" display="https://podminky.urs.cz/item/CS_URS_2024_02/167151112"/>
    <hyperlink ref="F193" r:id="rId11" display="https://podminky.urs.cz/item/CS_URS_2024_02/171152101"/>
    <hyperlink ref="F198" r:id="rId12" display="https://podminky.urs.cz/item/CS_URS_2024_01/171152111"/>
    <hyperlink ref="F213" r:id="rId13" display="https://podminky.urs.cz/item/CS_URS_2024_02/171201231"/>
    <hyperlink ref="F217" r:id="rId14" display="https://podminky.urs.cz/item/CS_URS_2024_02/171251201"/>
    <hyperlink ref="F221" r:id="rId15" display="https://podminky.urs.cz/item/CS_URS_2023_01/174151101"/>
    <hyperlink ref="F226" r:id="rId16" display="https://podminky.urs.cz/item/CS_URS_2024_01/175111101"/>
    <hyperlink ref="F235" r:id="rId17" display="https://podminky.urs.cz/item/CS_URS_2024_01/175111201"/>
    <hyperlink ref="F242" r:id="rId18" display="https://podminky.urs.cz/item/CS_URS_2024_02/181311103"/>
    <hyperlink ref="F248" r:id="rId19" display="https://podminky.urs.cz/item/CS_URS_2024_02/181411131"/>
    <hyperlink ref="F255" r:id="rId20" display="https://podminky.urs.cz/item/CS_URS_2024_02/181411132"/>
    <hyperlink ref="F262" r:id="rId21" display="https://podminky.urs.cz/item/CS_URS_2024_02/181951112"/>
    <hyperlink ref="F269" r:id="rId22" display="https://podminky.urs.cz/item/CS_URS_2024_02/182311123"/>
    <hyperlink ref="F276" r:id="rId23" display="https://podminky.urs.cz/item/CS_URS_2024_02/184813521"/>
    <hyperlink ref="F280" r:id="rId24" display="https://podminky.urs.cz/item/CS_URS_2024_02/184813522"/>
    <hyperlink ref="F285" r:id="rId25" display="https://podminky.urs.cz/item/CS_URS_2024_02/211531111"/>
    <hyperlink ref="F289" r:id="rId26" display="https://podminky.urs.cz/item/CS_URS_2024_02/211971121"/>
    <hyperlink ref="F296" r:id="rId27" display="https://podminky.urs.cz/item/CS_URS_2024_01/212572121"/>
    <hyperlink ref="F301" r:id="rId28" display="https://podminky.urs.cz/item/CS_URS_2024_02/212752413"/>
    <hyperlink ref="F305" r:id="rId29" display="https://podminky.urs.cz/item/CS_URS_2024_02/213141112"/>
    <hyperlink ref="F314" r:id="rId30" display="https://podminky.urs.cz/item/CS_URS_2023_01/275313811"/>
    <hyperlink ref="F320" r:id="rId31" display="https://podminky.urs.cz/item/CS_URS_2024_02/291211111"/>
    <hyperlink ref="F328" r:id="rId32" display="https://podminky.urs.cz/item/CS_URS_2024_02/452311141"/>
    <hyperlink ref="F334" r:id="rId33" display="https://podminky.urs.cz/item/CS_URS_2024_02/564851111"/>
    <hyperlink ref="F339" r:id="rId34" display="https://podminky.urs.cz/item/CS_URS_2024_01/564861111"/>
    <hyperlink ref="F344" r:id="rId35" display="https://podminky.urs.cz/item/CS_URS_2024_02/564871011"/>
    <hyperlink ref="F348" r:id="rId36" display="https://podminky.urs.cz/item/CS_URS_2024_02/565176111"/>
    <hyperlink ref="F353" r:id="rId37" display="https://podminky.urs.cz/item/CS_URS_2024_02/567132111"/>
    <hyperlink ref="F358" r:id="rId38" display="https://podminky.urs.cz/item/CS_URS_2024_02/569851111"/>
    <hyperlink ref="F363" r:id="rId39" display="https://podminky.urs.cz/item/CS_URS_2024_02/569903311"/>
    <hyperlink ref="F368" r:id="rId40" display="https://podminky.urs.cz/item/CS_URS_2024_02/573111112"/>
    <hyperlink ref="F373" r:id="rId41" display="https://podminky.urs.cz/item/CS_URS_2023_02/573231107"/>
    <hyperlink ref="F380" r:id="rId42" display="https://podminky.urs.cz/item/CS_URS_2024_01/577134111"/>
    <hyperlink ref="F384" r:id="rId43" display="https://podminky.urs.cz/item/CS_URS_2024_02/577165112"/>
    <hyperlink ref="F389" r:id="rId44" display="https://podminky.urs.cz/item/CS_URS_2024_02/591141111"/>
    <hyperlink ref="F408" r:id="rId45" display="https://podminky.urs.cz/item/CS_URS_2024_01/871310320"/>
    <hyperlink ref="F416" r:id="rId46" display="https://podminky.urs.cz/item/CS_URS_2022_01/877310310"/>
    <hyperlink ref="F426" r:id="rId47" display="https://podminky.urs.cz/item/CS_URS_2024_02/892351111"/>
    <hyperlink ref="F430" r:id="rId48" display="https://podminky.urs.cz/item/CS_URS_2024_02/895941302"/>
    <hyperlink ref="F436" r:id="rId49" display="https://podminky.urs.cz/item/CS_URS_2024_02/895941314"/>
    <hyperlink ref="F442" r:id="rId50" display="https://podminky.urs.cz/item/CS_URS_2024_02/895941321"/>
    <hyperlink ref="F448" r:id="rId51" display="https://podminky.urs.cz/item/CS_URS_2024_02/895941322"/>
    <hyperlink ref="F455" r:id="rId52" display="https://podminky.urs.cz/item/CS_URS_2024_02/895941331"/>
    <hyperlink ref="F461" r:id="rId53" display="https://podminky.urs.cz/item/CS_URS_2024_01/899204112"/>
    <hyperlink ref="F470" r:id="rId54" display="https://podminky.urs.cz/item/CS_URS_2024_02/899633151"/>
    <hyperlink ref="F478" r:id="rId55" display="https://podminky.urs.cz/item/CS_URS_2024_02/912111112"/>
    <hyperlink ref="F506" r:id="rId56" display="https://podminky.urs.cz/item/CS_URS_2024_02/916111113"/>
    <hyperlink ref="F515" r:id="rId57" display="https://podminky.urs.cz/item/CS_URS_2024_01/916131213"/>
    <hyperlink ref="F532" r:id="rId58" display="https://podminky.urs.cz/item/CS_URS_2024_01/916991121"/>
    <hyperlink ref="F539" r:id="rId59" display="https://podminky.urs.cz/item/CS_URS_2024_01/919735111"/>
    <hyperlink ref="F547" r:id="rId60" display="https://podminky.urs.cz/item/CS_URS_2024_02/998225111"/>
    <hyperlink ref="F551" r:id="rId61" display="https://podminky.urs.cz/item/CS_URS_2024_02/230202019"/>
    <hyperlink ref="F558" r:id="rId62" display="https://podminky.urs.cz/item/CS_URS_2024_02/230202033"/>
    <hyperlink ref="F567" r:id="rId63" display="https://podminky.urs.cz/item/CS_URS_2024_02/230202038"/>
    <hyperlink ref="F574" r:id="rId64" display="https://podminky.urs.cz/item/CS_URS_2024_02/460172042"/>
    <hyperlink ref="F578" r:id="rId65" display="https://podminky.urs.cz/item/CS_URS_2024_02/460282111"/>
    <hyperlink ref="F582" r:id="rId66" display="https://podminky.urs.cz/item/CS_URS_2024_02/460282511"/>
    <hyperlink ref="F586" r:id="rId67" display="https://podminky.urs.cz/item/CS_URS_2024_02/460341112"/>
    <hyperlink ref="F592" r:id="rId68" display="https://podminky.urs.cz/item/CS_URS_2024_02/460341113"/>
    <hyperlink ref="F596" r:id="rId69" display="https://podminky.urs.cz/item/CS_URS_2024_02/460341121"/>
    <hyperlink ref="F600" r:id="rId70" display="https://podminky.urs.cz/item/CS_URS_2024_02/460361121"/>
    <hyperlink ref="F604" r:id="rId71" display="https://podminky.urs.cz/item/CS_URS_2024_02/460371121"/>
    <hyperlink ref="F608" r:id="rId72" display="https://podminky.urs.cz/item/CS_URS_2024_02/460452052"/>
  </hyperlinks>
  <pageMargins left="0.39375" right="0.39375" top="0.39375" bottom="0.39375" header="0" footer="0"/>
  <pageSetup paperSize="9" orientation="portrait" blackAndWhite="1" fitToHeight="100"/>
  <headerFooter>
    <oddFooter>&amp;CStrana &amp;P z &amp;N</oddFooter>
  </headerFooter>
  <drawing r:id="rId73"/>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152</v>
      </c>
      <c r="AZ2" s="288" t="s">
        <v>2433</v>
      </c>
      <c r="BA2" s="288" t="s">
        <v>1</v>
      </c>
      <c r="BB2" s="288" t="s">
        <v>1</v>
      </c>
      <c r="BC2" s="288" t="s">
        <v>3523</v>
      </c>
      <c r="BD2" s="288" t="s">
        <v>86</v>
      </c>
    </row>
    <row r="3" s="1" customFormat="1" ht="6.96" customHeight="1">
      <c r="B3" s="146"/>
      <c r="C3" s="147"/>
      <c r="D3" s="147"/>
      <c r="E3" s="147"/>
      <c r="F3" s="147"/>
      <c r="G3" s="147"/>
      <c r="H3" s="147"/>
      <c r="I3" s="147"/>
      <c r="J3" s="147"/>
      <c r="K3" s="147"/>
      <c r="L3" s="20"/>
      <c r="AT3" s="17" t="s">
        <v>86</v>
      </c>
      <c r="AZ3" s="288" t="s">
        <v>1165</v>
      </c>
      <c r="BA3" s="288" t="s">
        <v>1</v>
      </c>
      <c r="BB3" s="288" t="s">
        <v>1</v>
      </c>
      <c r="BC3" s="288" t="s">
        <v>3524</v>
      </c>
      <c r="BD3" s="288" t="s">
        <v>86</v>
      </c>
    </row>
    <row r="4" s="1" customFormat="1" ht="24.96" customHeight="1">
      <c r="B4" s="20"/>
      <c r="D4" s="148" t="s">
        <v>222</v>
      </c>
      <c r="L4" s="20"/>
      <c r="M4" s="149" t="s">
        <v>10</v>
      </c>
      <c r="AT4" s="17" t="s">
        <v>4</v>
      </c>
      <c r="AZ4" s="288" t="s">
        <v>2435</v>
      </c>
      <c r="BA4" s="288" t="s">
        <v>1</v>
      </c>
      <c r="BB4" s="288" t="s">
        <v>1</v>
      </c>
      <c r="BC4" s="288" t="s">
        <v>3525</v>
      </c>
      <c r="BD4" s="288" t="s">
        <v>86</v>
      </c>
    </row>
    <row r="5" s="1" customFormat="1" ht="6.96" customHeight="1">
      <c r="B5" s="20"/>
      <c r="L5" s="20"/>
      <c r="AZ5" s="288" t="s">
        <v>2437</v>
      </c>
      <c r="BA5" s="288" t="s">
        <v>1</v>
      </c>
      <c r="BB5" s="288" t="s">
        <v>1</v>
      </c>
      <c r="BC5" s="288" t="s">
        <v>3526</v>
      </c>
      <c r="BD5" s="288" t="s">
        <v>86</v>
      </c>
    </row>
    <row r="6" s="1" customFormat="1" ht="12" customHeight="1">
      <c r="B6" s="20"/>
      <c r="D6" s="150" t="s">
        <v>16</v>
      </c>
      <c r="L6" s="20"/>
      <c r="AZ6" s="288" t="s">
        <v>1167</v>
      </c>
      <c r="BA6" s="288" t="s">
        <v>1</v>
      </c>
      <c r="BB6" s="288" t="s">
        <v>1</v>
      </c>
      <c r="BC6" s="288" t="s">
        <v>1168</v>
      </c>
      <c r="BD6" s="288" t="s">
        <v>86</v>
      </c>
    </row>
    <row r="7" s="1" customFormat="1" ht="26.25" customHeight="1">
      <c r="B7" s="20"/>
      <c r="E7" s="151" t="str">
        <f>'Rekapitulace stavby'!K6</f>
        <v>Vybudování komunikací a inženýrských sítí v lokalitě Berlín 2, Frýdek-Místek</v>
      </c>
      <c r="F7" s="150"/>
      <c r="G7" s="150"/>
      <c r="H7" s="150"/>
      <c r="L7" s="20"/>
      <c r="AZ7" s="288" t="s">
        <v>1169</v>
      </c>
      <c r="BA7" s="288" t="s">
        <v>1</v>
      </c>
      <c r="BB7" s="288" t="s">
        <v>1</v>
      </c>
      <c r="BC7" s="288" t="s">
        <v>3524</v>
      </c>
      <c r="BD7" s="288" t="s">
        <v>86</v>
      </c>
    </row>
    <row r="8" s="2" customFormat="1" ht="12" customHeight="1">
      <c r="A8" s="38"/>
      <c r="B8" s="44"/>
      <c r="C8" s="38"/>
      <c r="D8" s="150" t="s">
        <v>223</v>
      </c>
      <c r="E8" s="38"/>
      <c r="F8" s="38"/>
      <c r="G8" s="38"/>
      <c r="H8" s="38"/>
      <c r="I8" s="38"/>
      <c r="J8" s="38"/>
      <c r="K8" s="38"/>
      <c r="L8" s="63"/>
      <c r="S8" s="38"/>
      <c r="T8" s="38"/>
      <c r="U8" s="38"/>
      <c r="V8" s="38"/>
      <c r="W8" s="38"/>
      <c r="X8" s="38"/>
      <c r="Y8" s="38"/>
      <c r="Z8" s="38"/>
      <c r="AA8" s="38"/>
      <c r="AB8" s="38"/>
      <c r="AC8" s="38"/>
      <c r="AD8" s="38"/>
      <c r="AE8" s="38"/>
      <c r="AZ8" s="288" t="s">
        <v>1170</v>
      </c>
      <c r="BA8" s="288" t="s">
        <v>1</v>
      </c>
      <c r="BB8" s="288" t="s">
        <v>1</v>
      </c>
      <c r="BC8" s="288" t="s">
        <v>3527</v>
      </c>
      <c r="BD8" s="288" t="s">
        <v>86</v>
      </c>
    </row>
    <row r="9" s="2" customFormat="1" ht="16.5" customHeight="1">
      <c r="A9" s="38"/>
      <c r="B9" s="44"/>
      <c r="C9" s="38"/>
      <c r="D9" s="38"/>
      <c r="E9" s="152" t="s">
        <v>3528</v>
      </c>
      <c r="F9" s="38"/>
      <c r="G9" s="38"/>
      <c r="H9" s="38"/>
      <c r="I9" s="38"/>
      <c r="J9" s="38"/>
      <c r="K9" s="38"/>
      <c r="L9" s="63"/>
      <c r="S9" s="38"/>
      <c r="T9" s="38"/>
      <c r="U9" s="38"/>
      <c r="V9" s="38"/>
      <c r="W9" s="38"/>
      <c r="X9" s="38"/>
      <c r="Y9" s="38"/>
      <c r="Z9" s="38"/>
      <c r="AA9" s="38"/>
      <c r="AB9" s="38"/>
      <c r="AC9" s="38"/>
      <c r="AD9" s="38"/>
      <c r="AE9" s="38"/>
      <c r="AZ9" s="288" t="s">
        <v>1172</v>
      </c>
      <c r="BA9" s="288" t="s">
        <v>1</v>
      </c>
      <c r="BB9" s="288" t="s">
        <v>1</v>
      </c>
      <c r="BC9" s="288" t="s">
        <v>3529</v>
      </c>
      <c r="BD9" s="288" t="s">
        <v>86</v>
      </c>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c r="AZ10" s="288" t="s">
        <v>1174</v>
      </c>
      <c r="BA10" s="288" t="s">
        <v>1</v>
      </c>
      <c r="BB10" s="288" t="s">
        <v>1</v>
      </c>
      <c r="BC10" s="288" t="s">
        <v>1069</v>
      </c>
      <c r="BD10" s="288" t="s">
        <v>86</v>
      </c>
    </row>
    <row r="11" s="2" customFormat="1" ht="12" customHeight="1">
      <c r="A11" s="38"/>
      <c r="B11" s="44"/>
      <c r="C11" s="38"/>
      <c r="D11" s="150" t="s">
        <v>18</v>
      </c>
      <c r="E11" s="38"/>
      <c r="F11" s="141" t="s">
        <v>1</v>
      </c>
      <c r="G11" s="38"/>
      <c r="H11" s="38"/>
      <c r="I11" s="150" t="s">
        <v>19</v>
      </c>
      <c r="J11" s="141" t="s">
        <v>1</v>
      </c>
      <c r="K11" s="38"/>
      <c r="L11" s="63"/>
      <c r="S11" s="38"/>
      <c r="T11" s="38"/>
      <c r="U11" s="38"/>
      <c r="V11" s="38"/>
      <c r="W11" s="38"/>
      <c r="X11" s="38"/>
      <c r="Y11" s="38"/>
      <c r="Z11" s="38"/>
      <c r="AA11" s="38"/>
      <c r="AB11" s="38"/>
      <c r="AC11" s="38"/>
      <c r="AD11" s="38"/>
      <c r="AE11" s="38"/>
      <c r="AZ11" s="288" t="s">
        <v>1176</v>
      </c>
      <c r="BA11" s="288" t="s">
        <v>1</v>
      </c>
      <c r="BB11" s="288" t="s">
        <v>1</v>
      </c>
      <c r="BC11" s="288" t="s">
        <v>1177</v>
      </c>
      <c r="BD11" s="288" t="s">
        <v>86</v>
      </c>
    </row>
    <row r="12" s="2" customFormat="1" ht="12" customHeight="1">
      <c r="A12" s="38"/>
      <c r="B12" s="44"/>
      <c r="C12" s="38"/>
      <c r="D12" s="150" t="s">
        <v>20</v>
      </c>
      <c r="E12" s="38"/>
      <c r="F12" s="141" t="s">
        <v>21</v>
      </c>
      <c r="G12" s="38"/>
      <c r="H12" s="38"/>
      <c r="I12" s="150" t="s">
        <v>22</v>
      </c>
      <c r="J12" s="153" t="str">
        <f>'Rekapitulace stavby'!AN8</f>
        <v>12. 5. 2025</v>
      </c>
      <c r="K12" s="38"/>
      <c r="L12" s="63"/>
      <c r="S12" s="38"/>
      <c r="T12" s="38"/>
      <c r="U12" s="38"/>
      <c r="V12" s="38"/>
      <c r="W12" s="38"/>
      <c r="X12" s="38"/>
      <c r="Y12" s="38"/>
      <c r="Z12" s="38"/>
      <c r="AA12" s="38"/>
      <c r="AB12" s="38"/>
      <c r="AC12" s="38"/>
      <c r="AD12" s="38"/>
      <c r="AE12" s="38"/>
      <c r="AZ12" s="288" t="s">
        <v>1179</v>
      </c>
      <c r="BA12" s="288" t="s">
        <v>1</v>
      </c>
      <c r="BB12" s="288" t="s">
        <v>1</v>
      </c>
      <c r="BC12" s="288" t="s">
        <v>1534</v>
      </c>
      <c r="BD12" s="288" t="s">
        <v>86</v>
      </c>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c r="AZ13" s="288" t="s">
        <v>1180</v>
      </c>
      <c r="BA13" s="288" t="s">
        <v>1</v>
      </c>
      <c r="BB13" s="288" t="s">
        <v>1</v>
      </c>
      <c r="BC13" s="288" t="s">
        <v>3524</v>
      </c>
      <c r="BD13" s="288" t="s">
        <v>86</v>
      </c>
    </row>
    <row r="14" s="2" customFormat="1" ht="12" customHeight="1">
      <c r="A14" s="38"/>
      <c r="B14" s="44"/>
      <c r="C14" s="38"/>
      <c r="D14" s="150" t="s">
        <v>24</v>
      </c>
      <c r="E14" s="38"/>
      <c r="F14" s="38"/>
      <c r="G14" s="38"/>
      <c r="H14" s="38"/>
      <c r="I14" s="150" t="s">
        <v>25</v>
      </c>
      <c r="J14" s="141" t="s">
        <v>1</v>
      </c>
      <c r="K14" s="38"/>
      <c r="L14" s="63"/>
      <c r="S14" s="38"/>
      <c r="T14" s="38"/>
      <c r="U14" s="38"/>
      <c r="V14" s="38"/>
      <c r="W14" s="38"/>
      <c r="X14" s="38"/>
      <c r="Y14" s="38"/>
      <c r="Z14" s="38"/>
      <c r="AA14" s="38"/>
      <c r="AB14" s="38"/>
      <c r="AC14" s="38"/>
      <c r="AD14" s="38"/>
      <c r="AE14" s="38"/>
      <c r="AZ14" s="288" t="s">
        <v>2439</v>
      </c>
      <c r="BA14" s="288" t="s">
        <v>1</v>
      </c>
      <c r="BB14" s="288" t="s">
        <v>1</v>
      </c>
      <c r="BC14" s="288" t="s">
        <v>3530</v>
      </c>
      <c r="BD14" s="288" t="s">
        <v>86</v>
      </c>
    </row>
    <row r="15" s="2" customFormat="1" ht="18" customHeight="1">
      <c r="A15" s="38"/>
      <c r="B15" s="44"/>
      <c r="C15" s="38"/>
      <c r="D15" s="38"/>
      <c r="E15" s="141" t="s">
        <v>26</v>
      </c>
      <c r="F15" s="38"/>
      <c r="G15" s="38"/>
      <c r="H15" s="38"/>
      <c r="I15" s="150" t="s">
        <v>27</v>
      </c>
      <c r="J15" s="141" t="s">
        <v>1</v>
      </c>
      <c r="K15" s="38"/>
      <c r="L15" s="63"/>
      <c r="S15" s="38"/>
      <c r="T15" s="38"/>
      <c r="U15" s="38"/>
      <c r="V15" s="38"/>
      <c r="W15" s="38"/>
      <c r="X15" s="38"/>
      <c r="Y15" s="38"/>
      <c r="Z15" s="38"/>
      <c r="AA15" s="38"/>
      <c r="AB15" s="38"/>
      <c r="AC15" s="38"/>
      <c r="AD15" s="38"/>
      <c r="AE15" s="38"/>
      <c r="AZ15" s="288" t="s">
        <v>2443</v>
      </c>
      <c r="BA15" s="288" t="s">
        <v>1</v>
      </c>
      <c r="BB15" s="288" t="s">
        <v>1</v>
      </c>
      <c r="BC15" s="288" t="s">
        <v>3531</v>
      </c>
      <c r="BD15" s="288" t="s">
        <v>86</v>
      </c>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c r="AZ16" s="288" t="s">
        <v>752</v>
      </c>
      <c r="BA16" s="288" t="s">
        <v>1</v>
      </c>
      <c r="BB16" s="288" t="s">
        <v>1</v>
      </c>
      <c r="BC16" s="288" t="s">
        <v>3532</v>
      </c>
      <c r="BD16" s="288" t="s">
        <v>86</v>
      </c>
    </row>
    <row r="17" s="2" customFormat="1" ht="12" customHeight="1">
      <c r="A17" s="38"/>
      <c r="B17" s="44"/>
      <c r="C17" s="38"/>
      <c r="D17" s="150" t="s">
        <v>28</v>
      </c>
      <c r="E17" s="38"/>
      <c r="F17" s="38"/>
      <c r="G17" s="38"/>
      <c r="H17" s="38"/>
      <c r="I17" s="150" t="s">
        <v>25</v>
      </c>
      <c r="J17" s="33" t="str">
        <f>'Rekapitulace stavby'!AN13</f>
        <v>Vyplň údaj</v>
      </c>
      <c r="K17" s="38"/>
      <c r="L17" s="63"/>
      <c r="S17" s="38"/>
      <c r="T17" s="38"/>
      <c r="U17" s="38"/>
      <c r="V17" s="38"/>
      <c r="W17" s="38"/>
      <c r="X17" s="38"/>
      <c r="Y17" s="38"/>
      <c r="Z17" s="38"/>
      <c r="AA17" s="38"/>
      <c r="AB17" s="38"/>
      <c r="AC17" s="38"/>
      <c r="AD17" s="38"/>
      <c r="AE17" s="38"/>
      <c r="AZ17" s="288" t="s">
        <v>2445</v>
      </c>
      <c r="BA17" s="288" t="s">
        <v>1</v>
      </c>
      <c r="BB17" s="288" t="s">
        <v>1</v>
      </c>
      <c r="BC17" s="288" t="s">
        <v>3533</v>
      </c>
      <c r="BD17" s="288" t="s">
        <v>86</v>
      </c>
    </row>
    <row r="18" s="2" customFormat="1" ht="18" customHeight="1">
      <c r="A18" s="38"/>
      <c r="B18" s="44"/>
      <c r="C18" s="38"/>
      <c r="D18" s="38"/>
      <c r="E18" s="33" t="str">
        <f>'Rekapitulace stavby'!E14</f>
        <v>Vyplň údaj</v>
      </c>
      <c r="F18" s="141"/>
      <c r="G18" s="141"/>
      <c r="H18" s="141"/>
      <c r="I18" s="15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50" t="s">
        <v>30</v>
      </c>
      <c r="E20" s="38"/>
      <c r="F20" s="38"/>
      <c r="G20" s="38"/>
      <c r="H20" s="38"/>
      <c r="I20" s="150" t="s">
        <v>25</v>
      </c>
      <c r="J20" s="141"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1" t="s">
        <v>31</v>
      </c>
      <c r="F21" s="38"/>
      <c r="G21" s="38"/>
      <c r="H21" s="38"/>
      <c r="I21" s="150" t="s">
        <v>27</v>
      </c>
      <c r="J21" s="141"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50" t="s">
        <v>33</v>
      </c>
      <c r="E23" s="38"/>
      <c r="F23" s="38"/>
      <c r="G23" s="38"/>
      <c r="H23" s="38"/>
      <c r="I23" s="150" t="s">
        <v>25</v>
      </c>
      <c r="J23" s="141" t="str">
        <f>IF('Rekapitulace stavby'!AN19="","",'Rekapitulace stavby'!AN19)</f>
        <v/>
      </c>
      <c r="K23" s="38"/>
      <c r="L23" s="63"/>
      <c r="S23" s="38"/>
      <c r="T23" s="38"/>
      <c r="U23" s="38"/>
      <c r="V23" s="38"/>
      <c r="W23" s="38"/>
      <c r="X23" s="38"/>
      <c r="Y23" s="38"/>
      <c r="Z23" s="38"/>
      <c r="AA23" s="38"/>
      <c r="AB23" s="38"/>
      <c r="AC23" s="38"/>
      <c r="AD23" s="38"/>
      <c r="AE23" s="38"/>
    </row>
    <row r="24" s="2" customFormat="1" ht="18" customHeight="1">
      <c r="A24" s="38"/>
      <c r="B24" s="44"/>
      <c r="C24" s="38"/>
      <c r="D24" s="38"/>
      <c r="E24" s="141" t="str">
        <f>IF('Rekapitulace stavby'!E20="","",'Rekapitulace stavby'!E20)</f>
        <v xml:space="preserve"> </v>
      </c>
      <c r="F24" s="38"/>
      <c r="G24" s="38"/>
      <c r="H24" s="38"/>
      <c r="I24" s="150" t="s">
        <v>27</v>
      </c>
      <c r="J24" s="141" t="str">
        <f>IF('Rekapitulace stavby'!AN20="","",'Rekapitulace stavby'!AN20)</f>
        <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5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54"/>
      <c r="B27" s="155"/>
      <c r="C27" s="154"/>
      <c r="D27" s="154"/>
      <c r="E27" s="156" t="s">
        <v>1</v>
      </c>
      <c r="F27" s="156"/>
      <c r="G27" s="156"/>
      <c r="H27" s="156"/>
      <c r="I27" s="154"/>
      <c r="J27" s="154"/>
      <c r="K27" s="154"/>
      <c r="L27" s="157"/>
      <c r="S27" s="154"/>
      <c r="T27" s="154"/>
      <c r="U27" s="154"/>
      <c r="V27" s="154"/>
      <c r="W27" s="154"/>
      <c r="X27" s="154"/>
      <c r="Y27" s="154"/>
      <c r="Z27" s="154"/>
      <c r="AA27" s="154"/>
      <c r="AB27" s="154"/>
      <c r="AC27" s="154"/>
      <c r="AD27" s="154"/>
      <c r="AE27" s="154"/>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58"/>
      <c r="E29" s="158"/>
      <c r="F29" s="158"/>
      <c r="G29" s="158"/>
      <c r="H29" s="158"/>
      <c r="I29" s="158"/>
      <c r="J29" s="158"/>
      <c r="K29" s="158"/>
      <c r="L29" s="63"/>
      <c r="S29" s="38"/>
      <c r="T29" s="38"/>
      <c r="U29" s="38"/>
      <c r="V29" s="38"/>
      <c r="W29" s="38"/>
      <c r="X29" s="38"/>
      <c r="Y29" s="38"/>
      <c r="Z29" s="38"/>
      <c r="AA29" s="38"/>
      <c r="AB29" s="38"/>
      <c r="AC29" s="38"/>
      <c r="AD29" s="38"/>
      <c r="AE29" s="38"/>
    </row>
    <row r="30" s="2" customFormat="1" ht="25.44" customHeight="1">
      <c r="A30" s="38"/>
      <c r="B30" s="44"/>
      <c r="C30" s="38"/>
      <c r="D30" s="159" t="s">
        <v>36</v>
      </c>
      <c r="E30" s="38"/>
      <c r="F30" s="38"/>
      <c r="G30" s="38"/>
      <c r="H30" s="38"/>
      <c r="I30" s="38"/>
      <c r="J30" s="160">
        <f>ROUND(J126, 2)</f>
        <v>0</v>
      </c>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14.4" customHeight="1">
      <c r="A32" s="38"/>
      <c r="B32" s="44"/>
      <c r="C32" s="38"/>
      <c r="D32" s="38"/>
      <c r="E32" s="38"/>
      <c r="F32" s="161" t="s">
        <v>38</v>
      </c>
      <c r="G32" s="38"/>
      <c r="H32" s="38"/>
      <c r="I32" s="161" t="s">
        <v>37</v>
      </c>
      <c r="J32" s="161" t="s">
        <v>39</v>
      </c>
      <c r="K32" s="38"/>
      <c r="L32" s="63"/>
      <c r="S32" s="38"/>
      <c r="T32" s="38"/>
      <c r="U32" s="38"/>
      <c r="V32" s="38"/>
      <c r="W32" s="38"/>
      <c r="X32" s="38"/>
      <c r="Y32" s="38"/>
      <c r="Z32" s="38"/>
      <c r="AA32" s="38"/>
      <c r="AB32" s="38"/>
      <c r="AC32" s="38"/>
      <c r="AD32" s="38"/>
      <c r="AE32" s="38"/>
    </row>
    <row r="33" s="2" customFormat="1" ht="14.4" customHeight="1">
      <c r="A33" s="38"/>
      <c r="B33" s="44"/>
      <c r="C33" s="38"/>
      <c r="D33" s="162" t="s">
        <v>40</v>
      </c>
      <c r="E33" s="150" t="s">
        <v>41</v>
      </c>
      <c r="F33" s="163">
        <f>ROUND((SUM(BE126:BE539)),  2)</f>
        <v>0</v>
      </c>
      <c r="G33" s="38"/>
      <c r="H33" s="38"/>
      <c r="I33" s="164">
        <v>0.20999999999999999</v>
      </c>
      <c r="J33" s="163">
        <f>ROUND(((SUM(BE126:BE539))*I33),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50" t="s">
        <v>42</v>
      </c>
      <c r="F34" s="163">
        <f>ROUND((SUM(BF126:BF539)),  2)</f>
        <v>0</v>
      </c>
      <c r="G34" s="38"/>
      <c r="H34" s="38"/>
      <c r="I34" s="164">
        <v>0.12</v>
      </c>
      <c r="J34" s="163">
        <f>ROUND(((SUM(BF126:BF539))*I34),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50" t="s">
        <v>43</v>
      </c>
      <c r="F35" s="163">
        <f>ROUND((SUM(BG126:BG539)),  2)</f>
        <v>0</v>
      </c>
      <c r="G35" s="38"/>
      <c r="H35" s="38"/>
      <c r="I35" s="164">
        <v>0.20999999999999999</v>
      </c>
      <c r="J35" s="163">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50" t="s">
        <v>44</v>
      </c>
      <c r="F36" s="163">
        <f>ROUND((SUM(BH126:BH539)),  2)</f>
        <v>0</v>
      </c>
      <c r="G36" s="38"/>
      <c r="H36" s="38"/>
      <c r="I36" s="164">
        <v>0.12</v>
      </c>
      <c r="J36" s="163">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45</v>
      </c>
      <c r="F37" s="163">
        <f>ROUND((SUM(BI126:BI539)),  2)</f>
        <v>0</v>
      </c>
      <c r="G37" s="38"/>
      <c r="H37" s="38"/>
      <c r="I37" s="164">
        <v>0</v>
      </c>
      <c r="J37" s="163">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65"/>
      <c r="D39" s="166" t="s">
        <v>46</v>
      </c>
      <c r="E39" s="167"/>
      <c r="F39" s="167"/>
      <c r="G39" s="168" t="s">
        <v>47</v>
      </c>
      <c r="H39" s="169" t="s">
        <v>48</v>
      </c>
      <c r="I39" s="167"/>
      <c r="J39" s="170">
        <f>SUM(J30:J37)</f>
        <v>0</v>
      </c>
      <c r="K39" s="171"/>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223</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105 - Příjezdová komunikace ke garážím</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Frýdek-Místek</v>
      </c>
      <c r="G89" s="40"/>
      <c r="H89" s="40"/>
      <c r="I89" s="32" t="s">
        <v>22</v>
      </c>
      <c r="J89" s="79" t="str">
        <f>IF(J12="","",J12)</f>
        <v>12. 5. 2025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5.15" customHeight="1">
      <c r="A91" s="38"/>
      <c r="B91" s="39"/>
      <c r="C91" s="32" t="s">
        <v>24</v>
      </c>
      <c r="D91" s="40"/>
      <c r="E91" s="40"/>
      <c r="F91" s="27" t="str">
        <f>E15</f>
        <v>Statutární město Frýdek-Místek</v>
      </c>
      <c r="G91" s="40"/>
      <c r="H91" s="40"/>
      <c r="I91" s="32" t="s">
        <v>30</v>
      </c>
      <c r="J91" s="36" t="str">
        <f>E21</f>
        <v>DOPRAPLAN s.r.o.</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 xml:space="preserve"> </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84" t="s">
        <v>226</v>
      </c>
      <c r="D94" s="185"/>
      <c r="E94" s="185"/>
      <c r="F94" s="185"/>
      <c r="G94" s="185"/>
      <c r="H94" s="185"/>
      <c r="I94" s="185"/>
      <c r="J94" s="186" t="s">
        <v>227</v>
      </c>
      <c r="K94" s="185"/>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87" t="s">
        <v>228</v>
      </c>
      <c r="D96" s="40"/>
      <c r="E96" s="40"/>
      <c r="F96" s="40"/>
      <c r="G96" s="40"/>
      <c r="H96" s="40"/>
      <c r="I96" s="40"/>
      <c r="J96" s="110">
        <f>J126</f>
        <v>0</v>
      </c>
      <c r="K96" s="40"/>
      <c r="L96" s="63"/>
      <c r="S96" s="38"/>
      <c r="T96" s="38"/>
      <c r="U96" s="38"/>
      <c r="V96" s="38"/>
      <c r="W96" s="38"/>
      <c r="X96" s="38"/>
      <c r="Y96" s="38"/>
      <c r="Z96" s="38"/>
      <c r="AA96" s="38"/>
      <c r="AB96" s="38"/>
      <c r="AC96" s="38"/>
      <c r="AD96" s="38"/>
      <c r="AE96" s="38"/>
      <c r="AU96" s="17" t="s">
        <v>229</v>
      </c>
    </row>
    <row r="97" s="9" customFormat="1" ht="24.96" customHeight="1">
      <c r="A97" s="9"/>
      <c r="B97" s="188"/>
      <c r="C97" s="189"/>
      <c r="D97" s="190" t="s">
        <v>230</v>
      </c>
      <c r="E97" s="191"/>
      <c r="F97" s="191"/>
      <c r="G97" s="191"/>
      <c r="H97" s="191"/>
      <c r="I97" s="191"/>
      <c r="J97" s="192">
        <f>J127</f>
        <v>0</v>
      </c>
      <c r="K97" s="189"/>
      <c r="L97" s="193"/>
      <c r="S97" s="9"/>
      <c r="T97" s="9"/>
      <c r="U97" s="9"/>
      <c r="V97" s="9"/>
      <c r="W97" s="9"/>
      <c r="X97" s="9"/>
      <c r="Y97" s="9"/>
      <c r="Z97" s="9"/>
      <c r="AA97" s="9"/>
      <c r="AB97" s="9"/>
      <c r="AC97" s="9"/>
      <c r="AD97" s="9"/>
      <c r="AE97" s="9"/>
    </row>
    <row r="98" s="14" customFormat="1" ht="19.92" customHeight="1">
      <c r="A98" s="14"/>
      <c r="B98" s="267"/>
      <c r="C98" s="133"/>
      <c r="D98" s="268" t="s">
        <v>405</v>
      </c>
      <c r="E98" s="269"/>
      <c r="F98" s="269"/>
      <c r="G98" s="269"/>
      <c r="H98" s="269"/>
      <c r="I98" s="269"/>
      <c r="J98" s="270">
        <f>J128</f>
        <v>0</v>
      </c>
      <c r="K98" s="133"/>
      <c r="L98" s="271"/>
      <c r="S98" s="14"/>
      <c r="T98" s="14"/>
      <c r="U98" s="14"/>
      <c r="V98" s="14"/>
      <c r="W98" s="14"/>
      <c r="X98" s="14"/>
      <c r="Y98" s="14"/>
      <c r="Z98" s="14"/>
      <c r="AA98" s="14"/>
      <c r="AB98" s="14"/>
      <c r="AC98" s="14"/>
      <c r="AD98" s="14"/>
      <c r="AE98" s="14"/>
    </row>
    <row r="99" s="14" customFormat="1" ht="19.92" customHeight="1">
      <c r="A99" s="14"/>
      <c r="B99" s="267"/>
      <c r="C99" s="133"/>
      <c r="D99" s="268" t="s">
        <v>2157</v>
      </c>
      <c r="E99" s="269"/>
      <c r="F99" s="269"/>
      <c r="G99" s="269"/>
      <c r="H99" s="269"/>
      <c r="I99" s="269"/>
      <c r="J99" s="270">
        <f>J289</f>
        <v>0</v>
      </c>
      <c r="K99" s="133"/>
      <c r="L99" s="271"/>
      <c r="S99" s="14"/>
      <c r="T99" s="14"/>
      <c r="U99" s="14"/>
      <c r="V99" s="14"/>
      <c r="W99" s="14"/>
      <c r="X99" s="14"/>
      <c r="Y99" s="14"/>
      <c r="Z99" s="14"/>
      <c r="AA99" s="14"/>
      <c r="AB99" s="14"/>
      <c r="AC99" s="14"/>
      <c r="AD99" s="14"/>
      <c r="AE99" s="14"/>
    </row>
    <row r="100" s="14" customFormat="1" ht="19.92" customHeight="1">
      <c r="A100" s="14"/>
      <c r="B100" s="267"/>
      <c r="C100" s="133"/>
      <c r="D100" s="268" t="s">
        <v>2158</v>
      </c>
      <c r="E100" s="269"/>
      <c r="F100" s="269"/>
      <c r="G100" s="269"/>
      <c r="H100" s="269"/>
      <c r="I100" s="269"/>
      <c r="J100" s="270">
        <f>J319</f>
        <v>0</v>
      </c>
      <c r="K100" s="133"/>
      <c r="L100" s="271"/>
      <c r="S100" s="14"/>
      <c r="T100" s="14"/>
      <c r="U100" s="14"/>
      <c r="V100" s="14"/>
      <c r="W100" s="14"/>
      <c r="X100" s="14"/>
      <c r="Y100" s="14"/>
      <c r="Z100" s="14"/>
      <c r="AA100" s="14"/>
      <c r="AB100" s="14"/>
      <c r="AC100" s="14"/>
      <c r="AD100" s="14"/>
      <c r="AE100" s="14"/>
    </row>
    <row r="101" s="14" customFormat="1" ht="19.92" customHeight="1">
      <c r="A101" s="14"/>
      <c r="B101" s="267"/>
      <c r="C101" s="133"/>
      <c r="D101" s="268" t="s">
        <v>2159</v>
      </c>
      <c r="E101" s="269"/>
      <c r="F101" s="269"/>
      <c r="G101" s="269"/>
      <c r="H101" s="269"/>
      <c r="I101" s="269"/>
      <c r="J101" s="270">
        <f>J325</f>
        <v>0</v>
      </c>
      <c r="K101" s="133"/>
      <c r="L101" s="271"/>
      <c r="S101" s="14"/>
      <c r="T101" s="14"/>
      <c r="U101" s="14"/>
      <c r="V101" s="14"/>
      <c r="W101" s="14"/>
      <c r="X101" s="14"/>
      <c r="Y101" s="14"/>
      <c r="Z101" s="14"/>
      <c r="AA101" s="14"/>
      <c r="AB101" s="14"/>
      <c r="AC101" s="14"/>
      <c r="AD101" s="14"/>
      <c r="AE101" s="14"/>
    </row>
    <row r="102" s="14" customFormat="1" ht="19.92" customHeight="1">
      <c r="A102" s="14"/>
      <c r="B102" s="267"/>
      <c r="C102" s="133"/>
      <c r="D102" s="268" t="s">
        <v>1188</v>
      </c>
      <c r="E102" s="269"/>
      <c r="F102" s="269"/>
      <c r="G102" s="269"/>
      <c r="H102" s="269"/>
      <c r="I102" s="269"/>
      <c r="J102" s="270">
        <f>J378</f>
        <v>0</v>
      </c>
      <c r="K102" s="133"/>
      <c r="L102" s="271"/>
      <c r="S102" s="14"/>
      <c r="T102" s="14"/>
      <c r="U102" s="14"/>
      <c r="V102" s="14"/>
      <c r="W102" s="14"/>
      <c r="X102" s="14"/>
      <c r="Y102" s="14"/>
      <c r="Z102" s="14"/>
      <c r="AA102" s="14"/>
      <c r="AB102" s="14"/>
      <c r="AC102" s="14"/>
      <c r="AD102" s="14"/>
      <c r="AE102" s="14"/>
    </row>
    <row r="103" s="14" customFormat="1" ht="19.92" customHeight="1">
      <c r="A103" s="14"/>
      <c r="B103" s="267"/>
      <c r="C103" s="133"/>
      <c r="D103" s="268" t="s">
        <v>756</v>
      </c>
      <c r="E103" s="269"/>
      <c r="F103" s="269"/>
      <c r="G103" s="269"/>
      <c r="H103" s="269"/>
      <c r="I103" s="269"/>
      <c r="J103" s="270">
        <f>J444</f>
        <v>0</v>
      </c>
      <c r="K103" s="133"/>
      <c r="L103" s="271"/>
      <c r="S103" s="14"/>
      <c r="T103" s="14"/>
      <c r="U103" s="14"/>
      <c r="V103" s="14"/>
      <c r="W103" s="14"/>
      <c r="X103" s="14"/>
      <c r="Y103" s="14"/>
      <c r="Z103" s="14"/>
      <c r="AA103" s="14"/>
      <c r="AB103" s="14"/>
      <c r="AC103" s="14"/>
      <c r="AD103" s="14"/>
      <c r="AE103" s="14"/>
    </row>
    <row r="104" s="14" customFormat="1" ht="19.92" customHeight="1">
      <c r="A104" s="14"/>
      <c r="B104" s="267"/>
      <c r="C104" s="133"/>
      <c r="D104" s="268" t="s">
        <v>757</v>
      </c>
      <c r="E104" s="269"/>
      <c r="F104" s="269"/>
      <c r="G104" s="269"/>
      <c r="H104" s="269"/>
      <c r="I104" s="269"/>
      <c r="J104" s="270">
        <f>J497</f>
        <v>0</v>
      </c>
      <c r="K104" s="133"/>
      <c r="L104" s="271"/>
      <c r="S104" s="14"/>
      <c r="T104" s="14"/>
      <c r="U104" s="14"/>
      <c r="V104" s="14"/>
      <c r="W104" s="14"/>
      <c r="X104" s="14"/>
      <c r="Y104" s="14"/>
      <c r="Z104" s="14"/>
      <c r="AA104" s="14"/>
      <c r="AB104" s="14"/>
      <c r="AC104" s="14"/>
      <c r="AD104" s="14"/>
      <c r="AE104" s="14"/>
    </row>
    <row r="105" s="9" customFormat="1" ht="24.96" customHeight="1">
      <c r="A105" s="9"/>
      <c r="B105" s="188"/>
      <c r="C105" s="189"/>
      <c r="D105" s="190" t="s">
        <v>1191</v>
      </c>
      <c r="E105" s="191"/>
      <c r="F105" s="191"/>
      <c r="G105" s="191"/>
      <c r="H105" s="191"/>
      <c r="I105" s="191"/>
      <c r="J105" s="192">
        <f>J535</f>
        <v>0</v>
      </c>
      <c r="K105" s="189"/>
      <c r="L105" s="193"/>
      <c r="S105" s="9"/>
      <c r="T105" s="9"/>
      <c r="U105" s="9"/>
      <c r="V105" s="9"/>
      <c r="W105" s="9"/>
      <c r="X105" s="9"/>
      <c r="Y105" s="9"/>
      <c r="Z105" s="9"/>
      <c r="AA105" s="9"/>
      <c r="AB105" s="9"/>
      <c r="AC105" s="9"/>
      <c r="AD105" s="9"/>
      <c r="AE105" s="9"/>
    </row>
    <row r="106" s="14" customFormat="1" ht="19.92" customHeight="1">
      <c r="A106" s="14"/>
      <c r="B106" s="267"/>
      <c r="C106" s="133"/>
      <c r="D106" s="268" t="s">
        <v>2160</v>
      </c>
      <c r="E106" s="269"/>
      <c r="F106" s="269"/>
      <c r="G106" s="269"/>
      <c r="H106" s="269"/>
      <c r="I106" s="269"/>
      <c r="J106" s="270">
        <f>J536</f>
        <v>0</v>
      </c>
      <c r="K106" s="133"/>
      <c r="L106" s="271"/>
      <c r="S106" s="14"/>
      <c r="T106" s="14"/>
      <c r="U106" s="14"/>
      <c r="V106" s="14"/>
      <c r="W106" s="14"/>
      <c r="X106" s="14"/>
      <c r="Y106" s="14"/>
      <c r="Z106" s="14"/>
      <c r="AA106" s="14"/>
      <c r="AB106" s="14"/>
      <c r="AC106" s="14"/>
      <c r="AD106" s="14"/>
      <c r="AE106" s="14"/>
    </row>
    <row r="107" s="2" customFormat="1" ht="21.84" customHeight="1">
      <c r="A107" s="38"/>
      <c r="B107" s="39"/>
      <c r="C107" s="40"/>
      <c r="D107" s="40"/>
      <c r="E107" s="40"/>
      <c r="F107" s="40"/>
      <c r="G107" s="40"/>
      <c r="H107" s="40"/>
      <c r="I107" s="40"/>
      <c r="J107" s="40"/>
      <c r="K107" s="40"/>
      <c r="L107" s="63"/>
      <c r="S107" s="38"/>
      <c r="T107" s="38"/>
      <c r="U107" s="38"/>
      <c r="V107" s="38"/>
      <c r="W107" s="38"/>
      <c r="X107" s="38"/>
      <c r="Y107" s="38"/>
      <c r="Z107" s="38"/>
      <c r="AA107" s="38"/>
      <c r="AB107" s="38"/>
      <c r="AC107" s="38"/>
      <c r="AD107" s="38"/>
      <c r="AE107" s="38"/>
    </row>
    <row r="108" s="2" customFormat="1" ht="6.96" customHeight="1">
      <c r="A108" s="38"/>
      <c r="B108" s="66"/>
      <c r="C108" s="67"/>
      <c r="D108" s="67"/>
      <c r="E108" s="67"/>
      <c r="F108" s="67"/>
      <c r="G108" s="67"/>
      <c r="H108" s="67"/>
      <c r="I108" s="67"/>
      <c r="J108" s="67"/>
      <c r="K108" s="67"/>
      <c r="L108" s="63"/>
      <c r="S108" s="38"/>
      <c r="T108" s="38"/>
      <c r="U108" s="38"/>
      <c r="V108" s="38"/>
      <c r="W108" s="38"/>
      <c r="X108" s="38"/>
      <c r="Y108" s="38"/>
      <c r="Z108" s="38"/>
      <c r="AA108" s="38"/>
      <c r="AB108" s="38"/>
      <c r="AC108" s="38"/>
      <c r="AD108" s="38"/>
      <c r="AE108" s="38"/>
    </row>
    <row r="112" s="2" customFormat="1" ht="6.96" customHeight="1">
      <c r="A112" s="38"/>
      <c r="B112" s="68"/>
      <c r="C112" s="69"/>
      <c r="D112" s="69"/>
      <c r="E112" s="69"/>
      <c r="F112" s="69"/>
      <c r="G112" s="69"/>
      <c r="H112" s="69"/>
      <c r="I112" s="69"/>
      <c r="J112" s="69"/>
      <c r="K112" s="69"/>
      <c r="L112" s="63"/>
      <c r="S112" s="38"/>
      <c r="T112" s="38"/>
      <c r="U112" s="38"/>
      <c r="V112" s="38"/>
      <c r="W112" s="38"/>
      <c r="X112" s="38"/>
      <c r="Y112" s="38"/>
      <c r="Z112" s="38"/>
      <c r="AA112" s="38"/>
      <c r="AB112" s="38"/>
      <c r="AC112" s="38"/>
      <c r="AD112" s="38"/>
      <c r="AE112" s="38"/>
    </row>
    <row r="113" s="2" customFormat="1" ht="24.96" customHeight="1">
      <c r="A113" s="38"/>
      <c r="B113" s="39"/>
      <c r="C113" s="23" t="s">
        <v>236</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6.96" customHeight="1">
      <c r="A114" s="38"/>
      <c r="B114" s="39"/>
      <c r="C114" s="40"/>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16</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26.25" customHeight="1">
      <c r="A116" s="38"/>
      <c r="B116" s="39"/>
      <c r="C116" s="40"/>
      <c r="D116" s="40"/>
      <c r="E116" s="183" t="str">
        <f>E7</f>
        <v>Vybudování komunikací a inženýrských sítí v lokalitě Berlín 2, Frýdek-Místek</v>
      </c>
      <c r="F116" s="32"/>
      <c r="G116" s="32"/>
      <c r="H116" s="32"/>
      <c r="I116" s="40"/>
      <c r="J116" s="40"/>
      <c r="K116" s="40"/>
      <c r="L116" s="63"/>
      <c r="S116" s="38"/>
      <c r="T116" s="38"/>
      <c r="U116" s="38"/>
      <c r="V116" s="38"/>
      <c r="W116" s="38"/>
      <c r="X116" s="38"/>
      <c r="Y116" s="38"/>
      <c r="Z116" s="38"/>
      <c r="AA116" s="38"/>
      <c r="AB116" s="38"/>
      <c r="AC116" s="38"/>
      <c r="AD116" s="38"/>
      <c r="AE116" s="38"/>
    </row>
    <row r="117" s="2" customFormat="1" ht="12" customHeight="1">
      <c r="A117" s="38"/>
      <c r="B117" s="39"/>
      <c r="C117" s="32" t="s">
        <v>223</v>
      </c>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6.5" customHeight="1">
      <c r="A118" s="38"/>
      <c r="B118" s="39"/>
      <c r="C118" s="40"/>
      <c r="D118" s="40"/>
      <c r="E118" s="76" t="str">
        <f>E9</f>
        <v>105 - Příjezdová komunikace ke garážím</v>
      </c>
      <c r="F118" s="40"/>
      <c r="G118" s="40"/>
      <c r="H118" s="40"/>
      <c r="I118" s="40"/>
      <c r="J118" s="40"/>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2" customHeight="1">
      <c r="A120" s="38"/>
      <c r="B120" s="39"/>
      <c r="C120" s="32" t="s">
        <v>20</v>
      </c>
      <c r="D120" s="40"/>
      <c r="E120" s="40"/>
      <c r="F120" s="27" t="str">
        <f>F12</f>
        <v>Frýdek-Místek</v>
      </c>
      <c r="G120" s="40"/>
      <c r="H120" s="40"/>
      <c r="I120" s="32" t="s">
        <v>22</v>
      </c>
      <c r="J120" s="79" t="str">
        <f>IF(J12="","",J12)</f>
        <v>12. 5. 2025</v>
      </c>
      <c r="K120" s="40"/>
      <c r="L120" s="63"/>
      <c r="S120" s="38"/>
      <c r="T120" s="38"/>
      <c r="U120" s="38"/>
      <c r="V120" s="38"/>
      <c r="W120" s="38"/>
      <c r="X120" s="38"/>
      <c r="Y120" s="38"/>
      <c r="Z120" s="38"/>
      <c r="AA120" s="38"/>
      <c r="AB120" s="38"/>
      <c r="AC120" s="38"/>
      <c r="AD120" s="38"/>
      <c r="AE120" s="38"/>
    </row>
    <row r="121" s="2" customFormat="1" ht="6.96" customHeight="1">
      <c r="A121" s="38"/>
      <c r="B121" s="39"/>
      <c r="C121" s="40"/>
      <c r="D121" s="40"/>
      <c r="E121" s="40"/>
      <c r="F121" s="40"/>
      <c r="G121" s="40"/>
      <c r="H121" s="40"/>
      <c r="I121" s="40"/>
      <c r="J121" s="40"/>
      <c r="K121" s="40"/>
      <c r="L121" s="63"/>
      <c r="S121" s="38"/>
      <c r="T121" s="38"/>
      <c r="U121" s="38"/>
      <c r="V121" s="38"/>
      <c r="W121" s="38"/>
      <c r="X121" s="38"/>
      <c r="Y121" s="38"/>
      <c r="Z121" s="38"/>
      <c r="AA121" s="38"/>
      <c r="AB121" s="38"/>
      <c r="AC121" s="38"/>
      <c r="AD121" s="38"/>
      <c r="AE121" s="38"/>
    </row>
    <row r="122" s="2" customFormat="1" ht="15.15" customHeight="1">
      <c r="A122" s="38"/>
      <c r="B122" s="39"/>
      <c r="C122" s="32" t="s">
        <v>24</v>
      </c>
      <c r="D122" s="40"/>
      <c r="E122" s="40"/>
      <c r="F122" s="27" t="str">
        <f>E15</f>
        <v>Statutární město Frýdek-Místek</v>
      </c>
      <c r="G122" s="40"/>
      <c r="H122" s="40"/>
      <c r="I122" s="32" t="s">
        <v>30</v>
      </c>
      <c r="J122" s="36" t="str">
        <f>E21</f>
        <v>DOPRAPLAN s.r.o.</v>
      </c>
      <c r="K122" s="40"/>
      <c r="L122" s="63"/>
      <c r="S122" s="38"/>
      <c r="T122" s="38"/>
      <c r="U122" s="38"/>
      <c r="V122" s="38"/>
      <c r="W122" s="38"/>
      <c r="X122" s="38"/>
      <c r="Y122" s="38"/>
      <c r="Z122" s="38"/>
      <c r="AA122" s="38"/>
      <c r="AB122" s="38"/>
      <c r="AC122" s="38"/>
      <c r="AD122" s="38"/>
      <c r="AE122" s="38"/>
    </row>
    <row r="123" s="2" customFormat="1" ht="15.15" customHeight="1">
      <c r="A123" s="38"/>
      <c r="B123" s="39"/>
      <c r="C123" s="32" t="s">
        <v>28</v>
      </c>
      <c r="D123" s="40"/>
      <c r="E123" s="40"/>
      <c r="F123" s="27" t="str">
        <f>IF(E18="","",E18)</f>
        <v>Vyplň údaj</v>
      </c>
      <c r="G123" s="40"/>
      <c r="H123" s="40"/>
      <c r="I123" s="32" t="s">
        <v>33</v>
      </c>
      <c r="J123" s="36" t="str">
        <f>E24</f>
        <v xml:space="preserve"> </v>
      </c>
      <c r="K123" s="40"/>
      <c r="L123" s="63"/>
      <c r="S123" s="38"/>
      <c r="T123" s="38"/>
      <c r="U123" s="38"/>
      <c r="V123" s="38"/>
      <c r="W123" s="38"/>
      <c r="X123" s="38"/>
      <c r="Y123" s="38"/>
      <c r="Z123" s="38"/>
      <c r="AA123" s="38"/>
      <c r="AB123" s="38"/>
      <c r="AC123" s="38"/>
      <c r="AD123" s="38"/>
      <c r="AE123" s="38"/>
    </row>
    <row r="124" s="2" customFormat="1" ht="10.32" customHeight="1">
      <c r="A124" s="38"/>
      <c r="B124" s="39"/>
      <c r="C124" s="40"/>
      <c r="D124" s="40"/>
      <c r="E124" s="40"/>
      <c r="F124" s="40"/>
      <c r="G124" s="40"/>
      <c r="H124" s="40"/>
      <c r="I124" s="40"/>
      <c r="J124" s="40"/>
      <c r="K124" s="40"/>
      <c r="L124" s="63"/>
      <c r="S124" s="38"/>
      <c r="T124" s="38"/>
      <c r="U124" s="38"/>
      <c r="V124" s="38"/>
      <c r="W124" s="38"/>
      <c r="X124" s="38"/>
      <c r="Y124" s="38"/>
      <c r="Z124" s="38"/>
      <c r="AA124" s="38"/>
      <c r="AB124" s="38"/>
      <c r="AC124" s="38"/>
      <c r="AD124" s="38"/>
      <c r="AE124" s="38"/>
    </row>
    <row r="125" s="10" customFormat="1" ht="29.28" customHeight="1">
      <c r="A125" s="194"/>
      <c r="B125" s="195"/>
      <c r="C125" s="196" t="s">
        <v>237</v>
      </c>
      <c r="D125" s="197" t="s">
        <v>61</v>
      </c>
      <c r="E125" s="197" t="s">
        <v>57</v>
      </c>
      <c r="F125" s="197" t="s">
        <v>58</v>
      </c>
      <c r="G125" s="197" t="s">
        <v>238</v>
      </c>
      <c r="H125" s="197" t="s">
        <v>239</v>
      </c>
      <c r="I125" s="197" t="s">
        <v>240</v>
      </c>
      <c r="J125" s="198" t="s">
        <v>227</v>
      </c>
      <c r="K125" s="199" t="s">
        <v>241</v>
      </c>
      <c r="L125" s="200"/>
      <c r="M125" s="100" t="s">
        <v>1</v>
      </c>
      <c r="N125" s="101" t="s">
        <v>40</v>
      </c>
      <c r="O125" s="101" t="s">
        <v>242</v>
      </c>
      <c r="P125" s="101" t="s">
        <v>243</v>
      </c>
      <c r="Q125" s="101" t="s">
        <v>244</v>
      </c>
      <c r="R125" s="101" t="s">
        <v>245</v>
      </c>
      <c r="S125" s="101" t="s">
        <v>246</v>
      </c>
      <c r="T125" s="102" t="s">
        <v>247</v>
      </c>
      <c r="U125" s="194"/>
      <c r="V125" s="194"/>
      <c r="W125" s="194"/>
      <c r="X125" s="194"/>
      <c r="Y125" s="194"/>
      <c r="Z125" s="194"/>
      <c r="AA125" s="194"/>
      <c r="AB125" s="194"/>
      <c r="AC125" s="194"/>
      <c r="AD125" s="194"/>
      <c r="AE125" s="194"/>
    </row>
    <row r="126" s="2" customFormat="1" ht="22.8" customHeight="1">
      <c r="A126" s="38"/>
      <c r="B126" s="39"/>
      <c r="C126" s="107" t="s">
        <v>248</v>
      </c>
      <c r="D126" s="40"/>
      <c r="E126" s="40"/>
      <c r="F126" s="40"/>
      <c r="G126" s="40"/>
      <c r="H126" s="40"/>
      <c r="I126" s="40"/>
      <c r="J126" s="201">
        <f>BK126</f>
        <v>0</v>
      </c>
      <c r="K126" s="40"/>
      <c r="L126" s="44"/>
      <c r="M126" s="103"/>
      <c r="N126" s="202"/>
      <c r="O126" s="104"/>
      <c r="P126" s="203">
        <f>P127+P535</f>
        <v>0</v>
      </c>
      <c r="Q126" s="104"/>
      <c r="R126" s="203">
        <f>R127+R535</f>
        <v>441.7266583</v>
      </c>
      <c r="S126" s="104"/>
      <c r="T126" s="204">
        <f>T127+T535</f>
        <v>264.71499999999997</v>
      </c>
      <c r="U126" s="38"/>
      <c r="V126" s="38"/>
      <c r="W126" s="38"/>
      <c r="X126" s="38"/>
      <c r="Y126" s="38"/>
      <c r="Z126" s="38"/>
      <c r="AA126" s="38"/>
      <c r="AB126" s="38"/>
      <c r="AC126" s="38"/>
      <c r="AD126" s="38"/>
      <c r="AE126" s="38"/>
      <c r="AT126" s="17" t="s">
        <v>75</v>
      </c>
      <c r="AU126" s="17" t="s">
        <v>229</v>
      </c>
      <c r="BK126" s="205">
        <f>BK127+BK535</f>
        <v>0</v>
      </c>
    </row>
    <row r="127" s="11" customFormat="1" ht="25.92" customHeight="1">
      <c r="A127" s="11"/>
      <c r="B127" s="206"/>
      <c r="C127" s="207"/>
      <c r="D127" s="208" t="s">
        <v>75</v>
      </c>
      <c r="E127" s="209" t="s">
        <v>249</v>
      </c>
      <c r="F127" s="209" t="s">
        <v>250</v>
      </c>
      <c r="G127" s="207"/>
      <c r="H127" s="207"/>
      <c r="I127" s="210"/>
      <c r="J127" s="211">
        <f>BK127</f>
        <v>0</v>
      </c>
      <c r="K127" s="207"/>
      <c r="L127" s="212"/>
      <c r="M127" s="213"/>
      <c r="N127" s="214"/>
      <c r="O127" s="214"/>
      <c r="P127" s="215">
        <f>P128+P289+P319+P325+P378+P444+P497</f>
        <v>0</v>
      </c>
      <c r="Q127" s="214"/>
      <c r="R127" s="215">
        <f>R128+R289+R319+R325+R378+R444+R497</f>
        <v>441.7266583</v>
      </c>
      <c r="S127" s="214"/>
      <c r="T127" s="216">
        <f>T128+T289+T319+T325+T378+T444+T497</f>
        <v>264.71499999999997</v>
      </c>
      <c r="U127" s="11"/>
      <c r="V127" s="11"/>
      <c r="W127" s="11"/>
      <c r="X127" s="11"/>
      <c r="Y127" s="11"/>
      <c r="Z127" s="11"/>
      <c r="AA127" s="11"/>
      <c r="AB127" s="11"/>
      <c r="AC127" s="11"/>
      <c r="AD127" s="11"/>
      <c r="AE127" s="11"/>
      <c r="AR127" s="217" t="s">
        <v>84</v>
      </c>
      <c r="AT127" s="218" t="s">
        <v>75</v>
      </c>
      <c r="AU127" s="218" t="s">
        <v>76</v>
      </c>
      <c r="AY127" s="217" t="s">
        <v>251</v>
      </c>
      <c r="BK127" s="219">
        <f>BK128+BK289+BK319+BK325+BK378+BK444+BK497</f>
        <v>0</v>
      </c>
    </row>
    <row r="128" s="11" customFormat="1" ht="22.8" customHeight="1">
      <c r="A128" s="11"/>
      <c r="B128" s="206"/>
      <c r="C128" s="207"/>
      <c r="D128" s="208" t="s">
        <v>75</v>
      </c>
      <c r="E128" s="272" t="s">
        <v>84</v>
      </c>
      <c r="F128" s="272" t="s">
        <v>406</v>
      </c>
      <c r="G128" s="207"/>
      <c r="H128" s="207"/>
      <c r="I128" s="210"/>
      <c r="J128" s="273">
        <f>BK128</f>
        <v>0</v>
      </c>
      <c r="K128" s="207"/>
      <c r="L128" s="212"/>
      <c r="M128" s="213"/>
      <c r="N128" s="214"/>
      <c r="O128" s="214"/>
      <c r="P128" s="215">
        <f>SUM(P129:P288)</f>
        <v>0</v>
      </c>
      <c r="Q128" s="214"/>
      <c r="R128" s="215">
        <f>SUM(R129:R288)</f>
        <v>350.47568999999999</v>
      </c>
      <c r="S128" s="214"/>
      <c r="T128" s="216">
        <f>SUM(T129:T288)</f>
        <v>264.71499999999997</v>
      </c>
      <c r="U128" s="11"/>
      <c r="V128" s="11"/>
      <c r="W128" s="11"/>
      <c r="X128" s="11"/>
      <c r="Y128" s="11"/>
      <c r="Z128" s="11"/>
      <c r="AA128" s="11"/>
      <c r="AB128" s="11"/>
      <c r="AC128" s="11"/>
      <c r="AD128" s="11"/>
      <c r="AE128" s="11"/>
      <c r="AR128" s="217" t="s">
        <v>84</v>
      </c>
      <c r="AT128" s="218" t="s">
        <v>75</v>
      </c>
      <c r="AU128" s="218" t="s">
        <v>84</v>
      </c>
      <c r="AY128" s="217" t="s">
        <v>251</v>
      </c>
      <c r="BK128" s="219">
        <f>SUM(BK129:BK288)</f>
        <v>0</v>
      </c>
    </row>
    <row r="129" s="2" customFormat="1" ht="24.15" customHeight="1">
      <c r="A129" s="38"/>
      <c r="B129" s="39"/>
      <c r="C129" s="220" t="s">
        <v>84</v>
      </c>
      <c r="D129" s="220" t="s">
        <v>255</v>
      </c>
      <c r="E129" s="221" t="s">
        <v>1195</v>
      </c>
      <c r="F129" s="222" t="s">
        <v>1196</v>
      </c>
      <c r="G129" s="223" t="s">
        <v>409</v>
      </c>
      <c r="H129" s="224">
        <v>38</v>
      </c>
      <c r="I129" s="225"/>
      <c r="J129" s="226">
        <f>ROUND(I129*H129,2)</f>
        <v>0</v>
      </c>
      <c r="K129" s="227"/>
      <c r="L129" s="44"/>
      <c r="M129" s="228" t="s">
        <v>1</v>
      </c>
      <c r="N129" s="229" t="s">
        <v>41</v>
      </c>
      <c r="O129" s="91"/>
      <c r="P129" s="230">
        <f>O129*H129</f>
        <v>0</v>
      </c>
      <c r="Q129" s="230">
        <v>0</v>
      </c>
      <c r="R129" s="230">
        <f>Q129*H129</f>
        <v>0</v>
      </c>
      <c r="S129" s="230">
        <v>0.26000000000000001</v>
      </c>
      <c r="T129" s="231">
        <f>S129*H129</f>
        <v>9.8800000000000008</v>
      </c>
      <c r="U129" s="38"/>
      <c r="V129" s="38"/>
      <c r="W129" s="38"/>
      <c r="X129" s="38"/>
      <c r="Y129" s="38"/>
      <c r="Z129" s="38"/>
      <c r="AA129" s="38"/>
      <c r="AB129" s="38"/>
      <c r="AC129" s="38"/>
      <c r="AD129" s="38"/>
      <c r="AE129" s="38"/>
      <c r="AR129" s="232" t="s">
        <v>254</v>
      </c>
      <c r="AT129" s="232" t="s">
        <v>255</v>
      </c>
      <c r="AU129" s="232" t="s">
        <v>86</v>
      </c>
      <c r="AY129" s="17" t="s">
        <v>251</v>
      </c>
      <c r="BE129" s="233">
        <f>IF(N129="základní",J129,0)</f>
        <v>0</v>
      </c>
      <c r="BF129" s="233">
        <f>IF(N129="snížená",J129,0)</f>
        <v>0</v>
      </c>
      <c r="BG129" s="233">
        <f>IF(N129="zákl. přenesená",J129,0)</f>
        <v>0</v>
      </c>
      <c r="BH129" s="233">
        <f>IF(N129="sníž. přenesená",J129,0)</f>
        <v>0</v>
      </c>
      <c r="BI129" s="233">
        <f>IF(N129="nulová",J129,0)</f>
        <v>0</v>
      </c>
      <c r="BJ129" s="17" t="s">
        <v>84</v>
      </c>
      <c r="BK129" s="233">
        <f>ROUND(I129*H129,2)</f>
        <v>0</v>
      </c>
      <c r="BL129" s="17" t="s">
        <v>254</v>
      </c>
      <c r="BM129" s="232" t="s">
        <v>3534</v>
      </c>
    </row>
    <row r="130" s="2" customFormat="1">
      <c r="A130" s="38"/>
      <c r="B130" s="39"/>
      <c r="C130" s="40"/>
      <c r="D130" s="234" t="s">
        <v>260</v>
      </c>
      <c r="E130" s="40"/>
      <c r="F130" s="235" t="s">
        <v>1198</v>
      </c>
      <c r="G130" s="40"/>
      <c r="H130" s="40"/>
      <c r="I130" s="236"/>
      <c r="J130" s="40"/>
      <c r="K130" s="40"/>
      <c r="L130" s="44"/>
      <c r="M130" s="237"/>
      <c r="N130" s="238"/>
      <c r="O130" s="91"/>
      <c r="P130" s="91"/>
      <c r="Q130" s="91"/>
      <c r="R130" s="91"/>
      <c r="S130" s="91"/>
      <c r="T130" s="92"/>
      <c r="U130" s="38"/>
      <c r="V130" s="38"/>
      <c r="W130" s="38"/>
      <c r="X130" s="38"/>
      <c r="Y130" s="38"/>
      <c r="Z130" s="38"/>
      <c r="AA130" s="38"/>
      <c r="AB130" s="38"/>
      <c r="AC130" s="38"/>
      <c r="AD130" s="38"/>
      <c r="AE130" s="38"/>
      <c r="AT130" s="17" t="s">
        <v>260</v>
      </c>
      <c r="AU130" s="17" t="s">
        <v>86</v>
      </c>
    </row>
    <row r="131" s="2" customFormat="1">
      <c r="A131" s="38"/>
      <c r="B131" s="39"/>
      <c r="C131" s="40"/>
      <c r="D131" s="240" t="s">
        <v>274</v>
      </c>
      <c r="E131" s="40"/>
      <c r="F131" s="241" t="s">
        <v>1199</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274</v>
      </c>
      <c r="AU131" s="17" t="s">
        <v>86</v>
      </c>
    </row>
    <row r="132" s="12" customFormat="1">
      <c r="A132" s="12"/>
      <c r="B132" s="242"/>
      <c r="C132" s="243"/>
      <c r="D132" s="234" t="s">
        <v>276</v>
      </c>
      <c r="E132" s="244" t="s">
        <v>1174</v>
      </c>
      <c r="F132" s="245" t="s">
        <v>3535</v>
      </c>
      <c r="G132" s="243"/>
      <c r="H132" s="246">
        <v>38</v>
      </c>
      <c r="I132" s="247"/>
      <c r="J132" s="243"/>
      <c r="K132" s="243"/>
      <c r="L132" s="248"/>
      <c r="M132" s="249"/>
      <c r="N132" s="250"/>
      <c r="O132" s="250"/>
      <c r="P132" s="250"/>
      <c r="Q132" s="250"/>
      <c r="R132" s="250"/>
      <c r="S132" s="250"/>
      <c r="T132" s="251"/>
      <c r="U132" s="12"/>
      <c r="V132" s="12"/>
      <c r="W132" s="12"/>
      <c r="X132" s="12"/>
      <c r="Y132" s="12"/>
      <c r="Z132" s="12"/>
      <c r="AA132" s="12"/>
      <c r="AB132" s="12"/>
      <c r="AC132" s="12"/>
      <c r="AD132" s="12"/>
      <c r="AE132" s="12"/>
      <c r="AT132" s="252" t="s">
        <v>276</v>
      </c>
      <c r="AU132" s="252" t="s">
        <v>86</v>
      </c>
      <c r="AV132" s="12" t="s">
        <v>86</v>
      </c>
      <c r="AW132" s="12" t="s">
        <v>32</v>
      </c>
      <c r="AX132" s="12" t="s">
        <v>84</v>
      </c>
      <c r="AY132" s="252" t="s">
        <v>251</v>
      </c>
    </row>
    <row r="133" s="2" customFormat="1" ht="33" customHeight="1">
      <c r="A133" s="38"/>
      <c r="B133" s="39"/>
      <c r="C133" s="220" t="s">
        <v>86</v>
      </c>
      <c r="D133" s="220" t="s">
        <v>255</v>
      </c>
      <c r="E133" s="221" t="s">
        <v>2842</v>
      </c>
      <c r="F133" s="222" t="s">
        <v>2843</v>
      </c>
      <c r="G133" s="223" t="s">
        <v>409</v>
      </c>
      <c r="H133" s="224">
        <v>225</v>
      </c>
      <c r="I133" s="225"/>
      <c r="J133" s="226">
        <f>ROUND(I133*H133,2)</f>
        <v>0</v>
      </c>
      <c r="K133" s="227"/>
      <c r="L133" s="44"/>
      <c r="M133" s="228" t="s">
        <v>1</v>
      </c>
      <c r="N133" s="229" t="s">
        <v>41</v>
      </c>
      <c r="O133" s="91"/>
      <c r="P133" s="230">
        <f>O133*H133</f>
        <v>0</v>
      </c>
      <c r="Q133" s="230">
        <v>0</v>
      </c>
      <c r="R133" s="230">
        <f>Q133*H133</f>
        <v>0</v>
      </c>
      <c r="S133" s="230">
        <v>0.57999999999999996</v>
      </c>
      <c r="T133" s="231">
        <f>S133*H133</f>
        <v>130.5</v>
      </c>
      <c r="U133" s="38"/>
      <c r="V133" s="38"/>
      <c r="W133" s="38"/>
      <c r="X133" s="38"/>
      <c r="Y133" s="38"/>
      <c r="Z133" s="38"/>
      <c r="AA133" s="38"/>
      <c r="AB133" s="38"/>
      <c r="AC133" s="38"/>
      <c r="AD133" s="38"/>
      <c r="AE133" s="38"/>
      <c r="AR133" s="232" t="s">
        <v>254</v>
      </c>
      <c r="AT133" s="232" t="s">
        <v>255</v>
      </c>
      <c r="AU133" s="232" t="s">
        <v>86</v>
      </c>
      <c r="AY133" s="17" t="s">
        <v>251</v>
      </c>
      <c r="BE133" s="233">
        <f>IF(N133="základní",J133,0)</f>
        <v>0</v>
      </c>
      <c r="BF133" s="233">
        <f>IF(N133="snížená",J133,0)</f>
        <v>0</v>
      </c>
      <c r="BG133" s="233">
        <f>IF(N133="zákl. přenesená",J133,0)</f>
        <v>0</v>
      </c>
      <c r="BH133" s="233">
        <f>IF(N133="sníž. přenesená",J133,0)</f>
        <v>0</v>
      </c>
      <c r="BI133" s="233">
        <f>IF(N133="nulová",J133,0)</f>
        <v>0</v>
      </c>
      <c r="BJ133" s="17" t="s">
        <v>84</v>
      </c>
      <c r="BK133" s="233">
        <f>ROUND(I133*H133,2)</f>
        <v>0</v>
      </c>
      <c r="BL133" s="17" t="s">
        <v>254</v>
      </c>
      <c r="BM133" s="232" t="s">
        <v>3536</v>
      </c>
    </row>
    <row r="134" s="2" customFormat="1">
      <c r="A134" s="38"/>
      <c r="B134" s="39"/>
      <c r="C134" s="40"/>
      <c r="D134" s="234" t="s">
        <v>260</v>
      </c>
      <c r="E134" s="40"/>
      <c r="F134" s="235" t="s">
        <v>2845</v>
      </c>
      <c r="G134" s="40"/>
      <c r="H134" s="40"/>
      <c r="I134" s="236"/>
      <c r="J134" s="40"/>
      <c r="K134" s="40"/>
      <c r="L134" s="44"/>
      <c r="M134" s="237"/>
      <c r="N134" s="238"/>
      <c r="O134" s="91"/>
      <c r="P134" s="91"/>
      <c r="Q134" s="91"/>
      <c r="R134" s="91"/>
      <c r="S134" s="91"/>
      <c r="T134" s="92"/>
      <c r="U134" s="38"/>
      <c r="V134" s="38"/>
      <c r="W134" s="38"/>
      <c r="X134" s="38"/>
      <c r="Y134" s="38"/>
      <c r="Z134" s="38"/>
      <c r="AA134" s="38"/>
      <c r="AB134" s="38"/>
      <c r="AC134" s="38"/>
      <c r="AD134" s="38"/>
      <c r="AE134" s="38"/>
      <c r="AT134" s="17" t="s">
        <v>260</v>
      </c>
      <c r="AU134" s="17" t="s">
        <v>86</v>
      </c>
    </row>
    <row r="135" s="2" customFormat="1">
      <c r="A135" s="38"/>
      <c r="B135" s="39"/>
      <c r="C135" s="40"/>
      <c r="D135" s="240" t="s">
        <v>274</v>
      </c>
      <c r="E135" s="40"/>
      <c r="F135" s="241" t="s">
        <v>2846</v>
      </c>
      <c r="G135" s="40"/>
      <c r="H135" s="40"/>
      <c r="I135" s="236"/>
      <c r="J135" s="40"/>
      <c r="K135" s="40"/>
      <c r="L135" s="44"/>
      <c r="M135" s="237"/>
      <c r="N135" s="238"/>
      <c r="O135" s="91"/>
      <c r="P135" s="91"/>
      <c r="Q135" s="91"/>
      <c r="R135" s="91"/>
      <c r="S135" s="91"/>
      <c r="T135" s="92"/>
      <c r="U135" s="38"/>
      <c r="V135" s="38"/>
      <c r="W135" s="38"/>
      <c r="X135" s="38"/>
      <c r="Y135" s="38"/>
      <c r="Z135" s="38"/>
      <c r="AA135" s="38"/>
      <c r="AB135" s="38"/>
      <c r="AC135" s="38"/>
      <c r="AD135" s="38"/>
      <c r="AE135" s="38"/>
      <c r="AT135" s="17" t="s">
        <v>274</v>
      </c>
      <c r="AU135" s="17" t="s">
        <v>86</v>
      </c>
    </row>
    <row r="136" s="13" customFormat="1">
      <c r="A136" s="13"/>
      <c r="B136" s="253"/>
      <c r="C136" s="254"/>
      <c r="D136" s="234" t="s">
        <v>276</v>
      </c>
      <c r="E136" s="255" t="s">
        <v>1</v>
      </c>
      <c r="F136" s="256" t="s">
        <v>1205</v>
      </c>
      <c r="G136" s="254"/>
      <c r="H136" s="255" t="s">
        <v>1</v>
      </c>
      <c r="I136" s="257"/>
      <c r="J136" s="254"/>
      <c r="K136" s="254"/>
      <c r="L136" s="258"/>
      <c r="M136" s="259"/>
      <c r="N136" s="260"/>
      <c r="O136" s="260"/>
      <c r="P136" s="260"/>
      <c r="Q136" s="260"/>
      <c r="R136" s="260"/>
      <c r="S136" s="260"/>
      <c r="T136" s="261"/>
      <c r="U136" s="13"/>
      <c r="V136" s="13"/>
      <c r="W136" s="13"/>
      <c r="X136" s="13"/>
      <c r="Y136" s="13"/>
      <c r="Z136" s="13"/>
      <c r="AA136" s="13"/>
      <c r="AB136" s="13"/>
      <c r="AC136" s="13"/>
      <c r="AD136" s="13"/>
      <c r="AE136" s="13"/>
      <c r="AT136" s="262" t="s">
        <v>276</v>
      </c>
      <c r="AU136" s="262" t="s">
        <v>86</v>
      </c>
      <c r="AV136" s="13" t="s">
        <v>84</v>
      </c>
      <c r="AW136" s="13" t="s">
        <v>32</v>
      </c>
      <c r="AX136" s="13" t="s">
        <v>76</v>
      </c>
      <c r="AY136" s="262" t="s">
        <v>251</v>
      </c>
    </row>
    <row r="137" s="12" customFormat="1">
      <c r="A137" s="12"/>
      <c r="B137" s="242"/>
      <c r="C137" s="243"/>
      <c r="D137" s="234" t="s">
        <v>276</v>
      </c>
      <c r="E137" s="244" t="s">
        <v>1180</v>
      </c>
      <c r="F137" s="245" t="s">
        <v>3537</v>
      </c>
      <c r="G137" s="243"/>
      <c r="H137" s="246">
        <v>225</v>
      </c>
      <c r="I137" s="247"/>
      <c r="J137" s="243"/>
      <c r="K137" s="243"/>
      <c r="L137" s="248"/>
      <c r="M137" s="249"/>
      <c r="N137" s="250"/>
      <c r="O137" s="250"/>
      <c r="P137" s="250"/>
      <c r="Q137" s="250"/>
      <c r="R137" s="250"/>
      <c r="S137" s="250"/>
      <c r="T137" s="251"/>
      <c r="U137" s="12"/>
      <c r="V137" s="12"/>
      <c r="W137" s="12"/>
      <c r="X137" s="12"/>
      <c r="Y137" s="12"/>
      <c r="Z137" s="12"/>
      <c r="AA137" s="12"/>
      <c r="AB137" s="12"/>
      <c r="AC137" s="12"/>
      <c r="AD137" s="12"/>
      <c r="AE137" s="12"/>
      <c r="AT137" s="252" t="s">
        <v>276</v>
      </c>
      <c r="AU137" s="252" t="s">
        <v>86</v>
      </c>
      <c r="AV137" s="12" t="s">
        <v>86</v>
      </c>
      <c r="AW137" s="12" t="s">
        <v>32</v>
      </c>
      <c r="AX137" s="12" t="s">
        <v>84</v>
      </c>
      <c r="AY137" s="252" t="s">
        <v>251</v>
      </c>
    </row>
    <row r="138" s="2" customFormat="1" ht="24.15" customHeight="1">
      <c r="A138" s="38"/>
      <c r="B138" s="39"/>
      <c r="C138" s="220" t="s">
        <v>269</v>
      </c>
      <c r="D138" s="220" t="s">
        <v>255</v>
      </c>
      <c r="E138" s="221" t="s">
        <v>3538</v>
      </c>
      <c r="F138" s="222" t="s">
        <v>3539</v>
      </c>
      <c r="G138" s="223" t="s">
        <v>409</v>
      </c>
      <c r="H138" s="224">
        <v>225</v>
      </c>
      <c r="I138" s="225"/>
      <c r="J138" s="226">
        <f>ROUND(I138*H138,2)</f>
        <v>0</v>
      </c>
      <c r="K138" s="227"/>
      <c r="L138" s="44"/>
      <c r="M138" s="228" t="s">
        <v>1</v>
      </c>
      <c r="N138" s="229" t="s">
        <v>41</v>
      </c>
      <c r="O138" s="91"/>
      <c r="P138" s="230">
        <f>O138*H138</f>
        <v>0</v>
      </c>
      <c r="Q138" s="230">
        <v>0</v>
      </c>
      <c r="R138" s="230">
        <f>Q138*H138</f>
        <v>0</v>
      </c>
      <c r="S138" s="230">
        <v>0.22</v>
      </c>
      <c r="T138" s="231">
        <f>S138*H138</f>
        <v>49.5</v>
      </c>
      <c r="U138" s="38"/>
      <c r="V138" s="38"/>
      <c r="W138" s="38"/>
      <c r="X138" s="38"/>
      <c r="Y138" s="38"/>
      <c r="Z138" s="38"/>
      <c r="AA138" s="38"/>
      <c r="AB138" s="38"/>
      <c r="AC138" s="38"/>
      <c r="AD138" s="38"/>
      <c r="AE138" s="38"/>
      <c r="AR138" s="232" t="s">
        <v>254</v>
      </c>
      <c r="AT138" s="232" t="s">
        <v>255</v>
      </c>
      <c r="AU138" s="232" t="s">
        <v>86</v>
      </c>
      <c r="AY138" s="17" t="s">
        <v>251</v>
      </c>
      <c r="BE138" s="233">
        <f>IF(N138="základní",J138,0)</f>
        <v>0</v>
      </c>
      <c r="BF138" s="233">
        <f>IF(N138="snížená",J138,0)</f>
        <v>0</v>
      </c>
      <c r="BG138" s="233">
        <f>IF(N138="zákl. přenesená",J138,0)</f>
        <v>0</v>
      </c>
      <c r="BH138" s="233">
        <f>IF(N138="sníž. přenesená",J138,0)</f>
        <v>0</v>
      </c>
      <c r="BI138" s="233">
        <f>IF(N138="nulová",J138,0)</f>
        <v>0</v>
      </c>
      <c r="BJ138" s="17" t="s">
        <v>84</v>
      </c>
      <c r="BK138" s="233">
        <f>ROUND(I138*H138,2)</f>
        <v>0</v>
      </c>
      <c r="BL138" s="17" t="s">
        <v>254</v>
      </c>
      <c r="BM138" s="232" t="s">
        <v>3540</v>
      </c>
    </row>
    <row r="139" s="2" customFormat="1">
      <c r="A139" s="38"/>
      <c r="B139" s="39"/>
      <c r="C139" s="40"/>
      <c r="D139" s="234" t="s">
        <v>260</v>
      </c>
      <c r="E139" s="40"/>
      <c r="F139" s="235" t="s">
        <v>3541</v>
      </c>
      <c r="G139" s="40"/>
      <c r="H139" s="40"/>
      <c r="I139" s="236"/>
      <c r="J139" s="40"/>
      <c r="K139" s="40"/>
      <c r="L139" s="44"/>
      <c r="M139" s="237"/>
      <c r="N139" s="238"/>
      <c r="O139" s="91"/>
      <c r="P139" s="91"/>
      <c r="Q139" s="91"/>
      <c r="R139" s="91"/>
      <c r="S139" s="91"/>
      <c r="T139" s="92"/>
      <c r="U139" s="38"/>
      <c r="V139" s="38"/>
      <c r="W139" s="38"/>
      <c r="X139" s="38"/>
      <c r="Y139" s="38"/>
      <c r="Z139" s="38"/>
      <c r="AA139" s="38"/>
      <c r="AB139" s="38"/>
      <c r="AC139" s="38"/>
      <c r="AD139" s="38"/>
      <c r="AE139" s="38"/>
      <c r="AT139" s="17" t="s">
        <v>260</v>
      </c>
      <c r="AU139" s="17" t="s">
        <v>86</v>
      </c>
    </row>
    <row r="140" s="2" customFormat="1">
      <c r="A140" s="38"/>
      <c r="B140" s="39"/>
      <c r="C140" s="40"/>
      <c r="D140" s="240" t="s">
        <v>274</v>
      </c>
      <c r="E140" s="40"/>
      <c r="F140" s="241" t="s">
        <v>3542</v>
      </c>
      <c r="G140" s="40"/>
      <c r="H140" s="40"/>
      <c r="I140" s="236"/>
      <c r="J140" s="40"/>
      <c r="K140" s="40"/>
      <c r="L140" s="44"/>
      <c r="M140" s="237"/>
      <c r="N140" s="238"/>
      <c r="O140" s="91"/>
      <c r="P140" s="91"/>
      <c r="Q140" s="91"/>
      <c r="R140" s="91"/>
      <c r="S140" s="91"/>
      <c r="T140" s="92"/>
      <c r="U140" s="38"/>
      <c r="V140" s="38"/>
      <c r="W140" s="38"/>
      <c r="X140" s="38"/>
      <c r="Y140" s="38"/>
      <c r="Z140" s="38"/>
      <c r="AA140" s="38"/>
      <c r="AB140" s="38"/>
      <c r="AC140" s="38"/>
      <c r="AD140" s="38"/>
      <c r="AE140" s="38"/>
      <c r="AT140" s="17" t="s">
        <v>274</v>
      </c>
      <c r="AU140" s="17" t="s">
        <v>86</v>
      </c>
    </row>
    <row r="141" s="13" customFormat="1">
      <c r="A141" s="13"/>
      <c r="B141" s="253"/>
      <c r="C141" s="254"/>
      <c r="D141" s="234" t="s">
        <v>276</v>
      </c>
      <c r="E141" s="255" t="s">
        <v>1</v>
      </c>
      <c r="F141" s="256" t="s">
        <v>1211</v>
      </c>
      <c r="G141" s="254"/>
      <c r="H141" s="255" t="s">
        <v>1</v>
      </c>
      <c r="I141" s="257"/>
      <c r="J141" s="254"/>
      <c r="K141" s="254"/>
      <c r="L141" s="258"/>
      <c r="M141" s="259"/>
      <c r="N141" s="260"/>
      <c r="O141" s="260"/>
      <c r="P141" s="260"/>
      <c r="Q141" s="260"/>
      <c r="R141" s="260"/>
      <c r="S141" s="260"/>
      <c r="T141" s="261"/>
      <c r="U141" s="13"/>
      <c r="V141" s="13"/>
      <c r="W141" s="13"/>
      <c r="X141" s="13"/>
      <c r="Y141" s="13"/>
      <c r="Z141" s="13"/>
      <c r="AA141" s="13"/>
      <c r="AB141" s="13"/>
      <c r="AC141" s="13"/>
      <c r="AD141" s="13"/>
      <c r="AE141" s="13"/>
      <c r="AT141" s="262" t="s">
        <v>276</v>
      </c>
      <c r="AU141" s="262" t="s">
        <v>86</v>
      </c>
      <c r="AV141" s="13" t="s">
        <v>84</v>
      </c>
      <c r="AW141" s="13" t="s">
        <v>32</v>
      </c>
      <c r="AX141" s="13" t="s">
        <v>76</v>
      </c>
      <c r="AY141" s="262" t="s">
        <v>251</v>
      </c>
    </row>
    <row r="142" s="12" customFormat="1">
      <c r="A142" s="12"/>
      <c r="B142" s="242"/>
      <c r="C142" s="243"/>
      <c r="D142" s="234" t="s">
        <v>276</v>
      </c>
      <c r="E142" s="244" t="s">
        <v>1169</v>
      </c>
      <c r="F142" s="245" t="s">
        <v>3537</v>
      </c>
      <c r="G142" s="243"/>
      <c r="H142" s="246">
        <v>225</v>
      </c>
      <c r="I142" s="247"/>
      <c r="J142" s="243"/>
      <c r="K142" s="243"/>
      <c r="L142" s="248"/>
      <c r="M142" s="249"/>
      <c r="N142" s="250"/>
      <c r="O142" s="250"/>
      <c r="P142" s="250"/>
      <c r="Q142" s="250"/>
      <c r="R142" s="250"/>
      <c r="S142" s="250"/>
      <c r="T142" s="251"/>
      <c r="U142" s="12"/>
      <c r="V142" s="12"/>
      <c r="W142" s="12"/>
      <c r="X142" s="12"/>
      <c r="Y142" s="12"/>
      <c r="Z142" s="12"/>
      <c r="AA142" s="12"/>
      <c r="AB142" s="12"/>
      <c r="AC142" s="12"/>
      <c r="AD142" s="12"/>
      <c r="AE142" s="12"/>
      <c r="AT142" s="252" t="s">
        <v>276</v>
      </c>
      <c r="AU142" s="252" t="s">
        <v>86</v>
      </c>
      <c r="AV142" s="12" t="s">
        <v>86</v>
      </c>
      <c r="AW142" s="12" t="s">
        <v>32</v>
      </c>
      <c r="AX142" s="12" t="s">
        <v>84</v>
      </c>
      <c r="AY142" s="252" t="s">
        <v>251</v>
      </c>
    </row>
    <row r="143" s="2" customFormat="1" ht="24.15" customHeight="1">
      <c r="A143" s="38"/>
      <c r="B143" s="39"/>
      <c r="C143" s="220" t="s">
        <v>254</v>
      </c>
      <c r="D143" s="220" t="s">
        <v>255</v>
      </c>
      <c r="E143" s="221" t="s">
        <v>786</v>
      </c>
      <c r="F143" s="222" t="s">
        <v>787</v>
      </c>
      <c r="G143" s="223" t="s">
        <v>409</v>
      </c>
      <c r="H143" s="224">
        <v>55</v>
      </c>
      <c r="I143" s="225"/>
      <c r="J143" s="226">
        <f>ROUND(I143*H143,2)</f>
        <v>0</v>
      </c>
      <c r="K143" s="227"/>
      <c r="L143" s="44"/>
      <c r="M143" s="228" t="s">
        <v>1</v>
      </c>
      <c r="N143" s="229" t="s">
        <v>41</v>
      </c>
      <c r="O143" s="91"/>
      <c r="P143" s="230">
        <f>O143*H143</f>
        <v>0</v>
      </c>
      <c r="Q143" s="230">
        <v>0</v>
      </c>
      <c r="R143" s="230">
        <f>Q143*H143</f>
        <v>0</v>
      </c>
      <c r="S143" s="230">
        <v>0.44</v>
      </c>
      <c r="T143" s="231">
        <f>S143*H143</f>
        <v>24.199999999999999</v>
      </c>
      <c r="U143" s="38"/>
      <c r="V143" s="38"/>
      <c r="W143" s="38"/>
      <c r="X143" s="38"/>
      <c r="Y143" s="38"/>
      <c r="Z143" s="38"/>
      <c r="AA143" s="38"/>
      <c r="AB143" s="38"/>
      <c r="AC143" s="38"/>
      <c r="AD143" s="38"/>
      <c r="AE143" s="38"/>
      <c r="AR143" s="232" t="s">
        <v>254</v>
      </c>
      <c r="AT143" s="232" t="s">
        <v>255</v>
      </c>
      <c r="AU143" s="232" t="s">
        <v>86</v>
      </c>
      <c r="AY143" s="17" t="s">
        <v>251</v>
      </c>
      <c r="BE143" s="233">
        <f>IF(N143="základní",J143,0)</f>
        <v>0</v>
      </c>
      <c r="BF143" s="233">
        <f>IF(N143="snížená",J143,0)</f>
        <v>0</v>
      </c>
      <c r="BG143" s="233">
        <f>IF(N143="zákl. přenesená",J143,0)</f>
        <v>0</v>
      </c>
      <c r="BH143" s="233">
        <f>IF(N143="sníž. přenesená",J143,0)</f>
        <v>0</v>
      </c>
      <c r="BI143" s="233">
        <f>IF(N143="nulová",J143,0)</f>
        <v>0</v>
      </c>
      <c r="BJ143" s="17" t="s">
        <v>84</v>
      </c>
      <c r="BK143" s="233">
        <f>ROUND(I143*H143,2)</f>
        <v>0</v>
      </c>
      <c r="BL143" s="17" t="s">
        <v>254</v>
      </c>
      <c r="BM143" s="232" t="s">
        <v>3543</v>
      </c>
    </row>
    <row r="144" s="2" customFormat="1">
      <c r="A144" s="38"/>
      <c r="B144" s="39"/>
      <c r="C144" s="40"/>
      <c r="D144" s="234" t="s">
        <v>260</v>
      </c>
      <c r="E144" s="40"/>
      <c r="F144" s="235" t="s">
        <v>789</v>
      </c>
      <c r="G144" s="40"/>
      <c r="H144" s="40"/>
      <c r="I144" s="236"/>
      <c r="J144" s="40"/>
      <c r="K144" s="40"/>
      <c r="L144" s="44"/>
      <c r="M144" s="237"/>
      <c r="N144" s="238"/>
      <c r="O144" s="91"/>
      <c r="P144" s="91"/>
      <c r="Q144" s="91"/>
      <c r="R144" s="91"/>
      <c r="S144" s="91"/>
      <c r="T144" s="92"/>
      <c r="U144" s="38"/>
      <c r="V144" s="38"/>
      <c r="W144" s="38"/>
      <c r="X144" s="38"/>
      <c r="Y144" s="38"/>
      <c r="Z144" s="38"/>
      <c r="AA144" s="38"/>
      <c r="AB144" s="38"/>
      <c r="AC144" s="38"/>
      <c r="AD144" s="38"/>
      <c r="AE144" s="38"/>
      <c r="AT144" s="17" t="s">
        <v>260</v>
      </c>
      <c r="AU144" s="17" t="s">
        <v>86</v>
      </c>
    </row>
    <row r="145" s="2" customFormat="1">
      <c r="A145" s="38"/>
      <c r="B145" s="39"/>
      <c r="C145" s="40"/>
      <c r="D145" s="240" t="s">
        <v>274</v>
      </c>
      <c r="E145" s="40"/>
      <c r="F145" s="241" t="s">
        <v>790</v>
      </c>
      <c r="G145" s="40"/>
      <c r="H145" s="40"/>
      <c r="I145" s="236"/>
      <c r="J145" s="40"/>
      <c r="K145" s="40"/>
      <c r="L145" s="44"/>
      <c r="M145" s="237"/>
      <c r="N145" s="238"/>
      <c r="O145" s="91"/>
      <c r="P145" s="91"/>
      <c r="Q145" s="91"/>
      <c r="R145" s="91"/>
      <c r="S145" s="91"/>
      <c r="T145" s="92"/>
      <c r="U145" s="38"/>
      <c r="V145" s="38"/>
      <c r="W145" s="38"/>
      <c r="X145" s="38"/>
      <c r="Y145" s="38"/>
      <c r="Z145" s="38"/>
      <c r="AA145" s="38"/>
      <c r="AB145" s="38"/>
      <c r="AC145" s="38"/>
      <c r="AD145" s="38"/>
      <c r="AE145" s="38"/>
      <c r="AT145" s="17" t="s">
        <v>274</v>
      </c>
      <c r="AU145" s="17" t="s">
        <v>86</v>
      </c>
    </row>
    <row r="146" s="12" customFormat="1">
      <c r="A146" s="12"/>
      <c r="B146" s="242"/>
      <c r="C146" s="243"/>
      <c r="D146" s="234" t="s">
        <v>276</v>
      </c>
      <c r="E146" s="244" t="s">
        <v>1</v>
      </c>
      <c r="F146" s="245" t="s">
        <v>3544</v>
      </c>
      <c r="G146" s="243"/>
      <c r="H146" s="246">
        <v>17</v>
      </c>
      <c r="I146" s="247"/>
      <c r="J146" s="243"/>
      <c r="K146" s="243"/>
      <c r="L146" s="248"/>
      <c r="M146" s="249"/>
      <c r="N146" s="250"/>
      <c r="O146" s="250"/>
      <c r="P146" s="250"/>
      <c r="Q146" s="250"/>
      <c r="R146" s="250"/>
      <c r="S146" s="250"/>
      <c r="T146" s="251"/>
      <c r="U146" s="12"/>
      <c r="V146" s="12"/>
      <c r="W146" s="12"/>
      <c r="X146" s="12"/>
      <c r="Y146" s="12"/>
      <c r="Z146" s="12"/>
      <c r="AA146" s="12"/>
      <c r="AB146" s="12"/>
      <c r="AC146" s="12"/>
      <c r="AD146" s="12"/>
      <c r="AE146" s="12"/>
      <c r="AT146" s="252" t="s">
        <v>276</v>
      </c>
      <c r="AU146" s="252" t="s">
        <v>86</v>
      </c>
      <c r="AV146" s="12" t="s">
        <v>86</v>
      </c>
      <c r="AW146" s="12" t="s">
        <v>32</v>
      </c>
      <c r="AX146" s="12" t="s">
        <v>76</v>
      </c>
      <c r="AY146" s="252" t="s">
        <v>251</v>
      </c>
    </row>
    <row r="147" s="12" customFormat="1">
      <c r="A147" s="12"/>
      <c r="B147" s="242"/>
      <c r="C147" s="243"/>
      <c r="D147" s="234" t="s">
        <v>276</v>
      </c>
      <c r="E147" s="244" t="s">
        <v>1</v>
      </c>
      <c r="F147" s="245" t="s">
        <v>3545</v>
      </c>
      <c r="G147" s="243"/>
      <c r="H147" s="246">
        <v>38</v>
      </c>
      <c r="I147" s="247"/>
      <c r="J147" s="243"/>
      <c r="K147" s="243"/>
      <c r="L147" s="248"/>
      <c r="M147" s="249"/>
      <c r="N147" s="250"/>
      <c r="O147" s="250"/>
      <c r="P147" s="250"/>
      <c r="Q147" s="250"/>
      <c r="R147" s="250"/>
      <c r="S147" s="250"/>
      <c r="T147" s="251"/>
      <c r="U147" s="12"/>
      <c r="V147" s="12"/>
      <c r="W147" s="12"/>
      <c r="X147" s="12"/>
      <c r="Y147" s="12"/>
      <c r="Z147" s="12"/>
      <c r="AA147" s="12"/>
      <c r="AB147" s="12"/>
      <c r="AC147" s="12"/>
      <c r="AD147" s="12"/>
      <c r="AE147" s="12"/>
      <c r="AT147" s="252" t="s">
        <v>276</v>
      </c>
      <c r="AU147" s="252" t="s">
        <v>86</v>
      </c>
      <c r="AV147" s="12" t="s">
        <v>86</v>
      </c>
      <c r="AW147" s="12" t="s">
        <v>32</v>
      </c>
      <c r="AX147" s="12" t="s">
        <v>76</v>
      </c>
      <c r="AY147" s="252" t="s">
        <v>251</v>
      </c>
    </row>
    <row r="148" s="15" customFormat="1">
      <c r="A148" s="15"/>
      <c r="B148" s="274"/>
      <c r="C148" s="275"/>
      <c r="D148" s="234" t="s">
        <v>276</v>
      </c>
      <c r="E148" s="276" t="s">
        <v>1179</v>
      </c>
      <c r="F148" s="277" t="s">
        <v>423</v>
      </c>
      <c r="G148" s="275"/>
      <c r="H148" s="278">
        <v>55</v>
      </c>
      <c r="I148" s="279"/>
      <c r="J148" s="275"/>
      <c r="K148" s="275"/>
      <c r="L148" s="280"/>
      <c r="M148" s="281"/>
      <c r="N148" s="282"/>
      <c r="O148" s="282"/>
      <c r="P148" s="282"/>
      <c r="Q148" s="282"/>
      <c r="R148" s="282"/>
      <c r="S148" s="282"/>
      <c r="T148" s="283"/>
      <c r="U148" s="15"/>
      <c r="V148" s="15"/>
      <c r="W148" s="15"/>
      <c r="X148" s="15"/>
      <c r="Y148" s="15"/>
      <c r="Z148" s="15"/>
      <c r="AA148" s="15"/>
      <c r="AB148" s="15"/>
      <c r="AC148" s="15"/>
      <c r="AD148" s="15"/>
      <c r="AE148" s="15"/>
      <c r="AT148" s="284" t="s">
        <v>276</v>
      </c>
      <c r="AU148" s="284" t="s">
        <v>86</v>
      </c>
      <c r="AV148" s="15" t="s">
        <v>254</v>
      </c>
      <c r="AW148" s="15" t="s">
        <v>32</v>
      </c>
      <c r="AX148" s="15" t="s">
        <v>84</v>
      </c>
      <c r="AY148" s="284" t="s">
        <v>251</v>
      </c>
    </row>
    <row r="149" s="2" customFormat="1" ht="24.15" customHeight="1">
      <c r="A149" s="38"/>
      <c r="B149" s="39"/>
      <c r="C149" s="220" t="s">
        <v>282</v>
      </c>
      <c r="D149" s="220" t="s">
        <v>255</v>
      </c>
      <c r="E149" s="221" t="s">
        <v>2860</v>
      </c>
      <c r="F149" s="222" t="s">
        <v>2861</v>
      </c>
      <c r="G149" s="223" t="s">
        <v>409</v>
      </c>
      <c r="H149" s="224">
        <v>17</v>
      </c>
      <c r="I149" s="225"/>
      <c r="J149" s="226">
        <f>ROUND(I149*H149,2)</f>
        <v>0</v>
      </c>
      <c r="K149" s="227"/>
      <c r="L149" s="44"/>
      <c r="M149" s="228" t="s">
        <v>1</v>
      </c>
      <c r="N149" s="229" t="s">
        <v>41</v>
      </c>
      <c r="O149" s="91"/>
      <c r="P149" s="230">
        <f>O149*H149</f>
        <v>0</v>
      </c>
      <c r="Q149" s="230">
        <v>0</v>
      </c>
      <c r="R149" s="230">
        <f>Q149*H149</f>
        <v>0</v>
      </c>
      <c r="S149" s="230">
        <v>0.22</v>
      </c>
      <c r="T149" s="231">
        <f>S149*H149</f>
        <v>3.7400000000000002</v>
      </c>
      <c r="U149" s="38"/>
      <c r="V149" s="38"/>
      <c r="W149" s="38"/>
      <c r="X149" s="38"/>
      <c r="Y149" s="38"/>
      <c r="Z149" s="38"/>
      <c r="AA149" s="38"/>
      <c r="AB149" s="38"/>
      <c r="AC149" s="38"/>
      <c r="AD149" s="38"/>
      <c r="AE149" s="38"/>
      <c r="AR149" s="232" t="s">
        <v>254</v>
      </c>
      <c r="AT149" s="232" t="s">
        <v>255</v>
      </c>
      <c r="AU149" s="232" t="s">
        <v>86</v>
      </c>
      <c r="AY149" s="17" t="s">
        <v>251</v>
      </c>
      <c r="BE149" s="233">
        <f>IF(N149="základní",J149,0)</f>
        <v>0</v>
      </c>
      <c r="BF149" s="233">
        <f>IF(N149="snížená",J149,0)</f>
        <v>0</v>
      </c>
      <c r="BG149" s="233">
        <f>IF(N149="zákl. přenesená",J149,0)</f>
        <v>0</v>
      </c>
      <c r="BH149" s="233">
        <f>IF(N149="sníž. přenesená",J149,0)</f>
        <v>0</v>
      </c>
      <c r="BI149" s="233">
        <f>IF(N149="nulová",J149,0)</f>
        <v>0</v>
      </c>
      <c r="BJ149" s="17" t="s">
        <v>84</v>
      </c>
      <c r="BK149" s="233">
        <f>ROUND(I149*H149,2)</f>
        <v>0</v>
      </c>
      <c r="BL149" s="17" t="s">
        <v>254</v>
      </c>
      <c r="BM149" s="232" t="s">
        <v>3546</v>
      </c>
    </row>
    <row r="150" s="2" customFormat="1">
      <c r="A150" s="38"/>
      <c r="B150" s="39"/>
      <c r="C150" s="40"/>
      <c r="D150" s="234" t="s">
        <v>260</v>
      </c>
      <c r="E150" s="40"/>
      <c r="F150" s="235" t="s">
        <v>2863</v>
      </c>
      <c r="G150" s="40"/>
      <c r="H150" s="40"/>
      <c r="I150" s="236"/>
      <c r="J150" s="40"/>
      <c r="K150" s="40"/>
      <c r="L150" s="44"/>
      <c r="M150" s="237"/>
      <c r="N150" s="238"/>
      <c r="O150" s="91"/>
      <c r="P150" s="91"/>
      <c r="Q150" s="91"/>
      <c r="R150" s="91"/>
      <c r="S150" s="91"/>
      <c r="T150" s="92"/>
      <c r="U150" s="38"/>
      <c r="V150" s="38"/>
      <c r="W150" s="38"/>
      <c r="X150" s="38"/>
      <c r="Y150" s="38"/>
      <c r="Z150" s="38"/>
      <c r="AA150" s="38"/>
      <c r="AB150" s="38"/>
      <c r="AC150" s="38"/>
      <c r="AD150" s="38"/>
      <c r="AE150" s="38"/>
      <c r="AT150" s="17" t="s">
        <v>260</v>
      </c>
      <c r="AU150" s="17" t="s">
        <v>86</v>
      </c>
    </row>
    <row r="151" s="2" customFormat="1">
      <c r="A151" s="38"/>
      <c r="B151" s="39"/>
      <c r="C151" s="40"/>
      <c r="D151" s="240" t="s">
        <v>274</v>
      </c>
      <c r="E151" s="40"/>
      <c r="F151" s="241" t="s">
        <v>2864</v>
      </c>
      <c r="G151" s="40"/>
      <c r="H151" s="40"/>
      <c r="I151" s="236"/>
      <c r="J151" s="40"/>
      <c r="K151" s="40"/>
      <c r="L151" s="44"/>
      <c r="M151" s="237"/>
      <c r="N151" s="238"/>
      <c r="O151" s="91"/>
      <c r="P151" s="91"/>
      <c r="Q151" s="91"/>
      <c r="R151" s="91"/>
      <c r="S151" s="91"/>
      <c r="T151" s="92"/>
      <c r="U151" s="38"/>
      <c r="V151" s="38"/>
      <c r="W151" s="38"/>
      <c r="X151" s="38"/>
      <c r="Y151" s="38"/>
      <c r="Z151" s="38"/>
      <c r="AA151" s="38"/>
      <c r="AB151" s="38"/>
      <c r="AC151" s="38"/>
      <c r="AD151" s="38"/>
      <c r="AE151" s="38"/>
      <c r="AT151" s="17" t="s">
        <v>274</v>
      </c>
      <c r="AU151" s="17" t="s">
        <v>86</v>
      </c>
    </row>
    <row r="152" s="12" customFormat="1">
      <c r="A152" s="12"/>
      <c r="B152" s="242"/>
      <c r="C152" s="243"/>
      <c r="D152" s="234" t="s">
        <v>276</v>
      </c>
      <c r="E152" s="244" t="s">
        <v>1219</v>
      </c>
      <c r="F152" s="245" t="s">
        <v>3547</v>
      </c>
      <c r="G152" s="243"/>
      <c r="H152" s="246">
        <v>17</v>
      </c>
      <c r="I152" s="247"/>
      <c r="J152" s="243"/>
      <c r="K152" s="243"/>
      <c r="L152" s="248"/>
      <c r="M152" s="249"/>
      <c r="N152" s="250"/>
      <c r="O152" s="250"/>
      <c r="P152" s="250"/>
      <c r="Q152" s="250"/>
      <c r="R152" s="250"/>
      <c r="S152" s="250"/>
      <c r="T152" s="251"/>
      <c r="U152" s="12"/>
      <c r="V152" s="12"/>
      <c r="W152" s="12"/>
      <c r="X152" s="12"/>
      <c r="Y152" s="12"/>
      <c r="Z152" s="12"/>
      <c r="AA152" s="12"/>
      <c r="AB152" s="12"/>
      <c r="AC152" s="12"/>
      <c r="AD152" s="12"/>
      <c r="AE152" s="12"/>
      <c r="AT152" s="252" t="s">
        <v>276</v>
      </c>
      <c r="AU152" s="252" t="s">
        <v>86</v>
      </c>
      <c r="AV152" s="12" t="s">
        <v>86</v>
      </c>
      <c r="AW152" s="12" t="s">
        <v>32</v>
      </c>
      <c r="AX152" s="12" t="s">
        <v>84</v>
      </c>
      <c r="AY152" s="252" t="s">
        <v>251</v>
      </c>
    </row>
    <row r="153" s="2" customFormat="1" ht="24.15" customHeight="1">
      <c r="A153" s="38"/>
      <c r="B153" s="39"/>
      <c r="C153" s="220" t="s">
        <v>287</v>
      </c>
      <c r="D153" s="220" t="s">
        <v>255</v>
      </c>
      <c r="E153" s="221" t="s">
        <v>1221</v>
      </c>
      <c r="F153" s="222" t="s">
        <v>1222</v>
      </c>
      <c r="G153" s="223" t="s">
        <v>409</v>
      </c>
      <c r="H153" s="224">
        <v>225</v>
      </c>
      <c r="I153" s="225"/>
      <c r="J153" s="226">
        <f>ROUND(I153*H153,2)</f>
        <v>0</v>
      </c>
      <c r="K153" s="227"/>
      <c r="L153" s="44"/>
      <c r="M153" s="228" t="s">
        <v>1</v>
      </c>
      <c r="N153" s="229" t="s">
        <v>41</v>
      </c>
      <c r="O153" s="91"/>
      <c r="P153" s="230">
        <f>O153*H153</f>
        <v>0</v>
      </c>
      <c r="Q153" s="230">
        <v>1.0000000000000001E-05</v>
      </c>
      <c r="R153" s="230">
        <f>Q153*H153</f>
        <v>0.0022500000000000003</v>
      </c>
      <c r="S153" s="230">
        <v>0.11500000000000001</v>
      </c>
      <c r="T153" s="231">
        <f>S153*H153</f>
        <v>25.875</v>
      </c>
      <c r="U153" s="38"/>
      <c r="V153" s="38"/>
      <c r="W153" s="38"/>
      <c r="X153" s="38"/>
      <c r="Y153" s="38"/>
      <c r="Z153" s="38"/>
      <c r="AA153" s="38"/>
      <c r="AB153" s="38"/>
      <c r="AC153" s="38"/>
      <c r="AD153" s="38"/>
      <c r="AE153" s="38"/>
      <c r="AR153" s="232" t="s">
        <v>254</v>
      </c>
      <c r="AT153" s="232" t="s">
        <v>255</v>
      </c>
      <c r="AU153" s="232" t="s">
        <v>86</v>
      </c>
      <c r="AY153" s="17" t="s">
        <v>251</v>
      </c>
      <c r="BE153" s="233">
        <f>IF(N153="základní",J153,0)</f>
        <v>0</v>
      </c>
      <c r="BF153" s="233">
        <f>IF(N153="snížená",J153,0)</f>
        <v>0</v>
      </c>
      <c r="BG153" s="233">
        <f>IF(N153="zákl. přenesená",J153,0)</f>
        <v>0</v>
      </c>
      <c r="BH153" s="233">
        <f>IF(N153="sníž. přenesená",J153,0)</f>
        <v>0</v>
      </c>
      <c r="BI153" s="233">
        <f>IF(N153="nulová",J153,0)</f>
        <v>0</v>
      </c>
      <c r="BJ153" s="17" t="s">
        <v>84</v>
      </c>
      <c r="BK153" s="233">
        <f>ROUND(I153*H153,2)</f>
        <v>0</v>
      </c>
      <c r="BL153" s="17" t="s">
        <v>254</v>
      </c>
      <c r="BM153" s="232" t="s">
        <v>3548</v>
      </c>
    </row>
    <row r="154" s="2" customFormat="1">
      <c r="A154" s="38"/>
      <c r="B154" s="39"/>
      <c r="C154" s="40"/>
      <c r="D154" s="234" t="s">
        <v>260</v>
      </c>
      <c r="E154" s="40"/>
      <c r="F154" s="235" t="s">
        <v>1224</v>
      </c>
      <c r="G154" s="40"/>
      <c r="H154" s="40"/>
      <c r="I154" s="236"/>
      <c r="J154" s="40"/>
      <c r="K154" s="40"/>
      <c r="L154" s="44"/>
      <c r="M154" s="237"/>
      <c r="N154" s="238"/>
      <c r="O154" s="91"/>
      <c r="P154" s="91"/>
      <c r="Q154" s="91"/>
      <c r="R154" s="91"/>
      <c r="S154" s="91"/>
      <c r="T154" s="92"/>
      <c r="U154" s="38"/>
      <c r="V154" s="38"/>
      <c r="W154" s="38"/>
      <c r="X154" s="38"/>
      <c r="Y154" s="38"/>
      <c r="Z154" s="38"/>
      <c r="AA154" s="38"/>
      <c r="AB154" s="38"/>
      <c r="AC154" s="38"/>
      <c r="AD154" s="38"/>
      <c r="AE154" s="38"/>
      <c r="AT154" s="17" t="s">
        <v>260</v>
      </c>
      <c r="AU154" s="17" t="s">
        <v>86</v>
      </c>
    </row>
    <row r="155" s="2" customFormat="1">
      <c r="A155" s="38"/>
      <c r="B155" s="39"/>
      <c r="C155" s="40"/>
      <c r="D155" s="240" t="s">
        <v>274</v>
      </c>
      <c r="E155" s="40"/>
      <c r="F155" s="241" t="s">
        <v>1225</v>
      </c>
      <c r="G155" s="40"/>
      <c r="H155" s="40"/>
      <c r="I155" s="236"/>
      <c r="J155" s="40"/>
      <c r="K155" s="40"/>
      <c r="L155" s="44"/>
      <c r="M155" s="237"/>
      <c r="N155" s="238"/>
      <c r="O155" s="91"/>
      <c r="P155" s="91"/>
      <c r="Q155" s="91"/>
      <c r="R155" s="91"/>
      <c r="S155" s="91"/>
      <c r="T155" s="92"/>
      <c r="U155" s="38"/>
      <c r="V155" s="38"/>
      <c r="W155" s="38"/>
      <c r="X155" s="38"/>
      <c r="Y155" s="38"/>
      <c r="Z155" s="38"/>
      <c r="AA155" s="38"/>
      <c r="AB155" s="38"/>
      <c r="AC155" s="38"/>
      <c r="AD155" s="38"/>
      <c r="AE155" s="38"/>
      <c r="AT155" s="17" t="s">
        <v>274</v>
      </c>
      <c r="AU155" s="17" t="s">
        <v>86</v>
      </c>
    </row>
    <row r="156" s="12" customFormat="1">
      <c r="A156" s="12"/>
      <c r="B156" s="242"/>
      <c r="C156" s="243"/>
      <c r="D156" s="234" t="s">
        <v>276</v>
      </c>
      <c r="E156" s="244" t="s">
        <v>1165</v>
      </c>
      <c r="F156" s="245" t="s">
        <v>3537</v>
      </c>
      <c r="G156" s="243"/>
      <c r="H156" s="246">
        <v>225</v>
      </c>
      <c r="I156" s="247"/>
      <c r="J156" s="243"/>
      <c r="K156" s="243"/>
      <c r="L156" s="248"/>
      <c r="M156" s="249"/>
      <c r="N156" s="250"/>
      <c r="O156" s="250"/>
      <c r="P156" s="250"/>
      <c r="Q156" s="250"/>
      <c r="R156" s="250"/>
      <c r="S156" s="250"/>
      <c r="T156" s="251"/>
      <c r="U156" s="12"/>
      <c r="V156" s="12"/>
      <c r="W156" s="12"/>
      <c r="X156" s="12"/>
      <c r="Y156" s="12"/>
      <c r="Z156" s="12"/>
      <c r="AA156" s="12"/>
      <c r="AB156" s="12"/>
      <c r="AC156" s="12"/>
      <c r="AD156" s="12"/>
      <c r="AE156" s="12"/>
      <c r="AT156" s="252" t="s">
        <v>276</v>
      </c>
      <c r="AU156" s="252" t="s">
        <v>86</v>
      </c>
      <c r="AV156" s="12" t="s">
        <v>86</v>
      </c>
      <c r="AW156" s="12" t="s">
        <v>32</v>
      </c>
      <c r="AX156" s="12" t="s">
        <v>84</v>
      </c>
      <c r="AY156" s="252" t="s">
        <v>251</v>
      </c>
    </row>
    <row r="157" s="2" customFormat="1" ht="16.5" customHeight="1">
      <c r="A157" s="38"/>
      <c r="B157" s="39"/>
      <c r="C157" s="220" t="s">
        <v>294</v>
      </c>
      <c r="D157" s="220" t="s">
        <v>255</v>
      </c>
      <c r="E157" s="221" t="s">
        <v>1226</v>
      </c>
      <c r="F157" s="222" t="s">
        <v>1227</v>
      </c>
      <c r="G157" s="223" t="s">
        <v>802</v>
      </c>
      <c r="H157" s="224">
        <v>25</v>
      </c>
      <c r="I157" s="225"/>
      <c r="J157" s="226">
        <f>ROUND(I157*H157,2)</f>
        <v>0</v>
      </c>
      <c r="K157" s="227"/>
      <c r="L157" s="44"/>
      <c r="M157" s="228" t="s">
        <v>1</v>
      </c>
      <c r="N157" s="229" t="s">
        <v>41</v>
      </c>
      <c r="O157" s="91"/>
      <c r="P157" s="230">
        <f>O157*H157</f>
        <v>0</v>
      </c>
      <c r="Q157" s="230">
        <v>0</v>
      </c>
      <c r="R157" s="230">
        <f>Q157*H157</f>
        <v>0</v>
      </c>
      <c r="S157" s="230">
        <v>0.23000000000000001</v>
      </c>
      <c r="T157" s="231">
        <f>S157*H157</f>
        <v>5.75</v>
      </c>
      <c r="U157" s="38"/>
      <c r="V157" s="38"/>
      <c r="W157" s="38"/>
      <c r="X157" s="38"/>
      <c r="Y157" s="38"/>
      <c r="Z157" s="38"/>
      <c r="AA157" s="38"/>
      <c r="AB157" s="38"/>
      <c r="AC157" s="38"/>
      <c r="AD157" s="38"/>
      <c r="AE157" s="38"/>
      <c r="AR157" s="232" t="s">
        <v>254</v>
      </c>
      <c r="AT157" s="232" t="s">
        <v>255</v>
      </c>
      <c r="AU157" s="232" t="s">
        <v>86</v>
      </c>
      <c r="AY157" s="17" t="s">
        <v>251</v>
      </c>
      <c r="BE157" s="233">
        <f>IF(N157="základní",J157,0)</f>
        <v>0</v>
      </c>
      <c r="BF157" s="233">
        <f>IF(N157="snížená",J157,0)</f>
        <v>0</v>
      </c>
      <c r="BG157" s="233">
        <f>IF(N157="zákl. přenesená",J157,0)</f>
        <v>0</v>
      </c>
      <c r="BH157" s="233">
        <f>IF(N157="sníž. přenesená",J157,0)</f>
        <v>0</v>
      </c>
      <c r="BI157" s="233">
        <f>IF(N157="nulová",J157,0)</f>
        <v>0</v>
      </c>
      <c r="BJ157" s="17" t="s">
        <v>84</v>
      </c>
      <c r="BK157" s="233">
        <f>ROUND(I157*H157,2)</f>
        <v>0</v>
      </c>
      <c r="BL157" s="17" t="s">
        <v>254</v>
      </c>
      <c r="BM157" s="232" t="s">
        <v>3549</v>
      </c>
    </row>
    <row r="158" s="2" customFormat="1">
      <c r="A158" s="38"/>
      <c r="B158" s="39"/>
      <c r="C158" s="40"/>
      <c r="D158" s="234" t="s">
        <v>260</v>
      </c>
      <c r="E158" s="40"/>
      <c r="F158" s="235" t="s">
        <v>1229</v>
      </c>
      <c r="G158" s="40"/>
      <c r="H158" s="40"/>
      <c r="I158" s="236"/>
      <c r="J158" s="40"/>
      <c r="K158" s="40"/>
      <c r="L158" s="44"/>
      <c r="M158" s="237"/>
      <c r="N158" s="238"/>
      <c r="O158" s="91"/>
      <c r="P158" s="91"/>
      <c r="Q158" s="91"/>
      <c r="R158" s="91"/>
      <c r="S158" s="91"/>
      <c r="T158" s="92"/>
      <c r="U158" s="38"/>
      <c r="V158" s="38"/>
      <c r="W158" s="38"/>
      <c r="X158" s="38"/>
      <c r="Y158" s="38"/>
      <c r="Z158" s="38"/>
      <c r="AA158" s="38"/>
      <c r="AB158" s="38"/>
      <c r="AC158" s="38"/>
      <c r="AD158" s="38"/>
      <c r="AE158" s="38"/>
      <c r="AT158" s="17" t="s">
        <v>260</v>
      </c>
      <c r="AU158" s="17" t="s">
        <v>86</v>
      </c>
    </row>
    <row r="159" s="2" customFormat="1">
      <c r="A159" s="38"/>
      <c r="B159" s="39"/>
      <c r="C159" s="40"/>
      <c r="D159" s="240" t="s">
        <v>274</v>
      </c>
      <c r="E159" s="40"/>
      <c r="F159" s="241" t="s">
        <v>1230</v>
      </c>
      <c r="G159" s="40"/>
      <c r="H159" s="40"/>
      <c r="I159" s="236"/>
      <c r="J159" s="40"/>
      <c r="K159" s="40"/>
      <c r="L159" s="44"/>
      <c r="M159" s="237"/>
      <c r="N159" s="238"/>
      <c r="O159" s="91"/>
      <c r="P159" s="91"/>
      <c r="Q159" s="91"/>
      <c r="R159" s="91"/>
      <c r="S159" s="91"/>
      <c r="T159" s="92"/>
      <c r="U159" s="38"/>
      <c r="V159" s="38"/>
      <c r="W159" s="38"/>
      <c r="X159" s="38"/>
      <c r="Y159" s="38"/>
      <c r="Z159" s="38"/>
      <c r="AA159" s="38"/>
      <c r="AB159" s="38"/>
      <c r="AC159" s="38"/>
      <c r="AD159" s="38"/>
      <c r="AE159" s="38"/>
      <c r="AT159" s="17" t="s">
        <v>274</v>
      </c>
      <c r="AU159" s="17" t="s">
        <v>86</v>
      </c>
    </row>
    <row r="160" s="12" customFormat="1">
      <c r="A160" s="12"/>
      <c r="B160" s="242"/>
      <c r="C160" s="243"/>
      <c r="D160" s="234" t="s">
        <v>276</v>
      </c>
      <c r="E160" s="244" t="s">
        <v>1</v>
      </c>
      <c r="F160" s="245" t="s">
        <v>952</v>
      </c>
      <c r="G160" s="243"/>
      <c r="H160" s="246">
        <v>25</v>
      </c>
      <c r="I160" s="247"/>
      <c r="J160" s="243"/>
      <c r="K160" s="243"/>
      <c r="L160" s="248"/>
      <c r="M160" s="249"/>
      <c r="N160" s="250"/>
      <c r="O160" s="250"/>
      <c r="P160" s="250"/>
      <c r="Q160" s="250"/>
      <c r="R160" s="250"/>
      <c r="S160" s="250"/>
      <c r="T160" s="251"/>
      <c r="U160" s="12"/>
      <c r="V160" s="12"/>
      <c r="W160" s="12"/>
      <c r="X160" s="12"/>
      <c r="Y160" s="12"/>
      <c r="Z160" s="12"/>
      <c r="AA160" s="12"/>
      <c r="AB160" s="12"/>
      <c r="AC160" s="12"/>
      <c r="AD160" s="12"/>
      <c r="AE160" s="12"/>
      <c r="AT160" s="252" t="s">
        <v>276</v>
      </c>
      <c r="AU160" s="252" t="s">
        <v>86</v>
      </c>
      <c r="AV160" s="12" t="s">
        <v>86</v>
      </c>
      <c r="AW160" s="12" t="s">
        <v>32</v>
      </c>
      <c r="AX160" s="12" t="s">
        <v>84</v>
      </c>
      <c r="AY160" s="252" t="s">
        <v>251</v>
      </c>
    </row>
    <row r="161" s="2" customFormat="1" ht="16.5" customHeight="1">
      <c r="A161" s="38"/>
      <c r="B161" s="39"/>
      <c r="C161" s="220" t="s">
        <v>299</v>
      </c>
      <c r="D161" s="220" t="s">
        <v>255</v>
      </c>
      <c r="E161" s="221" t="s">
        <v>1232</v>
      </c>
      <c r="F161" s="222" t="s">
        <v>1233</v>
      </c>
      <c r="G161" s="223" t="s">
        <v>802</v>
      </c>
      <c r="H161" s="224">
        <v>70</v>
      </c>
      <c r="I161" s="225"/>
      <c r="J161" s="226">
        <f>ROUND(I161*H161,2)</f>
        <v>0</v>
      </c>
      <c r="K161" s="227"/>
      <c r="L161" s="44"/>
      <c r="M161" s="228" t="s">
        <v>1</v>
      </c>
      <c r="N161" s="229" t="s">
        <v>41</v>
      </c>
      <c r="O161" s="91"/>
      <c r="P161" s="230">
        <f>O161*H161</f>
        <v>0</v>
      </c>
      <c r="Q161" s="230">
        <v>0</v>
      </c>
      <c r="R161" s="230">
        <f>Q161*H161</f>
        <v>0</v>
      </c>
      <c r="S161" s="230">
        <v>0.20499999999999999</v>
      </c>
      <c r="T161" s="231">
        <f>S161*H161</f>
        <v>14.35</v>
      </c>
      <c r="U161" s="38"/>
      <c r="V161" s="38"/>
      <c r="W161" s="38"/>
      <c r="X161" s="38"/>
      <c r="Y161" s="38"/>
      <c r="Z161" s="38"/>
      <c r="AA161" s="38"/>
      <c r="AB161" s="38"/>
      <c r="AC161" s="38"/>
      <c r="AD161" s="38"/>
      <c r="AE161" s="38"/>
      <c r="AR161" s="232" t="s">
        <v>254</v>
      </c>
      <c r="AT161" s="232" t="s">
        <v>255</v>
      </c>
      <c r="AU161" s="232" t="s">
        <v>86</v>
      </c>
      <c r="AY161" s="17" t="s">
        <v>251</v>
      </c>
      <c r="BE161" s="233">
        <f>IF(N161="základní",J161,0)</f>
        <v>0</v>
      </c>
      <c r="BF161" s="233">
        <f>IF(N161="snížená",J161,0)</f>
        <v>0</v>
      </c>
      <c r="BG161" s="233">
        <f>IF(N161="zákl. přenesená",J161,0)</f>
        <v>0</v>
      </c>
      <c r="BH161" s="233">
        <f>IF(N161="sníž. přenesená",J161,0)</f>
        <v>0</v>
      </c>
      <c r="BI161" s="233">
        <f>IF(N161="nulová",J161,0)</f>
        <v>0</v>
      </c>
      <c r="BJ161" s="17" t="s">
        <v>84</v>
      </c>
      <c r="BK161" s="233">
        <f>ROUND(I161*H161,2)</f>
        <v>0</v>
      </c>
      <c r="BL161" s="17" t="s">
        <v>254</v>
      </c>
      <c r="BM161" s="232" t="s">
        <v>3550</v>
      </c>
    </row>
    <row r="162" s="2" customFormat="1">
      <c r="A162" s="38"/>
      <c r="B162" s="39"/>
      <c r="C162" s="40"/>
      <c r="D162" s="234" t="s">
        <v>260</v>
      </c>
      <c r="E162" s="40"/>
      <c r="F162" s="235" t="s">
        <v>1235</v>
      </c>
      <c r="G162" s="40"/>
      <c r="H162" s="40"/>
      <c r="I162" s="236"/>
      <c r="J162" s="40"/>
      <c r="K162" s="40"/>
      <c r="L162" s="44"/>
      <c r="M162" s="237"/>
      <c r="N162" s="238"/>
      <c r="O162" s="91"/>
      <c r="P162" s="91"/>
      <c r="Q162" s="91"/>
      <c r="R162" s="91"/>
      <c r="S162" s="91"/>
      <c r="T162" s="92"/>
      <c r="U162" s="38"/>
      <c r="V162" s="38"/>
      <c r="W162" s="38"/>
      <c r="X162" s="38"/>
      <c r="Y162" s="38"/>
      <c r="Z162" s="38"/>
      <c r="AA162" s="38"/>
      <c r="AB162" s="38"/>
      <c r="AC162" s="38"/>
      <c r="AD162" s="38"/>
      <c r="AE162" s="38"/>
      <c r="AT162" s="17" t="s">
        <v>260</v>
      </c>
      <c r="AU162" s="17" t="s">
        <v>86</v>
      </c>
    </row>
    <row r="163" s="2" customFormat="1">
      <c r="A163" s="38"/>
      <c r="B163" s="39"/>
      <c r="C163" s="40"/>
      <c r="D163" s="240" t="s">
        <v>274</v>
      </c>
      <c r="E163" s="40"/>
      <c r="F163" s="241" t="s">
        <v>1236</v>
      </c>
      <c r="G163" s="40"/>
      <c r="H163" s="40"/>
      <c r="I163" s="236"/>
      <c r="J163" s="40"/>
      <c r="K163" s="40"/>
      <c r="L163" s="44"/>
      <c r="M163" s="237"/>
      <c r="N163" s="238"/>
      <c r="O163" s="91"/>
      <c r="P163" s="91"/>
      <c r="Q163" s="91"/>
      <c r="R163" s="91"/>
      <c r="S163" s="91"/>
      <c r="T163" s="92"/>
      <c r="U163" s="38"/>
      <c r="V163" s="38"/>
      <c r="W163" s="38"/>
      <c r="X163" s="38"/>
      <c r="Y163" s="38"/>
      <c r="Z163" s="38"/>
      <c r="AA163" s="38"/>
      <c r="AB163" s="38"/>
      <c r="AC163" s="38"/>
      <c r="AD163" s="38"/>
      <c r="AE163" s="38"/>
      <c r="AT163" s="17" t="s">
        <v>274</v>
      </c>
      <c r="AU163" s="17" t="s">
        <v>86</v>
      </c>
    </row>
    <row r="164" s="12" customFormat="1">
      <c r="A164" s="12"/>
      <c r="B164" s="242"/>
      <c r="C164" s="243"/>
      <c r="D164" s="234" t="s">
        <v>276</v>
      </c>
      <c r="E164" s="244" t="s">
        <v>1</v>
      </c>
      <c r="F164" s="245" t="s">
        <v>3551</v>
      </c>
      <c r="G164" s="243"/>
      <c r="H164" s="246">
        <v>70</v>
      </c>
      <c r="I164" s="247"/>
      <c r="J164" s="243"/>
      <c r="K164" s="243"/>
      <c r="L164" s="248"/>
      <c r="M164" s="249"/>
      <c r="N164" s="250"/>
      <c r="O164" s="250"/>
      <c r="P164" s="250"/>
      <c r="Q164" s="250"/>
      <c r="R164" s="250"/>
      <c r="S164" s="250"/>
      <c r="T164" s="251"/>
      <c r="U164" s="12"/>
      <c r="V164" s="12"/>
      <c r="W164" s="12"/>
      <c r="X164" s="12"/>
      <c r="Y164" s="12"/>
      <c r="Z164" s="12"/>
      <c r="AA164" s="12"/>
      <c r="AB164" s="12"/>
      <c r="AC164" s="12"/>
      <c r="AD164" s="12"/>
      <c r="AE164" s="12"/>
      <c r="AT164" s="252" t="s">
        <v>276</v>
      </c>
      <c r="AU164" s="252" t="s">
        <v>86</v>
      </c>
      <c r="AV164" s="12" t="s">
        <v>86</v>
      </c>
      <c r="AW164" s="12" t="s">
        <v>32</v>
      </c>
      <c r="AX164" s="12" t="s">
        <v>84</v>
      </c>
      <c r="AY164" s="252" t="s">
        <v>251</v>
      </c>
    </row>
    <row r="165" s="2" customFormat="1" ht="16.5" customHeight="1">
      <c r="A165" s="38"/>
      <c r="B165" s="39"/>
      <c r="C165" s="220" t="s">
        <v>306</v>
      </c>
      <c r="D165" s="220" t="s">
        <v>255</v>
      </c>
      <c r="E165" s="221" t="s">
        <v>1238</v>
      </c>
      <c r="F165" s="222" t="s">
        <v>1239</v>
      </c>
      <c r="G165" s="223" t="s">
        <v>802</v>
      </c>
      <c r="H165" s="224">
        <v>8</v>
      </c>
      <c r="I165" s="225"/>
      <c r="J165" s="226">
        <f>ROUND(I165*H165,2)</f>
        <v>0</v>
      </c>
      <c r="K165" s="227"/>
      <c r="L165" s="44"/>
      <c r="M165" s="228" t="s">
        <v>1</v>
      </c>
      <c r="N165" s="229" t="s">
        <v>41</v>
      </c>
      <c r="O165" s="91"/>
      <c r="P165" s="230">
        <f>O165*H165</f>
        <v>0</v>
      </c>
      <c r="Q165" s="230">
        <v>0</v>
      </c>
      <c r="R165" s="230">
        <f>Q165*H165</f>
        <v>0</v>
      </c>
      <c r="S165" s="230">
        <v>0.11500000000000001</v>
      </c>
      <c r="T165" s="231">
        <f>S165*H165</f>
        <v>0.92000000000000004</v>
      </c>
      <c r="U165" s="38"/>
      <c r="V165" s="38"/>
      <c r="W165" s="38"/>
      <c r="X165" s="38"/>
      <c r="Y165" s="38"/>
      <c r="Z165" s="38"/>
      <c r="AA165" s="38"/>
      <c r="AB165" s="38"/>
      <c r="AC165" s="38"/>
      <c r="AD165" s="38"/>
      <c r="AE165" s="38"/>
      <c r="AR165" s="232" t="s">
        <v>254</v>
      </c>
      <c r="AT165" s="232" t="s">
        <v>255</v>
      </c>
      <c r="AU165" s="232" t="s">
        <v>86</v>
      </c>
      <c r="AY165" s="17" t="s">
        <v>251</v>
      </c>
      <c r="BE165" s="233">
        <f>IF(N165="základní",J165,0)</f>
        <v>0</v>
      </c>
      <c r="BF165" s="233">
        <f>IF(N165="snížená",J165,0)</f>
        <v>0</v>
      </c>
      <c r="BG165" s="233">
        <f>IF(N165="zákl. přenesená",J165,0)</f>
        <v>0</v>
      </c>
      <c r="BH165" s="233">
        <f>IF(N165="sníž. přenesená",J165,0)</f>
        <v>0</v>
      </c>
      <c r="BI165" s="233">
        <f>IF(N165="nulová",J165,0)</f>
        <v>0</v>
      </c>
      <c r="BJ165" s="17" t="s">
        <v>84</v>
      </c>
      <c r="BK165" s="233">
        <f>ROUND(I165*H165,2)</f>
        <v>0</v>
      </c>
      <c r="BL165" s="17" t="s">
        <v>254</v>
      </c>
      <c r="BM165" s="232" t="s">
        <v>3552</v>
      </c>
    </row>
    <row r="166" s="2" customFormat="1">
      <c r="A166" s="38"/>
      <c r="B166" s="39"/>
      <c r="C166" s="40"/>
      <c r="D166" s="234" t="s">
        <v>260</v>
      </c>
      <c r="E166" s="40"/>
      <c r="F166" s="235" t="s">
        <v>1241</v>
      </c>
      <c r="G166" s="40"/>
      <c r="H166" s="40"/>
      <c r="I166" s="236"/>
      <c r="J166" s="40"/>
      <c r="K166" s="40"/>
      <c r="L166" s="44"/>
      <c r="M166" s="237"/>
      <c r="N166" s="238"/>
      <c r="O166" s="91"/>
      <c r="P166" s="91"/>
      <c r="Q166" s="91"/>
      <c r="R166" s="91"/>
      <c r="S166" s="91"/>
      <c r="T166" s="92"/>
      <c r="U166" s="38"/>
      <c r="V166" s="38"/>
      <c r="W166" s="38"/>
      <c r="X166" s="38"/>
      <c r="Y166" s="38"/>
      <c r="Z166" s="38"/>
      <c r="AA166" s="38"/>
      <c r="AB166" s="38"/>
      <c r="AC166" s="38"/>
      <c r="AD166" s="38"/>
      <c r="AE166" s="38"/>
      <c r="AT166" s="17" t="s">
        <v>260</v>
      </c>
      <c r="AU166" s="17" t="s">
        <v>86</v>
      </c>
    </row>
    <row r="167" s="2" customFormat="1">
      <c r="A167" s="38"/>
      <c r="B167" s="39"/>
      <c r="C167" s="40"/>
      <c r="D167" s="240" t="s">
        <v>274</v>
      </c>
      <c r="E167" s="40"/>
      <c r="F167" s="241" t="s">
        <v>1242</v>
      </c>
      <c r="G167" s="40"/>
      <c r="H167" s="40"/>
      <c r="I167" s="236"/>
      <c r="J167" s="40"/>
      <c r="K167" s="40"/>
      <c r="L167" s="44"/>
      <c r="M167" s="237"/>
      <c r="N167" s="238"/>
      <c r="O167" s="91"/>
      <c r="P167" s="91"/>
      <c r="Q167" s="91"/>
      <c r="R167" s="91"/>
      <c r="S167" s="91"/>
      <c r="T167" s="92"/>
      <c r="U167" s="38"/>
      <c r="V167" s="38"/>
      <c r="W167" s="38"/>
      <c r="X167" s="38"/>
      <c r="Y167" s="38"/>
      <c r="Z167" s="38"/>
      <c r="AA167" s="38"/>
      <c r="AB167" s="38"/>
      <c r="AC167" s="38"/>
      <c r="AD167" s="38"/>
      <c r="AE167" s="38"/>
      <c r="AT167" s="17" t="s">
        <v>274</v>
      </c>
      <c r="AU167" s="17" t="s">
        <v>86</v>
      </c>
    </row>
    <row r="168" s="12" customFormat="1">
      <c r="A168" s="12"/>
      <c r="B168" s="242"/>
      <c r="C168" s="243"/>
      <c r="D168" s="234" t="s">
        <v>276</v>
      </c>
      <c r="E168" s="244" t="s">
        <v>1</v>
      </c>
      <c r="F168" s="245" t="s">
        <v>3553</v>
      </c>
      <c r="G168" s="243"/>
      <c r="H168" s="246">
        <v>8</v>
      </c>
      <c r="I168" s="247"/>
      <c r="J168" s="243"/>
      <c r="K168" s="243"/>
      <c r="L168" s="248"/>
      <c r="M168" s="249"/>
      <c r="N168" s="250"/>
      <c r="O168" s="250"/>
      <c r="P168" s="250"/>
      <c r="Q168" s="250"/>
      <c r="R168" s="250"/>
      <c r="S168" s="250"/>
      <c r="T168" s="251"/>
      <c r="U168" s="12"/>
      <c r="V168" s="12"/>
      <c r="W168" s="12"/>
      <c r="X168" s="12"/>
      <c r="Y168" s="12"/>
      <c r="Z168" s="12"/>
      <c r="AA168" s="12"/>
      <c r="AB168" s="12"/>
      <c r="AC168" s="12"/>
      <c r="AD168" s="12"/>
      <c r="AE168" s="12"/>
      <c r="AT168" s="252" t="s">
        <v>276</v>
      </c>
      <c r="AU168" s="252" t="s">
        <v>86</v>
      </c>
      <c r="AV168" s="12" t="s">
        <v>86</v>
      </c>
      <c r="AW168" s="12" t="s">
        <v>32</v>
      </c>
      <c r="AX168" s="12" t="s">
        <v>84</v>
      </c>
      <c r="AY168" s="252" t="s">
        <v>251</v>
      </c>
    </row>
    <row r="169" s="2" customFormat="1" ht="33" customHeight="1">
      <c r="A169" s="38"/>
      <c r="B169" s="39"/>
      <c r="C169" s="220" t="s">
        <v>311</v>
      </c>
      <c r="D169" s="220" t="s">
        <v>255</v>
      </c>
      <c r="E169" s="221" t="s">
        <v>1250</v>
      </c>
      <c r="F169" s="222" t="s">
        <v>1251</v>
      </c>
      <c r="G169" s="223" t="s">
        <v>592</v>
      </c>
      <c r="H169" s="224">
        <v>270.08999999999997</v>
      </c>
      <c r="I169" s="225"/>
      <c r="J169" s="226">
        <f>ROUND(I169*H169,2)</f>
        <v>0</v>
      </c>
      <c r="K169" s="227"/>
      <c r="L169" s="44"/>
      <c r="M169" s="228" t="s">
        <v>1</v>
      </c>
      <c r="N169" s="229" t="s">
        <v>41</v>
      </c>
      <c r="O169" s="91"/>
      <c r="P169" s="230">
        <f>O169*H169</f>
        <v>0</v>
      </c>
      <c r="Q169" s="230">
        <v>0</v>
      </c>
      <c r="R169" s="230">
        <f>Q169*H169</f>
        <v>0</v>
      </c>
      <c r="S169" s="230">
        <v>0</v>
      </c>
      <c r="T169" s="231">
        <f>S169*H169</f>
        <v>0</v>
      </c>
      <c r="U169" s="38"/>
      <c r="V169" s="38"/>
      <c r="W169" s="38"/>
      <c r="X169" s="38"/>
      <c r="Y169" s="38"/>
      <c r="Z169" s="38"/>
      <c r="AA169" s="38"/>
      <c r="AB169" s="38"/>
      <c r="AC169" s="38"/>
      <c r="AD169" s="38"/>
      <c r="AE169" s="38"/>
      <c r="AR169" s="232" t="s">
        <v>254</v>
      </c>
      <c r="AT169" s="232" t="s">
        <v>255</v>
      </c>
      <c r="AU169" s="232" t="s">
        <v>86</v>
      </c>
      <c r="AY169" s="17" t="s">
        <v>251</v>
      </c>
      <c r="BE169" s="233">
        <f>IF(N169="základní",J169,0)</f>
        <v>0</v>
      </c>
      <c r="BF169" s="233">
        <f>IF(N169="snížená",J169,0)</f>
        <v>0</v>
      </c>
      <c r="BG169" s="233">
        <f>IF(N169="zákl. přenesená",J169,0)</f>
        <v>0</v>
      </c>
      <c r="BH169" s="233">
        <f>IF(N169="sníž. přenesená",J169,0)</f>
        <v>0</v>
      </c>
      <c r="BI169" s="233">
        <f>IF(N169="nulová",J169,0)</f>
        <v>0</v>
      </c>
      <c r="BJ169" s="17" t="s">
        <v>84</v>
      </c>
      <c r="BK169" s="233">
        <f>ROUND(I169*H169,2)</f>
        <v>0</v>
      </c>
      <c r="BL169" s="17" t="s">
        <v>254</v>
      </c>
      <c r="BM169" s="232" t="s">
        <v>3554</v>
      </c>
    </row>
    <row r="170" s="2" customFormat="1">
      <c r="A170" s="38"/>
      <c r="B170" s="39"/>
      <c r="C170" s="40"/>
      <c r="D170" s="234" t="s">
        <v>260</v>
      </c>
      <c r="E170" s="40"/>
      <c r="F170" s="235" t="s">
        <v>1253</v>
      </c>
      <c r="G170" s="40"/>
      <c r="H170" s="40"/>
      <c r="I170" s="236"/>
      <c r="J170" s="40"/>
      <c r="K170" s="40"/>
      <c r="L170" s="44"/>
      <c r="M170" s="237"/>
      <c r="N170" s="238"/>
      <c r="O170" s="91"/>
      <c r="P170" s="91"/>
      <c r="Q170" s="91"/>
      <c r="R170" s="91"/>
      <c r="S170" s="91"/>
      <c r="T170" s="92"/>
      <c r="U170" s="38"/>
      <c r="V170" s="38"/>
      <c r="W170" s="38"/>
      <c r="X170" s="38"/>
      <c r="Y170" s="38"/>
      <c r="Z170" s="38"/>
      <c r="AA170" s="38"/>
      <c r="AB170" s="38"/>
      <c r="AC170" s="38"/>
      <c r="AD170" s="38"/>
      <c r="AE170" s="38"/>
      <c r="AT170" s="17" t="s">
        <v>260</v>
      </c>
      <c r="AU170" s="17" t="s">
        <v>86</v>
      </c>
    </row>
    <row r="171" s="2" customFormat="1">
      <c r="A171" s="38"/>
      <c r="B171" s="39"/>
      <c r="C171" s="40"/>
      <c r="D171" s="240" t="s">
        <v>274</v>
      </c>
      <c r="E171" s="40"/>
      <c r="F171" s="241" t="s">
        <v>1254</v>
      </c>
      <c r="G171" s="40"/>
      <c r="H171" s="40"/>
      <c r="I171" s="236"/>
      <c r="J171" s="40"/>
      <c r="K171" s="40"/>
      <c r="L171" s="44"/>
      <c r="M171" s="237"/>
      <c r="N171" s="238"/>
      <c r="O171" s="91"/>
      <c r="P171" s="91"/>
      <c r="Q171" s="91"/>
      <c r="R171" s="91"/>
      <c r="S171" s="91"/>
      <c r="T171" s="92"/>
      <c r="U171" s="38"/>
      <c r="V171" s="38"/>
      <c r="W171" s="38"/>
      <c r="X171" s="38"/>
      <c r="Y171" s="38"/>
      <c r="Z171" s="38"/>
      <c r="AA171" s="38"/>
      <c r="AB171" s="38"/>
      <c r="AC171" s="38"/>
      <c r="AD171" s="38"/>
      <c r="AE171" s="38"/>
      <c r="AT171" s="17" t="s">
        <v>274</v>
      </c>
      <c r="AU171" s="17" t="s">
        <v>86</v>
      </c>
    </row>
    <row r="172" s="13" customFormat="1">
      <c r="A172" s="13"/>
      <c r="B172" s="253"/>
      <c r="C172" s="254"/>
      <c r="D172" s="234" t="s">
        <v>276</v>
      </c>
      <c r="E172" s="255" t="s">
        <v>1</v>
      </c>
      <c r="F172" s="256" t="s">
        <v>1256</v>
      </c>
      <c r="G172" s="254"/>
      <c r="H172" s="255" t="s">
        <v>1</v>
      </c>
      <c r="I172" s="257"/>
      <c r="J172" s="254"/>
      <c r="K172" s="254"/>
      <c r="L172" s="258"/>
      <c r="M172" s="259"/>
      <c r="N172" s="260"/>
      <c r="O172" s="260"/>
      <c r="P172" s="260"/>
      <c r="Q172" s="260"/>
      <c r="R172" s="260"/>
      <c r="S172" s="260"/>
      <c r="T172" s="261"/>
      <c r="U172" s="13"/>
      <c r="V172" s="13"/>
      <c r="W172" s="13"/>
      <c r="X172" s="13"/>
      <c r="Y172" s="13"/>
      <c r="Z172" s="13"/>
      <c r="AA172" s="13"/>
      <c r="AB172" s="13"/>
      <c r="AC172" s="13"/>
      <c r="AD172" s="13"/>
      <c r="AE172" s="13"/>
      <c r="AT172" s="262" t="s">
        <v>276</v>
      </c>
      <c r="AU172" s="262" t="s">
        <v>86</v>
      </c>
      <c r="AV172" s="13" t="s">
        <v>84</v>
      </c>
      <c r="AW172" s="13" t="s">
        <v>32</v>
      </c>
      <c r="AX172" s="13" t="s">
        <v>76</v>
      </c>
      <c r="AY172" s="262" t="s">
        <v>251</v>
      </c>
    </row>
    <row r="173" s="12" customFormat="1">
      <c r="A173" s="12"/>
      <c r="B173" s="242"/>
      <c r="C173" s="243"/>
      <c r="D173" s="234" t="s">
        <v>276</v>
      </c>
      <c r="E173" s="244" t="s">
        <v>1</v>
      </c>
      <c r="F173" s="245" t="s">
        <v>3555</v>
      </c>
      <c r="G173" s="243"/>
      <c r="H173" s="246">
        <v>192.59</v>
      </c>
      <c r="I173" s="247"/>
      <c r="J173" s="243"/>
      <c r="K173" s="243"/>
      <c r="L173" s="248"/>
      <c r="M173" s="249"/>
      <c r="N173" s="250"/>
      <c r="O173" s="250"/>
      <c r="P173" s="250"/>
      <c r="Q173" s="250"/>
      <c r="R173" s="250"/>
      <c r="S173" s="250"/>
      <c r="T173" s="251"/>
      <c r="U173" s="12"/>
      <c r="V173" s="12"/>
      <c r="W173" s="12"/>
      <c r="X173" s="12"/>
      <c r="Y173" s="12"/>
      <c r="Z173" s="12"/>
      <c r="AA173" s="12"/>
      <c r="AB173" s="12"/>
      <c r="AC173" s="12"/>
      <c r="AD173" s="12"/>
      <c r="AE173" s="12"/>
      <c r="AT173" s="252" t="s">
        <v>276</v>
      </c>
      <c r="AU173" s="252" t="s">
        <v>86</v>
      </c>
      <c r="AV173" s="12" t="s">
        <v>86</v>
      </c>
      <c r="AW173" s="12" t="s">
        <v>32</v>
      </c>
      <c r="AX173" s="12" t="s">
        <v>76</v>
      </c>
      <c r="AY173" s="252" t="s">
        <v>251</v>
      </c>
    </row>
    <row r="174" s="12" customFormat="1">
      <c r="A174" s="12"/>
      <c r="B174" s="242"/>
      <c r="C174" s="243"/>
      <c r="D174" s="234" t="s">
        <v>276</v>
      </c>
      <c r="E174" s="244" t="s">
        <v>1</v>
      </c>
      <c r="F174" s="245" t="s">
        <v>3556</v>
      </c>
      <c r="G174" s="243"/>
      <c r="H174" s="246">
        <v>77.5</v>
      </c>
      <c r="I174" s="247"/>
      <c r="J174" s="243"/>
      <c r="K174" s="243"/>
      <c r="L174" s="248"/>
      <c r="M174" s="249"/>
      <c r="N174" s="250"/>
      <c r="O174" s="250"/>
      <c r="P174" s="250"/>
      <c r="Q174" s="250"/>
      <c r="R174" s="250"/>
      <c r="S174" s="250"/>
      <c r="T174" s="251"/>
      <c r="U174" s="12"/>
      <c r="V174" s="12"/>
      <c r="W174" s="12"/>
      <c r="X174" s="12"/>
      <c r="Y174" s="12"/>
      <c r="Z174" s="12"/>
      <c r="AA174" s="12"/>
      <c r="AB174" s="12"/>
      <c r="AC174" s="12"/>
      <c r="AD174" s="12"/>
      <c r="AE174" s="12"/>
      <c r="AT174" s="252" t="s">
        <v>276</v>
      </c>
      <c r="AU174" s="252" t="s">
        <v>86</v>
      </c>
      <c r="AV174" s="12" t="s">
        <v>86</v>
      </c>
      <c r="AW174" s="12" t="s">
        <v>32</v>
      </c>
      <c r="AX174" s="12" t="s">
        <v>76</v>
      </c>
      <c r="AY174" s="252" t="s">
        <v>251</v>
      </c>
    </row>
    <row r="175" s="15" customFormat="1">
      <c r="A175" s="15"/>
      <c r="B175" s="274"/>
      <c r="C175" s="275"/>
      <c r="D175" s="234" t="s">
        <v>276</v>
      </c>
      <c r="E175" s="276" t="s">
        <v>2437</v>
      </c>
      <c r="F175" s="277" t="s">
        <v>423</v>
      </c>
      <c r="G175" s="275"/>
      <c r="H175" s="278">
        <v>270.08999999999997</v>
      </c>
      <c r="I175" s="279"/>
      <c r="J175" s="275"/>
      <c r="K175" s="275"/>
      <c r="L175" s="280"/>
      <c r="M175" s="281"/>
      <c r="N175" s="282"/>
      <c r="O175" s="282"/>
      <c r="P175" s="282"/>
      <c r="Q175" s="282"/>
      <c r="R175" s="282"/>
      <c r="S175" s="282"/>
      <c r="T175" s="283"/>
      <c r="U175" s="15"/>
      <c r="V175" s="15"/>
      <c r="W175" s="15"/>
      <c r="X175" s="15"/>
      <c r="Y175" s="15"/>
      <c r="Z175" s="15"/>
      <c r="AA175" s="15"/>
      <c r="AB175" s="15"/>
      <c r="AC175" s="15"/>
      <c r="AD175" s="15"/>
      <c r="AE175" s="15"/>
      <c r="AT175" s="284" t="s">
        <v>276</v>
      </c>
      <c r="AU175" s="284" t="s">
        <v>86</v>
      </c>
      <c r="AV175" s="15" t="s">
        <v>254</v>
      </c>
      <c r="AW175" s="15" t="s">
        <v>32</v>
      </c>
      <c r="AX175" s="15" t="s">
        <v>84</v>
      </c>
      <c r="AY175" s="284" t="s">
        <v>251</v>
      </c>
    </row>
    <row r="176" s="2" customFormat="1" ht="33" customHeight="1">
      <c r="A176" s="38"/>
      <c r="B176" s="39"/>
      <c r="C176" s="220" t="s">
        <v>319</v>
      </c>
      <c r="D176" s="220" t="s">
        <v>255</v>
      </c>
      <c r="E176" s="221" t="s">
        <v>2170</v>
      </c>
      <c r="F176" s="222" t="s">
        <v>2171</v>
      </c>
      <c r="G176" s="223" t="s">
        <v>592</v>
      </c>
      <c r="H176" s="224">
        <v>38.579999999999998</v>
      </c>
      <c r="I176" s="225"/>
      <c r="J176" s="226">
        <f>ROUND(I176*H176,2)</f>
        <v>0</v>
      </c>
      <c r="K176" s="227"/>
      <c r="L176" s="44"/>
      <c r="M176" s="228" t="s">
        <v>1</v>
      </c>
      <c r="N176" s="229" t="s">
        <v>41</v>
      </c>
      <c r="O176" s="91"/>
      <c r="P176" s="230">
        <f>O176*H176</f>
        <v>0</v>
      </c>
      <c r="Q176" s="230">
        <v>0</v>
      </c>
      <c r="R176" s="230">
        <f>Q176*H176</f>
        <v>0</v>
      </c>
      <c r="S176" s="230">
        <v>0</v>
      </c>
      <c r="T176" s="231">
        <f>S176*H176</f>
        <v>0</v>
      </c>
      <c r="U176" s="38"/>
      <c r="V176" s="38"/>
      <c r="W176" s="38"/>
      <c r="X176" s="38"/>
      <c r="Y176" s="38"/>
      <c r="Z176" s="38"/>
      <c r="AA176" s="38"/>
      <c r="AB176" s="38"/>
      <c r="AC176" s="38"/>
      <c r="AD176" s="38"/>
      <c r="AE176" s="38"/>
      <c r="AR176" s="232" t="s">
        <v>254</v>
      </c>
      <c r="AT176" s="232" t="s">
        <v>255</v>
      </c>
      <c r="AU176" s="232" t="s">
        <v>86</v>
      </c>
      <c r="AY176" s="17" t="s">
        <v>251</v>
      </c>
      <c r="BE176" s="233">
        <f>IF(N176="základní",J176,0)</f>
        <v>0</v>
      </c>
      <c r="BF176" s="233">
        <f>IF(N176="snížená",J176,0)</f>
        <v>0</v>
      </c>
      <c r="BG176" s="233">
        <f>IF(N176="zákl. přenesená",J176,0)</f>
        <v>0</v>
      </c>
      <c r="BH176" s="233">
        <f>IF(N176="sníž. přenesená",J176,0)</f>
        <v>0</v>
      </c>
      <c r="BI176" s="233">
        <f>IF(N176="nulová",J176,0)</f>
        <v>0</v>
      </c>
      <c r="BJ176" s="17" t="s">
        <v>84</v>
      </c>
      <c r="BK176" s="233">
        <f>ROUND(I176*H176,2)</f>
        <v>0</v>
      </c>
      <c r="BL176" s="17" t="s">
        <v>254</v>
      </c>
      <c r="BM176" s="232" t="s">
        <v>3557</v>
      </c>
    </row>
    <row r="177" s="2" customFormat="1">
      <c r="A177" s="38"/>
      <c r="B177" s="39"/>
      <c r="C177" s="40"/>
      <c r="D177" s="234" t="s">
        <v>260</v>
      </c>
      <c r="E177" s="40"/>
      <c r="F177" s="235" t="s">
        <v>2173</v>
      </c>
      <c r="G177" s="40"/>
      <c r="H177" s="40"/>
      <c r="I177" s="236"/>
      <c r="J177" s="40"/>
      <c r="K177" s="40"/>
      <c r="L177" s="44"/>
      <c r="M177" s="237"/>
      <c r="N177" s="238"/>
      <c r="O177" s="91"/>
      <c r="P177" s="91"/>
      <c r="Q177" s="91"/>
      <c r="R177" s="91"/>
      <c r="S177" s="91"/>
      <c r="T177" s="92"/>
      <c r="U177" s="38"/>
      <c r="V177" s="38"/>
      <c r="W177" s="38"/>
      <c r="X177" s="38"/>
      <c r="Y177" s="38"/>
      <c r="Z177" s="38"/>
      <c r="AA177" s="38"/>
      <c r="AB177" s="38"/>
      <c r="AC177" s="38"/>
      <c r="AD177" s="38"/>
      <c r="AE177" s="38"/>
      <c r="AT177" s="17" t="s">
        <v>260</v>
      </c>
      <c r="AU177" s="17" t="s">
        <v>86</v>
      </c>
    </row>
    <row r="178" s="2" customFormat="1">
      <c r="A178" s="38"/>
      <c r="B178" s="39"/>
      <c r="C178" s="40"/>
      <c r="D178" s="240" t="s">
        <v>274</v>
      </c>
      <c r="E178" s="40"/>
      <c r="F178" s="241" t="s">
        <v>2174</v>
      </c>
      <c r="G178" s="40"/>
      <c r="H178" s="40"/>
      <c r="I178" s="236"/>
      <c r="J178" s="40"/>
      <c r="K178" s="40"/>
      <c r="L178" s="44"/>
      <c r="M178" s="237"/>
      <c r="N178" s="238"/>
      <c r="O178" s="91"/>
      <c r="P178" s="91"/>
      <c r="Q178" s="91"/>
      <c r="R178" s="91"/>
      <c r="S178" s="91"/>
      <c r="T178" s="92"/>
      <c r="U178" s="38"/>
      <c r="V178" s="38"/>
      <c r="W178" s="38"/>
      <c r="X178" s="38"/>
      <c r="Y178" s="38"/>
      <c r="Z178" s="38"/>
      <c r="AA178" s="38"/>
      <c r="AB178" s="38"/>
      <c r="AC178" s="38"/>
      <c r="AD178" s="38"/>
      <c r="AE178" s="38"/>
      <c r="AT178" s="17" t="s">
        <v>274</v>
      </c>
      <c r="AU178" s="17" t="s">
        <v>86</v>
      </c>
    </row>
    <row r="179" s="12" customFormat="1">
      <c r="A179" s="12"/>
      <c r="B179" s="242"/>
      <c r="C179" s="243"/>
      <c r="D179" s="234" t="s">
        <v>276</v>
      </c>
      <c r="E179" s="244" t="s">
        <v>1</v>
      </c>
      <c r="F179" s="245" t="s">
        <v>3558</v>
      </c>
      <c r="G179" s="243"/>
      <c r="H179" s="246">
        <v>34.079999999999998</v>
      </c>
      <c r="I179" s="247"/>
      <c r="J179" s="243"/>
      <c r="K179" s="243"/>
      <c r="L179" s="248"/>
      <c r="M179" s="249"/>
      <c r="N179" s="250"/>
      <c r="O179" s="250"/>
      <c r="P179" s="250"/>
      <c r="Q179" s="250"/>
      <c r="R179" s="250"/>
      <c r="S179" s="250"/>
      <c r="T179" s="251"/>
      <c r="U179" s="12"/>
      <c r="V179" s="12"/>
      <c r="W179" s="12"/>
      <c r="X179" s="12"/>
      <c r="Y179" s="12"/>
      <c r="Z179" s="12"/>
      <c r="AA179" s="12"/>
      <c r="AB179" s="12"/>
      <c r="AC179" s="12"/>
      <c r="AD179" s="12"/>
      <c r="AE179" s="12"/>
      <c r="AT179" s="252" t="s">
        <v>276</v>
      </c>
      <c r="AU179" s="252" t="s">
        <v>86</v>
      </c>
      <c r="AV179" s="12" t="s">
        <v>86</v>
      </c>
      <c r="AW179" s="12" t="s">
        <v>32</v>
      </c>
      <c r="AX179" s="12" t="s">
        <v>76</v>
      </c>
      <c r="AY179" s="252" t="s">
        <v>251</v>
      </c>
    </row>
    <row r="180" s="12" customFormat="1">
      <c r="A180" s="12"/>
      <c r="B180" s="242"/>
      <c r="C180" s="243"/>
      <c r="D180" s="234" t="s">
        <v>276</v>
      </c>
      <c r="E180" s="244" t="s">
        <v>1</v>
      </c>
      <c r="F180" s="245" t="s">
        <v>3559</v>
      </c>
      <c r="G180" s="243"/>
      <c r="H180" s="246">
        <v>4.5</v>
      </c>
      <c r="I180" s="247"/>
      <c r="J180" s="243"/>
      <c r="K180" s="243"/>
      <c r="L180" s="248"/>
      <c r="M180" s="249"/>
      <c r="N180" s="250"/>
      <c r="O180" s="250"/>
      <c r="P180" s="250"/>
      <c r="Q180" s="250"/>
      <c r="R180" s="250"/>
      <c r="S180" s="250"/>
      <c r="T180" s="251"/>
      <c r="U180" s="12"/>
      <c r="V180" s="12"/>
      <c r="W180" s="12"/>
      <c r="X180" s="12"/>
      <c r="Y180" s="12"/>
      <c r="Z180" s="12"/>
      <c r="AA180" s="12"/>
      <c r="AB180" s="12"/>
      <c r="AC180" s="12"/>
      <c r="AD180" s="12"/>
      <c r="AE180" s="12"/>
      <c r="AT180" s="252" t="s">
        <v>276</v>
      </c>
      <c r="AU180" s="252" t="s">
        <v>86</v>
      </c>
      <c r="AV180" s="12" t="s">
        <v>86</v>
      </c>
      <c r="AW180" s="12" t="s">
        <v>32</v>
      </c>
      <c r="AX180" s="12" t="s">
        <v>76</v>
      </c>
      <c r="AY180" s="252" t="s">
        <v>251</v>
      </c>
    </row>
    <row r="181" s="15" customFormat="1">
      <c r="A181" s="15"/>
      <c r="B181" s="274"/>
      <c r="C181" s="275"/>
      <c r="D181" s="234" t="s">
        <v>276</v>
      </c>
      <c r="E181" s="276" t="s">
        <v>2443</v>
      </c>
      <c r="F181" s="277" t="s">
        <v>423</v>
      </c>
      <c r="G181" s="275"/>
      <c r="H181" s="278">
        <v>38.579999999999998</v>
      </c>
      <c r="I181" s="279"/>
      <c r="J181" s="275"/>
      <c r="K181" s="275"/>
      <c r="L181" s="280"/>
      <c r="M181" s="281"/>
      <c r="N181" s="282"/>
      <c r="O181" s="282"/>
      <c r="P181" s="282"/>
      <c r="Q181" s="282"/>
      <c r="R181" s="282"/>
      <c r="S181" s="282"/>
      <c r="T181" s="283"/>
      <c r="U181" s="15"/>
      <c r="V181" s="15"/>
      <c r="W181" s="15"/>
      <c r="X181" s="15"/>
      <c r="Y181" s="15"/>
      <c r="Z181" s="15"/>
      <c r="AA181" s="15"/>
      <c r="AB181" s="15"/>
      <c r="AC181" s="15"/>
      <c r="AD181" s="15"/>
      <c r="AE181" s="15"/>
      <c r="AT181" s="284" t="s">
        <v>276</v>
      </c>
      <c r="AU181" s="284" t="s">
        <v>86</v>
      </c>
      <c r="AV181" s="15" t="s">
        <v>254</v>
      </c>
      <c r="AW181" s="15" t="s">
        <v>32</v>
      </c>
      <c r="AX181" s="15" t="s">
        <v>84</v>
      </c>
      <c r="AY181" s="284" t="s">
        <v>251</v>
      </c>
    </row>
    <row r="182" s="2" customFormat="1" ht="33" customHeight="1">
      <c r="A182" s="38"/>
      <c r="B182" s="39"/>
      <c r="C182" s="220" t="s">
        <v>8</v>
      </c>
      <c r="D182" s="220" t="s">
        <v>255</v>
      </c>
      <c r="E182" s="221" t="s">
        <v>1266</v>
      </c>
      <c r="F182" s="222" t="s">
        <v>1267</v>
      </c>
      <c r="G182" s="223" t="s">
        <v>592</v>
      </c>
      <c r="H182" s="224">
        <v>2.25</v>
      </c>
      <c r="I182" s="225"/>
      <c r="J182" s="226">
        <f>ROUND(I182*H182,2)</f>
        <v>0</v>
      </c>
      <c r="K182" s="227"/>
      <c r="L182" s="44"/>
      <c r="M182" s="228" t="s">
        <v>1</v>
      </c>
      <c r="N182" s="229" t="s">
        <v>41</v>
      </c>
      <c r="O182" s="91"/>
      <c r="P182" s="230">
        <f>O182*H182</f>
        <v>0</v>
      </c>
      <c r="Q182" s="230">
        <v>0</v>
      </c>
      <c r="R182" s="230">
        <f>Q182*H182</f>
        <v>0</v>
      </c>
      <c r="S182" s="230">
        <v>0</v>
      </c>
      <c r="T182" s="231">
        <f>S182*H182</f>
        <v>0</v>
      </c>
      <c r="U182" s="38"/>
      <c r="V182" s="38"/>
      <c r="W182" s="38"/>
      <c r="X182" s="38"/>
      <c r="Y182" s="38"/>
      <c r="Z182" s="38"/>
      <c r="AA182" s="38"/>
      <c r="AB182" s="38"/>
      <c r="AC182" s="38"/>
      <c r="AD182" s="38"/>
      <c r="AE182" s="38"/>
      <c r="AR182" s="232" t="s">
        <v>254</v>
      </c>
      <c r="AT182" s="232" t="s">
        <v>255</v>
      </c>
      <c r="AU182" s="232" t="s">
        <v>86</v>
      </c>
      <c r="AY182" s="17" t="s">
        <v>251</v>
      </c>
      <c r="BE182" s="233">
        <f>IF(N182="základní",J182,0)</f>
        <v>0</v>
      </c>
      <c r="BF182" s="233">
        <f>IF(N182="snížená",J182,0)</f>
        <v>0</v>
      </c>
      <c r="BG182" s="233">
        <f>IF(N182="zákl. přenesená",J182,0)</f>
        <v>0</v>
      </c>
      <c r="BH182" s="233">
        <f>IF(N182="sníž. přenesená",J182,0)</f>
        <v>0</v>
      </c>
      <c r="BI182" s="233">
        <f>IF(N182="nulová",J182,0)</f>
        <v>0</v>
      </c>
      <c r="BJ182" s="17" t="s">
        <v>84</v>
      </c>
      <c r="BK182" s="233">
        <f>ROUND(I182*H182,2)</f>
        <v>0</v>
      </c>
      <c r="BL182" s="17" t="s">
        <v>254</v>
      </c>
      <c r="BM182" s="232" t="s">
        <v>3560</v>
      </c>
    </row>
    <row r="183" s="2" customFormat="1">
      <c r="A183" s="38"/>
      <c r="B183" s="39"/>
      <c r="C183" s="40"/>
      <c r="D183" s="234" t="s">
        <v>260</v>
      </c>
      <c r="E183" s="40"/>
      <c r="F183" s="235" t="s">
        <v>1269</v>
      </c>
      <c r="G183" s="40"/>
      <c r="H183" s="40"/>
      <c r="I183" s="236"/>
      <c r="J183" s="40"/>
      <c r="K183" s="40"/>
      <c r="L183" s="44"/>
      <c r="M183" s="237"/>
      <c r="N183" s="238"/>
      <c r="O183" s="91"/>
      <c r="P183" s="91"/>
      <c r="Q183" s="91"/>
      <c r="R183" s="91"/>
      <c r="S183" s="91"/>
      <c r="T183" s="92"/>
      <c r="U183" s="38"/>
      <c r="V183" s="38"/>
      <c r="W183" s="38"/>
      <c r="X183" s="38"/>
      <c r="Y183" s="38"/>
      <c r="Z183" s="38"/>
      <c r="AA183" s="38"/>
      <c r="AB183" s="38"/>
      <c r="AC183" s="38"/>
      <c r="AD183" s="38"/>
      <c r="AE183" s="38"/>
      <c r="AT183" s="17" t="s">
        <v>260</v>
      </c>
      <c r="AU183" s="17" t="s">
        <v>86</v>
      </c>
    </row>
    <row r="184" s="2" customFormat="1">
      <c r="A184" s="38"/>
      <c r="B184" s="39"/>
      <c r="C184" s="40"/>
      <c r="D184" s="240" t="s">
        <v>274</v>
      </c>
      <c r="E184" s="40"/>
      <c r="F184" s="241" t="s">
        <v>1270</v>
      </c>
      <c r="G184" s="40"/>
      <c r="H184" s="40"/>
      <c r="I184" s="236"/>
      <c r="J184" s="40"/>
      <c r="K184" s="40"/>
      <c r="L184" s="44"/>
      <c r="M184" s="237"/>
      <c r="N184" s="238"/>
      <c r="O184" s="91"/>
      <c r="P184" s="91"/>
      <c r="Q184" s="91"/>
      <c r="R184" s="91"/>
      <c r="S184" s="91"/>
      <c r="T184" s="92"/>
      <c r="U184" s="38"/>
      <c r="V184" s="38"/>
      <c r="W184" s="38"/>
      <c r="X184" s="38"/>
      <c r="Y184" s="38"/>
      <c r="Z184" s="38"/>
      <c r="AA184" s="38"/>
      <c r="AB184" s="38"/>
      <c r="AC184" s="38"/>
      <c r="AD184" s="38"/>
      <c r="AE184" s="38"/>
      <c r="AT184" s="17" t="s">
        <v>274</v>
      </c>
      <c r="AU184" s="17" t="s">
        <v>86</v>
      </c>
    </row>
    <row r="185" s="12" customFormat="1">
      <c r="A185" s="12"/>
      <c r="B185" s="242"/>
      <c r="C185" s="243"/>
      <c r="D185" s="234" t="s">
        <v>276</v>
      </c>
      <c r="E185" s="244" t="s">
        <v>2435</v>
      </c>
      <c r="F185" s="245" t="s">
        <v>3561</v>
      </c>
      <c r="G185" s="243"/>
      <c r="H185" s="246">
        <v>2.25</v>
      </c>
      <c r="I185" s="247"/>
      <c r="J185" s="243"/>
      <c r="K185" s="243"/>
      <c r="L185" s="248"/>
      <c r="M185" s="249"/>
      <c r="N185" s="250"/>
      <c r="O185" s="250"/>
      <c r="P185" s="250"/>
      <c r="Q185" s="250"/>
      <c r="R185" s="250"/>
      <c r="S185" s="250"/>
      <c r="T185" s="251"/>
      <c r="U185" s="12"/>
      <c r="V185" s="12"/>
      <c r="W185" s="12"/>
      <c r="X185" s="12"/>
      <c r="Y185" s="12"/>
      <c r="Z185" s="12"/>
      <c r="AA185" s="12"/>
      <c r="AB185" s="12"/>
      <c r="AC185" s="12"/>
      <c r="AD185" s="12"/>
      <c r="AE185" s="12"/>
      <c r="AT185" s="252" t="s">
        <v>276</v>
      </c>
      <c r="AU185" s="252" t="s">
        <v>86</v>
      </c>
      <c r="AV185" s="12" t="s">
        <v>86</v>
      </c>
      <c r="AW185" s="12" t="s">
        <v>32</v>
      </c>
      <c r="AX185" s="12" t="s">
        <v>84</v>
      </c>
      <c r="AY185" s="252" t="s">
        <v>251</v>
      </c>
    </row>
    <row r="186" s="2" customFormat="1" ht="37.8" customHeight="1">
      <c r="A186" s="38"/>
      <c r="B186" s="39"/>
      <c r="C186" s="220" t="s">
        <v>331</v>
      </c>
      <c r="D186" s="220" t="s">
        <v>255</v>
      </c>
      <c r="E186" s="221" t="s">
        <v>1272</v>
      </c>
      <c r="F186" s="222" t="s">
        <v>1273</v>
      </c>
      <c r="G186" s="223" t="s">
        <v>592</v>
      </c>
      <c r="H186" s="224">
        <v>294.42000000000002</v>
      </c>
      <c r="I186" s="225"/>
      <c r="J186" s="226">
        <f>ROUND(I186*H186,2)</f>
        <v>0</v>
      </c>
      <c r="K186" s="227"/>
      <c r="L186" s="44"/>
      <c r="M186" s="228" t="s">
        <v>1</v>
      </c>
      <c r="N186" s="229" t="s">
        <v>41</v>
      </c>
      <c r="O186" s="91"/>
      <c r="P186" s="230">
        <f>O186*H186</f>
        <v>0</v>
      </c>
      <c r="Q186" s="230">
        <v>0</v>
      </c>
      <c r="R186" s="230">
        <f>Q186*H186</f>
        <v>0</v>
      </c>
      <c r="S186" s="230">
        <v>0</v>
      </c>
      <c r="T186" s="231">
        <f>S186*H186</f>
        <v>0</v>
      </c>
      <c r="U186" s="38"/>
      <c r="V186" s="38"/>
      <c r="W186" s="38"/>
      <c r="X186" s="38"/>
      <c r="Y186" s="38"/>
      <c r="Z186" s="38"/>
      <c r="AA186" s="38"/>
      <c r="AB186" s="38"/>
      <c r="AC186" s="38"/>
      <c r="AD186" s="38"/>
      <c r="AE186" s="38"/>
      <c r="AR186" s="232" t="s">
        <v>254</v>
      </c>
      <c r="AT186" s="232" t="s">
        <v>255</v>
      </c>
      <c r="AU186" s="232" t="s">
        <v>86</v>
      </c>
      <c r="AY186" s="17" t="s">
        <v>251</v>
      </c>
      <c r="BE186" s="233">
        <f>IF(N186="základní",J186,0)</f>
        <v>0</v>
      </c>
      <c r="BF186" s="233">
        <f>IF(N186="snížená",J186,0)</f>
        <v>0</v>
      </c>
      <c r="BG186" s="233">
        <f>IF(N186="zákl. přenesená",J186,0)</f>
        <v>0</v>
      </c>
      <c r="BH186" s="233">
        <f>IF(N186="sníž. přenesená",J186,0)</f>
        <v>0</v>
      </c>
      <c r="BI186" s="233">
        <f>IF(N186="nulová",J186,0)</f>
        <v>0</v>
      </c>
      <c r="BJ186" s="17" t="s">
        <v>84</v>
      </c>
      <c r="BK186" s="233">
        <f>ROUND(I186*H186,2)</f>
        <v>0</v>
      </c>
      <c r="BL186" s="17" t="s">
        <v>254</v>
      </c>
      <c r="BM186" s="232" t="s">
        <v>3562</v>
      </c>
    </row>
    <row r="187" s="2" customFormat="1">
      <c r="A187" s="38"/>
      <c r="B187" s="39"/>
      <c r="C187" s="40"/>
      <c r="D187" s="234" t="s">
        <v>260</v>
      </c>
      <c r="E187" s="40"/>
      <c r="F187" s="235" t="s">
        <v>1275</v>
      </c>
      <c r="G187" s="40"/>
      <c r="H187" s="40"/>
      <c r="I187" s="236"/>
      <c r="J187" s="40"/>
      <c r="K187" s="40"/>
      <c r="L187" s="44"/>
      <c r="M187" s="237"/>
      <c r="N187" s="238"/>
      <c r="O187" s="91"/>
      <c r="P187" s="91"/>
      <c r="Q187" s="91"/>
      <c r="R187" s="91"/>
      <c r="S187" s="91"/>
      <c r="T187" s="92"/>
      <c r="U187" s="38"/>
      <c r="V187" s="38"/>
      <c r="W187" s="38"/>
      <c r="X187" s="38"/>
      <c r="Y187" s="38"/>
      <c r="Z187" s="38"/>
      <c r="AA187" s="38"/>
      <c r="AB187" s="38"/>
      <c r="AC187" s="38"/>
      <c r="AD187" s="38"/>
      <c r="AE187" s="38"/>
      <c r="AT187" s="17" t="s">
        <v>260</v>
      </c>
      <c r="AU187" s="17" t="s">
        <v>86</v>
      </c>
    </row>
    <row r="188" s="2" customFormat="1">
      <c r="A188" s="38"/>
      <c r="B188" s="39"/>
      <c r="C188" s="40"/>
      <c r="D188" s="240" t="s">
        <v>274</v>
      </c>
      <c r="E188" s="40"/>
      <c r="F188" s="241" t="s">
        <v>1276</v>
      </c>
      <c r="G188" s="40"/>
      <c r="H188" s="40"/>
      <c r="I188" s="236"/>
      <c r="J188" s="40"/>
      <c r="K188" s="40"/>
      <c r="L188" s="44"/>
      <c r="M188" s="237"/>
      <c r="N188" s="238"/>
      <c r="O188" s="91"/>
      <c r="P188" s="91"/>
      <c r="Q188" s="91"/>
      <c r="R188" s="91"/>
      <c r="S188" s="91"/>
      <c r="T188" s="92"/>
      <c r="U188" s="38"/>
      <c r="V188" s="38"/>
      <c r="W188" s="38"/>
      <c r="X188" s="38"/>
      <c r="Y188" s="38"/>
      <c r="Z188" s="38"/>
      <c r="AA188" s="38"/>
      <c r="AB188" s="38"/>
      <c r="AC188" s="38"/>
      <c r="AD188" s="38"/>
      <c r="AE188" s="38"/>
      <c r="AT188" s="17" t="s">
        <v>274</v>
      </c>
      <c r="AU188" s="17" t="s">
        <v>86</v>
      </c>
    </row>
    <row r="189" s="12" customFormat="1">
      <c r="A189" s="12"/>
      <c r="B189" s="242"/>
      <c r="C189" s="243"/>
      <c r="D189" s="234" t="s">
        <v>276</v>
      </c>
      <c r="E189" s="244" t="s">
        <v>1</v>
      </c>
      <c r="F189" s="245" t="s">
        <v>2457</v>
      </c>
      <c r="G189" s="243"/>
      <c r="H189" s="246">
        <v>270.08999999999997</v>
      </c>
      <c r="I189" s="247"/>
      <c r="J189" s="243"/>
      <c r="K189" s="243"/>
      <c r="L189" s="248"/>
      <c r="M189" s="249"/>
      <c r="N189" s="250"/>
      <c r="O189" s="250"/>
      <c r="P189" s="250"/>
      <c r="Q189" s="250"/>
      <c r="R189" s="250"/>
      <c r="S189" s="250"/>
      <c r="T189" s="251"/>
      <c r="U189" s="12"/>
      <c r="V189" s="12"/>
      <c r="W189" s="12"/>
      <c r="X189" s="12"/>
      <c r="Y189" s="12"/>
      <c r="Z189" s="12"/>
      <c r="AA189" s="12"/>
      <c r="AB189" s="12"/>
      <c r="AC189" s="12"/>
      <c r="AD189" s="12"/>
      <c r="AE189" s="12"/>
      <c r="AT189" s="252" t="s">
        <v>276</v>
      </c>
      <c r="AU189" s="252" t="s">
        <v>86</v>
      </c>
      <c r="AV189" s="12" t="s">
        <v>86</v>
      </c>
      <c r="AW189" s="12" t="s">
        <v>32</v>
      </c>
      <c r="AX189" s="12" t="s">
        <v>76</v>
      </c>
      <c r="AY189" s="252" t="s">
        <v>251</v>
      </c>
    </row>
    <row r="190" s="12" customFormat="1">
      <c r="A190" s="12"/>
      <c r="B190" s="242"/>
      <c r="C190" s="243"/>
      <c r="D190" s="234" t="s">
        <v>276</v>
      </c>
      <c r="E190" s="244" t="s">
        <v>1</v>
      </c>
      <c r="F190" s="245" t="s">
        <v>2458</v>
      </c>
      <c r="G190" s="243"/>
      <c r="H190" s="246">
        <v>38.579999999999998</v>
      </c>
      <c r="I190" s="247"/>
      <c r="J190" s="243"/>
      <c r="K190" s="243"/>
      <c r="L190" s="248"/>
      <c r="M190" s="249"/>
      <c r="N190" s="250"/>
      <c r="O190" s="250"/>
      <c r="P190" s="250"/>
      <c r="Q190" s="250"/>
      <c r="R190" s="250"/>
      <c r="S190" s="250"/>
      <c r="T190" s="251"/>
      <c r="U190" s="12"/>
      <c r="V190" s="12"/>
      <c r="W190" s="12"/>
      <c r="X190" s="12"/>
      <c r="Y190" s="12"/>
      <c r="Z190" s="12"/>
      <c r="AA190" s="12"/>
      <c r="AB190" s="12"/>
      <c r="AC190" s="12"/>
      <c r="AD190" s="12"/>
      <c r="AE190" s="12"/>
      <c r="AT190" s="252" t="s">
        <v>276</v>
      </c>
      <c r="AU190" s="252" t="s">
        <v>86</v>
      </c>
      <c r="AV190" s="12" t="s">
        <v>86</v>
      </c>
      <c r="AW190" s="12" t="s">
        <v>32</v>
      </c>
      <c r="AX190" s="12" t="s">
        <v>76</v>
      </c>
      <c r="AY190" s="252" t="s">
        <v>251</v>
      </c>
    </row>
    <row r="191" s="12" customFormat="1">
      <c r="A191" s="12"/>
      <c r="B191" s="242"/>
      <c r="C191" s="243"/>
      <c r="D191" s="234" t="s">
        <v>276</v>
      </c>
      <c r="E191" s="244" t="s">
        <v>1</v>
      </c>
      <c r="F191" s="245" t="s">
        <v>2459</v>
      </c>
      <c r="G191" s="243"/>
      <c r="H191" s="246">
        <v>2.25</v>
      </c>
      <c r="I191" s="247"/>
      <c r="J191" s="243"/>
      <c r="K191" s="243"/>
      <c r="L191" s="248"/>
      <c r="M191" s="249"/>
      <c r="N191" s="250"/>
      <c r="O191" s="250"/>
      <c r="P191" s="250"/>
      <c r="Q191" s="250"/>
      <c r="R191" s="250"/>
      <c r="S191" s="250"/>
      <c r="T191" s="251"/>
      <c r="U191" s="12"/>
      <c r="V191" s="12"/>
      <c r="W191" s="12"/>
      <c r="X191" s="12"/>
      <c r="Y191" s="12"/>
      <c r="Z191" s="12"/>
      <c r="AA191" s="12"/>
      <c r="AB191" s="12"/>
      <c r="AC191" s="12"/>
      <c r="AD191" s="12"/>
      <c r="AE191" s="12"/>
      <c r="AT191" s="252" t="s">
        <v>276</v>
      </c>
      <c r="AU191" s="252" t="s">
        <v>86</v>
      </c>
      <c r="AV191" s="12" t="s">
        <v>86</v>
      </c>
      <c r="AW191" s="12" t="s">
        <v>32</v>
      </c>
      <c r="AX191" s="12" t="s">
        <v>76</v>
      </c>
      <c r="AY191" s="252" t="s">
        <v>251</v>
      </c>
    </row>
    <row r="192" s="12" customFormat="1">
      <c r="A192" s="12"/>
      <c r="B192" s="242"/>
      <c r="C192" s="243"/>
      <c r="D192" s="234" t="s">
        <v>276</v>
      </c>
      <c r="E192" s="244" t="s">
        <v>1</v>
      </c>
      <c r="F192" s="245" t="s">
        <v>2460</v>
      </c>
      <c r="G192" s="243"/>
      <c r="H192" s="246">
        <v>-16.5</v>
      </c>
      <c r="I192" s="247"/>
      <c r="J192" s="243"/>
      <c r="K192" s="243"/>
      <c r="L192" s="248"/>
      <c r="M192" s="249"/>
      <c r="N192" s="250"/>
      <c r="O192" s="250"/>
      <c r="P192" s="250"/>
      <c r="Q192" s="250"/>
      <c r="R192" s="250"/>
      <c r="S192" s="250"/>
      <c r="T192" s="251"/>
      <c r="U192" s="12"/>
      <c r="V192" s="12"/>
      <c r="W192" s="12"/>
      <c r="X192" s="12"/>
      <c r="Y192" s="12"/>
      <c r="Z192" s="12"/>
      <c r="AA192" s="12"/>
      <c r="AB192" s="12"/>
      <c r="AC192" s="12"/>
      <c r="AD192" s="12"/>
      <c r="AE192" s="12"/>
      <c r="AT192" s="252" t="s">
        <v>276</v>
      </c>
      <c r="AU192" s="252" t="s">
        <v>86</v>
      </c>
      <c r="AV192" s="12" t="s">
        <v>86</v>
      </c>
      <c r="AW192" s="12" t="s">
        <v>32</v>
      </c>
      <c r="AX192" s="12" t="s">
        <v>76</v>
      </c>
      <c r="AY192" s="252" t="s">
        <v>251</v>
      </c>
    </row>
    <row r="193" s="15" customFormat="1">
      <c r="A193" s="15"/>
      <c r="B193" s="274"/>
      <c r="C193" s="275"/>
      <c r="D193" s="234" t="s">
        <v>276</v>
      </c>
      <c r="E193" s="276" t="s">
        <v>2439</v>
      </c>
      <c r="F193" s="277" t="s">
        <v>423</v>
      </c>
      <c r="G193" s="275"/>
      <c r="H193" s="278">
        <v>294.41999999999996</v>
      </c>
      <c r="I193" s="279"/>
      <c r="J193" s="275"/>
      <c r="K193" s="275"/>
      <c r="L193" s="280"/>
      <c r="M193" s="281"/>
      <c r="N193" s="282"/>
      <c r="O193" s="282"/>
      <c r="P193" s="282"/>
      <c r="Q193" s="282"/>
      <c r="R193" s="282"/>
      <c r="S193" s="282"/>
      <c r="T193" s="283"/>
      <c r="U193" s="15"/>
      <c r="V193" s="15"/>
      <c r="W193" s="15"/>
      <c r="X193" s="15"/>
      <c r="Y193" s="15"/>
      <c r="Z193" s="15"/>
      <c r="AA193" s="15"/>
      <c r="AB193" s="15"/>
      <c r="AC193" s="15"/>
      <c r="AD193" s="15"/>
      <c r="AE193" s="15"/>
      <c r="AT193" s="284" t="s">
        <v>276</v>
      </c>
      <c r="AU193" s="284" t="s">
        <v>86</v>
      </c>
      <c r="AV193" s="15" t="s">
        <v>254</v>
      </c>
      <c r="AW193" s="15" t="s">
        <v>32</v>
      </c>
      <c r="AX193" s="15" t="s">
        <v>84</v>
      </c>
      <c r="AY193" s="284" t="s">
        <v>251</v>
      </c>
    </row>
    <row r="194" s="2" customFormat="1" ht="37.8" customHeight="1">
      <c r="A194" s="38"/>
      <c r="B194" s="39"/>
      <c r="C194" s="220" t="s">
        <v>336</v>
      </c>
      <c r="D194" s="220" t="s">
        <v>255</v>
      </c>
      <c r="E194" s="221" t="s">
        <v>1281</v>
      </c>
      <c r="F194" s="222" t="s">
        <v>1282</v>
      </c>
      <c r="G194" s="223" t="s">
        <v>592</v>
      </c>
      <c r="H194" s="224">
        <v>2944.1999999999998</v>
      </c>
      <c r="I194" s="225"/>
      <c r="J194" s="226">
        <f>ROUND(I194*H194,2)</f>
        <v>0</v>
      </c>
      <c r="K194" s="227"/>
      <c r="L194" s="44"/>
      <c r="M194" s="228" t="s">
        <v>1</v>
      </c>
      <c r="N194" s="229" t="s">
        <v>41</v>
      </c>
      <c r="O194" s="91"/>
      <c r="P194" s="230">
        <f>O194*H194</f>
        <v>0</v>
      </c>
      <c r="Q194" s="230">
        <v>0</v>
      </c>
      <c r="R194" s="230">
        <f>Q194*H194</f>
        <v>0</v>
      </c>
      <c r="S194" s="230">
        <v>0</v>
      </c>
      <c r="T194" s="231">
        <f>S194*H194</f>
        <v>0</v>
      </c>
      <c r="U194" s="38"/>
      <c r="V194" s="38"/>
      <c r="W194" s="38"/>
      <c r="X194" s="38"/>
      <c r="Y194" s="38"/>
      <c r="Z194" s="38"/>
      <c r="AA194" s="38"/>
      <c r="AB194" s="38"/>
      <c r="AC194" s="38"/>
      <c r="AD194" s="38"/>
      <c r="AE194" s="38"/>
      <c r="AR194" s="232" t="s">
        <v>254</v>
      </c>
      <c r="AT194" s="232" t="s">
        <v>255</v>
      </c>
      <c r="AU194" s="232" t="s">
        <v>86</v>
      </c>
      <c r="AY194" s="17" t="s">
        <v>251</v>
      </c>
      <c r="BE194" s="233">
        <f>IF(N194="základní",J194,0)</f>
        <v>0</v>
      </c>
      <c r="BF194" s="233">
        <f>IF(N194="snížená",J194,0)</f>
        <v>0</v>
      </c>
      <c r="BG194" s="233">
        <f>IF(N194="zákl. přenesená",J194,0)</f>
        <v>0</v>
      </c>
      <c r="BH194" s="233">
        <f>IF(N194="sníž. přenesená",J194,0)</f>
        <v>0</v>
      </c>
      <c r="BI194" s="233">
        <f>IF(N194="nulová",J194,0)</f>
        <v>0</v>
      </c>
      <c r="BJ194" s="17" t="s">
        <v>84</v>
      </c>
      <c r="BK194" s="233">
        <f>ROUND(I194*H194,2)</f>
        <v>0</v>
      </c>
      <c r="BL194" s="17" t="s">
        <v>254</v>
      </c>
      <c r="BM194" s="232" t="s">
        <v>3563</v>
      </c>
    </row>
    <row r="195" s="2" customFormat="1">
      <c r="A195" s="38"/>
      <c r="B195" s="39"/>
      <c r="C195" s="40"/>
      <c r="D195" s="234" t="s">
        <v>260</v>
      </c>
      <c r="E195" s="40"/>
      <c r="F195" s="235" t="s">
        <v>1284</v>
      </c>
      <c r="G195" s="40"/>
      <c r="H195" s="40"/>
      <c r="I195" s="236"/>
      <c r="J195" s="40"/>
      <c r="K195" s="40"/>
      <c r="L195" s="44"/>
      <c r="M195" s="237"/>
      <c r="N195" s="238"/>
      <c r="O195" s="91"/>
      <c r="P195" s="91"/>
      <c r="Q195" s="91"/>
      <c r="R195" s="91"/>
      <c r="S195" s="91"/>
      <c r="T195" s="92"/>
      <c r="U195" s="38"/>
      <c r="V195" s="38"/>
      <c r="W195" s="38"/>
      <c r="X195" s="38"/>
      <c r="Y195" s="38"/>
      <c r="Z195" s="38"/>
      <c r="AA195" s="38"/>
      <c r="AB195" s="38"/>
      <c r="AC195" s="38"/>
      <c r="AD195" s="38"/>
      <c r="AE195" s="38"/>
      <c r="AT195" s="17" t="s">
        <v>260</v>
      </c>
      <c r="AU195" s="17" t="s">
        <v>86</v>
      </c>
    </row>
    <row r="196" s="2" customFormat="1">
      <c r="A196" s="38"/>
      <c r="B196" s="39"/>
      <c r="C196" s="40"/>
      <c r="D196" s="240" t="s">
        <v>274</v>
      </c>
      <c r="E196" s="40"/>
      <c r="F196" s="241" t="s">
        <v>1285</v>
      </c>
      <c r="G196" s="40"/>
      <c r="H196" s="40"/>
      <c r="I196" s="236"/>
      <c r="J196" s="40"/>
      <c r="K196" s="40"/>
      <c r="L196" s="44"/>
      <c r="M196" s="237"/>
      <c r="N196" s="238"/>
      <c r="O196" s="91"/>
      <c r="P196" s="91"/>
      <c r="Q196" s="91"/>
      <c r="R196" s="91"/>
      <c r="S196" s="91"/>
      <c r="T196" s="92"/>
      <c r="U196" s="38"/>
      <c r="V196" s="38"/>
      <c r="W196" s="38"/>
      <c r="X196" s="38"/>
      <c r="Y196" s="38"/>
      <c r="Z196" s="38"/>
      <c r="AA196" s="38"/>
      <c r="AB196" s="38"/>
      <c r="AC196" s="38"/>
      <c r="AD196" s="38"/>
      <c r="AE196" s="38"/>
      <c r="AT196" s="17" t="s">
        <v>274</v>
      </c>
      <c r="AU196" s="17" t="s">
        <v>86</v>
      </c>
    </row>
    <row r="197" s="13" customFormat="1">
      <c r="A197" s="13"/>
      <c r="B197" s="253"/>
      <c r="C197" s="254"/>
      <c r="D197" s="234" t="s">
        <v>276</v>
      </c>
      <c r="E197" s="255" t="s">
        <v>1</v>
      </c>
      <c r="F197" s="256" t="s">
        <v>1286</v>
      </c>
      <c r="G197" s="254"/>
      <c r="H197" s="255" t="s">
        <v>1</v>
      </c>
      <c r="I197" s="257"/>
      <c r="J197" s="254"/>
      <c r="K197" s="254"/>
      <c r="L197" s="258"/>
      <c r="M197" s="259"/>
      <c r="N197" s="260"/>
      <c r="O197" s="260"/>
      <c r="P197" s="260"/>
      <c r="Q197" s="260"/>
      <c r="R197" s="260"/>
      <c r="S197" s="260"/>
      <c r="T197" s="261"/>
      <c r="U197" s="13"/>
      <c r="V197" s="13"/>
      <c r="W197" s="13"/>
      <c r="X197" s="13"/>
      <c r="Y197" s="13"/>
      <c r="Z197" s="13"/>
      <c r="AA197" s="13"/>
      <c r="AB197" s="13"/>
      <c r="AC197" s="13"/>
      <c r="AD197" s="13"/>
      <c r="AE197" s="13"/>
      <c r="AT197" s="262" t="s">
        <v>276</v>
      </c>
      <c r="AU197" s="262" t="s">
        <v>86</v>
      </c>
      <c r="AV197" s="13" t="s">
        <v>84</v>
      </c>
      <c r="AW197" s="13" t="s">
        <v>32</v>
      </c>
      <c r="AX197" s="13" t="s">
        <v>76</v>
      </c>
      <c r="AY197" s="262" t="s">
        <v>251</v>
      </c>
    </row>
    <row r="198" s="12" customFormat="1">
      <c r="A198" s="12"/>
      <c r="B198" s="242"/>
      <c r="C198" s="243"/>
      <c r="D198" s="234" t="s">
        <v>276</v>
      </c>
      <c r="E198" s="244" t="s">
        <v>1</v>
      </c>
      <c r="F198" s="245" t="s">
        <v>2462</v>
      </c>
      <c r="G198" s="243"/>
      <c r="H198" s="246">
        <v>2944.1999999999998</v>
      </c>
      <c r="I198" s="247"/>
      <c r="J198" s="243"/>
      <c r="K198" s="243"/>
      <c r="L198" s="248"/>
      <c r="M198" s="249"/>
      <c r="N198" s="250"/>
      <c r="O198" s="250"/>
      <c r="P198" s="250"/>
      <c r="Q198" s="250"/>
      <c r="R198" s="250"/>
      <c r="S198" s="250"/>
      <c r="T198" s="251"/>
      <c r="U198" s="12"/>
      <c r="V198" s="12"/>
      <c r="W198" s="12"/>
      <c r="X198" s="12"/>
      <c r="Y198" s="12"/>
      <c r="Z198" s="12"/>
      <c r="AA198" s="12"/>
      <c r="AB198" s="12"/>
      <c r="AC198" s="12"/>
      <c r="AD198" s="12"/>
      <c r="AE198" s="12"/>
      <c r="AT198" s="252" t="s">
        <v>276</v>
      </c>
      <c r="AU198" s="252" t="s">
        <v>86</v>
      </c>
      <c r="AV198" s="12" t="s">
        <v>86</v>
      </c>
      <c r="AW198" s="12" t="s">
        <v>32</v>
      </c>
      <c r="AX198" s="12" t="s">
        <v>84</v>
      </c>
      <c r="AY198" s="252" t="s">
        <v>251</v>
      </c>
    </row>
    <row r="199" s="2" customFormat="1" ht="37.8" customHeight="1">
      <c r="A199" s="38"/>
      <c r="B199" s="39"/>
      <c r="C199" s="220" t="s">
        <v>342</v>
      </c>
      <c r="D199" s="220" t="s">
        <v>255</v>
      </c>
      <c r="E199" s="221" t="s">
        <v>1288</v>
      </c>
      <c r="F199" s="222" t="s">
        <v>1289</v>
      </c>
      <c r="G199" s="223" t="s">
        <v>592</v>
      </c>
      <c r="H199" s="224">
        <v>191.83500000000001</v>
      </c>
      <c r="I199" s="225"/>
      <c r="J199" s="226">
        <f>ROUND(I199*H199,2)</f>
        <v>0</v>
      </c>
      <c r="K199" s="227"/>
      <c r="L199" s="44"/>
      <c r="M199" s="228" t="s">
        <v>1</v>
      </c>
      <c r="N199" s="229" t="s">
        <v>41</v>
      </c>
      <c r="O199" s="91"/>
      <c r="P199" s="230">
        <f>O199*H199</f>
        <v>0</v>
      </c>
      <c r="Q199" s="230">
        <v>0</v>
      </c>
      <c r="R199" s="230">
        <f>Q199*H199</f>
        <v>0</v>
      </c>
      <c r="S199" s="230">
        <v>0</v>
      </c>
      <c r="T199" s="231">
        <f>S199*H199</f>
        <v>0</v>
      </c>
      <c r="U199" s="38"/>
      <c r="V199" s="38"/>
      <c r="W199" s="38"/>
      <c r="X199" s="38"/>
      <c r="Y199" s="38"/>
      <c r="Z199" s="38"/>
      <c r="AA199" s="38"/>
      <c r="AB199" s="38"/>
      <c r="AC199" s="38"/>
      <c r="AD199" s="38"/>
      <c r="AE199" s="38"/>
      <c r="AR199" s="232" t="s">
        <v>254</v>
      </c>
      <c r="AT199" s="232" t="s">
        <v>255</v>
      </c>
      <c r="AU199" s="232" t="s">
        <v>86</v>
      </c>
      <c r="AY199" s="17" t="s">
        <v>251</v>
      </c>
      <c r="BE199" s="233">
        <f>IF(N199="základní",J199,0)</f>
        <v>0</v>
      </c>
      <c r="BF199" s="233">
        <f>IF(N199="snížená",J199,0)</f>
        <v>0</v>
      </c>
      <c r="BG199" s="233">
        <f>IF(N199="zákl. přenesená",J199,0)</f>
        <v>0</v>
      </c>
      <c r="BH199" s="233">
        <f>IF(N199="sníž. přenesená",J199,0)</f>
        <v>0</v>
      </c>
      <c r="BI199" s="233">
        <f>IF(N199="nulová",J199,0)</f>
        <v>0</v>
      </c>
      <c r="BJ199" s="17" t="s">
        <v>84</v>
      </c>
      <c r="BK199" s="233">
        <f>ROUND(I199*H199,2)</f>
        <v>0</v>
      </c>
      <c r="BL199" s="17" t="s">
        <v>254</v>
      </c>
      <c r="BM199" s="232" t="s">
        <v>3564</v>
      </c>
    </row>
    <row r="200" s="2" customFormat="1">
      <c r="A200" s="38"/>
      <c r="B200" s="39"/>
      <c r="C200" s="40"/>
      <c r="D200" s="234" t="s">
        <v>260</v>
      </c>
      <c r="E200" s="40"/>
      <c r="F200" s="235" t="s">
        <v>1291</v>
      </c>
      <c r="G200" s="40"/>
      <c r="H200" s="40"/>
      <c r="I200" s="236"/>
      <c r="J200" s="40"/>
      <c r="K200" s="40"/>
      <c r="L200" s="44"/>
      <c r="M200" s="237"/>
      <c r="N200" s="238"/>
      <c r="O200" s="91"/>
      <c r="P200" s="91"/>
      <c r="Q200" s="91"/>
      <c r="R200" s="91"/>
      <c r="S200" s="91"/>
      <c r="T200" s="92"/>
      <c r="U200" s="38"/>
      <c r="V200" s="38"/>
      <c r="W200" s="38"/>
      <c r="X200" s="38"/>
      <c r="Y200" s="38"/>
      <c r="Z200" s="38"/>
      <c r="AA200" s="38"/>
      <c r="AB200" s="38"/>
      <c r="AC200" s="38"/>
      <c r="AD200" s="38"/>
      <c r="AE200" s="38"/>
      <c r="AT200" s="17" t="s">
        <v>260</v>
      </c>
      <c r="AU200" s="17" t="s">
        <v>86</v>
      </c>
    </row>
    <row r="201" s="2" customFormat="1">
      <c r="A201" s="38"/>
      <c r="B201" s="39"/>
      <c r="C201" s="40"/>
      <c r="D201" s="240" t="s">
        <v>274</v>
      </c>
      <c r="E201" s="40"/>
      <c r="F201" s="241" t="s">
        <v>1292</v>
      </c>
      <c r="G201" s="40"/>
      <c r="H201" s="40"/>
      <c r="I201" s="236"/>
      <c r="J201" s="40"/>
      <c r="K201" s="40"/>
      <c r="L201" s="44"/>
      <c r="M201" s="237"/>
      <c r="N201" s="238"/>
      <c r="O201" s="91"/>
      <c r="P201" s="91"/>
      <c r="Q201" s="91"/>
      <c r="R201" s="91"/>
      <c r="S201" s="91"/>
      <c r="T201" s="92"/>
      <c r="U201" s="38"/>
      <c r="V201" s="38"/>
      <c r="W201" s="38"/>
      <c r="X201" s="38"/>
      <c r="Y201" s="38"/>
      <c r="Z201" s="38"/>
      <c r="AA201" s="38"/>
      <c r="AB201" s="38"/>
      <c r="AC201" s="38"/>
      <c r="AD201" s="38"/>
      <c r="AE201" s="38"/>
      <c r="AT201" s="17" t="s">
        <v>274</v>
      </c>
      <c r="AU201" s="17" t="s">
        <v>86</v>
      </c>
    </row>
    <row r="202" s="13" customFormat="1">
      <c r="A202" s="13"/>
      <c r="B202" s="253"/>
      <c r="C202" s="254"/>
      <c r="D202" s="234" t="s">
        <v>276</v>
      </c>
      <c r="E202" s="255" t="s">
        <v>1</v>
      </c>
      <c r="F202" s="256" t="s">
        <v>1293</v>
      </c>
      <c r="G202" s="254"/>
      <c r="H202" s="255" t="s">
        <v>1</v>
      </c>
      <c r="I202" s="257"/>
      <c r="J202" s="254"/>
      <c r="K202" s="254"/>
      <c r="L202" s="258"/>
      <c r="M202" s="259"/>
      <c r="N202" s="260"/>
      <c r="O202" s="260"/>
      <c r="P202" s="260"/>
      <c r="Q202" s="260"/>
      <c r="R202" s="260"/>
      <c r="S202" s="260"/>
      <c r="T202" s="261"/>
      <c r="U202" s="13"/>
      <c r="V202" s="13"/>
      <c r="W202" s="13"/>
      <c r="X202" s="13"/>
      <c r="Y202" s="13"/>
      <c r="Z202" s="13"/>
      <c r="AA202" s="13"/>
      <c r="AB202" s="13"/>
      <c r="AC202" s="13"/>
      <c r="AD202" s="13"/>
      <c r="AE202" s="13"/>
      <c r="AT202" s="262" t="s">
        <v>276</v>
      </c>
      <c r="AU202" s="262" t="s">
        <v>86</v>
      </c>
      <c r="AV202" s="13" t="s">
        <v>84</v>
      </c>
      <c r="AW202" s="13" t="s">
        <v>32</v>
      </c>
      <c r="AX202" s="13" t="s">
        <v>76</v>
      </c>
      <c r="AY202" s="262" t="s">
        <v>251</v>
      </c>
    </row>
    <row r="203" s="12" customFormat="1">
      <c r="A203" s="12"/>
      <c r="B203" s="242"/>
      <c r="C203" s="243"/>
      <c r="D203" s="234" t="s">
        <v>276</v>
      </c>
      <c r="E203" s="244" t="s">
        <v>1</v>
      </c>
      <c r="F203" s="245" t="s">
        <v>2433</v>
      </c>
      <c r="G203" s="243"/>
      <c r="H203" s="246">
        <v>191.83500000000001</v>
      </c>
      <c r="I203" s="247"/>
      <c r="J203" s="243"/>
      <c r="K203" s="243"/>
      <c r="L203" s="248"/>
      <c r="M203" s="249"/>
      <c r="N203" s="250"/>
      <c r="O203" s="250"/>
      <c r="P203" s="250"/>
      <c r="Q203" s="250"/>
      <c r="R203" s="250"/>
      <c r="S203" s="250"/>
      <c r="T203" s="251"/>
      <c r="U203" s="12"/>
      <c r="V203" s="12"/>
      <c r="W203" s="12"/>
      <c r="X203" s="12"/>
      <c r="Y203" s="12"/>
      <c r="Z203" s="12"/>
      <c r="AA203" s="12"/>
      <c r="AB203" s="12"/>
      <c r="AC203" s="12"/>
      <c r="AD203" s="12"/>
      <c r="AE203" s="12"/>
      <c r="AT203" s="252" t="s">
        <v>276</v>
      </c>
      <c r="AU203" s="252" t="s">
        <v>86</v>
      </c>
      <c r="AV203" s="12" t="s">
        <v>86</v>
      </c>
      <c r="AW203" s="12" t="s">
        <v>32</v>
      </c>
      <c r="AX203" s="12" t="s">
        <v>84</v>
      </c>
      <c r="AY203" s="252" t="s">
        <v>251</v>
      </c>
    </row>
    <row r="204" s="2" customFormat="1" ht="37.8" customHeight="1">
      <c r="A204" s="38"/>
      <c r="B204" s="39"/>
      <c r="C204" s="220" t="s">
        <v>350</v>
      </c>
      <c r="D204" s="220" t="s">
        <v>255</v>
      </c>
      <c r="E204" s="221" t="s">
        <v>1295</v>
      </c>
      <c r="F204" s="222" t="s">
        <v>1296</v>
      </c>
      <c r="G204" s="223" t="s">
        <v>592</v>
      </c>
      <c r="H204" s="224">
        <v>1918.3499999999999</v>
      </c>
      <c r="I204" s="225"/>
      <c r="J204" s="226">
        <f>ROUND(I204*H204,2)</f>
        <v>0</v>
      </c>
      <c r="K204" s="227"/>
      <c r="L204" s="44"/>
      <c r="M204" s="228" t="s">
        <v>1</v>
      </c>
      <c r="N204" s="229" t="s">
        <v>41</v>
      </c>
      <c r="O204" s="91"/>
      <c r="P204" s="230">
        <f>O204*H204</f>
        <v>0</v>
      </c>
      <c r="Q204" s="230">
        <v>0</v>
      </c>
      <c r="R204" s="230">
        <f>Q204*H204</f>
        <v>0</v>
      </c>
      <c r="S204" s="230">
        <v>0</v>
      </c>
      <c r="T204" s="231">
        <f>S204*H204</f>
        <v>0</v>
      </c>
      <c r="U204" s="38"/>
      <c r="V204" s="38"/>
      <c r="W204" s="38"/>
      <c r="X204" s="38"/>
      <c r="Y204" s="38"/>
      <c r="Z204" s="38"/>
      <c r="AA204" s="38"/>
      <c r="AB204" s="38"/>
      <c r="AC204" s="38"/>
      <c r="AD204" s="38"/>
      <c r="AE204" s="38"/>
      <c r="AR204" s="232" t="s">
        <v>254</v>
      </c>
      <c r="AT204" s="232" t="s">
        <v>255</v>
      </c>
      <c r="AU204" s="232" t="s">
        <v>86</v>
      </c>
      <c r="AY204" s="17" t="s">
        <v>251</v>
      </c>
      <c r="BE204" s="233">
        <f>IF(N204="základní",J204,0)</f>
        <v>0</v>
      </c>
      <c r="BF204" s="233">
        <f>IF(N204="snížená",J204,0)</f>
        <v>0</v>
      </c>
      <c r="BG204" s="233">
        <f>IF(N204="zákl. přenesená",J204,0)</f>
        <v>0</v>
      </c>
      <c r="BH204" s="233">
        <f>IF(N204="sníž. přenesená",J204,0)</f>
        <v>0</v>
      </c>
      <c r="BI204" s="233">
        <f>IF(N204="nulová",J204,0)</f>
        <v>0</v>
      </c>
      <c r="BJ204" s="17" t="s">
        <v>84</v>
      </c>
      <c r="BK204" s="233">
        <f>ROUND(I204*H204,2)</f>
        <v>0</v>
      </c>
      <c r="BL204" s="17" t="s">
        <v>254</v>
      </c>
      <c r="BM204" s="232" t="s">
        <v>3565</v>
      </c>
    </row>
    <row r="205" s="2" customFormat="1">
      <c r="A205" s="38"/>
      <c r="B205" s="39"/>
      <c r="C205" s="40"/>
      <c r="D205" s="234" t="s">
        <v>260</v>
      </c>
      <c r="E205" s="40"/>
      <c r="F205" s="235" t="s">
        <v>1298</v>
      </c>
      <c r="G205" s="40"/>
      <c r="H205" s="40"/>
      <c r="I205" s="236"/>
      <c r="J205" s="40"/>
      <c r="K205" s="40"/>
      <c r="L205" s="44"/>
      <c r="M205" s="237"/>
      <c r="N205" s="238"/>
      <c r="O205" s="91"/>
      <c r="P205" s="91"/>
      <c r="Q205" s="91"/>
      <c r="R205" s="91"/>
      <c r="S205" s="91"/>
      <c r="T205" s="92"/>
      <c r="U205" s="38"/>
      <c r="V205" s="38"/>
      <c r="W205" s="38"/>
      <c r="X205" s="38"/>
      <c r="Y205" s="38"/>
      <c r="Z205" s="38"/>
      <c r="AA205" s="38"/>
      <c r="AB205" s="38"/>
      <c r="AC205" s="38"/>
      <c r="AD205" s="38"/>
      <c r="AE205" s="38"/>
      <c r="AT205" s="17" t="s">
        <v>260</v>
      </c>
      <c r="AU205" s="17" t="s">
        <v>86</v>
      </c>
    </row>
    <row r="206" s="2" customFormat="1">
      <c r="A206" s="38"/>
      <c r="B206" s="39"/>
      <c r="C206" s="40"/>
      <c r="D206" s="240" t="s">
        <v>274</v>
      </c>
      <c r="E206" s="40"/>
      <c r="F206" s="241" t="s">
        <v>1299</v>
      </c>
      <c r="G206" s="40"/>
      <c r="H206" s="40"/>
      <c r="I206" s="236"/>
      <c r="J206" s="40"/>
      <c r="K206" s="40"/>
      <c r="L206" s="44"/>
      <c r="M206" s="237"/>
      <c r="N206" s="238"/>
      <c r="O206" s="91"/>
      <c r="P206" s="91"/>
      <c r="Q206" s="91"/>
      <c r="R206" s="91"/>
      <c r="S206" s="91"/>
      <c r="T206" s="92"/>
      <c r="U206" s="38"/>
      <c r="V206" s="38"/>
      <c r="W206" s="38"/>
      <c r="X206" s="38"/>
      <c r="Y206" s="38"/>
      <c r="Z206" s="38"/>
      <c r="AA206" s="38"/>
      <c r="AB206" s="38"/>
      <c r="AC206" s="38"/>
      <c r="AD206" s="38"/>
      <c r="AE206" s="38"/>
      <c r="AT206" s="17" t="s">
        <v>274</v>
      </c>
      <c r="AU206" s="17" t="s">
        <v>86</v>
      </c>
    </row>
    <row r="207" s="13" customFormat="1">
      <c r="A207" s="13"/>
      <c r="B207" s="253"/>
      <c r="C207" s="254"/>
      <c r="D207" s="234" t="s">
        <v>276</v>
      </c>
      <c r="E207" s="255" t="s">
        <v>1</v>
      </c>
      <c r="F207" s="256" t="s">
        <v>1300</v>
      </c>
      <c r="G207" s="254"/>
      <c r="H207" s="255" t="s">
        <v>1</v>
      </c>
      <c r="I207" s="257"/>
      <c r="J207" s="254"/>
      <c r="K207" s="254"/>
      <c r="L207" s="258"/>
      <c r="M207" s="259"/>
      <c r="N207" s="260"/>
      <c r="O207" s="260"/>
      <c r="P207" s="260"/>
      <c r="Q207" s="260"/>
      <c r="R207" s="260"/>
      <c r="S207" s="260"/>
      <c r="T207" s="261"/>
      <c r="U207" s="13"/>
      <c r="V207" s="13"/>
      <c r="W207" s="13"/>
      <c r="X207" s="13"/>
      <c r="Y207" s="13"/>
      <c r="Z207" s="13"/>
      <c r="AA207" s="13"/>
      <c r="AB207" s="13"/>
      <c r="AC207" s="13"/>
      <c r="AD207" s="13"/>
      <c r="AE207" s="13"/>
      <c r="AT207" s="262" t="s">
        <v>276</v>
      </c>
      <c r="AU207" s="262" t="s">
        <v>86</v>
      </c>
      <c r="AV207" s="13" t="s">
        <v>84</v>
      </c>
      <c r="AW207" s="13" t="s">
        <v>32</v>
      </c>
      <c r="AX207" s="13" t="s">
        <v>76</v>
      </c>
      <c r="AY207" s="262" t="s">
        <v>251</v>
      </c>
    </row>
    <row r="208" s="12" customFormat="1">
      <c r="A208" s="12"/>
      <c r="B208" s="242"/>
      <c r="C208" s="243"/>
      <c r="D208" s="234" t="s">
        <v>276</v>
      </c>
      <c r="E208" s="244" t="s">
        <v>1</v>
      </c>
      <c r="F208" s="245" t="s">
        <v>2465</v>
      </c>
      <c r="G208" s="243"/>
      <c r="H208" s="246">
        <v>1918.3499999999999</v>
      </c>
      <c r="I208" s="247"/>
      <c r="J208" s="243"/>
      <c r="K208" s="243"/>
      <c r="L208" s="248"/>
      <c r="M208" s="249"/>
      <c r="N208" s="250"/>
      <c r="O208" s="250"/>
      <c r="P208" s="250"/>
      <c r="Q208" s="250"/>
      <c r="R208" s="250"/>
      <c r="S208" s="250"/>
      <c r="T208" s="251"/>
      <c r="U208" s="12"/>
      <c r="V208" s="12"/>
      <c r="W208" s="12"/>
      <c r="X208" s="12"/>
      <c r="Y208" s="12"/>
      <c r="Z208" s="12"/>
      <c r="AA208" s="12"/>
      <c r="AB208" s="12"/>
      <c r="AC208" s="12"/>
      <c r="AD208" s="12"/>
      <c r="AE208" s="12"/>
      <c r="AT208" s="252" t="s">
        <v>276</v>
      </c>
      <c r="AU208" s="252" t="s">
        <v>86</v>
      </c>
      <c r="AV208" s="12" t="s">
        <v>86</v>
      </c>
      <c r="AW208" s="12" t="s">
        <v>32</v>
      </c>
      <c r="AX208" s="12" t="s">
        <v>84</v>
      </c>
      <c r="AY208" s="252" t="s">
        <v>251</v>
      </c>
    </row>
    <row r="209" s="2" customFormat="1" ht="24.15" customHeight="1">
      <c r="A209" s="38"/>
      <c r="B209" s="39"/>
      <c r="C209" s="220" t="s">
        <v>357</v>
      </c>
      <c r="D209" s="220" t="s">
        <v>255</v>
      </c>
      <c r="E209" s="221" t="s">
        <v>1302</v>
      </c>
      <c r="F209" s="222" t="s">
        <v>1303</v>
      </c>
      <c r="G209" s="223" t="s">
        <v>592</v>
      </c>
      <c r="H209" s="224">
        <v>294.42000000000002</v>
      </c>
      <c r="I209" s="225"/>
      <c r="J209" s="226">
        <f>ROUND(I209*H209,2)</f>
        <v>0</v>
      </c>
      <c r="K209" s="227"/>
      <c r="L209" s="44"/>
      <c r="M209" s="228" t="s">
        <v>1</v>
      </c>
      <c r="N209" s="229" t="s">
        <v>41</v>
      </c>
      <c r="O209" s="91"/>
      <c r="P209" s="230">
        <f>O209*H209</f>
        <v>0</v>
      </c>
      <c r="Q209" s="230">
        <v>0</v>
      </c>
      <c r="R209" s="230">
        <f>Q209*H209</f>
        <v>0</v>
      </c>
      <c r="S209" s="230">
        <v>0</v>
      </c>
      <c r="T209" s="231">
        <f>S209*H209</f>
        <v>0</v>
      </c>
      <c r="U209" s="38"/>
      <c r="V209" s="38"/>
      <c r="W209" s="38"/>
      <c r="X209" s="38"/>
      <c r="Y209" s="38"/>
      <c r="Z209" s="38"/>
      <c r="AA209" s="38"/>
      <c r="AB209" s="38"/>
      <c r="AC209" s="38"/>
      <c r="AD209" s="38"/>
      <c r="AE209" s="38"/>
      <c r="AR209" s="232" t="s">
        <v>254</v>
      </c>
      <c r="AT209" s="232" t="s">
        <v>255</v>
      </c>
      <c r="AU209" s="232" t="s">
        <v>86</v>
      </c>
      <c r="AY209" s="17" t="s">
        <v>251</v>
      </c>
      <c r="BE209" s="233">
        <f>IF(N209="základní",J209,0)</f>
        <v>0</v>
      </c>
      <c r="BF209" s="233">
        <f>IF(N209="snížená",J209,0)</f>
        <v>0</v>
      </c>
      <c r="BG209" s="233">
        <f>IF(N209="zákl. přenesená",J209,0)</f>
        <v>0</v>
      </c>
      <c r="BH209" s="233">
        <f>IF(N209="sníž. přenesená",J209,0)</f>
        <v>0</v>
      </c>
      <c r="BI209" s="233">
        <f>IF(N209="nulová",J209,0)</f>
        <v>0</v>
      </c>
      <c r="BJ209" s="17" t="s">
        <v>84</v>
      </c>
      <c r="BK209" s="233">
        <f>ROUND(I209*H209,2)</f>
        <v>0</v>
      </c>
      <c r="BL209" s="17" t="s">
        <v>254</v>
      </c>
      <c r="BM209" s="232" t="s">
        <v>3566</v>
      </c>
    </row>
    <row r="210" s="2" customFormat="1">
      <c r="A210" s="38"/>
      <c r="B210" s="39"/>
      <c r="C210" s="40"/>
      <c r="D210" s="234" t="s">
        <v>260</v>
      </c>
      <c r="E210" s="40"/>
      <c r="F210" s="235" t="s">
        <v>1305</v>
      </c>
      <c r="G210" s="40"/>
      <c r="H210" s="40"/>
      <c r="I210" s="236"/>
      <c r="J210" s="40"/>
      <c r="K210" s="40"/>
      <c r="L210" s="44"/>
      <c r="M210" s="237"/>
      <c r="N210" s="238"/>
      <c r="O210" s="91"/>
      <c r="P210" s="91"/>
      <c r="Q210" s="91"/>
      <c r="R210" s="91"/>
      <c r="S210" s="91"/>
      <c r="T210" s="92"/>
      <c r="U210" s="38"/>
      <c r="V210" s="38"/>
      <c r="W210" s="38"/>
      <c r="X210" s="38"/>
      <c r="Y210" s="38"/>
      <c r="Z210" s="38"/>
      <c r="AA210" s="38"/>
      <c r="AB210" s="38"/>
      <c r="AC210" s="38"/>
      <c r="AD210" s="38"/>
      <c r="AE210" s="38"/>
      <c r="AT210" s="17" t="s">
        <v>260</v>
      </c>
      <c r="AU210" s="17" t="s">
        <v>86</v>
      </c>
    </row>
    <row r="211" s="2" customFormat="1">
      <c r="A211" s="38"/>
      <c r="B211" s="39"/>
      <c r="C211" s="40"/>
      <c r="D211" s="240" t="s">
        <v>274</v>
      </c>
      <c r="E211" s="40"/>
      <c r="F211" s="241" t="s">
        <v>1306</v>
      </c>
      <c r="G211" s="40"/>
      <c r="H211" s="40"/>
      <c r="I211" s="236"/>
      <c r="J211" s="40"/>
      <c r="K211" s="40"/>
      <c r="L211" s="44"/>
      <c r="M211" s="237"/>
      <c r="N211" s="238"/>
      <c r="O211" s="91"/>
      <c r="P211" s="91"/>
      <c r="Q211" s="91"/>
      <c r="R211" s="91"/>
      <c r="S211" s="91"/>
      <c r="T211" s="92"/>
      <c r="U211" s="38"/>
      <c r="V211" s="38"/>
      <c r="W211" s="38"/>
      <c r="X211" s="38"/>
      <c r="Y211" s="38"/>
      <c r="Z211" s="38"/>
      <c r="AA211" s="38"/>
      <c r="AB211" s="38"/>
      <c r="AC211" s="38"/>
      <c r="AD211" s="38"/>
      <c r="AE211" s="38"/>
      <c r="AT211" s="17" t="s">
        <v>274</v>
      </c>
      <c r="AU211" s="17" t="s">
        <v>86</v>
      </c>
    </row>
    <row r="212" s="12" customFormat="1">
      <c r="A212" s="12"/>
      <c r="B212" s="242"/>
      <c r="C212" s="243"/>
      <c r="D212" s="234" t="s">
        <v>276</v>
      </c>
      <c r="E212" s="244" t="s">
        <v>1</v>
      </c>
      <c r="F212" s="245" t="s">
        <v>2467</v>
      </c>
      <c r="G212" s="243"/>
      <c r="H212" s="246">
        <v>294.42000000000002</v>
      </c>
      <c r="I212" s="247"/>
      <c r="J212" s="243"/>
      <c r="K212" s="243"/>
      <c r="L212" s="248"/>
      <c r="M212" s="249"/>
      <c r="N212" s="250"/>
      <c r="O212" s="250"/>
      <c r="P212" s="250"/>
      <c r="Q212" s="250"/>
      <c r="R212" s="250"/>
      <c r="S212" s="250"/>
      <c r="T212" s="251"/>
      <c r="U212" s="12"/>
      <c r="V212" s="12"/>
      <c r="W212" s="12"/>
      <c r="X212" s="12"/>
      <c r="Y212" s="12"/>
      <c r="Z212" s="12"/>
      <c r="AA212" s="12"/>
      <c r="AB212" s="12"/>
      <c r="AC212" s="12"/>
      <c r="AD212" s="12"/>
      <c r="AE212" s="12"/>
      <c r="AT212" s="252" t="s">
        <v>276</v>
      </c>
      <c r="AU212" s="252" t="s">
        <v>86</v>
      </c>
      <c r="AV212" s="12" t="s">
        <v>86</v>
      </c>
      <c r="AW212" s="12" t="s">
        <v>32</v>
      </c>
      <c r="AX212" s="12" t="s">
        <v>84</v>
      </c>
      <c r="AY212" s="252" t="s">
        <v>251</v>
      </c>
    </row>
    <row r="213" s="2" customFormat="1" ht="24.15" customHeight="1">
      <c r="A213" s="38"/>
      <c r="B213" s="39"/>
      <c r="C213" s="220" t="s">
        <v>363</v>
      </c>
      <c r="D213" s="220" t="s">
        <v>255</v>
      </c>
      <c r="E213" s="221" t="s">
        <v>1308</v>
      </c>
      <c r="F213" s="222" t="s">
        <v>1309</v>
      </c>
      <c r="G213" s="223" t="s">
        <v>592</v>
      </c>
      <c r="H213" s="224">
        <v>191.83500000000001</v>
      </c>
      <c r="I213" s="225"/>
      <c r="J213" s="226">
        <f>ROUND(I213*H213,2)</f>
        <v>0</v>
      </c>
      <c r="K213" s="227"/>
      <c r="L213" s="44"/>
      <c r="M213" s="228" t="s">
        <v>1</v>
      </c>
      <c r="N213" s="229" t="s">
        <v>41</v>
      </c>
      <c r="O213" s="91"/>
      <c r="P213" s="230">
        <f>O213*H213</f>
        <v>0</v>
      </c>
      <c r="Q213" s="230">
        <v>0</v>
      </c>
      <c r="R213" s="230">
        <f>Q213*H213</f>
        <v>0</v>
      </c>
      <c r="S213" s="230">
        <v>0</v>
      </c>
      <c r="T213" s="231">
        <f>S213*H213</f>
        <v>0</v>
      </c>
      <c r="U213" s="38"/>
      <c r="V213" s="38"/>
      <c r="W213" s="38"/>
      <c r="X213" s="38"/>
      <c r="Y213" s="38"/>
      <c r="Z213" s="38"/>
      <c r="AA213" s="38"/>
      <c r="AB213" s="38"/>
      <c r="AC213" s="38"/>
      <c r="AD213" s="38"/>
      <c r="AE213" s="38"/>
      <c r="AR213" s="232" t="s">
        <v>254</v>
      </c>
      <c r="AT213" s="232" t="s">
        <v>255</v>
      </c>
      <c r="AU213" s="232" t="s">
        <v>86</v>
      </c>
      <c r="AY213" s="17" t="s">
        <v>251</v>
      </c>
      <c r="BE213" s="233">
        <f>IF(N213="základní",J213,0)</f>
        <v>0</v>
      </c>
      <c r="BF213" s="233">
        <f>IF(N213="snížená",J213,0)</f>
        <v>0</v>
      </c>
      <c r="BG213" s="233">
        <f>IF(N213="zákl. přenesená",J213,0)</f>
        <v>0</v>
      </c>
      <c r="BH213" s="233">
        <f>IF(N213="sníž. přenesená",J213,0)</f>
        <v>0</v>
      </c>
      <c r="BI213" s="233">
        <f>IF(N213="nulová",J213,0)</f>
        <v>0</v>
      </c>
      <c r="BJ213" s="17" t="s">
        <v>84</v>
      </c>
      <c r="BK213" s="233">
        <f>ROUND(I213*H213,2)</f>
        <v>0</v>
      </c>
      <c r="BL213" s="17" t="s">
        <v>254</v>
      </c>
      <c r="BM213" s="232" t="s">
        <v>3567</v>
      </c>
    </row>
    <row r="214" s="2" customFormat="1">
      <c r="A214" s="38"/>
      <c r="B214" s="39"/>
      <c r="C214" s="40"/>
      <c r="D214" s="234" t="s">
        <v>260</v>
      </c>
      <c r="E214" s="40"/>
      <c r="F214" s="235" t="s">
        <v>1311</v>
      </c>
      <c r="G214" s="40"/>
      <c r="H214" s="40"/>
      <c r="I214" s="236"/>
      <c r="J214" s="40"/>
      <c r="K214" s="40"/>
      <c r="L214" s="44"/>
      <c r="M214" s="237"/>
      <c r="N214" s="238"/>
      <c r="O214" s="91"/>
      <c r="P214" s="91"/>
      <c r="Q214" s="91"/>
      <c r="R214" s="91"/>
      <c r="S214" s="91"/>
      <c r="T214" s="92"/>
      <c r="U214" s="38"/>
      <c r="V214" s="38"/>
      <c r="W214" s="38"/>
      <c r="X214" s="38"/>
      <c r="Y214" s="38"/>
      <c r="Z214" s="38"/>
      <c r="AA214" s="38"/>
      <c r="AB214" s="38"/>
      <c r="AC214" s="38"/>
      <c r="AD214" s="38"/>
      <c r="AE214" s="38"/>
      <c r="AT214" s="17" t="s">
        <v>260</v>
      </c>
      <c r="AU214" s="17" t="s">
        <v>86</v>
      </c>
    </row>
    <row r="215" s="2" customFormat="1">
      <c r="A215" s="38"/>
      <c r="B215" s="39"/>
      <c r="C215" s="40"/>
      <c r="D215" s="240" t="s">
        <v>274</v>
      </c>
      <c r="E215" s="40"/>
      <c r="F215" s="241" t="s">
        <v>1312</v>
      </c>
      <c r="G215" s="40"/>
      <c r="H215" s="40"/>
      <c r="I215" s="236"/>
      <c r="J215" s="40"/>
      <c r="K215" s="40"/>
      <c r="L215" s="44"/>
      <c r="M215" s="237"/>
      <c r="N215" s="238"/>
      <c r="O215" s="91"/>
      <c r="P215" s="91"/>
      <c r="Q215" s="91"/>
      <c r="R215" s="91"/>
      <c r="S215" s="91"/>
      <c r="T215" s="92"/>
      <c r="U215" s="38"/>
      <c r="V215" s="38"/>
      <c r="W215" s="38"/>
      <c r="X215" s="38"/>
      <c r="Y215" s="38"/>
      <c r="Z215" s="38"/>
      <c r="AA215" s="38"/>
      <c r="AB215" s="38"/>
      <c r="AC215" s="38"/>
      <c r="AD215" s="38"/>
      <c r="AE215" s="38"/>
      <c r="AT215" s="17" t="s">
        <v>274</v>
      </c>
      <c r="AU215" s="17" t="s">
        <v>86</v>
      </c>
    </row>
    <row r="216" s="13" customFormat="1">
      <c r="A216" s="13"/>
      <c r="B216" s="253"/>
      <c r="C216" s="254"/>
      <c r="D216" s="234" t="s">
        <v>276</v>
      </c>
      <c r="E216" s="255" t="s">
        <v>1</v>
      </c>
      <c r="F216" s="256" t="s">
        <v>1313</v>
      </c>
      <c r="G216" s="254"/>
      <c r="H216" s="255" t="s">
        <v>1</v>
      </c>
      <c r="I216" s="257"/>
      <c r="J216" s="254"/>
      <c r="K216" s="254"/>
      <c r="L216" s="258"/>
      <c r="M216" s="259"/>
      <c r="N216" s="260"/>
      <c r="O216" s="260"/>
      <c r="P216" s="260"/>
      <c r="Q216" s="260"/>
      <c r="R216" s="260"/>
      <c r="S216" s="260"/>
      <c r="T216" s="261"/>
      <c r="U216" s="13"/>
      <c r="V216" s="13"/>
      <c r="W216" s="13"/>
      <c r="X216" s="13"/>
      <c r="Y216" s="13"/>
      <c r="Z216" s="13"/>
      <c r="AA216" s="13"/>
      <c r="AB216" s="13"/>
      <c r="AC216" s="13"/>
      <c r="AD216" s="13"/>
      <c r="AE216" s="13"/>
      <c r="AT216" s="262" t="s">
        <v>276</v>
      </c>
      <c r="AU216" s="262" t="s">
        <v>86</v>
      </c>
      <c r="AV216" s="13" t="s">
        <v>84</v>
      </c>
      <c r="AW216" s="13" t="s">
        <v>32</v>
      </c>
      <c r="AX216" s="13" t="s">
        <v>76</v>
      </c>
      <c r="AY216" s="262" t="s">
        <v>251</v>
      </c>
    </row>
    <row r="217" s="12" customFormat="1">
      <c r="A217" s="12"/>
      <c r="B217" s="242"/>
      <c r="C217" s="243"/>
      <c r="D217" s="234" t="s">
        <v>276</v>
      </c>
      <c r="E217" s="244" t="s">
        <v>1</v>
      </c>
      <c r="F217" s="245" t="s">
        <v>2433</v>
      </c>
      <c r="G217" s="243"/>
      <c r="H217" s="246">
        <v>191.83500000000001</v>
      </c>
      <c r="I217" s="247"/>
      <c r="J217" s="243"/>
      <c r="K217" s="243"/>
      <c r="L217" s="248"/>
      <c r="M217" s="249"/>
      <c r="N217" s="250"/>
      <c r="O217" s="250"/>
      <c r="P217" s="250"/>
      <c r="Q217" s="250"/>
      <c r="R217" s="250"/>
      <c r="S217" s="250"/>
      <c r="T217" s="251"/>
      <c r="U217" s="12"/>
      <c r="V217" s="12"/>
      <c r="W217" s="12"/>
      <c r="X217" s="12"/>
      <c r="Y217" s="12"/>
      <c r="Z217" s="12"/>
      <c r="AA217" s="12"/>
      <c r="AB217" s="12"/>
      <c r="AC217" s="12"/>
      <c r="AD217" s="12"/>
      <c r="AE217" s="12"/>
      <c r="AT217" s="252" t="s">
        <v>276</v>
      </c>
      <c r="AU217" s="252" t="s">
        <v>86</v>
      </c>
      <c r="AV217" s="12" t="s">
        <v>86</v>
      </c>
      <c r="AW217" s="12" t="s">
        <v>32</v>
      </c>
      <c r="AX217" s="12" t="s">
        <v>84</v>
      </c>
      <c r="AY217" s="252" t="s">
        <v>251</v>
      </c>
    </row>
    <row r="218" s="2" customFormat="1" ht="24.15" customHeight="1">
      <c r="A218" s="38"/>
      <c r="B218" s="39"/>
      <c r="C218" s="220" t="s">
        <v>371</v>
      </c>
      <c r="D218" s="220" t="s">
        <v>255</v>
      </c>
      <c r="E218" s="221" t="s">
        <v>1314</v>
      </c>
      <c r="F218" s="222" t="s">
        <v>1315</v>
      </c>
      <c r="G218" s="223" t="s">
        <v>592</v>
      </c>
      <c r="H218" s="224">
        <v>16.5</v>
      </c>
      <c r="I218" s="225"/>
      <c r="J218" s="226">
        <f>ROUND(I218*H218,2)</f>
        <v>0</v>
      </c>
      <c r="K218" s="227"/>
      <c r="L218" s="44"/>
      <c r="M218" s="228" t="s">
        <v>1</v>
      </c>
      <c r="N218" s="229" t="s">
        <v>41</v>
      </c>
      <c r="O218" s="91"/>
      <c r="P218" s="230">
        <f>O218*H218</f>
        <v>0</v>
      </c>
      <c r="Q218" s="230">
        <v>0</v>
      </c>
      <c r="R218" s="230">
        <f>Q218*H218</f>
        <v>0</v>
      </c>
      <c r="S218" s="230">
        <v>0</v>
      </c>
      <c r="T218" s="231">
        <f>S218*H218</f>
        <v>0</v>
      </c>
      <c r="U218" s="38"/>
      <c r="V218" s="38"/>
      <c r="W218" s="38"/>
      <c r="X218" s="38"/>
      <c r="Y218" s="38"/>
      <c r="Z218" s="38"/>
      <c r="AA218" s="38"/>
      <c r="AB218" s="38"/>
      <c r="AC218" s="38"/>
      <c r="AD218" s="38"/>
      <c r="AE218" s="38"/>
      <c r="AR218" s="232" t="s">
        <v>254</v>
      </c>
      <c r="AT218" s="232" t="s">
        <v>255</v>
      </c>
      <c r="AU218" s="232" t="s">
        <v>86</v>
      </c>
      <c r="AY218" s="17" t="s">
        <v>251</v>
      </c>
      <c r="BE218" s="233">
        <f>IF(N218="základní",J218,0)</f>
        <v>0</v>
      </c>
      <c r="BF218" s="233">
        <f>IF(N218="snížená",J218,0)</f>
        <v>0</v>
      </c>
      <c r="BG218" s="233">
        <f>IF(N218="zákl. přenesená",J218,0)</f>
        <v>0</v>
      </c>
      <c r="BH218" s="233">
        <f>IF(N218="sníž. přenesená",J218,0)</f>
        <v>0</v>
      </c>
      <c r="BI218" s="233">
        <f>IF(N218="nulová",J218,0)</f>
        <v>0</v>
      </c>
      <c r="BJ218" s="17" t="s">
        <v>84</v>
      </c>
      <c r="BK218" s="233">
        <f>ROUND(I218*H218,2)</f>
        <v>0</v>
      </c>
      <c r="BL218" s="17" t="s">
        <v>254</v>
      </c>
      <c r="BM218" s="232" t="s">
        <v>3568</v>
      </c>
    </row>
    <row r="219" s="2" customFormat="1">
      <c r="A219" s="38"/>
      <c r="B219" s="39"/>
      <c r="C219" s="40"/>
      <c r="D219" s="234" t="s">
        <v>260</v>
      </c>
      <c r="E219" s="40"/>
      <c r="F219" s="235" t="s">
        <v>1317</v>
      </c>
      <c r="G219" s="40"/>
      <c r="H219" s="40"/>
      <c r="I219" s="236"/>
      <c r="J219" s="40"/>
      <c r="K219" s="40"/>
      <c r="L219" s="44"/>
      <c r="M219" s="237"/>
      <c r="N219" s="238"/>
      <c r="O219" s="91"/>
      <c r="P219" s="91"/>
      <c r="Q219" s="91"/>
      <c r="R219" s="91"/>
      <c r="S219" s="91"/>
      <c r="T219" s="92"/>
      <c r="U219" s="38"/>
      <c r="V219" s="38"/>
      <c r="W219" s="38"/>
      <c r="X219" s="38"/>
      <c r="Y219" s="38"/>
      <c r="Z219" s="38"/>
      <c r="AA219" s="38"/>
      <c r="AB219" s="38"/>
      <c r="AC219" s="38"/>
      <c r="AD219" s="38"/>
      <c r="AE219" s="38"/>
      <c r="AT219" s="17" t="s">
        <v>260</v>
      </c>
      <c r="AU219" s="17" t="s">
        <v>86</v>
      </c>
    </row>
    <row r="220" s="2" customFormat="1">
      <c r="A220" s="38"/>
      <c r="B220" s="39"/>
      <c r="C220" s="40"/>
      <c r="D220" s="240" t="s">
        <v>274</v>
      </c>
      <c r="E220" s="40"/>
      <c r="F220" s="241" t="s">
        <v>1318</v>
      </c>
      <c r="G220" s="40"/>
      <c r="H220" s="40"/>
      <c r="I220" s="236"/>
      <c r="J220" s="40"/>
      <c r="K220" s="40"/>
      <c r="L220" s="44"/>
      <c r="M220" s="237"/>
      <c r="N220" s="238"/>
      <c r="O220" s="91"/>
      <c r="P220" s="91"/>
      <c r="Q220" s="91"/>
      <c r="R220" s="91"/>
      <c r="S220" s="91"/>
      <c r="T220" s="92"/>
      <c r="U220" s="38"/>
      <c r="V220" s="38"/>
      <c r="W220" s="38"/>
      <c r="X220" s="38"/>
      <c r="Y220" s="38"/>
      <c r="Z220" s="38"/>
      <c r="AA220" s="38"/>
      <c r="AB220" s="38"/>
      <c r="AC220" s="38"/>
      <c r="AD220" s="38"/>
      <c r="AE220" s="38"/>
      <c r="AT220" s="17" t="s">
        <v>274</v>
      </c>
      <c r="AU220" s="17" t="s">
        <v>86</v>
      </c>
    </row>
    <row r="221" s="13" customFormat="1">
      <c r="A221" s="13"/>
      <c r="B221" s="253"/>
      <c r="C221" s="254"/>
      <c r="D221" s="234" t="s">
        <v>276</v>
      </c>
      <c r="E221" s="255" t="s">
        <v>1</v>
      </c>
      <c r="F221" s="256" t="s">
        <v>1359</v>
      </c>
      <c r="G221" s="254"/>
      <c r="H221" s="255" t="s">
        <v>1</v>
      </c>
      <c r="I221" s="257"/>
      <c r="J221" s="254"/>
      <c r="K221" s="254"/>
      <c r="L221" s="258"/>
      <c r="M221" s="259"/>
      <c r="N221" s="260"/>
      <c r="O221" s="260"/>
      <c r="P221" s="260"/>
      <c r="Q221" s="260"/>
      <c r="R221" s="260"/>
      <c r="S221" s="260"/>
      <c r="T221" s="261"/>
      <c r="U221" s="13"/>
      <c r="V221" s="13"/>
      <c r="W221" s="13"/>
      <c r="X221" s="13"/>
      <c r="Y221" s="13"/>
      <c r="Z221" s="13"/>
      <c r="AA221" s="13"/>
      <c r="AB221" s="13"/>
      <c r="AC221" s="13"/>
      <c r="AD221" s="13"/>
      <c r="AE221" s="13"/>
      <c r="AT221" s="262" t="s">
        <v>276</v>
      </c>
      <c r="AU221" s="262" t="s">
        <v>86</v>
      </c>
      <c r="AV221" s="13" t="s">
        <v>84</v>
      </c>
      <c r="AW221" s="13" t="s">
        <v>32</v>
      </c>
      <c r="AX221" s="13" t="s">
        <v>76</v>
      </c>
      <c r="AY221" s="262" t="s">
        <v>251</v>
      </c>
    </row>
    <row r="222" s="12" customFormat="1">
      <c r="A222" s="12"/>
      <c r="B222" s="242"/>
      <c r="C222" s="243"/>
      <c r="D222" s="234" t="s">
        <v>276</v>
      </c>
      <c r="E222" s="244" t="s">
        <v>2445</v>
      </c>
      <c r="F222" s="245" t="s">
        <v>3569</v>
      </c>
      <c r="G222" s="243"/>
      <c r="H222" s="246">
        <v>16.5</v>
      </c>
      <c r="I222" s="247"/>
      <c r="J222" s="243"/>
      <c r="K222" s="243"/>
      <c r="L222" s="248"/>
      <c r="M222" s="249"/>
      <c r="N222" s="250"/>
      <c r="O222" s="250"/>
      <c r="P222" s="250"/>
      <c r="Q222" s="250"/>
      <c r="R222" s="250"/>
      <c r="S222" s="250"/>
      <c r="T222" s="251"/>
      <c r="U222" s="12"/>
      <c r="V222" s="12"/>
      <c r="W222" s="12"/>
      <c r="X222" s="12"/>
      <c r="Y222" s="12"/>
      <c r="Z222" s="12"/>
      <c r="AA222" s="12"/>
      <c r="AB222" s="12"/>
      <c r="AC222" s="12"/>
      <c r="AD222" s="12"/>
      <c r="AE222" s="12"/>
      <c r="AT222" s="252" t="s">
        <v>276</v>
      </c>
      <c r="AU222" s="252" t="s">
        <v>86</v>
      </c>
      <c r="AV222" s="12" t="s">
        <v>86</v>
      </c>
      <c r="AW222" s="12" t="s">
        <v>32</v>
      </c>
      <c r="AX222" s="12" t="s">
        <v>84</v>
      </c>
      <c r="AY222" s="252" t="s">
        <v>251</v>
      </c>
    </row>
    <row r="223" s="2" customFormat="1" ht="33" customHeight="1">
      <c r="A223" s="38"/>
      <c r="B223" s="39"/>
      <c r="C223" s="220" t="s">
        <v>378</v>
      </c>
      <c r="D223" s="220" t="s">
        <v>255</v>
      </c>
      <c r="E223" s="221" t="s">
        <v>1321</v>
      </c>
      <c r="F223" s="222" t="s">
        <v>1322</v>
      </c>
      <c r="G223" s="223" t="s">
        <v>592</v>
      </c>
      <c r="H223" s="224">
        <v>191.83500000000001</v>
      </c>
      <c r="I223" s="225"/>
      <c r="J223" s="226">
        <f>ROUND(I223*H223,2)</f>
        <v>0</v>
      </c>
      <c r="K223" s="227"/>
      <c r="L223" s="44"/>
      <c r="M223" s="228" t="s">
        <v>1</v>
      </c>
      <c r="N223" s="229" t="s">
        <v>41</v>
      </c>
      <c r="O223" s="91"/>
      <c r="P223" s="230">
        <f>O223*H223</f>
        <v>0</v>
      </c>
      <c r="Q223" s="230">
        <v>0</v>
      </c>
      <c r="R223" s="230">
        <f>Q223*H223</f>
        <v>0</v>
      </c>
      <c r="S223" s="230">
        <v>0</v>
      </c>
      <c r="T223" s="231">
        <f>S223*H223</f>
        <v>0</v>
      </c>
      <c r="U223" s="38"/>
      <c r="V223" s="38"/>
      <c r="W223" s="38"/>
      <c r="X223" s="38"/>
      <c r="Y223" s="38"/>
      <c r="Z223" s="38"/>
      <c r="AA223" s="38"/>
      <c r="AB223" s="38"/>
      <c r="AC223" s="38"/>
      <c r="AD223" s="38"/>
      <c r="AE223" s="38"/>
      <c r="AR223" s="232" t="s">
        <v>254</v>
      </c>
      <c r="AT223" s="232" t="s">
        <v>255</v>
      </c>
      <c r="AU223" s="232" t="s">
        <v>86</v>
      </c>
      <c r="AY223" s="17" t="s">
        <v>251</v>
      </c>
      <c r="BE223" s="233">
        <f>IF(N223="základní",J223,0)</f>
        <v>0</v>
      </c>
      <c r="BF223" s="233">
        <f>IF(N223="snížená",J223,0)</f>
        <v>0</v>
      </c>
      <c r="BG223" s="233">
        <f>IF(N223="zákl. přenesená",J223,0)</f>
        <v>0</v>
      </c>
      <c r="BH223" s="233">
        <f>IF(N223="sníž. přenesená",J223,0)</f>
        <v>0</v>
      </c>
      <c r="BI223" s="233">
        <f>IF(N223="nulová",J223,0)</f>
        <v>0</v>
      </c>
      <c r="BJ223" s="17" t="s">
        <v>84</v>
      </c>
      <c r="BK223" s="233">
        <f>ROUND(I223*H223,2)</f>
        <v>0</v>
      </c>
      <c r="BL223" s="17" t="s">
        <v>254</v>
      </c>
      <c r="BM223" s="232" t="s">
        <v>3570</v>
      </c>
    </row>
    <row r="224" s="2" customFormat="1">
      <c r="A224" s="38"/>
      <c r="B224" s="39"/>
      <c r="C224" s="40"/>
      <c r="D224" s="234" t="s">
        <v>260</v>
      </c>
      <c r="E224" s="40"/>
      <c r="F224" s="235" t="s">
        <v>1324</v>
      </c>
      <c r="G224" s="40"/>
      <c r="H224" s="40"/>
      <c r="I224" s="236"/>
      <c r="J224" s="40"/>
      <c r="K224" s="40"/>
      <c r="L224" s="44"/>
      <c r="M224" s="237"/>
      <c r="N224" s="238"/>
      <c r="O224" s="91"/>
      <c r="P224" s="91"/>
      <c r="Q224" s="91"/>
      <c r="R224" s="91"/>
      <c r="S224" s="91"/>
      <c r="T224" s="92"/>
      <c r="U224" s="38"/>
      <c r="V224" s="38"/>
      <c r="W224" s="38"/>
      <c r="X224" s="38"/>
      <c r="Y224" s="38"/>
      <c r="Z224" s="38"/>
      <c r="AA224" s="38"/>
      <c r="AB224" s="38"/>
      <c r="AC224" s="38"/>
      <c r="AD224" s="38"/>
      <c r="AE224" s="38"/>
      <c r="AT224" s="17" t="s">
        <v>260</v>
      </c>
      <c r="AU224" s="17" t="s">
        <v>86</v>
      </c>
    </row>
    <row r="225" s="2" customFormat="1">
      <c r="A225" s="38"/>
      <c r="B225" s="39"/>
      <c r="C225" s="40"/>
      <c r="D225" s="240" t="s">
        <v>274</v>
      </c>
      <c r="E225" s="40"/>
      <c r="F225" s="241" t="s">
        <v>1325</v>
      </c>
      <c r="G225" s="40"/>
      <c r="H225" s="40"/>
      <c r="I225" s="236"/>
      <c r="J225" s="40"/>
      <c r="K225" s="40"/>
      <c r="L225" s="44"/>
      <c r="M225" s="237"/>
      <c r="N225" s="238"/>
      <c r="O225" s="91"/>
      <c r="P225" s="91"/>
      <c r="Q225" s="91"/>
      <c r="R225" s="91"/>
      <c r="S225" s="91"/>
      <c r="T225" s="92"/>
      <c r="U225" s="38"/>
      <c r="V225" s="38"/>
      <c r="W225" s="38"/>
      <c r="X225" s="38"/>
      <c r="Y225" s="38"/>
      <c r="Z225" s="38"/>
      <c r="AA225" s="38"/>
      <c r="AB225" s="38"/>
      <c r="AC225" s="38"/>
      <c r="AD225" s="38"/>
      <c r="AE225" s="38"/>
      <c r="AT225" s="17" t="s">
        <v>274</v>
      </c>
      <c r="AU225" s="17" t="s">
        <v>86</v>
      </c>
    </row>
    <row r="226" s="13" customFormat="1">
      <c r="A226" s="13"/>
      <c r="B226" s="253"/>
      <c r="C226" s="254"/>
      <c r="D226" s="234" t="s">
        <v>276</v>
      </c>
      <c r="E226" s="255" t="s">
        <v>1</v>
      </c>
      <c r="F226" s="256" t="s">
        <v>1255</v>
      </c>
      <c r="G226" s="254"/>
      <c r="H226" s="255" t="s">
        <v>1</v>
      </c>
      <c r="I226" s="257"/>
      <c r="J226" s="254"/>
      <c r="K226" s="254"/>
      <c r="L226" s="258"/>
      <c r="M226" s="259"/>
      <c r="N226" s="260"/>
      <c r="O226" s="260"/>
      <c r="P226" s="260"/>
      <c r="Q226" s="260"/>
      <c r="R226" s="260"/>
      <c r="S226" s="260"/>
      <c r="T226" s="261"/>
      <c r="U226" s="13"/>
      <c r="V226" s="13"/>
      <c r="W226" s="13"/>
      <c r="X226" s="13"/>
      <c r="Y226" s="13"/>
      <c r="Z226" s="13"/>
      <c r="AA226" s="13"/>
      <c r="AB226" s="13"/>
      <c r="AC226" s="13"/>
      <c r="AD226" s="13"/>
      <c r="AE226" s="13"/>
      <c r="AT226" s="262" t="s">
        <v>276</v>
      </c>
      <c r="AU226" s="262" t="s">
        <v>86</v>
      </c>
      <c r="AV226" s="13" t="s">
        <v>84</v>
      </c>
      <c r="AW226" s="13" t="s">
        <v>32</v>
      </c>
      <c r="AX226" s="13" t="s">
        <v>76</v>
      </c>
      <c r="AY226" s="262" t="s">
        <v>251</v>
      </c>
    </row>
    <row r="227" s="13" customFormat="1">
      <c r="A227" s="13"/>
      <c r="B227" s="253"/>
      <c r="C227" s="254"/>
      <c r="D227" s="234" t="s">
        <v>276</v>
      </c>
      <c r="E227" s="255" t="s">
        <v>1</v>
      </c>
      <c r="F227" s="256" t="s">
        <v>3571</v>
      </c>
      <c r="G227" s="254"/>
      <c r="H227" s="255" t="s">
        <v>1</v>
      </c>
      <c r="I227" s="257"/>
      <c r="J227" s="254"/>
      <c r="K227" s="254"/>
      <c r="L227" s="258"/>
      <c r="M227" s="259"/>
      <c r="N227" s="260"/>
      <c r="O227" s="260"/>
      <c r="P227" s="260"/>
      <c r="Q227" s="260"/>
      <c r="R227" s="260"/>
      <c r="S227" s="260"/>
      <c r="T227" s="261"/>
      <c r="U227" s="13"/>
      <c r="V227" s="13"/>
      <c r="W227" s="13"/>
      <c r="X227" s="13"/>
      <c r="Y227" s="13"/>
      <c r="Z227" s="13"/>
      <c r="AA227" s="13"/>
      <c r="AB227" s="13"/>
      <c r="AC227" s="13"/>
      <c r="AD227" s="13"/>
      <c r="AE227" s="13"/>
      <c r="AT227" s="262" t="s">
        <v>276</v>
      </c>
      <c r="AU227" s="262" t="s">
        <v>86</v>
      </c>
      <c r="AV227" s="13" t="s">
        <v>84</v>
      </c>
      <c r="AW227" s="13" t="s">
        <v>32</v>
      </c>
      <c r="AX227" s="13" t="s">
        <v>76</v>
      </c>
      <c r="AY227" s="262" t="s">
        <v>251</v>
      </c>
    </row>
    <row r="228" s="12" customFormat="1">
      <c r="A228" s="12"/>
      <c r="B228" s="242"/>
      <c r="C228" s="243"/>
      <c r="D228" s="234" t="s">
        <v>276</v>
      </c>
      <c r="E228" s="244" t="s">
        <v>1</v>
      </c>
      <c r="F228" s="245" t="s">
        <v>3572</v>
      </c>
      <c r="G228" s="243"/>
      <c r="H228" s="246">
        <v>120.95999999999999</v>
      </c>
      <c r="I228" s="247"/>
      <c r="J228" s="243"/>
      <c r="K228" s="243"/>
      <c r="L228" s="248"/>
      <c r="M228" s="249"/>
      <c r="N228" s="250"/>
      <c r="O228" s="250"/>
      <c r="P228" s="250"/>
      <c r="Q228" s="250"/>
      <c r="R228" s="250"/>
      <c r="S228" s="250"/>
      <c r="T228" s="251"/>
      <c r="U228" s="12"/>
      <c r="V228" s="12"/>
      <c r="W228" s="12"/>
      <c r="X228" s="12"/>
      <c r="Y228" s="12"/>
      <c r="Z228" s="12"/>
      <c r="AA228" s="12"/>
      <c r="AB228" s="12"/>
      <c r="AC228" s="12"/>
      <c r="AD228" s="12"/>
      <c r="AE228" s="12"/>
      <c r="AT228" s="252" t="s">
        <v>276</v>
      </c>
      <c r="AU228" s="252" t="s">
        <v>86</v>
      </c>
      <c r="AV228" s="12" t="s">
        <v>86</v>
      </c>
      <c r="AW228" s="12" t="s">
        <v>32</v>
      </c>
      <c r="AX228" s="12" t="s">
        <v>76</v>
      </c>
      <c r="AY228" s="252" t="s">
        <v>251</v>
      </c>
    </row>
    <row r="229" s="12" customFormat="1">
      <c r="A229" s="12"/>
      <c r="B229" s="242"/>
      <c r="C229" s="243"/>
      <c r="D229" s="234" t="s">
        <v>276</v>
      </c>
      <c r="E229" s="244" t="s">
        <v>1</v>
      </c>
      <c r="F229" s="245" t="s">
        <v>3573</v>
      </c>
      <c r="G229" s="243"/>
      <c r="H229" s="246">
        <v>70.875</v>
      </c>
      <c r="I229" s="247"/>
      <c r="J229" s="243"/>
      <c r="K229" s="243"/>
      <c r="L229" s="248"/>
      <c r="M229" s="249"/>
      <c r="N229" s="250"/>
      <c r="O229" s="250"/>
      <c r="P229" s="250"/>
      <c r="Q229" s="250"/>
      <c r="R229" s="250"/>
      <c r="S229" s="250"/>
      <c r="T229" s="251"/>
      <c r="U229" s="12"/>
      <c r="V229" s="12"/>
      <c r="W229" s="12"/>
      <c r="X229" s="12"/>
      <c r="Y229" s="12"/>
      <c r="Z229" s="12"/>
      <c r="AA229" s="12"/>
      <c r="AB229" s="12"/>
      <c r="AC229" s="12"/>
      <c r="AD229" s="12"/>
      <c r="AE229" s="12"/>
      <c r="AT229" s="252" t="s">
        <v>276</v>
      </c>
      <c r="AU229" s="252" t="s">
        <v>86</v>
      </c>
      <c r="AV229" s="12" t="s">
        <v>86</v>
      </c>
      <c r="AW229" s="12" t="s">
        <v>32</v>
      </c>
      <c r="AX229" s="12" t="s">
        <v>76</v>
      </c>
      <c r="AY229" s="252" t="s">
        <v>251</v>
      </c>
    </row>
    <row r="230" s="15" customFormat="1">
      <c r="A230" s="15"/>
      <c r="B230" s="274"/>
      <c r="C230" s="275"/>
      <c r="D230" s="234" t="s">
        <v>276</v>
      </c>
      <c r="E230" s="276" t="s">
        <v>2433</v>
      </c>
      <c r="F230" s="277" t="s">
        <v>423</v>
      </c>
      <c r="G230" s="275"/>
      <c r="H230" s="278">
        <v>191.83500000000001</v>
      </c>
      <c r="I230" s="279"/>
      <c r="J230" s="275"/>
      <c r="K230" s="275"/>
      <c r="L230" s="280"/>
      <c r="M230" s="281"/>
      <c r="N230" s="282"/>
      <c r="O230" s="282"/>
      <c r="P230" s="282"/>
      <c r="Q230" s="282"/>
      <c r="R230" s="282"/>
      <c r="S230" s="282"/>
      <c r="T230" s="283"/>
      <c r="U230" s="15"/>
      <c r="V230" s="15"/>
      <c r="W230" s="15"/>
      <c r="X230" s="15"/>
      <c r="Y230" s="15"/>
      <c r="Z230" s="15"/>
      <c r="AA230" s="15"/>
      <c r="AB230" s="15"/>
      <c r="AC230" s="15"/>
      <c r="AD230" s="15"/>
      <c r="AE230" s="15"/>
      <c r="AT230" s="284" t="s">
        <v>276</v>
      </c>
      <c r="AU230" s="284" t="s">
        <v>86</v>
      </c>
      <c r="AV230" s="15" t="s">
        <v>254</v>
      </c>
      <c r="AW230" s="15" t="s">
        <v>32</v>
      </c>
      <c r="AX230" s="15" t="s">
        <v>84</v>
      </c>
      <c r="AY230" s="284" t="s">
        <v>251</v>
      </c>
    </row>
    <row r="231" s="2" customFormat="1" ht="16.5" customHeight="1">
      <c r="A231" s="38"/>
      <c r="B231" s="39"/>
      <c r="C231" s="292" t="s">
        <v>7</v>
      </c>
      <c r="D231" s="292" t="s">
        <v>1133</v>
      </c>
      <c r="E231" s="293" t="s">
        <v>1331</v>
      </c>
      <c r="F231" s="294" t="s">
        <v>1332</v>
      </c>
      <c r="G231" s="295" t="s">
        <v>681</v>
      </c>
      <c r="H231" s="296">
        <v>163.06100000000001</v>
      </c>
      <c r="I231" s="297"/>
      <c r="J231" s="298">
        <f>ROUND(I231*H231,2)</f>
        <v>0</v>
      </c>
      <c r="K231" s="299"/>
      <c r="L231" s="300"/>
      <c r="M231" s="301" t="s">
        <v>1</v>
      </c>
      <c r="N231" s="302" t="s">
        <v>41</v>
      </c>
      <c r="O231" s="91"/>
      <c r="P231" s="230">
        <f>O231*H231</f>
        <v>0</v>
      </c>
      <c r="Q231" s="230">
        <v>1</v>
      </c>
      <c r="R231" s="230">
        <f>Q231*H231</f>
        <v>163.06100000000001</v>
      </c>
      <c r="S231" s="230">
        <v>0</v>
      </c>
      <c r="T231" s="231">
        <f>S231*H231</f>
        <v>0</v>
      </c>
      <c r="U231" s="38"/>
      <c r="V231" s="38"/>
      <c r="W231" s="38"/>
      <c r="X231" s="38"/>
      <c r="Y231" s="38"/>
      <c r="Z231" s="38"/>
      <c r="AA231" s="38"/>
      <c r="AB231" s="38"/>
      <c r="AC231" s="38"/>
      <c r="AD231" s="38"/>
      <c r="AE231" s="38"/>
      <c r="AR231" s="232" t="s">
        <v>299</v>
      </c>
      <c r="AT231" s="232" t="s">
        <v>1133</v>
      </c>
      <c r="AU231" s="232" t="s">
        <v>86</v>
      </c>
      <c r="AY231" s="17" t="s">
        <v>251</v>
      </c>
      <c r="BE231" s="233">
        <f>IF(N231="základní",J231,0)</f>
        <v>0</v>
      </c>
      <c r="BF231" s="233">
        <f>IF(N231="snížená",J231,0)</f>
        <v>0</v>
      </c>
      <c r="BG231" s="233">
        <f>IF(N231="zákl. přenesená",J231,0)</f>
        <v>0</v>
      </c>
      <c r="BH231" s="233">
        <f>IF(N231="sníž. přenesená",J231,0)</f>
        <v>0</v>
      </c>
      <c r="BI231" s="233">
        <f>IF(N231="nulová",J231,0)</f>
        <v>0</v>
      </c>
      <c r="BJ231" s="17" t="s">
        <v>84</v>
      </c>
      <c r="BK231" s="233">
        <f>ROUND(I231*H231,2)</f>
        <v>0</v>
      </c>
      <c r="BL231" s="17" t="s">
        <v>254</v>
      </c>
      <c r="BM231" s="232" t="s">
        <v>3574</v>
      </c>
    </row>
    <row r="232" s="2" customFormat="1">
      <c r="A232" s="38"/>
      <c r="B232" s="39"/>
      <c r="C232" s="40"/>
      <c r="D232" s="234" t="s">
        <v>260</v>
      </c>
      <c r="E232" s="40"/>
      <c r="F232" s="235" t="s">
        <v>1332</v>
      </c>
      <c r="G232" s="40"/>
      <c r="H232" s="40"/>
      <c r="I232" s="236"/>
      <c r="J232" s="40"/>
      <c r="K232" s="40"/>
      <c r="L232" s="44"/>
      <c r="M232" s="237"/>
      <c r="N232" s="238"/>
      <c r="O232" s="91"/>
      <c r="P232" s="91"/>
      <c r="Q232" s="91"/>
      <c r="R232" s="91"/>
      <c r="S232" s="91"/>
      <c r="T232" s="92"/>
      <c r="U232" s="38"/>
      <c r="V232" s="38"/>
      <c r="W232" s="38"/>
      <c r="X232" s="38"/>
      <c r="Y232" s="38"/>
      <c r="Z232" s="38"/>
      <c r="AA232" s="38"/>
      <c r="AB232" s="38"/>
      <c r="AC232" s="38"/>
      <c r="AD232" s="38"/>
      <c r="AE232" s="38"/>
      <c r="AT232" s="17" t="s">
        <v>260</v>
      </c>
      <c r="AU232" s="17" t="s">
        <v>86</v>
      </c>
    </row>
    <row r="233" s="12" customFormat="1">
      <c r="A233" s="12"/>
      <c r="B233" s="242"/>
      <c r="C233" s="243"/>
      <c r="D233" s="234" t="s">
        <v>276</v>
      </c>
      <c r="E233" s="243"/>
      <c r="F233" s="245" t="s">
        <v>3575</v>
      </c>
      <c r="G233" s="243"/>
      <c r="H233" s="246">
        <v>163.06100000000001</v>
      </c>
      <c r="I233" s="247"/>
      <c r="J233" s="243"/>
      <c r="K233" s="243"/>
      <c r="L233" s="248"/>
      <c r="M233" s="249"/>
      <c r="N233" s="250"/>
      <c r="O233" s="250"/>
      <c r="P233" s="250"/>
      <c r="Q233" s="250"/>
      <c r="R233" s="250"/>
      <c r="S233" s="250"/>
      <c r="T233" s="251"/>
      <c r="U233" s="12"/>
      <c r="V233" s="12"/>
      <c r="W233" s="12"/>
      <c r="X233" s="12"/>
      <c r="Y233" s="12"/>
      <c r="Z233" s="12"/>
      <c r="AA233" s="12"/>
      <c r="AB233" s="12"/>
      <c r="AC233" s="12"/>
      <c r="AD233" s="12"/>
      <c r="AE233" s="12"/>
      <c r="AT233" s="252" t="s">
        <v>276</v>
      </c>
      <c r="AU233" s="252" t="s">
        <v>86</v>
      </c>
      <c r="AV233" s="12" t="s">
        <v>86</v>
      </c>
      <c r="AW233" s="12" t="s">
        <v>4</v>
      </c>
      <c r="AX233" s="12" t="s">
        <v>84</v>
      </c>
      <c r="AY233" s="252" t="s">
        <v>251</v>
      </c>
    </row>
    <row r="234" s="2" customFormat="1" ht="16.5" customHeight="1">
      <c r="A234" s="38"/>
      <c r="B234" s="39"/>
      <c r="C234" s="292" t="s">
        <v>387</v>
      </c>
      <c r="D234" s="292" t="s">
        <v>1133</v>
      </c>
      <c r="E234" s="293" t="s">
        <v>1348</v>
      </c>
      <c r="F234" s="294" t="s">
        <v>1349</v>
      </c>
      <c r="G234" s="295" t="s">
        <v>681</v>
      </c>
      <c r="H234" s="296">
        <v>172.65199999999999</v>
      </c>
      <c r="I234" s="297"/>
      <c r="J234" s="298">
        <f>ROUND(I234*H234,2)</f>
        <v>0</v>
      </c>
      <c r="K234" s="299"/>
      <c r="L234" s="300"/>
      <c r="M234" s="301" t="s">
        <v>1</v>
      </c>
      <c r="N234" s="302" t="s">
        <v>41</v>
      </c>
      <c r="O234" s="91"/>
      <c r="P234" s="230">
        <f>O234*H234</f>
        <v>0</v>
      </c>
      <c r="Q234" s="230">
        <v>1</v>
      </c>
      <c r="R234" s="230">
        <f>Q234*H234</f>
        <v>172.65199999999999</v>
      </c>
      <c r="S234" s="230">
        <v>0</v>
      </c>
      <c r="T234" s="231">
        <f>S234*H234</f>
        <v>0</v>
      </c>
      <c r="U234" s="38"/>
      <c r="V234" s="38"/>
      <c r="W234" s="38"/>
      <c r="X234" s="38"/>
      <c r="Y234" s="38"/>
      <c r="Z234" s="38"/>
      <c r="AA234" s="38"/>
      <c r="AB234" s="38"/>
      <c r="AC234" s="38"/>
      <c r="AD234" s="38"/>
      <c r="AE234" s="38"/>
      <c r="AR234" s="232" t="s">
        <v>299</v>
      </c>
      <c r="AT234" s="232" t="s">
        <v>1133</v>
      </c>
      <c r="AU234" s="232" t="s">
        <v>86</v>
      </c>
      <c r="AY234" s="17" t="s">
        <v>251</v>
      </c>
      <c r="BE234" s="233">
        <f>IF(N234="základní",J234,0)</f>
        <v>0</v>
      </c>
      <c r="BF234" s="233">
        <f>IF(N234="snížená",J234,0)</f>
        <v>0</v>
      </c>
      <c r="BG234" s="233">
        <f>IF(N234="zákl. přenesená",J234,0)</f>
        <v>0</v>
      </c>
      <c r="BH234" s="233">
        <f>IF(N234="sníž. přenesená",J234,0)</f>
        <v>0</v>
      </c>
      <c r="BI234" s="233">
        <f>IF(N234="nulová",J234,0)</f>
        <v>0</v>
      </c>
      <c r="BJ234" s="17" t="s">
        <v>84</v>
      </c>
      <c r="BK234" s="233">
        <f>ROUND(I234*H234,2)</f>
        <v>0</v>
      </c>
      <c r="BL234" s="17" t="s">
        <v>254</v>
      </c>
      <c r="BM234" s="232" t="s">
        <v>3576</v>
      </c>
    </row>
    <row r="235" s="2" customFormat="1">
      <c r="A235" s="38"/>
      <c r="B235" s="39"/>
      <c r="C235" s="40"/>
      <c r="D235" s="234" t="s">
        <v>260</v>
      </c>
      <c r="E235" s="40"/>
      <c r="F235" s="235" t="s">
        <v>1349</v>
      </c>
      <c r="G235" s="40"/>
      <c r="H235" s="40"/>
      <c r="I235" s="236"/>
      <c r="J235" s="40"/>
      <c r="K235" s="40"/>
      <c r="L235" s="44"/>
      <c r="M235" s="237"/>
      <c r="N235" s="238"/>
      <c r="O235" s="91"/>
      <c r="P235" s="91"/>
      <c r="Q235" s="91"/>
      <c r="R235" s="91"/>
      <c r="S235" s="91"/>
      <c r="T235" s="92"/>
      <c r="U235" s="38"/>
      <c r="V235" s="38"/>
      <c r="W235" s="38"/>
      <c r="X235" s="38"/>
      <c r="Y235" s="38"/>
      <c r="Z235" s="38"/>
      <c r="AA235" s="38"/>
      <c r="AB235" s="38"/>
      <c r="AC235" s="38"/>
      <c r="AD235" s="38"/>
      <c r="AE235" s="38"/>
      <c r="AT235" s="17" t="s">
        <v>260</v>
      </c>
      <c r="AU235" s="17" t="s">
        <v>86</v>
      </c>
    </row>
    <row r="236" s="12" customFormat="1">
      <c r="A236" s="12"/>
      <c r="B236" s="242"/>
      <c r="C236" s="243"/>
      <c r="D236" s="234" t="s">
        <v>276</v>
      </c>
      <c r="E236" s="243"/>
      <c r="F236" s="245" t="s">
        <v>3577</v>
      </c>
      <c r="G236" s="243"/>
      <c r="H236" s="246">
        <v>172.65199999999999</v>
      </c>
      <c r="I236" s="247"/>
      <c r="J236" s="243"/>
      <c r="K236" s="243"/>
      <c r="L236" s="248"/>
      <c r="M236" s="249"/>
      <c r="N236" s="250"/>
      <c r="O236" s="250"/>
      <c r="P236" s="250"/>
      <c r="Q236" s="250"/>
      <c r="R236" s="250"/>
      <c r="S236" s="250"/>
      <c r="T236" s="251"/>
      <c r="U236" s="12"/>
      <c r="V236" s="12"/>
      <c r="W236" s="12"/>
      <c r="X236" s="12"/>
      <c r="Y236" s="12"/>
      <c r="Z236" s="12"/>
      <c r="AA236" s="12"/>
      <c r="AB236" s="12"/>
      <c r="AC236" s="12"/>
      <c r="AD236" s="12"/>
      <c r="AE236" s="12"/>
      <c r="AT236" s="252" t="s">
        <v>276</v>
      </c>
      <c r="AU236" s="252" t="s">
        <v>86</v>
      </c>
      <c r="AV236" s="12" t="s">
        <v>86</v>
      </c>
      <c r="AW236" s="12" t="s">
        <v>4</v>
      </c>
      <c r="AX236" s="12" t="s">
        <v>84</v>
      </c>
      <c r="AY236" s="252" t="s">
        <v>251</v>
      </c>
    </row>
    <row r="237" s="2" customFormat="1" ht="33" customHeight="1">
      <c r="A237" s="38"/>
      <c r="B237" s="39"/>
      <c r="C237" s="220" t="s">
        <v>392</v>
      </c>
      <c r="D237" s="220" t="s">
        <v>255</v>
      </c>
      <c r="E237" s="221" t="s">
        <v>679</v>
      </c>
      <c r="F237" s="222" t="s">
        <v>680</v>
      </c>
      <c r="G237" s="223" t="s">
        <v>681</v>
      </c>
      <c r="H237" s="224">
        <v>471.072</v>
      </c>
      <c r="I237" s="225"/>
      <c r="J237" s="226">
        <f>ROUND(I237*H237,2)</f>
        <v>0</v>
      </c>
      <c r="K237" s="227"/>
      <c r="L237" s="44"/>
      <c r="M237" s="228" t="s">
        <v>1</v>
      </c>
      <c r="N237" s="229" t="s">
        <v>41</v>
      </c>
      <c r="O237" s="91"/>
      <c r="P237" s="230">
        <f>O237*H237</f>
        <v>0</v>
      </c>
      <c r="Q237" s="230">
        <v>0</v>
      </c>
      <c r="R237" s="230">
        <f>Q237*H237</f>
        <v>0</v>
      </c>
      <c r="S237" s="230">
        <v>0</v>
      </c>
      <c r="T237" s="231">
        <f>S237*H237</f>
        <v>0</v>
      </c>
      <c r="U237" s="38"/>
      <c r="V237" s="38"/>
      <c r="W237" s="38"/>
      <c r="X237" s="38"/>
      <c r="Y237" s="38"/>
      <c r="Z237" s="38"/>
      <c r="AA237" s="38"/>
      <c r="AB237" s="38"/>
      <c r="AC237" s="38"/>
      <c r="AD237" s="38"/>
      <c r="AE237" s="38"/>
      <c r="AR237" s="232" t="s">
        <v>254</v>
      </c>
      <c r="AT237" s="232" t="s">
        <v>255</v>
      </c>
      <c r="AU237" s="232" t="s">
        <v>86</v>
      </c>
      <c r="AY237" s="17" t="s">
        <v>251</v>
      </c>
      <c r="BE237" s="233">
        <f>IF(N237="základní",J237,0)</f>
        <v>0</v>
      </c>
      <c r="BF237" s="233">
        <f>IF(N237="snížená",J237,0)</f>
        <v>0</v>
      </c>
      <c r="BG237" s="233">
        <f>IF(N237="zákl. přenesená",J237,0)</f>
        <v>0</v>
      </c>
      <c r="BH237" s="233">
        <f>IF(N237="sníž. přenesená",J237,0)</f>
        <v>0</v>
      </c>
      <c r="BI237" s="233">
        <f>IF(N237="nulová",J237,0)</f>
        <v>0</v>
      </c>
      <c r="BJ237" s="17" t="s">
        <v>84</v>
      </c>
      <c r="BK237" s="233">
        <f>ROUND(I237*H237,2)</f>
        <v>0</v>
      </c>
      <c r="BL237" s="17" t="s">
        <v>254</v>
      </c>
      <c r="BM237" s="232" t="s">
        <v>3578</v>
      </c>
    </row>
    <row r="238" s="2" customFormat="1">
      <c r="A238" s="38"/>
      <c r="B238" s="39"/>
      <c r="C238" s="40"/>
      <c r="D238" s="234" t="s">
        <v>260</v>
      </c>
      <c r="E238" s="40"/>
      <c r="F238" s="235" t="s">
        <v>683</v>
      </c>
      <c r="G238" s="40"/>
      <c r="H238" s="40"/>
      <c r="I238" s="236"/>
      <c r="J238" s="40"/>
      <c r="K238" s="40"/>
      <c r="L238" s="44"/>
      <c r="M238" s="237"/>
      <c r="N238" s="238"/>
      <c r="O238" s="91"/>
      <c r="P238" s="91"/>
      <c r="Q238" s="91"/>
      <c r="R238" s="91"/>
      <c r="S238" s="91"/>
      <c r="T238" s="92"/>
      <c r="U238" s="38"/>
      <c r="V238" s="38"/>
      <c r="W238" s="38"/>
      <c r="X238" s="38"/>
      <c r="Y238" s="38"/>
      <c r="Z238" s="38"/>
      <c r="AA238" s="38"/>
      <c r="AB238" s="38"/>
      <c r="AC238" s="38"/>
      <c r="AD238" s="38"/>
      <c r="AE238" s="38"/>
      <c r="AT238" s="17" t="s">
        <v>260</v>
      </c>
      <c r="AU238" s="17" t="s">
        <v>86</v>
      </c>
    </row>
    <row r="239" s="2" customFormat="1">
      <c r="A239" s="38"/>
      <c r="B239" s="39"/>
      <c r="C239" s="40"/>
      <c r="D239" s="240" t="s">
        <v>274</v>
      </c>
      <c r="E239" s="40"/>
      <c r="F239" s="241" t="s">
        <v>684</v>
      </c>
      <c r="G239" s="40"/>
      <c r="H239" s="40"/>
      <c r="I239" s="236"/>
      <c r="J239" s="40"/>
      <c r="K239" s="40"/>
      <c r="L239" s="44"/>
      <c r="M239" s="237"/>
      <c r="N239" s="238"/>
      <c r="O239" s="91"/>
      <c r="P239" s="91"/>
      <c r="Q239" s="91"/>
      <c r="R239" s="91"/>
      <c r="S239" s="91"/>
      <c r="T239" s="92"/>
      <c r="U239" s="38"/>
      <c r="V239" s="38"/>
      <c r="W239" s="38"/>
      <c r="X239" s="38"/>
      <c r="Y239" s="38"/>
      <c r="Z239" s="38"/>
      <c r="AA239" s="38"/>
      <c r="AB239" s="38"/>
      <c r="AC239" s="38"/>
      <c r="AD239" s="38"/>
      <c r="AE239" s="38"/>
      <c r="AT239" s="17" t="s">
        <v>274</v>
      </c>
      <c r="AU239" s="17" t="s">
        <v>86</v>
      </c>
    </row>
    <row r="240" s="12" customFormat="1">
      <c r="A240" s="12"/>
      <c r="B240" s="242"/>
      <c r="C240" s="243"/>
      <c r="D240" s="234" t="s">
        <v>276</v>
      </c>
      <c r="E240" s="244" t="s">
        <v>1</v>
      </c>
      <c r="F240" s="245" t="s">
        <v>2478</v>
      </c>
      <c r="G240" s="243"/>
      <c r="H240" s="246">
        <v>471.072</v>
      </c>
      <c r="I240" s="247"/>
      <c r="J240" s="243"/>
      <c r="K240" s="243"/>
      <c r="L240" s="248"/>
      <c r="M240" s="249"/>
      <c r="N240" s="250"/>
      <c r="O240" s="250"/>
      <c r="P240" s="250"/>
      <c r="Q240" s="250"/>
      <c r="R240" s="250"/>
      <c r="S240" s="250"/>
      <c r="T240" s="251"/>
      <c r="U240" s="12"/>
      <c r="V240" s="12"/>
      <c r="W240" s="12"/>
      <c r="X240" s="12"/>
      <c r="Y240" s="12"/>
      <c r="Z240" s="12"/>
      <c r="AA240" s="12"/>
      <c r="AB240" s="12"/>
      <c r="AC240" s="12"/>
      <c r="AD240" s="12"/>
      <c r="AE240" s="12"/>
      <c r="AT240" s="252" t="s">
        <v>276</v>
      </c>
      <c r="AU240" s="252" t="s">
        <v>86</v>
      </c>
      <c r="AV240" s="12" t="s">
        <v>86</v>
      </c>
      <c r="AW240" s="12" t="s">
        <v>32</v>
      </c>
      <c r="AX240" s="12" t="s">
        <v>84</v>
      </c>
      <c r="AY240" s="252" t="s">
        <v>251</v>
      </c>
    </row>
    <row r="241" s="2" customFormat="1" ht="16.5" customHeight="1">
      <c r="A241" s="38"/>
      <c r="B241" s="39"/>
      <c r="C241" s="220" t="s">
        <v>397</v>
      </c>
      <c r="D241" s="220" t="s">
        <v>255</v>
      </c>
      <c r="E241" s="221" t="s">
        <v>610</v>
      </c>
      <c r="F241" s="222" t="s">
        <v>611</v>
      </c>
      <c r="G241" s="223" t="s">
        <v>592</v>
      </c>
      <c r="H241" s="224">
        <v>294.42000000000002</v>
      </c>
      <c r="I241" s="225"/>
      <c r="J241" s="226">
        <f>ROUND(I241*H241,2)</f>
        <v>0</v>
      </c>
      <c r="K241" s="227"/>
      <c r="L241" s="44"/>
      <c r="M241" s="228" t="s">
        <v>1</v>
      </c>
      <c r="N241" s="229" t="s">
        <v>41</v>
      </c>
      <c r="O241" s="91"/>
      <c r="P241" s="230">
        <f>O241*H241</f>
        <v>0</v>
      </c>
      <c r="Q241" s="230">
        <v>0</v>
      </c>
      <c r="R241" s="230">
        <f>Q241*H241</f>
        <v>0</v>
      </c>
      <c r="S241" s="230">
        <v>0</v>
      </c>
      <c r="T241" s="231">
        <f>S241*H241</f>
        <v>0</v>
      </c>
      <c r="U241" s="38"/>
      <c r="V241" s="38"/>
      <c r="W241" s="38"/>
      <c r="X241" s="38"/>
      <c r="Y241" s="38"/>
      <c r="Z241" s="38"/>
      <c r="AA241" s="38"/>
      <c r="AB241" s="38"/>
      <c r="AC241" s="38"/>
      <c r="AD241" s="38"/>
      <c r="AE241" s="38"/>
      <c r="AR241" s="232" t="s">
        <v>254</v>
      </c>
      <c r="AT241" s="232" t="s">
        <v>255</v>
      </c>
      <c r="AU241" s="232" t="s">
        <v>86</v>
      </c>
      <c r="AY241" s="17" t="s">
        <v>251</v>
      </c>
      <c r="BE241" s="233">
        <f>IF(N241="základní",J241,0)</f>
        <v>0</v>
      </c>
      <c r="BF241" s="233">
        <f>IF(N241="snížená",J241,0)</f>
        <v>0</v>
      </c>
      <c r="BG241" s="233">
        <f>IF(N241="zákl. přenesená",J241,0)</f>
        <v>0</v>
      </c>
      <c r="BH241" s="233">
        <f>IF(N241="sníž. přenesená",J241,0)</f>
        <v>0</v>
      </c>
      <c r="BI241" s="233">
        <f>IF(N241="nulová",J241,0)</f>
        <v>0</v>
      </c>
      <c r="BJ241" s="17" t="s">
        <v>84</v>
      </c>
      <c r="BK241" s="233">
        <f>ROUND(I241*H241,2)</f>
        <v>0</v>
      </c>
      <c r="BL241" s="17" t="s">
        <v>254</v>
      </c>
      <c r="BM241" s="232" t="s">
        <v>3579</v>
      </c>
    </row>
    <row r="242" s="2" customFormat="1">
      <c r="A242" s="38"/>
      <c r="B242" s="39"/>
      <c r="C242" s="40"/>
      <c r="D242" s="234" t="s">
        <v>260</v>
      </c>
      <c r="E242" s="40"/>
      <c r="F242" s="235" t="s">
        <v>613</v>
      </c>
      <c r="G242" s="40"/>
      <c r="H242" s="40"/>
      <c r="I242" s="236"/>
      <c r="J242" s="40"/>
      <c r="K242" s="40"/>
      <c r="L242" s="44"/>
      <c r="M242" s="237"/>
      <c r="N242" s="238"/>
      <c r="O242" s="91"/>
      <c r="P242" s="91"/>
      <c r="Q242" s="91"/>
      <c r="R242" s="91"/>
      <c r="S242" s="91"/>
      <c r="T242" s="92"/>
      <c r="U242" s="38"/>
      <c r="V242" s="38"/>
      <c r="W242" s="38"/>
      <c r="X242" s="38"/>
      <c r="Y242" s="38"/>
      <c r="Z242" s="38"/>
      <c r="AA242" s="38"/>
      <c r="AB242" s="38"/>
      <c r="AC242" s="38"/>
      <c r="AD242" s="38"/>
      <c r="AE242" s="38"/>
      <c r="AT242" s="17" t="s">
        <v>260</v>
      </c>
      <c r="AU242" s="17" t="s">
        <v>86</v>
      </c>
    </row>
    <row r="243" s="2" customFormat="1">
      <c r="A243" s="38"/>
      <c r="B243" s="39"/>
      <c r="C243" s="40"/>
      <c r="D243" s="240" t="s">
        <v>274</v>
      </c>
      <c r="E243" s="40"/>
      <c r="F243" s="241" t="s">
        <v>614</v>
      </c>
      <c r="G243" s="40"/>
      <c r="H243" s="40"/>
      <c r="I243" s="236"/>
      <c r="J243" s="40"/>
      <c r="K243" s="40"/>
      <c r="L243" s="44"/>
      <c r="M243" s="237"/>
      <c r="N243" s="238"/>
      <c r="O243" s="91"/>
      <c r="P243" s="91"/>
      <c r="Q243" s="91"/>
      <c r="R243" s="91"/>
      <c r="S243" s="91"/>
      <c r="T243" s="92"/>
      <c r="U243" s="38"/>
      <c r="V243" s="38"/>
      <c r="W243" s="38"/>
      <c r="X243" s="38"/>
      <c r="Y243" s="38"/>
      <c r="Z243" s="38"/>
      <c r="AA243" s="38"/>
      <c r="AB243" s="38"/>
      <c r="AC243" s="38"/>
      <c r="AD243" s="38"/>
      <c r="AE243" s="38"/>
      <c r="AT243" s="17" t="s">
        <v>274</v>
      </c>
      <c r="AU243" s="17" t="s">
        <v>86</v>
      </c>
    </row>
    <row r="244" s="12" customFormat="1">
      <c r="A244" s="12"/>
      <c r="B244" s="242"/>
      <c r="C244" s="243"/>
      <c r="D244" s="234" t="s">
        <v>276</v>
      </c>
      <c r="E244" s="244" t="s">
        <v>1</v>
      </c>
      <c r="F244" s="245" t="s">
        <v>2480</v>
      </c>
      <c r="G244" s="243"/>
      <c r="H244" s="246">
        <v>294.42000000000002</v>
      </c>
      <c r="I244" s="247"/>
      <c r="J244" s="243"/>
      <c r="K244" s="243"/>
      <c r="L244" s="248"/>
      <c r="M244" s="249"/>
      <c r="N244" s="250"/>
      <c r="O244" s="250"/>
      <c r="P244" s="250"/>
      <c r="Q244" s="250"/>
      <c r="R244" s="250"/>
      <c r="S244" s="250"/>
      <c r="T244" s="251"/>
      <c r="U244" s="12"/>
      <c r="V244" s="12"/>
      <c r="W244" s="12"/>
      <c r="X244" s="12"/>
      <c r="Y244" s="12"/>
      <c r="Z244" s="12"/>
      <c r="AA244" s="12"/>
      <c r="AB244" s="12"/>
      <c r="AC244" s="12"/>
      <c r="AD244" s="12"/>
      <c r="AE244" s="12"/>
      <c r="AT244" s="252" t="s">
        <v>276</v>
      </c>
      <c r="AU244" s="252" t="s">
        <v>86</v>
      </c>
      <c r="AV244" s="12" t="s">
        <v>86</v>
      </c>
      <c r="AW244" s="12" t="s">
        <v>32</v>
      </c>
      <c r="AX244" s="12" t="s">
        <v>84</v>
      </c>
      <c r="AY244" s="252" t="s">
        <v>251</v>
      </c>
    </row>
    <row r="245" s="2" customFormat="1" ht="24.15" customHeight="1">
      <c r="A245" s="38"/>
      <c r="B245" s="39"/>
      <c r="C245" s="220" t="s">
        <v>952</v>
      </c>
      <c r="D245" s="220" t="s">
        <v>255</v>
      </c>
      <c r="E245" s="221" t="s">
        <v>1365</v>
      </c>
      <c r="F245" s="222" t="s">
        <v>1366</v>
      </c>
      <c r="G245" s="223" t="s">
        <v>592</v>
      </c>
      <c r="H245" s="224">
        <v>1.5</v>
      </c>
      <c r="I245" s="225"/>
      <c r="J245" s="226">
        <f>ROUND(I245*H245,2)</f>
        <v>0</v>
      </c>
      <c r="K245" s="227"/>
      <c r="L245" s="44"/>
      <c r="M245" s="228" t="s">
        <v>1</v>
      </c>
      <c r="N245" s="229" t="s">
        <v>41</v>
      </c>
      <c r="O245" s="91"/>
      <c r="P245" s="230">
        <f>O245*H245</f>
        <v>0</v>
      </c>
      <c r="Q245" s="230">
        <v>0</v>
      </c>
      <c r="R245" s="230">
        <f>Q245*H245</f>
        <v>0</v>
      </c>
      <c r="S245" s="230">
        <v>0</v>
      </c>
      <c r="T245" s="231">
        <f>S245*H245</f>
        <v>0</v>
      </c>
      <c r="U245" s="38"/>
      <c r="V245" s="38"/>
      <c r="W245" s="38"/>
      <c r="X245" s="38"/>
      <c r="Y245" s="38"/>
      <c r="Z245" s="38"/>
      <c r="AA245" s="38"/>
      <c r="AB245" s="38"/>
      <c r="AC245" s="38"/>
      <c r="AD245" s="38"/>
      <c r="AE245" s="38"/>
      <c r="AR245" s="232" t="s">
        <v>254</v>
      </c>
      <c r="AT245" s="232" t="s">
        <v>255</v>
      </c>
      <c r="AU245" s="232" t="s">
        <v>86</v>
      </c>
      <c r="AY245" s="17" t="s">
        <v>251</v>
      </c>
      <c r="BE245" s="233">
        <f>IF(N245="základní",J245,0)</f>
        <v>0</v>
      </c>
      <c r="BF245" s="233">
        <f>IF(N245="snížená",J245,0)</f>
        <v>0</v>
      </c>
      <c r="BG245" s="233">
        <f>IF(N245="zákl. přenesená",J245,0)</f>
        <v>0</v>
      </c>
      <c r="BH245" s="233">
        <f>IF(N245="sníž. přenesená",J245,0)</f>
        <v>0</v>
      </c>
      <c r="BI245" s="233">
        <f>IF(N245="nulová",J245,0)</f>
        <v>0</v>
      </c>
      <c r="BJ245" s="17" t="s">
        <v>84</v>
      </c>
      <c r="BK245" s="233">
        <f>ROUND(I245*H245,2)</f>
        <v>0</v>
      </c>
      <c r="BL245" s="17" t="s">
        <v>254</v>
      </c>
      <c r="BM245" s="232" t="s">
        <v>3580</v>
      </c>
    </row>
    <row r="246" s="2" customFormat="1">
      <c r="A246" s="38"/>
      <c r="B246" s="39"/>
      <c r="C246" s="40"/>
      <c r="D246" s="234" t="s">
        <v>260</v>
      </c>
      <c r="E246" s="40"/>
      <c r="F246" s="235" t="s">
        <v>1368</v>
      </c>
      <c r="G246" s="40"/>
      <c r="H246" s="40"/>
      <c r="I246" s="236"/>
      <c r="J246" s="40"/>
      <c r="K246" s="40"/>
      <c r="L246" s="44"/>
      <c r="M246" s="237"/>
      <c r="N246" s="238"/>
      <c r="O246" s="91"/>
      <c r="P246" s="91"/>
      <c r="Q246" s="91"/>
      <c r="R246" s="91"/>
      <c r="S246" s="91"/>
      <c r="T246" s="92"/>
      <c r="U246" s="38"/>
      <c r="V246" s="38"/>
      <c r="W246" s="38"/>
      <c r="X246" s="38"/>
      <c r="Y246" s="38"/>
      <c r="Z246" s="38"/>
      <c r="AA246" s="38"/>
      <c r="AB246" s="38"/>
      <c r="AC246" s="38"/>
      <c r="AD246" s="38"/>
      <c r="AE246" s="38"/>
      <c r="AT246" s="17" t="s">
        <v>260</v>
      </c>
      <c r="AU246" s="17" t="s">
        <v>86</v>
      </c>
    </row>
    <row r="247" s="2" customFormat="1">
      <c r="A247" s="38"/>
      <c r="B247" s="39"/>
      <c r="C247" s="40"/>
      <c r="D247" s="240" t="s">
        <v>274</v>
      </c>
      <c r="E247" s="40"/>
      <c r="F247" s="241" t="s">
        <v>1369</v>
      </c>
      <c r="G247" s="40"/>
      <c r="H247" s="40"/>
      <c r="I247" s="236"/>
      <c r="J247" s="40"/>
      <c r="K247" s="40"/>
      <c r="L247" s="44"/>
      <c r="M247" s="237"/>
      <c r="N247" s="238"/>
      <c r="O247" s="91"/>
      <c r="P247" s="91"/>
      <c r="Q247" s="91"/>
      <c r="R247" s="91"/>
      <c r="S247" s="91"/>
      <c r="T247" s="92"/>
      <c r="U247" s="38"/>
      <c r="V247" s="38"/>
      <c r="W247" s="38"/>
      <c r="X247" s="38"/>
      <c r="Y247" s="38"/>
      <c r="Z247" s="38"/>
      <c r="AA247" s="38"/>
      <c r="AB247" s="38"/>
      <c r="AC247" s="38"/>
      <c r="AD247" s="38"/>
      <c r="AE247" s="38"/>
      <c r="AT247" s="17" t="s">
        <v>274</v>
      </c>
      <c r="AU247" s="17" t="s">
        <v>86</v>
      </c>
    </row>
    <row r="248" s="12" customFormat="1">
      <c r="A248" s="12"/>
      <c r="B248" s="242"/>
      <c r="C248" s="243"/>
      <c r="D248" s="234" t="s">
        <v>276</v>
      </c>
      <c r="E248" s="244" t="s">
        <v>1</v>
      </c>
      <c r="F248" s="245" t="s">
        <v>3581</v>
      </c>
      <c r="G248" s="243"/>
      <c r="H248" s="246">
        <v>1.5</v>
      </c>
      <c r="I248" s="247"/>
      <c r="J248" s="243"/>
      <c r="K248" s="243"/>
      <c r="L248" s="248"/>
      <c r="M248" s="249"/>
      <c r="N248" s="250"/>
      <c r="O248" s="250"/>
      <c r="P248" s="250"/>
      <c r="Q248" s="250"/>
      <c r="R248" s="250"/>
      <c r="S248" s="250"/>
      <c r="T248" s="251"/>
      <c r="U248" s="12"/>
      <c r="V248" s="12"/>
      <c r="W248" s="12"/>
      <c r="X248" s="12"/>
      <c r="Y248" s="12"/>
      <c r="Z248" s="12"/>
      <c r="AA248" s="12"/>
      <c r="AB248" s="12"/>
      <c r="AC248" s="12"/>
      <c r="AD248" s="12"/>
      <c r="AE248" s="12"/>
      <c r="AT248" s="252" t="s">
        <v>276</v>
      </c>
      <c r="AU248" s="252" t="s">
        <v>86</v>
      </c>
      <c r="AV248" s="12" t="s">
        <v>86</v>
      </c>
      <c r="AW248" s="12" t="s">
        <v>32</v>
      </c>
      <c r="AX248" s="12" t="s">
        <v>76</v>
      </c>
      <c r="AY248" s="252" t="s">
        <v>251</v>
      </c>
    </row>
    <row r="249" s="15" customFormat="1">
      <c r="A249" s="15"/>
      <c r="B249" s="274"/>
      <c r="C249" s="275"/>
      <c r="D249" s="234" t="s">
        <v>276</v>
      </c>
      <c r="E249" s="276" t="s">
        <v>1</v>
      </c>
      <c r="F249" s="277" t="s">
        <v>423</v>
      </c>
      <c r="G249" s="275"/>
      <c r="H249" s="278">
        <v>1.5</v>
      </c>
      <c r="I249" s="279"/>
      <c r="J249" s="275"/>
      <c r="K249" s="275"/>
      <c r="L249" s="280"/>
      <c r="M249" s="281"/>
      <c r="N249" s="282"/>
      <c r="O249" s="282"/>
      <c r="P249" s="282"/>
      <c r="Q249" s="282"/>
      <c r="R249" s="282"/>
      <c r="S249" s="282"/>
      <c r="T249" s="283"/>
      <c r="U249" s="15"/>
      <c r="V249" s="15"/>
      <c r="W249" s="15"/>
      <c r="X249" s="15"/>
      <c r="Y249" s="15"/>
      <c r="Z249" s="15"/>
      <c r="AA249" s="15"/>
      <c r="AB249" s="15"/>
      <c r="AC249" s="15"/>
      <c r="AD249" s="15"/>
      <c r="AE249" s="15"/>
      <c r="AT249" s="284" t="s">
        <v>276</v>
      </c>
      <c r="AU249" s="284" t="s">
        <v>86</v>
      </c>
      <c r="AV249" s="15" t="s">
        <v>254</v>
      </c>
      <c r="AW249" s="15" t="s">
        <v>32</v>
      </c>
      <c r="AX249" s="15" t="s">
        <v>84</v>
      </c>
      <c r="AY249" s="284" t="s">
        <v>251</v>
      </c>
    </row>
    <row r="250" s="2" customFormat="1" ht="24.15" customHeight="1">
      <c r="A250" s="38"/>
      <c r="B250" s="39"/>
      <c r="C250" s="220" t="s">
        <v>962</v>
      </c>
      <c r="D250" s="220" t="s">
        <v>255</v>
      </c>
      <c r="E250" s="221" t="s">
        <v>1371</v>
      </c>
      <c r="F250" s="222" t="s">
        <v>1372</v>
      </c>
      <c r="G250" s="223" t="s">
        <v>592</v>
      </c>
      <c r="H250" s="224">
        <v>4.2000000000000002</v>
      </c>
      <c r="I250" s="225"/>
      <c r="J250" s="226">
        <f>ROUND(I250*H250,2)</f>
        <v>0</v>
      </c>
      <c r="K250" s="227"/>
      <c r="L250" s="44"/>
      <c r="M250" s="228" t="s">
        <v>1</v>
      </c>
      <c r="N250" s="229" t="s">
        <v>41</v>
      </c>
      <c r="O250" s="91"/>
      <c r="P250" s="230">
        <f>O250*H250</f>
        <v>0</v>
      </c>
      <c r="Q250" s="230">
        <v>0</v>
      </c>
      <c r="R250" s="230">
        <f>Q250*H250</f>
        <v>0</v>
      </c>
      <c r="S250" s="230">
        <v>0</v>
      </c>
      <c r="T250" s="231">
        <f>S250*H250</f>
        <v>0</v>
      </c>
      <c r="U250" s="38"/>
      <c r="V250" s="38"/>
      <c r="W250" s="38"/>
      <c r="X250" s="38"/>
      <c r="Y250" s="38"/>
      <c r="Z250" s="38"/>
      <c r="AA250" s="38"/>
      <c r="AB250" s="38"/>
      <c r="AC250" s="38"/>
      <c r="AD250" s="38"/>
      <c r="AE250" s="38"/>
      <c r="AR250" s="232" t="s">
        <v>254</v>
      </c>
      <c r="AT250" s="232" t="s">
        <v>255</v>
      </c>
      <c r="AU250" s="232" t="s">
        <v>86</v>
      </c>
      <c r="AY250" s="17" t="s">
        <v>251</v>
      </c>
      <c r="BE250" s="233">
        <f>IF(N250="základní",J250,0)</f>
        <v>0</v>
      </c>
      <c r="BF250" s="233">
        <f>IF(N250="snížená",J250,0)</f>
        <v>0</v>
      </c>
      <c r="BG250" s="233">
        <f>IF(N250="zákl. přenesená",J250,0)</f>
        <v>0</v>
      </c>
      <c r="BH250" s="233">
        <f>IF(N250="sníž. přenesená",J250,0)</f>
        <v>0</v>
      </c>
      <c r="BI250" s="233">
        <f>IF(N250="nulová",J250,0)</f>
        <v>0</v>
      </c>
      <c r="BJ250" s="17" t="s">
        <v>84</v>
      </c>
      <c r="BK250" s="233">
        <f>ROUND(I250*H250,2)</f>
        <v>0</v>
      </c>
      <c r="BL250" s="17" t="s">
        <v>254</v>
      </c>
      <c r="BM250" s="232" t="s">
        <v>3582</v>
      </c>
    </row>
    <row r="251" s="2" customFormat="1">
      <c r="A251" s="38"/>
      <c r="B251" s="39"/>
      <c r="C251" s="40"/>
      <c r="D251" s="234" t="s">
        <v>260</v>
      </c>
      <c r="E251" s="40"/>
      <c r="F251" s="235" t="s">
        <v>1374</v>
      </c>
      <c r="G251" s="40"/>
      <c r="H251" s="40"/>
      <c r="I251" s="236"/>
      <c r="J251" s="40"/>
      <c r="K251" s="40"/>
      <c r="L251" s="44"/>
      <c r="M251" s="237"/>
      <c r="N251" s="238"/>
      <c r="O251" s="91"/>
      <c r="P251" s="91"/>
      <c r="Q251" s="91"/>
      <c r="R251" s="91"/>
      <c r="S251" s="91"/>
      <c r="T251" s="92"/>
      <c r="U251" s="38"/>
      <c r="V251" s="38"/>
      <c r="W251" s="38"/>
      <c r="X251" s="38"/>
      <c r="Y251" s="38"/>
      <c r="Z251" s="38"/>
      <c r="AA251" s="38"/>
      <c r="AB251" s="38"/>
      <c r="AC251" s="38"/>
      <c r="AD251" s="38"/>
      <c r="AE251" s="38"/>
      <c r="AT251" s="17" t="s">
        <v>260</v>
      </c>
      <c r="AU251" s="17" t="s">
        <v>86</v>
      </c>
    </row>
    <row r="252" s="2" customFormat="1">
      <c r="A252" s="38"/>
      <c r="B252" s="39"/>
      <c r="C252" s="40"/>
      <c r="D252" s="240" t="s">
        <v>274</v>
      </c>
      <c r="E252" s="40"/>
      <c r="F252" s="241" t="s">
        <v>1375</v>
      </c>
      <c r="G252" s="40"/>
      <c r="H252" s="40"/>
      <c r="I252" s="236"/>
      <c r="J252" s="40"/>
      <c r="K252" s="40"/>
      <c r="L252" s="44"/>
      <c r="M252" s="237"/>
      <c r="N252" s="238"/>
      <c r="O252" s="91"/>
      <c r="P252" s="91"/>
      <c r="Q252" s="91"/>
      <c r="R252" s="91"/>
      <c r="S252" s="91"/>
      <c r="T252" s="92"/>
      <c r="U252" s="38"/>
      <c r="V252" s="38"/>
      <c r="W252" s="38"/>
      <c r="X252" s="38"/>
      <c r="Y252" s="38"/>
      <c r="Z252" s="38"/>
      <c r="AA252" s="38"/>
      <c r="AB252" s="38"/>
      <c r="AC252" s="38"/>
      <c r="AD252" s="38"/>
      <c r="AE252" s="38"/>
      <c r="AT252" s="17" t="s">
        <v>274</v>
      </c>
      <c r="AU252" s="17" t="s">
        <v>86</v>
      </c>
    </row>
    <row r="253" s="12" customFormat="1">
      <c r="A253" s="12"/>
      <c r="B253" s="242"/>
      <c r="C253" s="243"/>
      <c r="D253" s="234" t="s">
        <v>276</v>
      </c>
      <c r="E253" s="244" t="s">
        <v>1</v>
      </c>
      <c r="F253" s="245" t="s">
        <v>3581</v>
      </c>
      <c r="G253" s="243"/>
      <c r="H253" s="246">
        <v>1.5</v>
      </c>
      <c r="I253" s="247"/>
      <c r="J253" s="243"/>
      <c r="K253" s="243"/>
      <c r="L253" s="248"/>
      <c r="M253" s="249"/>
      <c r="N253" s="250"/>
      <c r="O253" s="250"/>
      <c r="P253" s="250"/>
      <c r="Q253" s="250"/>
      <c r="R253" s="250"/>
      <c r="S253" s="250"/>
      <c r="T253" s="251"/>
      <c r="U253" s="12"/>
      <c r="V253" s="12"/>
      <c r="W253" s="12"/>
      <c r="X253" s="12"/>
      <c r="Y253" s="12"/>
      <c r="Z253" s="12"/>
      <c r="AA253" s="12"/>
      <c r="AB253" s="12"/>
      <c r="AC253" s="12"/>
      <c r="AD253" s="12"/>
      <c r="AE253" s="12"/>
      <c r="AT253" s="252" t="s">
        <v>276</v>
      </c>
      <c r="AU253" s="252" t="s">
        <v>86</v>
      </c>
      <c r="AV253" s="12" t="s">
        <v>86</v>
      </c>
      <c r="AW253" s="12" t="s">
        <v>32</v>
      </c>
      <c r="AX253" s="12" t="s">
        <v>76</v>
      </c>
      <c r="AY253" s="252" t="s">
        <v>251</v>
      </c>
    </row>
    <row r="254" s="12" customFormat="1">
      <c r="A254" s="12"/>
      <c r="B254" s="242"/>
      <c r="C254" s="243"/>
      <c r="D254" s="234" t="s">
        <v>276</v>
      </c>
      <c r="E254" s="244" t="s">
        <v>1</v>
      </c>
      <c r="F254" s="245" t="s">
        <v>3583</v>
      </c>
      <c r="G254" s="243"/>
      <c r="H254" s="246">
        <v>2.7000000000000002</v>
      </c>
      <c r="I254" s="247"/>
      <c r="J254" s="243"/>
      <c r="K254" s="243"/>
      <c r="L254" s="248"/>
      <c r="M254" s="249"/>
      <c r="N254" s="250"/>
      <c r="O254" s="250"/>
      <c r="P254" s="250"/>
      <c r="Q254" s="250"/>
      <c r="R254" s="250"/>
      <c r="S254" s="250"/>
      <c r="T254" s="251"/>
      <c r="U254" s="12"/>
      <c r="V254" s="12"/>
      <c r="W254" s="12"/>
      <c r="X254" s="12"/>
      <c r="Y254" s="12"/>
      <c r="Z254" s="12"/>
      <c r="AA254" s="12"/>
      <c r="AB254" s="12"/>
      <c r="AC254" s="12"/>
      <c r="AD254" s="12"/>
      <c r="AE254" s="12"/>
      <c r="AT254" s="252" t="s">
        <v>276</v>
      </c>
      <c r="AU254" s="252" t="s">
        <v>86</v>
      </c>
      <c r="AV254" s="12" t="s">
        <v>86</v>
      </c>
      <c r="AW254" s="12" t="s">
        <v>32</v>
      </c>
      <c r="AX254" s="12" t="s">
        <v>76</v>
      </c>
      <c r="AY254" s="252" t="s">
        <v>251</v>
      </c>
    </row>
    <row r="255" s="15" customFormat="1">
      <c r="A255" s="15"/>
      <c r="B255" s="274"/>
      <c r="C255" s="275"/>
      <c r="D255" s="234" t="s">
        <v>276</v>
      </c>
      <c r="E255" s="276" t="s">
        <v>1</v>
      </c>
      <c r="F255" s="277" t="s">
        <v>423</v>
      </c>
      <c r="G255" s="275"/>
      <c r="H255" s="278">
        <v>4.2000000000000002</v>
      </c>
      <c r="I255" s="279"/>
      <c r="J255" s="275"/>
      <c r="K255" s="275"/>
      <c r="L255" s="280"/>
      <c r="M255" s="281"/>
      <c r="N255" s="282"/>
      <c r="O255" s="282"/>
      <c r="P255" s="282"/>
      <c r="Q255" s="282"/>
      <c r="R255" s="282"/>
      <c r="S255" s="282"/>
      <c r="T255" s="283"/>
      <c r="U255" s="15"/>
      <c r="V255" s="15"/>
      <c r="W255" s="15"/>
      <c r="X255" s="15"/>
      <c r="Y255" s="15"/>
      <c r="Z255" s="15"/>
      <c r="AA255" s="15"/>
      <c r="AB255" s="15"/>
      <c r="AC255" s="15"/>
      <c r="AD255" s="15"/>
      <c r="AE255" s="15"/>
      <c r="AT255" s="284" t="s">
        <v>276</v>
      </c>
      <c r="AU255" s="284" t="s">
        <v>86</v>
      </c>
      <c r="AV255" s="15" t="s">
        <v>254</v>
      </c>
      <c r="AW255" s="15" t="s">
        <v>32</v>
      </c>
      <c r="AX255" s="15" t="s">
        <v>84</v>
      </c>
      <c r="AY255" s="284" t="s">
        <v>251</v>
      </c>
    </row>
    <row r="256" s="2" customFormat="1" ht="16.5" customHeight="1">
      <c r="A256" s="38"/>
      <c r="B256" s="39"/>
      <c r="C256" s="292" t="s">
        <v>972</v>
      </c>
      <c r="D256" s="292" t="s">
        <v>1133</v>
      </c>
      <c r="E256" s="293" t="s">
        <v>1377</v>
      </c>
      <c r="F256" s="294" t="s">
        <v>1378</v>
      </c>
      <c r="G256" s="295" t="s">
        <v>681</v>
      </c>
      <c r="H256" s="296">
        <v>7.5599999999999996</v>
      </c>
      <c r="I256" s="297"/>
      <c r="J256" s="298">
        <f>ROUND(I256*H256,2)</f>
        <v>0</v>
      </c>
      <c r="K256" s="299"/>
      <c r="L256" s="300"/>
      <c r="M256" s="301" t="s">
        <v>1</v>
      </c>
      <c r="N256" s="302" t="s">
        <v>41</v>
      </c>
      <c r="O256" s="91"/>
      <c r="P256" s="230">
        <f>O256*H256</f>
        <v>0</v>
      </c>
      <c r="Q256" s="230">
        <v>1</v>
      </c>
      <c r="R256" s="230">
        <f>Q256*H256</f>
        <v>7.5599999999999996</v>
      </c>
      <c r="S256" s="230">
        <v>0</v>
      </c>
      <c r="T256" s="231">
        <f>S256*H256</f>
        <v>0</v>
      </c>
      <c r="U256" s="38"/>
      <c r="V256" s="38"/>
      <c r="W256" s="38"/>
      <c r="X256" s="38"/>
      <c r="Y256" s="38"/>
      <c r="Z256" s="38"/>
      <c r="AA256" s="38"/>
      <c r="AB256" s="38"/>
      <c r="AC256" s="38"/>
      <c r="AD256" s="38"/>
      <c r="AE256" s="38"/>
      <c r="AR256" s="232" t="s">
        <v>299</v>
      </c>
      <c r="AT256" s="232" t="s">
        <v>1133</v>
      </c>
      <c r="AU256" s="232" t="s">
        <v>86</v>
      </c>
      <c r="AY256" s="17" t="s">
        <v>251</v>
      </c>
      <c r="BE256" s="233">
        <f>IF(N256="základní",J256,0)</f>
        <v>0</v>
      </c>
      <c r="BF256" s="233">
        <f>IF(N256="snížená",J256,0)</f>
        <v>0</v>
      </c>
      <c r="BG256" s="233">
        <f>IF(N256="zákl. přenesená",J256,0)</f>
        <v>0</v>
      </c>
      <c r="BH256" s="233">
        <f>IF(N256="sníž. přenesená",J256,0)</f>
        <v>0</v>
      </c>
      <c r="BI256" s="233">
        <f>IF(N256="nulová",J256,0)</f>
        <v>0</v>
      </c>
      <c r="BJ256" s="17" t="s">
        <v>84</v>
      </c>
      <c r="BK256" s="233">
        <f>ROUND(I256*H256,2)</f>
        <v>0</v>
      </c>
      <c r="BL256" s="17" t="s">
        <v>254</v>
      </c>
      <c r="BM256" s="232" t="s">
        <v>3584</v>
      </c>
    </row>
    <row r="257" s="2" customFormat="1">
      <c r="A257" s="38"/>
      <c r="B257" s="39"/>
      <c r="C257" s="40"/>
      <c r="D257" s="234" t="s">
        <v>260</v>
      </c>
      <c r="E257" s="40"/>
      <c r="F257" s="235" t="s">
        <v>1378</v>
      </c>
      <c r="G257" s="40"/>
      <c r="H257" s="40"/>
      <c r="I257" s="236"/>
      <c r="J257" s="40"/>
      <c r="K257" s="40"/>
      <c r="L257" s="44"/>
      <c r="M257" s="237"/>
      <c r="N257" s="238"/>
      <c r="O257" s="91"/>
      <c r="P257" s="91"/>
      <c r="Q257" s="91"/>
      <c r="R257" s="91"/>
      <c r="S257" s="91"/>
      <c r="T257" s="92"/>
      <c r="U257" s="38"/>
      <c r="V257" s="38"/>
      <c r="W257" s="38"/>
      <c r="X257" s="38"/>
      <c r="Y257" s="38"/>
      <c r="Z257" s="38"/>
      <c r="AA257" s="38"/>
      <c r="AB257" s="38"/>
      <c r="AC257" s="38"/>
      <c r="AD257" s="38"/>
      <c r="AE257" s="38"/>
      <c r="AT257" s="17" t="s">
        <v>260</v>
      </c>
      <c r="AU257" s="17" t="s">
        <v>86</v>
      </c>
    </row>
    <row r="258" s="12" customFormat="1">
      <c r="A258" s="12"/>
      <c r="B258" s="242"/>
      <c r="C258" s="243"/>
      <c r="D258" s="234" t="s">
        <v>276</v>
      </c>
      <c r="E258" s="243"/>
      <c r="F258" s="245" t="s">
        <v>3585</v>
      </c>
      <c r="G258" s="243"/>
      <c r="H258" s="246">
        <v>7.5599999999999996</v>
      </c>
      <c r="I258" s="247"/>
      <c r="J258" s="243"/>
      <c r="K258" s="243"/>
      <c r="L258" s="248"/>
      <c r="M258" s="249"/>
      <c r="N258" s="250"/>
      <c r="O258" s="250"/>
      <c r="P258" s="250"/>
      <c r="Q258" s="250"/>
      <c r="R258" s="250"/>
      <c r="S258" s="250"/>
      <c r="T258" s="251"/>
      <c r="U258" s="12"/>
      <c r="V258" s="12"/>
      <c r="W258" s="12"/>
      <c r="X258" s="12"/>
      <c r="Y258" s="12"/>
      <c r="Z258" s="12"/>
      <c r="AA258" s="12"/>
      <c r="AB258" s="12"/>
      <c r="AC258" s="12"/>
      <c r="AD258" s="12"/>
      <c r="AE258" s="12"/>
      <c r="AT258" s="252" t="s">
        <v>276</v>
      </c>
      <c r="AU258" s="252" t="s">
        <v>86</v>
      </c>
      <c r="AV258" s="12" t="s">
        <v>86</v>
      </c>
      <c r="AW258" s="12" t="s">
        <v>4</v>
      </c>
      <c r="AX258" s="12" t="s">
        <v>84</v>
      </c>
      <c r="AY258" s="252" t="s">
        <v>251</v>
      </c>
    </row>
    <row r="259" s="2" customFormat="1" ht="33" customHeight="1">
      <c r="A259" s="38"/>
      <c r="B259" s="39"/>
      <c r="C259" s="220" t="s">
        <v>986</v>
      </c>
      <c r="D259" s="220" t="s">
        <v>255</v>
      </c>
      <c r="E259" s="221" t="s">
        <v>1381</v>
      </c>
      <c r="F259" s="222" t="s">
        <v>1382</v>
      </c>
      <c r="G259" s="223" t="s">
        <v>592</v>
      </c>
      <c r="H259" s="224">
        <v>3.6000000000000001</v>
      </c>
      <c r="I259" s="225"/>
      <c r="J259" s="226">
        <f>ROUND(I259*H259,2)</f>
        <v>0</v>
      </c>
      <c r="K259" s="227"/>
      <c r="L259" s="44"/>
      <c r="M259" s="228" t="s">
        <v>1</v>
      </c>
      <c r="N259" s="229" t="s">
        <v>41</v>
      </c>
      <c r="O259" s="91"/>
      <c r="P259" s="230">
        <f>O259*H259</f>
        <v>0</v>
      </c>
      <c r="Q259" s="230">
        <v>0</v>
      </c>
      <c r="R259" s="230">
        <f>Q259*H259</f>
        <v>0</v>
      </c>
      <c r="S259" s="230">
        <v>0</v>
      </c>
      <c r="T259" s="231">
        <f>S259*H259</f>
        <v>0</v>
      </c>
      <c r="U259" s="38"/>
      <c r="V259" s="38"/>
      <c r="W259" s="38"/>
      <c r="X259" s="38"/>
      <c r="Y259" s="38"/>
      <c r="Z259" s="38"/>
      <c r="AA259" s="38"/>
      <c r="AB259" s="38"/>
      <c r="AC259" s="38"/>
      <c r="AD259" s="38"/>
      <c r="AE259" s="38"/>
      <c r="AR259" s="232" t="s">
        <v>254</v>
      </c>
      <c r="AT259" s="232" t="s">
        <v>255</v>
      </c>
      <c r="AU259" s="232" t="s">
        <v>86</v>
      </c>
      <c r="AY259" s="17" t="s">
        <v>251</v>
      </c>
      <c r="BE259" s="233">
        <f>IF(N259="základní",J259,0)</f>
        <v>0</v>
      </c>
      <c r="BF259" s="233">
        <f>IF(N259="snížená",J259,0)</f>
        <v>0</v>
      </c>
      <c r="BG259" s="233">
        <f>IF(N259="zákl. přenesená",J259,0)</f>
        <v>0</v>
      </c>
      <c r="BH259" s="233">
        <f>IF(N259="sníž. přenesená",J259,0)</f>
        <v>0</v>
      </c>
      <c r="BI259" s="233">
        <f>IF(N259="nulová",J259,0)</f>
        <v>0</v>
      </c>
      <c r="BJ259" s="17" t="s">
        <v>84</v>
      </c>
      <c r="BK259" s="233">
        <f>ROUND(I259*H259,2)</f>
        <v>0</v>
      </c>
      <c r="BL259" s="17" t="s">
        <v>254</v>
      </c>
      <c r="BM259" s="232" t="s">
        <v>3586</v>
      </c>
    </row>
    <row r="260" s="2" customFormat="1">
      <c r="A260" s="38"/>
      <c r="B260" s="39"/>
      <c r="C260" s="40"/>
      <c r="D260" s="234" t="s">
        <v>260</v>
      </c>
      <c r="E260" s="40"/>
      <c r="F260" s="235" t="s">
        <v>1384</v>
      </c>
      <c r="G260" s="40"/>
      <c r="H260" s="40"/>
      <c r="I260" s="236"/>
      <c r="J260" s="40"/>
      <c r="K260" s="40"/>
      <c r="L260" s="44"/>
      <c r="M260" s="237"/>
      <c r="N260" s="238"/>
      <c r="O260" s="91"/>
      <c r="P260" s="91"/>
      <c r="Q260" s="91"/>
      <c r="R260" s="91"/>
      <c r="S260" s="91"/>
      <c r="T260" s="92"/>
      <c r="U260" s="38"/>
      <c r="V260" s="38"/>
      <c r="W260" s="38"/>
      <c r="X260" s="38"/>
      <c r="Y260" s="38"/>
      <c r="Z260" s="38"/>
      <c r="AA260" s="38"/>
      <c r="AB260" s="38"/>
      <c r="AC260" s="38"/>
      <c r="AD260" s="38"/>
      <c r="AE260" s="38"/>
      <c r="AT260" s="17" t="s">
        <v>260</v>
      </c>
      <c r="AU260" s="17" t="s">
        <v>86</v>
      </c>
    </row>
    <row r="261" s="2" customFormat="1">
      <c r="A261" s="38"/>
      <c r="B261" s="39"/>
      <c r="C261" s="40"/>
      <c r="D261" s="240" t="s">
        <v>274</v>
      </c>
      <c r="E261" s="40"/>
      <c r="F261" s="241" t="s">
        <v>1385</v>
      </c>
      <c r="G261" s="40"/>
      <c r="H261" s="40"/>
      <c r="I261" s="236"/>
      <c r="J261" s="40"/>
      <c r="K261" s="40"/>
      <c r="L261" s="44"/>
      <c r="M261" s="237"/>
      <c r="N261" s="238"/>
      <c r="O261" s="91"/>
      <c r="P261" s="91"/>
      <c r="Q261" s="91"/>
      <c r="R261" s="91"/>
      <c r="S261" s="91"/>
      <c r="T261" s="92"/>
      <c r="U261" s="38"/>
      <c r="V261" s="38"/>
      <c r="W261" s="38"/>
      <c r="X261" s="38"/>
      <c r="Y261" s="38"/>
      <c r="Z261" s="38"/>
      <c r="AA261" s="38"/>
      <c r="AB261" s="38"/>
      <c r="AC261" s="38"/>
      <c r="AD261" s="38"/>
      <c r="AE261" s="38"/>
      <c r="AT261" s="17" t="s">
        <v>274</v>
      </c>
      <c r="AU261" s="17" t="s">
        <v>86</v>
      </c>
    </row>
    <row r="262" s="12" customFormat="1">
      <c r="A262" s="12"/>
      <c r="B262" s="242"/>
      <c r="C262" s="243"/>
      <c r="D262" s="234" t="s">
        <v>276</v>
      </c>
      <c r="E262" s="244" t="s">
        <v>1</v>
      </c>
      <c r="F262" s="245" t="s">
        <v>3587</v>
      </c>
      <c r="G262" s="243"/>
      <c r="H262" s="246">
        <v>3.6000000000000001</v>
      </c>
      <c r="I262" s="247"/>
      <c r="J262" s="243"/>
      <c r="K262" s="243"/>
      <c r="L262" s="248"/>
      <c r="M262" s="249"/>
      <c r="N262" s="250"/>
      <c r="O262" s="250"/>
      <c r="P262" s="250"/>
      <c r="Q262" s="250"/>
      <c r="R262" s="250"/>
      <c r="S262" s="250"/>
      <c r="T262" s="251"/>
      <c r="U262" s="12"/>
      <c r="V262" s="12"/>
      <c r="W262" s="12"/>
      <c r="X262" s="12"/>
      <c r="Y262" s="12"/>
      <c r="Z262" s="12"/>
      <c r="AA262" s="12"/>
      <c r="AB262" s="12"/>
      <c r="AC262" s="12"/>
      <c r="AD262" s="12"/>
      <c r="AE262" s="12"/>
      <c r="AT262" s="252" t="s">
        <v>276</v>
      </c>
      <c r="AU262" s="252" t="s">
        <v>86</v>
      </c>
      <c r="AV262" s="12" t="s">
        <v>86</v>
      </c>
      <c r="AW262" s="12" t="s">
        <v>32</v>
      </c>
      <c r="AX262" s="12" t="s">
        <v>84</v>
      </c>
      <c r="AY262" s="252" t="s">
        <v>251</v>
      </c>
    </row>
    <row r="263" s="2" customFormat="1" ht="16.5" customHeight="1">
      <c r="A263" s="38"/>
      <c r="B263" s="39"/>
      <c r="C263" s="292" t="s">
        <v>994</v>
      </c>
      <c r="D263" s="292" t="s">
        <v>1133</v>
      </c>
      <c r="E263" s="293" t="s">
        <v>1387</v>
      </c>
      <c r="F263" s="294" t="s">
        <v>1388</v>
      </c>
      <c r="G263" s="295" t="s">
        <v>681</v>
      </c>
      <c r="H263" s="296">
        <v>7.2000000000000002</v>
      </c>
      <c r="I263" s="297"/>
      <c r="J263" s="298">
        <f>ROUND(I263*H263,2)</f>
        <v>0</v>
      </c>
      <c r="K263" s="299"/>
      <c r="L263" s="300"/>
      <c r="M263" s="301" t="s">
        <v>1</v>
      </c>
      <c r="N263" s="302" t="s">
        <v>41</v>
      </c>
      <c r="O263" s="91"/>
      <c r="P263" s="230">
        <f>O263*H263</f>
        <v>0</v>
      </c>
      <c r="Q263" s="230">
        <v>1</v>
      </c>
      <c r="R263" s="230">
        <f>Q263*H263</f>
        <v>7.2000000000000002</v>
      </c>
      <c r="S263" s="230">
        <v>0</v>
      </c>
      <c r="T263" s="231">
        <f>S263*H263</f>
        <v>0</v>
      </c>
      <c r="U263" s="38"/>
      <c r="V263" s="38"/>
      <c r="W263" s="38"/>
      <c r="X263" s="38"/>
      <c r="Y263" s="38"/>
      <c r="Z263" s="38"/>
      <c r="AA263" s="38"/>
      <c r="AB263" s="38"/>
      <c r="AC263" s="38"/>
      <c r="AD263" s="38"/>
      <c r="AE263" s="38"/>
      <c r="AR263" s="232" t="s">
        <v>299</v>
      </c>
      <c r="AT263" s="232" t="s">
        <v>1133</v>
      </c>
      <c r="AU263" s="232" t="s">
        <v>86</v>
      </c>
      <c r="AY263" s="17" t="s">
        <v>251</v>
      </c>
      <c r="BE263" s="233">
        <f>IF(N263="základní",J263,0)</f>
        <v>0</v>
      </c>
      <c r="BF263" s="233">
        <f>IF(N263="snížená",J263,0)</f>
        <v>0</v>
      </c>
      <c r="BG263" s="233">
        <f>IF(N263="zákl. přenesená",J263,0)</f>
        <v>0</v>
      </c>
      <c r="BH263" s="233">
        <f>IF(N263="sníž. přenesená",J263,0)</f>
        <v>0</v>
      </c>
      <c r="BI263" s="233">
        <f>IF(N263="nulová",J263,0)</f>
        <v>0</v>
      </c>
      <c r="BJ263" s="17" t="s">
        <v>84</v>
      </c>
      <c r="BK263" s="233">
        <f>ROUND(I263*H263,2)</f>
        <v>0</v>
      </c>
      <c r="BL263" s="17" t="s">
        <v>254</v>
      </c>
      <c r="BM263" s="232" t="s">
        <v>3588</v>
      </c>
    </row>
    <row r="264" s="2" customFormat="1">
      <c r="A264" s="38"/>
      <c r="B264" s="39"/>
      <c r="C264" s="40"/>
      <c r="D264" s="234" t="s">
        <v>260</v>
      </c>
      <c r="E264" s="40"/>
      <c r="F264" s="235" t="s">
        <v>1388</v>
      </c>
      <c r="G264" s="40"/>
      <c r="H264" s="40"/>
      <c r="I264" s="236"/>
      <c r="J264" s="40"/>
      <c r="K264" s="40"/>
      <c r="L264" s="44"/>
      <c r="M264" s="237"/>
      <c r="N264" s="238"/>
      <c r="O264" s="91"/>
      <c r="P264" s="91"/>
      <c r="Q264" s="91"/>
      <c r="R264" s="91"/>
      <c r="S264" s="91"/>
      <c r="T264" s="92"/>
      <c r="U264" s="38"/>
      <c r="V264" s="38"/>
      <c r="W264" s="38"/>
      <c r="X264" s="38"/>
      <c r="Y264" s="38"/>
      <c r="Z264" s="38"/>
      <c r="AA264" s="38"/>
      <c r="AB264" s="38"/>
      <c r="AC264" s="38"/>
      <c r="AD264" s="38"/>
      <c r="AE264" s="38"/>
      <c r="AT264" s="17" t="s">
        <v>260</v>
      </c>
      <c r="AU264" s="17" t="s">
        <v>86</v>
      </c>
    </row>
    <row r="265" s="12" customFormat="1">
      <c r="A265" s="12"/>
      <c r="B265" s="242"/>
      <c r="C265" s="243"/>
      <c r="D265" s="234" t="s">
        <v>276</v>
      </c>
      <c r="E265" s="243"/>
      <c r="F265" s="245" t="s">
        <v>3589</v>
      </c>
      <c r="G265" s="243"/>
      <c r="H265" s="246">
        <v>7.2000000000000002</v>
      </c>
      <c r="I265" s="247"/>
      <c r="J265" s="243"/>
      <c r="K265" s="243"/>
      <c r="L265" s="248"/>
      <c r="M265" s="249"/>
      <c r="N265" s="250"/>
      <c r="O265" s="250"/>
      <c r="P265" s="250"/>
      <c r="Q265" s="250"/>
      <c r="R265" s="250"/>
      <c r="S265" s="250"/>
      <c r="T265" s="251"/>
      <c r="U265" s="12"/>
      <c r="V265" s="12"/>
      <c r="W265" s="12"/>
      <c r="X265" s="12"/>
      <c r="Y265" s="12"/>
      <c r="Z265" s="12"/>
      <c r="AA265" s="12"/>
      <c r="AB265" s="12"/>
      <c r="AC265" s="12"/>
      <c r="AD265" s="12"/>
      <c r="AE265" s="12"/>
      <c r="AT265" s="252" t="s">
        <v>276</v>
      </c>
      <c r="AU265" s="252" t="s">
        <v>86</v>
      </c>
      <c r="AV265" s="12" t="s">
        <v>86</v>
      </c>
      <c r="AW265" s="12" t="s">
        <v>4</v>
      </c>
      <c r="AX265" s="12" t="s">
        <v>84</v>
      </c>
      <c r="AY265" s="252" t="s">
        <v>251</v>
      </c>
    </row>
    <row r="266" s="2" customFormat="1" ht="24.15" customHeight="1">
      <c r="A266" s="38"/>
      <c r="B266" s="39"/>
      <c r="C266" s="220" t="s">
        <v>1000</v>
      </c>
      <c r="D266" s="220" t="s">
        <v>255</v>
      </c>
      <c r="E266" s="221" t="s">
        <v>1406</v>
      </c>
      <c r="F266" s="222" t="s">
        <v>617</v>
      </c>
      <c r="G266" s="223" t="s">
        <v>409</v>
      </c>
      <c r="H266" s="224">
        <v>22</v>
      </c>
      <c r="I266" s="225"/>
      <c r="J266" s="226">
        <f>ROUND(I266*H266,2)</f>
        <v>0</v>
      </c>
      <c r="K266" s="227"/>
      <c r="L266" s="44"/>
      <c r="M266" s="228" t="s">
        <v>1</v>
      </c>
      <c r="N266" s="229" t="s">
        <v>41</v>
      </c>
      <c r="O266" s="91"/>
      <c r="P266" s="230">
        <f>O266*H266</f>
        <v>0</v>
      </c>
      <c r="Q266" s="230">
        <v>0</v>
      </c>
      <c r="R266" s="230">
        <f>Q266*H266</f>
        <v>0</v>
      </c>
      <c r="S266" s="230">
        <v>0</v>
      </c>
      <c r="T266" s="231">
        <f>S266*H266</f>
        <v>0</v>
      </c>
      <c r="U266" s="38"/>
      <c r="V266" s="38"/>
      <c r="W266" s="38"/>
      <c r="X266" s="38"/>
      <c r="Y266" s="38"/>
      <c r="Z266" s="38"/>
      <c r="AA266" s="38"/>
      <c r="AB266" s="38"/>
      <c r="AC266" s="38"/>
      <c r="AD266" s="38"/>
      <c r="AE266" s="38"/>
      <c r="AR266" s="232" t="s">
        <v>254</v>
      </c>
      <c r="AT266" s="232" t="s">
        <v>255</v>
      </c>
      <c r="AU266" s="232" t="s">
        <v>86</v>
      </c>
      <c r="AY266" s="17" t="s">
        <v>251</v>
      </c>
      <c r="BE266" s="233">
        <f>IF(N266="základní",J266,0)</f>
        <v>0</v>
      </c>
      <c r="BF266" s="233">
        <f>IF(N266="snížená",J266,0)</f>
        <v>0</v>
      </c>
      <c r="BG266" s="233">
        <f>IF(N266="zákl. přenesená",J266,0)</f>
        <v>0</v>
      </c>
      <c r="BH266" s="233">
        <f>IF(N266="sníž. přenesená",J266,0)</f>
        <v>0</v>
      </c>
      <c r="BI266" s="233">
        <f>IF(N266="nulová",J266,0)</f>
        <v>0</v>
      </c>
      <c r="BJ266" s="17" t="s">
        <v>84</v>
      </c>
      <c r="BK266" s="233">
        <f>ROUND(I266*H266,2)</f>
        <v>0</v>
      </c>
      <c r="BL266" s="17" t="s">
        <v>254</v>
      </c>
      <c r="BM266" s="232" t="s">
        <v>3590</v>
      </c>
    </row>
    <row r="267" s="2" customFormat="1">
      <c r="A267" s="38"/>
      <c r="B267" s="39"/>
      <c r="C267" s="40"/>
      <c r="D267" s="234" t="s">
        <v>260</v>
      </c>
      <c r="E267" s="40"/>
      <c r="F267" s="235" t="s">
        <v>619</v>
      </c>
      <c r="G267" s="40"/>
      <c r="H267" s="40"/>
      <c r="I267" s="236"/>
      <c r="J267" s="40"/>
      <c r="K267" s="40"/>
      <c r="L267" s="44"/>
      <c r="M267" s="237"/>
      <c r="N267" s="238"/>
      <c r="O267" s="91"/>
      <c r="P267" s="91"/>
      <c r="Q267" s="91"/>
      <c r="R267" s="91"/>
      <c r="S267" s="91"/>
      <c r="T267" s="92"/>
      <c r="U267" s="38"/>
      <c r="V267" s="38"/>
      <c r="W267" s="38"/>
      <c r="X267" s="38"/>
      <c r="Y267" s="38"/>
      <c r="Z267" s="38"/>
      <c r="AA267" s="38"/>
      <c r="AB267" s="38"/>
      <c r="AC267" s="38"/>
      <c r="AD267" s="38"/>
      <c r="AE267" s="38"/>
      <c r="AT267" s="17" t="s">
        <v>260</v>
      </c>
      <c r="AU267" s="17" t="s">
        <v>86</v>
      </c>
    </row>
    <row r="268" s="2" customFormat="1">
      <c r="A268" s="38"/>
      <c r="B268" s="39"/>
      <c r="C268" s="40"/>
      <c r="D268" s="240" t="s">
        <v>274</v>
      </c>
      <c r="E268" s="40"/>
      <c r="F268" s="241" t="s">
        <v>1408</v>
      </c>
      <c r="G268" s="40"/>
      <c r="H268" s="40"/>
      <c r="I268" s="236"/>
      <c r="J268" s="40"/>
      <c r="K268" s="40"/>
      <c r="L268" s="44"/>
      <c r="M268" s="237"/>
      <c r="N268" s="238"/>
      <c r="O268" s="91"/>
      <c r="P268" s="91"/>
      <c r="Q268" s="91"/>
      <c r="R268" s="91"/>
      <c r="S268" s="91"/>
      <c r="T268" s="92"/>
      <c r="U268" s="38"/>
      <c r="V268" s="38"/>
      <c r="W268" s="38"/>
      <c r="X268" s="38"/>
      <c r="Y268" s="38"/>
      <c r="Z268" s="38"/>
      <c r="AA268" s="38"/>
      <c r="AB268" s="38"/>
      <c r="AC268" s="38"/>
      <c r="AD268" s="38"/>
      <c r="AE268" s="38"/>
      <c r="AT268" s="17" t="s">
        <v>274</v>
      </c>
      <c r="AU268" s="17" t="s">
        <v>86</v>
      </c>
    </row>
    <row r="269" s="13" customFormat="1">
      <c r="A269" s="13"/>
      <c r="B269" s="253"/>
      <c r="C269" s="254"/>
      <c r="D269" s="234" t="s">
        <v>276</v>
      </c>
      <c r="E269" s="255" t="s">
        <v>1</v>
      </c>
      <c r="F269" s="256" t="s">
        <v>1409</v>
      </c>
      <c r="G269" s="254"/>
      <c r="H269" s="255" t="s">
        <v>1</v>
      </c>
      <c r="I269" s="257"/>
      <c r="J269" s="254"/>
      <c r="K269" s="254"/>
      <c r="L269" s="258"/>
      <c r="M269" s="259"/>
      <c r="N269" s="260"/>
      <c r="O269" s="260"/>
      <c r="P269" s="260"/>
      <c r="Q269" s="260"/>
      <c r="R269" s="260"/>
      <c r="S269" s="260"/>
      <c r="T269" s="261"/>
      <c r="U269" s="13"/>
      <c r="V269" s="13"/>
      <c r="W269" s="13"/>
      <c r="X269" s="13"/>
      <c r="Y269" s="13"/>
      <c r="Z269" s="13"/>
      <c r="AA269" s="13"/>
      <c r="AB269" s="13"/>
      <c r="AC269" s="13"/>
      <c r="AD269" s="13"/>
      <c r="AE269" s="13"/>
      <c r="AT269" s="262" t="s">
        <v>276</v>
      </c>
      <c r="AU269" s="262" t="s">
        <v>86</v>
      </c>
      <c r="AV269" s="13" t="s">
        <v>84</v>
      </c>
      <c r="AW269" s="13" t="s">
        <v>32</v>
      </c>
      <c r="AX269" s="13" t="s">
        <v>76</v>
      </c>
      <c r="AY269" s="262" t="s">
        <v>251</v>
      </c>
    </row>
    <row r="270" s="12" customFormat="1">
      <c r="A270" s="12"/>
      <c r="B270" s="242"/>
      <c r="C270" s="243"/>
      <c r="D270" s="234" t="s">
        <v>276</v>
      </c>
      <c r="E270" s="244" t="s">
        <v>1</v>
      </c>
      <c r="F270" s="245" t="s">
        <v>3591</v>
      </c>
      <c r="G270" s="243"/>
      <c r="H270" s="246">
        <v>22</v>
      </c>
      <c r="I270" s="247"/>
      <c r="J270" s="243"/>
      <c r="K270" s="243"/>
      <c r="L270" s="248"/>
      <c r="M270" s="249"/>
      <c r="N270" s="250"/>
      <c r="O270" s="250"/>
      <c r="P270" s="250"/>
      <c r="Q270" s="250"/>
      <c r="R270" s="250"/>
      <c r="S270" s="250"/>
      <c r="T270" s="251"/>
      <c r="U270" s="12"/>
      <c r="V270" s="12"/>
      <c r="W270" s="12"/>
      <c r="X270" s="12"/>
      <c r="Y270" s="12"/>
      <c r="Z270" s="12"/>
      <c r="AA270" s="12"/>
      <c r="AB270" s="12"/>
      <c r="AC270" s="12"/>
      <c r="AD270" s="12"/>
      <c r="AE270" s="12"/>
      <c r="AT270" s="252" t="s">
        <v>276</v>
      </c>
      <c r="AU270" s="252" t="s">
        <v>86</v>
      </c>
      <c r="AV270" s="12" t="s">
        <v>86</v>
      </c>
      <c r="AW270" s="12" t="s">
        <v>32</v>
      </c>
      <c r="AX270" s="12" t="s">
        <v>76</v>
      </c>
      <c r="AY270" s="252" t="s">
        <v>251</v>
      </c>
    </row>
    <row r="271" s="15" customFormat="1">
      <c r="A271" s="15"/>
      <c r="B271" s="274"/>
      <c r="C271" s="275"/>
      <c r="D271" s="234" t="s">
        <v>276</v>
      </c>
      <c r="E271" s="276" t="s">
        <v>1</v>
      </c>
      <c r="F271" s="277" t="s">
        <v>423</v>
      </c>
      <c r="G271" s="275"/>
      <c r="H271" s="278">
        <v>22</v>
      </c>
      <c r="I271" s="279"/>
      <c r="J271" s="275"/>
      <c r="K271" s="275"/>
      <c r="L271" s="280"/>
      <c r="M271" s="281"/>
      <c r="N271" s="282"/>
      <c r="O271" s="282"/>
      <c r="P271" s="282"/>
      <c r="Q271" s="282"/>
      <c r="R271" s="282"/>
      <c r="S271" s="282"/>
      <c r="T271" s="283"/>
      <c r="U271" s="15"/>
      <c r="V271" s="15"/>
      <c r="W271" s="15"/>
      <c r="X271" s="15"/>
      <c r="Y271" s="15"/>
      <c r="Z271" s="15"/>
      <c r="AA271" s="15"/>
      <c r="AB271" s="15"/>
      <c r="AC271" s="15"/>
      <c r="AD271" s="15"/>
      <c r="AE271" s="15"/>
      <c r="AT271" s="284" t="s">
        <v>276</v>
      </c>
      <c r="AU271" s="284" t="s">
        <v>86</v>
      </c>
      <c r="AV271" s="15" t="s">
        <v>254</v>
      </c>
      <c r="AW271" s="15" t="s">
        <v>32</v>
      </c>
      <c r="AX271" s="15" t="s">
        <v>84</v>
      </c>
      <c r="AY271" s="284" t="s">
        <v>251</v>
      </c>
    </row>
    <row r="272" s="2" customFormat="1" ht="24.15" customHeight="1">
      <c r="A272" s="38"/>
      <c r="B272" s="39"/>
      <c r="C272" s="220" t="s">
        <v>747</v>
      </c>
      <c r="D272" s="220" t="s">
        <v>255</v>
      </c>
      <c r="E272" s="221" t="s">
        <v>1411</v>
      </c>
      <c r="F272" s="222" t="s">
        <v>1412</v>
      </c>
      <c r="G272" s="223" t="s">
        <v>409</v>
      </c>
      <c r="H272" s="224">
        <v>22</v>
      </c>
      <c r="I272" s="225"/>
      <c r="J272" s="226">
        <f>ROUND(I272*H272,2)</f>
        <v>0</v>
      </c>
      <c r="K272" s="227"/>
      <c r="L272" s="44"/>
      <c r="M272" s="228" t="s">
        <v>1</v>
      </c>
      <c r="N272" s="229" t="s">
        <v>41</v>
      </c>
      <c r="O272" s="91"/>
      <c r="P272" s="230">
        <f>O272*H272</f>
        <v>0</v>
      </c>
      <c r="Q272" s="230">
        <v>0</v>
      </c>
      <c r="R272" s="230">
        <f>Q272*H272</f>
        <v>0</v>
      </c>
      <c r="S272" s="230">
        <v>0</v>
      </c>
      <c r="T272" s="231">
        <f>S272*H272</f>
        <v>0</v>
      </c>
      <c r="U272" s="38"/>
      <c r="V272" s="38"/>
      <c r="W272" s="38"/>
      <c r="X272" s="38"/>
      <c r="Y272" s="38"/>
      <c r="Z272" s="38"/>
      <c r="AA272" s="38"/>
      <c r="AB272" s="38"/>
      <c r="AC272" s="38"/>
      <c r="AD272" s="38"/>
      <c r="AE272" s="38"/>
      <c r="AR272" s="232" t="s">
        <v>254</v>
      </c>
      <c r="AT272" s="232" t="s">
        <v>255</v>
      </c>
      <c r="AU272" s="232" t="s">
        <v>86</v>
      </c>
      <c r="AY272" s="17" t="s">
        <v>251</v>
      </c>
      <c r="BE272" s="233">
        <f>IF(N272="základní",J272,0)</f>
        <v>0</v>
      </c>
      <c r="BF272" s="233">
        <f>IF(N272="snížená",J272,0)</f>
        <v>0</v>
      </c>
      <c r="BG272" s="233">
        <f>IF(N272="zákl. přenesená",J272,0)</f>
        <v>0</v>
      </c>
      <c r="BH272" s="233">
        <f>IF(N272="sníž. přenesená",J272,0)</f>
        <v>0</v>
      </c>
      <c r="BI272" s="233">
        <f>IF(N272="nulová",J272,0)</f>
        <v>0</v>
      </c>
      <c r="BJ272" s="17" t="s">
        <v>84</v>
      </c>
      <c r="BK272" s="233">
        <f>ROUND(I272*H272,2)</f>
        <v>0</v>
      </c>
      <c r="BL272" s="17" t="s">
        <v>254</v>
      </c>
      <c r="BM272" s="232" t="s">
        <v>3592</v>
      </c>
    </row>
    <row r="273" s="2" customFormat="1">
      <c r="A273" s="38"/>
      <c r="B273" s="39"/>
      <c r="C273" s="40"/>
      <c r="D273" s="234" t="s">
        <v>260</v>
      </c>
      <c r="E273" s="40"/>
      <c r="F273" s="235" t="s">
        <v>1414</v>
      </c>
      <c r="G273" s="40"/>
      <c r="H273" s="40"/>
      <c r="I273" s="236"/>
      <c r="J273" s="40"/>
      <c r="K273" s="40"/>
      <c r="L273" s="44"/>
      <c r="M273" s="237"/>
      <c r="N273" s="238"/>
      <c r="O273" s="91"/>
      <c r="P273" s="91"/>
      <c r="Q273" s="91"/>
      <c r="R273" s="91"/>
      <c r="S273" s="91"/>
      <c r="T273" s="92"/>
      <c r="U273" s="38"/>
      <c r="V273" s="38"/>
      <c r="W273" s="38"/>
      <c r="X273" s="38"/>
      <c r="Y273" s="38"/>
      <c r="Z273" s="38"/>
      <c r="AA273" s="38"/>
      <c r="AB273" s="38"/>
      <c r="AC273" s="38"/>
      <c r="AD273" s="38"/>
      <c r="AE273" s="38"/>
      <c r="AT273" s="17" t="s">
        <v>260</v>
      </c>
      <c r="AU273" s="17" t="s">
        <v>86</v>
      </c>
    </row>
    <row r="274" s="2" customFormat="1">
      <c r="A274" s="38"/>
      <c r="B274" s="39"/>
      <c r="C274" s="40"/>
      <c r="D274" s="240" t="s">
        <v>274</v>
      </c>
      <c r="E274" s="40"/>
      <c r="F274" s="241" t="s">
        <v>1415</v>
      </c>
      <c r="G274" s="40"/>
      <c r="H274" s="40"/>
      <c r="I274" s="236"/>
      <c r="J274" s="40"/>
      <c r="K274" s="40"/>
      <c r="L274" s="44"/>
      <c r="M274" s="237"/>
      <c r="N274" s="238"/>
      <c r="O274" s="91"/>
      <c r="P274" s="91"/>
      <c r="Q274" s="91"/>
      <c r="R274" s="91"/>
      <c r="S274" s="91"/>
      <c r="T274" s="92"/>
      <c r="U274" s="38"/>
      <c r="V274" s="38"/>
      <c r="W274" s="38"/>
      <c r="X274" s="38"/>
      <c r="Y274" s="38"/>
      <c r="Z274" s="38"/>
      <c r="AA274" s="38"/>
      <c r="AB274" s="38"/>
      <c r="AC274" s="38"/>
      <c r="AD274" s="38"/>
      <c r="AE274" s="38"/>
      <c r="AT274" s="17" t="s">
        <v>274</v>
      </c>
      <c r="AU274" s="17" t="s">
        <v>86</v>
      </c>
    </row>
    <row r="275" s="12" customFormat="1">
      <c r="A275" s="12"/>
      <c r="B275" s="242"/>
      <c r="C275" s="243"/>
      <c r="D275" s="234" t="s">
        <v>276</v>
      </c>
      <c r="E275" s="244" t="s">
        <v>1</v>
      </c>
      <c r="F275" s="245" t="s">
        <v>3593</v>
      </c>
      <c r="G275" s="243"/>
      <c r="H275" s="246">
        <v>22</v>
      </c>
      <c r="I275" s="247"/>
      <c r="J275" s="243"/>
      <c r="K275" s="243"/>
      <c r="L275" s="248"/>
      <c r="M275" s="249"/>
      <c r="N275" s="250"/>
      <c r="O275" s="250"/>
      <c r="P275" s="250"/>
      <c r="Q275" s="250"/>
      <c r="R275" s="250"/>
      <c r="S275" s="250"/>
      <c r="T275" s="251"/>
      <c r="U275" s="12"/>
      <c r="V275" s="12"/>
      <c r="W275" s="12"/>
      <c r="X275" s="12"/>
      <c r="Y275" s="12"/>
      <c r="Z275" s="12"/>
      <c r="AA275" s="12"/>
      <c r="AB275" s="12"/>
      <c r="AC275" s="12"/>
      <c r="AD275" s="12"/>
      <c r="AE275" s="12"/>
      <c r="AT275" s="252" t="s">
        <v>276</v>
      </c>
      <c r="AU275" s="252" t="s">
        <v>86</v>
      </c>
      <c r="AV275" s="12" t="s">
        <v>86</v>
      </c>
      <c r="AW275" s="12" t="s">
        <v>32</v>
      </c>
      <c r="AX275" s="12" t="s">
        <v>84</v>
      </c>
      <c r="AY275" s="252" t="s">
        <v>251</v>
      </c>
    </row>
    <row r="276" s="2" customFormat="1" ht="16.5" customHeight="1">
      <c r="A276" s="38"/>
      <c r="B276" s="39"/>
      <c r="C276" s="292" t="s">
        <v>1015</v>
      </c>
      <c r="D276" s="292" t="s">
        <v>1133</v>
      </c>
      <c r="E276" s="293" t="s">
        <v>1416</v>
      </c>
      <c r="F276" s="294" t="s">
        <v>1417</v>
      </c>
      <c r="G276" s="295" t="s">
        <v>1136</v>
      </c>
      <c r="H276" s="296">
        <v>0.44</v>
      </c>
      <c r="I276" s="297"/>
      <c r="J276" s="298">
        <f>ROUND(I276*H276,2)</f>
        <v>0</v>
      </c>
      <c r="K276" s="299"/>
      <c r="L276" s="300"/>
      <c r="M276" s="301" t="s">
        <v>1</v>
      </c>
      <c r="N276" s="302" t="s">
        <v>41</v>
      </c>
      <c r="O276" s="91"/>
      <c r="P276" s="230">
        <f>O276*H276</f>
        <v>0</v>
      </c>
      <c r="Q276" s="230">
        <v>0.001</v>
      </c>
      <c r="R276" s="230">
        <f>Q276*H276</f>
        <v>0.00044000000000000002</v>
      </c>
      <c r="S276" s="230">
        <v>0</v>
      </c>
      <c r="T276" s="231">
        <f>S276*H276</f>
        <v>0</v>
      </c>
      <c r="U276" s="38"/>
      <c r="V276" s="38"/>
      <c r="W276" s="38"/>
      <c r="X276" s="38"/>
      <c r="Y276" s="38"/>
      <c r="Z276" s="38"/>
      <c r="AA276" s="38"/>
      <c r="AB276" s="38"/>
      <c r="AC276" s="38"/>
      <c r="AD276" s="38"/>
      <c r="AE276" s="38"/>
      <c r="AR276" s="232" t="s">
        <v>299</v>
      </c>
      <c r="AT276" s="232" t="s">
        <v>1133</v>
      </c>
      <c r="AU276" s="232" t="s">
        <v>86</v>
      </c>
      <c r="AY276" s="17" t="s">
        <v>251</v>
      </c>
      <c r="BE276" s="233">
        <f>IF(N276="základní",J276,0)</f>
        <v>0</v>
      </c>
      <c r="BF276" s="233">
        <f>IF(N276="snížená",J276,0)</f>
        <v>0</v>
      </c>
      <c r="BG276" s="233">
        <f>IF(N276="zákl. přenesená",J276,0)</f>
        <v>0</v>
      </c>
      <c r="BH276" s="233">
        <f>IF(N276="sníž. přenesená",J276,0)</f>
        <v>0</v>
      </c>
      <c r="BI276" s="233">
        <f>IF(N276="nulová",J276,0)</f>
        <v>0</v>
      </c>
      <c r="BJ276" s="17" t="s">
        <v>84</v>
      </c>
      <c r="BK276" s="233">
        <f>ROUND(I276*H276,2)</f>
        <v>0</v>
      </c>
      <c r="BL276" s="17" t="s">
        <v>254</v>
      </c>
      <c r="BM276" s="232" t="s">
        <v>3594</v>
      </c>
    </row>
    <row r="277" s="2" customFormat="1">
      <c r="A277" s="38"/>
      <c r="B277" s="39"/>
      <c r="C277" s="40"/>
      <c r="D277" s="234" t="s">
        <v>260</v>
      </c>
      <c r="E277" s="40"/>
      <c r="F277" s="235" t="s">
        <v>1417</v>
      </c>
      <c r="G277" s="40"/>
      <c r="H277" s="40"/>
      <c r="I277" s="236"/>
      <c r="J277" s="40"/>
      <c r="K277" s="40"/>
      <c r="L277" s="44"/>
      <c r="M277" s="237"/>
      <c r="N277" s="238"/>
      <c r="O277" s="91"/>
      <c r="P277" s="91"/>
      <c r="Q277" s="91"/>
      <c r="R277" s="91"/>
      <c r="S277" s="91"/>
      <c r="T277" s="92"/>
      <c r="U277" s="38"/>
      <c r="V277" s="38"/>
      <c r="W277" s="38"/>
      <c r="X277" s="38"/>
      <c r="Y277" s="38"/>
      <c r="Z277" s="38"/>
      <c r="AA277" s="38"/>
      <c r="AB277" s="38"/>
      <c r="AC277" s="38"/>
      <c r="AD277" s="38"/>
      <c r="AE277" s="38"/>
      <c r="AT277" s="17" t="s">
        <v>260</v>
      </c>
      <c r="AU277" s="17" t="s">
        <v>86</v>
      </c>
    </row>
    <row r="278" s="12" customFormat="1">
      <c r="A278" s="12"/>
      <c r="B278" s="242"/>
      <c r="C278" s="243"/>
      <c r="D278" s="234" t="s">
        <v>276</v>
      </c>
      <c r="E278" s="243"/>
      <c r="F278" s="245" t="s">
        <v>3595</v>
      </c>
      <c r="G278" s="243"/>
      <c r="H278" s="246">
        <v>0.44</v>
      </c>
      <c r="I278" s="247"/>
      <c r="J278" s="243"/>
      <c r="K278" s="243"/>
      <c r="L278" s="248"/>
      <c r="M278" s="249"/>
      <c r="N278" s="250"/>
      <c r="O278" s="250"/>
      <c r="P278" s="250"/>
      <c r="Q278" s="250"/>
      <c r="R278" s="250"/>
      <c r="S278" s="250"/>
      <c r="T278" s="251"/>
      <c r="U278" s="12"/>
      <c r="V278" s="12"/>
      <c r="W278" s="12"/>
      <c r="X278" s="12"/>
      <c r="Y278" s="12"/>
      <c r="Z278" s="12"/>
      <c r="AA278" s="12"/>
      <c r="AB278" s="12"/>
      <c r="AC278" s="12"/>
      <c r="AD278" s="12"/>
      <c r="AE278" s="12"/>
      <c r="AT278" s="252" t="s">
        <v>276</v>
      </c>
      <c r="AU278" s="252" t="s">
        <v>86</v>
      </c>
      <c r="AV278" s="12" t="s">
        <v>86</v>
      </c>
      <c r="AW278" s="12" t="s">
        <v>4</v>
      </c>
      <c r="AX278" s="12" t="s">
        <v>84</v>
      </c>
      <c r="AY278" s="252" t="s">
        <v>251</v>
      </c>
    </row>
    <row r="279" s="2" customFormat="1" ht="24.15" customHeight="1">
      <c r="A279" s="38"/>
      <c r="B279" s="39"/>
      <c r="C279" s="220" t="s">
        <v>1023</v>
      </c>
      <c r="D279" s="220" t="s">
        <v>255</v>
      </c>
      <c r="E279" s="221" t="s">
        <v>1420</v>
      </c>
      <c r="F279" s="222" t="s">
        <v>1421</v>
      </c>
      <c r="G279" s="223" t="s">
        <v>409</v>
      </c>
      <c r="H279" s="224">
        <v>477.44999999999999</v>
      </c>
      <c r="I279" s="225"/>
      <c r="J279" s="226">
        <f>ROUND(I279*H279,2)</f>
        <v>0</v>
      </c>
      <c r="K279" s="227"/>
      <c r="L279" s="44"/>
      <c r="M279" s="228" t="s">
        <v>1</v>
      </c>
      <c r="N279" s="229" t="s">
        <v>41</v>
      </c>
      <c r="O279" s="91"/>
      <c r="P279" s="230">
        <f>O279*H279</f>
        <v>0</v>
      </c>
      <c r="Q279" s="230">
        <v>0</v>
      </c>
      <c r="R279" s="230">
        <f>Q279*H279</f>
        <v>0</v>
      </c>
      <c r="S279" s="230">
        <v>0</v>
      </c>
      <c r="T279" s="231">
        <f>S279*H279</f>
        <v>0</v>
      </c>
      <c r="U279" s="38"/>
      <c r="V279" s="38"/>
      <c r="W279" s="38"/>
      <c r="X279" s="38"/>
      <c r="Y279" s="38"/>
      <c r="Z279" s="38"/>
      <c r="AA279" s="38"/>
      <c r="AB279" s="38"/>
      <c r="AC279" s="38"/>
      <c r="AD279" s="38"/>
      <c r="AE279" s="38"/>
      <c r="AR279" s="232" t="s">
        <v>254</v>
      </c>
      <c r="AT279" s="232" t="s">
        <v>255</v>
      </c>
      <c r="AU279" s="232" t="s">
        <v>86</v>
      </c>
      <c r="AY279" s="17" t="s">
        <v>251</v>
      </c>
      <c r="BE279" s="233">
        <f>IF(N279="základní",J279,0)</f>
        <v>0</v>
      </c>
      <c r="BF279" s="233">
        <f>IF(N279="snížená",J279,0)</f>
        <v>0</v>
      </c>
      <c r="BG279" s="233">
        <f>IF(N279="zákl. přenesená",J279,0)</f>
        <v>0</v>
      </c>
      <c r="BH279" s="233">
        <f>IF(N279="sníž. přenesená",J279,0)</f>
        <v>0</v>
      </c>
      <c r="BI279" s="233">
        <f>IF(N279="nulová",J279,0)</f>
        <v>0</v>
      </c>
      <c r="BJ279" s="17" t="s">
        <v>84</v>
      </c>
      <c r="BK279" s="233">
        <f>ROUND(I279*H279,2)</f>
        <v>0</v>
      </c>
      <c r="BL279" s="17" t="s">
        <v>254</v>
      </c>
      <c r="BM279" s="232" t="s">
        <v>3596</v>
      </c>
    </row>
    <row r="280" s="2" customFormat="1">
      <c r="A280" s="38"/>
      <c r="B280" s="39"/>
      <c r="C280" s="40"/>
      <c r="D280" s="234" t="s">
        <v>260</v>
      </c>
      <c r="E280" s="40"/>
      <c r="F280" s="235" t="s">
        <v>1423</v>
      </c>
      <c r="G280" s="40"/>
      <c r="H280" s="40"/>
      <c r="I280" s="236"/>
      <c r="J280" s="40"/>
      <c r="K280" s="40"/>
      <c r="L280" s="44"/>
      <c r="M280" s="237"/>
      <c r="N280" s="238"/>
      <c r="O280" s="91"/>
      <c r="P280" s="91"/>
      <c r="Q280" s="91"/>
      <c r="R280" s="91"/>
      <c r="S280" s="91"/>
      <c r="T280" s="92"/>
      <c r="U280" s="38"/>
      <c r="V280" s="38"/>
      <c r="W280" s="38"/>
      <c r="X280" s="38"/>
      <c r="Y280" s="38"/>
      <c r="Z280" s="38"/>
      <c r="AA280" s="38"/>
      <c r="AB280" s="38"/>
      <c r="AC280" s="38"/>
      <c r="AD280" s="38"/>
      <c r="AE280" s="38"/>
      <c r="AT280" s="17" t="s">
        <v>260</v>
      </c>
      <c r="AU280" s="17" t="s">
        <v>86</v>
      </c>
    </row>
    <row r="281" s="2" customFormat="1">
      <c r="A281" s="38"/>
      <c r="B281" s="39"/>
      <c r="C281" s="40"/>
      <c r="D281" s="240" t="s">
        <v>274</v>
      </c>
      <c r="E281" s="40"/>
      <c r="F281" s="241" t="s">
        <v>1424</v>
      </c>
      <c r="G281" s="40"/>
      <c r="H281" s="40"/>
      <c r="I281" s="236"/>
      <c r="J281" s="40"/>
      <c r="K281" s="40"/>
      <c r="L281" s="44"/>
      <c r="M281" s="237"/>
      <c r="N281" s="238"/>
      <c r="O281" s="91"/>
      <c r="P281" s="91"/>
      <c r="Q281" s="91"/>
      <c r="R281" s="91"/>
      <c r="S281" s="91"/>
      <c r="T281" s="92"/>
      <c r="U281" s="38"/>
      <c r="V281" s="38"/>
      <c r="W281" s="38"/>
      <c r="X281" s="38"/>
      <c r="Y281" s="38"/>
      <c r="Z281" s="38"/>
      <c r="AA281" s="38"/>
      <c r="AB281" s="38"/>
      <c r="AC281" s="38"/>
      <c r="AD281" s="38"/>
      <c r="AE281" s="38"/>
      <c r="AT281" s="17" t="s">
        <v>274</v>
      </c>
      <c r="AU281" s="17" t="s">
        <v>86</v>
      </c>
    </row>
    <row r="282" s="12" customFormat="1">
      <c r="A282" s="12"/>
      <c r="B282" s="242"/>
      <c r="C282" s="243"/>
      <c r="D282" s="234" t="s">
        <v>276</v>
      </c>
      <c r="E282" s="244" t="s">
        <v>1</v>
      </c>
      <c r="F282" s="245" t="s">
        <v>3597</v>
      </c>
      <c r="G282" s="243"/>
      <c r="H282" s="246">
        <v>335.69999999999999</v>
      </c>
      <c r="I282" s="247"/>
      <c r="J282" s="243"/>
      <c r="K282" s="243"/>
      <c r="L282" s="248"/>
      <c r="M282" s="249"/>
      <c r="N282" s="250"/>
      <c r="O282" s="250"/>
      <c r="P282" s="250"/>
      <c r="Q282" s="250"/>
      <c r="R282" s="250"/>
      <c r="S282" s="250"/>
      <c r="T282" s="251"/>
      <c r="U282" s="12"/>
      <c r="V282" s="12"/>
      <c r="W282" s="12"/>
      <c r="X282" s="12"/>
      <c r="Y282" s="12"/>
      <c r="Z282" s="12"/>
      <c r="AA282" s="12"/>
      <c r="AB282" s="12"/>
      <c r="AC282" s="12"/>
      <c r="AD282" s="12"/>
      <c r="AE282" s="12"/>
      <c r="AT282" s="252" t="s">
        <v>276</v>
      </c>
      <c r="AU282" s="252" t="s">
        <v>86</v>
      </c>
      <c r="AV282" s="12" t="s">
        <v>86</v>
      </c>
      <c r="AW282" s="12" t="s">
        <v>32</v>
      </c>
      <c r="AX282" s="12" t="s">
        <v>76</v>
      </c>
      <c r="AY282" s="252" t="s">
        <v>251</v>
      </c>
    </row>
    <row r="283" s="12" customFormat="1">
      <c r="A283" s="12"/>
      <c r="B283" s="242"/>
      <c r="C283" s="243"/>
      <c r="D283" s="234" t="s">
        <v>276</v>
      </c>
      <c r="E283" s="244" t="s">
        <v>1</v>
      </c>
      <c r="F283" s="245" t="s">
        <v>3598</v>
      </c>
      <c r="G283" s="243"/>
      <c r="H283" s="246">
        <v>141.75</v>
      </c>
      <c r="I283" s="247"/>
      <c r="J283" s="243"/>
      <c r="K283" s="243"/>
      <c r="L283" s="248"/>
      <c r="M283" s="249"/>
      <c r="N283" s="250"/>
      <c r="O283" s="250"/>
      <c r="P283" s="250"/>
      <c r="Q283" s="250"/>
      <c r="R283" s="250"/>
      <c r="S283" s="250"/>
      <c r="T283" s="251"/>
      <c r="U283" s="12"/>
      <c r="V283" s="12"/>
      <c r="W283" s="12"/>
      <c r="X283" s="12"/>
      <c r="Y283" s="12"/>
      <c r="Z283" s="12"/>
      <c r="AA283" s="12"/>
      <c r="AB283" s="12"/>
      <c r="AC283" s="12"/>
      <c r="AD283" s="12"/>
      <c r="AE283" s="12"/>
      <c r="AT283" s="252" t="s">
        <v>276</v>
      </c>
      <c r="AU283" s="252" t="s">
        <v>86</v>
      </c>
      <c r="AV283" s="12" t="s">
        <v>86</v>
      </c>
      <c r="AW283" s="12" t="s">
        <v>32</v>
      </c>
      <c r="AX283" s="12" t="s">
        <v>76</v>
      </c>
      <c r="AY283" s="252" t="s">
        <v>251</v>
      </c>
    </row>
    <row r="284" s="15" customFormat="1">
      <c r="A284" s="15"/>
      <c r="B284" s="274"/>
      <c r="C284" s="275"/>
      <c r="D284" s="234" t="s">
        <v>276</v>
      </c>
      <c r="E284" s="276" t="s">
        <v>1</v>
      </c>
      <c r="F284" s="277" t="s">
        <v>423</v>
      </c>
      <c r="G284" s="275"/>
      <c r="H284" s="278">
        <v>477.44999999999999</v>
      </c>
      <c r="I284" s="279"/>
      <c r="J284" s="275"/>
      <c r="K284" s="275"/>
      <c r="L284" s="280"/>
      <c r="M284" s="281"/>
      <c r="N284" s="282"/>
      <c r="O284" s="282"/>
      <c r="P284" s="282"/>
      <c r="Q284" s="282"/>
      <c r="R284" s="282"/>
      <c r="S284" s="282"/>
      <c r="T284" s="283"/>
      <c r="U284" s="15"/>
      <c r="V284" s="15"/>
      <c r="W284" s="15"/>
      <c r="X284" s="15"/>
      <c r="Y284" s="15"/>
      <c r="Z284" s="15"/>
      <c r="AA284" s="15"/>
      <c r="AB284" s="15"/>
      <c r="AC284" s="15"/>
      <c r="AD284" s="15"/>
      <c r="AE284" s="15"/>
      <c r="AT284" s="284" t="s">
        <v>276</v>
      </c>
      <c r="AU284" s="284" t="s">
        <v>86</v>
      </c>
      <c r="AV284" s="15" t="s">
        <v>254</v>
      </c>
      <c r="AW284" s="15" t="s">
        <v>32</v>
      </c>
      <c r="AX284" s="15" t="s">
        <v>84</v>
      </c>
      <c r="AY284" s="284" t="s">
        <v>251</v>
      </c>
    </row>
    <row r="285" s="2" customFormat="1" ht="33" customHeight="1">
      <c r="A285" s="38"/>
      <c r="B285" s="39"/>
      <c r="C285" s="220" t="s">
        <v>1030</v>
      </c>
      <c r="D285" s="220" t="s">
        <v>255</v>
      </c>
      <c r="E285" s="221" t="s">
        <v>1429</v>
      </c>
      <c r="F285" s="222" t="s">
        <v>1430</v>
      </c>
      <c r="G285" s="223" t="s">
        <v>409</v>
      </c>
      <c r="H285" s="224">
        <v>22</v>
      </c>
      <c r="I285" s="225"/>
      <c r="J285" s="226">
        <f>ROUND(I285*H285,2)</f>
        <v>0</v>
      </c>
      <c r="K285" s="227"/>
      <c r="L285" s="44"/>
      <c r="M285" s="228" t="s">
        <v>1</v>
      </c>
      <c r="N285" s="229" t="s">
        <v>41</v>
      </c>
      <c r="O285" s="91"/>
      <c r="P285" s="230">
        <f>O285*H285</f>
        <v>0</v>
      </c>
      <c r="Q285" s="230">
        <v>0</v>
      </c>
      <c r="R285" s="230">
        <f>Q285*H285</f>
        <v>0</v>
      </c>
      <c r="S285" s="230">
        <v>0</v>
      </c>
      <c r="T285" s="231">
        <f>S285*H285</f>
        <v>0</v>
      </c>
      <c r="U285" s="38"/>
      <c r="V285" s="38"/>
      <c r="W285" s="38"/>
      <c r="X285" s="38"/>
      <c r="Y285" s="38"/>
      <c r="Z285" s="38"/>
      <c r="AA285" s="38"/>
      <c r="AB285" s="38"/>
      <c r="AC285" s="38"/>
      <c r="AD285" s="38"/>
      <c r="AE285" s="38"/>
      <c r="AR285" s="232" t="s">
        <v>254</v>
      </c>
      <c r="AT285" s="232" t="s">
        <v>255</v>
      </c>
      <c r="AU285" s="232" t="s">
        <v>86</v>
      </c>
      <c r="AY285" s="17" t="s">
        <v>251</v>
      </c>
      <c r="BE285" s="233">
        <f>IF(N285="základní",J285,0)</f>
        <v>0</v>
      </c>
      <c r="BF285" s="233">
        <f>IF(N285="snížená",J285,0)</f>
        <v>0</v>
      </c>
      <c r="BG285" s="233">
        <f>IF(N285="zákl. přenesená",J285,0)</f>
        <v>0</v>
      </c>
      <c r="BH285" s="233">
        <f>IF(N285="sníž. přenesená",J285,0)</f>
        <v>0</v>
      </c>
      <c r="BI285" s="233">
        <f>IF(N285="nulová",J285,0)</f>
        <v>0</v>
      </c>
      <c r="BJ285" s="17" t="s">
        <v>84</v>
      </c>
      <c r="BK285" s="233">
        <f>ROUND(I285*H285,2)</f>
        <v>0</v>
      </c>
      <c r="BL285" s="17" t="s">
        <v>254</v>
      </c>
      <c r="BM285" s="232" t="s">
        <v>3599</v>
      </c>
    </row>
    <row r="286" s="2" customFormat="1">
      <c r="A286" s="38"/>
      <c r="B286" s="39"/>
      <c r="C286" s="40"/>
      <c r="D286" s="234" t="s">
        <v>260</v>
      </c>
      <c r="E286" s="40"/>
      <c r="F286" s="235" t="s">
        <v>1432</v>
      </c>
      <c r="G286" s="40"/>
      <c r="H286" s="40"/>
      <c r="I286" s="236"/>
      <c r="J286" s="40"/>
      <c r="K286" s="40"/>
      <c r="L286" s="44"/>
      <c r="M286" s="237"/>
      <c r="N286" s="238"/>
      <c r="O286" s="91"/>
      <c r="P286" s="91"/>
      <c r="Q286" s="91"/>
      <c r="R286" s="91"/>
      <c r="S286" s="91"/>
      <c r="T286" s="92"/>
      <c r="U286" s="38"/>
      <c r="V286" s="38"/>
      <c r="W286" s="38"/>
      <c r="X286" s="38"/>
      <c r="Y286" s="38"/>
      <c r="Z286" s="38"/>
      <c r="AA286" s="38"/>
      <c r="AB286" s="38"/>
      <c r="AC286" s="38"/>
      <c r="AD286" s="38"/>
      <c r="AE286" s="38"/>
      <c r="AT286" s="17" t="s">
        <v>260</v>
      </c>
      <c r="AU286" s="17" t="s">
        <v>86</v>
      </c>
    </row>
    <row r="287" s="2" customFormat="1">
      <c r="A287" s="38"/>
      <c r="B287" s="39"/>
      <c r="C287" s="40"/>
      <c r="D287" s="240" t="s">
        <v>274</v>
      </c>
      <c r="E287" s="40"/>
      <c r="F287" s="241" t="s">
        <v>1433</v>
      </c>
      <c r="G287" s="40"/>
      <c r="H287" s="40"/>
      <c r="I287" s="236"/>
      <c r="J287" s="40"/>
      <c r="K287" s="40"/>
      <c r="L287" s="44"/>
      <c r="M287" s="237"/>
      <c r="N287" s="238"/>
      <c r="O287" s="91"/>
      <c r="P287" s="91"/>
      <c r="Q287" s="91"/>
      <c r="R287" s="91"/>
      <c r="S287" s="91"/>
      <c r="T287" s="92"/>
      <c r="U287" s="38"/>
      <c r="V287" s="38"/>
      <c r="W287" s="38"/>
      <c r="X287" s="38"/>
      <c r="Y287" s="38"/>
      <c r="Z287" s="38"/>
      <c r="AA287" s="38"/>
      <c r="AB287" s="38"/>
      <c r="AC287" s="38"/>
      <c r="AD287" s="38"/>
      <c r="AE287" s="38"/>
      <c r="AT287" s="17" t="s">
        <v>274</v>
      </c>
      <c r="AU287" s="17" t="s">
        <v>86</v>
      </c>
    </row>
    <row r="288" s="12" customFormat="1">
      <c r="A288" s="12"/>
      <c r="B288" s="242"/>
      <c r="C288" s="243"/>
      <c r="D288" s="234" t="s">
        <v>276</v>
      </c>
      <c r="E288" s="244" t="s">
        <v>1</v>
      </c>
      <c r="F288" s="245" t="s">
        <v>3593</v>
      </c>
      <c r="G288" s="243"/>
      <c r="H288" s="246">
        <v>22</v>
      </c>
      <c r="I288" s="247"/>
      <c r="J288" s="243"/>
      <c r="K288" s="243"/>
      <c r="L288" s="248"/>
      <c r="M288" s="249"/>
      <c r="N288" s="250"/>
      <c r="O288" s="250"/>
      <c r="P288" s="250"/>
      <c r="Q288" s="250"/>
      <c r="R288" s="250"/>
      <c r="S288" s="250"/>
      <c r="T288" s="251"/>
      <c r="U288" s="12"/>
      <c r="V288" s="12"/>
      <c r="W288" s="12"/>
      <c r="X288" s="12"/>
      <c r="Y288" s="12"/>
      <c r="Z288" s="12"/>
      <c r="AA288" s="12"/>
      <c r="AB288" s="12"/>
      <c r="AC288" s="12"/>
      <c r="AD288" s="12"/>
      <c r="AE288" s="12"/>
      <c r="AT288" s="252" t="s">
        <v>276</v>
      </c>
      <c r="AU288" s="252" t="s">
        <v>86</v>
      </c>
      <c r="AV288" s="12" t="s">
        <v>86</v>
      </c>
      <c r="AW288" s="12" t="s">
        <v>32</v>
      </c>
      <c r="AX288" s="12" t="s">
        <v>84</v>
      </c>
      <c r="AY288" s="252" t="s">
        <v>251</v>
      </c>
    </row>
    <row r="289" s="11" customFormat="1" ht="22.8" customHeight="1">
      <c r="A289" s="11"/>
      <c r="B289" s="206"/>
      <c r="C289" s="207"/>
      <c r="D289" s="208" t="s">
        <v>75</v>
      </c>
      <c r="E289" s="272" t="s">
        <v>86</v>
      </c>
      <c r="F289" s="272" t="s">
        <v>1434</v>
      </c>
      <c r="G289" s="207"/>
      <c r="H289" s="207"/>
      <c r="I289" s="210"/>
      <c r="J289" s="273">
        <f>BK289</f>
        <v>0</v>
      </c>
      <c r="K289" s="207"/>
      <c r="L289" s="212"/>
      <c r="M289" s="213"/>
      <c r="N289" s="214"/>
      <c r="O289" s="214"/>
      <c r="P289" s="215">
        <f>SUM(P290:P318)</f>
        <v>0</v>
      </c>
      <c r="Q289" s="214"/>
      <c r="R289" s="215">
        <f>SUM(R290:R318)</f>
        <v>27.803208099999999</v>
      </c>
      <c r="S289" s="214"/>
      <c r="T289" s="216">
        <f>SUM(T290:T318)</f>
        <v>0</v>
      </c>
      <c r="U289" s="11"/>
      <c r="V289" s="11"/>
      <c r="W289" s="11"/>
      <c r="X289" s="11"/>
      <c r="Y289" s="11"/>
      <c r="Z289" s="11"/>
      <c r="AA289" s="11"/>
      <c r="AB289" s="11"/>
      <c r="AC289" s="11"/>
      <c r="AD289" s="11"/>
      <c r="AE289" s="11"/>
      <c r="AR289" s="217" t="s">
        <v>84</v>
      </c>
      <c r="AT289" s="218" t="s">
        <v>75</v>
      </c>
      <c r="AU289" s="218" t="s">
        <v>84</v>
      </c>
      <c r="AY289" s="217" t="s">
        <v>251</v>
      </c>
      <c r="BK289" s="219">
        <f>SUM(BK290:BK318)</f>
        <v>0</v>
      </c>
    </row>
    <row r="290" s="2" customFormat="1" ht="33" customHeight="1">
      <c r="A290" s="38"/>
      <c r="B290" s="39"/>
      <c r="C290" s="220" t="s">
        <v>1045</v>
      </c>
      <c r="D290" s="220" t="s">
        <v>255</v>
      </c>
      <c r="E290" s="221" t="s">
        <v>1436</v>
      </c>
      <c r="F290" s="222" t="s">
        <v>1437</v>
      </c>
      <c r="G290" s="223" t="s">
        <v>592</v>
      </c>
      <c r="H290" s="224">
        <v>18.460000000000001</v>
      </c>
      <c r="I290" s="225"/>
      <c r="J290" s="226">
        <f>ROUND(I290*H290,2)</f>
        <v>0</v>
      </c>
      <c r="K290" s="227"/>
      <c r="L290" s="44"/>
      <c r="M290" s="228" t="s">
        <v>1</v>
      </c>
      <c r="N290" s="229" t="s">
        <v>41</v>
      </c>
      <c r="O290" s="91"/>
      <c r="P290" s="230">
        <f>O290*H290</f>
        <v>0</v>
      </c>
      <c r="Q290" s="230">
        <v>0</v>
      </c>
      <c r="R290" s="230">
        <f>Q290*H290</f>
        <v>0</v>
      </c>
      <c r="S290" s="230">
        <v>0</v>
      </c>
      <c r="T290" s="231">
        <f>S290*H290</f>
        <v>0</v>
      </c>
      <c r="U290" s="38"/>
      <c r="V290" s="38"/>
      <c r="W290" s="38"/>
      <c r="X290" s="38"/>
      <c r="Y290" s="38"/>
      <c r="Z290" s="38"/>
      <c r="AA290" s="38"/>
      <c r="AB290" s="38"/>
      <c r="AC290" s="38"/>
      <c r="AD290" s="38"/>
      <c r="AE290" s="38"/>
      <c r="AR290" s="232" t="s">
        <v>254</v>
      </c>
      <c r="AT290" s="232" t="s">
        <v>255</v>
      </c>
      <c r="AU290" s="232" t="s">
        <v>86</v>
      </c>
      <c r="AY290" s="17" t="s">
        <v>251</v>
      </c>
      <c r="BE290" s="233">
        <f>IF(N290="základní",J290,0)</f>
        <v>0</v>
      </c>
      <c r="BF290" s="233">
        <f>IF(N290="snížená",J290,0)</f>
        <v>0</v>
      </c>
      <c r="BG290" s="233">
        <f>IF(N290="zákl. přenesená",J290,0)</f>
        <v>0</v>
      </c>
      <c r="BH290" s="233">
        <f>IF(N290="sníž. přenesená",J290,0)</f>
        <v>0</v>
      </c>
      <c r="BI290" s="233">
        <f>IF(N290="nulová",J290,0)</f>
        <v>0</v>
      </c>
      <c r="BJ290" s="17" t="s">
        <v>84</v>
      </c>
      <c r="BK290" s="233">
        <f>ROUND(I290*H290,2)</f>
        <v>0</v>
      </c>
      <c r="BL290" s="17" t="s">
        <v>254</v>
      </c>
      <c r="BM290" s="232" t="s">
        <v>3600</v>
      </c>
    </row>
    <row r="291" s="2" customFormat="1">
      <c r="A291" s="38"/>
      <c r="B291" s="39"/>
      <c r="C291" s="40"/>
      <c r="D291" s="234" t="s">
        <v>260</v>
      </c>
      <c r="E291" s="40"/>
      <c r="F291" s="235" t="s">
        <v>1439</v>
      </c>
      <c r="G291" s="40"/>
      <c r="H291" s="40"/>
      <c r="I291" s="236"/>
      <c r="J291" s="40"/>
      <c r="K291" s="40"/>
      <c r="L291" s="44"/>
      <c r="M291" s="237"/>
      <c r="N291" s="238"/>
      <c r="O291" s="91"/>
      <c r="P291" s="91"/>
      <c r="Q291" s="91"/>
      <c r="R291" s="91"/>
      <c r="S291" s="91"/>
      <c r="T291" s="92"/>
      <c r="U291" s="38"/>
      <c r="V291" s="38"/>
      <c r="W291" s="38"/>
      <c r="X291" s="38"/>
      <c r="Y291" s="38"/>
      <c r="Z291" s="38"/>
      <c r="AA291" s="38"/>
      <c r="AB291" s="38"/>
      <c r="AC291" s="38"/>
      <c r="AD291" s="38"/>
      <c r="AE291" s="38"/>
      <c r="AT291" s="17" t="s">
        <v>260</v>
      </c>
      <c r="AU291" s="17" t="s">
        <v>86</v>
      </c>
    </row>
    <row r="292" s="2" customFormat="1">
      <c r="A292" s="38"/>
      <c r="B292" s="39"/>
      <c r="C292" s="40"/>
      <c r="D292" s="240" t="s">
        <v>274</v>
      </c>
      <c r="E292" s="40"/>
      <c r="F292" s="241" t="s">
        <v>1440</v>
      </c>
      <c r="G292" s="40"/>
      <c r="H292" s="40"/>
      <c r="I292" s="236"/>
      <c r="J292" s="40"/>
      <c r="K292" s="40"/>
      <c r="L292" s="44"/>
      <c r="M292" s="237"/>
      <c r="N292" s="238"/>
      <c r="O292" s="91"/>
      <c r="P292" s="91"/>
      <c r="Q292" s="91"/>
      <c r="R292" s="91"/>
      <c r="S292" s="91"/>
      <c r="T292" s="92"/>
      <c r="U292" s="38"/>
      <c r="V292" s="38"/>
      <c r="W292" s="38"/>
      <c r="X292" s="38"/>
      <c r="Y292" s="38"/>
      <c r="Z292" s="38"/>
      <c r="AA292" s="38"/>
      <c r="AB292" s="38"/>
      <c r="AC292" s="38"/>
      <c r="AD292" s="38"/>
      <c r="AE292" s="38"/>
      <c r="AT292" s="17" t="s">
        <v>274</v>
      </c>
      <c r="AU292" s="17" t="s">
        <v>86</v>
      </c>
    </row>
    <row r="293" s="12" customFormat="1">
      <c r="A293" s="12"/>
      <c r="B293" s="242"/>
      <c r="C293" s="243"/>
      <c r="D293" s="234" t="s">
        <v>276</v>
      </c>
      <c r="E293" s="244" t="s">
        <v>1</v>
      </c>
      <c r="F293" s="245" t="s">
        <v>3601</v>
      </c>
      <c r="G293" s="243"/>
      <c r="H293" s="246">
        <v>18.460000000000001</v>
      </c>
      <c r="I293" s="247"/>
      <c r="J293" s="243"/>
      <c r="K293" s="243"/>
      <c r="L293" s="248"/>
      <c r="M293" s="249"/>
      <c r="N293" s="250"/>
      <c r="O293" s="250"/>
      <c r="P293" s="250"/>
      <c r="Q293" s="250"/>
      <c r="R293" s="250"/>
      <c r="S293" s="250"/>
      <c r="T293" s="251"/>
      <c r="U293" s="12"/>
      <c r="V293" s="12"/>
      <c r="W293" s="12"/>
      <c r="X293" s="12"/>
      <c r="Y293" s="12"/>
      <c r="Z293" s="12"/>
      <c r="AA293" s="12"/>
      <c r="AB293" s="12"/>
      <c r="AC293" s="12"/>
      <c r="AD293" s="12"/>
      <c r="AE293" s="12"/>
      <c r="AT293" s="252" t="s">
        <v>276</v>
      </c>
      <c r="AU293" s="252" t="s">
        <v>86</v>
      </c>
      <c r="AV293" s="12" t="s">
        <v>86</v>
      </c>
      <c r="AW293" s="12" t="s">
        <v>32</v>
      </c>
      <c r="AX293" s="12" t="s">
        <v>84</v>
      </c>
      <c r="AY293" s="252" t="s">
        <v>251</v>
      </c>
    </row>
    <row r="294" s="2" customFormat="1" ht="33" customHeight="1">
      <c r="A294" s="38"/>
      <c r="B294" s="39"/>
      <c r="C294" s="220" t="s">
        <v>1052</v>
      </c>
      <c r="D294" s="220" t="s">
        <v>255</v>
      </c>
      <c r="E294" s="221" t="s">
        <v>1443</v>
      </c>
      <c r="F294" s="222" t="s">
        <v>1444</v>
      </c>
      <c r="G294" s="223" t="s">
        <v>409</v>
      </c>
      <c r="H294" s="224">
        <v>149.09999999999999</v>
      </c>
      <c r="I294" s="225"/>
      <c r="J294" s="226">
        <f>ROUND(I294*H294,2)</f>
        <v>0</v>
      </c>
      <c r="K294" s="227"/>
      <c r="L294" s="44"/>
      <c r="M294" s="228" t="s">
        <v>1</v>
      </c>
      <c r="N294" s="229" t="s">
        <v>41</v>
      </c>
      <c r="O294" s="91"/>
      <c r="P294" s="230">
        <f>O294*H294</f>
        <v>0</v>
      </c>
      <c r="Q294" s="230">
        <v>0.00031</v>
      </c>
      <c r="R294" s="230">
        <f>Q294*H294</f>
        <v>0.046220999999999998</v>
      </c>
      <c r="S294" s="230">
        <v>0</v>
      </c>
      <c r="T294" s="231">
        <f>S294*H294</f>
        <v>0</v>
      </c>
      <c r="U294" s="38"/>
      <c r="V294" s="38"/>
      <c r="W294" s="38"/>
      <c r="X294" s="38"/>
      <c r="Y294" s="38"/>
      <c r="Z294" s="38"/>
      <c r="AA294" s="38"/>
      <c r="AB294" s="38"/>
      <c r="AC294" s="38"/>
      <c r="AD294" s="38"/>
      <c r="AE294" s="38"/>
      <c r="AR294" s="232" t="s">
        <v>254</v>
      </c>
      <c r="AT294" s="232" t="s">
        <v>255</v>
      </c>
      <c r="AU294" s="232" t="s">
        <v>86</v>
      </c>
      <c r="AY294" s="17" t="s">
        <v>251</v>
      </c>
      <c r="BE294" s="233">
        <f>IF(N294="základní",J294,0)</f>
        <v>0</v>
      </c>
      <c r="BF294" s="233">
        <f>IF(N294="snížená",J294,0)</f>
        <v>0</v>
      </c>
      <c r="BG294" s="233">
        <f>IF(N294="zákl. přenesená",J294,0)</f>
        <v>0</v>
      </c>
      <c r="BH294" s="233">
        <f>IF(N294="sníž. přenesená",J294,0)</f>
        <v>0</v>
      </c>
      <c r="BI294" s="233">
        <f>IF(N294="nulová",J294,0)</f>
        <v>0</v>
      </c>
      <c r="BJ294" s="17" t="s">
        <v>84</v>
      </c>
      <c r="BK294" s="233">
        <f>ROUND(I294*H294,2)</f>
        <v>0</v>
      </c>
      <c r="BL294" s="17" t="s">
        <v>254</v>
      </c>
      <c r="BM294" s="232" t="s">
        <v>3602</v>
      </c>
    </row>
    <row r="295" s="2" customFormat="1">
      <c r="A295" s="38"/>
      <c r="B295" s="39"/>
      <c r="C295" s="40"/>
      <c r="D295" s="234" t="s">
        <v>260</v>
      </c>
      <c r="E295" s="40"/>
      <c r="F295" s="235" t="s">
        <v>1446</v>
      </c>
      <c r="G295" s="40"/>
      <c r="H295" s="40"/>
      <c r="I295" s="236"/>
      <c r="J295" s="40"/>
      <c r="K295" s="40"/>
      <c r="L295" s="44"/>
      <c r="M295" s="237"/>
      <c r="N295" s="238"/>
      <c r="O295" s="91"/>
      <c r="P295" s="91"/>
      <c r="Q295" s="91"/>
      <c r="R295" s="91"/>
      <c r="S295" s="91"/>
      <c r="T295" s="92"/>
      <c r="U295" s="38"/>
      <c r="V295" s="38"/>
      <c r="W295" s="38"/>
      <c r="X295" s="38"/>
      <c r="Y295" s="38"/>
      <c r="Z295" s="38"/>
      <c r="AA295" s="38"/>
      <c r="AB295" s="38"/>
      <c r="AC295" s="38"/>
      <c r="AD295" s="38"/>
      <c r="AE295" s="38"/>
      <c r="AT295" s="17" t="s">
        <v>260</v>
      </c>
      <c r="AU295" s="17" t="s">
        <v>86</v>
      </c>
    </row>
    <row r="296" s="2" customFormat="1">
      <c r="A296" s="38"/>
      <c r="B296" s="39"/>
      <c r="C296" s="40"/>
      <c r="D296" s="240" t="s">
        <v>274</v>
      </c>
      <c r="E296" s="40"/>
      <c r="F296" s="241" t="s">
        <v>1447</v>
      </c>
      <c r="G296" s="40"/>
      <c r="H296" s="40"/>
      <c r="I296" s="236"/>
      <c r="J296" s="40"/>
      <c r="K296" s="40"/>
      <c r="L296" s="44"/>
      <c r="M296" s="237"/>
      <c r="N296" s="238"/>
      <c r="O296" s="91"/>
      <c r="P296" s="91"/>
      <c r="Q296" s="91"/>
      <c r="R296" s="91"/>
      <c r="S296" s="91"/>
      <c r="T296" s="92"/>
      <c r="U296" s="38"/>
      <c r="V296" s="38"/>
      <c r="W296" s="38"/>
      <c r="X296" s="38"/>
      <c r="Y296" s="38"/>
      <c r="Z296" s="38"/>
      <c r="AA296" s="38"/>
      <c r="AB296" s="38"/>
      <c r="AC296" s="38"/>
      <c r="AD296" s="38"/>
      <c r="AE296" s="38"/>
      <c r="AT296" s="17" t="s">
        <v>274</v>
      </c>
      <c r="AU296" s="17" t="s">
        <v>86</v>
      </c>
    </row>
    <row r="297" s="12" customFormat="1">
      <c r="A297" s="12"/>
      <c r="B297" s="242"/>
      <c r="C297" s="243"/>
      <c r="D297" s="234" t="s">
        <v>276</v>
      </c>
      <c r="E297" s="244" t="s">
        <v>1</v>
      </c>
      <c r="F297" s="245" t="s">
        <v>3603</v>
      </c>
      <c r="G297" s="243"/>
      <c r="H297" s="246">
        <v>149.09999999999999</v>
      </c>
      <c r="I297" s="247"/>
      <c r="J297" s="243"/>
      <c r="K297" s="243"/>
      <c r="L297" s="248"/>
      <c r="M297" s="249"/>
      <c r="N297" s="250"/>
      <c r="O297" s="250"/>
      <c r="P297" s="250"/>
      <c r="Q297" s="250"/>
      <c r="R297" s="250"/>
      <c r="S297" s="250"/>
      <c r="T297" s="251"/>
      <c r="U297" s="12"/>
      <c r="V297" s="12"/>
      <c r="W297" s="12"/>
      <c r="X297" s="12"/>
      <c r="Y297" s="12"/>
      <c r="Z297" s="12"/>
      <c r="AA297" s="12"/>
      <c r="AB297" s="12"/>
      <c r="AC297" s="12"/>
      <c r="AD297" s="12"/>
      <c r="AE297" s="12"/>
      <c r="AT297" s="252" t="s">
        <v>276</v>
      </c>
      <c r="AU297" s="252" t="s">
        <v>86</v>
      </c>
      <c r="AV297" s="12" t="s">
        <v>86</v>
      </c>
      <c r="AW297" s="12" t="s">
        <v>32</v>
      </c>
      <c r="AX297" s="12" t="s">
        <v>84</v>
      </c>
      <c r="AY297" s="252" t="s">
        <v>251</v>
      </c>
    </row>
    <row r="298" s="2" customFormat="1" ht="24.15" customHeight="1">
      <c r="A298" s="38"/>
      <c r="B298" s="39"/>
      <c r="C298" s="292" t="s">
        <v>1059</v>
      </c>
      <c r="D298" s="292" t="s">
        <v>1133</v>
      </c>
      <c r="E298" s="293" t="s">
        <v>1450</v>
      </c>
      <c r="F298" s="294" t="s">
        <v>1451</v>
      </c>
      <c r="G298" s="295" t="s">
        <v>409</v>
      </c>
      <c r="H298" s="296">
        <v>152.08199999999999</v>
      </c>
      <c r="I298" s="297"/>
      <c r="J298" s="298">
        <f>ROUND(I298*H298,2)</f>
        <v>0</v>
      </c>
      <c r="K298" s="299"/>
      <c r="L298" s="300"/>
      <c r="M298" s="301" t="s">
        <v>1</v>
      </c>
      <c r="N298" s="302" t="s">
        <v>41</v>
      </c>
      <c r="O298" s="91"/>
      <c r="P298" s="230">
        <f>O298*H298</f>
        <v>0</v>
      </c>
      <c r="Q298" s="230">
        <v>0.00020000000000000001</v>
      </c>
      <c r="R298" s="230">
        <f>Q298*H298</f>
        <v>0.0304164</v>
      </c>
      <c r="S298" s="230">
        <v>0</v>
      </c>
      <c r="T298" s="231">
        <f>S298*H298</f>
        <v>0</v>
      </c>
      <c r="U298" s="38"/>
      <c r="V298" s="38"/>
      <c r="W298" s="38"/>
      <c r="X298" s="38"/>
      <c r="Y298" s="38"/>
      <c r="Z298" s="38"/>
      <c r="AA298" s="38"/>
      <c r="AB298" s="38"/>
      <c r="AC298" s="38"/>
      <c r="AD298" s="38"/>
      <c r="AE298" s="38"/>
      <c r="AR298" s="232" t="s">
        <v>299</v>
      </c>
      <c r="AT298" s="232" t="s">
        <v>1133</v>
      </c>
      <c r="AU298" s="232" t="s">
        <v>86</v>
      </c>
      <c r="AY298" s="17" t="s">
        <v>251</v>
      </c>
      <c r="BE298" s="233">
        <f>IF(N298="základní",J298,0)</f>
        <v>0</v>
      </c>
      <c r="BF298" s="233">
        <f>IF(N298="snížená",J298,0)</f>
        <v>0</v>
      </c>
      <c r="BG298" s="233">
        <f>IF(N298="zákl. přenesená",J298,0)</f>
        <v>0</v>
      </c>
      <c r="BH298" s="233">
        <f>IF(N298="sníž. přenesená",J298,0)</f>
        <v>0</v>
      </c>
      <c r="BI298" s="233">
        <f>IF(N298="nulová",J298,0)</f>
        <v>0</v>
      </c>
      <c r="BJ298" s="17" t="s">
        <v>84</v>
      </c>
      <c r="BK298" s="233">
        <f>ROUND(I298*H298,2)</f>
        <v>0</v>
      </c>
      <c r="BL298" s="17" t="s">
        <v>254</v>
      </c>
      <c r="BM298" s="232" t="s">
        <v>3604</v>
      </c>
    </row>
    <row r="299" s="2" customFormat="1">
      <c r="A299" s="38"/>
      <c r="B299" s="39"/>
      <c r="C299" s="40"/>
      <c r="D299" s="234" t="s">
        <v>260</v>
      </c>
      <c r="E299" s="40"/>
      <c r="F299" s="235" t="s">
        <v>1453</v>
      </c>
      <c r="G299" s="40"/>
      <c r="H299" s="40"/>
      <c r="I299" s="236"/>
      <c r="J299" s="40"/>
      <c r="K299" s="40"/>
      <c r="L299" s="44"/>
      <c r="M299" s="237"/>
      <c r="N299" s="238"/>
      <c r="O299" s="91"/>
      <c r="P299" s="91"/>
      <c r="Q299" s="91"/>
      <c r="R299" s="91"/>
      <c r="S299" s="91"/>
      <c r="T299" s="92"/>
      <c r="U299" s="38"/>
      <c r="V299" s="38"/>
      <c r="W299" s="38"/>
      <c r="X299" s="38"/>
      <c r="Y299" s="38"/>
      <c r="Z299" s="38"/>
      <c r="AA299" s="38"/>
      <c r="AB299" s="38"/>
      <c r="AC299" s="38"/>
      <c r="AD299" s="38"/>
      <c r="AE299" s="38"/>
      <c r="AT299" s="17" t="s">
        <v>260</v>
      </c>
      <c r="AU299" s="17" t="s">
        <v>86</v>
      </c>
    </row>
    <row r="300" s="12" customFormat="1">
      <c r="A300" s="12"/>
      <c r="B300" s="242"/>
      <c r="C300" s="243"/>
      <c r="D300" s="234" t="s">
        <v>276</v>
      </c>
      <c r="E300" s="243"/>
      <c r="F300" s="245" t="s">
        <v>3605</v>
      </c>
      <c r="G300" s="243"/>
      <c r="H300" s="246">
        <v>152.08199999999999</v>
      </c>
      <c r="I300" s="247"/>
      <c r="J300" s="243"/>
      <c r="K300" s="243"/>
      <c r="L300" s="248"/>
      <c r="M300" s="249"/>
      <c r="N300" s="250"/>
      <c r="O300" s="250"/>
      <c r="P300" s="250"/>
      <c r="Q300" s="250"/>
      <c r="R300" s="250"/>
      <c r="S300" s="250"/>
      <c r="T300" s="251"/>
      <c r="U300" s="12"/>
      <c r="V300" s="12"/>
      <c r="W300" s="12"/>
      <c r="X300" s="12"/>
      <c r="Y300" s="12"/>
      <c r="Z300" s="12"/>
      <c r="AA300" s="12"/>
      <c r="AB300" s="12"/>
      <c r="AC300" s="12"/>
      <c r="AD300" s="12"/>
      <c r="AE300" s="12"/>
      <c r="AT300" s="252" t="s">
        <v>276</v>
      </c>
      <c r="AU300" s="252" t="s">
        <v>86</v>
      </c>
      <c r="AV300" s="12" t="s">
        <v>86</v>
      </c>
      <c r="AW300" s="12" t="s">
        <v>4</v>
      </c>
      <c r="AX300" s="12" t="s">
        <v>84</v>
      </c>
      <c r="AY300" s="252" t="s">
        <v>251</v>
      </c>
    </row>
    <row r="301" s="2" customFormat="1" ht="21.75" customHeight="1">
      <c r="A301" s="38"/>
      <c r="B301" s="39"/>
      <c r="C301" s="220" t="s">
        <v>1069</v>
      </c>
      <c r="D301" s="220" t="s">
        <v>255</v>
      </c>
      <c r="E301" s="221" t="s">
        <v>1456</v>
      </c>
      <c r="F301" s="222" t="s">
        <v>1457</v>
      </c>
      <c r="G301" s="223" t="s">
        <v>592</v>
      </c>
      <c r="H301" s="224">
        <v>4.2599999999999998</v>
      </c>
      <c r="I301" s="225"/>
      <c r="J301" s="226">
        <f>ROUND(I301*H301,2)</f>
        <v>0</v>
      </c>
      <c r="K301" s="227"/>
      <c r="L301" s="44"/>
      <c r="M301" s="228" t="s">
        <v>1</v>
      </c>
      <c r="N301" s="229" t="s">
        <v>41</v>
      </c>
      <c r="O301" s="91"/>
      <c r="P301" s="230">
        <f>O301*H301</f>
        <v>0</v>
      </c>
      <c r="Q301" s="230">
        <v>1.9199999999999999</v>
      </c>
      <c r="R301" s="230">
        <f>Q301*H301</f>
        <v>8.1791999999999998</v>
      </c>
      <c r="S301" s="230">
        <v>0</v>
      </c>
      <c r="T301" s="231">
        <f>S301*H301</f>
        <v>0</v>
      </c>
      <c r="U301" s="38"/>
      <c r="V301" s="38"/>
      <c r="W301" s="38"/>
      <c r="X301" s="38"/>
      <c r="Y301" s="38"/>
      <c r="Z301" s="38"/>
      <c r="AA301" s="38"/>
      <c r="AB301" s="38"/>
      <c r="AC301" s="38"/>
      <c r="AD301" s="38"/>
      <c r="AE301" s="38"/>
      <c r="AR301" s="232" t="s">
        <v>254</v>
      </c>
      <c r="AT301" s="232" t="s">
        <v>255</v>
      </c>
      <c r="AU301" s="232" t="s">
        <v>86</v>
      </c>
      <c r="AY301" s="17" t="s">
        <v>251</v>
      </c>
      <c r="BE301" s="233">
        <f>IF(N301="základní",J301,0)</f>
        <v>0</v>
      </c>
      <c r="BF301" s="233">
        <f>IF(N301="snížená",J301,0)</f>
        <v>0</v>
      </c>
      <c r="BG301" s="233">
        <f>IF(N301="zákl. přenesená",J301,0)</f>
        <v>0</v>
      </c>
      <c r="BH301" s="233">
        <f>IF(N301="sníž. přenesená",J301,0)</f>
        <v>0</v>
      </c>
      <c r="BI301" s="233">
        <f>IF(N301="nulová",J301,0)</f>
        <v>0</v>
      </c>
      <c r="BJ301" s="17" t="s">
        <v>84</v>
      </c>
      <c r="BK301" s="233">
        <f>ROUND(I301*H301,2)</f>
        <v>0</v>
      </c>
      <c r="BL301" s="17" t="s">
        <v>254</v>
      </c>
      <c r="BM301" s="232" t="s">
        <v>3606</v>
      </c>
    </row>
    <row r="302" s="2" customFormat="1">
      <c r="A302" s="38"/>
      <c r="B302" s="39"/>
      <c r="C302" s="40"/>
      <c r="D302" s="234" t="s">
        <v>260</v>
      </c>
      <c r="E302" s="40"/>
      <c r="F302" s="235" t="s">
        <v>1457</v>
      </c>
      <c r="G302" s="40"/>
      <c r="H302" s="40"/>
      <c r="I302" s="236"/>
      <c r="J302" s="40"/>
      <c r="K302" s="40"/>
      <c r="L302" s="44"/>
      <c r="M302" s="237"/>
      <c r="N302" s="238"/>
      <c r="O302" s="91"/>
      <c r="P302" s="91"/>
      <c r="Q302" s="91"/>
      <c r="R302" s="91"/>
      <c r="S302" s="91"/>
      <c r="T302" s="92"/>
      <c r="U302" s="38"/>
      <c r="V302" s="38"/>
      <c r="W302" s="38"/>
      <c r="X302" s="38"/>
      <c r="Y302" s="38"/>
      <c r="Z302" s="38"/>
      <c r="AA302" s="38"/>
      <c r="AB302" s="38"/>
      <c r="AC302" s="38"/>
      <c r="AD302" s="38"/>
      <c r="AE302" s="38"/>
      <c r="AT302" s="17" t="s">
        <v>260</v>
      </c>
      <c r="AU302" s="17" t="s">
        <v>86</v>
      </c>
    </row>
    <row r="303" s="2" customFormat="1">
      <c r="A303" s="38"/>
      <c r="B303" s="39"/>
      <c r="C303" s="40"/>
      <c r="D303" s="240" t="s">
        <v>274</v>
      </c>
      <c r="E303" s="40"/>
      <c r="F303" s="241" t="s">
        <v>1459</v>
      </c>
      <c r="G303" s="40"/>
      <c r="H303" s="40"/>
      <c r="I303" s="236"/>
      <c r="J303" s="40"/>
      <c r="K303" s="40"/>
      <c r="L303" s="44"/>
      <c r="M303" s="237"/>
      <c r="N303" s="238"/>
      <c r="O303" s="91"/>
      <c r="P303" s="91"/>
      <c r="Q303" s="91"/>
      <c r="R303" s="91"/>
      <c r="S303" s="91"/>
      <c r="T303" s="92"/>
      <c r="U303" s="38"/>
      <c r="V303" s="38"/>
      <c r="W303" s="38"/>
      <c r="X303" s="38"/>
      <c r="Y303" s="38"/>
      <c r="Z303" s="38"/>
      <c r="AA303" s="38"/>
      <c r="AB303" s="38"/>
      <c r="AC303" s="38"/>
      <c r="AD303" s="38"/>
      <c r="AE303" s="38"/>
      <c r="AT303" s="17" t="s">
        <v>274</v>
      </c>
      <c r="AU303" s="17" t="s">
        <v>86</v>
      </c>
    </row>
    <row r="304" s="13" customFormat="1">
      <c r="A304" s="13"/>
      <c r="B304" s="253"/>
      <c r="C304" s="254"/>
      <c r="D304" s="234" t="s">
        <v>276</v>
      </c>
      <c r="E304" s="255" t="s">
        <v>1</v>
      </c>
      <c r="F304" s="256" t="s">
        <v>1460</v>
      </c>
      <c r="G304" s="254"/>
      <c r="H304" s="255" t="s">
        <v>1</v>
      </c>
      <c r="I304" s="257"/>
      <c r="J304" s="254"/>
      <c r="K304" s="254"/>
      <c r="L304" s="258"/>
      <c r="M304" s="259"/>
      <c r="N304" s="260"/>
      <c r="O304" s="260"/>
      <c r="P304" s="260"/>
      <c r="Q304" s="260"/>
      <c r="R304" s="260"/>
      <c r="S304" s="260"/>
      <c r="T304" s="261"/>
      <c r="U304" s="13"/>
      <c r="V304" s="13"/>
      <c r="W304" s="13"/>
      <c r="X304" s="13"/>
      <c r="Y304" s="13"/>
      <c r="Z304" s="13"/>
      <c r="AA304" s="13"/>
      <c r="AB304" s="13"/>
      <c r="AC304" s="13"/>
      <c r="AD304" s="13"/>
      <c r="AE304" s="13"/>
      <c r="AT304" s="262" t="s">
        <v>276</v>
      </c>
      <c r="AU304" s="262" t="s">
        <v>86</v>
      </c>
      <c r="AV304" s="13" t="s">
        <v>84</v>
      </c>
      <c r="AW304" s="13" t="s">
        <v>32</v>
      </c>
      <c r="AX304" s="13" t="s">
        <v>76</v>
      </c>
      <c r="AY304" s="262" t="s">
        <v>251</v>
      </c>
    </row>
    <row r="305" s="12" customFormat="1">
      <c r="A305" s="12"/>
      <c r="B305" s="242"/>
      <c r="C305" s="243"/>
      <c r="D305" s="234" t="s">
        <v>276</v>
      </c>
      <c r="E305" s="244" t="s">
        <v>1</v>
      </c>
      <c r="F305" s="245" t="s">
        <v>3607</v>
      </c>
      <c r="G305" s="243"/>
      <c r="H305" s="246">
        <v>4.2599999999999998</v>
      </c>
      <c r="I305" s="247"/>
      <c r="J305" s="243"/>
      <c r="K305" s="243"/>
      <c r="L305" s="248"/>
      <c r="M305" s="249"/>
      <c r="N305" s="250"/>
      <c r="O305" s="250"/>
      <c r="P305" s="250"/>
      <c r="Q305" s="250"/>
      <c r="R305" s="250"/>
      <c r="S305" s="250"/>
      <c r="T305" s="251"/>
      <c r="U305" s="12"/>
      <c r="V305" s="12"/>
      <c r="W305" s="12"/>
      <c r="X305" s="12"/>
      <c r="Y305" s="12"/>
      <c r="Z305" s="12"/>
      <c r="AA305" s="12"/>
      <c r="AB305" s="12"/>
      <c r="AC305" s="12"/>
      <c r="AD305" s="12"/>
      <c r="AE305" s="12"/>
      <c r="AT305" s="252" t="s">
        <v>276</v>
      </c>
      <c r="AU305" s="252" t="s">
        <v>86</v>
      </c>
      <c r="AV305" s="12" t="s">
        <v>86</v>
      </c>
      <c r="AW305" s="12" t="s">
        <v>32</v>
      </c>
      <c r="AX305" s="12" t="s">
        <v>84</v>
      </c>
      <c r="AY305" s="252" t="s">
        <v>251</v>
      </c>
    </row>
    <row r="306" s="2" customFormat="1" ht="37.8" customHeight="1">
      <c r="A306" s="38"/>
      <c r="B306" s="39"/>
      <c r="C306" s="220" t="s">
        <v>1078</v>
      </c>
      <c r="D306" s="220" t="s">
        <v>255</v>
      </c>
      <c r="E306" s="221" t="s">
        <v>3608</v>
      </c>
      <c r="F306" s="222" t="s">
        <v>3609</v>
      </c>
      <c r="G306" s="223" t="s">
        <v>802</v>
      </c>
      <c r="H306" s="224">
        <v>71</v>
      </c>
      <c r="I306" s="225"/>
      <c r="J306" s="226">
        <f>ROUND(I306*H306,2)</f>
        <v>0</v>
      </c>
      <c r="K306" s="227"/>
      <c r="L306" s="44"/>
      <c r="M306" s="228" t="s">
        <v>1</v>
      </c>
      <c r="N306" s="229" t="s">
        <v>41</v>
      </c>
      <c r="O306" s="91"/>
      <c r="P306" s="230">
        <f>O306*H306</f>
        <v>0</v>
      </c>
      <c r="Q306" s="230">
        <v>0.27411000000000002</v>
      </c>
      <c r="R306" s="230">
        <f>Q306*H306</f>
        <v>19.46181</v>
      </c>
      <c r="S306" s="230">
        <v>0</v>
      </c>
      <c r="T306" s="231">
        <f>S306*H306</f>
        <v>0</v>
      </c>
      <c r="U306" s="38"/>
      <c r="V306" s="38"/>
      <c r="W306" s="38"/>
      <c r="X306" s="38"/>
      <c r="Y306" s="38"/>
      <c r="Z306" s="38"/>
      <c r="AA306" s="38"/>
      <c r="AB306" s="38"/>
      <c r="AC306" s="38"/>
      <c r="AD306" s="38"/>
      <c r="AE306" s="38"/>
      <c r="AR306" s="232" t="s">
        <v>254</v>
      </c>
      <c r="AT306" s="232" t="s">
        <v>255</v>
      </c>
      <c r="AU306" s="232" t="s">
        <v>86</v>
      </c>
      <c r="AY306" s="17" t="s">
        <v>251</v>
      </c>
      <c r="BE306" s="233">
        <f>IF(N306="základní",J306,0)</f>
        <v>0</v>
      </c>
      <c r="BF306" s="233">
        <f>IF(N306="snížená",J306,0)</f>
        <v>0</v>
      </c>
      <c r="BG306" s="233">
        <f>IF(N306="zákl. přenesená",J306,0)</f>
        <v>0</v>
      </c>
      <c r="BH306" s="233">
        <f>IF(N306="sníž. přenesená",J306,0)</f>
        <v>0</v>
      </c>
      <c r="BI306" s="233">
        <f>IF(N306="nulová",J306,0)</f>
        <v>0</v>
      </c>
      <c r="BJ306" s="17" t="s">
        <v>84</v>
      </c>
      <c r="BK306" s="233">
        <f>ROUND(I306*H306,2)</f>
        <v>0</v>
      </c>
      <c r="BL306" s="17" t="s">
        <v>254</v>
      </c>
      <c r="BM306" s="232" t="s">
        <v>3610</v>
      </c>
    </row>
    <row r="307" s="2" customFormat="1">
      <c r="A307" s="38"/>
      <c r="B307" s="39"/>
      <c r="C307" s="40"/>
      <c r="D307" s="234" t="s">
        <v>260</v>
      </c>
      <c r="E307" s="40"/>
      <c r="F307" s="235" t="s">
        <v>3611</v>
      </c>
      <c r="G307" s="40"/>
      <c r="H307" s="40"/>
      <c r="I307" s="236"/>
      <c r="J307" s="40"/>
      <c r="K307" s="40"/>
      <c r="L307" s="44"/>
      <c r="M307" s="237"/>
      <c r="N307" s="238"/>
      <c r="O307" s="91"/>
      <c r="P307" s="91"/>
      <c r="Q307" s="91"/>
      <c r="R307" s="91"/>
      <c r="S307" s="91"/>
      <c r="T307" s="92"/>
      <c r="U307" s="38"/>
      <c r="V307" s="38"/>
      <c r="W307" s="38"/>
      <c r="X307" s="38"/>
      <c r="Y307" s="38"/>
      <c r="Z307" s="38"/>
      <c r="AA307" s="38"/>
      <c r="AB307" s="38"/>
      <c r="AC307" s="38"/>
      <c r="AD307" s="38"/>
      <c r="AE307" s="38"/>
      <c r="AT307" s="17" t="s">
        <v>260</v>
      </c>
      <c r="AU307" s="17" t="s">
        <v>86</v>
      </c>
    </row>
    <row r="308" s="2" customFormat="1">
      <c r="A308" s="38"/>
      <c r="B308" s="39"/>
      <c r="C308" s="40"/>
      <c r="D308" s="240" t="s">
        <v>274</v>
      </c>
      <c r="E308" s="40"/>
      <c r="F308" s="241" t="s">
        <v>3612</v>
      </c>
      <c r="G308" s="40"/>
      <c r="H308" s="40"/>
      <c r="I308" s="236"/>
      <c r="J308" s="40"/>
      <c r="K308" s="40"/>
      <c r="L308" s="44"/>
      <c r="M308" s="237"/>
      <c r="N308" s="238"/>
      <c r="O308" s="91"/>
      <c r="P308" s="91"/>
      <c r="Q308" s="91"/>
      <c r="R308" s="91"/>
      <c r="S308" s="91"/>
      <c r="T308" s="92"/>
      <c r="U308" s="38"/>
      <c r="V308" s="38"/>
      <c r="W308" s="38"/>
      <c r="X308" s="38"/>
      <c r="Y308" s="38"/>
      <c r="Z308" s="38"/>
      <c r="AA308" s="38"/>
      <c r="AB308" s="38"/>
      <c r="AC308" s="38"/>
      <c r="AD308" s="38"/>
      <c r="AE308" s="38"/>
      <c r="AT308" s="17" t="s">
        <v>274</v>
      </c>
      <c r="AU308" s="17" t="s">
        <v>86</v>
      </c>
    </row>
    <row r="309" s="12" customFormat="1">
      <c r="A309" s="12"/>
      <c r="B309" s="242"/>
      <c r="C309" s="243"/>
      <c r="D309" s="234" t="s">
        <v>276</v>
      </c>
      <c r="E309" s="244" t="s">
        <v>1</v>
      </c>
      <c r="F309" s="245" t="s">
        <v>1640</v>
      </c>
      <c r="G309" s="243"/>
      <c r="H309" s="246">
        <v>71</v>
      </c>
      <c r="I309" s="247"/>
      <c r="J309" s="243"/>
      <c r="K309" s="243"/>
      <c r="L309" s="248"/>
      <c r="M309" s="249"/>
      <c r="N309" s="250"/>
      <c r="O309" s="250"/>
      <c r="P309" s="250"/>
      <c r="Q309" s="250"/>
      <c r="R309" s="250"/>
      <c r="S309" s="250"/>
      <c r="T309" s="251"/>
      <c r="U309" s="12"/>
      <c r="V309" s="12"/>
      <c r="W309" s="12"/>
      <c r="X309" s="12"/>
      <c r="Y309" s="12"/>
      <c r="Z309" s="12"/>
      <c r="AA309" s="12"/>
      <c r="AB309" s="12"/>
      <c r="AC309" s="12"/>
      <c r="AD309" s="12"/>
      <c r="AE309" s="12"/>
      <c r="AT309" s="252" t="s">
        <v>276</v>
      </c>
      <c r="AU309" s="252" t="s">
        <v>86</v>
      </c>
      <c r="AV309" s="12" t="s">
        <v>86</v>
      </c>
      <c r="AW309" s="12" t="s">
        <v>32</v>
      </c>
      <c r="AX309" s="12" t="s">
        <v>84</v>
      </c>
      <c r="AY309" s="252" t="s">
        <v>251</v>
      </c>
    </row>
    <row r="310" s="2" customFormat="1" ht="24.15" customHeight="1">
      <c r="A310" s="38"/>
      <c r="B310" s="39"/>
      <c r="C310" s="220" t="s">
        <v>1087</v>
      </c>
      <c r="D310" s="220" t="s">
        <v>255</v>
      </c>
      <c r="E310" s="221" t="s">
        <v>1485</v>
      </c>
      <c r="F310" s="222" t="s">
        <v>1486</v>
      </c>
      <c r="G310" s="223" t="s">
        <v>409</v>
      </c>
      <c r="H310" s="224">
        <v>191.84</v>
      </c>
      <c r="I310" s="225"/>
      <c r="J310" s="226">
        <f>ROUND(I310*H310,2)</f>
        <v>0</v>
      </c>
      <c r="K310" s="227"/>
      <c r="L310" s="44"/>
      <c r="M310" s="228" t="s">
        <v>1</v>
      </c>
      <c r="N310" s="229" t="s">
        <v>41</v>
      </c>
      <c r="O310" s="91"/>
      <c r="P310" s="230">
        <f>O310*H310</f>
        <v>0</v>
      </c>
      <c r="Q310" s="230">
        <v>0.00013999999999999999</v>
      </c>
      <c r="R310" s="230">
        <f>Q310*H310</f>
        <v>0.026857599999999999</v>
      </c>
      <c r="S310" s="230">
        <v>0</v>
      </c>
      <c r="T310" s="231">
        <f>S310*H310</f>
        <v>0</v>
      </c>
      <c r="U310" s="38"/>
      <c r="V310" s="38"/>
      <c r="W310" s="38"/>
      <c r="X310" s="38"/>
      <c r="Y310" s="38"/>
      <c r="Z310" s="38"/>
      <c r="AA310" s="38"/>
      <c r="AB310" s="38"/>
      <c r="AC310" s="38"/>
      <c r="AD310" s="38"/>
      <c r="AE310" s="38"/>
      <c r="AR310" s="232" t="s">
        <v>254</v>
      </c>
      <c r="AT310" s="232" t="s">
        <v>255</v>
      </c>
      <c r="AU310" s="232" t="s">
        <v>86</v>
      </c>
      <c r="AY310" s="17" t="s">
        <v>251</v>
      </c>
      <c r="BE310" s="233">
        <f>IF(N310="základní",J310,0)</f>
        <v>0</v>
      </c>
      <c r="BF310" s="233">
        <f>IF(N310="snížená",J310,0)</f>
        <v>0</v>
      </c>
      <c r="BG310" s="233">
        <f>IF(N310="zákl. přenesená",J310,0)</f>
        <v>0</v>
      </c>
      <c r="BH310" s="233">
        <f>IF(N310="sníž. přenesená",J310,0)</f>
        <v>0</v>
      </c>
      <c r="BI310" s="233">
        <f>IF(N310="nulová",J310,0)</f>
        <v>0</v>
      </c>
      <c r="BJ310" s="17" t="s">
        <v>84</v>
      </c>
      <c r="BK310" s="233">
        <f>ROUND(I310*H310,2)</f>
        <v>0</v>
      </c>
      <c r="BL310" s="17" t="s">
        <v>254</v>
      </c>
      <c r="BM310" s="232" t="s">
        <v>3613</v>
      </c>
    </row>
    <row r="311" s="2" customFormat="1">
      <c r="A311" s="38"/>
      <c r="B311" s="39"/>
      <c r="C311" s="40"/>
      <c r="D311" s="234" t="s">
        <v>260</v>
      </c>
      <c r="E311" s="40"/>
      <c r="F311" s="235" t="s">
        <v>1488</v>
      </c>
      <c r="G311" s="40"/>
      <c r="H311" s="40"/>
      <c r="I311" s="236"/>
      <c r="J311" s="40"/>
      <c r="K311" s="40"/>
      <c r="L311" s="44"/>
      <c r="M311" s="237"/>
      <c r="N311" s="238"/>
      <c r="O311" s="91"/>
      <c r="P311" s="91"/>
      <c r="Q311" s="91"/>
      <c r="R311" s="91"/>
      <c r="S311" s="91"/>
      <c r="T311" s="92"/>
      <c r="U311" s="38"/>
      <c r="V311" s="38"/>
      <c r="W311" s="38"/>
      <c r="X311" s="38"/>
      <c r="Y311" s="38"/>
      <c r="Z311" s="38"/>
      <c r="AA311" s="38"/>
      <c r="AB311" s="38"/>
      <c r="AC311" s="38"/>
      <c r="AD311" s="38"/>
      <c r="AE311" s="38"/>
      <c r="AT311" s="17" t="s">
        <v>260</v>
      </c>
      <c r="AU311" s="17" t="s">
        <v>86</v>
      </c>
    </row>
    <row r="312" s="2" customFormat="1">
      <c r="A312" s="38"/>
      <c r="B312" s="39"/>
      <c r="C312" s="40"/>
      <c r="D312" s="240" t="s">
        <v>274</v>
      </c>
      <c r="E312" s="40"/>
      <c r="F312" s="241" t="s">
        <v>1489</v>
      </c>
      <c r="G312" s="40"/>
      <c r="H312" s="40"/>
      <c r="I312" s="236"/>
      <c r="J312" s="40"/>
      <c r="K312" s="40"/>
      <c r="L312" s="44"/>
      <c r="M312" s="237"/>
      <c r="N312" s="238"/>
      <c r="O312" s="91"/>
      <c r="P312" s="91"/>
      <c r="Q312" s="91"/>
      <c r="R312" s="91"/>
      <c r="S312" s="91"/>
      <c r="T312" s="92"/>
      <c r="U312" s="38"/>
      <c r="V312" s="38"/>
      <c r="W312" s="38"/>
      <c r="X312" s="38"/>
      <c r="Y312" s="38"/>
      <c r="Z312" s="38"/>
      <c r="AA312" s="38"/>
      <c r="AB312" s="38"/>
      <c r="AC312" s="38"/>
      <c r="AD312" s="38"/>
      <c r="AE312" s="38"/>
      <c r="AT312" s="17" t="s">
        <v>274</v>
      </c>
      <c r="AU312" s="17" t="s">
        <v>86</v>
      </c>
    </row>
    <row r="313" s="13" customFormat="1">
      <c r="A313" s="13"/>
      <c r="B313" s="253"/>
      <c r="C313" s="254"/>
      <c r="D313" s="234" t="s">
        <v>276</v>
      </c>
      <c r="E313" s="255" t="s">
        <v>1</v>
      </c>
      <c r="F313" s="256" t="s">
        <v>1490</v>
      </c>
      <c r="G313" s="254"/>
      <c r="H313" s="255" t="s">
        <v>1</v>
      </c>
      <c r="I313" s="257"/>
      <c r="J313" s="254"/>
      <c r="K313" s="254"/>
      <c r="L313" s="258"/>
      <c r="M313" s="259"/>
      <c r="N313" s="260"/>
      <c r="O313" s="260"/>
      <c r="P313" s="260"/>
      <c r="Q313" s="260"/>
      <c r="R313" s="260"/>
      <c r="S313" s="260"/>
      <c r="T313" s="261"/>
      <c r="U313" s="13"/>
      <c r="V313" s="13"/>
      <c r="W313" s="13"/>
      <c r="X313" s="13"/>
      <c r="Y313" s="13"/>
      <c r="Z313" s="13"/>
      <c r="AA313" s="13"/>
      <c r="AB313" s="13"/>
      <c r="AC313" s="13"/>
      <c r="AD313" s="13"/>
      <c r="AE313" s="13"/>
      <c r="AT313" s="262" t="s">
        <v>276</v>
      </c>
      <c r="AU313" s="262" t="s">
        <v>86</v>
      </c>
      <c r="AV313" s="13" t="s">
        <v>84</v>
      </c>
      <c r="AW313" s="13" t="s">
        <v>32</v>
      </c>
      <c r="AX313" s="13" t="s">
        <v>76</v>
      </c>
      <c r="AY313" s="262" t="s">
        <v>251</v>
      </c>
    </row>
    <row r="314" s="12" customFormat="1">
      <c r="A314" s="12"/>
      <c r="B314" s="242"/>
      <c r="C314" s="243"/>
      <c r="D314" s="234" t="s">
        <v>276</v>
      </c>
      <c r="E314" s="244" t="s">
        <v>1</v>
      </c>
      <c r="F314" s="245" t="s">
        <v>3614</v>
      </c>
      <c r="G314" s="243"/>
      <c r="H314" s="246">
        <v>191.84</v>
      </c>
      <c r="I314" s="247"/>
      <c r="J314" s="243"/>
      <c r="K314" s="243"/>
      <c r="L314" s="248"/>
      <c r="M314" s="249"/>
      <c r="N314" s="250"/>
      <c r="O314" s="250"/>
      <c r="P314" s="250"/>
      <c r="Q314" s="250"/>
      <c r="R314" s="250"/>
      <c r="S314" s="250"/>
      <c r="T314" s="251"/>
      <c r="U314" s="12"/>
      <c r="V314" s="12"/>
      <c r="W314" s="12"/>
      <c r="X314" s="12"/>
      <c r="Y314" s="12"/>
      <c r="Z314" s="12"/>
      <c r="AA314" s="12"/>
      <c r="AB314" s="12"/>
      <c r="AC314" s="12"/>
      <c r="AD314" s="12"/>
      <c r="AE314" s="12"/>
      <c r="AT314" s="252" t="s">
        <v>276</v>
      </c>
      <c r="AU314" s="252" t="s">
        <v>86</v>
      </c>
      <c r="AV314" s="12" t="s">
        <v>86</v>
      </c>
      <c r="AW314" s="12" t="s">
        <v>32</v>
      </c>
      <c r="AX314" s="12" t="s">
        <v>84</v>
      </c>
      <c r="AY314" s="252" t="s">
        <v>251</v>
      </c>
    </row>
    <row r="315" s="2" customFormat="1" ht="24.15" customHeight="1">
      <c r="A315" s="38"/>
      <c r="B315" s="39"/>
      <c r="C315" s="292" t="s">
        <v>1435</v>
      </c>
      <c r="D315" s="292" t="s">
        <v>1133</v>
      </c>
      <c r="E315" s="293" t="s">
        <v>1493</v>
      </c>
      <c r="F315" s="294" t="s">
        <v>1494</v>
      </c>
      <c r="G315" s="295" t="s">
        <v>409</v>
      </c>
      <c r="H315" s="296">
        <v>195.67699999999999</v>
      </c>
      <c r="I315" s="297"/>
      <c r="J315" s="298">
        <f>ROUND(I315*H315,2)</f>
        <v>0</v>
      </c>
      <c r="K315" s="299"/>
      <c r="L315" s="300"/>
      <c r="M315" s="301" t="s">
        <v>1</v>
      </c>
      <c r="N315" s="302" t="s">
        <v>41</v>
      </c>
      <c r="O315" s="91"/>
      <c r="P315" s="230">
        <f>O315*H315</f>
        <v>0</v>
      </c>
      <c r="Q315" s="230">
        <v>0.00029999999999999997</v>
      </c>
      <c r="R315" s="230">
        <f>Q315*H315</f>
        <v>0.058703099999999994</v>
      </c>
      <c r="S315" s="230">
        <v>0</v>
      </c>
      <c r="T315" s="231">
        <f>S315*H315</f>
        <v>0</v>
      </c>
      <c r="U315" s="38"/>
      <c r="V315" s="38"/>
      <c r="W315" s="38"/>
      <c r="X315" s="38"/>
      <c r="Y315" s="38"/>
      <c r="Z315" s="38"/>
      <c r="AA315" s="38"/>
      <c r="AB315" s="38"/>
      <c r="AC315" s="38"/>
      <c r="AD315" s="38"/>
      <c r="AE315" s="38"/>
      <c r="AR315" s="232" t="s">
        <v>299</v>
      </c>
      <c r="AT315" s="232" t="s">
        <v>1133</v>
      </c>
      <c r="AU315" s="232" t="s">
        <v>86</v>
      </c>
      <c r="AY315" s="17" t="s">
        <v>251</v>
      </c>
      <c r="BE315" s="233">
        <f>IF(N315="základní",J315,0)</f>
        <v>0</v>
      </c>
      <c r="BF315" s="233">
        <f>IF(N315="snížená",J315,0)</f>
        <v>0</v>
      </c>
      <c r="BG315" s="233">
        <f>IF(N315="zákl. přenesená",J315,0)</f>
        <v>0</v>
      </c>
      <c r="BH315" s="233">
        <f>IF(N315="sníž. přenesená",J315,0)</f>
        <v>0</v>
      </c>
      <c r="BI315" s="233">
        <f>IF(N315="nulová",J315,0)</f>
        <v>0</v>
      </c>
      <c r="BJ315" s="17" t="s">
        <v>84</v>
      </c>
      <c r="BK315" s="233">
        <f>ROUND(I315*H315,2)</f>
        <v>0</v>
      </c>
      <c r="BL315" s="17" t="s">
        <v>254</v>
      </c>
      <c r="BM315" s="232" t="s">
        <v>3615</v>
      </c>
    </row>
    <row r="316" s="2" customFormat="1">
      <c r="A316" s="38"/>
      <c r="B316" s="39"/>
      <c r="C316" s="40"/>
      <c r="D316" s="234" t="s">
        <v>260</v>
      </c>
      <c r="E316" s="40"/>
      <c r="F316" s="235" t="s">
        <v>1494</v>
      </c>
      <c r="G316" s="40"/>
      <c r="H316" s="40"/>
      <c r="I316" s="236"/>
      <c r="J316" s="40"/>
      <c r="K316" s="40"/>
      <c r="L316" s="44"/>
      <c r="M316" s="237"/>
      <c r="N316" s="238"/>
      <c r="O316" s="91"/>
      <c r="P316" s="91"/>
      <c r="Q316" s="91"/>
      <c r="R316" s="91"/>
      <c r="S316" s="91"/>
      <c r="T316" s="92"/>
      <c r="U316" s="38"/>
      <c r="V316" s="38"/>
      <c r="W316" s="38"/>
      <c r="X316" s="38"/>
      <c r="Y316" s="38"/>
      <c r="Z316" s="38"/>
      <c r="AA316" s="38"/>
      <c r="AB316" s="38"/>
      <c r="AC316" s="38"/>
      <c r="AD316" s="38"/>
      <c r="AE316" s="38"/>
      <c r="AT316" s="17" t="s">
        <v>260</v>
      </c>
      <c r="AU316" s="17" t="s">
        <v>86</v>
      </c>
    </row>
    <row r="317" s="13" customFormat="1">
      <c r="A317" s="13"/>
      <c r="B317" s="253"/>
      <c r="C317" s="254"/>
      <c r="D317" s="234" t="s">
        <v>276</v>
      </c>
      <c r="E317" s="255" t="s">
        <v>1</v>
      </c>
      <c r="F317" s="256" t="s">
        <v>1496</v>
      </c>
      <c r="G317" s="254"/>
      <c r="H317" s="255" t="s">
        <v>1</v>
      </c>
      <c r="I317" s="257"/>
      <c r="J317" s="254"/>
      <c r="K317" s="254"/>
      <c r="L317" s="258"/>
      <c r="M317" s="259"/>
      <c r="N317" s="260"/>
      <c r="O317" s="260"/>
      <c r="P317" s="260"/>
      <c r="Q317" s="260"/>
      <c r="R317" s="260"/>
      <c r="S317" s="260"/>
      <c r="T317" s="261"/>
      <c r="U317" s="13"/>
      <c r="V317" s="13"/>
      <c r="W317" s="13"/>
      <c r="X317" s="13"/>
      <c r="Y317" s="13"/>
      <c r="Z317" s="13"/>
      <c r="AA317" s="13"/>
      <c r="AB317" s="13"/>
      <c r="AC317" s="13"/>
      <c r="AD317" s="13"/>
      <c r="AE317" s="13"/>
      <c r="AT317" s="262" t="s">
        <v>276</v>
      </c>
      <c r="AU317" s="262" t="s">
        <v>86</v>
      </c>
      <c r="AV317" s="13" t="s">
        <v>84</v>
      </c>
      <c r="AW317" s="13" t="s">
        <v>32</v>
      </c>
      <c r="AX317" s="13" t="s">
        <v>76</v>
      </c>
      <c r="AY317" s="262" t="s">
        <v>251</v>
      </c>
    </row>
    <row r="318" s="12" customFormat="1">
      <c r="A318" s="12"/>
      <c r="B318" s="242"/>
      <c r="C318" s="243"/>
      <c r="D318" s="234" t="s">
        <v>276</v>
      </c>
      <c r="E318" s="244" t="s">
        <v>1</v>
      </c>
      <c r="F318" s="245" t="s">
        <v>3616</v>
      </c>
      <c r="G318" s="243"/>
      <c r="H318" s="246">
        <v>195.67699999999999</v>
      </c>
      <c r="I318" s="247"/>
      <c r="J318" s="243"/>
      <c r="K318" s="243"/>
      <c r="L318" s="248"/>
      <c r="M318" s="249"/>
      <c r="N318" s="250"/>
      <c r="O318" s="250"/>
      <c r="P318" s="250"/>
      <c r="Q318" s="250"/>
      <c r="R318" s="250"/>
      <c r="S318" s="250"/>
      <c r="T318" s="251"/>
      <c r="U318" s="12"/>
      <c r="V318" s="12"/>
      <c r="W318" s="12"/>
      <c r="X318" s="12"/>
      <c r="Y318" s="12"/>
      <c r="Z318" s="12"/>
      <c r="AA318" s="12"/>
      <c r="AB318" s="12"/>
      <c r="AC318" s="12"/>
      <c r="AD318" s="12"/>
      <c r="AE318" s="12"/>
      <c r="AT318" s="252" t="s">
        <v>276</v>
      </c>
      <c r="AU318" s="252" t="s">
        <v>86</v>
      </c>
      <c r="AV318" s="12" t="s">
        <v>86</v>
      </c>
      <c r="AW318" s="12" t="s">
        <v>32</v>
      </c>
      <c r="AX318" s="12" t="s">
        <v>84</v>
      </c>
      <c r="AY318" s="252" t="s">
        <v>251</v>
      </c>
    </row>
    <row r="319" s="11" customFormat="1" ht="22.8" customHeight="1">
      <c r="A319" s="11"/>
      <c r="B319" s="206"/>
      <c r="C319" s="207"/>
      <c r="D319" s="208" t="s">
        <v>75</v>
      </c>
      <c r="E319" s="272" t="s">
        <v>254</v>
      </c>
      <c r="F319" s="272" t="s">
        <v>2267</v>
      </c>
      <c r="G319" s="207"/>
      <c r="H319" s="207"/>
      <c r="I319" s="210"/>
      <c r="J319" s="273">
        <f>BK319</f>
        <v>0</v>
      </c>
      <c r="K319" s="207"/>
      <c r="L319" s="212"/>
      <c r="M319" s="213"/>
      <c r="N319" s="214"/>
      <c r="O319" s="214"/>
      <c r="P319" s="215">
        <f>SUM(P320:P324)</f>
        <v>0</v>
      </c>
      <c r="Q319" s="214"/>
      <c r="R319" s="215">
        <f>SUM(R320:R324)</f>
        <v>0</v>
      </c>
      <c r="S319" s="214"/>
      <c r="T319" s="216">
        <f>SUM(T320:T324)</f>
        <v>0</v>
      </c>
      <c r="U319" s="11"/>
      <c r="V319" s="11"/>
      <c r="W319" s="11"/>
      <c r="X319" s="11"/>
      <c r="Y319" s="11"/>
      <c r="Z319" s="11"/>
      <c r="AA319" s="11"/>
      <c r="AB319" s="11"/>
      <c r="AC319" s="11"/>
      <c r="AD319" s="11"/>
      <c r="AE319" s="11"/>
      <c r="AR319" s="217" t="s">
        <v>84</v>
      </c>
      <c r="AT319" s="218" t="s">
        <v>75</v>
      </c>
      <c r="AU319" s="218" t="s">
        <v>84</v>
      </c>
      <c r="AY319" s="217" t="s">
        <v>251</v>
      </c>
      <c r="BK319" s="219">
        <f>SUM(BK320:BK324)</f>
        <v>0</v>
      </c>
    </row>
    <row r="320" s="2" customFormat="1" ht="33" customHeight="1">
      <c r="A320" s="38"/>
      <c r="B320" s="39"/>
      <c r="C320" s="220" t="s">
        <v>1442</v>
      </c>
      <c r="D320" s="220" t="s">
        <v>255</v>
      </c>
      <c r="E320" s="221" t="s">
        <v>2268</v>
      </c>
      <c r="F320" s="222" t="s">
        <v>2269</v>
      </c>
      <c r="G320" s="223" t="s">
        <v>592</v>
      </c>
      <c r="H320" s="224">
        <v>0.10000000000000001</v>
      </c>
      <c r="I320" s="225"/>
      <c r="J320" s="226">
        <f>ROUND(I320*H320,2)</f>
        <v>0</v>
      </c>
      <c r="K320" s="227"/>
      <c r="L320" s="44"/>
      <c r="M320" s="228" t="s">
        <v>1</v>
      </c>
      <c r="N320" s="229" t="s">
        <v>41</v>
      </c>
      <c r="O320" s="91"/>
      <c r="P320" s="230">
        <f>O320*H320</f>
        <v>0</v>
      </c>
      <c r="Q320" s="230">
        <v>0</v>
      </c>
      <c r="R320" s="230">
        <f>Q320*H320</f>
        <v>0</v>
      </c>
      <c r="S320" s="230">
        <v>0</v>
      </c>
      <c r="T320" s="231">
        <f>S320*H320</f>
        <v>0</v>
      </c>
      <c r="U320" s="38"/>
      <c r="V320" s="38"/>
      <c r="W320" s="38"/>
      <c r="X320" s="38"/>
      <c r="Y320" s="38"/>
      <c r="Z320" s="38"/>
      <c r="AA320" s="38"/>
      <c r="AB320" s="38"/>
      <c r="AC320" s="38"/>
      <c r="AD320" s="38"/>
      <c r="AE320" s="38"/>
      <c r="AR320" s="232" t="s">
        <v>254</v>
      </c>
      <c r="AT320" s="232" t="s">
        <v>255</v>
      </c>
      <c r="AU320" s="232" t="s">
        <v>86</v>
      </c>
      <c r="AY320" s="17" t="s">
        <v>251</v>
      </c>
      <c r="BE320" s="233">
        <f>IF(N320="základní",J320,0)</f>
        <v>0</v>
      </c>
      <c r="BF320" s="233">
        <f>IF(N320="snížená",J320,0)</f>
        <v>0</v>
      </c>
      <c r="BG320" s="233">
        <f>IF(N320="zákl. přenesená",J320,0)</f>
        <v>0</v>
      </c>
      <c r="BH320" s="233">
        <f>IF(N320="sníž. přenesená",J320,0)</f>
        <v>0</v>
      </c>
      <c r="BI320" s="233">
        <f>IF(N320="nulová",J320,0)</f>
        <v>0</v>
      </c>
      <c r="BJ320" s="17" t="s">
        <v>84</v>
      </c>
      <c r="BK320" s="233">
        <f>ROUND(I320*H320,2)</f>
        <v>0</v>
      </c>
      <c r="BL320" s="17" t="s">
        <v>254</v>
      </c>
      <c r="BM320" s="232" t="s">
        <v>3617</v>
      </c>
    </row>
    <row r="321" s="2" customFormat="1">
      <c r="A321" s="38"/>
      <c r="B321" s="39"/>
      <c r="C321" s="40"/>
      <c r="D321" s="234" t="s">
        <v>260</v>
      </c>
      <c r="E321" s="40"/>
      <c r="F321" s="235" t="s">
        <v>2271</v>
      </c>
      <c r="G321" s="40"/>
      <c r="H321" s="40"/>
      <c r="I321" s="236"/>
      <c r="J321" s="40"/>
      <c r="K321" s="40"/>
      <c r="L321" s="44"/>
      <c r="M321" s="237"/>
      <c r="N321" s="238"/>
      <c r="O321" s="91"/>
      <c r="P321" s="91"/>
      <c r="Q321" s="91"/>
      <c r="R321" s="91"/>
      <c r="S321" s="91"/>
      <c r="T321" s="92"/>
      <c r="U321" s="38"/>
      <c r="V321" s="38"/>
      <c r="W321" s="38"/>
      <c r="X321" s="38"/>
      <c r="Y321" s="38"/>
      <c r="Z321" s="38"/>
      <c r="AA321" s="38"/>
      <c r="AB321" s="38"/>
      <c r="AC321" s="38"/>
      <c r="AD321" s="38"/>
      <c r="AE321" s="38"/>
      <c r="AT321" s="17" t="s">
        <v>260</v>
      </c>
      <c r="AU321" s="17" t="s">
        <v>86</v>
      </c>
    </row>
    <row r="322" s="2" customFormat="1">
      <c r="A322" s="38"/>
      <c r="B322" s="39"/>
      <c r="C322" s="40"/>
      <c r="D322" s="240" t="s">
        <v>274</v>
      </c>
      <c r="E322" s="40"/>
      <c r="F322" s="241" t="s">
        <v>2272</v>
      </c>
      <c r="G322" s="40"/>
      <c r="H322" s="40"/>
      <c r="I322" s="236"/>
      <c r="J322" s="40"/>
      <c r="K322" s="40"/>
      <c r="L322" s="44"/>
      <c r="M322" s="237"/>
      <c r="N322" s="238"/>
      <c r="O322" s="91"/>
      <c r="P322" s="91"/>
      <c r="Q322" s="91"/>
      <c r="R322" s="91"/>
      <c r="S322" s="91"/>
      <c r="T322" s="92"/>
      <c r="U322" s="38"/>
      <c r="V322" s="38"/>
      <c r="W322" s="38"/>
      <c r="X322" s="38"/>
      <c r="Y322" s="38"/>
      <c r="Z322" s="38"/>
      <c r="AA322" s="38"/>
      <c r="AB322" s="38"/>
      <c r="AC322" s="38"/>
      <c r="AD322" s="38"/>
      <c r="AE322" s="38"/>
      <c r="AT322" s="17" t="s">
        <v>274</v>
      </c>
      <c r="AU322" s="17" t="s">
        <v>86</v>
      </c>
    </row>
    <row r="323" s="13" customFormat="1">
      <c r="A323" s="13"/>
      <c r="B323" s="253"/>
      <c r="C323" s="254"/>
      <c r="D323" s="234" t="s">
        <v>276</v>
      </c>
      <c r="E323" s="255" t="s">
        <v>1</v>
      </c>
      <c r="F323" s="256" t="s">
        <v>2273</v>
      </c>
      <c r="G323" s="254"/>
      <c r="H323" s="255" t="s">
        <v>1</v>
      </c>
      <c r="I323" s="257"/>
      <c r="J323" s="254"/>
      <c r="K323" s="254"/>
      <c r="L323" s="258"/>
      <c r="M323" s="259"/>
      <c r="N323" s="260"/>
      <c r="O323" s="260"/>
      <c r="P323" s="260"/>
      <c r="Q323" s="260"/>
      <c r="R323" s="260"/>
      <c r="S323" s="260"/>
      <c r="T323" s="261"/>
      <c r="U323" s="13"/>
      <c r="V323" s="13"/>
      <c r="W323" s="13"/>
      <c r="X323" s="13"/>
      <c r="Y323" s="13"/>
      <c r="Z323" s="13"/>
      <c r="AA323" s="13"/>
      <c r="AB323" s="13"/>
      <c r="AC323" s="13"/>
      <c r="AD323" s="13"/>
      <c r="AE323" s="13"/>
      <c r="AT323" s="262" t="s">
        <v>276</v>
      </c>
      <c r="AU323" s="262" t="s">
        <v>86</v>
      </c>
      <c r="AV323" s="13" t="s">
        <v>84</v>
      </c>
      <c r="AW323" s="13" t="s">
        <v>32</v>
      </c>
      <c r="AX323" s="13" t="s">
        <v>76</v>
      </c>
      <c r="AY323" s="262" t="s">
        <v>251</v>
      </c>
    </row>
    <row r="324" s="12" customFormat="1">
      <c r="A324" s="12"/>
      <c r="B324" s="242"/>
      <c r="C324" s="243"/>
      <c r="D324" s="234" t="s">
        <v>276</v>
      </c>
      <c r="E324" s="244" t="s">
        <v>1</v>
      </c>
      <c r="F324" s="245" t="s">
        <v>3618</v>
      </c>
      <c r="G324" s="243"/>
      <c r="H324" s="246">
        <v>0.10000000000000001</v>
      </c>
      <c r="I324" s="247"/>
      <c r="J324" s="243"/>
      <c r="K324" s="243"/>
      <c r="L324" s="248"/>
      <c r="M324" s="249"/>
      <c r="N324" s="250"/>
      <c r="O324" s="250"/>
      <c r="P324" s="250"/>
      <c r="Q324" s="250"/>
      <c r="R324" s="250"/>
      <c r="S324" s="250"/>
      <c r="T324" s="251"/>
      <c r="U324" s="12"/>
      <c r="V324" s="12"/>
      <c r="W324" s="12"/>
      <c r="X324" s="12"/>
      <c r="Y324" s="12"/>
      <c r="Z324" s="12"/>
      <c r="AA324" s="12"/>
      <c r="AB324" s="12"/>
      <c r="AC324" s="12"/>
      <c r="AD324" s="12"/>
      <c r="AE324" s="12"/>
      <c r="AT324" s="252" t="s">
        <v>276</v>
      </c>
      <c r="AU324" s="252" t="s">
        <v>86</v>
      </c>
      <c r="AV324" s="12" t="s">
        <v>86</v>
      </c>
      <c r="AW324" s="12" t="s">
        <v>32</v>
      </c>
      <c r="AX324" s="12" t="s">
        <v>84</v>
      </c>
      <c r="AY324" s="252" t="s">
        <v>251</v>
      </c>
    </row>
    <row r="325" s="11" customFormat="1" ht="22.8" customHeight="1">
      <c r="A325" s="11"/>
      <c r="B325" s="206"/>
      <c r="C325" s="207"/>
      <c r="D325" s="208" t="s">
        <v>75</v>
      </c>
      <c r="E325" s="272" t="s">
        <v>282</v>
      </c>
      <c r="F325" s="272" t="s">
        <v>1501</v>
      </c>
      <c r="G325" s="207"/>
      <c r="H325" s="207"/>
      <c r="I325" s="210"/>
      <c r="J325" s="273">
        <f>BK325</f>
        <v>0</v>
      </c>
      <c r="K325" s="207"/>
      <c r="L325" s="212"/>
      <c r="M325" s="213"/>
      <c r="N325" s="214"/>
      <c r="O325" s="214"/>
      <c r="P325" s="215">
        <f>SUM(P326:P377)</f>
        <v>0</v>
      </c>
      <c r="Q325" s="214"/>
      <c r="R325" s="215">
        <f>SUM(R326:R377)</f>
        <v>0.0071999999999999998</v>
      </c>
      <c r="S325" s="214"/>
      <c r="T325" s="216">
        <f>SUM(T326:T377)</f>
        <v>0</v>
      </c>
      <c r="U325" s="11"/>
      <c r="V325" s="11"/>
      <c r="W325" s="11"/>
      <c r="X325" s="11"/>
      <c r="Y325" s="11"/>
      <c r="Z325" s="11"/>
      <c r="AA325" s="11"/>
      <c r="AB325" s="11"/>
      <c r="AC325" s="11"/>
      <c r="AD325" s="11"/>
      <c r="AE325" s="11"/>
      <c r="AR325" s="217" t="s">
        <v>84</v>
      </c>
      <c r="AT325" s="218" t="s">
        <v>75</v>
      </c>
      <c r="AU325" s="218" t="s">
        <v>84</v>
      </c>
      <c r="AY325" s="217" t="s">
        <v>251</v>
      </c>
      <c r="BK325" s="219">
        <f>SUM(BK326:BK377)</f>
        <v>0</v>
      </c>
    </row>
    <row r="326" s="2" customFormat="1" ht="24.15" customHeight="1">
      <c r="A326" s="38"/>
      <c r="B326" s="39"/>
      <c r="C326" s="220" t="s">
        <v>1449</v>
      </c>
      <c r="D326" s="220" t="s">
        <v>255</v>
      </c>
      <c r="E326" s="221" t="s">
        <v>1503</v>
      </c>
      <c r="F326" s="222" t="s">
        <v>1504</v>
      </c>
      <c r="G326" s="223" t="s">
        <v>409</v>
      </c>
      <c r="H326" s="224">
        <v>537.5</v>
      </c>
      <c r="I326" s="225"/>
      <c r="J326" s="226">
        <f>ROUND(I326*H326,2)</f>
        <v>0</v>
      </c>
      <c r="K326" s="227"/>
      <c r="L326" s="44"/>
      <c r="M326" s="228" t="s">
        <v>1</v>
      </c>
      <c r="N326" s="229" t="s">
        <v>41</v>
      </c>
      <c r="O326" s="91"/>
      <c r="P326" s="230">
        <f>O326*H326</f>
        <v>0</v>
      </c>
      <c r="Q326" s="230">
        <v>0</v>
      </c>
      <c r="R326" s="230">
        <f>Q326*H326</f>
        <v>0</v>
      </c>
      <c r="S326" s="230">
        <v>0</v>
      </c>
      <c r="T326" s="231">
        <f>S326*H326</f>
        <v>0</v>
      </c>
      <c r="U326" s="38"/>
      <c r="V326" s="38"/>
      <c r="W326" s="38"/>
      <c r="X326" s="38"/>
      <c r="Y326" s="38"/>
      <c r="Z326" s="38"/>
      <c r="AA326" s="38"/>
      <c r="AB326" s="38"/>
      <c r="AC326" s="38"/>
      <c r="AD326" s="38"/>
      <c r="AE326" s="38"/>
      <c r="AR326" s="232" t="s">
        <v>254</v>
      </c>
      <c r="AT326" s="232" t="s">
        <v>255</v>
      </c>
      <c r="AU326" s="232" t="s">
        <v>86</v>
      </c>
      <c r="AY326" s="17" t="s">
        <v>251</v>
      </c>
      <c r="BE326" s="233">
        <f>IF(N326="základní",J326,0)</f>
        <v>0</v>
      </c>
      <c r="BF326" s="233">
        <f>IF(N326="snížená",J326,0)</f>
        <v>0</v>
      </c>
      <c r="BG326" s="233">
        <f>IF(N326="zákl. přenesená",J326,0)</f>
        <v>0</v>
      </c>
      <c r="BH326" s="233">
        <f>IF(N326="sníž. přenesená",J326,0)</f>
        <v>0</v>
      </c>
      <c r="BI326" s="233">
        <f>IF(N326="nulová",J326,0)</f>
        <v>0</v>
      </c>
      <c r="BJ326" s="17" t="s">
        <v>84</v>
      </c>
      <c r="BK326" s="233">
        <f>ROUND(I326*H326,2)</f>
        <v>0</v>
      </c>
      <c r="BL326" s="17" t="s">
        <v>254</v>
      </c>
      <c r="BM326" s="232" t="s">
        <v>3619</v>
      </c>
    </row>
    <row r="327" s="2" customFormat="1">
      <c r="A327" s="38"/>
      <c r="B327" s="39"/>
      <c r="C327" s="40"/>
      <c r="D327" s="234" t="s">
        <v>260</v>
      </c>
      <c r="E327" s="40"/>
      <c r="F327" s="235" t="s">
        <v>1506</v>
      </c>
      <c r="G327" s="40"/>
      <c r="H327" s="40"/>
      <c r="I327" s="236"/>
      <c r="J327" s="40"/>
      <c r="K327" s="40"/>
      <c r="L327" s="44"/>
      <c r="M327" s="237"/>
      <c r="N327" s="238"/>
      <c r="O327" s="91"/>
      <c r="P327" s="91"/>
      <c r="Q327" s="91"/>
      <c r="R327" s="91"/>
      <c r="S327" s="91"/>
      <c r="T327" s="92"/>
      <c r="U327" s="38"/>
      <c r="V327" s="38"/>
      <c r="W327" s="38"/>
      <c r="X327" s="38"/>
      <c r="Y327" s="38"/>
      <c r="Z327" s="38"/>
      <c r="AA327" s="38"/>
      <c r="AB327" s="38"/>
      <c r="AC327" s="38"/>
      <c r="AD327" s="38"/>
      <c r="AE327" s="38"/>
      <c r="AT327" s="17" t="s">
        <v>260</v>
      </c>
      <c r="AU327" s="17" t="s">
        <v>86</v>
      </c>
    </row>
    <row r="328" s="2" customFormat="1">
      <c r="A328" s="38"/>
      <c r="B328" s="39"/>
      <c r="C328" s="40"/>
      <c r="D328" s="240" t="s">
        <v>274</v>
      </c>
      <c r="E328" s="40"/>
      <c r="F328" s="241" t="s">
        <v>1507</v>
      </c>
      <c r="G328" s="40"/>
      <c r="H328" s="40"/>
      <c r="I328" s="236"/>
      <c r="J328" s="40"/>
      <c r="K328" s="40"/>
      <c r="L328" s="44"/>
      <c r="M328" s="237"/>
      <c r="N328" s="238"/>
      <c r="O328" s="91"/>
      <c r="P328" s="91"/>
      <c r="Q328" s="91"/>
      <c r="R328" s="91"/>
      <c r="S328" s="91"/>
      <c r="T328" s="92"/>
      <c r="U328" s="38"/>
      <c r="V328" s="38"/>
      <c r="W328" s="38"/>
      <c r="X328" s="38"/>
      <c r="Y328" s="38"/>
      <c r="Z328" s="38"/>
      <c r="AA328" s="38"/>
      <c r="AB328" s="38"/>
      <c r="AC328" s="38"/>
      <c r="AD328" s="38"/>
      <c r="AE328" s="38"/>
      <c r="AT328" s="17" t="s">
        <v>274</v>
      </c>
      <c r="AU328" s="17" t="s">
        <v>86</v>
      </c>
    </row>
    <row r="329" s="13" customFormat="1">
      <c r="A329" s="13"/>
      <c r="B329" s="253"/>
      <c r="C329" s="254"/>
      <c r="D329" s="234" t="s">
        <v>276</v>
      </c>
      <c r="E329" s="255" t="s">
        <v>1</v>
      </c>
      <c r="F329" s="256" t="s">
        <v>1508</v>
      </c>
      <c r="G329" s="254"/>
      <c r="H329" s="255" t="s">
        <v>1</v>
      </c>
      <c r="I329" s="257"/>
      <c r="J329" s="254"/>
      <c r="K329" s="254"/>
      <c r="L329" s="258"/>
      <c r="M329" s="259"/>
      <c r="N329" s="260"/>
      <c r="O329" s="260"/>
      <c r="P329" s="260"/>
      <c r="Q329" s="260"/>
      <c r="R329" s="260"/>
      <c r="S329" s="260"/>
      <c r="T329" s="261"/>
      <c r="U329" s="13"/>
      <c r="V329" s="13"/>
      <c r="W329" s="13"/>
      <c r="X329" s="13"/>
      <c r="Y329" s="13"/>
      <c r="Z329" s="13"/>
      <c r="AA329" s="13"/>
      <c r="AB329" s="13"/>
      <c r="AC329" s="13"/>
      <c r="AD329" s="13"/>
      <c r="AE329" s="13"/>
      <c r="AT329" s="262" t="s">
        <v>276</v>
      </c>
      <c r="AU329" s="262" t="s">
        <v>86</v>
      </c>
      <c r="AV329" s="13" t="s">
        <v>84</v>
      </c>
      <c r="AW329" s="13" t="s">
        <v>32</v>
      </c>
      <c r="AX329" s="13" t="s">
        <v>76</v>
      </c>
      <c r="AY329" s="262" t="s">
        <v>251</v>
      </c>
    </row>
    <row r="330" s="12" customFormat="1">
      <c r="A330" s="12"/>
      <c r="B330" s="242"/>
      <c r="C330" s="243"/>
      <c r="D330" s="234" t="s">
        <v>276</v>
      </c>
      <c r="E330" s="244" t="s">
        <v>1</v>
      </c>
      <c r="F330" s="245" t="s">
        <v>3620</v>
      </c>
      <c r="G330" s="243"/>
      <c r="H330" s="246">
        <v>356.25</v>
      </c>
      <c r="I330" s="247"/>
      <c r="J330" s="243"/>
      <c r="K330" s="243"/>
      <c r="L330" s="248"/>
      <c r="M330" s="249"/>
      <c r="N330" s="250"/>
      <c r="O330" s="250"/>
      <c r="P330" s="250"/>
      <c r="Q330" s="250"/>
      <c r="R330" s="250"/>
      <c r="S330" s="250"/>
      <c r="T330" s="251"/>
      <c r="U330" s="12"/>
      <c r="V330" s="12"/>
      <c r="W330" s="12"/>
      <c r="X330" s="12"/>
      <c r="Y330" s="12"/>
      <c r="Z330" s="12"/>
      <c r="AA330" s="12"/>
      <c r="AB330" s="12"/>
      <c r="AC330" s="12"/>
      <c r="AD330" s="12"/>
      <c r="AE330" s="12"/>
      <c r="AT330" s="252" t="s">
        <v>276</v>
      </c>
      <c r="AU330" s="252" t="s">
        <v>86</v>
      </c>
      <c r="AV330" s="12" t="s">
        <v>86</v>
      </c>
      <c r="AW330" s="12" t="s">
        <v>32</v>
      </c>
      <c r="AX330" s="12" t="s">
        <v>76</v>
      </c>
      <c r="AY330" s="252" t="s">
        <v>251</v>
      </c>
    </row>
    <row r="331" s="12" customFormat="1">
      <c r="A331" s="12"/>
      <c r="B331" s="242"/>
      <c r="C331" s="243"/>
      <c r="D331" s="234" t="s">
        <v>276</v>
      </c>
      <c r="E331" s="244" t="s">
        <v>1</v>
      </c>
      <c r="F331" s="245" t="s">
        <v>3621</v>
      </c>
      <c r="G331" s="243"/>
      <c r="H331" s="246">
        <v>181.25</v>
      </c>
      <c r="I331" s="247"/>
      <c r="J331" s="243"/>
      <c r="K331" s="243"/>
      <c r="L331" s="248"/>
      <c r="M331" s="249"/>
      <c r="N331" s="250"/>
      <c r="O331" s="250"/>
      <c r="P331" s="250"/>
      <c r="Q331" s="250"/>
      <c r="R331" s="250"/>
      <c r="S331" s="250"/>
      <c r="T331" s="251"/>
      <c r="U331" s="12"/>
      <c r="V331" s="12"/>
      <c r="W331" s="12"/>
      <c r="X331" s="12"/>
      <c r="Y331" s="12"/>
      <c r="Z331" s="12"/>
      <c r="AA331" s="12"/>
      <c r="AB331" s="12"/>
      <c r="AC331" s="12"/>
      <c r="AD331" s="12"/>
      <c r="AE331" s="12"/>
      <c r="AT331" s="252" t="s">
        <v>276</v>
      </c>
      <c r="AU331" s="252" t="s">
        <v>86</v>
      </c>
      <c r="AV331" s="12" t="s">
        <v>86</v>
      </c>
      <c r="AW331" s="12" t="s">
        <v>32</v>
      </c>
      <c r="AX331" s="12" t="s">
        <v>76</v>
      </c>
      <c r="AY331" s="252" t="s">
        <v>251</v>
      </c>
    </row>
    <row r="332" s="15" customFormat="1">
      <c r="A332" s="15"/>
      <c r="B332" s="274"/>
      <c r="C332" s="275"/>
      <c r="D332" s="234" t="s">
        <v>276</v>
      </c>
      <c r="E332" s="276" t="s">
        <v>1</v>
      </c>
      <c r="F332" s="277" t="s">
        <v>423</v>
      </c>
      <c r="G332" s="275"/>
      <c r="H332" s="278">
        <v>537.5</v>
      </c>
      <c r="I332" s="279"/>
      <c r="J332" s="275"/>
      <c r="K332" s="275"/>
      <c r="L332" s="280"/>
      <c r="M332" s="281"/>
      <c r="N332" s="282"/>
      <c r="O332" s="282"/>
      <c r="P332" s="282"/>
      <c r="Q332" s="282"/>
      <c r="R332" s="282"/>
      <c r="S332" s="282"/>
      <c r="T332" s="283"/>
      <c r="U332" s="15"/>
      <c r="V332" s="15"/>
      <c r="W332" s="15"/>
      <c r="X332" s="15"/>
      <c r="Y332" s="15"/>
      <c r="Z332" s="15"/>
      <c r="AA332" s="15"/>
      <c r="AB332" s="15"/>
      <c r="AC332" s="15"/>
      <c r="AD332" s="15"/>
      <c r="AE332" s="15"/>
      <c r="AT332" s="284" t="s">
        <v>276</v>
      </c>
      <c r="AU332" s="284" t="s">
        <v>86</v>
      </c>
      <c r="AV332" s="15" t="s">
        <v>254</v>
      </c>
      <c r="AW332" s="15" t="s">
        <v>32</v>
      </c>
      <c r="AX332" s="15" t="s">
        <v>84</v>
      </c>
      <c r="AY332" s="284" t="s">
        <v>251</v>
      </c>
    </row>
    <row r="333" s="2" customFormat="1" ht="24.15" customHeight="1">
      <c r="A333" s="38"/>
      <c r="B333" s="39"/>
      <c r="C333" s="220" t="s">
        <v>1455</v>
      </c>
      <c r="D333" s="220" t="s">
        <v>255</v>
      </c>
      <c r="E333" s="221" t="s">
        <v>1511</v>
      </c>
      <c r="F333" s="222" t="s">
        <v>1512</v>
      </c>
      <c r="G333" s="223" t="s">
        <v>409</v>
      </c>
      <c r="H333" s="224">
        <v>537.5</v>
      </c>
      <c r="I333" s="225"/>
      <c r="J333" s="226">
        <f>ROUND(I333*H333,2)</f>
        <v>0</v>
      </c>
      <c r="K333" s="227"/>
      <c r="L333" s="44"/>
      <c r="M333" s="228" t="s">
        <v>1</v>
      </c>
      <c r="N333" s="229" t="s">
        <v>41</v>
      </c>
      <c r="O333" s="91"/>
      <c r="P333" s="230">
        <f>O333*H333</f>
        <v>0</v>
      </c>
      <c r="Q333" s="230">
        <v>0</v>
      </c>
      <c r="R333" s="230">
        <f>Q333*H333</f>
        <v>0</v>
      </c>
      <c r="S333" s="230">
        <v>0</v>
      </c>
      <c r="T333" s="231">
        <f>S333*H333</f>
        <v>0</v>
      </c>
      <c r="U333" s="38"/>
      <c r="V333" s="38"/>
      <c r="W333" s="38"/>
      <c r="X333" s="38"/>
      <c r="Y333" s="38"/>
      <c r="Z333" s="38"/>
      <c r="AA333" s="38"/>
      <c r="AB333" s="38"/>
      <c r="AC333" s="38"/>
      <c r="AD333" s="38"/>
      <c r="AE333" s="38"/>
      <c r="AR333" s="232" t="s">
        <v>254</v>
      </c>
      <c r="AT333" s="232" t="s">
        <v>255</v>
      </c>
      <c r="AU333" s="232" t="s">
        <v>86</v>
      </c>
      <c r="AY333" s="17" t="s">
        <v>251</v>
      </c>
      <c r="BE333" s="233">
        <f>IF(N333="základní",J333,0)</f>
        <v>0</v>
      </c>
      <c r="BF333" s="233">
        <f>IF(N333="snížená",J333,0)</f>
        <v>0</v>
      </c>
      <c r="BG333" s="233">
        <f>IF(N333="zákl. přenesená",J333,0)</f>
        <v>0</v>
      </c>
      <c r="BH333" s="233">
        <f>IF(N333="sníž. přenesená",J333,0)</f>
        <v>0</v>
      </c>
      <c r="BI333" s="233">
        <f>IF(N333="nulová",J333,0)</f>
        <v>0</v>
      </c>
      <c r="BJ333" s="17" t="s">
        <v>84</v>
      </c>
      <c r="BK333" s="233">
        <f>ROUND(I333*H333,2)</f>
        <v>0</v>
      </c>
      <c r="BL333" s="17" t="s">
        <v>254</v>
      </c>
      <c r="BM333" s="232" t="s">
        <v>3622</v>
      </c>
    </row>
    <row r="334" s="2" customFormat="1">
      <c r="A334" s="38"/>
      <c r="B334" s="39"/>
      <c r="C334" s="40"/>
      <c r="D334" s="234" t="s">
        <v>260</v>
      </c>
      <c r="E334" s="40"/>
      <c r="F334" s="235" t="s">
        <v>1514</v>
      </c>
      <c r="G334" s="40"/>
      <c r="H334" s="40"/>
      <c r="I334" s="236"/>
      <c r="J334" s="40"/>
      <c r="K334" s="40"/>
      <c r="L334" s="44"/>
      <c r="M334" s="237"/>
      <c r="N334" s="238"/>
      <c r="O334" s="91"/>
      <c r="P334" s="91"/>
      <c r="Q334" s="91"/>
      <c r="R334" s="91"/>
      <c r="S334" s="91"/>
      <c r="T334" s="92"/>
      <c r="U334" s="38"/>
      <c r="V334" s="38"/>
      <c r="W334" s="38"/>
      <c r="X334" s="38"/>
      <c r="Y334" s="38"/>
      <c r="Z334" s="38"/>
      <c r="AA334" s="38"/>
      <c r="AB334" s="38"/>
      <c r="AC334" s="38"/>
      <c r="AD334" s="38"/>
      <c r="AE334" s="38"/>
      <c r="AT334" s="17" t="s">
        <v>260</v>
      </c>
      <c r="AU334" s="17" t="s">
        <v>86</v>
      </c>
    </row>
    <row r="335" s="2" customFormat="1">
      <c r="A335" s="38"/>
      <c r="B335" s="39"/>
      <c r="C335" s="40"/>
      <c r="D335" s="240" t="s">
        <v>274</v>
      </c>
      <c r="E335" s="40"/>
      <c r="F335" s="241" t="s">
        <v>1515</v>
      </c>
      <c r="G335" s="40"/>
      <c r="H335" s="40"/>
      <c r="I335" s="236"/>
      <c r="J335" s="40"/>
      <c r="K335" s="40"/>
      <c r="L335" s="44"/>
      <c r="M335" s="237"/>
      <c r="N335" s="238"/>
      <c r="O335" s="91"/>
      <c r="P335" s="91"/>
      <c r="Q335" s="91"/>
      <c r="R335" s="91"/>
      <c r="S335" s="91"/>
      <c r="T335" s="92"/>
      <c r="U335" s="38"/>
      <c r="V335" s="38"/>
      <c r="W335" s="38"/>
      <c r="X335" s="38"/>
      <c r="Y335" s="38"/>
      <c r="Z335" s="38"/>
      <c r="AA335" s="38"/>
      <c r="AB335" s="38"/>
      <c r="AC335" s="38"/>
      <c r="AD335" s="38"/>
      <c r="AE335" s="38"/>
      <c r="AT335" s="17" t="s">
        <v>274</v>
      </c>
      <c r="AU335" s="17" t="s">
        <v>86</v>
      </c>
    </row>
    <row r="336" s="13" customFormat="1">
      <c r="A336" s="13"/>
      <c r="B336" s="253"/>
      <c r="C336" s="254"/>
      <c r="D336" s="234" t="s">
        <v>276</v>
      </c>
      <c r="E336" s="255" t="s">
        <v>1</v>
      </c>
      <c r="F336" s="256" t="s">
        <v>1516</v>
      </c>
      <c r="G336" s="254"/>
      <c r="H336" s="255" t="s">
        <v>1</v>
      </c>
      <c r="I336" s="257"/>
      <c r="J336" s="254"/>
      <c r="K336" s="254"/>
      <c r="L336" s="258"/>
      <c r="M336" s="259"/>
      <c r="N336" s="260"/>
      <c r="O336" s="260"/>
      <c r="P336" s="260"/>
      <c r="Q336" s="260"/>
      <c r="R336" s="260"/>
      <c r="S336" s="260"/>
      <c r="T336" s="261"/>
      <c r="U336" s="13"/>
      <c r="V336" s="13"/>
      <c r="W336" s="13"/>
      <c r="X336" s="13"/>
      <c r="Y336" s="13"/>
      <c r="Z336" s="13"/>
      <c r="AA336" s="13"/>
      <c r="AB336" s="13"/>
      <c r="AC336" s="13"/>
      <c r="AD336" s="13"/>
      <c r="AE336" s="13"/>
      <c r="AT336" s="262" t="s">
        <v>276</v>
      </c>
      <c r="AU336" s="262" t="s">
        <v>86</v>
      </c>
      <c r="AV336" s="13" t="s">
        <v>84</v>
      </c>
      <c r="AW336" s="13" t="s">
        <v>32</v>
      </c>
      <c r="AX336" s="13" t="s">
        <v>76</v>
      </c>
      <c r="AY336" s="262" t="s">
        <v>251</v>
      </c>
    </row>
    <row r="337" s="12" customFormat="1">
      <c r="A337" s="12"/>
      <c r="B337" s="242"/>
      <c r="C337" s="243"/>
      <c r="D337" s="234" t="s">
        <v>276</v>
      </c>
      <c r="E337" s="244" t="s">
        <v>1</v>
      </c>
      <c r="F337" s="245" t="s">
        <v>3620</v>
      </c>
      <c r="G337" s="243"/>
      <c r="H337" s="246">
        <v>356.25</v>
      </c>
      <c r="I337" s="247"/>
      <c r="J337" s="243"/>
      <c r="K337" s="243"/>
      <c r="L337" s="248"/>
      <c r="M337" s="249"/>
      <c r="N337" s="250"/>
      <c r="O337" s="250"/>
      <c r="P337" s="250"/>
      <c r="Q337" s="250"/>
      <c r="R337" s="250"/>
      <c r="S337" s="250"/>
      <c r="T337" s="251"/>
      <c r="U337" s="12"/>
      <c r="V337" s="12"/>
      <c r="W337" s="12"/>
      <c r="X337" s="12"/>
      <c r="Y337" s="12"/>
      <c r="Z337" s="12"/>
      <c r="AA337" s="12"/>
      <c r="AB337" s="12"/>
      <c r="AC337" s="12"/>
      <c r="AD337" s="12"/>
      <c r="AE337" s="12"/>
      <c r="AT337" s="252" t="s">
        <v>276</v>
      </c>
      <c r="AU337" s="252" t="s">
        <v>86</v>
      </c>
      <c r="AV337" s="12" t="s">
        <v>86</v>
      </c>
      <c r="AW337" s="12" t="s">
        <v>32</v>
      </c>
      <c r="AX337" s="12" t="s">
        <v>76</v>
      </c>
      <c r="AY337" s="252" t="s">
        <v>251</v>
      </c>
    </row>
    <row r="338" s="12" customFormat="1">
      <c r="A338" s="12"/>
      <c r="B338" s="242"/>
      <c r="C338" s="243"/>
      <c r="D338" s="234" t="s">
        <v>276</v>
      </c>
      <c r="E338" s="244" t="s">
        <v>1</v>
      </c>
      <c r="F338" s="245" t="s">
        <v>3621</v>
      </c>
      <c r="G338" s="243"/>
      <c r="H338" s="246">
        <v>181.25</v>
      </c>
      <c r="I338" s="247"/>
      <c r="J338" s="243"/>
      <c r="K338" s="243"/>
      <c r="L338" s="248"/>
      <c r="M338" s="249"/>
      <c r="N338" s="250"/>
      <c r="O338" s="250"/>
      <c r="P338" s="250"/>
      <c r="Q338" s="250"/>
      <c r="R338" s="250"/>
      <c r="S338" s="250"/>
      <c r="T338" s="251"/>
      <c r="U338" s="12"/>
      <c r="V338" s="12"/>
      <c r="W338" s="12"/>
      <c r="X338" s="12"/>
      <c r="Y338" s="12"/>
      <c r="Z338" s="12"/>
      <c r="AA338" s="12"/>
      <c r="AB338" s="12"/>
      <c r="AC338" s="12"/>
      <c r="AD338" s="12"/>
      <c r="AE338" s="12"/>
      <c r="AT338" s="252" t="s">
        <v>276</v>
      </c>
      <c r="AU338" s="252" t="s">
        <v>86</v>
      </c>
      <c r="AV338" s="12" t="s">
        <v>86</v>
      </c>
      <c r="AW338" s="12" t="s">
        <v>32</v>
      </c>
      <c r="AX338" s="12" t="s">
        <v>76</v>
      </c>
      <c r="AY338" s="252" t="s">
        <v>251</v>
      </c>
    </row>
    <row r="339" s="15" customFormat="1">
      <c r="A339" s="15"/>
      <c r="B339" s="274"/>
      <c r="C339" s="275"/>
      <c r="D339" s="234" t="s">
        <v>276</v>
      </c>
      <c r="E339" s="276" t="s">
        <v>1</v>
      </c>
      <c r="F339" s="277" t="s">
        <v>423</v>
      </c>
      <c r="G339" s="275"/>
      <c r="H339" s="278">
        <v>537.5</v>
      </c>
      <c r="I339" s="279"/>
      <c r="J339" s="275"/>
      <c r="K339" s="275"/>
      <c r="L339" s="280"/>
      <c r="M339" s="281"/>
      <c r="N339" s="282"/>
      <c r="O339" s="282"/>
      <c r="P339" s="282"/>
      <c r="Q339" s="282"/>
      <c r="R339" s="282"/>
      <c r="S339" s="282"/>
      <c r="T339" s="283"/>
      <c r="U339" s="15"/>
      <c r="V339" s="15"/>
      <c r="W339" s="15"/>
      <c r="X339" s="15"/>
      <c r="Y339" s="15"/>
      <c r="Z339" s="15"/>
      <c r="AA339" s="15"/>
      <c r="AB339" s="15"/>
      <c r="AC339" s="15"/>
      <c r="AD339" s="15"/>
      <c r="AE339" s="15"/>
      <c r="AT339" s="284" t="s">
        <v>276</v>
      </c>
      <c r="AU339" s="284" t="s">
        <v>86</v>
      </c>
      <c r="AV339" s="15" t="s">
        <v>254</v>
      </c>
      <c r="AW339" s="15" t="s">
        <v>32</v>
      </c>
      <c r="AX339" s="15" t="s">
        <v>84</v>
      </c>
      <c r="AY339" s="284" t="s">
        <v>251</v>
      </c>
    </row>
    <row r="340" s="2" customFormat="1" ht="24.15" customHeight="1">
      <c r="A340" s="38"/>
      <c r="B340" s="39"/>
      <c r="C340" s="220" t="s">
        <v>1462</v>
      </c>
      <c r="D340" s="220" t="s">
        <v>255</v>
      </c>
      <c r="E340" s="221" t="s">
        <v>3623</v>
      </c>
      <c r="F340" s="222" t="s">
        <v>3624</v>
      </c>
      <c r="G340" s="223" t="s">
        <v>409</v>
      </c>
      <c r="H340" s="224">
        <v>145</v>
      </c>
      <c r="I340" s="225"/>
      <c r="J340" s="226">
        <f>ROUND(I340*H340,2)</f>
        <v>0</v>
      </c>
      <c r="K340" s="227"/>
      <c r="L340" s="44"/>
      <c r="M340" s="228" t="s">
        <v>1</v>
      </c>
      <c r="N340" s="229" t="s">
        <v>41</v>
      </c>
      <c r="O340" s="91"/>
      <c r="P340" s="230">
        <f>O340*H340</f>
        <v>0</v>
      </c>
      <c r="Q340" s="230">
        <v>0</v>
      </c>
      <c r="R340" s="230">
        <f>Q340*H340</f>
        <v>0</v>
      </c>
      <c r="S340" s="230">
        <v>0</v>
      </c>
      <c r="T340" s="231">
        <f>S340*H340</f>
        <v>0</v>
      </c>
      <c r="U340" s="38"/>
      <c r="V340" s="38"/>
      <c r="W340" s="38"/>
      <c r="X340" s="38"/>
      <c r="Y340" s="38"/>
      <c r="Z340" s="38"/>
      <c r="AA340" s="38"/>
      <c r="AB340" s="38"/>
      <c r="AC340" s="38"/>
      <c r="AD340" s="38"/>
      <c r="AE340" s="38"/>
      <c r="AR340" s="232" t="s">
        <v>254</v>
      </c>
      <c r="AT340" s="232" t="s">
        <v>255</v>
      </c>
      <c r="AU340" s="232" t="s">
        <v>86</v>
      </c>
      <c r="AY340" s="17" t="s">
        <v>251</v>
      </c>
      <c r="BE340" s="233">
        <f>IF(N340="základní",J340,0)</f>
        <v>0</v>
      </c>
      <c r="BF340" s="233">
        <f>IF(N340="snížená",J340,0)</f>
        <v>0</v>
      </c>
      <c r="BG340" s="233">
        <f>IF(N340="zákl. přenesená",J340,0)</f>
        <v>0</v>
      </c>
      <c r="BH340" s="233">
        <f>IF(N340="sníž. přenesená",J340,0)</f>
        <v>0</v>
      </c>
      <c r="BI340" s="233">
        <f>IF(N340="nulová",J340,0)</f>
        <v>0</v>
      </c>
      <c r="BJ340" s="17" t="s">
        <v>84</v>
      </c>
      <c r="BK340" s="233">
        <f>ROUND(I340*H340,2)</f>
        <v>0</v>
      </c>
      <c r="BL340" s="17" t="s">
        <v>254</v>
      </c>
      <c r="BM340" s="232" t="s">
        <v>3625</v>
      </c>
    </row>
    <row r="341" s="2" customFormat="1">
      <c r="A341" s="38"/>
      <c r="B341" s="39"/>
      <c r="C341" s="40"/>
      <c r="D341" s="234" t="s">
        <v>260</v>
      </c>
      <c r="E341" s="40"/>
      <c r="F341" s="235" t="s">
        <v>3626</v>
      </c>
      <c r="G341" s="40"/>
      <c r="H341" s="40"/>
      <c r="I341" s="236"/>
      <c r="J341" s="40"/>
      <c r="K341" s="40"/>
      <c r="L341" s="44"/>
      <c r="M341" s="237"/>
      <c r="N341" s="238"/>
      <c r="O341" s="91"/>
      <c r="P341" s="91"/>
      <c r="Q341" s="91"/>
      <c r="R341" s="91"/>
      <c r="S341" s="91"/>
      <c r="T341" s="92"/>
      <c r="U341" s="38"/>
      <c r="V341" s="38"/>
      <c r="W341" s="38"/>
      <c r="X341" s="38"/>
      <c r="Y341" s="38"/>
      <c r="Z341" s="38"/>
      <c r="AA341" s="38"/>
      <c r="AB341" s="38"/>
      <c r="AC341" s="38"/>
      <c r="AD341" s="38"/>
      <c r="AE341" s="38"/>
      <c r="AT341" s="17" t="s">
        <v>260</v>
      </c>
      <c r="AU341" s="17" t="s">
        <v>86</v>
      </c>
    </row>
    <row r="342" s="2" customFormat="1">
      <c r="A342" s="38"/>
      <c r="B342" s="39"/>
      <c r="C342" s="40"/>
      <c r="D342" s="240" t="s">
        <v>274</v>
      </c>
      <c r="E342" s="40"/>
      <c r="F342" s="241" t="s">
        <v>3627</v>
      </c>
      <c r="G342" s="40"/>
      <c r="H342" s="40"/>
      <c r="I342" s="236"/>
      <c r="J342" s="40"/>
      <c r="K342" s="40"/>
      <c r="L342" s="44"/>
      <c r="M342" s="237"/>
      <c r="N342" s="238"/>
      <c r="O342" s="91"/>
      <c r="P342" s="91"/>
      <c r="Q342" s="91"/>
      <c r="R342" s="91"/>
      <c r="S342" s="91"/>
      <c r="T342" s="92"/>
      <c r="U342" s="38"/>
      <c r="V342" s="38"/>
      <c r="W342" s="38"/>
      <c r="X342" s="38"/>
      <c r="Y342" s="38"/>
      <c r="Z342" s="38"/>
      <c r="AA342" s="38"/>
      <c r="AB342" s="38"/>
      <c r="AC342" s="38"/>
      <c r="AD342" s="38"/>
      <c r="AE342" s="38"/>
      <c r="AT342" s="17" t="s">
        <v>274</v>
      </c>
      <c r="AU342" s="17" t="s">
        <v>86</v>
      </c>
    </row>
    <row r="343" s="12" customFormat="1">
      <c r="A343" s="12"/>
      <c r="B343" s="242"/>
      <c r="C343" s="243"/>
      <c r="D343" s="234" t="s">
        <v>276</v>
      </c>
      <c r="E343" s="244" t="s">
        <v>1</v>
      </c>
      <c r="F343" s="245" t="s">
        <v>3628</v>
      </c>
      <c r="G343" s="243"/>
      <c r="H343" s="246">
        <v>145</v>
      </c>
      <c r="I343" s="247"/>
      <c r="J343" s="243"/>
      <c r="K343" s="243"/>
      <c r="L343" s="248"/>
      <c r="M343" s="249"/>
      <c r="N343" s="250"/>
      <c r="O343" s="250"/>
      <c r="P343" s="250"/>
      <c r="Q343" s="250"/>
      <c r="R343" s="250"/>
      <c r="S343" s="250"/>
      <c r="T343" s="251"/>
      <c r="U343" s="12"/>
      <c r="V343" s="12"/>
      <c r="W343" s="12"/>
      <c r="X343" s="12"/>
      <c r="Y343" s="12"/>
      <c r="Z343" s="12"/>
      <c r="AA343" s="12"/>
      <c r="AB343" s="12"/>
      <c r="AC343" s="12"/>
      <c r="AD343" s="12"/>
      <c r="AE343" s="12"/>
      <c r="AT343" s="252" t="s">
        <v>276</v>
      </c>
      <c r="AU343" s="252" t="s">
        <v>86</v>
      </c>
      <c r="AV343" s="12" t="s">
        <v>86</v>
      </c>
      <c r="AW343" s="12" t="s">
        <v>32</v>
      </c>
      <c r="AX343" s="12" t="s">
        <v>84</v>
      </c>
      <c r="AY343" s="252" t="s">
        <v>251</v>
      </c>
    </row>
    <row r="344" s="2" customFormat="1" ht="33" customHeight="1">
      <c r="A344" s="38"/>
      <c r="B344" s="39"/>
      <c r="C344" s="220" t="s">
        <v>1469</v>
      </c>
      <c r="D344" s="220" t="s">
        <v>255</v>
      </c>
      <c r="E344" s="221" t="s">
        <v>3629</v>
      </c>
      <c r="F344" s="222" t="s">
        <v>3630</v>
      </c>
      <c r="G344" s="223" t="s">
        <v>409</v>
      </c>
      <c r="H344" s="224">
        <v>285</v>
      </c>
      <c r="I344" s="225"/>
      <c r="J344" s="226">
        <f>ROUND(I344*H344,2)</f>
        <v>0</v>
      </c>
      <c r="K344" s="227"/>
      <c r="L344" s="44"/>
      <c r="M344" s="228" t="s">
        <v>1</v>
      </c>
      <c r="N344" s="229" t="s">
        <v>41</v>
      </c>
      <c r="O344" s="91"/>
      <c r="P344" s="230">
        <f>O344*H344</f>
        <v>0</v>
      </c>
      <c r="Q344" s="230">
        <v>0</v>
      </c>
      <c r="R344" s="230">
        <f>Q344*H344</f>
        <v>0</v>
      </c>
      <c r="S344" s="230">
        <v>0</v>
      </c>
      <c r="T344" s="231">
        <f>S344*H344</f>
        <v>0</v>
      </c>
      <c r="U344" s="38"/>
      <c r="V344" s="38"/>
      <c r="W344" s="38"/>
      <c r="X344" s="38"/>
      <c r="Y344" s="38"/>
      <c r="Z344" s="38"/>
      <c r="AA344" s="38"/>
      <c r="AB344" s="38"/>
      <c r="AC344" s="38"/>
      <c r="AD344" s="38"/>
      <c r="AE344" s="38"/>
      <c r="AR344" s="232" t="s">
        <v>254</v>
      </c>
      <c r="AT344" s="232" t="s">
        <v>255</v>
      </c>
      <c r="AU344" s="232" t="s">
        <v>86</v>
      </c>
      <c r="AY344" s="17" t="s">
        <v>251</v>
      </c>
      <c r="BE344" s="233">
        <f>IF(N344="základní",J344,0)</f>
        <v>0</v>
      </c>
      <c r="BF344" s="233">
        <f>IF(N344="snížená",J344,0)</f>
        <v>0</v>
      </c>
      <c r="BG344" s="233">
        <f>IF(N344="zákl. přenesená",J344,0)</f>
        <v>0</v>
      </c>
      <c r="BH344" s="233">
        <f>IF(N344="sníž. přenesená",J344,0)</f>
        <v>0</v>
      </c>
      <c r="BI344" s="233">
        <f>IF(N344="nulová",J344,0)</f>
        <v>0</v>
      </c>
      <c r="BJ344" s="17" t="s">
        <v>84</v>
      </c>
      <c r="BK344" s="233">
        <f>ROUND(I344*H344,2)</f>
        <v>0</v>
      </c>
      <c r="BL344" s="17" t="s">
        <v>254</v>
      </c>
      <c r="BM344" s="232" t="s">
        <v>3631</v>
      </c>
    </row>
    <row r="345" s="2" customFormat="1">
      <c r="A345" s="38"/>
      <c r="B345" s="39"/>
      <c r="C345" s="40"/>
      <c r="D345" s="234" t="s">
        <v>260</v>
      </c>
      <c r="E345" s="40"/>
      <c r="F345" s="235" t="s">
        <v>3632</v>
      </c>
      <c r="G345" s="40"/>
      <c r="H345" s="40"/>
      <c r="I345" s="236"/>
      <c r="J345" s="40"/>
      <c r="K345" s="40"/>
      <c r="L345" s="44"/>
      <c r="M345" s="237"/>
      <c r="N345" s="238"/>
      <c r="O345" s="91"/>
      <c r="P345" s="91"/>
      <c r="Q345" s="91"/>
      <c r="R345" s="91"/>
      <c r="S345" s="91"/>
      <c r="T345" s="92"/>
      <c r="U345" s="38"/>
      <c r="V345" s="38"/>
      <c r="W345" s="38"/>
      <c r="X345" s="38"/>
      <c r="Y345" s="38"/>
      <c r="Z345" s="38"/>
      <c r="AA345" s="38"/>
      <c r="AB345" s="38"/>
      <c r="AC345" s="38"/>
      <c r="AD345" s="38"/>
      <c r="AE345" s="38"/>
      <c r="AT345" s="17" t="s">
        <v>260</v>
      </c>
      <c r="AU345" s="17" t="s">
        <v>86</v>
      </c>
    </row>
    <row r="346" s="2" customFormat="1">
      <c r="A346" s="38"/>
      <c r="B346" s="39"/>
      <c r="C346" s="40"/>
      <c r="D346" s="240" t="s">
        <v>274</v>
      </c>
      <c r="E346" s="40"/>
      <c r="F346" s="241" t="s">
        <v>3633</v>
      </c>
      <c r="G346" s="40"/>
      <c r="H346" s="40"/>
      <c r="I346" s="236"/>
      <c r="J346" s="40"/>
      <c r="K346" s="40"/>
      <c r="L346" s="44"/>
      <c r="M346" s="237"/>
      <c r="N346" s="238"/>
      <c r="O346" s="91"/>
      <c r="P346" s="91"/>
      <c r="Q346" s="91"/>
      <c r="R346" s="91"/>
      <c r="S346" s="91"/>
      <c r="T346" s="92"/>
      <c r="U346" s="38"/>
      <c r="V346" s="38"/>
      <c r="W346" s="38"/>
      <c r="X346" s="38"/>
      <c r="Y346" s="38"/>
      <c r="Z346" s="38"/>
      <c r="AA346" s="38"/>
      <c r="AB346" s="38"/>
      <c r="AC346" s="38"/>
      <c r="AD346" s="38"/>
      <c r="AE346" s="38"/>
      <c r="AT346" s="17" t="s">
        <v>274</v>
      </c>
      <c r="AU346" s="17" t="s">
        <v>86</v>
      </c>
    </row>
    <row r="347" s="13" customFormat="1">
      <c r="A347" s="13"/>
      <c r="B347" s="253"/>
      <c r="C347" s="254"/>
      <c r="D347" s="234" t="s">
        <v>276</v>
      </c>
      <c r="E347" s="255" t="s">
        <v>1</v>
      </c>
      <c r="F347" s="256" t="s">
        <v>3634</v>
      </c>
      <c r="G347" s="254"/>
      <c r="H347" s="255" t="s">
        <v>1</v>
      </c>
      <c r="I347" s="257"/>
      <c r="J347" s="254"/>
      <c r="K347" s="254"/>
      <c r="L347" s="258"/>
      <c r="M347" s="259"/>
      <c r="N347" s="260"/>
      <c r="O347" s="260"/>
      <c r="P347" s="260"/>
      <c r="Q347" s="260"/>
      <c r="R347" s="260"/>
      <c r="S347" s="260"/>
      <c r="T347" s="261"/>
      <c r="U347" s="13"/>
      <c r="V347" s="13"/>
      <c r="W347" s="13"/>
      <c r="X347" s="13"/>
      <c r="Y347" s="13"/>
      <c r="Z347" s="13"/>
      <c r="AA347" s="13"/>
      <c r="AB347" s="13"/>
      <c r="AC347" s="13"/>
      <c r="AD347" s="13"/>
      <c r="AE347" s="13"/>
      <c r="AT347" s="262" t="s">
        <v>276</v>
      </c>
      <c r="AU347" s="262" t="s">
        <v>86</v>
      </c>
      <c r="AV347" s="13" t="s">
        <v>84</v>
      </c>
      <c r="AW347" s="13" t="s">
        <v>32</v>
      </c>
      <c r="AX347" s="13" t="s">
        <v>76</v>
      </c>
      <c r="AY347" s="262" t="s">
        <v>251</v>
      </c>
    </row>
    <row r="348" s="12" customFormat="1">
      <c r="A348" s="12"/>
      <c r="B348" s="242"/>
      <c r="C348" s="243"/>
      <c r="D348" s="234" t="s">
        <v>276</v>
      </c>
      <c r="E348" s="244" t="s">
        <v>1</v>
      </c>
      <c r="F348" s="245" t="s">
        <v>3635</v>
      </c>
      <c r="G348" s="243"/>
      <c r="H348" s="246">
        <v>285</v>
      </c>
      <c r="I348" s="247"/>
      <c r="J348" s="243"/>
      <c r="K348" s="243"/>
      <c r="L348" s="248"/>
      <c r="M348" s="249"/>
      <c r="N348" s="250"/>
      <c r="O348" s="250"/>
      <c r="P348" s="250"/>
      <c r="Q348" s="250"/>
      <c r="R348" s="250"/>
      <c r="S348" s="250"/>
      <c r="T348" s="251"/>
      <c r="U348" s="12"/>
      <c r="V348" s="12"/>
      <c r="W348" s="12"/>
      <c r="X348" s="12"/>
      <c r="Y348" s="12"/>
      <c r="Z348" s="12"/>
      <c r="AA348" s="12"/>
      <c r="AB348" s="12"/>
      <c r="AC348" s="12"/>
      <c r="AD348" s="12"/>
      <c r="AE348" s="12"/>
      <c r="AT348" s="252" t="s">
        <v>276</v>
      </c>
      <c r="AU348" s="252" t="s">
        <v>86</v>
      </c>
      <c r="AV348" s="12" t="s">
        <v>86</v>
      </c>
      <c r="AW348" s="12" t="s">
        <v>32</v>
      </c>
      <c r="AX348" s="12" t="s">
        <v>84</v>
      </c>
      <c r="AY348" s="252" t="s">
        <v>251</v>
      </c>
    </row>
    <row r="349" s="2" customFormat="1" ht="16.5" customHeight="1">
      <c r="A349" s="38"/>
      <c r="B349" s="39"/>
      <c r="C349" s="220" t="s">
        <v>1479</v>
      </c>
      <c r="D349" s="220" t="s">
        <v>255</v>
      </c>
      <c r="E349" s="221" t="s">
        <v>2279</v>
      </c>
      <c r="F349" s="222" t="s">
        <v>2280</v>
      </c>
      <c r="G349" s="223" t="s">
        <v>592</v>
      </c>
      <c r="H349" s="224">
        <v>30</v>
      </c>
      <c r="I349" s="225"/>
      <c r="J349" s="226">
        <f>ROUND(I349*H349,2)</f>
        <v>0</v>
      </c>
      <c r="K349" s="227"/>
      <c r="L349" s="44"/>
      <c r="M349" s="228" t="s">
        <v>1</v>
      </c>
      <c r="N349" s="229" t="s">
        <v>41</v>
      </c>
      <c r="O349" s="91"/>
      <c r="P349" s="230">
        <f>O349*H349</f>
        <v>0</v>
      </c>
      <c r="Q349" s="230">
        <v>0</v>
      </c>
      <c r="R349" s="230">
        <f>Q349*H349</f>
        <v>0</v>
      </c>
      <c r="S349" s="230">
        <v>0</v>
      </c>
      <c r="T349" s="231">
        <f>S349*H349</f>
        <v>0</v>
      </c>
      <c r="U349" s="38"/>
      <c r="V349" s="38"/>
      <c r="W349" s="38"/>
      <c r="X349" s="38"/>
      <c r="Y349" s="38"/>
      <c r="Z349" s="38"/>
      <c r="AA349" s="38"/>
      <c r="AB349" s="38"/>
      <c r="AC349" s="38"/>
      <c r="AD349" s="38"/>
      <c r="AE349" s="38"/>
      <c r="AR349" s="232" t="s">
        <v>254</v>
      </c>
      <c r="AT349" s="232" t="s">
        <v>255</v>
      </c>
      <c r="AU349" s="232" t="s">
        <v>86</v>
      </c>
      <c r="AY349" s="17" t="s">
        <v>251</v>
      </c>
      <c r="BE349" s="233">
        <f>IF(N349="základní",J349,0)</f>
        <v>0</v>
      </c>
      <c r="BF349" s="233">
        <f>IF(N349="snížená",J349,0)</f>
        <v>0</v>
      </c>
      <c r="BG349" s="233">
        <f>IF(N349="zákl. přenesená",J349,0)</f>
        <v>0</v>
      </c>
      <c r="BH349" s="233">
        <f>IF(N349="sníž. přenesená",J349,0)</f>
        <v>0</v>
      </c>
      <c r="BI349" s="233">
        <f>IF(N349="nulová",J349,0)</f>
        <v>0</v>
      </c>
      <c r="BJ349" s="17" t="s">
        <v>84</v>
      </c>
      <c r="BK349" s="233">
        <f>ROUND(I349*H349,2)</f>
        <v>0</v>
      </c>
      <c r="BL349" s="17" t="s">
        <v>254</v>
      </c>
      <c r="BM349" s="232" t="s">
        <v>3636</v>
      </c>
    </row>
    <row r="350" s="2" customFormat="1">
      <c r="A350" s="38"/>
      <c r="B350" s="39"/>
      <c r="C350" s="40"/>
      <c r="D350" s="234" t="s">
        <v>260</v>
      </c>
      <c r="E350" s="40"/>
      <c r="F350" s="235" t="s">
        <v>2282</v>
      </c>
      <c r="G350" s="40"/>
      <c r="H350" s="40"/>
      <c r="I350" s="236"/>
      <c r="J350" s="40"/>
      <c r="K350" s="40"/>
      <c r="L350" s="44"/>
      <c r="M350" s="237"/>
      <c r="N350" s="238"/>
      <c r="O350" s="91"/>
      <c r="P350" s="91"/>
      <c r="Q350" s="91"/>
      <c r="R350" s="91"/>
      <c r="S350" s="91"/>
      <c r="T350" s="92"/>
      <c r="U350" s="38"/>
      <c r="V350" s="38"/>
      <c r="W350" s="38"/>
      <c r="X350" s="38"/>
      <c r="Y350" s="38"/>
      <c r="Z350" s="38"/>
      <c r="AA350" s="38"/>
      <c r="AB350" s="38"/>
      <c r="AC350" s="38"/>
      <c r="AD350" s="38"/>
      <c r="AE350" s="38"/>
      <c r="AT350" s="17" t="s">
        <v>260</v>
      </c>
      <c r="AU350" s="17" t="s">
        <v>86</v>
      </c>
    </row>
    <row r="351" s="2" customFormat="1">
      <c r="A351" s="38"/>
      <c r="B351" s="39"/>
      <c r="C351" s="40"/>
      <c r="D351" s="240" t="s">
        <v>274</v>
      </c>
      <c r="E351" s="40"/>
      <c r="F351" s="241" t="s">
        <v>2283</v>
      </c>
      <c r="G351" s="40"/>
      <c r="H351" s="40"/>
      <c r="I351" s="236"/>
      <c r="J351" s="40"/>
      <c r="K351" s="40"/>
      <c r="L351" s="44"/>
      <c r="M351" s="237"/>
      <c r="N351" s="238"/>
      <c r="O351" s="91"/>
      <c r="P351" s="91"/>
      <c r="Q351" s="91"/>
      <c r="R351" s="91"/>
      <c r="S351" s="91"/>
      <c r="T351" s="92"/>
      <c r="U351" s="38"/>
      <c r="V351" s="38"/>
      <c r="W351" s="38"/>
      <c r="X351" s="38"/>
      <c r="Y351" s="38"/>
      <c r="Z351" s="38"/>
      <c r="AA351" s="38"/>
      <c r="AB351" s="38"/>
      <c r="AC351" s="38"/>
      <c r="AD351" s="38"/>
      <c r="AE351" s="38"/>
      <c r="AT351" s="17" t="s">
        <v>274</v>
      </c>
      <c r="AU351" s="17" t="s">
        <v>86</v>
      </c>
    </row>
    <row r="352" s="13" customFormat="1">
      <c r="A352" s="13"/>
      <c r="B352" s="253"/>
      <c r="C352" s="254"/>
      <c r="D352" s="234" t="s">
        <v>276</v>
      </c>
      <c r="E352" s="255" t="s">
        <v>1</v>
      </c>
      <c r="F352" s="256" t="s">
        <v>2284</v>
      </c>
      <c r="G352" s="254"/>
      <c r="H352" s="255" t="s">
        <v>1</v>
      </c>
      <c r="I352" s="257"/>
      <c r="J352" s="254"/>
      <c r="K352" s="254"/>
      <c r="L352" s="258"/>
      <c r="M352" s="259"/>
      <c r="N352" s="260"/>
      <c r="O352" s="260"/>
      <c r="P352" s="260"/>
      <c r="Q352" s="260"/>
      <c r="R352" s="260"/>
      <c r="S352" s="260"/>
      <c r="T352" s="261"/>
      <c r="U352" s="13"/>
      <c r="V352" s="13"/>
      <c r="W352" s="13"/>
      <c r="X352" s="13"/>
      <c r="Y352" s="13"/>
      <c r="Z352" s="13"/>
      <c r="AA352" s="13"/>
      <c r="AB352" s="13"/>
      <c r="AC352" s="13"/>
      <c r="AD352" s="13"/>
      <c r="AE352" s="13"/>
      <c r="AT352" s="262" t="s">
        <v>276</v>
      </c>
      <c r="AU352" s="262" t="s">
        <v>86</v>
      </c>
      <c r="AV352" s="13" t="s">
        <v>84</v>
      </c>
      <c r="AW352" s="13" t="s">
        <v>32</v>
      </c>
      <c r="AX352" s="13" t="s">
        <v>76</v>
      </c>
      <c r="AY352" s="262" t="s">
        <v>251</v>
      </c>
    </row>
    <row r="353" s="12" customFormat="1">
      <c r="A353" s="12"/>
      <c r="B353" s="242"/>
      <c r="C353" s="243"/>
      <c r="D353" s="234" t="s">
        <v>276</v>
      </c>
      <c r="E353" s="244" t="s">
        <v>1</v>
      </c>
      <c r="F353" s="245" t="s">
        <v>3637</v>
      </c>
      <c r="G353" s="243"/>
      <c r="H353" s="246">
        <v>30</v>
      </c>
      <c r="I353" s="247"/>
      <c r="J353" s="243"/>
      <c r="K353" s="243"/>
      <c r="L353" s="248"/>
      <c r="M353" s="249"/>
      <c r="N353" s="250"/>
      <c r="O353" s="250"/>
      <c r="P353" s="250"/>
      <c r="Q353" s="250"/>
      <c r="R353" s="250"/>
      <c r="S353" s="250"/>
      <c r="T353" s="251"/>
      <c r="U353" s="12"/>
      <c r="V353" s="12"/>
      <c r="W353" s="12"/>
      <c r="X353" s="12"/>
      <c r="Y353" s="12"/>
      <c r="Z353" s="12"/>
      <c r="AA353" s="12"/>
      <c r="AB353" s="12"/>
      <c r="AC353" s="12"/>
      <c r="AD353" s="12"/>
      <c r="AE353" s="12"/>
      <c r="AT353" s="252" t="s">
        <v>276</v>
      </c>
      <c r="AU353" s="252" t="s">
        <v>86</v>
      </c>
      <c r="AV353" s="12" t="s">
        <v>86</v>
      </c>
      <c r="AW353" s="12" t="s">
        <v>32</v>
      </c>
      <c r="AX353" s="12" t="s">
        <v>84</v>
      </c>
      <c r="AY353" s="252" t="s">
        <v>251</v>
      </c>
    </row>
    <row r="354" s="2" customFormat="1" ht="24.15" customHeight="1">
      <c r="A354" s="38"/>
      <c r="B354" s="39"/>
      <c r="C354" s="220" t="s">
        <v>1484</v>
      </c>
      <c r="D354" s="220" t="s">
        <v>255</v>
      </c>
      <c r="E354" s="221" t="s">
        <v>1543</v>
      </c>
      <c r="F354" s="222" t="s">
        <v>1544</v>
      </c>
      <c r="G354" s="223" t="s">
        <v>409</v>
      </c>
      <c r="H354" s="224">
        <v>285</v>
      </c>
      <c r="I354" s="225"/>
      <c r="J354" s="226">
        <f>ROUND(I354*H354,2)</f>
        <v>0</v>
      </c>
      <c r="K354" s="227"/>
      <c r="L354" s="44"/>
      <c r="M354" s="228" t="s">
        <v>1</v>
      </c>
      <c r="N354" s="229" t="s">
        <v>41</v>
      </c>
      <c r="O354" s="91"/>
      <c r="P354" s="230">
        <f>O354*H354</f>
        <v>0</v>
      </c>
      <c r="Q354" s="230">
        <v>0</v>
      </c>
      <c r="R354" s="230">
        <f>Q354*H354</f>
        <v>0</v>
      </c>
      <c r="S354" s="230">
        <v>0</v>
      </c>
      <c r="T354" s="231">
        <f>S354*H354</f>
        <v>0</v>
      </c>
      <c r="U354" s="38"/>
      <c r="V354" s="38"/>
      <c r="W354" s="38"/>
      <c r="X354" s="38"/>
      <c r="Y354" s="38"/>
      <c r="Z354" s="38"/>
      <c r="AA354" s="38"/>
      <c r="AB354" s="38"/>
      <c r="AC354" s="38"/>
      <c r="AD354" s="38"/>
      <c r="AE354" s="38"/>
      <c r="AR354" s="232" t="s">
        <v>254</v>
      </c>
      <c r="AT354" s="232" t="s">
        <v>255</v>
      </c>
      <c r="AU354" s="232" t="s">
        <v>86</v>
      </c>
      <c r="AY354" s="17" t="s">
        <v>251</v>
      </c>
      <c r="BE354" s="233">
        <f>IF(N354="základní",J354,0)</f>
        <v>0</v>
      </c>
      <c r="BF354" s="233">
        <f>IF(N354="snížená",J354,0)</f>
        <v>0</v>
      </c>
      <c r="BG354" s="233">
        <f>IF(N354="zákl. přenesená",J354,0)</f>
        <v>0</v>
      </c>
      <c r="BH354" s="233">
        <f>IF(N354="sníž. přenesená",J354,0)</f>
        <v>0</v>
      </c>
      <c r="BI354" s="233">
        <f>IF(N354="nulová",J354,0)</f>
        <v>0</v>
      </c>
      <c r="BJ354" s="17" t="s">
        <v>84</v>
      </c>
      <c r="BK354" s="233">
        <f>ROUND(I354*H354,2)</f>
        <v>0</v>
      </c>
      <c r="BL354" s="17" t="s">
        <v>254</v>
      </c>
      <c r="BM354" s="232" t="s">
        <v>3638</v>
      </c>
    </row>
    <row r="355" s="2" customFormat="1">
      <c r="A355" s="38"/>
      <c r="B355" s="39"/>
      <c r="C355" s="40"/>
      <c r="D355" s="234" t="s">
        <v>260</v>
      </c>
      <c r="E355" s="40"/>
      <c r="F355" s="235" t="s">
        <v>1546</v>
      </c>
      <c r="G355" s="40"/>
      <c r="H355" s="40"/>
      <c r="I355" s="236"/>
      <c r="J355" s="40"/>
      <c r="K355" s="40"/>
      <c r="L355" s="44"/>
      <c r="M355" s="237"/>
      <c r="N355" s="238"/>
      <c r="O355" s="91"/>
      <c r="P355" s="91"/>
      <c r="Q355" s="91"/>
      <c r="R355" s="91"/>
      <c r="S355" s="91"/>
      <c r="T355" s="92"/>
      <c r="U355" s="38"/>
      <c r="V355" s="38"/>
      <c r="W355" s="38"/>
      <c r="X355" s="38"/>
      <c r="Y355" s="38"/>
      <c r="Z355" s="38"/>
      <c r="AA355" s="38"/>
      <c r="AB355" s="38"/>
      <c r="AC355" s="38"/>
      <c r="AD355" s="38"/>
      <c r="AE355" s="38"/>
      <c r="AT355" s="17" t="s">
        <v>260</v>
      </c>
      <c r="AU355" s="17" t="s">
        <v>86</v>
      </c>
    </row>
    <row r="356" s="2" customFormat="1">
      <c r="A356" s="38"/>
      <c r="B356" s="39"/>
      <c r="C356" s="40"/>
      <c r="D356" s="240" t="s">
        <v>274</v>
      </c>
      <c r="E356" s="40"/>
      <c r="F356" s="241" t="s">
        <v>1547</v>
      </c>
      <c r="G356" s="40"/>
      <c r="H356" s="40"/>
      <c r="I356" s="236"/>
      <c r="J356" s="40"/>
      <c r="K356" s="40"/>
      <c r="L356" s="44"/>
      <c r="M356" s="237"/>
      <c r="N356" s="238"/>
      <c r="O356" s="91"/>
      <c r="P356" s="91"/>
      <c r="Q356" s="91"/>
      <c r="R356" s="91"/>
      <c r="S356" s="91"/>
      <c r="T356" s="92"/>
      <c r="U356" s="38"/>
      <c r="V356" s="38"/>
      <c r="W356" s="38"/>
      <c r="X356" s="38"/>
      <c r="Y356" s="38"/>
      <c r="Z356" s="38"/>
      <c r="AA356" s="38"/>
      <c r="AB356" s="38"/>
      <c r="AC356" s="38"/>
      <c r="AD356" s="38"/>
      <c r="AE356" s="38"/>
      <c r="AT356" s="17" t="s">
        <v>274</v>
      </c>
      <c r="AU356" s="17" t="s">
        <v>86</v>
      </c>
    </row>
    <row r="357" s="13" customFormat="1">
      <c r="A357" s="13"/>
      <c r="B357" s="253"/>
      <c r="C357" s="254"/>
      <c r="D357" s="234" t="s">
        <v>276</v>
      </c>
      <c r="E357" s="255" t="s">
        <v>1</v>
      </c>
      <c r="F357" s="256" t="s">
        <v>1548</v>
      </c>
      <c r="G357" s="254"/>
      <c r="H357" s="255" t="s">
        <v>1</v>
      </c>
      <c r="I357" s="257"/>
      <c r="J357" s="254"/>
      <c r="K357" s="254"/>
      <c r="L357" s="258"/>
      <c r="M357" s="259"/>
      <c r="N357" s="260"/>
      <c r="O357" s="260"/>
      <c r="P357" s="260"/>
      <c r="Q357" s="260"/>
      <c r="R357" s="260"/>
      <c r="S357" s="260"/>
      <c r="T357" s="261"/>
      <c r="U357" s="13"/>
      <c r="V357" s="13"/>
      <c r="W357" s="13"/>
      <c r="X357" s="13"/>
      <c r="Y357" s="13"/>
      <c r="Z357" s="13"/>
      <c r="AA357" s="13"/>
      <c r="AB357" s="13"/>
      <c r="AC357" s="13"/>
      <c r="AD357" s="13"/>
      <c r="AE357" s="13"/>
      <c r="AT357" s="262" t="s">
        <v>276</v>
      </c>
      <c r="AU357" s="262" t="s">
        <v>86</v>
      </c>
      <c r="AV357" s="13" t="s">
        <v>84</v>
      </c>
      <c r="AW357" s="13" t="s">
        <v>32</v>
      </c>
      <c r="AX357" s="13" t="s">
        <v>76</v>
      </c>
      <c r="AY357" s="262" t="s">
        <v>251</v>
      </c>
    </row>
    <row r="358" s="12" customFormat="1">
      <c r="A358" s="12"/>
      <c r="B358" s="242"/>
      <c r="C358" s="243"/>
      <c r="D358" s="234" t="s">
        <v>276</v>
      </c>
      <c r="E358" s="244" t="s">
        <v>1</v>
      </c>
      <c r="F358" s="245" t="s">
        <v>3635</v>
      </c>
      <c r="G358" s="243"/>
      <c r="H358" s="246">
        <v>285</v>
      </c>
      <c r="I358" s="247"/>
      <c r="J358" s="243"/>
      <c r="K358" s="243"/>
      <c r="L358" s="248"/>
      <c r="M358" s="249"/>
      <c r="N358" s="250"/>
      <c r="O358" s="250"/>
      <c r="P358" s="250"/>
      <c r="Q358" s="250"/>
      <c r="R358" s="250"/>
      <c r="S358" s="250"/>
      <c r="T358" s="251"/>
      <c r="U358" s="12"/>
      <c r="V358" s="12"/>
      <c r="W358" s="12"/>
      <c r="X358" s="12"/>
      <c r="Y358" s="12"/>
      <c r="Z358" s="12"/>
      <c r="AA358" s="12"/>
      <c r="AB358" s="12"/>
      <c r="AC358" s="12"/>
      <c r="AD358" s="12"/>
      <c r="AE358" s="12"/>
      <c r="AT358" s="252" t="s">
        <v>276</v>
      </c>
      <c r="AU358" s="252" t="s">
        <v>86</v>
      </c>
      <c r="AV358" s="12" t="s">
        <v>86</v>
      </c>
      <c r="AW358" s="12" t="s">
        <v>32</v>
      </c>
      <c r="AX358" s="12" t="s">
        <v>84</v>
      </c>
      <c r="AY358" s="252" t="s">
        <v>251</v>
      </c>
    </row>
    <row r="359" s="2" customFormat="1" ht="24.15" customHeight="1">
      <c r="A359" s="38"/>
      <c r="B359" s="39"/>
      <c r="C359" s="220" t="s">
        <v>1492</v>
      </c>
      <c r="D359" s="220" t="s">
        <v>255</v>
      </c>
      <c r="E359" s="221" t="s">
        <v>1550</v>
      </c>
      <c r="F359" s="222" t="s">
        <v>1551</v>
      </c>
      <c r="G359" s="223" t="s">
        <v>409</v>
      </c>
      <c r="H359" s="224">
        <v>285</v>
      </c>
      <c r="I359" s="225"/>
      <c r="J359" s="226">
        <f>ROUND(I359*H359,2)</f>
        <v>0</v>
      </c>
      <c r="K359" s="227"/>
      <c r="L359" s="44"/>
      <c r="M359" s="228" t="s">
        <v>1</v>
      </c>
      <c r="N359" s="229" t="s">
        <v>41</v>
      </c>
      <c r="O359" s="91"/>
      <c r="P359" s="230">
        <f>O359*H359</f>
        <v>0</v>
      </c>
      <c r="Q359" s="230">
        <v>0</v>
      </c>
      <c r="R359" s="230">
        <f>Q359*H359</f>
        <v>0</v>
      </c>
      <c r="S359" s="230">
        <v>0</v>
      </c>
      <c r="T359" s="231">
        <f>S359*H359</f>
        <v>0</v>
      </c>
      <c r="U359" s="38"/>
      <c r="V359" s="38"/>
      <c r="W359" s="38"/>
      <c r="X359" s="38"/>
      <c r="Y359" s="38"/>
      <c r="Z359" s="38"/>
      <c r="AA359" s="38"/>
      <c r="AB359" s="38"/>
      <c r="AC359" s="38"/>
      <c r="AD359" s="38"/>
      <c r="AE359" s="38"/>
      <c r="AR359" s="232" t="s">
        <v>254</v>
      </c>
      <c r="AT359" s="232" t="s">
        <v>255</v>
      </c>
      <c r="AU359" s="232" t="s">
        <v>86</v>
      </c>
      <c r="AY359" s="17" t="s">
        <v>251</v>
      </c>
      <c r="BE359" s="233">
        <f>IF(N359="základní",J359,0)</f>
        <v>0</v>
      </c>
      <c r="BF359" s="233">
        <f>IF(N359="snížená",J359,0)</f>
        <v>0</v>
      </c>
      <c r="BG359" s="233">
        <f>IF(N359="zákl. přenesená",J359,0)</f>
        <v>0</v>
      </c>
      <c r="BH359" s="233">
        <f>IF(N359="sníž. přenesená",J359,0)</f>
        <v>0</v>
      </c>
      <c r="BI359" s="233">
        <f>IF(N359="nulová",J359,0)</f>
        <v>0</v>
      </c>
      <c r="BJ359" s="17" t="s">
        <v>84</v>
      </c>
      <c r="BK359" s="233">
        <f>ROUND(I359*H359,2)</f>
        <v>0</v>
      </c>
      <c r="BL359" s="17" t="s">
        <v>254</v>
      </c>
      <c r="BM359" s="232" t="s">
        <v>3639</v>
      </c>
    </row>
    <row r="360" s="2" customFormat="1">
      <c r="A360" s="38"/>
      <c r="B360" s="39"/>
      <c r="C360" s="40"/>
      <c r="D360" s="234" t="s">
        <v>260</v>
      </c>
      <c r="E360" s="40"/>
      <c r="F360" s="235" t="s">
        <v>1553</v>
      </c>
      <c r="G360" s="40"/>
      <c r="H360" s="40"/>
      <c r="I360" s="236"/>
      <c r="J360" s="40"/>
      <c r="K360" s="40"/>
      <c r="L360" s="44"/>
      <c r="M360" s="237"/>
      <c r="N360" s="238"/>
      <c r="O360" s="91"/>
      <c r="P360" s="91"/>
      <c r="Q360" s="91"/>
      <c r="R360" s="91"/>
      <c r="S360" s="91"/>
      <c r="T360" s="92"/>
      <c r="U360" s="38"/>
      <c r="V360" s="38"/>
      <c r="W360" s="38"/>
      <c r="X360" s="38"/>
      <c r="Y360" s="38"/>
      <c r="Z360" s="38"/>
      <c r="AA360" s="38"/>
      <c r="AB360" s="38"/>
      <c r="AC360" s="38"/>
      <c r="AD360" s="38"/>
      <c r="AE360" s="38"/>
      <c r="AT360" s="17" t="s">
        <v>260</v>
      </c>
      <c r="AU360" s="17" t="s">
        <v>86</v>
      </c>
    </row>
    <row r="361" s="2" customFormat="1">
      <c r="A361" s="38"/>
      <c r="B361" s="39"/>
      <c r="C361" s="40"/>
      <c r="D361" s="240" t="s">
        <v>274</v>
      </c>
      <c r="E361" s="40"/>
      <c r="F361" s="241" t="s">
        <v>1554</v>
      </c>
      <c r="G361" s="40"/>
      <c r="H361" s="40"/>
      <c r="I361" s="236"/>
      <c r="J361" s="40"/>
      <c r="K361" s="40"/>
      <c r="L361" s="44"/>
      <c r="M361" s="237"/>
      <c r="N361" s="238"/>
      <c r="O361" s="91"/>
      <c r="P361" s="91"/>
      <c r="Q361" s="91"/>
      <c r="R361" s="91"/>
      <c r="S361" s="91"/>
      <c r="T361" s="92"/>
      <c r="U361" s="38"/>
      <c r="V361" s="38"/>
      <c r="W361" s="38"/>
      <c r="X361" s="38"/>
      <c r="Y361" s="38"/>
      <c r="Z361" s="38"/>
      <c r="AA361" s="38"/>
      <c r="AB361" s="38"/>
      <c r="AC361" s="38"/>
      <c r="AD361" s="38"/>
      <c r="AE361" s="38"/>
      <c r="AT361" s="17" t="s">
        <v>274</v>
      </c>
      <c r="AU361" s="17" t="s">
        <v>86</v>
      </c>
    </row>
    <row r="362" s="13" customFormat="1">
      <c r="A362" s="13"/>
      <c r="B362" s="253"/>
      <c r="C362" s="254"/>
      <c r="D362" s="234" t="s">
        <v>276</v>
      </c>
      <c r="E362" s="255" t="s">
        <v>1</v>
      </c>
      <c r="F362" s="256" t="s">
        <v>1555</v>
      </c>
      <c r="G362" s="254"/>
      <c r="H362" s="255" t="s">
        <v>1</v>
      </c>
      <c r="I362" s="257"/>
      <c r="J362" s="254"/>
      <c r="K362" s="254"/>
      <c r="L362" s="258"/>
      <c r="M362" s="259"/>
      <c r="N362" s="260"/>
      <c r="O362" s="260"/>
      <c r="P362" s="260"/>
      <c r="Q362" s="260"/>
      <c r="R362" s="260"/>
      <c r="S362" s="260"/>
      <c r="T362" s="261"/>
      <c r="U362" s="13"/>
      <c r="V362" s="13"/>
      <c r="W362" s="13"/>
      <c r="X362" s="13"/>
      <c r="Y362" s="13"/>
      <c r="Z362" s="13"/>
      <c r="AA362" s="13"/>
      <c r="AB362" s="13"/>
      <c r="AC362" s="13"/>
      <c r="AD362" s="13"/>
      <c r="AE362" s="13"/>
      <c r="AT362" s="262" t="s">
        <v>276</v>
      </c>
      <c r="AU362" s="262" t="s">
        <v>86</v>
      </c>
      <c r="AV362" s="13" t="s">
        <v>84</v>
      </c>
      <c r="AW362" s="13" t="s">
        <v>32</v>
      </c>
      <c r="AX362" s="13" t="s">
        <v>76</v>
      </c>
      <c r="AY362" s="262" t="s">
        <v>251</v>
      </c>
    </row>
    <row r="363" s="12" customFormat="1">
      <c r="A363" s="12"/>
      <c r="B363" s="242"/>
      <c r="C363" s="243"/>
      <c r="D363" s="234" t="s">
        <v>276</v>
      </c>
      <c r="E363" s="244" t="s">
        <v>1</v>
      </c>
      <c r="F363" s="245" t="s">
        <v>3635</v>
      </c>
      <c r="G363" s="243"/>
      <c r="H363" s="246">
        <v>285</v>
      </c>
      <c r="I363" s="247"/>
      <c r="J363" s="243"/>
      <c r="K363" s="243"/>
      <c r="L363" s="248"/>
      <c r="M363" s="249"/>
      <c r="N363" s="250"/>
      <c r="O363" s="250"/>
      <c r="P363" s="250"/>
      <c r="Q363" s="250"/>
      <c r="R363" s="250"/>
      <c r="S363" s="250"/>
      <c r="T363" s="251"/>
      <c r="U363" s="12"/>
      <c r="V363" s="12"/>
      <c r="W363" s="12"/>
      <c r="X363" s="12"/>
      <c r="Y363" s="12"/>
      <c r="Z363" s="12"/>
      <c r="AA363" s="12"/>
      <c r="AB363" s="12"/>
      <c r="AC363" s="12"/>
      <c r="AD363" s="12"/>
      <c r="AE363" s="12"/>
      <c r="AT363" s="252" t="s">
        <v>276</v>
      </c>
      <c r="AU363" s="252" t="s">
        <v>86</v>
      </c>
      <c r="AV363" s="12" t="s">
        <v>86</v>
      </c>
      <c r="AW363" s="12" t="s">
        <v>32</v>
      </c>
      <c r="AX363" s="12" t="s">
        <v>76</v>
      </c>
      <c r="AY363" s="252" t="s">
        <v>251</v>
      </c>
    </row>
    <row r="364" s="15" customFormat="1">
      <c r="A364" s="15"/>
      <c r="B364" s="274"/>
      <c r="C364" s="275"/>
      <c r="D364" s="234" t="s">
        <v>276</v>
      </c>
      <c r="E364" s="276" t="s">
        <v>1</v>
      </c>
      <c r="F364" s="277" t="s">
        <v>423</v>
      </c>
      <c r="G364" s="275"/>
      <c r="H364" s="278">
        <v>285</v>
      </c>
      <c r="I364" s="279"/>
      <c r="J364" s="275"/>
      <c r="K364" s="275"/>
      <c r="L364" s="280"/>
      <c r="M364" s="281"/>
      <c r="N364" s="282"/>
      <c r="O364" s="282"/>
      <c r="P364" s="282"/>
      <c r="Q364" s="282"/>
      <c r="R364" s="282"/>
      <c r="S364" s="282"/>
      <c r="T364" s="283"/>
      <c r="U364" s="15"/>
      <c r="V364" s="15"/>
      <c r="W364" s="15"/>
      <c r="X364" s="15"/>
      <c r="Y364" s="15"/>
      <c r="Z364" s="15"/>
      <c r="AA364" s="15"/>
      <c r="AB364" s="15"/>
      <c r="AC364" s="15"/>
      <c r="AD364" s="15"/>
      <c r="AE364" s="15"/>
      <c r="AT364" s="284" t="s">
        <v>276</v>
      </c>
      <c r="AU364" s="284" t="s">
        <v>86</v>
      </c>
      <c r="AV364" s="15" t="s">
        <v>254</v>
      </c>
      <c r="AW364" s="15" t="s">
        <v>32</v>
      </c>
      <c r="AX364" s="15" t="s">
        <v>84</v>
      </c>
      <c r="AY364" s="284" t="s">
        <v>251</v>
      </c>
    </row>
    <row r="365" s="2" customFormat="1" ht="21.75" customHeight="1">
      <c r="A365" s="38"/>
      <c r="B365" s="39"/>
      <c r="C365" s="220" t="s">
        <v>744</v>
      </c>
      <c r="D365" s="220" t="s">
        <v>255</v>
      </c>
      <c r="E365" s="221" t="s">
        <v>3640</v>
      </c>
      <c r="F365" s="222" t="s">
        <v>3641</v>
      </c>
      <c r="G365" s="223" t="s">
        <v>409</v>
      </c>
      <c r="H365" s="224">
        <v>145</v>
      </c>
      <c r="I365" s="225"/>
      <c r="J365" s="226">
        <f>ROUND(I365*H365,2)</f>
        <v>0</v>
      </c>
      <c r="K365" s="227"/>
      <c r="L365" s="44"/>
      <c r="M365" s="228" t="s">
        <v>1</v>
      </c>
      <c r="N365" s="229" t="s">
        <v>41</v>
      </c>
      <c r="O365" s="91"/>
      <c r="P365" s="230">
        <f>O365*H365</f>
        <v>0</v>
      </c>
      <c r="Q365" s="230">
        <v>0</v>
      </c>
      <c r="R365" s="230">
        <f>Q365*H365</f>
        <v>0</v>
      </c>
      <c r="S365" s="230">
        <v>0</v>
      </c>
      <c r="T365" s="231">
        <f>S365*H365</f>
        <v>0</v>
      </c>
      <c r="U365" s="38"/>
      <c r="V365" s="38"/>
      <c r="W365" s="38"/>
      <c r="X365" s="38"/>
      <c r="Y365" s="38"/>
      <c r="Z365" s="38"/>
      <c r="AA365" s="38"/>
      <c r="AB365" s="38"/>
      <c r="AC365" s="38"/>
      <c r="AD365" s="38"/>
      <c r="AE365" s="38"/>
      <c r="AR365" s="232" t="s">
        <v>254</v>
      </c>
      <c r="AT365" s="232" t="s">
        <v>255</v>
      </c>
      <c r="AU365" s="232" t="s">
        <v>86</v>
      </c>
      <c r="AY365" s="17" t="s">
        <v>251</v>
      </c>
      <c r="BE365" s="233">
        <f>IF(N365="základní",J365,0)</f>
        <v>0</v>
      </c>
      <c r="BF365" s="233">
        <f>IF(N365="snížená",J365,0)</f>
        <v>0</v>
      </c>
      <c r="BG365" s="233">
        <f>IF(N365="zákl. přenesená",J365,0)</f>
        <v>0</v>
      </c>
      <c r="BH365" s="233">
        <f>IF(N365="sníž. přenesená",J365,0)</f>
        <v>0</v>
      </c>
      <c r="BI365" s="233">
        <f>IF(N365="nulová",J365,0)</f>
        <v>0</v>
      </c>
      <c r="BJ365" s="17" t="s">
        <v>84</v>
      </c>
      <c r="BK365" s="233">
        <f>ROUND(I365*H365,2)</f>
        <v>0</v>
      </c>
      <c r="BL365" s="17" t="s">
        <v>254</v>
      </c>
      <c r="BM365" s="232" t="s">
        <v>3642</v>
      </c>
    </row>
    <row r="366" s="2" customFormat="1">
      <c r="A366" s="38"/>
      <c r="B366" s="39"/>
      <c r="C366" s="40"/>
      <c r="D366" s="234" t="s">
        <v>260</v>
      </c>
      <c r="E366" s="40"/>
      <c r="F366" s="235" t="s">
        <v>3643</v>
      </c>
      <c r="G366" s="40"/>
      <c r="H366" s="40"/>
      <c r="I366" s="236"/>
      <c r="J366" s="40"/>
      <c r="K366" s="40"/>
      <c r="L366" s="44"/>
      <c r="M366" s="237"/>
      <c r="N366" s="238"/>
      <c r="O366" s="91"/>
      <c r="P366" s="91"/>
      <c r="Q366" s="91"/>
      <c r="R366" s="91"/>
      <c r="S366" s="91"/>
      <c r="T366" s="92"/>
      <c r="U366" s="38"/>
      <c r="V366" s="38"/>
      <c r="W366" s="38"/>
      <c r="X366" s="38"/>
      <c r="Y366" s="38"/>
      <c r="Z366" s="38"/>
      <c r="AA366" s="38"/>
      <c r="AB366" s="38"/>
      <c r="AC366" s="38"/>
      <c r="AD366" s="38"/>
      <c r="AE366" s="38"/>
      <c r="AT366" s="17" t="s">
        <v>260</v>
      </c>
      <c r="AU366" s="17" t="s">
        <v>86</v>
      </c>
    </row>
    <row r="367" s="2" customFormat="1">
      <c r="A367" s="38"/>
      <c r="B367" s="39"/>
      <c r="C367" s="40"/>
      <c r="D367" s="240" t="s">
        <v>274</v>
      </c>
      <c r="E367" s="40"/>
      <c r="F367" s="241" t="s">
        <v>3644</v>
      </c>
      <c r="G367" s="40"/>
      <c r="H367" s="40"/>
      <c r="I367" s="236"/>
      <c r="J367" s="40"/>
      <c r="K367" s="40"/>
      <c r="L367" s="44"/>
      <c r="M367" s="237"/>
      <c r="N367" s="238"/>
      <c r="O367" s="91"/>
      <c r="P367" s="91"/>
      <c r="Q367" s="91"/>
      <c r="R367" s="91"/>
      <c r="S367" s="91"/>
      <c r="T367" s="92"/>
      <c r="U367" s="38"/>
      <c r="V367" s="38"/>
      <c r="W367" s="38"/>
      <c r="X367" s="38"/>
      <c r="Y367" s="38"/>
      <c r="Z367" s="38"/>
      <c r="AA367" s="38"/>
      <c r="AB367" s="38"/>
      <c r="AC367" s="38"/>
      <c r="AD367" s="38"/>
      <c r="AE367" s="38"/>
      <c r="AT367" s="17" t="s">
        <v>274</v>
      </c>
      <c r="AU367" s="17" t="s">
        <v>86</v>
      </c>
    </row>
    <row r="368" s="12" customFormat="1">
      <c r="A368" s="12"/>
      <c r="B368" s="242"/>
      <c r="C368" s="243"/>
      <c r="D368" s="234" t="s">
        <v>276</v>
      </c>
      <c r="E368" s="244" t="s">
        <v>1</v>
      </c>
      <c r="F368" s="245" t="s">
        <v>2070</v>
      </c>
      <c r="G368" s="243"/>
      <c r="H368" s="246">
        <v>145</v>
      </c>
      <c r="I368" s="247"/>
      <c r="J368" s="243"/>
      <c r="K368" s="243"/>
      <c r="L368" s="248"/>
      <c r="M368" s="249"/>
      <c r="N368" s="250"/>
      <c r="O368" s="250"/>
      <c r="P368" s="250"/>
      <c r="Q368" s="250"/>
      <c r="R368" s="250"/>
      <c r="S368" s="250"/>
      <c r="T368" s="251"/>
      <c r="U368" s="12"/>
      <c r="V368" s="12"/>
      <c r="W368" s="12"/>
      <c r="X368" s="12"/>
      <c r="Y368" s="12"/>
      <c r="Z368" s="12"/>
      <c r="AA368" s="12"/>
      <c r="AB368" s="12"/>
      <c r="AC368" s="12"/>
      <c r="AD368" s="12"/>
      <c r="AE368" s="12"/>
      <c r="AT368" s="252" t="s">
        <v>276</v>
      </c>
      <c r="AU368" s="252" t="s">
        <v>86</v>
      </c>
      <c r="AV368" s="12" t="s">
        <v>86</v>
      </c>
      <c r="AW368" s="12" t="s">
        <v>32</v>
      </c>
      <c r="AX368" s="12" t="s">
        <v>84</v>
      </c>
      <c r="AY368" s="252" t="s">
        <v>251</v>
      </c>
    </row>
    <row r="369" s="2" customFormat="1" ht="33" customHeight="1">
      <c r="A369" s="38"/>
      <c r="B369" s="39"/>
      <c r="C369" s="220" t="s">
        <v>1502</v>
      </c>
      <c r="D369" s="220" t="s">
        <v>255</v>
      </c>
      <c r="E369" s="221" t="s">
        <v>1558</v>
      </c>
      <c r="F369" s="222" t="s">
        <v>1559</v>
      </c>
      <c r="G369" s="223" t="s">
        <v>409</v>
      </c>
      <c r="H369" s="224">
        <v>285</v>
      </c>
      <c r="I369" s="225"/>
      <c r="J369" s="226">
        <f>ROUND(I369*H369,2)</f>
        <v>0</v>
      </c>
      <c r="K369" s="227"/>
      <c r="L369" s="44"/>
      <c r="M369" s="228" t="s">
        <v>1</v>
      </c>
      <c r="N369" s="229" t="s">
        <v>41</v>
      </c>
      <c r="O369" s="91"/>
      <c r="P369" s="230">
        <f>O369*H369</f>
        <v>0</v>
      </c>
      <c r="Q369" s="230">
        <v>0</v>
      </c>
      <c r="R369" s="230">
        <f>Q369*H369</f>
        <v>0</v>
      </c>
      <c r="S369" s="230">
        <v>0</v>
      </c>
      <c r="T369" s="231">
        <f>S369*H369</f>
        <v>0</v>
      </c>
      <c r="U369" s="38"/>
      <c r="V369" s="38"/>
      <c r="W369" s="38"/>
      <c r="X369" s="38"/>
      <c r="Y369" s="38"/>
      <c r="Z369" s="38"/>
      <c r="AA369" s="38"/>
      <c r="AB369" s="38"/>
      <c r="AC369" s="38"/>
      <c r="AD369" s="38"/>
      <c r="AE369" s="38"/>
      <c r="AR369" s="232" t="s">
        <v>254</v>
      </c>
      <c r="AT369" s="232" t="s">
        <v>255</v>
      </c>
      <c r="AU369" s="232" t="s">
        <v>86</v>
      </c>
      <c r="AY369" s="17" t="s">
        <v>251</v>
      </c>
      <c r="BE369" s="233">
        <f>IF(N369="základní",J369,0)</f>
        <v>0</v>
      </c>
      <c r="BF369" s="233">
        <f>IF(N369="snížená",J369,0)</f>
        <v>0</v>
      </c>
      <c r="BG369" s="233">
        <f>IF(N369="zákl. přenesená",J369,0)</f>
        <v>0</v>
      </c>
      <c r="BH369" s="233">
        <f>IF(N369="sníž. přenesená",J369,0)</f>
        <v>0</v>
      </c>
      <c r="BI369" s="233">
        <f>IF(N369="nulová",J369,0)</f>
        <v>0</v>
      </c>
      <c r="BJ369" s="17" t="s">
        <v>84</v>
      </c>
      <c r="BK369" s="233">
        <f>ROUND(I369*H369,2)</f>
        <v>0</v>
      </c>
      <c r="BL369" s="17" t="s">
        <v>254</v>
      </c>
      <c r="BM369" s="232" t="s">
        <v>3645</v>
      </c>
    </row>
    <row r="370" s="2" customFormat="1">
      <c r="A370" s="38"/>
      <c r="B370" s="39"/>
      <c r="C370" s="40"/>
      <c r="D370" s="234" t="s">
        <v>260</v>
      </c>
      <c r="E370" s="40"/>
      <c r="F370" s="235" t="s">
        <v>1561</v>
      </c>
      <c r="G370" s="40"/>
      <c r="H370" s="40"/>
      <c r="I370" s="236"/>
      <c r="J370" s="40"/>
      <c r="K370" s="40"/>
      <c r="L370" s="44"/>
      <c r="M370" s="237"/>
      <c r="N370" s="238"/>
      <c r="O370" s="91"/>
      <c r="P370" s="91"/>
      <c r="Q370" s="91"/>
      <c r="R370" s="91"/>
      <c r="S370" s="91"/>
      <c r="T370" s="92"/>
      <c r="U370" s="38"/>
      <c r="V370" s="38"/>
      <c r="W370" s="38"/>
      <c r="X370" s="38"/>
      <c r="Y370" s="38"/>
      <c r="Z370" s="38"/>
      <c r="AA370" s="38"/>
      <c r="AB370" s="38"/>
      <c r="AC370" s="38"/>
      <c r="AD370" s="38"/>
      <c r="AE370" s="38"/>
      <c r="AT370" s="17" t="s">
        <v>260</v>
      </c>
      <c r="AU370" s="17" t="s">
        <v>86</v>
      </c>
    </row>
    <row r="371" s="2" customFormat="1">
      <c r="A371" s="38"/>
      <c r="B371" s="39"/>
      <c r="C371" s="40"/>
      <c r="D371" s="240" t="s">
        <v>274</v>
      </c>
      <c r="E371" s="40"/>
      <c r="F371" s="241" t="s">
        <v>1562</v>
      </c>
      <c r="G371" s="40"/>
      <c r="H371" s="40"/>
      <c r="I371" s="236"/>
      <c r="J371" s="40"/>
      <c r="K371" s="40"/>
      <c r="L371" s="44"/>
      <c r="M371" s="237"/>
      <c r="N371" s="238"/>
      <c r="O371" s="91"/>
      <c r="P371" s="91"/>
      <c r="Q371" s="91"/>
      <c r="R371" s="91"/>
      <c r="S371" s="91"/>
      <c r="T371" s="92"/>
      <c r="U371" s="38"/>
      <c r="V371" s="38"/>
      <c r="W371" s="38"/>
      <c r="X371" s="38"/>
      <c r="Y371" s="38"/>
      <c r="Z371" s="38"/>
      <c r="AA371" s="38"/>
      <c r="AB371" s="38"/>
      <c r="AC371" s="38"/>
      <c r="AD371" s="38"/>
      <c r="AE371" s="38"/>
      <c r="AT371" s="17" t="s">
        <v>274</v>
      </c>
      <c r="AU371" s="17" t="s">
        <v>86</v>
      </c>
    </row>
    <row r="372" s="12" customFormat="1">
      <c r="A372" s="12"/>
      <c r="B372" s="242"/>
      <c r="C372" s="243"/>
      <c r="D372" s="234" t="s">
        <v>276</v>
      </c>
      <c r="E372" s="244" t="s">
        <v>1</v>
      </c>
      <c r="F372" s="245" t="s">
        <v>3646</v>
      </c>
      <c r="G372" s="243"/>
      <c r="H372" s="246">
        <v>285</v>
      </c>
      <c r="I372" s="247"/>
      <c r="J372" s="243"/>
      <c r="K372" s="243"/>
      <c r="L372" s="248"/>
      <c r="M372" s="249"/>
      <c r="N372" s="250"/>
      <c r="O372" s="250"/>
      <c r="P372" s="250"/>
      <c r="Q372" s="250"/>
      <c r="R372" s="250"/>
      <c r="S372" s="250"/>
      <c r="T372" s="251"/>
      <c r="U372" s="12"/>
      <c r="V372" s="12"/>
      <c r="W372" s="12"/>
      <c r="X372" s="12"/>
      <c r="Y372" s="12"/>
      <c r="Z372" s="12"/>
      <c r="AA372" s="12"/>
      <c r="AB372" s="12"/>
      <c r="AC372" s="12"/>
      <c r="AD372" s="12"/>
      <c r="AE372" s="12"/>
      <c r="AT372" s="252" t="s">
        <v>276</v>
      </c>
      <c r="AU372" s="252" t="s">
        <v>86</v>
      </c>
      <c r="AV372" s="12" t="s">
        <v>86</v>
      </c>
      <c r="AW372" s="12" t="s">
        <v>32</v>
      </c>
      <c r="AX372" s="12" t="s">
        <v>84</v>
      </c>
      <c r="AY372" s="252" t="s">
        <v>251</v>
      </c>
    </row>
    <row r="373" s="2" customFormat="1" ht="21.75" customHeight="1">
      <c r="A373" s="38"/>
      <c r="B373" s="39"/>
      <c r="C373" s="220" t="s">
        <v>1510</v>
      </c>
      <c r="D373" s="220" t="s">
        <v>255</v>
      </c>
      <c r="E373" s="221" t="s">
        <v>1610</v>
      </c>
      <c r="F373" s="222" t="s">
        <v>1611</v>
      </c>
      <c r="G373" s="223" t="s">
        <v>802</v>
      </c>
      <c r="H373" s="224">
        <v>2</v>
      </c>
      <c r="I373" s="225"/>
      <c r="J373" s="226">
        <f>ROUND(I373*H373,2)</f>
        <v>0</v>
      </c>
      <c r="K373" s="227"/>
      <c r="L373" s="44"/>
      <c r="M373" s="228" t="s">
        <v>1</v>
      </c>
      <c r="N373" s="229" t="s">
        <v>41</v>
      </c>
      <c r="O373" s="91"/>
      <c r="P373" s="230">
        <f>O373*H373</f>
        <v>0</v>
      </c>
      <c r="Q373" s="230">
        <v>0.0035999999999999999</v>
      </c>
      <c r="R373" s="230">
        <f>Q373*H373</f>
        <v>0.0071999999999999998</v>
      </c>
      <c r="S373" s="230">
        <v>0</v>
      </c>
      <c r="T373" s="231">
        <f>S373*H373</f>
        <v>0</v>
      </c>
      <c r="U373" s="38"/>
      <c r="V373" s="38"/>
      <c r="W373" s="38"/>
      <c r="X373" s="38"/>
      <c r="Y373" s="38"/>
      <c r="Z373" s="38"/>
      <c r="AA373" s="38"/>
      <c r="AB373" s="38"/>
      <c r="AC373" s="38"/>
      <c r="AD373" s="38"/>
      <c r="AE373" s="38"/>
      <c r="AR373" s="232" t="s">
        <v>254</v>
      </c>
      <c r="AT373" s="232" t="s">
        <v>255</v>
      </c>
      <c r="AU373" s="232" t="s">
        <v>86</v>
      </c>
      <c r="AY373" s="17" t="s">
        <v>251</v>
      </c>
      <c r="BE373" s="233">
        <f>IF(N373="základní",J373,0)</f>
        <v>0</v>
      </c>
      <c r="BF373" s="233">
        <f>IF(N373="snížená",J373,0)</f>
        <v>0</v>
      </c>
      <c r="BG373" s="233">
        <f>IF(N373="zákl. přenesená",J373,0)</f>
        <v>0</v>
      </c>
      <c r="BH373" s="233">
        <f>IF(N373="sníž. přenesená",J373,0)</f>
        <v>0</v>
      </c>
      <c r="BI373" s="233">
        <f>IF(N373="nulová",J373,0)</f>
        <v>0</v>
      </c>
      <c r="BJ373" s="17" t="s">
        <v>84</v>
      </c>
      <c r="BK373" s="233">
        <f>ROUND(I373*H373,2)</f>
        <v>0</v>
      </c>
      <c r="BL373" s="17" t="s">
        <v>254</v>
      </c>
      <c r="BM373" s="232" t="s">
        <v>3647</v>
      </c>
    </row>
    <row r="374" s="2" customFormat="1">
      <c r="A374" s="38"/>
      <c r="B374" s="39"/>
      <c r="C374" s="40"/>
      <c r="D374" s="234" t="s">
        <v>260</v>
      </c>
      <c r="E374" s="40"/>
      <c r="F374" s="235" t="s">
        <v>1613</v>
      </c>
      <c r="G374" s="40"/>
      <c r="H374" s="40"/>
      <c r="I374" s="236"/>
      <c r="J374" s="40"/>
      <c r="K374" s="40"/>
      <c r="L374" s="44"/>
      <c r="M374" s="237"/>
      <c r="N374" s="238"/>
      <c r="O374" s="91"/>
      <c r="P374" s="91"/>
      <c r="Q374" s="91"/>
      <c r="R374" s="91"/>
      <c r="S374" s="91"/>
      <c r="T374" s="92"/>
      <c r="U374" s="38"/>
      <c r="V374" s="38"/>
      <c r="W374" s="38"/>
      <c r="X374" s="38"/>
      <c r="Y374" s="38"/>
      <c r="Z374" s="38"/>
      <c r="AA374" s="38"/>
      <c r="AB374" s="38"/>
      <c r="AC374" s="38"/>
      <c r="AD374" s="38"/>
      <c r="AE374" s="38"/>
      <c r="AT374" s="17" t="s">
        <v>260</v>
      </c>
      <c r="AU374" s="17" t="s">
        <v>86</v>
      </c>
    </row>
    <row r="375" s="13" customFormat="1">
      <c r="A375" s="13"/>
      <c r="B375" s="253"/>
      <c r="C375" s="254"/>
      <c r="D375" s="234" t="s">
        <v>276</v>
      </c>
      <c r="E375" s="255" t="s">
        <v>1</v>
      </c>
      <c r="F375" s="256" t="s">
        <v>1614</v>
      </c>
      <c r="G375" s="254"/>
      <c r="H375" s="255" t="s">
        <v>1</v>
      </c>
      <c r="I375" s="257"/>
      <c r="J375" s="254"/>
      <c r="K375" s="254"/>
      <c r="L375" s="258"/>
      <c r="M375" s="259"/>
      <c r="N375" s="260"/>
      <c r="O375" s="260"/>
      <c r="P375" s="260"/>
      <c r="Q375" s="260"/>
      <c r="R375" s="260"/>
      <c r="S375" s="260"/>
      <c r="T375" s="261"/>
      <c r="U375" s="13"/>
      <c r="V375" s="13"/>
      <c r="W375" s="13"/>
      <c r="X375" s="13"/>
      <c r="Y375" s="13"/>
      <c r="Z375" s="13"/>
      <c r="AA375" s="13"/>
      <c r="AB375" s="13"/>
      <c r="AC375" s="13"/>
      <c r="AD375" s="13"/>
      <c r="AE375" s="13"/>
      <c r="AT375" s="262" t="s">
        <v>276</v>
      </c>
      <c r="AU375" s="262" t="s">
        <v>86</v>
      </c>
      <c r="AV375" s="13" t="s">
        <v>84</v>
      </c>
      <c r="AW375" s="13" t="s">
        <v>32</v>
      </c>
      <c r="AX375" s="13" t="s">
        <v>76</v>
      </c>
      <c r="AY375" s="262" t="s">
        <v>251</v>
      </c>
    </row>
    <row r="376" s="12" customFormat="1">
      <c r="A376" s="12"/>
      <c r="B376" s="242"/>
      <c r="C376" s="243"/>
      <c r="D376" s="234" t="s">
        <v>276</v>
      </c>
      <c r="E376" s="244" t="s">
        <v>1</v>
      </c>
      <c r="F376" s="245" t="s">
        <v>3648</v>
      </c>
      <c r="G376" s="243"/>
      <c r="H376" s="246">
        <v>2</v>
      </c>
      <c r="I376" s="247"/>
      <c r="J376" s="243"/>
      <c r="K376" s="243"/>
      <c r="L376" s="248"/>
      <c r="M376" s="249"/>
      <c r="N376" s="250"/>
      <c r="O376" s="250"/>
      <c r="P376" s="250"/>
      <c r="Q376" s="250"/>
      <c r="R376" s="250"/>
      <c r="S376" s="250"/>
      <c r="T376" s="251"/>
      <c r="U376" s="12"/>
      <c r="V376" s="12"/>
      <c r="W376" s="12"/>
      <c r="X376" s="12"/>
      <c r="Y376" s="12"/>
      <c r="Z376" s="12"/>
      <c r="AA376" s="12"/>
      <c r="AB376" s="12"/>
      <c r="AC376" s="12"/>
      <c r="AD376" s="12"/>
      <c r="AE376" s="12"/>
      <c r="AT376" s="252" t="s">
        <v>276</v>
      </c>
      <c r="AU376" s="252" t="s">
        <v>86</v>
      </c>
      <c r="AV376" s="12" t="s">
        <v>86</v>
      </c>
      <c r="AW376" s="12" t="s">
        <v>32</v>
      </c>
      <c r="AX376" s="12" t="s">
        <v>76</v>
      </c>
      <c r="AY376" s="252" t="s">
        <v>251</v>
      </c>
    </row>
    <row r="377" s="15" customFormat="1">
      <c r="A377" s="15"/>
      <c r="B377" s="274"/>
      <c r="C377" s="275"/>
      <c r="D377" s="234" t="s">
        <v>276</v>
      </c>
      <c r="E377" s="276" t="s">
        <v>1</v>
      </c>
      <c r="F377" s="277" t="s">
        <v>423</v>
      </c>
      <c r="G377" s="275"/>
      <c r="H377" s="278">
        <v>2</v>
      </c>
      <c r="I377" s="279"/>
      <c r="J377" s="275"/>
      <c r="K377" s="275"/>
      <c r="L377" s="280"/>
      <c r="M377" s="281"/>
      <c r="N377" s="282"/>
      <c r="O377" s="282"/>
      <c r="P377" s="282"/>
      <c r="Q377" s="282"/>
      <c r="R377" s="282"/>
      <c r="S377" s="282"/>
      <c r="T377" s="283"/>
      <c r="U377" s="15"/>
      <c r="V377" s="15"/>
      <c r="W377" s="15"/>
      <c r="X377" s="15"/>
      <c r="Y377" s="15"/>
      <c r="Z377" s="15"/>
      <c r="AA377" s="15"/>
      <c r="AB377" s="15"/>
      <c r="AC377" s="15"/>
      <c r="AD377" s="15"/>
      <c r="AE377" s="15"/>
      <c r="AT377" s="284" t="s">
        <v>276</v>
      </c>
      <c r="AU377" s="284" t="s">
        <v>86</v>
      </c>
      <c r="AV377" s="15" t="s">
        <v>254</v>
      </c>
      <c r="AW377" s="15" t="s">
        <v>32</v>
      </c>
      <c r="AX377" s="15" t="s">
        <v>84</v>
      </c>
      <c r="AY377" s="284" t="s">
        <v>251</v>
      </c>
    </row>
    <row r="378" s="11" customFormat="1" ht="22.8" customHeight="1">
      <c r="A378" s="11"/>
      <c r="B378" s="206"/>
      <c r="C378" s="207"/>
      <c r="D378" s="208" t="s">
        <v>75</v>
      </c>
      <c r="E378" s="272" t="s">
        <v>299</v>
      </c>
      <c r="F378" s="272" t="s">
        <v>1855</v>
      </c>
      <c r="G378" s="207"/>
      <c r="H378" s="207"/>
      <c r="I378" s="210"/>
      <c r="J378" s="273">
        <f>BK378</f>
        <v>0</v>
      </c>
      <c r="K378" s="207"/>
      <c r="L378" s="212"/>
      <c r="M378" s="213"/>
      <c r="N378" s="214"/>
      <c r="O378" s="214"/>
      <c r="P378" s="215">
        <f>SUM(P379:P443)</f>
        <v>0</v>
      </c>
      <c r="Q378" s="214"/>
      <c r="R378" s="215">
        <f>SUM(R379:R443)</f>
        <v>1.2035955</v>
      </c>
      <c r="S378" s="214"/>
      <c r="T378" s="216">
        <f>SUM(T379:T443)</f>
        <v>0</v>
      </c>
      <c r="U378" s="11"/>
      <c r="V378" s="11"/>
      <c r="W378" s="11"/>
      <c r="X378" s="11"/>
      <c r="Y378" s="11"/>
      <c r="Z378" s="11"/>
      <c r="AA378" s="11"/>
      <c r="AB378" s="11"/>
      <c r="AC378" s="11"/>
      <c r="AD378" s="11"/>
      <c r="AE378" s="11"/>
      <c r="AR378" s="217" t="s">
        <v>84</v>
      </c>
      <c r="AT378" s="218" t="s">
        <v>75</v>
      </c>
      <c r="AU378" s="218" t="s">
        <v>84</v>
      </c>
      <c r="AY378" s="217" t="s">
        <v>251</v>
      </c>
      <c r="BK378" s="219">
        <f>SUM(BK379:BK443)</f>
        <v>0</v>
      </c>
    </row>
    <row r="379" s="2" customFormat="1" ht="16.5" customHeight="1">
      <c r="A379" s="38"/>
      <c r="B379" s="39"/>
      <c r="C379" s="220" t="s">
        <v>1520</v>
      </c>
      <c r="D379" s="220" t="s">
        <v>255</v>
      </c>
      <c r="E379" s="221" t="s">
        <v>1857</v>
      </c>
      <c r="F379" s="222" t="s">
        <v>1858</v>
      </c>
      <c r="G379" s="223" t="s">
        <v>258</v>
      </c>
      <c r="H379" s="224">
        <v>2</v>
      </c>
      <c r="I379" s="225"/>
      <c r="J379" s="226">
        <f>ROUND(I379*H379,2)</f>
        <v>0</v>
      </c>
      <c r="K379" s="227"/>
      <c r="L379" s="44"/>
      <c r="M379" s="228" t="s">
        <v>1</v>
      </c>
      <c r="N379" s="229" t="s">
        <v>41</v>
      </c>
      <c r="O379" s="91"/>
      <c r="P379" s="230">
        <f>O379*H379</f>
        <v>0</v>
      </c>
      <c r="Q379" s="230">
        <v>0</v>
      </c>
      <c r="R379" s="230">
        <f>Q379*H379</f>
        <v>0</v>
      </c>
      <c r="S379" s="230">
        <v>0</v>
      </c>
      <c r="T379" s="231">
        <f>S379*H379</f>
        <v>0</v>
      </c>
      <c r="U379" s="38"/>
      <c r="V379" s="38"/>
      <c r="W379" s="38"/>
      <c r="X379" s="38"/>
      <c r="Y379" s="38"/>
      <c r="Z379" s="38"/>
      <c r="AA379" s="38"/>
      <c r="AB379" s="38"/>
      <c r="AC379" s="38"/>
      <c r="AD379" s="38"/>
      <c r="AE379" s="38"/>
      <c r="AR379" s="232" t="s">
        <v>254</v>
      </c>
      <c r="AT379" s="232" t="s">
        <v>255</v>
      </c>
      <c r="AU379" s="232" t="s">
        <v>86</v>
      </c>
      <c r="AY379" s="17" t="s">
        <v>251</v>
      </c>
      <c r="BE379" s="233">
        <f>IF(N379="základní",J379,0)</f>
        <v>0</v>
      </c>
      <c r="BF379" s="233">
        <f>IF(N379="snížená",J379,0)</f>
        <v>0</v>
      </c>
      <c r="BG379" s="233">
        <f>IF(N379="zákl. přenesená",J379,0)</f>
        <v>0</v>
      </c>
      <c r="BH379" s="233">
        <f>IF(N379="sníž. přenesená",J379,0)</f>
        <v>0</v>
      </c>
      <c r="BI379" s="233">
        <f>IF(N379="nulová",J379,0)</f>
        <v>0</v>
      </c>
      <c r="BJ379" s="17" t="s">
        <v>84</v>
      </c>
      <c r="BK379" s="233">
        <f>ROUND(I379*H379,2)</f>
        <v>0</v>
      </c>
      <c r="BL379" s="17" t="s">
        <v>254</v>
      </c>
      <c r="BM379" s="232" t="s">
        <v>3649</v>
      </c>
    </row>
    <row r="380" s="2" customFormat="1">
      <c r="A380" s="38"/>
      <c r="B380" s="39"/>
      <c r="C380" s="40"/>
      <c r="D380" s="234" t="s">
        <v>260</v>
      </c>
      <c r="E380" s="40"/>
      <c r="F380" s="235" t="s">
        <v>1860</v>
      </c>
      <c r="G380" s="40"/>
      <c r="H380" s="40"/>
      <c r="I380" s="236"/>
      <c r="J380" s="40"/>
      <c r="K380" s="40"/>
      <c r="L380" s="44"/>
      <c r="M380" s="237"/>
      <c r="N380" s="238"/>
      <c r="O380" s="91"/>
      <c r="P380" s="91"/>
      <c r="Q380" s="91"/>
      <c r="R380" s="91"/>
      <c r="S380" s="91"/>
      <c r="T380" s="92"/>
      <c r="U380" s="38"/>
      <c r="V380" s="38"/>
      <c r="W380" s="38"/>
      <c r="X380" s="38"/>
      <c r="Y380" s="38"/>
      <c r="Z380" s="38"/>
      <c r="AA380" s="38"/>
      <c r="AB380" s="38"/>
      <c r="AC380" s="38"/>
      <c r="AD380" s="38"/>
      <c r="AE380" s="38"/>
      <c r="AT380" s="17" t="s">
        <v>260</v>
      </c>
      <c r="AU380" s="17" t="s">
        <v>86</v>
      </c>
    </row>
    <row r="381" s="2" customFormat="1">
      <c r="A381" s="38"/>
      <c r="B381" s="39"/>
      <c r="C381" s="40"/>
      <c r="D381" s="234" t="s">
        <v>262</v>
      </c>
      <c r="E381" s="40"/>
      <c r="F381" s="239" t="s">
        <v>1861</v>
      </c>
      <c r="G381" s="40"/>
      <c r="H381" s="40"/>
      <c r="I381" s="236"/>
      <c r="J381" s="40"/>
      <c r="K381" s="40"/>
      <c r="L381" s="44"/>
      <c r="M381" s="237"/>
      <c r="N381" s="238"/>
      <c r="O381" s="91"/>
      <c r="P381" s="91"/>
      <c r="Q381" s="91"/>
      <c r="R381" s="91"/>
      <c r="S381" s="91"/>
      <c r="T381" s="92"/>
      <c r="U381" s="38"/>
      <c r="V381" s="38"/>
      <c r="W381" s="38"/>
      <c r="X381" s="38"/>
      <c r="Y381" s="38"/>
      <c r="Z381" s="38"/>
      <c r="AA381" s="38"/>
      <c r="AB381" s="38"/>
      <c r="AC381" s="38"/>
      <c r="AD381" s="38"/>
      <c r="AE381" s="38"/>
      <c r="AT381" s="17" t="s">
        <v>262</v>
      </c>
      <c r="AU381" s="17" t="s">
        <v>86</v>
      </c>
    </row>
    <row r="382" s="12" customFormat="1">
      <c r="A382" s="12"/>
      <c r="B382" s="242"/>
      <c r="C382" s="243"/>
      <c r="D382" s="234" t="s">
        <v>276</v>
      </c>
      <c r="E382" s="244" t="s">
        <v>1</v>
      </c>
      <c r="F382" s="245" t="s">
        <v>2353</v>
      </c>
      <c r="G382" s="243"/>
      <c r="H382" s="246">
        <v>2</v>
      </c>
      <c r="I382" s="247"/>
      <c r="J382" s="243"/>
      <c r="K382" s="243"/>
      <c r="L382" s="248"/>
      <c r="M382" s="249"/>
      <c r="N382" s="250"/>
      <c r="O382" s="250"/>
      <c r="P382" s="250"/>
      <c r="Q382" s="250"/>
      <c r="R382" s="250"/>
      <c r="S382" s="250"/>
      <c r="T382" s="251"/>
      <c r="U382" s="12"/>
      <c r="V382" s="12"/>
      <c r="W382" s="12"/>
      <c r="X382" s="12"/>
      <c r="Y382" s="12"/>
      <c r="Z382" s="12"/>
      <c r="AA382" s="12"/>
      <c r="AB382" s="12"/>
      <c r="AC382" s="12"/>
      <c r="AD382" s="12"/>
      <c r="AE382" s="12"/>
      <c r="AT382" s="252" t="s">
        <v>276</v>
      </c>
      <c r="AU382" s="252" t="s">
        <v>86</v>
      </c>
      <c r="AV382" s="12" t="s">
        <v>86</v>
      </c>
      <c r="AW382" s="12" t="s">
        <v>32</v>
      </c>
      <c r="AX382" s="12" t="s">
        <v>84</v>
      </c>
      <c r="AY382" s="252" t="s">
        <v>251</v>
      </c>
    </row>
    <row r="383" s="2" customFormat="1" ht="24.15" customHeight="1">
      <c r="A383" s="38"/>
      <c r="B383" s="39"/>
      <c r="C383" s="220" t="s">
        <v>1527</v>
      </c>
      <c r="D383" s="220" t="s">
        <v>255</v>
      </c>
      <c r="E383" s="221" t="s">
        <v>1863</v>
      </c>
      <c r="F383" s="222" t="s">
        <v>1864</v>
      </c>
      <c r="G383" s="223" t="s">
        <v>802</v>
      </c>
      <c r="H383" s="224">
        <v>7.5</v>
      </c>
      <c r="I383" s="225"/>
      <c r="J383" s="226">
        <f>ROUND(I383*H383,2)</f>
        <v>0</v>
      </c>
      <c r="K383" s="227"/>
      <c r="L383" s="44"/>
      <c r="M383" s="228" t="s">
        <v>1</v>
      </c>
      <c r="N383" s="229" t="s">
        <v>41</v>
      </c>
      <c r="O383" s="91"/>
      <c r="P383" s="230">
        <f>O383*H383</f>
        <v>0</v>
      </c>
      <c r="Q383" s="230">
        <v>1.0000000000000001E-05</v>
      </c>
      <c r="R383" s="230">
        <f>Q383*H383</f>
        <v>7.5000000000000007E-05</v>
      </c>
      <c r="S383" s="230">
        <v>0</v>
      </c>
      <c r="T383" s="231">
        <f>S383*H383</f>
        <v>0</v>
      </c>
      <c r="U383" s="38"/>
      <c r="V383" s="38"/>
      <c r="W383" s="38"/>
      <c r="X383" s="38"/>
      <c r="Y383" s="38"/>
      <c r="Z383" s="38"/>
      <c r="AA383" s="38"/>
      <c r="AB383" s="38"/>
      <c r="AC383" s="38"/>
      <c r="AD383" s="38"/>
      <c r="AE383" s="38"/>
      <c r="AR383" s="232" t="s">
        <v>254</v>
      </c>
      <c r="AT383" s="232" t="s">
        <v>255</v>
      </c>
      <c r="AU383" s="232" t="s">
        <v>86</v>
      </c>
      <c r="AY383" s="17" t="s">
        <v>251</v>
      </c>
      <c r="BE383" s="233">
        <f>IF(N383="základní",J383,0)</f>
        <v>0</v>
      </c>
      <c r="BF383" s="233">
        <f>IF(N383="snížená",J383,0)</f>
        <v>0</v>
      </c>
      <c r="BG383" s="233">
        <f>IF(N383="zákl. přenesená",J383,0)</f>
        <v>0</v>
      </c>
      <c r="BH383" s="233">
        <f>IF(N383="sníž. přenesená",J383,0)</f>
        <v>0</v>
      </c>
      <c r="BI383" s="233">
        <f>IF(N383="nulová",J383,0)</f>
        <v>0</v>
      </c>
      <c r="BJ383" s="17" t="s">
        <v>84</v>
      </c>
      <c r="BK383" s="233">
        <f>ROUND(I383*H383,2)</f>
        <v>0</v>
      </c>
      <c r="BL383" s="17" t="s">
        <v>254</v>
      </c>
      <c r="BM383" s="232" t="s">
        <v>3650</v>
      </c>
    </row>
    <row r="384" s="2" customFormat="1">
      <c r="A384" s="38"/>
      <c r="B384" s="39"/>
      <c r="C384" s="40"/>
      <c r="D384" s="234" t="s">
        <v>260</v>
      </c>
      <c r="E384" s="40"/>
      <c r="F384" s="235" t="s">
        <v>1866</v>
      </c>
      <c r="G384" s="40"/>
      <c r="H384" s="40"/>
      <c r="I384" s="236"/>
      <c r="J384" s="40"/>
      <c r="K384" s="40"/>
      <c r="L384" s="44"/>
      <c r="M384" s="237"/>
      <c r="N384" s="238"/>
      <c r="O384" s="91"/>
      <c r="P384" s="91"/>
      <c r="Q384" s="91"/>
      <c r="R384" s="91"/>
      <c r="S384" s="91"/>
      <c r="T384" s="92"/>
      <c r="U384" s="38"/>
      <c r="V384" s="38"/>
      <c r="W384" s="38"/>
      <c r="X384" s="38"/>
      <c r="Y384" s="38"/>
      <c r="Z384" s="38"/>
      <c r="AA384" s="38"/>
      <c r="AB384" s="38"/>
      <c r="AC384" s="38"/>
      <c r="AD384" s="38"/>
      <c r="AE384" s="38"/>
      <c r="AT384" s="17" t="s">
        <v>260</v>
      </c>
      <c r="AU384" s="17" t="s">
        <v>86</v>
      </c>
    </row>
    <row r="385" s="2" customFormat="1">
      <c r="A385" s="38"/>
      <c r="B385" s="39"/>
      <c r="C385" s="40"/>
      <c r="D385" s="240" t="s">
        <v>274</v>
      </c>
      <c r="E385" s="40"/>
      <c r="F385" s="241" t="s">
        <v>1867</v>
      </c>
      <c r="G385" s="40"/>
      <c r="H385" s="40"/>
      <c r="I385" s="236"/>
      <c r="J385" s="40"/>
      <c r="K385" s="40"/>
      <c r="L385" s="44"/>
      <c r="M385" s="237"/>
      <c r="N385" s="238"/>
      <c r="O385" s="91"/>
      <c r="P385" s="91"/>
      <c r="Q385" s="91"/>
      <c r="R385" s="91"/>
      <c r="S385" s="91"/>
      <c r="T385" s="92"/>
      <c r="U385" s="38"/>
      <c r="V385" s="38"/>
      <c r="W385" s="38"/>
      <c r="X385" s="38"/>
      <c r="Y385" s="38"/>
      <c r="Z385" s="38"/>
      <c r="AA385" s="38"/>
      <c r="AB385" s="38"/>
      <c r="AC385" s="38"/>
      <c r="AD385" s="38"/>
      <c r="AE385" s="38"/>
      <c r="AT385" s="17" t="s">
        <v>274</v>
      </c>
      <c r="AU385" s="17" t="s">
        <v>86</v>
      </c>
    </row>
    <row r="386" s="13" customFormat="1">
      <c r="A386" s="13"/>
      <c r="B386" s="253"/>
      <c r="C386" s="254"/>
      <c r="D386" s="234" t="s">
        <v>276</v>
      </c>
      <c r="E386" s="255" t="s">
        <v>1</v>
      </c>
      <c r="F386" s="256" t="s">
        <v>1868</v>
      </c>
      <c r="G386" s="254"/>
      <c r="H386" s="255" t="s">
        <v>1</v>
      </c>
      <c r="I386" s="257"/>
      <c r="J386" s="254"/>
      <c r="K386" s="254"/>
      <c r="L386" s="258"/>
      <c r="M386" s="259"/>
      <c r="N386" s="260"/>
      <c r="O386" s="260"/>
      <c r="P386" s="260"/>
      <c r="Q386" s="260"/>
      <c r="R386" s="260"/>
      <c r="S386" s="260"/>
      <c r="T386" s="261"/>
      <c r="U386" s="13"/>
      <c r="V386" s="13"/>
      <c r="W386" s="13"/>
      <c r="X386" s="13"/>
      <c r="Y386" s="13"/>
      <c r="Z386" s="13"/>
      <c r="AA386" s="13"/>
      <c r="AB386" s="13"/>
      <c r="AC386" s="13"/>
      <c r="AD386" s="13"/>
      <c r="AE386" s="13"/>
      <c r="AT386" s="262" t="s">
        <v>276</v>
      </c>
      <c r="AU386" s="262" t="s">
        <v>86</v>
      </c>
      <c r="AV386" s="13" t="s">
        <v>84</v>
      </c>
      <c r="AW386" s="13" t="s">
        <v>32</v>
      </c>
      <c r="AX386" s="13" t="s">
        <v>76</v>
      </c>
      <c r="AY386" s="262" t="s">
        <v>251</v>
      </c>
    </row>
    <row r="387" s="12" customFormat="1">
      <c r="A387" s="12"/>
      <c r="B387" s="242"/>
      <c r="C387" s="243"/>
      <c r="D387" s="234" t="s">
        <v>276</v>
      </c>
      <c r="E387" s="244" t="s">
        <v>1</v>
      </c>
      <c r="F387" s="245" t="s">
        <v>3651</v>
      </c>
      <c r="G387" s="243"/>
      <c r="H387" s="246">
        <v>7.5</v>
      </c>
      <c r="I387" s="247"/>
      <c r="J387" s="243"/>
      <c r="K387" s="243"/>
      <c r="L387" s="248"/>
      <c r="M387" s="249"/>
      <c r="N387" s="250"/>
      <c r="O387" s="250"/>
      <c r="P387" s="250"/>
      <c r="Q387" s="250"/>
      <c r="R387" s="250"/>
      <c r="S387" s="250"/>
      <c r="T387" s="251"/>
      <c r="U387" s="12"/>
      <c r="V387" s="12"/>
      <c r="W387" s="12"/>
      <c r="X387" s="12"/>
      <c r="Y387" s="12"/>
      <c r="Z387" s="12"/>
      <c r="AA387" s="12"/>
      <c r="AB387" s="12"/>
      <c r="AC387" s="12"/>
      <c r="AD387" s="12"/>
      <c r="AE387" s="12"/>
      <c r="AT387" s="252" t="s">
        <v>276</v>
      </c>
      <c r="AU387" s="252" t="s">
        <v>86</v>
      </c>
      <c r="AV387" s="12" t="s">
        <v>86</v>
      </c>
      <c r="AW387" s="12" t="s">
        <v>32</v>
      </c>
      <c r="AX387" s="12" t="s">
        <v>84</v>
      </c>
      <c r="AY387" s="252" t="s">
        <v>251</v>
      </c>
    </row>
    <row r="388" s="2" customFormat="1" ht="24.15" customHeight="1">
      <c r="A388" s="38"/>
      <c r="B388" s="39"/>
      <c r="C388" s="292" t="s">
        <v>1534</v>
      </c>
      <c r="D388" s="292" t="s">
        <v>1133</v>
      </c>
      <c r="E388" s="293" t="s">
        <v>1871</v>
      </c>
      <c r="F388" s="294" t="s">
        <v>1872</v>
      </c>
      <c r="G388" s="295" t="s">
        <v>802</v>
      </c>
      <c r="H388" s="296">
        <v>7.6500000000000004</v>
      </c>
      <c r="I388" s="297"/>
      <c r="J388" s="298">
        <f>ROUND(I388*H388,2)</f>
        <v>0</v>
      </c>
      <c r="K388" s="299"/>
      <c r="L388" s="300"/>
      <c r="M388" s="301" t="s">
        <v>1</v>
      </c>
      <c r="N388" s="302" t="s">
        <v>41</v>
      </c>
      <c r="O388" s="91"/>
      <c r="P388" s="230">
        <f>O388*H388</f>
        <v>0</v>
      </c>
      <c r="Q388" s="230">
        <v>0.0035999999999999999</v>
      </c>
      <c r="R388" s="230">
        <f>Q388*H388</f>
        <v>0.027540000000000002</v>
      </c>
      <c r="S388" s="230">
        <v>0</v>
      </c>
      <c r="T388" s="231">
        <f>S388*H388</f>
        <v>0</v>
      </c>
      <c r="U388" s="38"/>
      <c r="V388" s="38"/>
      <c r="W388" s="38"/>
      <c r="X388" s="38"/>
      <c r="Y388" s="38"/>
      <c r="Z388" s="38"/>
      <c r="AA388" s="38"/>
      <c r="AB388" s="38"/>
      <c r="AC388" s="38"/>
      <c r="AD388" s="38"/>
      <c r="AE388" s="38"/>
      <c r="AR388" s="232" t="s">
        <v>299</v>
      </c>
      <c r="AT388" s="232" t="s">
        <v>1133</v>
      </c>
      <c r="AU388" s="232" t="s">
        <v>86</v>
      </c>
      <c r="AY388" s="17" t="s">
        <v>251</v>
      </c>
      <c r="BE388" s="233">
        <f>IF(N388="základní",J388,0)</f>
        <v>0</v>
      </c>
      <c r="BF388" s="233">
        <f>IF(N388="snížená",J388,0)</f>
        <v>0</v>
      </c>
      <c r="BG388" s="233">
        <f>IF(N388="zákl. přenesená",J388,0)</f>
        <v>0</v>
      </c>
      <c r="BH388" s="233">
        <f>IF(N388="sníž. přenesená",J388,0)</f>
        <v>0</v>
      </c>
      <c r="BI388" s="233">
        <f>IF(N388="nulová",J388,0)</f>
        <v>0</v>
      </c>
      <c r="BJ388" s="17" t="s">
        <v>84</v>
      </c>
      <c r="BK388" s="233">
        <f>ROUND(I388*H388,2)</f>
        <v>0</v>
      </c>
      <c r="BL388" s="17" t="s">
        <v>254</v>
      </c>
      <c r="BM388" s="232" t="s">
        <v>3652</v>
      </c>
    </row>
    <row r="389" s="2" customFormat="1">
      <c r="A389" s="38"/>
      <c r="B389" s="39"/>
      <c r="C389" s="40"/>
      <c r="D389" s="234" t="s">
        <v>260</v>
      </c>
      <c r="E389" s="40"/>
      <c r="F389" s="235" t="s">
        <v>1872</v>
      </c>
      <c r="G389" s="40"/>
      <c r="H389" s="40"/>
      <c r="I389" s="236"/>
      <c r="J389" s="40"/>
      <c r="K389" s="40"/>
      <c r="L389" s="44"/>
      <c r="M389" s="237"/>
      <c r="N389" s="238"/>
      <c r="O389" s="91"/>
      <c r="P389" s="91"/>
      <c r="Q389" s="91"/>
      <c r="R389" s="91"/>
      <c r="S389" s="91"/>
      <c r="T389" s="92"/>
      <c r="U389" s="38"/>
      <c r="V389" s="38"/>
      <c r="W389" s="38"/>
      <c r="X389" s="38"/>
      <c r="Y389" s="38"/>
      <c r="Z389" s="38"/>
      <c r="AA389" s="38"/>
      <c r="AB389" s="38"/>
      <c r="AC389" s="38"/>
      <c r="AD389" s="38"/>
      <c r="AE389" s="38"/>
      <c r="AT389" s="17" t="s">
        <v>260</v>
      </c>
      <c r="AU389" s="17" t="s">
        <v>86</v>
      </c>
    </row>
    <row r="390" s="12" customFormat="1">
      <c r="A390" s="12"/>
      <c r="B390" s="242"/>
      <c r="C390" s="243"/>
      <c r="D390" s="234" t="s">
        <v>276</v>
      </c>
      <c r="E390" s="243"/>
      <c r="F390" s="245" t="s">
        <v>3653</v>
      </c>
      <c r="G390" s="243"/>
      <c r="H390" s="246">
        <v>7.6500000000000004</v>
      </c>
      <c r="I390" s="247"/>
      <c r="J390" s="243"/>
      <c r="K390" s="243"/>
      <c r="L390" s="248"/>
      <c r="M390" s="249"/>
      <c r="N390" s="250"/>
      <c r="O390" s="250"/>
      <c r="P390" s="250"/>
      <c r="Q390" s="250"/>
      <c r="R390" s="250"/>
      <c r="S390" s="250"/>
      <c r="T390" s="251"/>
      <c r="U390" s="12"/>
      <c r="V390" s="12"/>
      <c r="W390" s="12"/>
      <c r="X390" s="12"/>
      <c r="Y390" s="12"/>
      <c r="Z390" s="12"/>
      <c r="AA390" s="12"/>
      <c r="AB390" s="12"/>
      <c r="AC390" s="12"/>
      <c r="AD390" s="12"/>
      <c r="AE390" s="12"/>
      <c r="AT390" s="252" t="s">
        <v>276</v>
      </c>
      <c r="AU390" s="252" t="s">
        <v>86</v>
      </c>
      <c r="AV390" s="12" t="s">
        <v>86</v>
      </c>
      <c r="AW390" s="12" t="s">
        <v>4</v>
      </c>
      <c r="AX390" s="12" t="s">
        <v>84</v>
      </c>
      <c r="AY390" s="252" t="s">
        <v>251</v>
      </c>
    </row>
    <row r="391" s="2" customFormat="1" ht="24.15" customHeight="1">
      <c r="A391" s="38"/>
      <c r="B391" s="39"/>
      <c r="C391" s="220" t="s">
        <v>1542</v>
      </c>
      <c r="D391" s="220" t="s">
        <v>255</v>
      </c>
      <c r="E391" s="221" t="s">
        <v>1876</v>
      </c>
      <c r="F391" s="222" t="s">
        <v>1877</v>
      </c>
      <c r="G391" s="223" t="s">
        <v>416</v>
      </c>
      <c r="H391" s="224">
        <v>3</v>
      </c>
      <c r="I391" s="225"/>
      <c r="J391" s="226">
        <f>ROUND(I391*H391,2)</f>
        <v>0</v>
      </c>
      <c r="K391" s="227"/>
      <c r="L391" s="44"/>
      <c r="M391" s="228" t="s">
        <v>1</v>
      </c>
      <c r="N391" s="229" t="s">
        <v>41</v>
      </c>
      <c r="O391" s="91"/>
      <c r="P391" s="230">
        <f>O391*H391</f>
        <v>0</v>
      </c>
      <c r="Q391" s="230">
        <v>0</v>
      </c>
      <c r="R391" s="230">
        <f>Q391*H391</f>
        <v>0</v>
      </c>
      <c r="S391" s="230">
        <v>0</v>
      </c>
      <c r="T391" s="231">
        <f>S391*H391</f>
        <v>0</v>
      </c>
      <c r="U391" s="38"/>
      <c r="V391" s="38"/>
      <c r="W391" s="38"/>
      <c r="X391" s="38"/>
      <c r="Y391" s="38"/>
      <c r="Z391" s="38"/>
      <c r="AA391" s="38"/>
      <c r="AB391" s="38"/>
      <c r="AC391" s="38"/>
      <c r="AD391" s="38"/>
      <c r="AE391" s="38"/>
      <c r="AR391" s="232" t="s">
        <v>254</v>
      </c>
      <c r="AT391" s="232" t="s">
        <v>255</v>
      </c>
      <c r="AU391" s="232" t="s">
        <v>86</v>
      </c>
      <c r="AY391" s="17" t="s">
        <v>251</v>
      </c>
      <c r="BE391" s="233">
        <f>IF(N391="základní",J391,0)</f>
        <v>0</v>
      </c>
      <c r="BF391" s="233">
        <f>IF(N391="snížená",J391,0)</f>
        <v>0</v>
      </c>
      <c r="BG391" s="233">
        <f>IF(N391="zákl. přenesená",J391,0)</f>
        <v>0</v>
      </c>
      <c r="BH391" s="233">
        <f>IF(N391="sníž. přenesená",J391,0)</f>
        <v>0</v>
      </c>
      <c r="BI391" s="233">
        <f>IF(N391="nulová",J391,0)</f>
        <v>0</v>
      </c>
      <c r="BJ391" s="17" t="s">
        <v>84</v>
      </c>
      <c r="BK391" s="233">
        <f>ROUND(I391*H391,2)</f>
        <v>0</v>
      </c>
      <c r="BL391" s="17" t="s">
        <v>254</v>
      </c>
      <c r="BM391" s="232" t="s">
        <v>3654</v>
      </c>
    </row>
    <row r="392" s="2" customFormat="1">
      <c r="A392" s="38"/>
      <c r="B392" s="39"/>
      <c r="C392" s="40"/>
      <c r="D392" s="234" t="s">
        <v>260</v>
      </c>
      <c r="E392" s="40"/>
      <c r="F392" s="235" t="s">
        <v>1879</v>
      </c>
      <c r="G392" s="40"/>
      <c r="H392" s="40"/>
      <c r="I392" s="236"/>
      <c r="J392" s="40"/>
      <c r="K392" s="40"/>
      <c r="L392" s="44"/>
      <c r="M392" s="237"/>
      <c r="N392" s="238"/>
      <c r="O392" s="91"/>
      <c r="P392" s="91"/>
      <c r="Q392" s="91"/>
      <c r="R392" s="91"/>
      <c r="S392" s="91"/>
      <c r="T392" s="92"/>
      <c r="U392" s="38"/>
      <c r="V392" s="38"/>
      <c r="W392" s="38"/>
      <c r="X392" s="38"/>
      <c r="Y392" s="38"/>
      <c r="Z392" s="38"/>
      <c r="AA392" s="38"/>
      <c r="AB392" s="38"/>
      <c r="AC392" s="38"/>
      <c r="AD392" s="38"/>
      <c r="AE392" s="38"/>
      <c r="AT392" s="17" t="s">
        <v>260</v>
      </c>
      <c r="AU392" s="17" t="s">
        <v>86</v>
      </c>
    </row>
    <row r="393" s="2" customFormat="1">
      <c r="A393" s="38"/>
      <c r="B393" s="39"/>
      <c r="C393" s="40"/>
      <c r="D393" s="240" t="s">
        <v>274</v>
      </c>
      <c r="E393" s="40"/>
      <c r="F393" s="241" t="s">
        <v>1880</v>
      </c>
      <c r="G393" s="40"/>
      <c r="H393" s="40"/>
      <c r="I393" s="236"/>
      <c r="J393" s="40"/>
      <c r="K393" s="40"/>
      <c r="L393" s="44"/>
      <c r="M393" s="237"/>
      <c r="N393" s="238"/>
      <c r="O393" s="91"/>
      <c r="P393" s="91"/>
      <c r="Q393" s="91"/>
      <c r="R393" s="91"/>
      <c r="S393" s="91"/>
      <c r="T393" s="92"/>
      <c r="U393" s="38"/>
      <c r="V393" s="38"/>
      <c r="W393" s="38"/>
      <c r="X393" s="38"/>
      <c r="Y393" s="38"/>
      <c r="Z393" s="38"/>
      <c r="AA393" s="38"/>
      <c r="AB393" s="38"/>
      <c r="AC393" s="38"/>
      <c r="AD393" s="38"/>
      <c r="AE393" s="38"/>
      <c r="AT393" s="17" t="s">
        <v>274</v>
      </c>
      <c r="AU393" s="17" t="s">
        <v>86</v>
      </c>
    </row>
    <row r="394" s="12" customFormat="1">
      <c r="A394" s="12"/>
      <c r="B394" s="242"/>
      <c r="C394" s="243"/>
      <c r="D394" s="234" t="s">
        <v>276</v>
      </c>
      <c r="E394" s="244" t="s">
        <v>1</v>
      </c>
      <c r="F394" s="245" t="s">
        <v>3655</v>
      </c>
      <c r="G394" s="243"/>
      <c r="H394" s="246">
        <v>3</v>
      </c>
      <c r="I394" s="247"/>
      <c r="J394" s="243"/>
      <c r="K394" s="243"/>
      <c r="L394" s="248"/>
      <c r="M394" s="249"/>
      <c r="N394" s="250"/>
      <c r="O394" s="250"/>
      <c r="P394" s="250"/>
      <c r="Q394" s="250"/>
      <c r="R394" s="250"/>
      <c r="S394" s="250"/>
      <c r="T394" s="251"/>
      <c r="U394" s="12"/>
      <c r="V394" s="12"/>
      <c r="W394" s="12"/>
      <c r="X394" s="12"/>
      <c r="Y394" s="12"/>
      <c r="Z394" s="12"/>
      <c r="AA394" s="12"/>
      <c r="AB394" s="12"/>
      <c r="AC394" s="12"/>
      <c r="AD394" s="12"/>
      <c r="AE394" s="12"/>
      <c r="AT394" s="252" t="s">
        <v>276</v>
      </c>
      <c r="AU394" s="252" t="s">
        <v>86</v>
      </c>
      <c r="AV394" s="12" t="s">
        <v>86</v>
      </c>
      <c r="AW394" s="12" t="s">
        <v>32</v>
      </c>
      <c r="AX394" s="12" t="s">
        <v>84</v>
      </c>
      <c r="AY394" s="252" t="s">
        <v>251</v>
      </c>
    </row>
    <row r="395" s="2" customFormat="1" ht="16.5" customHeight="1">
      <c r="A395" s="38"/>
      <c r="B395" s="39"/>
      <c r="C395" s="292" t="s">
        <v>1549</v>
      </c>
      <c r="D395" s="292" t="s">
        <v>1133</v>
      </c>
      <c r="E395" s="293" t="s">
        <v>1883</v>
      </c>
      <c r="F395" s="294" t="s">
        <v>1884</v>
      </c>
      <c r="G395" s="295" t="s">
        <v>416</v>
      </c>
      <c r="H395" s="296">
        <v>1</v>
      </c>
      <c r="I395" s="297"/>
      <c r="J395" s="298">
        <f>ROUND(I395*H395,2)</f>
        <v>0</v>
      </c>
      <c r="K395" s="299"/>
      <c r="L395" s="300"/>
      <c r="M395" s="301" t="s">
        <v>1</v>
      </c>
      <c r="N395" s="302" t="s">
        <v>41</v>
      </c>
      <c r="O395" s="91"/>
      <c r="P395" s="230">
        <f>O395*H395</f>
        <v>0</v>
      </c>
      <c r="Q395" s="230">
        <v>0.00148</v>
      </c>
      <c r="R395" s="230">
        <f>Q395*H395</f>
        <v>0.00148</v>
      </c>
      <c r="S395" s="230">
        <v>0</v>
      </c>
      <c r="T395" s="231">
        <f>S395*H395</f>
        <v>0</v>
      </c>
      <c r="U395" s="38"/>
      <c r="V395" s="38"/>
      <c r="W395" s="38"/>
      <c r="X395" s="38"/>
      <c r="Y395" s="38"/>
      <c r="Z395" s="38"/>
      <c r="AA395" s="38"/>
      <c r="AB395" s="38"/>
      <c r="AC395" s="38"/>
      <c r="AD395" s="38"/>
      <c r="AE395" s="38"/>
      <c r="AR395" s="232" t="s">
        <v>299</v>
      </c>
      <c r="AT395" s="232" t="s">
        <v>1133</v>
      </c>
      <c r="AU395" s="232" t="s">
        <v>86</v>
      </c>
      <c r="AY395" s="17" t="s">
        <v>251</v>
      </c>
      <c r="BE395" s="233">
        <f>IF(N395="základní",J395,0)</f>
        <v>0</v>
      </c>
      <c r="BF395" s="233">
        <f>IF(N395="snížená",J395,0)</f>
        <v>0</v>
      </c>
      <c r="BG395" s="233">
        <f>IF(N395="zákl. přenesená",J395,0)</f>
        <v>0</v>
      </c>
      <c r="BH395" s="233">
        <f>IF(N395="sníž. přenesená",J395,0)</f>
        <v>0</v>
      </c>
      <c r="BI395" s="233">
        <f>IF(N395="nulová",J395,0)</f>
        <v>0</v>
      </c>
      <c r="BJ395" s="17" t="s">
        <v>84</v>
      </c>
      <c r="BK395" s="233">
        <f>ROUND(I395*H395,2)</f>
        <v>0</v>
      </c>
      <c r="BL395" s="17" t="s">
        <v>254</v>
      </c>
      <c r="BM395" s="232" t="s">
        <v>3656</v>
      </c>
    </row>
    <row r="396" s="2" customFormat="1">
      <c r="A396" s="38"/>
      <c r="B396" s="39"/>
      <c r="C396" s="40"/>
      <c r="D396" s="234" t="s">
        <v>260</v>
      </c>
      <c r="E396" s="40"/>
      <c r="F396" s="235" t="s">
        <v>1884</v>
      </c>
      <c r="G396" s="40"/>
      <c r="H396" s="40"/>
      <c r="I396" s="236"/>
      <c r="J396" s="40"/>
      <c r="K396" s="40"/>
      <c r="L396" s="44"/>
      <c r="M396" s="237"/>
      <c r="N396" s="238"/>
      <c r="O396" s="91"/>
      <c r="P396" s="91"/>
      <c r="Q396" s="91"/>
      <c r="R396" s="91"/>
      <c r="S396" s="91"/>
      <c r="T396" s="92"/>
      <c r="U396" s="38"/>
      <c r="V396" s="38"/>
      <c r="W396" s="38"/>
      <c r="X396" s="38"/>
      <c r="Y396" s="38"/>
      <c r="Z396" s="38"/>
      <c r="AA396" s="38"/>
      <c r="AB396" s="38"/>
      <c r="AC396" s="38"/>
      <c r="AD396" s="38"/>
      <c r="AE396" s="38"/>
      <c r="AT396" s="17" t="s">
        <v>260</v>
      </c>
      <c r="AU396" s="17" t="s">
        <v>86</v>
      </c>
    </row>
    <row r="397" s="2" customFormat="1" ht="16.5" customHeight="1">
      <c r="A397" s="38"/>
      <c r="B397" s="39"/>
      <c r="C397" s="292" t="s">
        <v>1557</v>
      </c>
      <c r="D397" s="292" t="s">
        <v>1133</v>
      </c>
      <c r="E397" s="293" t="s">
        <v>1887</v>
      </c>
      <c r="F397" s="294" t="s">
        <v>1888</v>
      </c>
      <c r="G397" s="295" t="s">
        <v>416</v>
      </c>
      <c r="H397" s="296">
        <v>1</v>
      </c>
      <c r="I397" s="297"/>
      <c r="J397" s="298">
        <f>ROUND(I397*H397,2)</f>
        <v>0</v>
      </c>
      <c r="K397" s="299"/>
      <c r="L397" s="300"/>
      <c r="M397" s="301" t="s">
        <v>1</v>
      </c>
      <c r="N397" s="302" t="s">
        <v>41</v>
      </c>
      <c r="O397" s="91"/>
      <c r="P397" s="230">
        <f>O397*H397</f>
        <v>0</v>
      </c>
      <c r="Q397" s="230">
        <v>0.00087000000000000001</v>
      </c>
      <c r="R397" s="230">
        <f>Q397*H397</f>
        <v>0.00087000000000000001</v>
      </c>
      <c r="S397" s="230">
        <v>0</v>
      </c>
      <c r="T397" s="231">
        <f>S397*H397</f>
        <v>0</v>
      </c>
      <c r="U397" s="38"/>
      <c r="V397" s="38"/>
      <c r="W397" s="38"/>
      <c r="X397" s="38"/>
      <c r="Y397" s="38"/>
      <c r="Z397" s="38"/>
      <c r="AA397" s="38"/>
      <c r="AB397" s="38"/>
      <c r="AC397" s="38"/>
      <c r="AD397" s="38"/>
      <c r="AE397" s="38"/>
      <c r="AR397" s="232" t="s">
        <v>299</v>
      </c>
      <c r="AT397" s="232" t="s">
        <v>1133</v>
      </c>
      <c r="AU397" s="232" t="s">
        <v>86</v>
      </c>
      <c r="AY397" s="17" t="s">
        <v>251</v>
      </c>
      <c r="BE397" s="233">
        <f>IF(N397="základní",J397,0)</f>
        <v>0</v>
      </c>
      <c r="BF397" s="233">
        <f>IF(N397="snížená",J397,0)</f>
        <v>0</v>
      </c>
      <c r="BG397" s="233">
        <f>IF(N397="zákl. přenesená",J397,0)</f>
        <v>0</v>
      </c>
      <c r="BH397" s="233">
        <f>IF(N397="sníž. přenesená",J397,0)</f>
        <v>0</v>
      </c>
      <c r="BI397" s="233">
        <f>IF(N397="nulová",J397,0)</f>
        <v>0</v>
      </c>
      <c r="BJ397" s="17" t="s">
        <v>84</v>
      </c>
      <c r="BK397" s="233">
        <f>ROUND(I397*H397,2)</f>
        <v>0</v>
      </c>
      <c r="BL397" s="17" t="s">
        <v>254</v>
      </c>
      <c r="BM397" s="232" t="s">
        <v>3657</v>
      </c>
    </row>
    <row r="398" s="2" customFormat="1">
      <c r="A398" s="38"/>
      <c r="B398" s="39"/>
      <c r="C398" s="40"/>
      <c r="D398" s="234" t="s">
        <v>260</v>
      </c>
      <c r="E398" s="40"/>
      <c r="F398" s="235" t="s">
        <v>1888</v>
      </c>
      <c r="G398" s="40"/>
      <c r="H398" s="40"/>
      <c r="I398" s="236"/>
      <c r="J398" s="40"/>
      <c r="K398" s="40"/>
      <c r="L398" s="44"/>
      <c r="M398" s="237"/>
      <c r="N398" s="238"/>
      <c r="O398" s="91"/>
      <c r="P398" s="91"/>
      <c r="Q398" s="91"/>
      <c r="R398" s="91"/>
      <c r="S398" s="91"/>
      <c r="T398" s="92"/>
      <c r="U398" s="38"/>
      <c r="V398" s="38"/>
      <c r="W398" s="38"/>
      <c r="X398" s="38"/>
      <c r="Y398" s="38"/>
      <c r="Z398" s="38"/>
      <c r="AA398" s="38"/>
      <c r="AB398" s="38"/>
      <c r="AC398" s="38"/>
      <c r="AD398" s="38"/>
      <c r="AE398" s="38"/>
      <c r="AT398" s="17" t="s">
        <v>260</v>
      </c>
      <c r="AU398" s="17" t="s">
        <v>86</v>
      </c>
    </row>
    <row r="399" s="2" customFormat="1" ht="16.5" customHeight="1">
      <c r="A399" s="38"/>
      <c r="B399" s="39"/>
      <c r="C399" s="292" t="s">
        <v>1564</v>
      </c>
      <c r="D399" s="292" t="s">
        <v>1133</v>
      </c>
      <c r="E399" s="293" t="s">
        <v>1891</v>
      </c>
      <c r="F399" s="294" t="s">
        <v>1892</v>
      </c>
      <c r="G399" s="295" t="s">
        <v>416</v>
      </c>
      <c r="H399" s="296">
        <v>1</v>
      </c>
      <c r="I399" s="297"/>
      <c r="J399" s="298">
        <f>ROUND(I399*H399,2)</f>
        <v>0</v>
      </c>
      <c r="K399" s="299"/>
      <c r="L399" s="300"/>
      <c r="M399" s="301" t="s">
        <v>1</v>
      </c>
      <c r="N399" s="302" t="s">
        <v>41</v>
      </c>
      <c r="O399" s="91"/>
      <c r="P399" s="230">
        <f>O399*H399</f>
        <v>0</v>
      </c>
      <c r="Q399" s="230">
        <v>0.00123</v>
      </c>
      <c r="R399" s="230">
        <f>Q399*H399</f>
        <v>0.00123</v>
      </c>
      <c r="S399" s="230">
        <v>0</v>
      </c>
      <c r="T399" s="231">
        <f>S399*H399</f>
        <v>0</v>
      </c>
      <c r="U399" s="38"/>
      <c r="V399" s="38"/>
      <c r="W399" s="38"/>
      <c r="X399" s="38"/>
      <c r="Y399" s="38"/>
      <c r="Z399" s="38"/>
      <c r="AA399" s="38"/>
      <c r="AB399" s="38"/>
      <c r="AC399" s="38"/>
      <c r="AD399" s="38"/>
      <c r="AE399" s="38"/>
      <c r="AR399" s="232" t="s">
        <v>299</v>
      </c>
      <c r="AT399" s="232" t="s">
        <v>1133</v>
      </c>
      <c r="AU399" s="232" t="s">
        <v>86</v>
      </c>
      <c r="AY399" s="17" t="s">
        <v>251</v>
      </c>
      <c r="BE399" s="233">
        <f>IF(N399="základní",J399,0)</f>
        <v>0</v>
      </c>
      <c r="BF399" s="233">
        <f>IF(N399="snížená",J399,0)</f>
        <v>0</v>
      </c>
      <c r="BG399" s="233">
        <f>IF(N399="zákl. přenesená",J399,0)</f>
        <v>0</v>
      </c>
      <c r="BH399" s="233">
        <f>IF(N399="sníž. přenesená",J399,0)</f>
        <v>0</v>
      </c>
      <c r="BI399" s="233">
        <f>IF(N399="nulová",J399,0)</f>
        <v>0</v>
      </c>
      <c r="BJ399" s="17" t="s">
        <v>84</v>
      </c>
      <c r="BK399" s="233">
        <f>ROUND(I399*H399,2)</f>
        <v>0</v>
      </c>
      <c r="BL399" s="17" t="s">
        <v>254</v>
      </c>
      <c r="BM399" s="232" t="s">
        <v>3658</v>
      </c>
    </row>
    <row r="400" s="2" customFormat="1">
      <c r="A400" s="38"/>
      <c r="B400" s="39"/>
      <c r="C400" s="40"/>
      <c r="D400" s="234" t="s">
        <v>260</v>
      </c>
      <c r="E400" s="40"/>
      <c r="F400" s="235" t="s">
        <v>1892</v>
      </c>
      <c r="G400" s="40"/>
      <c r="H400" s="40"/>
      <c r="I400" s="236"/>
      <c r="J400" s="40"/>
      <c r="K400" s="40"/>
      <c r="L400" s="44"/>
      <c r="M400" s="237"/>
      <c r="N400" s="238"/>
      <c r="O400" s="91"/>
      <c r="P400" s="91"/>
      <c r="Q400" s="91"/>
      <c r="R400" s="91"/>
      <c r="S400" s="91"/>
      <c r="T400" s="92"/>
      <c r="U400" s="38"/>
      <c r="V400" s="38"/>
      <c r="W400" s="38"/>
      <c r="X400" s="38"/>
      <c r="Y400" s="38"/>
      <c r="Z400" s="38"/>
      <c r="AA400" s="38"/>
      <c r="AB400" s="38"/>
      <c r="AC400" s="38"/>
      <c r="AD400" s="38"/>
      <c r="AE400" s="38"/>
      <c r="AT400" s="17" t="s">
        <v>260</v>
      </c>
      <c r="AU400" s="17" t="s">
        <v>86</v>
      </c>
    </row>
    <row r="401" s="2" customFormat="1" ht="21.75" customHeight="1">
      <c r="A401" s="38"/>
      <c r="B401" s="39"/>
      <c r="C401" s="220" t="s">
        <v>1571</v>
      </c>
      <c r="D401" s="220" t="s">
        <v>255</v>
      </c>
      <c r="E401" s="221" t="s">
        <v>1895</v>
      </c>
      <c r="F401" s="222" t="s">
        <v>1896</v>
      </c>
      <c r="G401" s="223" t="s">
        <v>802</v>
      </c>
      <c r="H401" s="224">
        <v>7.5</v>
      </c>
      <c r="I401" s="225"/>
      <c r="J401" s="226">
        <f>ROUND(I401*H401,2)</f>
        <v>0</v>
      </c>
      <c r="K401" s="227"/>
      <c r="L401" s="44"/>
      <c r="M401" s="228" t="s">
        <v>1</v>
      </c>
      <c r="N401" s="229" t="s">
        <v>41</v>
      </c>
      <c r="O401" s="91"/>
      <c r="P401" s="230">
        <f>O401*H401</f>
        <v>0</v>
      </c>
      <c r="Q401" s="230">
        <v>0</v>
      </c>
      <c r="R401" s="230">
        <f>Q401*H401</f>
        <v>0</v>
      </c>
      <c r="S401" s="230">
        <v>0</v>
      </c>
      <c r="T401" s="231">
        <f>S401*H401</f>
        <v>0</v>
      </c>
      <c r="U401" s="38"/>
      <c r="V401" s="38"/>
      <c r="W401" s="38"/>
      <c r="X401" s="38"/>
      <c r="Y401" s="38"/>
      <c r="Z401" s="38"/>
      <c r="AA401" s="38"/>
      <c r="AB401" s="38"/>
      <c r="AC401" s="38"/>
      <c r="AD401" s="38"/>
      <c r="AE401" s="38"/>
      <c r="AR401" s="232" t="s">
        <v>254</v>
      </c>
      <c r="AT401" s="232" t="s">
        <v>255</v>
      </c>
      <c r="AU401" s="232" t="s">
        <v>86</v>
      </c>
      <c r="AY401" s="17" t="s">
        <v>251</v>
      </c>
      <c r="BE401" s="233">
        <f>IF(N401="základní",J401,0)</f>
        <v>0</v>
      </c>
      <c r="BF401" s="233">
        <f>IF(N401="snížená",J401,0)</f>
        <v>0</v>
      </c>
      <c r="BG401" s="233">
        <f>IF(N401="zákl. přenesená",J401,0)</f>
        <v>0</v>
      </c>
      <c r="BH401" s="233">
        <f>IF(N401="sníž. přenesená",J401,0)</f>
        <v>0</v>
      </c>
      <c r="BI401" s="233">
        <f>IF(N401="nulová",J401,0)</f>
        <v>0</v>
      </c>
      <c r="BJ401" s="17" t="s">
        <v>84</v>
      </c>
      <c r="BK401" s="233">
        <f>ROUND(I401*H401,2)</f>
        <v>0</v>
      </c>
      <c r="BL401" s="17" t="s">
        <v>254</v>
      </c>
      <c r="BM401" s="232" t="s">
        <v>3659</v>
      </c>
    </row>
    <row r="402" s="2" customFormat="1">
      <c r="A402" s="38"/>
      <c r="B402" s="39"/>
      <c r="C402" s="40"/>
      <c r="D402" s="234" t="s">
        <v>260</v>
      </c>
      <c r="E402" s="40"/>
      <c r="F402" s="235" t="s">
        <v>1898</v>
      </c>
      <c r="G402" s="40"/>
      <c r="H402" s="40"/>
      <c r="I402" s="236"/>
      <c r="J402" s="40"/>
      <c r="K402" s="40"/>
      <c r="L402" s="44"/>
      <c r="M402" s="237"/>
      <c r="N402" s="238"/>
      <c r="O402" s="91"/>
      <c r="P402" s="91"/>
      <c r="Q402" s="91"/>
      <c r="R402" s="91"/>
      <c r="S402" s="91"/>
      <c r="T402" s="92"/>
      <c r="U402" s="38"/>
      <c r="V402" s="38"/>
      <c r="W402" s="38"/>
      <c r="X402" s="38"/>
      <c r="Y402" s="38"/>
      <c r="Z402" s="38"/>
      <c r="AA402" s="38"/>
      <c r="AB402" s="38"/>
      <c r="AC402" s="38"/>
      <c r="AD402" s="38"/>
      <c r="AE402" s="38"/>
      <c r="AT402" s="17" t="s">
        <v>260</v>
      </c>
      <c r="AU402" s="17" t="s">
        <v>86</v>
      </c>
    </row>
    <row r="403" s="2" customFormat="1">
      <c r="A403" s="38"/>
      <c r="B403" s="39"/>
      <c r="C403" s="40"/>
      <c r="D403" s="240" t="s">
        <v>274</v>
      </c>
      <c r="E403" s="40"/>
      <c r="F403" s="241" t="s">
        <v>1899</v>
      </c>
      <c r="G403" s="40"/>
      <c r="H403" s="40"/>
      <c r="I403" s="236"/>
      <c r="J403" s="40"/>
      <c r="K403" s="40"/>
      <c r="L403" s="44"/>
      <c r="M403" s="237"/>
      <c r="N403" s="238"/>
      <c r="O403" s="91"/>
      <c r="P403" s="91"/>
      <c r="Q403" s="91"/>
      <c r="R403" s="91"/>
      <c r="S403" s="91"/>
      <c r="T403" s="92"/>
      <c r="U403" s="38"/>
      <c r="V403" s="38"/>
      <c r="W403" s="38"/>
      <c r="X403" s="38"/>
      <c r="Y403" s="38"/>
      <c r="Z403" s="38"/>
      <c r="AA403" s="38"/>
      <c r="AB403" s="38"/>
      <c r="AC403" s="38"/>
      <c r="AD403" s="38"/>
      <c r="AE403" s="38"/>
      <c r="AT403" s="17" t="s">
        <v>274</v>
      </c>
      <c r="AU403" s="17" t="s">
        <v>86</v>
      </c>
    </row>
    <row r="404" s="12" customFormat="1">
      <c r="A404" s="12"/>
      <c r="B404" s="242"/>
      <c r="C404" s="243"/>
      <c r="D404" s="234" t="s">
        <v>276</v>
      </c>
      <c r="E404" s="244" t="s">
        <v>1</v>
      </c>
      <c r="F404" s="245" t="s">
        <v>3660</v>
      </c>
      <c r="G404" s="243"/>
      <c r="H404" s="246">
        <v>7.5</v>
      </c>
      <c r="I404" s="247"/>
      <c r="J404" s="243"/>
      <c r="K404" s="243"/>
      <c r="L404" s="248"/>
      <c r="M404" s="249"/>
      <c r="N404" s="250"/>
      <c r="O404" s="250"/>
      <c r="P404" s="250"/>
      <c r="Q404" s="250"/>
      <c r="R404" s="250"/>
      <c r="S404" s="250"/>
      <c r="T404" s="251"/>
      <c r="U404" s="12"/>
      <c r="V404" s="12"/>
      <c r="W404" s="12"/>
      <c r="X404" s="12"/>
      <c r="Y404" s="12"/>
      <c r="Z404" s="12"/>
      <c r="AA404" s="12"/>
      <c r="AB404" s="12"/>
      <c r="AC404" s="12"/>
      <c r="AD404" s="12"/>
      <c r="AE404" s="12"/>
      <c r="AT404" s="252" t="s">
        <v>276</v>
      </c>
      <c r="AU404" s="252" t="s">
        <v>86</v>
      </c>
      <c r="AV404" s="12" t="s">
        <v>86</v>
      </c>
      <c r="AW404" s="12" t="s">
        <v>32</v>
      </c>
      <c r="AX404" s="12" t="s">
        <v>84</v>
      </c>
      <c r="AY404" s="252" t="s">
        <v>251</v>
      </c>
    </row>
    <row r="405" s="2" customFormat="1" ht="24.15" customHeight="1">
      <c r="A405" s="38"/>
      <c r="B405" s="39"/>
      <c r="C405" s="220" t="s">
        <v>1580</v>
      </c>
      <c r="D405" s="220" t="s">
        <v>255</v>
      </c>
      <c r="E405" s="221" t="s">
        <v>1902</v>
      </c>
      <c r="F405" s="222" t="s">
        <v>1903</v>
      </c>
      <c r="G405" s="223" t="s">
        <v>416</v>
      </c>
      <c r="H405" s="224">
        <v>1</v>
      </c>
      <c r="I405" s="225"/>
      <c r="J405" s="226">
        <f>ROUND(I405*H405,2)</f>
        <v>0</v>
      </c>
      <c r="K405" s="227"/>
      <c r="L405" s="44"/>
      <c r="M405" s="228" t="s">
        <v>1</v>
      </c>
      <c r="N405" s="229" t="s">
        <v>41</v>
      </c>
      <c r="O405" s="91"/>
      <c r="P405" s="230">
        <f>O405*H405</f>
        <v>0</v>
      </c>
      <c r="Q405" s="230">
        <v>0.12422</v>
      </c>
      <c r="R405" s="230">
        <f>Q405*H405</f>
        <v>0.12422</v>
      </c>
      <c r="S405" s="230">
        <v>0</v>
      </c>
      <c r="T405" s="231">
        <f>S405*H405</f>
        <v>0</v>
      </c>
      <c r="U405" s="38"/>
      <c r="V405" s="38"/>
      <c r="W405" s="38"/>
      <c r="X405" s="38"/>
      <c r="Y405" s="38"/>
      <c r="Z405" s="38"/>
      <c r="AA405" s="38"/>
      <c r="AB405" s="38"/>
      <c r="AC405" s="38"/>
      <c r="AD405" s="38"/>
      <c r="AE405" s="38"/>
      <c r="AR405" s="232" t="s">
        <v>254</v>
      </c>
      <c r="AT405" s="232" t="s">
        <v>255</v>
      </c>
      <c r="AU405" s="232" t="s">
        <v>86</v>
      </c>
      <c r="AY405" s="17" t="s">
        <v>251</v>
      </c>
      <c r="BE405" s="233">
        <f>IF(N405="základní",J405,0)</f>
        <v>0</v>
      </c>
      <c r="BF405" s="233">
        <f>IF(N405="snížená",J405,0)</f>
        <v>0</v>
      </c>
      <c r="BG405" s="233">
        <f>IF(N405="zákl. přenesená",J405,0)</f>
        <v>0</v>
      </c>
      <c r="BH405" s="233">
        <f>IF(N405="sníž. přenesená",J405,0)</f>
        <v>0</v>
      </c>
      <c r="BI405" s="233">
        <f>IF(N405="nulová",J405,0)</f>
        <v>0</v>
      </c>
      <c r="BJ405" s="17" t="s">
        <v>84</v>
      </c>
      <c r="BK405" s="233">
        <f>ROUND(I405*H405,2)</f>
        <v>0</v>
      </c>
      <c r="BL405" s="17" t="s">
        <v>254</v>
      </c>
      <c r="BM405" s="232" t="s">
        <v>3661</v>
      </c>
    </row>
    <row r="406" s="2" customFormat="1">
      <c r="A406" s="38"/>
      <c r="B406" s="39"/>
      <c r="C406" s="40"/>
      <c r="D406" s="234" t="s">
        <v>260</v>
      </c>
      <c r="E406" s="40"/>
      <c r="F406" s="235" t="s">
        <v>1905</v>
      </c>
      <c r="G406" s="40"/>
      <c r="H406" s="40"/>
      <c r="I406" s="236"/>
      <c r="J406" s="40"/>
      <c r="K406" s="40"/>
      <c r="L406" s="44"/>
      <c r="M406" s="237"/>
      <c r="N406" s="238"/>
      <c r="O406" s="91"/>
      <c r="P406" s="91"/>
      <c r="Q406" s="91"/>
      <c r="R406" s="91"/>
      <c r="S406" s="91"/>
      <c r="T406" s="92"/>
      <c r="U406" s="38"/>
      <c r="V406" s="38"/>
      <c r="W406" s="38"/>
      <c r="X406" s="38"/>
      <c r="Y406" s="38"/>
      <c r="Z406" s="38"/>
      <c r="AA406" s="38"/>
      <c r="AB406" s="38"/>
      <c r="AC406" s="38"/>
      <c r="AD406" s="38"/>
      <c r="AE406" s="38"/>
      <c r="AT406" s="17" t="s">
        <v>260</v>
      </c>
      <c r="AU406" s="17" t="s">
        <v>86</v>
      </c>
    </row>
    <row r="407" s="2" customFormat="1">
      <c r="A407" s="38"/>
      <c r="B407" s="39"/>
      <c r="C407" s="40"/>
      <c r="D407" s="240" t="s">
        <v>274</v>
      </c>
      <c r="E407" s="40"/>
      <c r="F407" s="241" t="s">
        <v>1906</v>
      </c>
      <c r="G407" s="40"/>
      <c r="H407" s="40"/>
      <c r="I407" s="236"/>
      <c r="J407" s="40"/>
      <c r="K407" s="40"/>
      <c r="L407" s="44"/>
      <c r="M407" s="237"/>
      <c r="N407" s="238"/>
      <c r="O407" s="91"/>
      <c r="P407" s="91"/>
      <c r="Q407" s="91"/>
      <c r="R407" s="91"/>
      <c r="S407" s="91"/>
      <c r="T407" s="92"/>
      <c r="U407" s="38"/>
      <c r="V407" s="38"/>
      <c r="W407" s="38"/>
      <c r="X407" s="38"/>
      <c r="Y407" s="38"/>
      <c r="Z407" s="38"/>
      <c r="AA407" s="38"/>
      <c r="AB407" s="38"/>
      <c r="AC407" s="38"/>
      <c r="AD407" s="38"/>
      <c r="AE407" s="38"/>
      <c r="AT407" s="17" t="s">
        <v>274</v>
      </c>
      <c r="AU407" s="17" t="s">
        <v>86</v>
      </c>
    </row>
    <row r="408" s="12" customFormat="1">
      <c r="A408" s="12"/>
      <c r="B408" s="242"/>
      <c r="C408" s="243"/>
      <c r="D408" s="234" t="s">
        <v>276</v>
      </c>
      <c r="E408" s="244" t="s">
        <v>1</v>
      </c>
      <c r="F408" s="245" t="s">
        <v>84</v>
      </c>
      <c r="G408" s="243"/>
      <c r="H408" s="246">
        <v>1</v>
      </c>
      <c r="I408" s="247"/>
      <c r="J408" s="243"/>
      <c r="K408" s="243"/>
      <c r="L408" s="248"/>
      <c r="M408" s="249"/>
      <c r="N408" s="250"/>
      <c r="O408" s="250"/>
      <c r="P408" s="250"/>
      <c r="Q408" s="250"/>
      <c r="R408" s="250"/>
      <c r="S408" s="250"/>
      <c r="T408" s="251"/>
      <c r="U408" s="12"/>
      <c r="V408" s="12"/>
      <c r="W408" s="12"/>
      <c r="X408" s="12"/>
      <c r="Y408" s="12"/>
      <c r="Z408" s="12"/>
      <c r="AA408" s="12"/>
      <c r="AB408" s="12"/>
      <c r="AC408" s="12"/>
      <c r="AD408" s="12"/>
      <c r="AE408" s="12"/>
      <c r="AT408" s="252" t="s">
        <v>276</v>
      </c>
      <c r="AU408" s="252" t="s">
        <v>86</v>
      </c>
      <c r="AV408" s="12" t="s">
        <v>86</v>
      </c>
      <c r="AW408" s="12" t="s">
        <v>32</v>
      </c>
      <c r="AX408" s="12" t="s">
        <v>84</v>
      </c>
      <c r="AY408" s="252" t="s">
        <v>251</v>
      </c>
    </row>
    <row r="409" s="2" customFormat="1" ht="21.75" customHeight="1">
      <c r="A409" s="38"/>
      <c r="B409" s="39"/>
      <c r="C409" s="292" t="s">
        <v>1591</v>
      </c>
      <c r="D409" s="292" t="s">
        <v>1133</v>
      </c>
      <c r="E409" s="293" t="s">
        <v>1908</v>
      </c>
      <c r="F409" s="294" t="s">
        <v>1909</v>
      </c>
      <c r="G409" s="295" t="s">
        <v>416</v>
      </c>
      <c r="H409" s="296">
        <v>1</v>
      </c>
      <c r="I409" s="297"/>
      <c r="J409" s="298">
        <f>ROUND(I409*H409,2)</f>
        <v>0</v>
      </c>
      <c r="K409" s="299"/>
      <c r="L409" s="300"/>
      <c r="M409" s="301" t="s">
        <v>1</v>
      </c>
      <c r="N409" s="302" t="s">
        <v>41</v>
      </c>
      <c r="O409" s="91"/>
      <c r="P409" s="230">
        <f>O409*H409</f>
        <v>0</v>
      </c>
      <c r="Q409" s="230">
        <v>0.067000000000000004</v>
      </c>
      <c r="R409" s="230">
        <f>Q409*H409</f>
        <v>0.067000000000000004</v>
      </c>
      <c r="S409" s="230">
        <v>0</v>
      </c>
      <c r="T409" s="231">
        <f>S409*H409</f>
        <v>0</v>
      </c>
      <c r="U409" s="38"/>
      <c r="V409" s="38"/>
      <c r="W409" s="38"/>
      <c r="X409" s="38"/>
      <c r="Y409" s="38"/>
      <c r="Z409" s="38"/>
      <c r="AA409" s="38"/>
      <c r="AB409" s="38"/>
      <c r="AC409" s="38"/>
      <c r="AD409" s="38"/>
      <c r="AE409" s="38"/>
      <c r="AR409" s="232" t="s">
        <v>299</v>
      </c>
      <c r="AT409" s="232" t="s">
        <v>1133</v>
      </c>
      <c r="AU409" s="232" t="s">
        <v>86</v>
      </c>
      <c r="AY409" s="17" t="s">
        <v>251</v>
      </c>
      <c r="BE409" s="233">
        <f>IF(N409="základní",J409,0)</f>
        <v>0</v>
      </c>
      <c r="BF409" s="233">
        <f>IF(N409="snížená",J409,0)</f>
        <v>0</v>
      </c>
      <c r="BG409" s="233">
        <f>IF(N409="zákl. přenesená",J409,0)</f>
        <v>0</v>
      </c>
      <c r="BH409" s="233">
        <f>IF(N409="sníž. přenesená",J409,0)</f>
        <v>0</v>
      </c>
      <c r="BI409" s="233">
        <f>IF(N409="nulová",J409,0)</f>
        <v>0</v>
      </c>
      <c r="BJ409" s="17" t="s">
        <v>84</v>
      </c>
      <c r="BK409" s="233">
        <f>ROUND(I409*H409,2)</f>
        <v>0</v>
      </c>
      <c r="BL409" s="17" t="s">
        <v>254</v>
      </c>
      <c r="BM409" s="232" t="s">
        <v>3662</v>
      </c>
    </row>
    <row r="410" s="2" customFormat="1">
      <c r="A410" s="38"/>
      <c r="B410" s="39"/>
      <c r="C410" s="40"/>
      <c r="D410" s="234" t="s">
        <v>260</v>
      </c>
      <c r="E410" s="40"/>
      <c r="F410" s="235" t="s">
        <v>1909</v>
      </c>
      <c r="G410" s="40"/>
      <c r="H410" s="40"/>
      <c r="I410" s="236"/>
      <c r="J410" s="40"/>
      <c r="K410" s="40"/>
      <c r="L410" s="44"/>
      <c r="M410" s="237"/>
      <c r="N410" s="238"/>
      <c r="O410" s="91"/>
      <c r="P410" s="91"/>
      <c r="Q410" s="91"/>
      <c r="R410" s="91"/>
      <c r="S410" s="91"/>
      <c r="T410" s="92"/>
      <c r="U410" s="38"/>
      <c r="V410" s="38"/>
      <c r="W410" s="38"/>
      <c r="X410" s="38"/>
      <c r="Y410" s="38"/>
      <c r="Z410" s="38"/>
      <c r="AA410" s="38"/>
      <c r="AB410" s="38"/>
      <c r="AC410" s="38"/>
      <c r="AD410" s="38"/>
      <c r="AE410" s="38"/>
      <c r="AT410" s="17" t="s">
        <v>260</v>
      </c>
      <c r="AU410" s="17" t="s">
        <v>86</v>
      </c>
    </row>
    <row r="411" s="2" customFormat="1" ht="24.15" customHeight="1">
      <c r="A411" s="38"/>
      <c r="B411" s="39"/>
      <c r="C411" s="220" t="s">
        <v>1598</v>
      </c>
      <c r="D411" s="220" t="s">
        <v>255</v>
      </c>
      <c r="E411" s="221" t="s">
        <v>1911</v>
      </c>
      <c r="F411" s="222" t="s">
        <v>1912</v>
      </c>
      <c r="G411" s="223" t="s">
        <v>416</v>
      </c>
      <c r="H411" s="224">
        <v>1</v>
      </c>
      <c r="I411" s="225"/>
      <c r="J411" s="226">
        <f>ROUND(I411*H411,2)</f>
        <v>0</v>
      </c>
      <c r="K411" s="227"/>
      <c r="L411" s="44"/>
      <c r="M411" s="228" t="s">
        <v>1</v>
      </c>
      <c r="N411" s="229" t="s">
        <v>41</v>
      </c>
      <c r="O411" s="91"/>
      <c r="P411" s="230">
        <f>O411*H411</f>
        <v>0</v>
      </c>
      <c r="Q411" s="230">
        <v>0.02972</v>
      </c>
      <c r="R411" s="230">
        <f>Q411*H411</f>
        <v>0.02972</v>
      </c>
      <c r="S411" s="230">
        <v>0</v>
      </c>
      <c r="T411" s="231">
        <f>S411*H411</f>
        <v>0</v>
      </c>
      <c r="U411" s="38"/>
      <c r="V411" s="38"/>
      <c r="W411" s="38"/>
      <c r="X411" s="38"/>
      <c r="Y411" s="38"/>
      <c r="Z411" s="38"/>
      <c r="AA411" s="38"/>
      <c r="AB411" s="38"/>
      <c r="AC411" s="38"/>
      <c r="AD411" s="38"/>
      <c r="AE411" s="38"/>
      <c r="AR411" s="232" t="s">
        <v>254</v>
      </c>
      <c r="AT411" s="232" t="s">
        <v>255</v>
      </c>
      <c r="AU411" s="232" t="s">
        <v>86</v>
      </c>
      <c r="AY411" s="17" t="s">
        <v>251</v>
      </c>
      <c r="BE411" s="233">
        <f>IF(N411="základní",J411,0)</f>
        <v>0</v>
      </c>
      <c r="BF411" s="233">
        <f>IF(N411="snížená",J411,0)</f>
        <v>0</v>
      </c>
      <c r="BG411" s="233">
        <f>IF(N411="zákl. přenesená",J411,0)</f>
        <v>0</v>
      </c>
      <c r="BH411" s="233">
        <f>IF(N411="sníž. přenesená",J411,0)</f>
        <v>0</v>
      </c>
      <c r="BI411" s="233">
        <f>IF(N411="nulová",J411,0)</f>
        <v>0</v>
      </c>
      <c r="BJ411" s="17" t="s">
        <v>84</v>
      </c>
      <c r="BK411" s="233">
        <f>ROUND(I411*H411,2)</f>
        <v>0</v>
      </c>
      <c r="BL411" s="17" t="s">
        <v>254</v>
      </c>
      <c r="BM411" s="232" t="s">
        <v>3663</v>
      </c>
    </row>
    <row r="412" s="2" customFormat="1">
      <c r="A412" s="38"/>
      <c r="B412" s="39"/>
      <c r="C412" s="40"/>
      <c r="D412" s="234" t="s">
        <v>260</v>
      </c>
      <c r="E412" s="40"/>
      <c r="F412" s="235" t="s">
        <v>1914</v>
      </c>
      <c r="G412" s="40"/>
      <c r="H412" s="40"/>
      <c r="I412" s="236"/>
      <c r="J412" s="40"/>
      <c r="K412" s="40"/>
      <c r="L412" s="44"/>
      <c r="M412" s="237"/>
      <c r="N412" s="238"/>
      <c r="O412" s="91"/>
      <c r="P412" s="91"/>
      <c r="Q412" s="91"/>
      <c r="R412" s="91"/>
      <c r="S412" s="91"/>
      <c r="T412" s="92"/>
      <c r="U412" s="38"/>
      <c r="V412" s="38"/>
      <c r="W412" s="38"/>
      <c r="X412" s="38"/>
      <c r="Y412" s="38"/>
      <c r="Z412" s="38"/>
      <c r="AA412" s="38"/>
      <c r="AB412" s="38"/>
      <c r="AC412" s="38"/>
      <c r="AD412" s="38"/>
      <c r="AE412" s="38"/>
      <c r="AT412" s="17" t="s">
        <v>260</v>
      </c>
      <c r="AU412" s="17" t="s">
        <v>86</v>
      </c>
    </row>
    <row r="413" s="2" customFormat="1">
      <c r="A413" s="38"/>
      <c r="B413" s="39"/>
      <c r="C413" s="40"/>
      <c r="D413" s="240" t="s">
        <v>274</v>
      </c>
      <c r="E413" s="40"/>
      <c r="F413" s="241" t="s">
        <v>1915</v>
      </c>
      <c r="G413" s="40"/>
      <c r="H413" s="40"/>
      <c r="I413" s="236"/>
      <c r="J413" s="40"/>
      <c r="K413" s="40"/>
      <c r="L413" s="44"/>
      <c r="M413" s="237"/>
      <c r="N413" s="238"/>
      <c r="O413" s="91"/>
      <c r="P413" s="91"/>
      <c r="Q413" s="91"/>
      <c r="R413" s="91"/>
      <c r="S413" s="91"/>
      <c r="T413" s="92"/>
      <c r="U413" s="38"/>
      <c r="V413" s="38"/>
      <c r="W413" s="38"/>
      <c r="X413" s="38"/>
      <c r="Y413" s="38"/>
      <c r="Z413" s="38"/>
      <c r="AA413" s="38"/>
      <c r="AB413" s="38"/>
      <c r="AC413" s="38"/>
      <c r="AD413" s="38"/>
      <c r="AE413" s="38"/>
      <c r="AT413" s="17" t="s">
        <v>274</v>
      </c>
      <c r="AU413" s="17" t="s">
        <v>86</v>
      </c>
    </row>
    <row r="414" s="12" customFormat="1">
      <c r="A414" s="12"/>
      <c r="B414" s="242"/>
      <c r="C414" s="243"/>
      <c r="D414" s="234" t="s">
        <v>276</v>
      </c>
      <c r="E414" s="244" t="s">
        <v>1</v>
      </c>
      <c r="F414" s="245" t="s">
        <v>84</v>
      </c>
      <c r="G414" s="243"/>
      <c r="H414" s="246">
        <v>1</v>
      </c>
      <c r="I414" s="247"/>
      <c r="J414" s="243"/>
      <c r="K414" s="243"/>
      <c r="L414" s="248"/>
      <c r="M414" s="249"/>
      <c r="N414" s="250"/>
      <c r="O414" s="250"/>
      <c r="P414" s="250"/>
      <c r="Q414" s="250"/>
      <c r="R414" s="250"/>
      <c r="S414" s="250"/>
      <c r="T414" s="251"/>
      <c r="U414" s="12"/>
      <c r="V414" s="12"/>
      <c r="W414" s="12"/>
      <c r="X414" s="12"/>
      <c r="Y414" s="12"/>
      <c r="Z414" s="12"/>
      <c r="AA414" s="12"/>
      <c r="AB414" s="12"/>
      <c r="AC414" s="12"/>
      <c r="AD414" s="12"/>
      <c r="AE414" s="12"/>
      <c r="AT414" s="252" t="s">
        <v>276</v>
      </c>
      <c r="AU414" s="252" t="s">
        <v>86</v>
      </c>
      <c r="AV414" s="12" t="s">
        <v>86</v>
      </c>
      <c r="AW414" s="12" t="s">
        <v>32</v>
      </c>
      <c r="AX414" s="12" t="s">
        <v>84</v>
      </c>
      <c r="AY414" s="252" t="s">
        <v>251</v>
      </c>
    </row>
    <row r="415" s="2" customFormat="1" ht="21.75" customHeight="1">
      <c r="A415" s="38"/>
      <c r="B415" s="39"/>
      <c r="C415" s="292" t="s">
        <v>1605</v>
      </c>
      <c r="D415" s="292" t="s">
        <v>1133</v>
      </c>
      <c r="E415" s="293" t="s">
        <v>1917</v>
      </c>
      <c r="F415" s="294" t="s">
        <v>1918</v>
      </c>
      <c r="G415" s="295" t="s">
        <v>416</v>
      </c>
      <c r="H415" s="296">
        <v>1</v>
      </c>
      <c r="I415" s="297"/>
      <c r="J415" s="298">
        <f>ROUND(I415*H415,2)</f>
        <v>0</v>
      </c>
      <c r="K415" s="299"/>
      <c r="L415" s="300"/>
      <c r="M415" s="301" t="s">
        <v>1</v>
      </c>
      <c r="N415" s="302" t="s">
        <v>41</v>
      </c>
      <c r="O415" s="91"/>
      <c r="P415" s="230">
        <f>O415*H415</f>
        <v>0</v>
      </c>
      <c r="Q415" s="230">
        <v>0.111</v>
      </c>
      <c r="R415" s="230">
        <f>Q415*H415</f>
        <v>0.111</v>
      </c>
      <c r="S415" s="230">
        <v>0</v>
      </c>
      <c r="T415" s="231">
        <f>S415*H415</f>
        <v>0</v>
      </c>
      <c r="U415" s="38"/>
      <c r="V415" s="38"/>
      <c r="W415" s="38"/>
      <c r="X415" s="38"/>
      <c r="Y415" s="38"/>
      <c r="Z415" s="38"/>
      <c r="AA415" s="38"/>
      <c r="AB415" s="38"/>
      <c r="AC415" s="38"/>
      <c r="AD415" s="38"/>
      <c r="AE415" s="38"/>
      <c r="AR415" s="232" t="s">
        <v>299</v>
      </c>
      <c r="AT415" s="232" t="s">
        <v>1133</v>
      </c>
      <c r="AU415" s="232" t="s">
        <v>86</v>
      </c>
      <c r="AY415" s="17" t="s">
        <v>251</v>
      </c>
      <c r="BE415" s="233">
        <f>IF(N415="základní",J415,0)</f>
        <v>0</v>
      </c>
      <c r="BF415" s="233">
        <f>IF(N415="snížená",J415,0)</f>
        <v>0</v>
      </c>
      <c r="BG415" s="233">
        <f>IF(N415="zákl. přenesená",J415,0)</f>
        <v>0</v>
      </c>
      <c r="BH415" s="233">
        <f>IF(N415="sníž. přenesená",J415,0)</f>
        <v>0</v>
      </c>
      <c r="BI415" s="233">
        <f>IF(N415="nulová",J415,0)</f>
        <v>0</v>
      </c>
      <c r="BJ415" s="17" t="s">
        <v>84</v>
      </c>
      <c r="BK415" s="233">
        <f>ROUND(I415*H415,2)</f>
        <v>0</v>
      </c>
      <c r="BL415" s="17" t="s">
        <v>254</v>
      </c>
      <c r="BM415" s="232" t="s">
        <v>3664</v>
      </c>
    </row>
    <row r="416" s="2" customFormat="1">
      <c r="A416" s="38"/>
      <c r="B416" s="39"/>
      <c r="C416" s="40"/>
      <c r="D416" s="234" t="s">
        <v>260</v>
      </c>
      <c r="E416" s="40"/>
      <c r="F416" s="235" t="s">
        <v>1918</v>
      </c>
      <c r="G416" s="40"/>
      <c r="H416" s="40"/>
      <c r="I416" s="236"/>
      <c r="J416" s="40"/>
      <c r="K416" s="40"/>
      <c r="L416" s="44"/>
      <c r="M416" s="237"/>
      <c r="N416" s="238"/>
      <c r="O416" s="91"/>
      <c r="P416" s="91"/>
      <c r="Q416" s="91"/>
      <c r="R416" s="91"/>
      <c r="S416" s="91"/>
      <c r="T416" s="92"/>
      <c r="U416" s="38"/>
      <c r="V416" s="38"/>
      <c r="W416" s="38"/>
      <c r="X416" s="38"/>
      <c r="Y416" s="38"/>
      <c r="Z416" s="38"/>
      <c r="AA416" s="38"/>
      <c r="AB416" s="38"/>
      <c r="AC416" s="38"/>
      <c r="AD416" s="38"/>
      <c r="AE416" s="38"/>
      <c r="AT416" s="17" t="s">
        <v>260</v>
      </c>
      <c r="AU416" s="17" t="s">
        <v>86</v>
      </c>
    </row>
    <row r="417" s="2" customFormat="1" ht="24.15" customHeight="1">
      <c r="A417" s="38"/>
      <c r="B417" s="39"/>
      <c r="C417" s="220" t="s">
        <v>1175</v>
      </c>
      <c r="D417" s="220" t="s">
        <v>255</v>
      </c>
      <c r="E417" s="221" t="s">
        <v>3428</v>
      </c>
      <c r="F417" s="222" t="s">
        <v>3429</v>
      </c>
      <c r="G417" s="223" t="s">
        <v>416</v>
      </c>
      <c r="H417" s="224">
        <v>1</v>
      </c>
      <c r="I417" s="225"/>
      <c r="J417" s="226">
        <f>ROUND(I417*H417,2)</f>
        <v>0</v>
      </c>
      <c r="K417" s="227"/>
      <c r="L417" s="44"/>
      <c r="M417" s="228" t="s">
        <v>1</v>
      </c>
      <c r="N417" s="229" t="s">
        <v>41</v>
      </c>
      <c r="O417" s="91"/>
      <c r="P417" s="230">
        <f>O417*H417</f>
        <v>0</v>
      </c>
      <c r="Q417" s="230">
        <v>0.02972</v>
      </c>
      <c r="R417" s="230">
        <f>Q417*H417</f>
        <v>0.02972</v>
      </c>
      <c r="S417" s="230">
        <v>0</v>
      </c>
      <c r="T417" s="231">
        <f>S417*H417</f>
        <v>0</v>
      </c>
      <c r="U417" s="38"/>
      <c r="V417" s="38"/>
      <c r="W417" s="38"/>
      <c r="X417" s="38"/>
      <c r="Y417" s="38"/>
      <c r="Z417" s="38"/>
      <c r="AA417" s="38"/>
      <c r="AB417" s="38"/>
      <c r="AC417" s="38"/>
      <c r="AD417" s="38"/>
      <c r="AE417" s="38"/>
      <c r="AR417" s="232" t="s">
        <v>254</v>
      </c>
      <c r="AT417" s="232" t="s">
        <v>255</v>
      </c>
      <c r="AU417" s="232" t="s">
        <v>86</v>
      </c>
      <c r="AY417" s="17" t="s">
        <v>251</v>
      </c>
      <c r="BE417" s="233">
        <f>IF(N417="základní",J417,0)</f>
        <v>0</v>
      </c>
      <c r="BF417" s="233">
        <f>IF(N417="snížená",J417,0)</f>
        <v>0</v>
      </c>
      <c r="BG417" s="233">
        <f>IF(N417="zákl. přenesená",J417,0)</f>
        <v>0</v>
      </c>
      <c r="BH417" s="233">
        <f>IF(N417="sníž. přenesená",J417,0)</f>
        <v>0</v>
      </c>
      <c r="BI417" s="233">
        <f>IF(N417="nulová",J417,0)</f>
        <v>0</v>
      </c>
      <c r="BJ417" s="17" t="s">
        <v>84</v>
      </c>
      <c r="BK417" s="233">
        <f>ROUND(I417*H417,2)</f>
        <v>0</v>
      </c>
      <c r="BL417" s="17" t="s">
        <v>254</v>
      </c>
      <c r="BM417" s="232" t="s">
        <v>3665</v>
      </c>
    </row>
    <row r="418" s="2" customFormat="1">
      <c r="A418" s="38"/>
      <c r="B418" s="39"/>
      <c r="C418" s="40"/>
      <c r="D418" s="234" t="s">
        <v>260</v>
      </c>
      <c r="E418" s="40"/>
      <c r="F418" s="235" t="s">
        <v>3431</v>
      </c>
      <c r="G418" s="40"/>
      <c r="H418" s="40"/>
      <c r="I418" s="236"/>
      <c r="J418" s="40"/>
      <c r="K418" s="40"/>
      <c r="L418" s="44"/>
      <c r="M418" s="237"/>
      <c r="N418" s="238"/>
      <c r="O418" s="91"/>
      <c r="P418" s="91"/>
      <c r="Q418" s="91"/>
      <c r="R418" s="91"/>
      <c r="S418" s="91"/>
      <c r="T418" s="92"/>
      <c r="U418" s="38"/>
      <c r="V418" s="38"/>
      <c r="W418" s="38"/>
      <c r="X418" s="38"/>
      <c r="Y418" s="38"/>
      <c r="Z418" s="38"/>
      <c r="AA418" s="38"/>
      <c r="AB418" s="38"/>
      <c r="AC418" s="38"/>
      <c r="AD418" s="38"/>
      <c r="AE418" s="38"/>
      <c r="AT418" s="17" t="s">
        <v>260</v>
      </c>
      <c r="AU418" s="17" t="s">
        <v>86</v>
      </c>
    </row>
    <row r="419" s="2" customFormat="1">
      <c r="A419" s="38"/>
      <c r="B419" s="39"/>
      <c r="C419" s="40"/>
      <c r="D419" s="240" t="s">
        <v>274</v>
      </c>
      <c r="E419" s="40"/>
      <c r="F419" s="241" t="s">
        <v>3432</v>
      </c>
      <c r="G419" s="40"/>
      <c r="H419" s="40"/>
      <c r="I419" s="236"/>
      <c r="J419" s="40"/>
      <c r="K419" s="40"/>
      <c r="L419" s="44"/>
      <c r="M419" s="237"/>
      <c r="N419" s="238"/>
      <c r="O419" s="91"/>
      <c r="P419" s="91"/>
      <c r="Q419" s="91"/>
      <c r="R419" s="91"/>
      <c r="S419" s="91"/>
      <c r="T419" s="92"/>
      <c r="U419" s="38"/>
      <c r="V419" s="38"/>
      <c r="W419" s="38"/>
      <c r="X419" s="38"/>
      <c r="Y419" s="38"/>
      <c r="Z419" s="38"/>
      <c r="AA419" s="38"/>
      <c r="AB419" s="38"/>
      <c r="AC419" s="38"/>
      <c r="AD419" s="38"/>
      <c r="AE419" s="38"/>
      <c r="AT419" s="17" t="s">
        <v>274</v>
      </c>
      <c r="AU419" s="17" t="s">
        <v>86</v>
      </c>
    </row>
    <row r="420" s="12" customFormat="1">
      <c r="A420" s="12"/>
      <c r="B420" s="242"/>
      <c r="C420" s="243"/>
      <c r="D420" s="234" t="s">
        <v>276</v>
      </c>
      <c r="E420" s="244" t="s">
        <v>1</v>
      </c>
      <c r="F420" s="245" t="s">
        <v>84</v>
      </c>
      <c r="G420" s="243"/>
      <c r="H420" s="246">
        <v>1</v>
      </c>
      <c r="I420" s="247"/>
      <c r="J420" s="243"/>
      <c r="K420" s="243"/>
      <c r="L420" s="248"/>
      <c r="M420" s="249"/>
      <c r="N420" s="250"/>
      <c r="O420" s="250"/>
      <c r="P420" s="250"/>
      <c r="Q420" s="250"/>
      <c r="R420" s="250"/>
      <c r="S420" s="250"/>
      <c r="T420" s="251"/>
      <c r="U420" s="12"/>
      <c r="V420" s="12"/>
      <c r="W420" s="12"/>
      <c r="X420" s="12"/>
      <c r="Y420" s="12"/>
      <c r="Z420" s="12"/>
      <c r="AA420" s="12"/>
      <c r="AB420" s="12"/>
      <c r="AC420" s="12"/>
      <c r="AD420" s="12"/>
      <c r="AE420" s="12"/>
      <c r="AT420" s="252" t="s">
        <v>276</v>
      </c>
      <c r="AU420" s="252" t="s">
        <v>86</v>
      </c>
      <c r="AV420" s="12" t="s">
        <v>86</v>
      </c>
      <c r="AW420" s="12" t="s">
        <v>32</v>
      </c>
      <c r="AX420" s="12" t="s">
        <v>84</v>
      </c>
      <c r="AY420" s="252" t="s">
        <v>251</v>
      </c>
    </row>
    <row r="421" s="2" customFormat="1" ht="24.15" customHeight="1">
      <c r="A421" s="38"/>
      <c r="B421" s="39"/>
      <c r="C421" s="292" t="s">
        <v>1619</v>
      </c>
      <c r="D421" s="292" t="s">
        <v>1133</v>
      </c>
      <c r="E421" s="293" t="s">
        <v>3433</v>
      </c>
      <c r="F421" s="294" t="s">
        <v>3434</v>
      </c>
      <c r="G421" s="295" t="s">
        <v>416</v>
      </c>
      <c r="H421" s="296">
        <v>1</v>
      </c>
      <c r="I421" s="297"/>
      <c r="J421" s="298">
        <f>ROUND(I421*H421,2)</f>
        <v>0</v>
      </c>
      <c r="K421" s="299"/>
      <c r="L421" s="300"/>
      <c r="M421" s="301" t="s">
        <v>1</v>
      </c>
      <c r="N421" s="302" t="s">
        <v>41</v>
      </c>
      <c r="O421" s="91"/>
      <c r="P421" s="230">
        <f>O421*H421</f>
        <v>0</v>
      </c>
      <c r="Q421" s="230">
        <v>0.040000000000000001</v>
      </c>
      <c r="R421" s="230">
        <f>Q421*H421</f>
        <v>0.040000000000000001</v>
      </c>
      <c r="S421" s="230">
        <v>0</v>
      </c>
      <c r="T421" s="231">
        <f>S421*H421</f>
        <v>0</v>
      </c>
      <c r="U421" s="38"/>
      <c r="V421" s="38"/>
      <c r="W421" s="38"/>
      <c r="X421" s="38"/>
      <c r="Y421" s="38"/>
      <c r="Z421" s="38"/>
      <c r="AA421" s="38"/>
      <c r="AB421" s="38"/>
      <c r="AC421" s="38"/>
      <c r="AD421" s="38"/>
      <c r="AE421" s="38"/>
      <c r="AR421" s="232" t="s">
        <v>299</v>
      </c>
      <c r="AT421" s="232" t="s">
        <v>1133</v>
      </c>
      <c r="AU421" s="232" t="s">
        <v>86</v>
      </c>
      <c r="AY421" s="17" t="s">
        <v>251</v>
      </c>
      <c r="BE421" s="233">
        <f>IF(N421="základní",J421,0)</f>
        <v>0</v>
      </c>
      <c r="BF421" s="233">
        <f>IF(N421="snížená",J421,0)</f>
        <v>0</v>
      </c>
      <c r="BG421" s="233">
        <f>IF(N421="zákl. přenesená",J421,0)</f>
        <v>0</v>
      </c>
      <c r="BH421" s="233">
        <f>IF(N421="sníž. přenesená",J421,0)</f>
        <v>0</v>
      </c>
      <c r="BI421" s="233">
        <f>IF(N421="nulová",J421,0)</f>
        <v>0</v>
      </c>
      <c r="BJ421" s="17" t="s">
        <v>84</v>
      </c>
      <c r="BK421" s="233">
        <f>ROUND(I421*H421,2)</f>
        <v>0</v>
      </c>
      <c r="BL421" s="17" t="s">
        <v>254</v>
      </c>
      <c r="BM421" s="232" t="s">
        <v>3666</v>
      </c>
    </row>
    <row r="422" s="2" customFormat="1">
      <c r="A422" s="38"/>
      <c r="B422" s="39"/>
      <c r="C422" s="40"/>
      <c r="D422" s="234" t="s">
        <v>260</v>
      </c>
      <c r="E422" s="40"/>
      <c r="F422" s="235" t="s">
        <v>3434</v>
      </c>
      <c r="G422" s="40"/>
      <c r="H422" s="40"/>
      <c r="I422" s="236"/>
      <c r="J422" s="40"/>
      <c r="K422" s="40"/>
      <c r="L422" s="44"/>
      <c r="M422" s="237"/>
      <c r="N422" s="238"/>
      <c r="O422" s="91"/>
      <c r="P422" s="91"/>
      <c r="Q422" s="91"/>
      <c r="R422" s="91"/>
      <c r="S422" s="91"/>
      <c r="T422" s="92"/>
      <c r="U422" s="38"/>
      <c r="V422" s="38"/>
      <c r="W422" s="38"/>
      <c r="X422" s="38"/>
      <c r="Y422" s="38"/>
      <c r="Z422" s="38"/>
      <c r="AA422" s="38"/>
      <c r="AB422" s="38"/>
      <c r="AC422" s="38"/>
      <c r="AD422" s="38"/>
      <c r="AE422" s="38"/>
      <c r="AT422" s="17" t="s">
        <v>260</v>
      </c>
      <c r="AU422" s="17" t="s">
        <v>86</v>
      </c>
    </row>
    <row r="423" s="2" customFormat="1" ht="24.15" customHeight="1">
      <c r="A423" s="38"/>
      <c r="B423" s="39"/>
      <c r="C423" s="220" t="s">
        <v>1624</v>
      </c>
      <c r="D423" s="220" t="s">
        <v>255</v>
      </c>
      <c r="E423" s="221" t="s">
        <v>1941</v>
      </c>
      <c r="F423" s="222" t="s">
        <v>1942</v>
      </c>
      <c r="G423" s="223" t="s">
        <v>416</v>
      </c>
      <c r="H423" s="224">
        <v>1</v>
      </c>
      <c r="I423" s="225"/>
      <c r="J423" s="226">
        <f>ROUND(I423*H423,2)</f>
        <v>0</v>
      </c>
      <c r="K423" s="227"/>
      <c r="L423" s="44"/>
      <c r="M423" s="228" t="s">
        <v>1</v>
      </c>
      <c r="N423" s="229" t="s">
        <v>41</v>
      </c>
      <c r="O423" s="91"/>
      <c r="P423" s="230">
        <f>O423*H423</f>
        <v>0</v>
      </c>
      <c r="Q423" s="230">
        <v>0.02972</v>
      </c>
      <c r="R423" s="230">
        <f>Q423*H423</f>
        <v>0.02972</v>
      </c>
      <c r="S423" s="230">
        <v>0</v>
      </c>
      <c r="T423" s="231">
        <f>S423*H423</f>
        <v>0</v>
      </c>
      <c r="U423" s="38"/>
      <c r="V423" s="38"/>
      <c r="W423" s="38"/>
      <c r="X423" s="38"/>
      <c r="Y423" s="38"/>
      <c r="Z423" s="38"/>
      <c r="AA423" s="38"/>
      <c r="AB423" s="38"/>
      <c r="AC423" s="38"/>
      <c r="AD423" s="38"/>
      <c r="AE423" s="38"/>
      <c r="AR423" s="232" t="s">
        <v>254</v>
      </c>
      <c r="AT423" s="232" t="s">
        <v>255</v>
      </c>
      <c r="AU423" s="232" t="s">
        <v>86</v>
      </c>
      <c r="AY423" s="17" t="s">
        <v>251</v>
      </c>
      <c r="BE423" s="233">
        <f>IF(N423="základní",J423,0)</f>
        <v>0</v>
      </c>
      <c r="BF423" s="233">
        <f>IF(N423="snížená",J423,0)</f>
        <v>0</v>
      </c>
      <c r="BG423" s="233">
        <f>IF(N423="zákl. přenesená",J423,0)</f>
        <v>0</v>
      </c>
      <c r="BH423" s="233">
        <f>IF(N423="sníž. přenesená",J423,0)</f>
        <v>0</v>
      </c>
      <c r="BI423" s="233">
        <f>IF(N423="nulová",J423,0)</f>
        <v>0</v>
      </c>
      <c r="BJ423" s="17" t="s">
        <v>84</v>
      </c>
      <c r="BK423" s="233">
        <f>ROUND(I423*H423,2)</f>
        <v>0</v>
      </c>
      <c r="BL423" s="17" t="s">
        <v>254</v>
      </c>
      <c r="BM423" s="232" t="s">
        <v>3667</v>
      </c>
    </row>
    <row r="424" s="2" customFormat="1">
      <c r="A424" s="38"/>
      <c r="B424" s="39"/>
      <c r="C424" s="40"/>
      <c r="D424" s="234" t="s">
        <v>260</v>
      </c>
      <c r="E424" s="40"/>
      <c r="F424" s="235" t="s">
        <v>1944</v>
      </c>
      <c r="G424" s="40"/>
      <c r="H424" s="40"/>
      <c r="I424" s="236"/>
      <c r="J424" s="40"/>
      <c r="K424" s="40"/>
      <c r="L424" s="44"/>
      <c r="M424" s="237"/>
      <c r="N424" s="238"/>
      <c r="O424" s="91"/>
      <c r="P424" s="91"/>
      <c r="Q424" s="91"/>
      <c r="R424" s="91"/>
      <c r="S424" s="91"/>
      <c r="T424" s="92"/>
      <c r="U424" s="38"/>
      <c r="V424" s="38"/>
      <c r="W424" s="38"/>
      <c r="X424" s="38"/>
      <c r="Y424" s="38"/>
      <c r="Z424" s="38"/>
      <c r="AA424" s="38"/>
      <c r="AB424" s="38"/>
      <c r="AC424" s="38"/>
      <c r="AD424" s="38"/>
      <c r="AE424" s="38"/>
      <c r="AT424" s="17" t="s">
        <v>260</v>
      </c>
      <c r="AU424" s="17" t="s">
        <v>86</v>
      </c>
    </row>
    <row r="425" s="2" customFormat="1">
      <c r="A425" s="38"/>
      <c r="B425" s="39"/>
      <c r="C425" s="40"/>
      <c r="D425" s="240" t="s">
        <v>274</v>
      </c>
      <c r="E425" s="40"/>
      <c r="F425" s="241" t="s">
        <v>1945</v>
      </c>
      <c r="G425" s="40"/>
      <c r="H425" s="40"/>
      <c r="I425" s="236"/>
      <c r="J425" s="40"/>
      <c r="K425" s="40"/>
      <c r="L425" s="44"/>
      <c r="M425" s="237"/>
      <c r="N425" s="238"/>
      <c r="O425" s="91"/>
      <c r="P425" s="91"/>
      <c r="Q425" s="91"/>
      <c r="R425" s="91"/>
      <c r="S425" s="91"/>
      <c r="T425" s="92"/>
      <c r="U425" s="38"/>
      <c r="V425" s="38"/>
      <c r="W425" s="38"/>
      <c r="X425" s="38"/>
      <c r="Y425" s="38"/>
      <c r="Z425" s="38"/>
      <c r="AA425" s="38"/>
      <c r="AB425" s="38"/>
      <c r="AC425" s="38"/>
      <c r="AD425" s="38"/>
      <c r="AE425" s="38"/>
      <c r="AT425" s="17" t="s">
        <v>274</v>
      </c>
      <c r="AU425" s="17" t="s">
        <v>86</v>
      </c>
    </row>
    <row r="426" s="12" customFormat="1">
      <c r="A426" s="12"/>
      <c r="B426" s="242"/>
      <c r="C426" s="243"/>
      <c r="D426" s="234" t="s">
        <v>276</v>
      </c>
      <c r="E426" s="244" t="s">
        <v>1</v>
      </c>
      <c r="F426" s="245" t="s">
        <v>84</v>
      </c>
      <c r="G426" s="243"/>
      <c r="H426" s="246">
        <v>1</v>
      </c>
      <c r="I426" s="247"/>
      <c r="J426" s="243"/>
      <c r="K426" s="243"/>
      <c r="L426" s="248"/>
      <c r="M426" s="249"/>
      <c r="N426" s="250"/>
      <c r="O426" s="250"/>
      <c r="P426" s="250"/>
      <c r="Q426" s="250"/>
      <c r="R426" s="250"/>
      <c r="S426" s="250"/>
      <c r="T426" s="251"/>
      <c r="U426" s="12"/>
      <c r="V426" s="12"/>
      <c r="W426" s="12"/>
      <c r="X426" s="12"/>
      <c r="Y426" s="12"/>
      <c r="Z426" s="12"/>
      <c r="AA426" s="12"/>
      <c r="AB426" s="12"/>
      <c r="AC426" s="12"/>
      <c r="AD426" s="12"/>
      <c r="AE426" s="12"/>
      <c r="AT426" s="252" t="s">
        <v>276</v>
      </c>
      <c r="AU426" s="252" t="s">
        <v>86</v>
      </c>
      <c r="AV426" s="12" t="s">
        <v>86</v>
      </c>
      <c r="AW426" s="12" t="s">
        <v>32</v>
      </c>
      <c r="AX426" s="12" t="s">
        <v>84</v>
      </c>
      <c r="AY426" s="252" t="s">
        <v>251</v>
      </c>
    </row>
    <row r="427" s="2" customFormat="1" ht="24.15" customHeight="1">
      <c r="A427" s="38"/>
      <c r="B427" s="39"/>
      <c r="C427" s="292" t="s">
        <v>1628</v>
      </c>
      <c r="D427" s="292" t="s">
        <v>1133</v>
      </c>
      <c r="E427" s="293" t="s">
        <v>1947</v>
      </c>
      <c r="F427" s="294" t="s">
        <v>1948</v>
      </c>
      <c r="G427" s="295" t="s">
        <v>416</v>
      </c>
      <c r="H427" s="296">
        <v>1</v>
      </c>
      <c r="I427" s="297"/>
      <c r="J427" s="298">
        <f>ROUND(I427*H427,2)</f>
        <v>0</v>
      </c>
      <c r="K427" s="299"/>
      <c r="L427" s="300"/>
      <c r="M427" s="301" t="s">
        <v>1</v>
      </c>
      <c r="N427" s="302" t="s">
        <v>41</v>
      </c>
      <c r="O427" s="91"/>
      <c r="P427" s="230">
        <f>O427*H427</f>
        <v>0</v>
      </c>
      <c r="Q427" s="230">
        <v>0.089999999999999997</v>
      </c>
      <c r="R427" s="230">
        <f>Q427*H427</f>
        <v>0.089999999999999997</v>
      </c>
      <c r="S427" s="230">
        <v>0</v>
      </c>
      <c r="T427" s="231">
        <f>S427*H427</f>
        <v>0</v>
      </c>
      <c r="U427" s="38"/>
      <c r="V427" s="38"/>
      <c r="W427" s="38"/>
      <c r="X427" s="38"/>
      <c r="Y427" s="38"/>
      <c r="Z427" s="38"/>
      <c r="AA427" s="38"/>
      <c r="AB427" s="38"/>
      <c r="AC427" s="38"/>
      <c r="AD427" s="38"/>
      <c r="AE427" s="38"/>
      <c r="AR427" s="232" t="s">
        <v>299</v>
      </c>
      <c r="AT427" s="232" t="s">
        <v>1133</v>
      </c>
      <c r="AU427" s="232" t="s">
        <v>86</v>
      </c>
      <c r="AY427" s="17" t="s">
        <v>251</v>
      </c>
      <c r="BE427" s="233">
        <f>IF(N427="základní",J427,0)</f>
        <v>0</v>
      </c>
      <c r="BF427" s="233">
        <f>IF(N427="snížená",J427,0)</f>
        <v>0</v>
      </c>
      <c r="BG427" s="233">
        <f>IF(N427="zákl. přenesená",J427,0)</f>
        <v>0</v>
      </c>
      <c r="BH427" s="233">
        <f>IF(N427="sníž. přenesená",J427,0)</f>
        <v>0</v>
      </c>
      <c r="BI427" s="233">
        <f>IF(N427="nulová",J427,0)</f>
        <v>0</v>
      </c>
      <c r="BJ427" s="17" t="s">
        <v>84</v>
      </c>
      <c r="BK427" s="233">
        <f>ROUND(I427*H427,2)</f>
        <v>0</v>
      </c>
      <c r="BL427" s="17" t="s">
        <v>254</v>
      </c>
      <c r="BM427" s="232" t="s">
        <v>3668</v>
      </c>
    </row>
    <row r="428" s="2" customFormat="1">
      <c r="A428" s="38"/>
      <c r="B428" s="39"/>
      <c r="C428" s="40"/>
      <c r="D428" s="234" t="s">
        <v>260</v>
      </c>
      <c r="E428" s="40"/>
      <c r="F428" s="235" t="s">
        <v>1948</v>
      </c>
      <c r="G428" s="40"/>
      <c r="H428" s="40"/>
      <c r="I428" s="236"/>
      <c r="J428" s="40"/>
      <c r="K428" s="40"/>
      <c r="L428" s="44"/>
      <c r="M428" s="237"/>
      <c r="N428" s="238"/>
      <c r="O428" s="91"/>
      <c r="P428" s="91"/>
      <c r="Q428" s="91"/>
      <c r="R428" s="91"/>
      <c r="S428" s="91"/>
      <c r="T428" s="92"/>
      <c r="U428" s="38"/>
      <c r="V428" s="38"/>
      <c r="W428" s="38"/>
      <c r="X428" s="38"/>
      <c r="Y428" s="38"/>
      <c r="Z428" s="38"/>
      <c r="AA428" s="38"/>
      <c r="AB428" s="38"/>
      <c r="AC428" s="38"/>
      <c r="AD428" s="38"/>
      <c r="AE428" s="38"/>
      <c r="AT428" s="17" t="s">
        <v>260</v>
      </c>
      <c r="AU428" s="17" t="s">
        <v>86</v>
      </c>
    </row>
    <row r="429" s="2" customFormat="1" ht="24.15" customHeight="1">
      <c r="A429" s="38"/>
      <c r="B429" s="39"/>
      <c r="C429" s="220" t="s">
        <v>1632</v>
      </c>
      <c r="D429" s="220" t="s">
        <v>255</v>
      </c>
      <c r="E429" s="221" t="s">
        <v>1951</v>
      </c>
      <c r="F429" s="222" t="s">
        <v>1952</v>
      </c>
      <c r="G429" s="223" t="s">
        <v>416</v>
      </c>
      <c r="H429" s="224">
        <v>1</v>
      </c>
      <c r="I429" s="225"/>
      <c r="J429" s="226">
        <f>ROUND(I429*H429,2)</f>
        <v>0</v>
      </c>
      <c r="K429" s="227"/>
      <c r="L429" s="44"/>
      <c r="M429" s="228" t="s">
        <v>1</v>
      </c>
      <c r="N429" s="229" t="s">
        <v>41</v>
      </c>
      <c r="O429" s="91"/>
      <c r="P429" s="230">
        <f>O429*H429</f>
        <v>0</v>
      </c>
      <c r="Q429" s="230">
        <v>0.21734000000000001</v>
      </c>
      <c r="R429" s="230">
        <f>Q429*H429</f>
        <v>0.21734000000000001</v>
      </c>
      <c r="S429" s="230">
        <v>0</v>
      </c>
      <c r="T429" s="231">
        <f>S429*H429</f>
        <v>0</v>
      </c>
      <c r="U429" s="38"/>
      <c r="V429" s="38"/>
      <c r="W429" s="38"/>
      <c r="X429" s="38"/>
      <c r="Y429" s="38"/>
      <c r="Z429" s="38"/>
      <c r="AA429" s="38"/>
      <c r="AB429" s="38"/>
      <c r="AC429" s="38"/>
      <c r="AD429" s="38"/>
      <c r="AE429" s="38"/>
      <c r="AR429" s="232" t="s">
        <v>254</v>
      </c>
      <c r="AT429" s="232" t="s">
        <v>255</v>
      </c>
      <c r="AU429" s="232" t="s">
        <v>86</v>
      </c>
      <c r="AY429" s="17" t="s">
        <v>251</v>
      </c>
      <c r="BE429" s="233">
        <f>IF(N429="základní",J429,0)</f>
        <v>0</v>
      </c>
      <c r="BF429" s="233">
        <f>IF(N429="snížená",J429,0)</f>
        <v>0</v>
      </c>
      <c r="BG429" s="233">
        <f>IF(N429="zákl. přenesená",J429,0)</f>
        <v>0</v>
      </c>
      <c r="BH429" s="233">
        <f>IF(N429="sníž. přenesená",J429,0)</f>
        <v>0</v>
      </c>
      <c r="BI429" s="233">
        <f>IF(N429="nulová",J429,0)</f>
        <v>0</v>
      </c>
      <c r="BJ429" s="17" t="s">
        <v>84</v>
      </c>
      <c r="BK429" s="233">
        <f>ROUND(I429*H429,2)</f>
        <v>0</v>
      </c>
      <c r="BL429" s="17" t="s">
        <v>254</v>
      </c>
      <c r="BM429" s="232" t="s">
        <v>3669</v>
      </c>
    </row>
    <row r="430" s="2" customFormat="1">
      <c r="A430" s="38"/>
      <c r="B430" s="39"/>
      <c r="C430" s="40"/>
      <c r="D430" s="234" t="s">
        <v>260</v>
      </c>
      <c r="E430" s="40"/>
      <c r="F430" s="235" t="s">
        <v>1952</v>
      </c>
      <c r="G430" s="40"/>
      <c r="H430" s="40"/>
      <c r="I430" s="236"/>
      <c r="J430" s="40"/>
      <c r="K430" s="40"/>
      <c r="L430" s="44"/>
      <c r="M430" s="237"/>
      <c r="N430" s="238"/>
      <c r="O430" s="91"/>
      <c r="P430" s="91"/>
      <c r="Q430" s="91"/>
      <c r="R430" s="91"/>
      <c r="S430" s="91"/>
      <c r="T430" s="92"/>
      <c r="U430" s="38"/>
      <c r="V430" s="38"/>
      <c r="W430" s="38"/>
      <c r="X430" s="38"/>
      <c r="Y430" s="38"/>
      <c r="Z430" s="38"/>
      <c r="AA430" s="38"/>
      <c r="AB430" s="38"/>
      <c r="AC430" s="38"/>
      <c r="AD430" s="38"/>
      <c r="AE430" s="38"/>
      <c r="AT430" s="17" t="s">
        <v>260</v>
      </c>
      <c r="AU430" s="17" t="s">
        <v>86</v>
      </c>
    </row>
    <row r="431" s="2" customFormat="1">
      <c r="A431" s="38"/>
      <c r="B431" s="39"/>
      <c r="C431" s="40"/>
      <c r="D431" s="240" t="s">
        <v>274</v>
      </c>
      <c r="E431" s="40"/>
      <c r="F431" s="241" t="s">
        <v>1954</v>
      </c>
      <c r="G431" s="40"/>
      <c r="H431" s="40"/>
      <c r="I431" s="236"/>
      <c r="J431" s="40"/>
      <c r="K431" s="40"/>
      <c r="L431" s="44"/>
      <c r="M431" s="237"/>
      <c r="N431" s="238"/>
      <c r="O431" s="91"/>
      <c r="P431" s="91"/>
      <c r="Q431" s="91"/>
      <c r="R431" s="91"/>
      <c r="S431" s="91"/>
      <c r="T431" s="92"/>
      <c r="U431" s="38"/>
      <c r="V431" s="38"/>
      <c r="W431" s="38"/>
      <c r="X431" s="38"/>
      <c r="Y431" s="38"/>
      <c r="Z431" s="38"/>
      <c r="AA431" s="38"/>
      <c r="AB431" s="38"/>
      <c r="AC431" s="38"/>
      <c r="AD431" s="38"/>
      <c r="AE431" s="38"/>
      <c r="AT431" s="17" t="s">
        <v>274</v>
      </c>
      <c r="AU431" s="17" t="s">
        <v>86</v>
      </c>
    </row>
    <row r="432" s="12" customFormat="1">
      <c r="A432" s="12"/>
      <c r="B432" s="242"/>
      <c r="C432" s="243"/>
      <c r="D432" s="234" t="s">
        <v>276</v>
      </c>
      <c r="E432" s="244" t="s">
        <v>1</v>
      </c>
      <c r="F432" s="245" t="s">
        <v>3670</v>
      </c>
      <c r="G432" s="243"/>
      <c r="H432" s="246">
        <v>1</v>
      </c>
      <c r="I432" s="247"/>
      <c r="J432" s="243"/>
      <c r="K432" s="243"/>
      <c r="L432" s="248"/>
      <c r="M432" s="249"/>
      <c r="N432" s="250"/>
      <c r="O432" s="250"/>
      <c r="P432" s="250"/>
      <c r="Q432" s="250"/>
      <c r="R432" s="250"/>
      <c r="S432" s="250"/>
      <c r="T432" s="251"/>
      <c r="U432" s="12"/>
      <c r="V432" s="12"/>
      <c r="W432" s="12"/>
      <c r="X432" s="12"/>
      <c r="Y432" s="12"/>
      <c r="Z432" s="12"/>
      <c r="AA432" s="12"/>
      <c r="AB432" s="12"/>
      <c r="AC432" s="12"/>
      <c r="AD432" s="12"/>
      <c r="AE432" s="12"/>
      <c r="AT432" s="252" t="s">
        <v>276</v>
      </c>
      <c r="AU432" s="252" t="s">
        <v>86</v>
      </c>
      <c r="AV432" s="12" t="s">
        <v>86</v>
      </c>
      <c r="AW432" s="12" t="s">
        <v>32</v>
      </c>
      <c r="AX432" s="12" t="s">
        <v>84</v>
      </c>
      <c r="AY432" s="252" t="s">
        <v>251</v>
      </c>
    </row>
    <row r="433" s="2" customFormat="1" ht="16.5" customHeight="1">
      <c r="A433" s="38"/>
      <c r="B433" s="39"/>
      <c r="C433" s="292" t="s">
        <v>1636</v>
      </c>
      <c r="D433" s="292" t="s">
        <v>1133</v>
      </c>
      <c r="E433" s="293" t="s">
        <v>1956</v>
      </c>
      <c r="F433" s="294" t="s">
        <v>1957</v>
      </c>
      <c r="G433" s="295" t="s">
        <v>416</v>
      </c>
      <c r="H433" s="296">
        <v>1</v>
      </c>
      <c r="I433" s="297"/>
      <c r="J433" s="298">
        <f>ROUND(I433*H433,2)</f>
        <v>0</v>
      </c>
      <c r="K433" s="299"/>
      <c r="L433" s="300"/>
      <c r="M433" s="301" t="s">
        <v>1</v>
      </c>
      <c r="N433" s="302" t="s">
        <v>41</v>
      </c>
      <c r="O433" s="91"/>
      <c r="P433" s="230">
        <f>O433*H433</f>
        <v>0</v>
      </c>
      <c r="Q433" s="230">
        <v>0.052400000000000002</v>
      </c>
      <c r="R433" s="230">
        <f>Q433*H433</f>
        <v>0.052400000000000002</v>
      </c>
      <c r="S433" s="230">
        <v>0</v>
      </c>
      <c r="T433" s="231">
        <f>S433*H433</f>
        <v>0</v>
      </c>
      <c r="U433" s="38"/>
      <c r="V433" s="38"/>
      <c r="W433" s="38"/>
      <c r="X433" s="38"/>
      <c r="Y433" s="38"/>
      <c r="Z433" s="38"/>
      <c r="AA433" s="38"/>
      <c r="AB433" s="38"/>
      <c r="AC433" s="38"/>
      <c r="AD433" s="38"/>
      <c r="AE433" s="38"/>
      <c r="AR433" s="232" t="s">
        <v>299</v>
      </c>
      <c r="AT433" s="232" t="s">
        <v>1133</v>
      </c>
      <c r="AU433" s="232" t="s">
        <v>86</v>
      </c>
      <c r="AY433" s="17" t="s">
        <v>251</v>
      </c>
      <c r="BE433" s="233">
        <f>IF(N433="základní",J433,0)</f>
        <v>0</v>
      </c>
      <c r="BF433" s="233">
        <f>IF(N433="snížená",J433,0)</f>
        <v>0</v>
      </c>
      <c r="BG433" s="233">
        <f>IF(N433="zákl. přenesená",J433,0)</f>
        <v>0</v>
      </c>
      <c r="BH433" s="233">
        <f>IF(N433="sníž. přenesená",J433,0)</f>
        <v>0</v>
      </c>
      <c r="BI433" s="233">
        <f>IF(N433="nulová",J433,0)</f>
        <v>0</v>
      </c>
      <c r="BJ433" s="17" t="s">
        <v>84</v>
      </c>
      <c r="BK433" s="233">
        <f>ROUND(I433*H433,2)</f>
        <v>0</v>
      </c>
      <c r="BL433" s="17" t="s">
        <v>254</v>
      </c>
      <c r="BM433" s="232" t="s">
        <v>3671</v>
      </c>
    </row>
    <row r="434" s="2" customFormat="1">
      <c r="A434" s="38"/>
      <c r="B434" s="39"/>
      <c r="C434" s="40"/>
      <c r="D434" s="234" t="s">
        <v>260</v>
      </c>
      <c r="E434" s="40"/>
      <c r="F434" s="235" t="s">
        <v>1957</v>
      </c>
      <c r="G434" s="40"/>
      <c r="H434" s="40"/>
      <c r="I434" s="236"/>
      <c r="J434" s="40"/>
      <c r="K434" s="40"/>
      <c r="L434" s="44"/>
      <c r="M434" s="237"/>
      <c r="N434" s="238"/>
      <c r="O434" s="91"/>
      <c r="P434" s="91"/>
      <c r="Q434" s="91"/>
      <c r="R434" s="91"/>
      <c r="S434" s="91"/>
      <c r="T434" s="92"/>
      <c r="U434" s="38"/>
      <c r="V434" s="38"/>
      <c r="W434" s="38"/>
      <c r="X434" s="38"/>
      <c r="Y434" s="38"/>
      <c r="Z434" s="38"/>
      <c r="AA434" s="38"/>
      <c r="AB434" s="38"/>
      <c r="AC434" s="38"/>
      <c r="AD434" s="38"/>
      <c r="AE434" s="38"/>
      <c r="AT434" s="17" t="s">
        <v>260</v>
      </c>
      <c r="AU434" s="17" t="s">
        <v>86</v>
      </c>
    </row>
    <row r="435" s="2" customFormat="1" ht="24.15" customHeight="1">
      <c r="A435" s="38"/>
      <c r="B435" s="39"/>
      <c r="C435" s="292" t="s">
        <v>1640</v>
      </c>
      <c r="D435" s="292" t="s">
        <v>1133</v>
      </c>
      <c r="E435" s="293" t="s">
        <v>1960</v>
      </c>
      <c r="F435" s="294" t="s">
        <v>1961</v>
      </c>
      <c r="G435" s="295" t="s">
        <v>416</v>
      </c>
      <c r="H435" s="296">
        <v>1</v>
      </c>
      <c r="I435" s="297"/>
      <c r="J435" s="298">
        <f>ROUND(I435*H435,2)</f>
        <v>0</v>
      </c>
      <c r="K435" s="299"/>
      <c r="L435" s="300"/>
      <c r="M435" s="301" t="s">
        <v>1</v>
      </c>
      <c r="N435" s="302" t="s">
        <v>41</v>
      </c>
      <c r="O435" s="91"/>
      <c r="P435" s="230">
        <f>O435*H435</f>
        <v>0</v>
      </c>
      <c r="Q435" s="230">
        <v>0.0060000000000000001</v>
      </c>
      <c r="R435" s="230">
        <f>Q435*H435</f>
        <v>0.0060000000000000001</v>
      </c>
      <c r="S435" s="230">
        <v>0</v>
      </c>
      <c r="T435" s="231">
        <f>S435*H435</f>
        <v>0</v>
      </c>
      <c r="U435" s="38"/>
      <c r="V435" s="38"/>
      <c r="W435" s="38"/>
      <c r="X435" s="38"/>
      <c r="Y435" s="38"/>
      <c r="Z435" s="38"/>
      <c r="AA435" s="38"/>
      <c r="AB435" s="38"/>
      <c r="AC435" s="38"/>
      <c r="AD435" s="38"/>
      <c r="AE435" s="38"/>
      <c r="AR435" s="232" t="s">
        <v>299</v>
      </c>
      <c r="AT435" s="232" t="s">
        <v>1133</v>
      </c>
      <c r="AU435" s="232" t="s">
        <v>86</v>
      </c>
      <c r="AY435" s="17" t="s">
        <v>251</v>
      </c>
      <c r="BE435" s="233">
        <f>IF(N435="základní",J435,0)</f>
        <v>0</v>
      </c>
      <c r="BF435" s="233">
        <f>IF(N435="snížená",J435,0)</f>
        <v>0</v>
      </c>
      <c r="BG435" s="233">
        <f>IF(N435="zákl. přenesená",J435,0)</f>
        <v>0</v>
      </c>
      <c r="BH435" s="233">
        <f>IF(N435="sníž. přenesená",J435,0)</f>
        <v>0</v>
      </c>
      <c r="BI435" s="233">
        <f>IF(N435="nulová",J435,0)</f>
        <v>0</v>
      </c>
      <c r="BJ435" s="17" t="s">
        <v>84</v>
      </c>
      <c r="BK435" s="233">
        <f>ROUND(I435*H435,2)</f>
        <v>0</v>
      </c>
      <c r="BL435" s="17" t="s">
        <v>254</v>
      </c>
      <c r="BM435" s="232" t="s">
        <v>3672</v>
      </c>
    </row>
    <row r="436" s="2" customFormat="1">
      <c r="A436" s="38"/>
      <c r="B436" s="39"/>
      <c r="C436" s="40"/>
      <c r="D436" s="234" t="s">
        <v>260</v>
      </c>
      <c r="E436" s="40"/>
      <c r="F436" s="235" t="s">
        <v>1961</v>
      </c>
      <c r="G436" s="40"/>
      <c r="H436" s="40"/>
      <c r="I436" s="236"/>
      <c r="J436" s="40"/>
      <c r="K436" s="40"/>
      <c r="L436" s="44"/>
      <c r="M436" s="237"/>
      <c r="N436" s="238"/>
      <c r="O436" s="91"/>
      <c r="P436" s="91"/>
      <c r="Q436" s="91"/>
      <c r="R436" s="91"/>
      <c r="S436" s="91"/>
      <c r="T436" s="92"/>
      <c r="U436" s="38"/>
      <c r="V436" s="38"/>
      <c r="W436" s="38"/>
      <c r="X436" s="38"/>
      <c r="Y436" s="38"/>
      <c r="Z436" s="38"/>
      <c r="AA436" s="38"/>
      <c r="AB436" s="38"/>
      <c r="AC436" s="38"/>
      <c r="AD436" s="38"/>
      <c r="AE436" s="38"/>
      <c r="AT436" s="17" t="s">
        <v>260</v>
      </c>
      <c r="AU436" s="17" t="s">
        <v>86</v>
      </c>
    </row>
    <row r="437" s="12" customFormat="1">
      <c r="A437" s="12"/>
      <c r="B437" s="242"/>
      <c r="C437" s="243"/>
      <c r="D437" s="234" t="s">
        <v>276</v>
      </c>
      <c r="E437" s="244" t="s">
        <v>1</v>
      </c>
      <c r="F437" s="245" t="s">
        <v>84</v>
      </c>
      <c r="G437" s="243"/>
      <c r="H437" s="246">
        <v>1</v>
      </c>
      <c r="I437" s="247"/>
      <c r="J437" s="243"/>
      <c r="K437" s="243"/>
      <c r="L437" s="248"/>
      <c r="M437" s="249"/>
      <c r="N437" s="250"/>
      <c r="O437" s="250"/>
      <c r="P437" s="250"/>
      <c r="Q437" s="250"/>
      <c r="R437" s="250"/>
      <c r="S437" s="250"/>
      <c r="T437" s="251"/>
      <c r="U437" s="12"/>
      <c r="V437" s="12"/>
      <c r="W437" s="12"/>
      <c r="X437" s="12"/>
      <c r="Y437" s="12"/>
      <c r="Z437" s="12"/>
      <c r="AA437" s="12"/>
      <c r="AB437" s="12"/>
      <c r="AC437" s="12"/>
      <c r="AD437" s="12"/>
      <c r="AE437" s="12"/>
      <c r="AT437" s="252" t="s">
        <v>276</v>
      </c>
      <c r="AU437" s="252" t="s">
        <v>86</v>
      </c>
      <c r="AV437" s="12" t="s">
        <v>86</v>
      </c>
      <c r="AW437" s="12" t="s">
        <v>32</v>
      </c>
      <c r="AX437" s="12" t="s">
        <v>84</v>
      </c>
      <c r="AY437" s="252" t="s">
        <v>251</v>
      </c>
    </row>
    <row r="438" s="2" customFormat="1" ht="33" customHeight="1">
      <c r="A438" s="38"/>
      <c r="B438" s="39"/>
      <c r="C438" s="220" t="s">
        <v>1644</v>
      </c>
      <c r="D438" s="220" t="s">
        <v>255</v>
      </c>
      <c r="E438" s="221" t="s">
        <v>1964</v>
      </c>
      <c r="F438" s="222" t="s">
        <v>1965</v>
      </c>
      <c r="G438" s="223" t="s">
        <v>592</v>
      </c>
      <c r="H438" s="224">
        <v>0.14999999999999999</v>
      </c>
      <c r="I438" s="225"/>
      <c r="J438" s="226">
        <f>ROUND(I438*H438,2)</f>
        <v>0</v>
      </c>
      <c r="K438" s="227"/>
      <c r="L438" s="44"/>
      <c r="M438" s="228" t="s">
        <v>1</v>
      </c>
      <c r="N438" s="229" t="s">
        <v>41</v>
      </c>
      <c r="O438" s="91"/>
      <c r="P438" s="230">
        <f>O438*H438</f>
        <v>0</v>
      </c>
      <c r="Q438" s="230">
        <v>2.5018699999999998</v>
      </c>
      <c r="R438" s="230">
        <f>Q438*H438</f>
        <v>0.37528049999999996</v>
      </c>
      <c r="S438" s="230">
        <v>0</v>
      </c>
      <c r="T438" s="231">
        <f>S438*H438</f>
        <v>0</v>
      </c>
      <c r="U438" s="38"/>
      <c r="V438" s="38"/>
      <c r="W438" s="38"/>
      <c r="X438" s="38"/>
      <c r="Y438" s="38"/>
      <c r="Z438" s="38"/>
      <c r="AA438" s="38"/>
      <c r="AB438" s="38"/>
      <c r="AC438" s="38"/>
      <c r="AD438" s="38"/>
      <c r="AE438" s="38"/>
      <c r="AR438" s="232" t="s">
        <v>254</v>
      </c>
      <c r="AT438" s="232" t="s">
        <v>255</v>
      </c>
      <c r="AU438" s="232" t="s">
        <v>86</v>
      </c>
      <c r="AY438" s="17" t="s">
        <v>251</v>
      </c>
      <c r="BE438" s="233">
        <f>IF(N438="základní",J438,0)</f>
        <v>0</v>
      </c>
      <c r="BF438" s="233">
        <f>IF(N438="snížená",J438,0)</f>
        <v>0</v>
      </c>
      <c r="BG438" s="233">
        <f>IF(N438="zákl. přenesená",J438,0)</f>
        <v>0</v>
      </c>
      <c r="BH438" s="233">
        <f>IF(N438="sníž. přenesená",J438,0)</f>
        <v>0</v>
      </c>
      <c r="BI438" s="233">
        <f>IF(N438="nulová",J438,0)</f>
        <v>0</v>
      </c>
      <c r="BJ438" s="17" t="s">
        <v>84</v>
      </c>
      <c r="BK438" s="233">
        <f>ROUND(I438*H438,2)</f>
        <v>0</v>
      </c>
      <c r="BL438" s="17" t="s">
        <v>254</v>
      </c>
      <c r="BM438" s="232" t="s">
        <v>3673</v>
      </c>
    </row>
    <row r="439" s="2" customFormat="1">
      <c r="A439" s="38"/>
      <c r="B439" s="39"/>
      <c r="C439" s="40"/>
      <c r="D439" s="234" t="s">
        <v>260</v>
      </c>
      <c r="E439" s="40"/>
      <c r="F439" s="235" t="s">
        <v>1967</v>
      </c>
      <c r="G439" s="40"/>
      <c r="H439" s="40"/>
      <c r="I439" s="236"/>
      <c r="J439" s="40"/>
      <c r="K439" s="40"/>
      <c r="L439" s="44"/>
      <c r="M439" s="237"/>
      <c r="N439" s="238"/>
      <c r="O439" s="91"/>
      <c r="P439" s="91"/>
      <c r="Q439" s="91"/>
      <c r="R439" s="91"/>
      <c r="S439" s="91"/>
      <c r="T439" s="92"/>
      <c r="U439" s="38"/>
      <c r="V439" s="38"/>
      <c r="W439" s="38"/>
      <c r="X439" s="38"/>
      <c r="Y439" s="38"/>
      <c r="Z439" s="38"/>
      <c r="AA439" s="38"/>
      <c r="AB439" s="38"/>
      <c r="AC439" s="38"/>
      <c r="AD439" s="38"/>
      <c r="AE439" s="38"/>
      <c r="AT439" s="17" t="s">
        <v>260</v>
      </c>
      <c r="AU439" s="17" t="s">
        <v>86</v>
      </c>
    </row>
    <row r="440" s="2" customFormat="1">
      <c r="A440" s="38"/>
      <c r="B440" s="39"/>
      <c r="C440" s="40"/>
      <c r="D440" s="240" t="s">
        <v>274</v>
      </c>
      <c r="E440" s="40"/>
      <c r="F440" s="241" t="s">
        <v>1968</v>
      </c>
      <c r="G440" s="40"/>
      <c r="H440" s="40"/>
      <c r="I440" s="236"/>
      <c r="J440" s="40"/>
      <c r="K440" s="40"/>
      <c r="L440" s="44"/>
      <c r="M440" s="237"/>
      <c r="N440" s="238"/>
      <c r="O440" s="91"/>
      <c r="P440" s="91"/>
      <c r="Q440" s="91"/>
      <c r="R440" s="91"/>
      <c r="S440" s="91"/>
      <c r="T440" s="92"/>
      <c r="U440" s="38"/>
      <c r="V440" s="38"/>
      <c r="W440" s="38"/>
      <c r="X440" s="38"/>
      <c r="Y440" s="38"/>
      <c r="Z440" s="38"/>
      <c r="AA440" s="38"/>
      <c r="AB440" s="38"/>
      <c r="AC440" s="38"/>
      <c r="AD440" s="38"/>
      <c r="AE440" s="38"/>
      <c r="AT440" s="17" t="s">
        <v>274</v>
      </c>
      <c r="AU440" s="17" t="s">
        <v>86</v>
      </c>
    </row>
    <row r="441" s="13" customFormat="1">
      <c r="A441" s="13"/>
      <c r="B441" s="253"/>
      <c r="C441" s="254"/>
      <c r="D441" s="234" t="s">
        <v>276</v>
      </c>
      <c r="E441" s="255" t="s">
        <v>1</v>
      </c>
      <c r="F441" s="256" t="s">
        <v>2323</v>
      </c>
      <c r="G441" s="254"/>
      <c r="H441" s="255" t="s">
        <v>1</v>
      </c>
      <c r="I441" s="257"/>
      <c r="J441" s="254"/>
      <c r="K441" s="254"/>
      <c r="L441" s="258"/>
      <c r="M441" s="259"/>
      <c r="N441" s="260"/>
      <c r="O441" s="260"/>
      <c r="P441" s="260"/>
      <c r="Q441" s="260"/>
      <c r="R441" s="260"/>
      <c r="S441" s="260"/>
      <c r="T441" s="261"/>
      <c r="U441" s="13"/>
      <c r="V441" s="13"/>
      <c r="W441" s="13"/>
      <c r="X441" s="13"/>
      <c r="Y441" s="13"/>
      <c r="Z441" s="13"/>
      <c r="AA441" s="13"/>
      <c r="AB441" s="13"/>
      <c r="AC441" s="13"/>
      <c r="AD441" s="13"/>
      <c r="AE441" s="13"/>
      <c r="AT441" s="262" t="s">
        <v>276</v>
      </c>
      <c r="AU441" s="262" t="s">
        <v>86</v>
      </c>
      <c r="AV441" s="13" t="s">
        <v>84</v>
      </c>
      <c r="AW441" s="13" t="s">
        <v>32</v>
      </c>
      <c r="AX441" s="13" t="s">
        <v>76</v>
      </c>
      <c r="AY441" s="262" t="s">
        <v>251</v>
      </c>
    </row>
    <row r="442" s="12" customFormat="1">
      <c r="A442" s="12"/>
      <c r="B442" s="242"/>
      <c r="C442" s="243"/>
      <c r="D442" s="234" t="s">
        <v>276</v>
      </c>
      <c r="E442" s="244" t="s">
        <v>1</v>
      </c>
      <c r="F442" s="245" t="s">
        <v>3674</v>
      </c>
      <c r="G442" s="243"/>
      <c r="H442" s="246">
        <v>0.14999999999999999</v>
      </c>
      <c r="I442" s="247"/>
      <c r="J442" s="243"/>
      <c r="K442" s="243"/>
      <c r="L442" s="248"/>
      <c r="M442" s="249"/>
      <c r="N442" s="250"/>
      <c r="O442" s="250"/>
      <c r="P442" s="250"/>
      <c r="Q442" s="250"/>
      <c r="R442" s="250"/>
      <c r="S442" s="250"/>
      <c r="T442" s="251"/>
      <c r="U442" s="12"/>
      <c r="V442" s="12"/>
      <c r="W442" s="12"/>
      <c r="X442" s="12"/>
      <c r="Y442" s="12"/>
      <c r="Z442" s="12"/>
      <c r="AA442" s="12"/>
      <c r="AB442" s="12"/>
      <c r="AC442" s="12"/>
      <c r="AD442" s="12"/>
      <c r="AE442" s="12"/>
      <c r="AT442" s="252" t="s">
        <v>276</v>
      </c>
      <c r="AU442" s="252" t="s">
        <v>86</v>
      </c>
      <c r="AV442" s="12" t="s">
        <v>86</v>
      </c>
      <c r="AW442" s="12" t="s">
        <v>32</v>
      </c>
      <c r="AX442" s="12" t="s">
        <v>76</v>
      </c>
      <c r="AY442" s="252" t="s">
        <v>251</v>
      </c>
    </row>
    <row r="443" s="15" customFormat="1">
      <c r="A443" s="15"/>
      <c r="B443" s="274"/>
      <c r="C443" s="275"/>
      <c r="D443" s="234" t="s">
        <v>276</v>
      </c>
      <c r="E443" s="276" t="s">
        <v>1</v>
      </c>
      <c r="F443" s="277" t="s">
        <v>423</v>
      </c>
      <c r="G443" s="275"/>
      <c r="H443" s="278">
        <v>0.14999999999999999</v>
      </c>
      <c r="I443" s="279"/>
      <c r="J443" s="275"/>
      <c r="K443" s="275"/>
      <c r="L443" s="280"/>
      <c r="M443" s="281"/>
      <c r="N443" s="282"/>
      <c r="O443" s="282"/>
      <c r="P443" s="282"/>
      <c r="Q443" s="282"/>
      <c r="R443" s="282"/>
      <c r="S443" s="282"/>
      <c r="T443" s="283"/>
      <c r="U443" s="15"/>
      <c r="V443" s="15"/>
      <c r="W443" s="15"/>
      <c r="X443" s="15"/>
      <c r="Y443" s="15"/>
      <c r="Z443" s="15"/>
      <c r="AA443" s="15"/>
      <c r="AB443" s="15"/>
      <c r="AC443" s="15"/>
      <c r="AD443" s="15"/>
      <c r="AE443" s="15"/>
      <c r="AT443" s="284" t="s">
        <v>276</v>
      </c>
      <c r="AU443" s="284" t="s">
        <v>86</v>
      </c>
      <c r="AV443" s="15" t="s">
        <v>254</v>
      </c>
      <c r="AW443" s="15" t="s">
        <v>32</v>
      </c>
      <c r="AX443" s="15" t="s">
        <v>84</v>
      </c>
      <c r="AY443" s="284" t="s">
        <v>251</v>
      </c>
    </row>
    <row r="444" s="11" customFormat="1" ht="22.8" customHeight="1">
      <c r="A444" s="11"/>
      <c r="B444" s="206"/>
      <c r="C444" s="207"/>
      <c r="D444" s="208" t="s">
        <v>75</v>
      </c>
      <c r="E444" s="272" t="s">
        <v>306</v>
      </c>
      <c r="F444" s="272" t="s">
        <v>814</v>
      </c>
      <c r="G444" s="207"/>
      <c r="H444" s="207"/>
      <c r="I444" s="210"/>
      <c r="J444" s="273">
        <f>BK444</f>
        <v>0</v>
      </c>
      <c r="K444" s="207"/>
      <c r="L444" s="212"/>
      <c r="M444" s="213"/>
      <c r="N444" s="214"/>
      <c r="O444" s="214"/>
      <c r="P444" s="215">
        <f>SUM(P445:P496)</f>
        <v>0</v>
      </c>
      <c r="Q444" s="214"/>
      <c r="R444" s="215">
        <f>SUM(R445:R496)</f>
        <v>62.236964699999994</v>
      </c>
      <c r="S444" s="214"/>
      <c r="T444" s="216">
        <f>SUM(T445:T496)</f>
        <v>0</v>
      </c>
      <c r="U444" s="11"/>
      <c r="V444" s="11"/>
      <c r="W444" s="11"/>
      <c r="X444" s="11"/>
      <c r="Y444" s="11"/>
      <c r="Z444" s="11"/>
      <c r="AA444" s="11"/>
      <c r="AB444" s="11"/>
      <c r="AC444" s="11"/>
      <c r="AD444" s="11"/>
      <c r="AE444" s="11"/>
      <c r="AR444" s="217" t="s">
        <v>84</v>
      </c>
      <c r="AT444" s="218" t="s">
        <v>75</v>
      </c>
      <c r="AU444" s="218" t="s">
        <v>84</v>
      </c>
      <c r="AY444" s="217" t="s">
        <v>251</v>
      </c>
      <c r="BK444" s="219">
        <f>SUM(BK445:BK496)</f>
        <v>0</v>
      </c>
    </row>
    <row r="445" s="2" customFormat="1" ht="24.15" customHeight="1">
      <c r="A445" s="38"/>
      <c r="B445" s="39"/>
      <c r="C445" s="220" t="s">
        <v>1648</v>
      </c>
      <c r="D445" s="220" t="s">
        <v>255</v>
      </c>
      <c r="E445" s="221" t="s">
        <v>1695</v>
      </c>
      <c r="F445" s="222" t="s">
        <v>1696</v>
      </c>
      <c r="G445" s="223" t="s">
        <v>802</v>
      </c>
      <c r="H445" s="224">
        <v>11</v>
      </c>
      <c r="I445" s="225"/>
      <c r="J445" s="226">
        <f>ROUND(I445*H445,2)</f>
        <v>0</v>
      </c>
      <c r="K445" s="227"/>
      <c r="L445" s="44"/>
      <c r="M445" s="228" t="s">
        <v>1</v>
      </c>
      <c r="N445" s="229" t="s">
        <v>41</v>
      </c>
      <c r="O445" s="91"/>
      <c r="P445" s="230">
        <f>O445*H445</f>
        <v>0</v>
      </c>
      <c r="Q445" s="230">
        <v>0.10988000000000001</v>
      </c>
      <c r="R445" s="230">
        <f>Q445*H445</f>
        <v>1.20868</v>
      </c>
      <c r="S445" s="230">
        <v>0</v>
      </c>
      <c r="T445" s="231">
        <f>S445*H445</f>
        <v>0</v>
      </c>
      <c r="U445" s="38"/>
      <c r="V445" s="38"/>
      <c r="W445" s="38"/>
      <c r="X445" s="38"/>
      <c r="Y445" s="38"/>
      <c r="Z445" s="38"/>
      <c r="AA445" s="38"/>
      <c r="AB445" s="38"/>
      <c r="AC445" s="38"/>
      <c r="AD445" s="38"/>
      <c r="AE445" s="38"/>
      <c r="AR445" s="232" t="s">
        <v>254</v>
      </c>
      <c r="AT445" s="232" t="s">
        <v>255</v>
      </c>
      <c r="AU445" s="232" t="s">
        <v>86</v>
      </c>
      <c r="AY445" s="17" t="s">
        <v>251</v>
      </c>
      <c r="BE445" s="233">
        <f>IF(N445="základní",J445,0)</f>
        <v>0</v>
      </c>
      <c r="BF445" s="233">
        <f>IF(N445="snížená",J445,0)</f>
        <v>0</v>
      </c>
      <c r="BG445" s="233">
        <f>IF(N445="zákl. přenesená",J445,0)</f>
        <v>0</v>
      </c>
      <c r="BH445" s="233">
        <f>IF(N445="sníž. přenesená",J445,0)</f>
        <v>0</v>
      </c>
      <c r="BI445" s="233">
        <f>IF(N445="nulová",J445,0)</f>
        <v>0</v>
      </c>
      <c r="BJ445" s="17" t="s">
        <v>84</v>
      </c>
      <c r="BK445" s="233">
        <f>ROUND(I445*H445,2)</f>
        <v>0</v>
      </c>
      <c r="BL445" s="17" t="s">
        <v>254</v>
      </c>
      <c r="BM445" s="232" t="s">
        <v>3675</v>
      </c>
    </row>
    <row r="446" s="2" customFormat="1">
      <c r="A446" s="38"/>
      <c r="B446" s="39"/>
      <c r="C446" s="40"/>
      <c r="D446" s="234" t="s">
        <v>260</v>
      </c>
      <c r="E446" s="40"/>
      <c r="F446" s="235" t="s">
        <v>1698</v>
      </c>
      <c r="G446" s="40"/>
      <c r="H446" s="40"/>
      <c r="I446" s="236"/>
      <c r="J446" s="40"/>
      <c r="K446" s="40"/>
      <c r="L446" s="44"/>
      <c r="M446" s="237"/>
      <c r="N446" s="238"/>
      <c r="O446" s="91"/>
      <c r="P446" s="91"/>
      <c r="Q446" s="91"/>
      <c r="R446" s="91"/>
      <c r="S446" s="91"/>
      <c r="T446" s="92"/>
      <c r="U446" s="38"/>
      <c r="V446" s="38"/>
      <c r="W446" s="38"/>
      <c r="X446" s="38"/>
      <c r="Y446" s="38"/>
      <c r="Z446" s="38"/>
      <c r="AA446" s="38"/>
      <c r="AB446" s="38"/>
      <c r="AC446" s="38"/>
      <c r="AD446" s="38"/>
      <c r="AE446" s="38"/>
      <c r="AT446" s="17" t="s">
        <v>260</v>
      </c>
      <c r="AU446" s="17" t="s">
        <v>86</v>
      </c>
    </row>
    <row r="447" s="2" customFormat="1">
      <c r="A447" s="38"/>
      <c r="B447" s="39"/>
      <c r="C447" s="40"/>
      <c r="D447" s="240" t="s">
        <v>274</v>
      </c>
      <c r="E447" s="40"/>
      <c r="F447" s="241" t="s">
        <v>1699</v>
      </c>
      <c r="G447" s="40"/>
      <c r="H447" s="40"/>
      <c r="I447" s="236"/>
      <c r="J447" s="40"/>
      <c r="K447" s="40"/>
      <c r="L447" s="44"/>
      <c r="M447" s="237"/>
      <c r="N447" s="238"/>
      <c r="O447" s="91"/>
      <c r="P447" s="91"/>
      <c r="Q447" s="91"/>
      <c r="R447" s="91"/>
      <c r="S447" s="91"/>
      <c r="T447" s="92"/>
      <c r="U447" s="38"/>
      <c r="V447" s="38"/>
      <c r="W447" s="38"/>
      <c r="X447" s="38"/>
      <c r="Y447" s="38"/>
      <c r="Z447" s="38"/>
      <c r="AA447" s="38"/>
      <c r="AB447" s="38"/>
      <c r="AC447" s="38"/>
      <c r="AD447" s="38"/>
      <c r="AE447" s="38"/>
      <c r="AT447" s="17" t="s">
        <v>274</v>
      </c>
      <c r="AU447" s="17" t="s">
        <v>86</v>
      </c>
    </row>
    <row r="448" s="13" customFormat="1">
      <c r="A448" s="13"/>
      <c r="B448" s="253"/>
      <c r="C448" s="254"/>
      <c r="D448" s="234" t="s">
        <v>276</v>
      </c>
      <c r="E448" s="255" t="s">
        <v>1</v>
      </c>
      <c r="F448" s="256" t="s">
        <v>3467</v>
      </c>
      <c r="G448" s="254"/>
      <c r="H448" s="255" t="s">
        <v>1</v>
      </c>
      <c r="I448" s="257"/>
      <c r="J448" s="254"/>
      <c r="K448" s="254"/>
      <c r="L448" s="258"/>
      <c r="M448" s="259"/>
      <c r="N448" s="260"/>
      <c r="O448" s="260"/>
      <c r="P448" s="260"/>
      <c r="Q448" s="260"/>
      <c r="R448" s="260"/>
      <c r="S448" s="260"/>
      <c r="T448" s="261"/>
      <c r="U448" s="13"/>
      <c r="V448" s="13"/>
      <c r="W448" s="13"/>
      <c r="X448" s="13"/>
      <c r="Y448" s="13"/>
      <c r="Z448" s="13"/>
      <c r="AA448" s="13"/>
      <c r="AB448" s="13"/>
      <c r="AC448" s="13"/>
      <c r="AD448" s="13"/>
      <c r="AE448" s="13"/>
      <c r="AT448" s="262" t="s">
        <v>276</v>
      </c>
      <c r="AU448" s="262" t="s">
        <v>86</v>
      </c>
      <c r="AV448" s="13" t="s">
        <v>84</v>
      </c>
      <c r="AW448" s="13" t="s">
        <v>32</v>
      </c>
      <c r="AX448" s="13" t="s">
        <v>76</v>
      </c>
      <c r="AY448" s="262" t="s">
        <v>251</v>
      </c>
    </row>
    <row r="449" s="12" customFormat="1">
      <c r="A449" s="12"/>
      <c r="B449" s="242"/>
      <c r="C449" s="243"/>
      <c r="D449" s="234" t="s">
        <v>276</v>
      </c>
      <c r="E449" s="244" t="s">
        <v>1</v>
      </c>
      <c r="F449" s="245" t="s">
        <v>3468</v>
      </c>
      <c r="G449" s="243"/>
      <c r="H449" s="246">
        <v>11</v>
      </c>
      <c r="I449" s="247"/>
      <c r="J449" s="243"/>
      <c r="K449" s="243"/>
      <c r="L449" s="248"/>
      <c r="M449" s="249"/>
      <c r="N449" s="250"/>
      <c r="O449" s="250"/>
      <c r="P449" s="250"/>
      <c r="Q449" s="250"/>
      <c r="R449" s="250"/>
      <c r="S449" s="250"/>
      <c r="T449" s="251"/>
      <c r="U449" s="12"/>
      <c r="V449" s="12"/>
      <c r="W449" s="12"/>
      <c r="X449" s="12"/>
      <c r="Y449" s="12"/>
      <c r="Z449" s="12"/>
      <c r="AA449" s="12"/>
      <c r="AB449" s="12"/>
      <c r="AC449" s="12"/>
      <c r="AD449" s="12"/>
      <c r="AE449" s="12"/>
      <c r="AT449" s="252" t="s">
        <v>276</v>
      </c>
      <c r="AU449" s="252" t="s">
        <v>86</v>
      </c>
      <c r="AV449" s="12" t="s">
        <v>86</v>
      </c>
      <c r="AW449" s="12" t="s">
        <v>32</v>
      </c>
      <c r="AX449" s="12" t="s">
        <v>84</v>
      </c>
      <c r="AY449" s="252" t="s">
        <v>251</v>
      </c>
    </row>
    <row r="450" s="2" customFormat="1" ht="16.5" customHeight="1">
      <c r="A450" s="38"/>
      <c r="B450" s="39"/>
      <c r="C450" s="292" t="s">
        <v>1652</v>
      </c>
      <c r="D450" s="292" t="s">
        <v>1133</v>
      </c>
      <c r="E450" s="293" t="s">
        <v>3407</v>
      </c>
      <c r="F450" s="294" t="s">
        <v>1704</v>
      </c>
      <c r="G450" s="295" t="s">
        <v>409</v>
      </c>
      <c r="H450" s="296">
        <v>2.222</v>
      </c>
      <c r="I450" s="297"/>
      <c r="J450" s="298">
        <f>ROUND(I450*H450,2)</f>
        <v>0</v>
      </c>
      <c r="K450" s="299"/>
      <c r="L450" s="300"/>
      <c r="M450" s="301" t="s">
        <v>1</v>
      </c>
      <c r="N450" s="302" t="s">
        <v>41</v>
      </c>
      <c r="O450" s="91"/>
      <c r="P450" s="230">
        <f>O450*H450</f>
        <v>0</v>
      </c>
      <c r="Q450" s="230">
        <v>0.222</v>
      </c>
      <c r="R450" s="230">
        <f>Q450*H450</f>
        <v>0.493284</v>
      </c>
      <c r="S450" s="230">
        <v>0</v>
      </c>
      <c r="T450" s="231">
        <f>S450*H450</f>
        <v>0</v>
      </c>
      <c r="U450" s="38"/>
      <c r="V450" s="38"/>
      <c r="W450" s="38"/>
      <c r="X450" s="38"/>
      <c r="Y450" s="38"/>
      <c r="Z450" s="38"/>
      <c r="AA450" s="38"/>
      <c r="AB450" s="38"/>
      <c r="AC450" s="38"/>
      <c r="AD450" s="38"/>
      <c r="AE450" s="38"/>
      <c r="AR450" s="232" t="s">
        <v>299</v>
      </c>
      <c r="AT450" s="232" t="s">
        <v>1133</v>
      </c>
      <c r="AU450" s="232" t="s">
        <v>86</v>
      </c>
      <c r="AY450" s="17" t="s">
        <v>251</v>
      </c>
      <c r="BE450" s="233">
        <f>IF(N450="základní",J450,0)</f>
        <v>0</v>
      </c>
      <c r="BF450" s="233">
        <f>IF(N450="snížená",J450,0)</f>
        <v>0</v>
      </c>
      <c r="BG450" s="233">
        <f>IF(N450="zákl. přenesená",J450,0)</f>
        <v>0</v>
      </c>
      <c r="BH450" s="233">
        <f>IF(N450="sníž. přenesená",J450,0)</f>
        <v>0</v>
      </c>
      <c r="BI450" s="233">
        <f>IF(N450="nulová",J450,0)</f>
        <v>0</v>
      </c>
      <c r="BJ450" s="17" t="s">
        <v>84</v>
      </c>
      <c r="BK450" s="233">
        <f>ROUND(I450*H450,2)</f>
        <v>0</v>
      </c>
      <c r="BL450" s="17" t="s">
        <v>254</v>
      </c>
      <c r="BM450" s="232" t="s">
        <v>3676</v>
      </c>
    </row>
    <row r="451" s="2" customFormat="1">
      <c r="A451" s="38"/>
      <c r="B451" s="39"/>
      <c r="C451" s="40"/>
      <c r="D451" s="234" t="s">
        <v>260</v>
      </c>
      <c r="E451" s="40"/>
      <c r="F451" s="235" t="s">
        <v>1704</v>
      </c>
      <c r="G451" s="40"/>
      <c r="H451" s="40"/>
      <c r="I451" s="236"/>
      <c r="J451" s="40"/>
      <c r="K451" s="40"/>
      <c r="L451" s="44"/>
      <c r="M451" s="237"/>
      <c r="N451" s="238"/>
      <c r="O451" s="91"/>
      <c r="P451" s="91"/>
      <c r="Q451" s="91"/>
      <c r="R451" s="91"/>
      <c r="S451" s="91"/>
      <c r="T451" s="92"/>
      <c r="U451" s="38"/>
      <c r="V451" s="38"/>
      <c r="W451" s="38"/>
      <c r="X451" s="38"/>
      <c r="Y451" s="38"/>
      <c r="Z451" s="38"/>
      <c r="AA451" s="38"/>
      <c r="AB451" s="38"/>
      <c r="AC451" s="38"/>
      <c r="AD451" s="38"/>
      <c r="AE451" s="38"/>
      <c r="AT451" s="17" t="s">
        <v>260</v>
      </c>
      <c r="AU451" s="17" t="s">
        <v>86</v>
      </c>
    </row>
    <row r="452" s="12" customFormat="1">
      <c r="A452" s="12"/>
      <c r="B452" s="242"/>
      <c r="C452" s="243"/>
      <c r="D452" s="234" t="s">
        <v>276</v>
      </c>
      <c r="E452" s="244" t="s">
        <v>1</v>
      </c>
      <c r="F452" s="245" t="s">
        <v>3470</v>
      </c>
      <c r="G452" s="243"/>
      <c r="H452" s="246">
        <v>2.2000000000000002</v>
      </c>
      <c r="I452" s="247"/>
      <c r="J452" s="243"/>
      <c r="K452" s="243"/>
      <c r="L452" s="248"/>
      <c r="M452" s="249"/>
      <c r="N452" s="250"/>
      <c r="O452" s="250"/>
      <c r="P452" s="250"/>
      <c r="Q452" s="250"/>
      <c r="R452" s="250"/>
      <c r="S452" s="250"/>
      <c r="T452" s="251"/>
      <c r="U452" s="12"/>
      <c r="V452" s="12"/>
      <c r="W452" s="12"/>
      <c r="X452" s="12"/>
      <c r="Y452" s="12"/>
      <c r="Z452" s="12"/>
      <c r="AA452" s="12"/>
      <c r="AB452" s="12"/>
      <c r="AC452" s="12"/>
      <c r="AD452" s="12"/>
      <c r="AE452" s="12"/>
      <c r="AT452" s="252" t="s">
        <v>276</v>
      </c>
      <c r="AU452" s="252" t="s">
        <v>86</v>
      </c>
      <c r="AV452" s="12" t="s">
        <v>86</v>
      </c>
      <c r="AW452" s="12" t="s">
        <v>32</v>
      </c>
      <c r="AX452" s="12" t="s">
        <v>84</v>
      </c>
      <c r="AY452" s="252" t="s">
        <v>251</v>
      </c>
    </row>
    <row r="453" s="12" customFormat="1">
      <c r="A453" s="12"/>
      <c r="B453" s="242"/>
      <c r="C453" s="243"/>
      <c r="D453" s="234" t="s">
        <v>276</v>
      </c>
      <c r="E453" s="243"/>
      <c r="F453" s="245" t="s">
        <v>3471</v>
      </c>
      <c r="G453" s="243"/>
      <c r="H453" s="246">
        <v>2.222</v>
      </c>
      <c r="I453" s="247"/>
      <c r="J453" s="243"/>
      <c r="K453" s="243"/>
      <c r="L453" s="248"/>
      <c r="M453" s="249"/>
      <c r="N453" s="250"/>
      <c r="O453" s="250"/>
      <c r="P453" s="250"/>
      <c r="Q453" s="250"/>
      <c r="R453" s="250"/>
      <c r="S453" s="250"/>
      <c r="T453" s="251"/>
      <c r="U453" s="12"/>
      <c r="V453" s="12"/>
      <c r="W453" s="12"/>
      <c r="X453" s="12"/>
      <c r="Y453" s="12"/>
      <c r="Z453" s="12"/>
      <c r="AA453" s="12"/>
      <c r="AB453" s="12"/>
      <c r="AC453" s="12"/>
      <c r="AD453" s="12"/>
      <c r="AE453" s="12"/>
      <c r="AT453" s="252" t="s">
        <v>276</v>
      </c>
      <c r="AU453" s="252" t="s">
        <v>86</v>
      </c>
      <c r="AV453" s="12" t="s">
        <v>86</v>
      </c>
      <c r="AW453" s="12" t="s">
        <v>4</v>
      </c>
      <c r="AX453" s="12" t="s">
        <v>84</v>
      </c>
      <c r="AY453" s="252" t="s">
        <v>251</v>
      </c>
    </row>
    <row r="454" s="2" customFormat="1" ht="33" customHeight="1">
      <c r="A454" s="38"/>
      <c r="B454" s="39"/>
      <c r="C454" s="220" t="s">
        <v>1656</v>
      </c>
      <c r="D454" s="220" t="s">
        <v>255</v>
      </c>
      <c r="E454" s="221" t="s">
        <v>1708</v>
      </c>
      <c r="F454" s="222" t="s">
        <v>1709</v>
      </c>
      <c r="G454" s="223" t="s">
        <v>802</v>
      </c>
      <c r="H454" s="224">
        <v>148</v>
      </c>
      <c r="I454" s="225"/>
      <c r="J454" s="226">
        <f>ROUND(I454*H454,2)</f>
        <v>0</v>
      </c>
      <c r="K454" s="227"/>
      <c r="L454" s="44"/>
      <c r="M454" s="228" t="s">
        <v>1</v>
      </c>
      <c r="N454" s="229" t="s">
        <v>41</v>
      </c>
      <c r="O454" s="91"/>
      <c r="P454" s="230">
        <f>O454*H454</f>
        <v>0</v>
      </c>
      <c r="Q454" s="230">
        <v>0.15540000000000001</v>
      </c>
      <c r="R454" s="230">
        <f>Q454*H454</f>
        <v>22.999200000000002</v>
      </c>
      <c r="S454" s="230">
        <v>0</v>
      </c>
      <c r="T454" s="231">
        <f>S454*H454</f>
        <v>0</v>
      </c>
      <c r="U454" s="38"/>
      <c r="V454" s="38"/>
      <c r="W454" s="38"/>
      <c r="X454" s="38"/>
      <c r="Y454" s="38"/>
      <c r="Z454" s="38"/>
      <c r="AA454" s="38"/>
      <c r="AB454" s="38"/>
      <c r="AC454" s="38"/>
      <c r="AD454" s="38"/>
      <c r="AE454" s="38"/>
      <c r="AR454" s="232" t="s">
        <v>254</v>
      </c>
      <c r="AT454" s="232" t="s">
        <v>255</v>
      </c>
      <c r="AU454" s="232" t="s">
        <v>86</v>
      </c>
      <c r="AY454" s="17" t="s">
        <v>251</v>
      </c>
      <c r="BE454" s="233">
        <f>IF(N454="základní",J454,0)</f>
        <v>0</v>
      </c>
      <c r="BF454" s="233">
        <f>IF(N454="snížená",J454,0)</f>
        <v>0</v>
      </c>
      <c r="BG454" s="233">
        <f>IF(N454="zákl. přenesená",J454,0)</f>
        <v>0</v>
      </c>
      <c r="BH454" s="233">
        <f>IF(N454="sníž. přenesená",J454,0)</f>
        <v>0</v>
      </c>
      <c r="BI454" s="233">
        <f>IF(N454="nulová",J454,0)</f>
        <v>0</v>
      </c>
      <c r="BJ454" s="17" t="s">
        <v>84</v>
      </c>
      <c r="BK454" s="233">
        <f>ROUND(I454*H454,2)</f>
        <v>0</v>
      </c>
      <c r="BL454" s="17" t="s">
        <v>254</v>
      </c>
      <c r="BM454" s="232" t="s">
        <v>3677</v>
      </c>
    </row>
    <row r="455" s="2" customFormat="1">
      <c r="A455" s="38"/>
      <c r="B455" s="39"/>
      <c r="C455" s="40"/>
      <c r="D455" s="234" t="s">
        <v>260</v>
      </c>
      <c r="E455" s="40"/>
      <c r="F455" s="235" t="s">
        <v>1711</v>
      </c>
      <c r="G455" s="40"/>
      <c r="H455" s="40"/>
      <c r="I455" s="236"/>
      <c r="J455" s="40"/>
      <c r="K455" s="40"/>
      <c r="L455" s="44"/>
      <c r="M455" s="237"/>
      <c r="N455" s="238"/>
      <c r="O455" s="91"/>
      <c r="P455" s="91"/>
      <c r="Q455" s="91"/>
      <c r="R455" s="91"/>
      <c r="S455" s="91"/>
      <c r="T455" s="92"/>
      <c r="U455" s="38"/>
      <c r="V455" s="38"/>
      <c r="W455" s="38"/>
      <c r="X455" s="38"/>
      <c r="Y455" s="38"/>
      <c r="Z455" s="38"/>
      <c r="AA455" s="38"/>
      <c r="AB455" s="38"/>
      <c r="AC455" s="38"/>
      <c r="AD455" s="38"/>
      <c r="AE455" s="38"/>
      <c r="AT455" s="17" t="s">
        <v>260</v>
      </c>
      <c r="AU455" s="17" t="s">
        <v>86</v>
      </c>
    </row>
    <row r="456" s="2" customFormat="1">
      <c r="A456" s="38"/>
      <c r="B456" s="39"/>
      <c r="C456" s="40"/>
      <c r="D456" s="240" t="s">
        <v>274</v>
      </c>
      <c r="E456" s="40"/>
      <c r="F456" s="241" t="s">
        <v>1712</v>
      </c>
      <c r="G456" s="40"/>
      <c r="H456" s="40"/>
      <c r="I456" s="236"/>
      <c r="J456" s="40"/>
      <c r="K456" s="40"/>
      <c r="L456" s="44"/>
      <c r="M456" s="237"/>
      <c r="N456" s="238"/>
      <c r="O456" s="91"/>
      <c r="P456" s="91"/>
      <c r="Q456" s="91"/>
      <c r="R456" s="91"/>
      <c r="S456" s="91"/>
      <c r="T456" s="92"/>
      <c r="U456" s="38"/>
      <c r="V456" s="38"/>
      <c r="W456" s="38"/>
      <c r="X456" s="38"/>
      <c r="Y456" s="38"/>
      <c r="Z456" s="38"/>
      <c r="AA456" s="38"/>
      <c r="AB456" s="38"/>
      <c r="AC456" s="38"/>
      <c r="AD456" s="38"/>
      <c r="AE456" s="38"/>
      <c r="AT456" s="17" t="s">
        <v>274</v>
      </c>
      <c r="AU456" s="17" t="s">
        <v>86</v>
      </c>
    </row>
    <row r="457" s="13" customFormat="1">
      <c r="A457" s="13"/>
      <c r="B457" s="253"/>
      <c r="C457" s="254"/>
      <c r="D457" s="234" t="s">
        <v>276</v>
      </c>
      <c r="E457" s="255" t="s">
        <v>1</v>
      </c>
      <c r="F457" s="256" t="s">
        <v>1713</v>
      </c>
      <c r="G457" s="254"/>
      <c r="H457" s="255" t="s">
        <v>1</v>
      </c>
      <c r="I457" s="257"/>
      <c r="J457" s="254"/>
      <c r="K457" s="254"/>
      <c r="L457" s="258"/>
      <c r="M457" s="259"/>
      <c r="N457" s="260"/>
      <c r="O457" s="260"/>
      <c r="P457" s="260"/>
      <c r="Q457" s="260"/>
      <c r="R457" s="260"/>
      <c r="S457" s="260"/>
      <c r="T457" s="261"/>
      <c r="U457" s="13"/>
      <c r="V457" s="13"/>
      <c r="W457" s="13"/>
      <c r="X457" s="13"/>
      <c r="Y457" s="13"/>
      <c r="Z457" s="13"/>
      <c r="AA457" s="13"/>
      <c r="AB457" s="13"/>
      <c r="AC457" s="13"/>
      <c r="AD457" s="13"/>
      <c r="AE457" s="13"/>
      <c r="AT457" s="262" t="s">
        <v>276</v>
      </c>
      <c r="AU457" s="262" t="s">
        <v>86</v>
      </c>
      <c r="AV457" s="13" t="s">
        <v>84</v>
      </c>
      <c r="AW457" s="13" t="s">
        <v>32</v>
      </c>
      <c r="AX457" s="13" t="s">
        <v>76</v>
      </c>
      <c r="AY457" s="262" t="s">
        <v>251</v>
      </c>
    </row>
    <row r="458" s="12" customFormat="1">
      <c r="A458" s="12"/>
      <c r="B458" s="242"/>
      <c r="C458" s="243"/>
      <c r="D458" s="234" t="s">
        <v>276</v>
      </c>
      <c r="E458" s="244" t="s">
        <v>1</v>
      </c>
      <c r="F458" s="245" t="s">
        <v>3678</v>
      </c>
      <c r="G458" s="243"/>
      <c r="H458" s="246">
        <v>148</v>
      </c>
      <c r="I458" s="247"/>
      <c r="J458" s="243"/>
      <c r="K458" s="243"/>
      <c r="L458" s="248"/>
      <c r="M458" s="249"/>
      <c r="N458" s="250"/>
      <c r="O458" s="250"/>
      <c r="P458" s="250"/>
      <c r="Q458" s="250"/>
      <c r="R458" s="250"/>
      <c r="S458" s="250"/>
      <c r="T458" s="251"/>
      <c r="U458" s="12"/>
      <c r="V458" s="12"/>
      <c r="W458" s="12"/>
      <c r="X458" s="12"/>
      <c r="Y458" s="12"/>
      <c r="Z458" s="12"/>
      <c r="AA458" s="12"/>
      <c r="AB458" s="12"/>
      <c r="AC458" s="12"/>
      <c r="AD458" s="12"/>
      <c r="AE458" s="12"/>
      <c r="AT458" s="252" t="s">
        <v>276</v>
      </c>
      <c r="AU458" s="252" t="s">
        <v>86</v>
      </c>
      <c r="AV458" s="12" t="s">
        <v>86</v>
      </c>
      <c r="AW458" s="12" t="s">
        <v>32</v>
      </c>
      <c r="AX458" s="12" t="s">
        <v>84</v>
      </c>
      <c r="AY458" s="252" t="s">
        <v>251</v>
      </c>
    </row>
    <row r="459" s="2" customFormat="1" ht="16.5" customHeight="1">
      <c r="A459" s="38"/>
      <c r="B459" s="39"/>
      <c r="C459" s="292" t="s">
        <v>1661</v>
      </c>
      <c r="D459" s="292" t="s">
        <v>1133</v>
      </c>
      <c r="E459" s="293" t="s">
        <v>1716</v>
      </c>
      <c r="F459" s="294" t="s">
        <v>1717</v>
      </c>
      <c r="G459" s="295" t="s">
        <v>802</v>
      </c>
      <c r="H459" s="296">
        <v>71.400000000000006</v>
      </c>
      <c r="I459" s="297"/>
      <c r="J459" s="298">
        <f>ROUND(I459*H459,2)</f>
        <v>0</v>
      </c>
      <c r="K459" s="299"/>
      <c r="L459" s="300"/>
      <c r="M459" s="301" t="s">
        <v>1</v>
      </c>
      <c r="N459" s="302" t="s">
        <v>41</v>
      </c>
      <c r="O459" s="91"/>
      <c r="P459" s="230">
        <f>O459*H459</f>
        <v>0</v>
      </c>
      <c r="Q459" s="230">
        <v>0.080000000000000002</v>
      </c>
      <c r="R459" s="230">
        <f>Q459*H459</f>
        <v>5.7120000000000006</v>
      </c>
      <c r="S459" s="230">
        <v>0</v>
      </c>
      <c r="T459" s="231">
        <f>S459*H459</f>
        <v>0</v>
      </c>
      <c r="U459" s="38"/>
      <c r="V459" s="38"/>
      <c r="W459" s="38"/>
      <c r="X459" s="38"/>
      <c r="Y459" s="38"/>
      <c r="Z459" s="38"/>
      <c r="AA459" s="38"/>
      <c r="AB459" s="38"/>
      <c r="AC459" s="38"/>
      <c r="AD459" s="38"/>
      <c r="AE459" s="38"/>
      <c r="AR459" s="232" t="s">
        <v>299</v>
      </c>
      <c r="AT459" s="232" t="s">
        <v>1133</v>
      </c>
      <c r="AU459" s="232" t="s">
        <v>86</v>
      </c>
      <c r="AY459" s="17" t="s">
        <v>251</v>
      </c>
      <c r="BE459" s="233">
        <f>IF(N459="základní",J459,0)</f>
        <v>0</v>
      </c>
      <c r="BF459" s="233">
        <f>IF(N459="snížená",J459,0)</f>
        <v>0</v>
      </c>
      <c r="BG459" s="233">
        <f>IF(N459="zákl. přenesená",J459,0)</f>
        <v>0</v>
      </c>
      <c r="BH459" s="233">
        <f>IF(N459="sníž. přenesená",J459,0)</f>
        <v>0</v>
      </c>
      <c r="BI459" s="233">
        <f>IF(N459="nulová",J459,0)</f>
        <v>0</v>
      </c>
      <c r="BJ459" s="17" t="s">
        <v>84</v>
      </c>
      <c r="BK459" s="233">
        <f>ROUND(I459*H459,2)</f>
        <v>0</v>
      </c>
      <c r="BL459" s="17" t="s">
        <v>254</v>
      </c>
      <c r="BM459" s="232" t="s">
        <v>3679</v>
      </c>
    </row>
    <row r="460" s="2" customFormat="1">
      <c r="A460" s="38"/>
      <c r="B460" s="39"/>
      <c r="C460" s="40"/>
      <c r="D460" s="234" t="s">
        <v>260</v>
      </c>
      <c r="E460" s="40"/>
      <c r="F460" s="235" t="s">
        <v>1717</v>
      </c>
      <c r="G460" s="40"/>
      <c r="H460" s="40"/>
      <c r="I460" s="236"/>
      <c r="J460" s="40"/>
      <c r="K460" s="40"/>
      <c r="L460" s="44"/>
      <c r="M460" s="237"/>
      <c r="N460" s="238"/>
      <c r="O460" s="91"/>
      <c r="P460" s="91"/>
      <c r="Q460" s="91"/>
      <c r="R460" s="91"/>
      <c r="S460" s="91"/>
      <c r="T460" s="92"/>
      <c r="U460" s="38"/>
      <c r="V460" s="38"/>
      <c r="W460" s="38"/>
      <c r="X460" s="38"/>
      <c r="Y460" s="38"/>
      <c r="Z460" s="38"/>
      <c r="AA460" s="38"/>
      <c r="AB460" s="38"/>
      <c r="AC460" s="38"/>
      <c r="AD460" s="38"/>
      <c r="AE460" s="38"/>
      <c r="AT460" s="17" t="s">
        <v>260</v>
      </c>
      <c r="AU460" s="17" t="s">
        <v>86</v>
      </c>
    </row>
    <row r="461" s="12" customFormat="1">
      <c r="A461" s="12"/>
      <c r="B461" s="242"/>
      <c r="C461" s="243"/>
      <c r="D461" s="234" t="s">
        <v>276</v>
      </c>
      <c r="E461" s="244" t="s">
        <v>1</v>
      </c>
      <c r="F461" s="245" t="s">
        <v>3680</v>
      </c>
      <c r="G461" s="243"/>
      <c r="H461" s="246">
        <v>70</v>
      </c>
      <c r="I461" s="247"/>
      <c r="J461" s="243"/>
      <c r="K461" s="243"/>
      <c r="L461" s="248"/>
      <c r="M461" s="249"/>
      <c r="N461" s="250"/>
      <c r="O461" s="250"/>
      <c r="P461" s="250"/>
      <c r="Q461" s="250"/>
      <c r="R461" s="250"/>
      <c r="S461" s="250"/>
      <c r="T461" s="251"/>
      <c r="U461" s="12"/>
      <c r="V461" s="12"/>
      <c r="W461" s="12"/>
      <c r="X461" s="12"/>
      <c r="Y461" s="12"/>
      <c r="Z461" s="12"/>
      <c r="AA461" s="12"/>
      <c r="AB461" s="12"/>
      <c r="AC461" s="12"/>
      <c r="AD461" s="12"/>
      <c r="AE461" s="12"/>
      <c r="AT461" s="252" t="s">
        <v>276</v>
      </c>
      <c r="AU461" s="252" t="s">
        <v>86</v>
      </c>
      <c r="AV461" s="12" t="s">
        <v>86</v>
      </c>
      <c r="AW461" s="12" t="s">
        <v>32</v>
      </c>
      <c r="AX461" s="12" t="s">
        <v>84</v>
      </c>
      <c r="AY461" s="252" t="s">
        <v>251</v>
      </c>
    </row>
    <row r="462" s="12" customFormat="1">
      <c r="A462" s="12"/>
      <c r="B462" s="242"/>
      <c r="C462" s="243"/>
      <c r="D462" s="234" t="s">
        <v>276</v>
      </c>
      <c r="E462" s="243"/>
      <c r="F462" s="245" t="s">
        <v>3681</v>
      </c>
      <c r="G462" s="243"/>
      <c r="H462" s="246">
        <v>71.400000000000006</v>
      </c>
      <c r="I462" s="247"/>
      <c r="J462" s="243"/>
      <c r="K462" s="243"/>
      <c r="L462" s="248"/>
      <c r="M462" s="249"/>
      <c r="N462" s="250"/>
      <c r="O462" s="250"/>
      <c r="P462" s="250"/>
      <c r="Q462" s="250"/>
      <c r="R462" s="250"/>
      <c r="S462" s="250"/>
      <c r="T462" s="251"/>
      <c r="U462" s="12"/>
      <c r="V462" s="12"/>
      <c r="W462" s="12"/>
      <c r="X462" s="12"/>
      <c r="Y462" s="12"/>
      <c r="Z462" s="12"/>
      <c r="AA462" s="12"/>
      <c r="AB462" s="12"/>
      <c r="AC462" s="12"/>
      <c r="AD462" s="12"/>
      <c r="AE462" s="12"/>
      <c r="AT462" s="252" t="s">
        <v>276</v>
      </c>
      <c r="AU462" s="252" t="s">
        <v>86</v>
      </c>
      <c r="AV462" s="12" t="s">
        <v>86</v>
      </c>
      <c r="AW462" s="12" t="s">
        <v>4</v>
      </c>
      <c r="AX462" s="12" t="s">
        <v>84</v>
      </c>
      <c r="AY462" s="252" t="s">
        <v>251</v>
      </c>
    </row>
    <row r="463" s="2" customFormat="1" ht="24.15" customHeight="1">
      <c r="A463" s="38"/>
      <c r="B463" s="39"/>
      <c r="C463" s="292" t="s">
        <v>1666</v>
      </c>
      <c r="D463" s="292" t="s">
        <v>1133</v>
      </c>
      <c r="E463" s="293" t="s">
        <v>1722</v>
      </c>
      <c r="F463" s="294" t="s">
        <v>1723</v>
      </c>
      <c r="G463" s="295" t="s">
        <v>802</v>
      </c>
      <c r="H463" s="296">
        <v>75.75</v>
      </c>
      <c r="I463" s="297"/>
      <c r="J463" s="298">
        <f>ROUND(I463*H463,2)</f>
        <v>0</v>
      </c>
      <c r="K463" s="299"/>
      <c r="L463" s="300"/>
      <c r="M463" s="301" t="s">
        <v>1</v>
      </c>
      <c r="N463" s="302" t="s">
        <v>41</v>
      </c>
      <c r="O463" s="91"/>
      <c r="P463" s="230">
        <f>O463*H463</f>
        <v>0</v>
      </c>
      <c r="Q463" s="230">
        <v>0.048300000000000003</v>
      </c>
      <c r="R463" s="230">
        <f>Q463*H463</f>
        <v>3.658725</v>
      </c>
      <c r="S463" s="230">
        <v>0</v>
      </c>
      <c r="T463" s="231">
        <f>S463*H463</f>
        <v>0</v>
      </c>
      <c r="U463" s="38"/>
      <c r="V463" s="38"/>
      <c r="W463" s="38"/>
      <c r="X463" s="38"/>
      <c r="Y463" s="38"/>
      <c r="Z463" s="38"/>
      <c r="AA463" s="38"/>
      <c r="AB463" s="38"/>
      <c r="AC463" s="38"/>
      <c r="AD463" s="38"/>
      <c r="AE463" s="38"/>
      <c r="AR463" s="232" t="s">
        <v>299</v>
      </c>
      <c r="AT463" s="232" t="s">
        <v>1133</v>
      </c>
      <c r="AU463" s="232" t="s">
        <v>86</v>
      </c>
      <c r="AY463" s="17" t="s">
        <v>251</v>
      </c>
      <c r="BE463" s="233">
        <f>IF(N463="základní",J463,0)</f>
        <v>0</v>
      </c>
      <c r="BF463" s="233">
        <f>IF(N463="snížená",J463,0)</f>
        <v>0</v>
      </c>
      <c r="BG463" s="233">
        <f>IF(N463="zákl. přenesená",J463,0)</f>
        <v>0</v>
      </c>
      <c r="BH463" s="233">
        <f>IF(N463="sníž. přenesená",J463,0)</f>
        <v>0</v>
      </c>
      <c r="BI463" s="233">
        <f>IF(N463="nulová",J463,0)</f>
        <v>0</v>
      </c>
      <c r="BJ463" s="17" t="s">
        <v>84</v>
      </c>
      <c r="BK463" s="233">
        <f>ROUND(I463*H463,2)</f>
        <v>0</v>
      </c>
      <c r="BL463" s="17" t="s">
        <v>254</v>
      </c>
      <c r="BM463" s="232" t="s">
        <v>3682</v>
      </c>
    </row>
    <row r="464" s="2" customFormat="1">
      <c r="A464" s="38"/>
      <c r="B464" s="39"/>
      <c r="C464" s="40"/>
      <c r="D464" s="234" t="s">
        <v>260</v>
      </c>
      <c r="E464" s="40"/>
      <c r="F464" s="235" t="s">
        <v>1723</v>
      </c>
      <c r="G464" s="40"/>
      <c r="H464" s="40"/>
      <c r="I464" s="236"/>
      <c r="J464" s="40"/>
      <c r="K464" s="40"/>
      <c r="L464" s="44"/>
      <c r="M464" s="237"/>
      <c r="N464" s="238"/>
      <c r="O464" s="91"/>
      <c r="P464" s="91"/>
      <c r="Q464" s="91"/>
      <c r="R464" s="91"/>
      <c r="S464" s="91"/>
      <c r="T464" s="92"/>
      <c r="U464" s="38"/>
      <c r="V464" s="38"/>
      <c r="W464" s="38"/>
      <c r="X464" s="38"/>
      <c r="Y464" s="38"/>
      <c r="Z464" s="38"/>
      <c r="AA464" s="38"/>
      <c r="AB464" s="38"/>
      <c r="AC464" s="38"/>
      <c r="AD464" s="38"/>
      <c r="AE464" s="38"/>
      <c r="AT464" s="17" t="s">
        <v>260</v>
      </c>
      <c r="AU464" s="17" t="s">
        <v>86</v>
      </c>
    </row>
    <row r="465" s="12" customFormat="1">
      <c r="A465" s="12"/>
      <c r="B465" s="242"/>
      <c r="C465" s="243"/>
      <c r="D465" s="234" t="s">
        <v>276</v>
      </c>
      <c r="E465" s="244" t="s">
        <v>1</v>
      </c>
      <c r="F465" s="245" t="s">
        <v>3683</v>
      </c>
      <c r="G465" s="243"/>
      <c r="H465" s="246">
        <v>75</v>
      </c>
      <c r="I465" s="247"/>
      <c r="J465" s="243"/>
      <c r="K465" s="243"/>
      <c r="L465" s="248"/>
      <c r="M465" s="249"/>
      <c r="N465" s="250"/>
      <c r="O465" s="250"/>
      <c r="P465" s="250"/>
      <c r="Q465" s="250"/>
      <c r="R465" s="250"/>
      <c r="S465" s="250"/>
      <c r="T465" s="251"/>
      <c r="U465" s="12"/>
      <c r="V465" s="12"/>
      <c r="W465" s="12"/>
      <c r="X465" s="12"/>
      <c r="Y465" s="12"/>
      <c r="Z465" s="12"/>
      <c r="AA465" s="12"/>
      <c r="AB465" s="12"/>
      <c r="AC465" s="12"/>
      <c r="AD465" s="12"/>
      <c r="AE465" s="12"/>
      <c r="AT465" s="252" t="s">
        <v>276</v>
      </c>
      <c r="AU465" s="252" t="s">
        <v>86</v>
      </c>
      <c r="AV465" s="12" t="s">
        <v>86</v>
      </c>
      <c r="AW465" s="12" t="s">
        <v>32</v>
      </c>
      <c r="AX465" s="12" t="s">
        <v>84</v>
      </c>
      <c r="AY465" s="252" t="s">
        <v>251</v>
      </c>
    </row>
    <row r="466" s="12" customFormat="1">
      <c r="A466" s="12"/>
      <c r="B466" s="242"/>
      <c r="C466" s="243"/>
      <c r="D466" s="234" t="s">
        <v>276</v>
      </c>
      <c r="E466" s="243"/>
      <c r="F466" s="245" t="s">
        <v>3684</v>
      </c>
      <c r="G466" s="243"/>
      <c r="H466" s="246">
        <v>75.75</v>
      </c>
      <c r="I466" s="247"/>
      <c r="J466" s="243"/>
      <c r="K466" s="243"/>
      <c r="L466" s="248"/>
      <c r="M466" s="249"/>
      <c r="N466" s="250"/>
      <c r="O466" s="250"/>
      <c r="P466" s="250"/>
      <c r="Q466" s="250"/>
      <c r="R466" s="250"/>
      <c r="S466" s="250"/>
      <c r="T466" s="251"/>
      <c r="U466" s="12"/>
      <c r="V466" s="12"/>
      <c r="W466" s="12"/>
      <c r="X466" s="12"/>
      <c r="Y466" s="12"/>
      <c r="Z466" s="12"/>
      <c r="AA466" s="12"/>
      <c r="AB466" s="12"/>
      <c r="AC466" s="12"/>
      <c r="AD466" s="12"/>
      <c r="AE466" s="12"/>
      <c r="AT466" s="252" t="s">
        <v>276</v>
      </c>
      <c r="AU466" s="252" t="s">
        <v>86</v>
      </c>
      <c r="AV466" s="12" t="s">
        <v>86</v>
      </c>
      <c r="AW466" s="12" t="s">
        <v>4</v>
      </c>
      <c r="AX466" s="12" t="s">
        <v>84</v>
      </c>
      <c r="AY466" s="252" t="s">
        <v>251</v>
      </c>
    </row>
    <row r="467" s="2" customFormat="1" ht="24.15" customHeight="1">
      <c r="A467" s="38"/>
      <c r="B467" s="39"/>
      <c r="C467" s="292" t="s">
        <v>1671</v>
      </c>
      <c r="D467" s="292" t="s">
        <v>1133</v>
      </c>
      <c r="E467" s="293" t="s">
        <v>1728</v>
      </c>
      <c r="F467" s="294" t="s">
        <v>1729</v>
      </c>
      <c r="G467" s="295" t="s">
        <v>802</v>
      </c>
      <c r="H467" s="296">
        <v>3.0299999999999998</v>
      </c>
      <c r="I467" s="297"/>
      <c r="J467" s="298">
        <f>ROUND(I467*H467,2)</f>
        <v>0</v>
      </c>
      <c r="K467" s="299"/>
      <c r="L467" s="300"/>
      <c r="M467" s="301" t="s">
        <v>1</v>
      </c>
      <c r="N467" s="302" t="s">
        <v>41</v>
      </c>
      <c r="O467" s="91"/>
      <c r="P467" s="230">
        <f>O467*H467</f>
        <v>0</v>
      </c>
      <c r="Q467" s="230">
        <v>0.065670000000000006</v>
      </c>
      <c r="R467" s="230">
        <f>Q467*H467</f>
        <v>0.19898009999999999</v>
      </c>
      <c r="S467" s="230">
        <v>0</v>
      </c>
      <c r="T467" s="231">
        <f>S467*H467</f>
        <v>0</v>
      </c>
      <c r="U467" s="38"/>
      <c r="V467" s="38"/>
      <c r="W467" s="38"/>
      <c r="X467" s="38"/>
      <c r="Y467" s="38"/>
      <c r="Z467" s="38"/>
      <c r="AA467" s="38"/>
      <c r="AB467" s="38"/>
      <c r="AC467" s="38"/>
      <c r="AD467" s="38"/>
      <c r="AE467" s="38"/>
      <c r="AR467" s="232" t="s">
        <v>299</v>
      </c>
      <c r="AT467" s="232" t="s">
        <v>1133</v>
      </c>
      <c r="AU467" s="232" t="s">
        <v>86</v>
      </c>
      <c r="AY467" s="17" t="s">
        <v>251</v>
      </c>
      <c r="BE467" s="233">
        <f>IF(N467="základní",J467,0)</f>
        <v>0</v>
      </c>
      <c r="BF467" s="233">
        <f>IF(N467="snížená",J467,0)</f>
        <v>0</v>
      </c>
      <c r="BG467" s="233">
        <f>IF(N467="zákl. přenesená",J467,0)</f>
        <v>0</v>
      </c>
      <c r="BH467" s="233">
        <f>IF(N467="sníž. přenesená",J467,0)</f>
        <v>0</v>
      </c>
      <c r="BI467" s="233">
        <f>IF(N467="nulová",J467,0)</f>
        <v>0</v>
      </c>
      <c r="BJ467" s="17" t="s">
        <v>84</v>
      </c>
      <c r="BK467" s="233">
        <f>ROUND(I467*H467,2)</f>
        <v>0</v>
      </c>
      <c r="BL467" s="17" t="s">
        <v>254</v>
      </c>
      <c r="BM467" s="232" t="s">
        <v>3685</v>
      </c>
    </row>
    <row r="468" s="2" customFormat="1">
      <c r="A468" s="38"/>
      <c r="B468" s="39"/>
      <c r="C468" s="40"/>
      <c r="D468" s="234" t="s">
        <v>260</v>
      </c>
      <c r="E468" s="40"/>
      <c r="F468" s="235" t="s">
        <v>1729</v>
      </c>
      <c r="G468" s="40"/>
      <c r="H468" s="40"/>
      <c r="I468" s="236"/>
      <c r="J468" s="40"/>
      <c r="K468" s="40"/>
      <c r="L468" s="44"/>
      <c r="M468" s="237"/>
      <c r="N468" s="238"/>
      <c r="O468" s="91"/>
      <c r="P468" s="91"/>
      <c r="Q468" s="91"/>
      <c r="R468" s="91"/>
      <c r="S468" s="91"/>
      <c r="T468" s="92"/>
      <c r="U468" s="38"/>
      <c r="V468" s="38"/>
      <c r="W468" s="38"/>
      <c r="X468" s="38"/>
      <c r="Y468" s="38"/>
      <c r="Z468" s="38"/>
      <c r="AA468" s="38"/>
      <c r="AB468" s="38"/>
      <c r="AC468" s="38"/>
      <c r="AD468" s="38"/>
      <c r="AE468" s="38"/>
      <c r="AT468" s="17" t="s">
        <v>260</v>
      </c>
      <c r="AU468" s="17" t="s">
        <v>86</v>
      </c>
    </row>
    <row r="469" s="12" customFormat="1">
      <c r="A469" s="12"/>
      <c r="B469" s="242"/>
      <c r="C469" s="243"/>
      <c r="D469" s="234" t="s">
        <v>276</v>
      </c>
      <c r="E469" s="244" t="s">
        <v>1</v>
      </c>
      <c r="F469" s="245" t="s">
        <v>3686</v>
      </c>
      <c r="G469" s="243"/>
      <c r="H469" s="246">
        <v>3</v>
      </c>
      <c r="I469" s="247"/>
      <c r="J469" s="243"/>
      <c r="K469" s="243"/>
      <c r="L469" s="248"/>
      <c r="M469" s="249"/>
      <c r="N469" s="250"/>
      <c r="O469" s="250"/>
      <c r="P469" s="250"/>
      <c r="Q469" s="250"/>
      <c r="R469" s="250"/>
      <c r="S469" s="250"/>
      <c r="T469" s="251"/>
      <c r="U469" s="12"/>
      <c r="V469" s="12"/>
      <c r="W469" s="12"/>
      <c r="X469" s="12"/>
      <c r="Y469" s="12"/>
      <c r="Z469" s="12"/>
      <c r="AA469" s="12"/>
      <c r="AB469" s="12"/>
      <c r="AC469" s="12"/>
      <c r="AD469" s="12"/>
      <c r="AE469" s="12"/>
      <c r="AT469" s="252" t="s">
        <v>276</v>
      </c>
      <c r="AU469" s="252" t="s">
        <v>86</v>
      </c>
      <c r="AV469" s="12" t="s">
        <v>86</v>
      </c>
      <c r="AW469" s="12" t="s">
        <v>32</v>
      </c>
      <c r="AX469" s="12" t="s">
        <v>84</v>
      </c>
      <c r="AY469" s="252" t="s">
        <v>251</v>
      </c>
    </row>
    <row r="470" s="12" customFormat="1">
      <c r="A470" s="12"/>
      <c r="B470" s="242"/>
      <c r="C470" s="243"/>
      <c r="D470" s="234" t="s">
        <v>276</v>
      </c>
      <c r="E470" s="243"/>
      <c r="F470" s="245" t="s">
        <v>3687</v>
      </c>
      <c r="G470" s="243"/>
      <c r="H470" s="246">
        <v>3.0299999999999998</v>
      </c>
      <c r="I470" s="247"/>
      <c r="J470" s="243"/>
      <c r="K470" s="243"/>
      <c r="L470" s="248"/>
      <c r="M470" s="249"/>
      <c r="N470" s="250"/>
      <c r="O470" s="250"/>
      <c r="P470" s="250"/>
      <c r="Q470" s="250"/>
      <c r="R470" s="250"/>
      <c r="S470" s="250"/>
      <c r="T470" s="251"/>
      <c r="U470" s="12"/>
      <c r="V470" s="12"/>
      <c r="W470" s="12"/>
      <c r="X470" s="12"/>
      <c r="Y470" s="12"/>
      <c r="Z470" s="12"/>
      <c r="AA470" s="12"/>
      <c r="AB470" s="12"/>
      <c r="AC470" s="12"/>
      <c r="AD470" s="12"/>
      <c r="AE470" s="12"/>
      <c r="AT470" s="252" t="s">
        <v>276</v>
      </c>
      <c r="AU470" s="252" t="s">
        <v>86</v>
      </c>
      <c r="AV470" s="12" t="s">
        <v>86</v>
      </c>
      <c r="AW470" s="12" t="s">
        <v>4</v>
      </c>
      <c r="AX470" s="12" t="s">
        <v>84</v>
      </c>
      <c r="AY470" s="252" t="s">
        <v>251</v>
      </c>
    </row>
    <row r="471" s="2" customFormat="1" ht="24.15" customHeight="1">
      <c r="A471" s="38"/>
      <c r="B471" s="39"/>
      <c r="C471" s="220" t="s">
        <v>1675</v>
      </c>
      <c r="D471" s="220" t="s">
        <v>255</v>
      </c>
      <c r="E471" s="221" t="s">
        <v>1765</v>
      </c>
      <c r="F471" s="222" t="s">
        <v>1766</v>
      </c>
      <c r="G471" s="223" t="s">
        <v>592</v>
      </c>
      <c r="H471" s="224">
        <v>11.84</v>
      </c>
      <c r="I471" s="225"/>
      <c r="J471" s="226">
        <f>ROUND(I471*H471,2)</f>
        <v>0</v>
      </c>
      <c r="K471" s="227"/>
      <c r="L471" s="44"/>
      <c r="M471" s="228" t="s">
        <v>1</v>
      </c>
      <c r="N471" s="229" t="s">
        <v>41</v>
      </c>
      <c r="O471" s="91"/>
      <c r="P471" s="230">
        <f>O471*H471</f>
        <v>0</v>
      </c>
      <c r="Q471" s="230">
        <v>2.2563399999999998</v>
      </c>
      <c r="R471" s="230">
        <f>Q471*H471</f>
        <v>26.715065599999996</v>
      </c>
      <c r="S471" s="230">
        <v>0</v>
      </c>
      <c r="T471" s="231">
        <f>S471*H471</f>
        <v>0</v>
      </c>
      <c r="U471" s="38"/>
      <c r="V471" s="38"/>
      <c r="W471" s="38"/>
      <c r="X471" s="38"/>
      <c r="Y471" s="38"/>
      <c r="Z471" s="38"/>
      <c r="AA471" s="38"/>
      <c r="AB471" s="38"/>
      <c r="AC471" s="38"/>
      <c r="AD471" s="38"/>
      <c r="AE471" s="38"/>
      <c r="AR471" s="232" t="s">
        <v>254</v>
      </c>
      <c r="AT471" s="232" t="s">
        <v>255</v>
      </c>
      <c r="AU471" s="232" t="s">
        <v>86</v>
      </c>
      <c r="AY471" s="17" t="s">
        <v>251</v>
      </c>
      <c r="BE471" s="233">
        <f>IF(N471="základní",J471,0)</f>
        <v>0</v>
      </c>
      <c r="BF471" s="233">
        <f>IF(N471="snížená",J471,0)</f>
        <v>0</v>
      </c>
      <c r="BG471" s="233">
        <f>IF(N471="zákl. přenesená",J471,0)</f>
        <v>0</v>
      </c>
      <c r="BH471" s="233">
        <f>IF(N471="sníž. přenesená",J471,0)</f>
        <v>0</v>
      </c>
      <c r="BI471" s="233">
        <f>IF(N471="nulová",J471,0)</f>
        <v>0</v>
      </c>
      <c r="BJ471" s="17" t="s">
        <v>84</v>
      </c>
      <c r="BK471" s="233">
        <f>ROUND(I471*H471,2)</f>
        <v>0</v>
      </c>
      <c r="BL471" s="17" t="s">
        <v>254</v>
      </c>
      <c r="BM471" s="232" t="s">
        <v>3688</v>
      </c>
    </row>
    <row r="472" s="2" customFormat="1">
      <c r="A472" s="38"/>
      <c r="B472" s="39"/>
      <c r="C472" s="40"/>
      <c r="D472" s="234" t="s">
        <v>260</v>
      </c>
      <c r="E472" s="40"/>
      <c r="F472" s="235" t="s">
        <v>1766</v>
      </c>
      <c r="G472" s="40"/>
      <c r="H472" s="40"/>
      <c r="I472" s="236"/>
      <c r="J472" s="40"/>
      <c r="K472" s="40"/>
      <c r="L472" s="44"/>
      <c r="M472" s="237"/>
      <c r="N472" s="238"/>
      <c r="O472" s="91"/>
      <c r="P472" s="91"/>
      <c r="Q472" s="91"/>
      <c r="R472" s="91"/>
      <c r="S472" s="91"/>
      <c r="T472" s="92"/>
      <c r="U472" s="38"/>
      <c r="V472" s="38"/>
      <c r="W472" s="38"/>
      <c r="X472" s="38"/>
      <c r="Y472" s="38"/>
      <c r="Z472" s="38"/>
      <c r="AA472" s="38"/>
      <c r="AB472" s="38"/>
      <c r="AC472" s="38"/>
      <c r="AD472" s="38"/>
      <c r="AE472" s="38"/>
      <c r="AT472" s="17" t="s">
        <v>260</v>
      </c>
      <c r="AU472" s="17" t="s">
        <v>86</v>
      </c>
    </row>
    <row r="473" s="2" customFormat="1">
      <c r="A473" s="38"/>
      <c r="B473" s="39"/>
      <c r="C473" s="40"/>
      <c r="D473" s="240" t="s">
        <v>274</v>
      </c>
      <c r="E473" s="40"/>
      <c r="F473" s="241" t="s">
        <v>1768</v>
      </c>
      <c r="G473" s="40"/>
      <c r="H473" s="40"/>
      <c r="I473" s="236"/>
      <c r="J473" s="40"/>
      <c r="K473" s="40"/>
      <c r="L473" s="44"/>
      <c r="M473" s="237"/>
      <c r="N473" s="238"/>
      <c r="O473" s="91"/>
      <c r="P473" s="91"/>
      <c r="Q473" s="91"/>
      <c r="R473" s="91"/>
      <c r="S473" s="91"/>
      <c r="T473" s="92"/>
      <c r="U473" s="38"/>
      <c r="V473" s="38"/>
      <c r="W473" s="38"/>
      <c r="X473" s="38"/>
      <c r="Y473" s="38"/>
      <c r="Z473" s="38"/>
      <c r="AA473" s="38"/>
      <c r="AB473" s="38"/>
      <c r="AC473" s="38"/>
      <c r="AD473" s="38"/>
      <c r="AE473" s="38"/>
      <c r="AT473" s="17" t="s">
        <v>274</v>
      </c>
      <c r="AU473" s="17" t="s">
        <v>86</v>
      </c>
    </row>
    <row r="474" s="13" customFormat="1">
      <c r="A474" s="13"/>
      <c r="B474" s="253"/>
      <c r="C474" s="254"/>
      <c r="D474" s="234" t="s">
        <v>276</v>
      </c>
      <c r="E474" s="255" t="s">
        <v>1</v>
      </c>
      <c r="F474" s="256" t="s">
        <v>1713</v>
      </c>
      <c r="G474" s="254"/>
      <c r="H474" s="255" t="s">
        <v>1</v>
      </c>
      <c r="I474" s="257"/>
      <c r="J474" s="254"/>
      <c r="K474" s="254"/>
      <c r="L474" s="258"/>
      <c r="M474" s="259"/>
      <c r="N474" s="260"/>
      <c r="O474" s="260"/>
      <c r="P474" s="260"/>
      <c r="Q474" s="260"/>
      <c r="R474" s="260"/>
      <c r="S474" s="260"/>
      <c r="T474" s="261"/>
      <c r="U474" s="13"/>
      <c r="V474" s="13"/>
      <c r="W474" s="13"/>
      <c r="X474" s="13"/>
      <c r="Y474" s="13"/>
      <c r="Z474" s="13"/>
      <c r="AA474" s="13"/>
      <c r="AB474" s="13"/>
      <c r="AC474" s="13"/>
      <c r="AD474" s="13"/>
      <c r="AE474" s="13"/>
      <c r="AT474" s="262" t="s">
        <v>276</v>
      </c>
      <c r="AU474" s="262" t="s">
        <v>86</v>
      </c>
      <c r="AV474" s="13" t="s">
        <v>84</v>
      </c>
      <c r="AW474" s="13" t="s">
        <v>32</v>
      </c>
      <c r="AX474" s="13" t="s">
        <v>76</v>
      </c>
      <c r="AY474" s="262" t="s">
        <v>251</v>
      </c>
    </row>
    <row r="475" s="12" customFormat="1">
      <c r="A475" s="12"/>
      <c r="B475" s="242"/>
      <c r="C475" s="243"/>
      <c r="D475" s="234" t="s">
        <v>276</v>
      </c>
      <c r="E475" s="244" t="s">
        <v>1</v>
      </c>
      <c r="F475" s="245" t="s">
        <v>3689</v>
      </c>
      <c r="G475" s="243"/>
      <c r="H475" s="246">
        <v>11.84</v>
      </c>
      <c r="I475" s="247"/>
      <c r="J475" s="243"/>
      <c r="K475" s="243"/>
      <c r="L475" s="248"/>
      <c r="M475" s="249"/>
      <c r="N475" s="250"/>
      <c r="O475" s="250"/>
      <c r="P475" s="250"/>
      <c r="Q475" s="250"/>
      <c r="R475" s="250"/>
      <c r="S475" s="250"/>
      <c r="T475" s="251"/>
      <c r="U475" s="12"/>
      <c r="V475" s="12"/>
      <c r="W475" s="12"/>
      <c r="X475" s="12"/>
      <c r="Y475" s="12"/>
      <c r="Z475" s="12"/>
      <c r="AA475" s="12"/>
      <c r="AB475" s="12"/>
      <c r="AC475" s="12"/>
      <c r="AD475" s="12"/>
      <c r="AE475" s="12"/>
      <c r="AT475" s="252" t="s">
        <v>276</v>
      </c>
      <c r="AU475" s="252" t="s">
        <v>86</v>
      </c>
      <c r="AV475" s="12" t="s">
        <v>86</v>
      </c>
      <c r="AW475" s="12" t="s">
        <v>32</v>
      </c>
      <c r="AX475" s="12" t="s">
        <v>76</v>
      </c>
      <c r="AY475" s="252" t="s">
        <v>251</v>
      </c>
    </row>
    <row r="476" s="15" customFormat="1">
      <c r="A476" s="15"/>
      <c r="B476" s="274"/>
      <c r="C476" s="275"/>
      <c r="D476" s="234" t="s">
        <v>276</v>
      </c>
      <c r="E476" s="276" t="s">
        <v>1</v>
      </c>
      <c r="F476" s="277" t="s">
        <v>423</v>
      </c>
      <c r="G476" s="275"/>
      <c r="H476" s="278">
        <v>11.84</v>
      </c>
      <c r="I476" s="279"/>
      <c r="J476" s="275"/>
      <c r="K476" s="275"/>
      <c r="L476" s="280"/>
      <c r="M476" s="281"/>
      <c r="N476" s="282"/>
      <c r="O476" s="282"/>
      <c r="P476" s="282"/>
      <c r="Q476" s="282"/>
      <c r="R476" s="282"/>
      <c r="S476" s="282"/>
      <c r="T476" s="283"/>
      <c r="U476" s="15"/>
      <c r="V476" s="15"/>
      <c r="W476" s="15"/>
      <c r="X476" s="15"/>
      <c r="Y476" s="15"/>
      <c r="Z476" s="15"/>
      <c r="AA476" s="15"/>
      <c r="AB476" s="15"/>
      <c r="AC476" s="15"/>
      <c r="AD476" s="15"/>
      <c r="AE476" s="15"/>
      <c r="AT476" s="284" t="s">
        <v>276</v>
      </c>
      <c r="AU476" s="284" t="s">
        <v>86</v>
      </c>
      <c r="AV476" s="15" t="s">
        <v>254</v>
      </c>
      <c r="AW476" s="15" t="s">
        <v>32</v>
      </c>
      <c r="AX476" s="15" t="s">
        <v>84</v>
      </c>
      <c r="AY476" s="284" t="s">
        <v>251</v>
      </c>
    </row>
    <row r="477" s="2" customFormat="1" ht="16.5" customHeight="1">
      <c r="A477" s="38"/>
      <c r="B477" s="39"/>
      <c r="C477" s="220" t="s">
        <v>1680</v>
      </c>
      <c r="D477" s="220" t="s">
        <v>255</v>
      </c>
      <c r="E477" s="221" t="s">
        <v>1825</v>
      </c>
      <c r="F477" s="222" t="s">
        <v>1826</v>
      </c>
      <c r="G477" s="223" t="s">
        <v>802</v>
      </c>
      <c r="H477" s="224">
        <v>2</v>
      </c>
      <c r="I477" s="225"/>
      <c r="J477" s="226">
        <f>ROUND(I477*H477,2)</f>
        <v>0</v>
      </c>
      <c r="K477" s="227"/>
      <c r="L477" s="44"/>
      <c r="M477" s="228" t="s">
        <v>1</v>
      </c>
      <c r="N477" s="229" t="s">
        <v>41</v>
      </c>
      <c r="O477" s="91"/>
      <c r="P477" s="230">
        <f>O477*H477</f>
        <v>0</v>
      </c>
      <c r="Q477" s="230">
        <v>0</v>
      </c>
      <c r="R477" s="230">
        <f>Q477*H477</f>
        <v>0</v>
      </c>
      <c r="S477" s="230">
        <v>0</v>
      </c>
      <c r="T477" s="231">
        <f>S477*H477</f>
        <v>0</v>
      </c>
      <c r="U477" s="38"/>
      <c r="V477" s="38"/>
      <c r="W477" s="38"/>
      <c r="X477" s="38"/>
      <c r="Y477" s="38"/>
      <c r="Z477" s="38"/>
      <c r="AA477" s="38"/>
      <c r="AB477" s="38"/>
      <c r="AC477" s="38"/>
      <c r="AD477" s="38"/>
      <c r="AE477" s="38"/>
      <c r="AR477" s="232" t="s">
        <v>254</v>
      </c>
      <c r="AT477" s="232" t="s">
        <v>255</v>
      </c>
      <c r="AU477" s="232" t="s">
        <v>86</v>
      </c>
      <c r="AY477" s="17" t="s">
        <v>251</v>
      </c>
      <c r="BE477" s="233">
        <f>IF(N477="základní",J477,0)</f>
        <v>0</v>
      </c>
      <c r="BF477" s="233">
        <f>IF(N477="snížená",J477,0)</f>
        <v>0</v>
      </c>
      <c r="BG477" s="233">
        <f>IF(N477="zákl. přenesená",J477,0)</f>
        <v>0</v>
      </c>
      <c r="BH477" s="233">
        <f>IF(N477="sníž. přenesená",J477,0)</f>
        <v>0</v>
      </c>
      <c r="BI477" s="233">
        <f>IF(N477="nulová",J477,0)</f>
        <v>0</v>
      </c>
      <c r="BJ477" s="17" t="s">
        <v>84</v>
      </c>
      <c r="BK477" s="233">
        <f>ROUND(I477*H477,2)</f>
        <v>0</v>
      </c>
      <c r="BL477" s="17" t="s">
        <v>254</v>
      </c>
      <c r="BM477" s="232" t="s">
        <v>3690</v>
      </c>
    </row>
    <row r="478" s="2" customFormat="1">
      <c r="A478" s="38"/>
      <c r="B478" s="39"/>
      <c r="C478" s="40"/>
      <c r="D478" s="234" t="s">
        <v>260</v>
      </c>
      <c r="E478" s="40"/>
      <c r="F478" s="235" t="s">
        <v>1828</v>
      </c>
      <c r="G478" s="40"/>
      <c r="H478" s="40"/>
      <c r="I478" s="236"/>
      <c r="J478" s="40"/>
      <c r="K478" s="40"/>
      <c r="L478" s="44"/>
      <c r="M478" s="237"/>
      <c r="N478" s="238"/>
      <c r="O478" s="91"/>
      <c r="P478" s="91"/>
      <c r="Q478" s="91"/>
      <c r="R478" s="91"/>
      <c r="S478" s="91"/>
      <c r="T478" s="92"/>
      <c r="U478" s="38"/>
      <c r="V478" s="38"/>
      <c r="W478" s="38"/>
      <c r="X478" s="38"/>
      <c r="Y478" s="38"/>
      <c r="Z478" s="38"/>
      <c r="AA478" s="38"/>
      <c r="AB478" s="38"/>
      <c r="AC478" s="38"/>
      <c r="AD478" s="38"/>
      <c r="AE478" s="38"/>
      <c r="AT478" s="17" t="s">
        <v>260</v>
      </c>
      <c r="AU478" s="17" t="s">
        <v>86</v>
      </c>
    </row>
    <row r="479" s="2" customFormat="1">
      <c r="A479" s="38"/>
      <c r="B479" s="39"/>
      <c r="C479" s="40"/>
      <c r="D479" s="240" t="s">
        <v>274</v>
      </c>
      <c r="E479" s="40"/>
      <c r="F479" s="241" t="s">
        <v>1829</v>
      </c>
      <c r="G479" s="40"/>
      <c r="H479" s="40"/>
      <c r="I479" s="236"/>
      <c r="J479" s="40"/>
      <c r="K479" s="40"/>
      <c r="L479" s="44"/>
      <c r="M479" s="237"/>
      <c r="N479" s="238"/>
      <c r="O479" s="91"/>
      <c r="P479" s="91"/>
      <c r="Q479" s="91"/>
      <c r="R479" s="91"/>
      <c r="S479" s="91"/>
      <c r="T479" s="92"/>
      <c r="U479" s="38"/>
      <c r="V479" s="38"/>
      <c r="W479" s="38"/>
      <c r="X479" s="38"/>
      <c r="Y479" s="38"/>
      <c r="Z479" s="38"/>
      <c r="AA479" s="38"/>
      <c r="AB479" s="38"/>
      <c r="AC479" s="38"/>
      <c r="AD479" s="38"/>
      <c r="AE479" s="38"/>
      <c r="AT479" s="17" t="s">
        <v>274</v>
      </c>
      <c r="AU479" s="17" t="s">
        <v>86</v>
      </c>
    </row>
    <row r="480" s="13" customFormat="1">
      <c r="A480" s="13"/>
      <c r="B480" s="253"/>
      <c r="C480" s="254"/>
      <c r="D480" s="234" t="s">
        <v>276</v>
      </c>
      <c r="E480" s="255" t="s">
        <v>1</v>
      </c>
      <c r="F480" s="256" t="s">
        <v>1830</v>
      </c>
      <c r="G480" s="254"/>
      <c r="H480" s="255" t="s">
        <v>1</v>
      </c>
      <c r="I480" s="257"/>
      <c r="J480" s="254"/>
      <c r="K480" s="254"/>
      <c r="L480" s="258"/>
      <c r="M480" s="259"/>
      <c r="N480" s="260"/>
      <c r="O480" s="260"/>
      <c r="P480" s="260"/>
      <c r="Q480" s="260"/>
      <c r="R480" s="260"/>
      <c r="S480" s="260"/>
      <c r="T480" s="261"/>
      <c r="U480" s="13"/>
      <c r="V480" s="13"/>
      <c r="W480" s="13"/>
      <c r="X480" s="13"/>
      <c r="Y480" s="13"/>
      <c r="Z480" s="13"/>
      <c r="AA480" s="13"/>
      <c r="AB480" s="13"/>
      <c r="AC480" s="13"/>
      <c r="AD480" s="13"/>
      <c r="AE480" s="13"/>
      <c r="AT480" s="262" t="s">
        <v>276</v>
      </c>
      <c r="AU480" s="262" t="s">
        <v>86</v>
      </c>
      <c r="AV480" s="13" t="s">
        <v>84</v>
      </c>
      <c r="AW480" s="13" t="s">
        <v>32</v>
      </c>
      <c r="AX480" s="13" t="s">
        <v>76</v>
      </c>
      <c r="AY480" s="262" t="s">
        <v>251</v>
      </c>
    </row>
    <row r="481" s="12" customFormat="1">
      <c r="A481" s="12"/>
      <c r="B481" s="242"/>
      <c r="C481" s="243"/>
      <c r="D481" s="234" t="s">
        <v>276</v>
      </c>
      <c r="E481" s="244" t="s">
        <v>1</v>
      </c>
      <c r="F481" s="245" t="s">
        <v>3648</v>
      </c>
      <c r="G481" s="243"/>
      <c r="H481" s="246">
        <v>2</v>
      </c>
      <c r="I481" s="247"/>
      <c r="J481" s="243"/>
      <c r="K481" s="243"/>
      <c r="L481" s="248"/>
      <c r="M481" s="249"/>
      <c r="N481" s="250"/>
      <c r="O481" s="250"/>
      <c r="P481" s="250"/>
      <c r="Q481" s="250"/>
      <c r="R481" s="250"/>
      <c r="S481" s="250"/>
      <c r="T481" s="251"/>
      <c r="U481" s="12"/>
      <c r="V481" s="12"/>
      <c r="W481" s="12"/>
      <c r="X481" s="12"/>
      <c r="Y481" s="12"/>
      <c r="Z481" s="12"/>
      <c r="AA481" s="12"/>
      <c r="AB481" s="12"/>
      <c r="AC481" s="12"/>
      <c r="AD481" s="12"/>
      <c r="AE481" s="12"/>
      <c r="AT481" s="252" t="s">
        <v>276</v>
      </c>
      <c r="AU481" s="252" t="s">
        <v>86</v>
      </c>
      <c r="AV481" s="12" t="s">
        <v>86</v>
      </c>
      <c r="AW481" s="12" t="s">
        <v>32</v>
      </c>
      <c r="AX481" s="12" t="s">
        <v>76</v>
      </c>
      <c r="AY481" s="252" t="s">
        <v>251</v>
      </c>
    </row>
    <row r="482" s="15" customFormat="1">
      <c r="A482" s="15"/>
      <c r="B482" s="274"/>
      <c r="C482" s="275"/>
      <c r="D482" s="234" t="s">
        <v>276</v>
      </c>
      <c r="E482" s="276" t="s">
        <v>1</v>
      </c>
      <c r="F482" s="277" t="s">
        <v>423</v>
      </c>
      <c r="G482" s="275"/>
      <c r="H482" s="278">
        <v>2</v>
      </c>
      <c r="I482" s="279"/>
      <c r="J482" s="275"/>
      <c r="K482" s="275"/>
      <c r="L482" s="280"/>
      <c r="M482" s="281"/>
      <c r="N482" s="282"/>
      <c r="O482" s="282"/>
      <c r="P482" s="282"/>
      <c r="Q482" s="282"/>
      <c r="R482" s="282"/>
      <c r="S482" s="282"/>
      <c r="T482" s="283"/>
      <c r="U482" s="15"/>
      <c r="V482" s="15"/>
      <c r="W482" s="15"/>
      <c r="X482" s="15"/>
      <c r="Y482" s="15"/>
      <c r="Z482" s="15"/>
      <c r="AA482" s="15"/>
      <c r="AB482" s="15"/>
      <c r="AC482" s="15"/>
      <c r="AD482" s="15"/>
      <c r="AE482" s="15"/>
      <c r="AT482" s="284" t="s">
        <v>276</v>
      </c>
      <c r="AU482" s="284" t="s">
        <v>86</v>
      </c>
      <c r="AV482" s="15" t="s">
        <v>254</v>
      </c>
      <c r="AW482" s="15" t="s">
        <v>32</v>
      </c>
      <c r="AX482" s="15" t="s">
        <v>84</v>
      </c>
      <c r="AY482" s="284" t="s">
        <v>251</v>
      </c>
    </row>
    <row r="483" s="2" customFormat="1" ht="24.15" customHeight="1">
      <c r="A483" s="38"/>
      <c r="B483" s="39"/>
      <c r="C483" s="220" t="s">
        <v>1685</v>
      </c>
      <c r="D483" s="220" t="s">
        <v>255</v>
      </c>
      <c r="E483" s="221" t="s">
        <v>3691</v>
      </c>
      <c r="F483" s="222" t="s">
        <v>3692</v>
      </c>
      <c r="G483" s="223" t="s">
        <v>802</v>
      </c>
      <c r="H483" s="224">
        <v>2</v>
      </c>
      <c r="I483" s="225"/>
      <c r="J483" s="226">
        <f>ROUND(I483*H483,2)</f>
        <v>0</v>
      </c>
      <c r="K483" s="227"/>
      <c r="L483" s="44"/>
      <c r="M483" s="228" t="s">
        <v>1</v>
      </c>
      <c r="N483" s="229" t="s">
        <v>41</v>
      </c>
      <c r="O483" s="91"/>
      <c r="P483" s="230">
        <f>O483*H483</f>
        <v>0</v>
      </c>
      <c r="Q483" s="230">
        <v>0.43819000000000002</v>
      </c>
      <c r="R483" s="230">
        <f>Q483*H483</f>
        <v>0.87638000000000005</v>
      </c>
      <c r="S483" s="230">
        <v>0</v>
      </c>
      <c r="T483" s="231">
        <f>S483*H483</f>
        <v>0</v>
      </c>
      <c r="U483" s="38"/>
      <c r="V483" s="38"/>
      <c r="W483" s="38"/>
      <c r="X483" s="38"/>
      <c r="Y483" s="38"/>
      <c r="Z483" s="38"/>
      <c r="AA483" s="38"/>
      <c r="AB483" s="38"/>
      <c r="AC483" s="38"/>
      <c r="AD483" s="38"/>
      <c r="AE483" s="38"/>
      <c r="AR483" s="232" t="s">
        <v>254</v>
      </c>
      <c r="AT483" s="232" t="s">
        <v>255</v>
      </c>
      <c r="AU483" s="232" t="s">
        <v>86</v>
      </c>
      <c r="AY483" s="17" t="s">
        <v>251</v>
      </c>
      <c r="BE483" s="233">
        <f>IF(N483="základní",J483,0)</f>
        <v>0</v>
      </c>
      <c r="BF483" s="233">
        <f>IF(N483="snížená",J483,0)</f>
        <v>0</v>
      </c>
      <c r="BG483" s="233">
        <f>IF(N483="zákl. přenesená",J483,0)</f>
        <v>0</v>
      </c>
      <c r="BH483" s="233">
        <f>IF(N483="sníž. přenesená",J483,0)</f>
        <v>0</v>
      </c>
      <c r="BI483" s="233">
        <f>IF(N483="nulová",J483,0)</f>
        <v>0</v>
      </c>
      <c r="BJ483" s="17" t="s">
        <v>84</v>
      </c>
      <c r="BK483" s="233">
        <f>ROUND(I483*H483,2)</f>
        <v>0</v>
      </c>
      <c r="BL483" s="17" t="s">
        <v>254</v>
      </c>
      <c r="BM483" s="232" t="s">
        <v>3693</v>
      </c>
    </row>
    <row r="484" s="2" customFormat="1">
      <c r="A484" s="38"/>
      <c r="B484" s="39"/>
      <c r="C484" s="40"/>
      <c r="D484" s="234" t="s">
        <v>260</v>
      </c>
      <c r="E484" s="40"/>
      <c r="F484" s="235" t="s">
        <v>3694</v>
      </c>
      <c r="G484" s="40"/>
      <c r="H484" s="40"/>
      <c r="I484" s="236"/>
      <c r="J484" s="40"/>
      <c r="K484" s="40"/>
      <c r="L484" s="44"/>
      <c r="M484" s="237"/>
      <c r="N484" s="238"/>
      <c r="O484" s="91"/>
      <c r="P484" s="91"/>
      <c r="Q484" s="91"/>
      <c r="R484" s="91"/>
      <c r="S484" s="91"/>
      <c r="T484" s="92"/>
      <c r="U484" s="38"/>
      <c r="V484" s="38"/>
      <c r="W484" s="38"/>
      <c r="X484" s="38"/>
      <c r="Y484" s="38"/>
      <c r="Z484" s="38"/>
      <c r="AA484" s="38"/>
      <c r="AB484" s="38"/>
      <c r="AC484" s="38"/>
      <c r="AD484" s="38"/>
      <c r="AE484" s="38"/>
      <c r="AT484" s="17" t="s">
        <v>260</v>
      </c>
      <c r="AU484" s="17" t="s">
        <v>86</v>
      </c>
    </row>
    <row r="485" s="2" customFormat="1">
      <c r="A485" s="38"/>
      <c r="B485" s="39"/>
      <c r="C485" s="40"/>
      <c r="D485" s="240" t="s">
        <v>274</v>
      </c>
      <c r="E485" s="40"/>
      <c r="F485" s="241" t="s">
        <v>3695</v>
      </c>
      <c r="G485" s="40"/>
      <c r="H485" s="40"/>
      <c r="I485" s="236"/>
      <c r="J485" s="40"/>
      <c r="K485" s="40"/>
      <c r="L485" s="44"/>
      <c r="M485" s="237"/>
      <c r="N485" s="238"/>
      <c r="O485" s="91"/>
      <c r="P485" s="91"/>
      <c r="Q485" s="91"/>
      <c r="R485" s="91"/>
      <c r="S485" s="91"/>
      <c r="T485" s="92"/>
      <c r="U485" s="38"/>
      <c r="V485" s="38"/>
      <c r="W485" s="38"/>
      <c r="X485" s="38"/>
      <c r="Y485" s="38"/>
      <c r="Z485" s="38"/>
      <c r="AA485" s="38"/>
      <c r="AB485" s="38"/>
      <c r="AC485" s="38"/>
      <c r="AD485" s="38"/>
      <c r="AE485" s="38"/>
      <c r="AT485" s="17" t="s">
        <v>274</v>
      </c>
      <c r="AU485" s="17" t="s">
        <v>86</v>
      </c>
    </row>
    <row r="486" s="12" customFormat="1">
      <c r="A486" s="12"/>
      <c r="B486" s="242"/>
      <c r="C486" s="243"/>
      <c r="D486" s="234" t="s">
        <v>276</v>
      </c>
      <c r="E486" s="244" t="s">
        <v>1</v>
      </c>
      <c r="F486" s="245" t="s">
        <v>86</v>
      </c>
      <c r="G486" s="243"/>
      <c r="H486" s="246">
        <v>2</v>
      </c>
      <c r="I486" s="247"/>
      <c r="J486" s="243"/>
      <c r="K486" s="243"/>
      <c r="L486" s="248"/>
      <c r="M486" s="249"/>
      <c r="N486" s="250"/>
      <c r="O486" s="250"/>
      <c r="P486" s="250"/>
      <c r="Q486" s="250"/>
      <c r="R486" s="250"/>
      <c r="S486" s="250"/>
      <c r="T486" s="251"/>
      <c r="U486" s="12"/>
      <c r="V486" s="12"/>
      <c r="W486" s="12"/>
      <c r="X486" s="12"/>
      <c r="Y486" s="12"/>
      <c r="Z486" s="12"/>
      <c r="AA486" s="12"/>
      <c r="AB486" s="12"/>
      <c r="AC486" s="12"/>
      <c r="AD486" s="12"/>
      <c r="AE486" s="12"/>
      <c r="AT486" s="252" t="s">
        <v>276</v>
      </c>
      <c r="AU486" s="252" t="s">
        <v>86</v>
      </c>
      <c r="AV486" s="12" t="s">
        <v>86</v>
      </c>
      <c r="AW486" s="12" t="s">
        <v>32</v>
      </c>
      <c r="AX486" s="12" t="s">
        <v>84</v>
      </c>
      <c r="AY486" s="252" t="s">
        <v>251</v>
      </c>
    </row>
    <row r="487" s="2" customFormat="1" ht="33" customHeight="1">
      <c r="A487" s="38"/>
      <c r="B487" s="39"/>
      <c r="C487" s="292" t="s">
        <v>1690</v>
      </c>
      <c r="D487" s="292" t="s">
        <v>1133</v>
      </c>
      <c r="E487" s="293" t="s">
        <v>3696</v>
      </c>
      <c r="F487" s="294" t="s">
        <v>3697</v>
      </c>
      <c r="G487" s="295" t="s">
        <v>416</v>
      </c>
      <c r="H487" s="296">
        <v>2</v>
      </c>
      <c r="I487" s="297"/>
      <c r="J487" s="298">
        <f>ROUND(I487*H487,2)</f>
        <v>0</v>
      </c>
      <c r="K487" s="299"/>
      <c r="L487" s="300"/>
      <c r="M487" s="301" t="s">
        <v>1</v>
      </c>
      <c r="N487" s="302" t="s">
        <v>41</v>
      </c>
      <c r="O487" s="91"/>
      <c r="P487" s="230">
        <f>O487*H487</f>
        <v>0</v>
      </c>
      <c r="Q487" s="230">
        <v>0.033599999999999998</v>
      </c>
      <c r="R487" s="230">
        <f>Q487*H487</f>
        <v>0.067199999999999996</v>
      </c>
      <c r="S487" s="230">
        <v>0</v>
      </c>
      <c r="T487" s="231">
        <f>S487*H487</f>
        <v>0</v>
      </c>
      <c r="U487" s="38"/>
      <c r="V487" s="38"/>
      <c r="W487" s="38"/>
      <c r="X487" s="38"/>
      <c r="Y487" s="38"/>
      <c r="Z487" s="38"/>
      <c r="AA487" s="38"/>
      <c r="AB487" s="38"/>
      <c r="AC487" s="38"/>
      <c r="AD487" s="38"/>
      <c r="AE487" s="38"/>
      <c r="AR487" s="232" t="s">
        <v>299</v>
      </c>
      <c r="AT487" s="232" t="s">
        <v>1133</v>
      </c>
      <c r="AU487" s="232" t="s">
        <v>86</v>
      </c>
      <c r="AY487" s="17" t="s">
        <v>251</v>
      </c>
      <c r="BE487" s="233">
        <f>IF(N487="základní",J487,0)</f>
        <v>0</v>
      </c>
      <c r="BF487" s="233">
        <f>IF(N487="snížená",J487,0)</f>
        <v>0</v>
      </c>
      <c r="BG487" s="233">
        <f>IF(N487="zákl. přenesená",J487,0)</f>
        <v>0</v>
      </c>
      <c r="BH487" s="233">
        <f>IF(N487="sníž. přenesená",J487,0)</f>
        <v>0</v>
      </c>
      <c r="BI487" s="233">
        <f>IF(N487="nulová",J487,0)</f>
        <v>0</v>
      </c>
      <c r="BJ487" s="17" t="s">
        <v>84</v>
      </c>
      <c r="BK487" s="233">
        <f>ROUND(I487*H487,2)</f>
        <v>0</v>
      </c>
      <c r="BL487" s="17" t="s">
        <v>254</v>
      </c>
      <c r="BM487" s="232" t="s">
        <v>3698</v>
      </c>
    </row>
    <row r="488" s="2" customFormat="1">
      <c r="A488" s="38"/>
      <c r="B488" s="39"/>
      <c r="C488" s="40"/>
      <c r="D488" s="234" t="s">
        <v>260</v>
      </c>
      <c r="E488" s="40"/>
      <c r="F488" s="235" t="s">
        <v>3697</v>
      </c>
      <c r="G488" s="40"/>
      <c r="H488" s="40"/>
      <c r="I488" s="236"/>
      <c r="J488" s="40"/>
      <c r="K488" s="40"/>
      <c r="L488" s="44"/>
      <c r="M488" s="237"/>
      <c r="N488" s="238"/>
      <c r="O488" s="91"/>
      <c r="P488" s="91"/>
      <c r="Q488" s="91"/>
      <c r="R488" s="91"/>
      <c r="S488" s="91"/>
      <c r="T488" s="92"/>
      <c r="U488" s="38"/>
      <c r="V488" s="38"/>
      <c r="W488" s="38"/>
      <c r="X488" s="38"/>
      <c r="Y488" s="38"/>
      <c r="Z488" s="38"/>
      <c r="AA488" s="38"/>
      <c r="AB488" s="38"/>
      <c r="AC488" s="38"/>
      <c r="AD488" s="38"/>
      <c r="AE488" s="38"/>
      <c r="AT488" s="17" t="s">
        <v>260</v>
      </c>
      <c r="AU488" s="17" t="s">
        <v>86</v>
      </c>
    </row>
    <row r="489" s="2" customFormat="1">
      <c r="A489" s="38"/>
      <c r="B489" s="39"/>
      <c r="C489" s="40"/>
      <c r="D489" s="234" t="s">
        <v>262</v>
      </c>
      <c r="E489" s="40"/>
      <c r="F489" s="239" t="s">
        <v>3699</v>
      </c>
      <c r="G489" s="40"/>
      <c r="H489" s="40"/>
      <c r="I489" s="236"/>
      <c r="J489" s="40"/>
      <c r="K489" s="40"/>
      <c r="L489" s="44"/>
      <c r="M489" s="237"/>
      <c r="N489" s="238"/>
      <c r="O489" s="91"/>
      <c r="P489" s="91"/>
      <c r="Q489" s="91"/>
      <c r="R489" s="91"/>
      <c r="S489" s="91"/>
      <c r="T489" s="92"/>
      <c r="U489" s="38"/>
      <c r="V489" s="38"/>
      <c r="W489" s="38"/>
      <c r="X489" s="38"/>
      <c r="Y489" s="38"/>
      <c r="Z489" s="38"/>
      <c r="AA489" s="38"/>
      <c r="AB489" s="38"/>
      <c r="AC489" s="38"/>
      <c r="AD489" s="38"/>
      <c r="AE489" s="38"/>
      <c r="AT489" s="17" t="s">
        <v>262</v>
      </c>
      <c r="AU489" s="17" t="s">
        <v>86</v>
      </c>
    </row>
    <row r="490" s="2" customFormat="1" ht="33" customHeight="1">
      <c r="A490" s="38"/>
      <c r="B490" s="39"/>
      <c r="C490" s="220" t="s">
        <v>1694</v>
      </c>
      <c r="D490" s="220" t="s">
        <v>255</v>
      </c>
      <c r="E490" s="221" t="s">
        <v>3700</v>
      </c>
      <c r="F490" s="222" t="s">
        <v>3701</v>
      </c>
      <c r="G490" s="223" t="s">
        <v>416</v>
      </c>
      <c r="H490" s="224">
        <v>1</v>
      </c>
      <c r="I490" s="225"/>
      <c r="J490" s="226">
        <f>ROUND(I490*H490,2)</f>
        <v>0</v>
      </c>
      <c r="K490" s="227"/>
      <c r="L490" s="44"/>
      <c r="M490" s="228" t="s">
        <v>1</v>
      </c>
      <c r="N490" s="229" t="s">
        <v>41</v>
      </c>
      <c r="O490" s="91"/>
      <c r="P490" s="230">
        <f>O490*H490</f>
        <v>0</v>
      </c>
      <c r="Q490" s="230">
        <v>0.27205000000000001</v>
      </c>
      <c r="R490" s="230">
        <f>Q490*H490</f>
        <v>0.27205000000000001</v>
      </c>
      <c r="S490" s="230">
        <v>0</v>
      </c>
      <c r="T490" s="231">
        <f>S490*H490</f>
        <v>0</v>
      </c>
      <c r="U490" s="38"/>
      <c r="V490" s="38"/>
      <c r="W490" s="38"/>
      <c r="X490" s="38"/>
      <c r="Y490" s="38"/>
      <c r="Z490" s="38"/>
      <c r="AA490" s="38"/>
      <c r="AB490" s="38"/>
      <c r="AC490" s="38"/>
      <c r="AD490" s="38"/>
      <c r="AE490" s="38"/>
      <c r="AR490" s="232" t="s">
        <v>254</v>
      </c>
      <c r="AT490" s="232" t="s">
        <v>255</v>
      </c>
      <c r="AU490" s="232" t="s">
        <v>86</v>
      </c>
      <c r="AY490" s="17" t="s">
        <v>251</v>
      </c>
      <c r="BE490" s="233">
        <f>IF(N490="základní",J490,0)</f>
        <v>0</v>
      </c>
      <c r="BF490" s="233">
        <f>IF(N490="snížená",J490,0)</f>
        <v>0</v>
      </c>
      <c r="BG490" s="233">
        <f>IF(N490="zákl. přenesená",J490,0)</f>
        <v>0</v>
      </c>
      <c r="BH490" s="233">
        <f>IF(N490="sníž. přenesená",J490,0)</f>
        <v>0</v>
      </c>
      <c r="BI490" s="233">
        <f>IF(N490="nulová",J490,0)</f>
        <v>0</v>
      </c>
      <c r="BJ490" s="17" t="s">
        <v>84</v>
      </c>
      <c r="BK490" s="233">
        <f>ROUND(I490*H490,2)</f>
        <v>0</v>
      </c>
      <c r="BL490" s="17" t="s">
        <v>254</v>
      </c>
      <c r="BM490" s="232" t="s">
        <v>3702</v>
      </c>
    </row>
    <row r="491" s="2" customFormat="1">
      <c r="A491" s="38"/>
      <c r="B491" s="39"/>
      <c r="C491" s="40"/>
      <c r="D491" s="234" t="s">
        <v>260</v>
      </c>
      <c r="E491" s="40"/>
      <c r="F491" s="235" t="s">
        <v>3703</v>
      </c>
      <c r="G491" s="40"/>
      <c r="H491" s="40"/>
      <c r="I491" s="236"/>
      <c r="J491" s="40"/>
      <c r="K491" s="40"/>
      <c r="L491" s="44"/>
      <c r="M491" s="237"/>
      <c r="N491" s="238"/>
      <c r="O491" s="91"/>
      <c r="P491" s="91"/>
      <c r="Q491" s="91"/>
      <c r="R491" s="91"/>
      <c r="S491" s="91"/>
      <c r="T491" s="92"/>
      <c r="U491" s="38"/>
      <c r="V491" s="38"/>
      <c r="W491" s="38"/>
      <c r="X491" s="38"/>
      <c r="Y491" s="38"/>
      <c r="Z491" s="38"/>
      <c r="AA491" s="38"/>
      <c r="AB491" s="38"/>
      <c r="AC491" s="38"/>
      <c r="AD491" s="38"/>
      <c r="AE491" s="38"/>
      <c r="AT491" s="17" t="s">
        <v>260</v>
      </c>
      <c r="AU491" s="17" t="s">
        <v>86</v>
      </c>
    </row>
    <row r="492" s="2" customFormat="1">
      <c r="A492" s="38"/>
      <c r="B492" s="39"/>
      <c r="C492" s="40"/>
      <c r="D492" s="240" t="s">
        <v>274</v>
      </c>
      <c r="E492" s="40"/>
      <c r="F492" s="241" t="s">
        <v>3704</v>
      </c>
      <c r="G492" s="40"/>
      <c r="H492" s="40"/>
      <c r="I492" s="236"/>
      <c r="J492" s="40"/>
      <c r="K492" s="40"/>
      <c r="L492" s="44"/>
      <c r="M492" s="237"/>
      <c r="N492" s="238"/>
      <c r="O492" s="91"/>
      <c r="P492" s="91"/>
      <c r="Q492" s="91"/>
      <c r="R492" s="91"/>
      <c r="S492" s="91"/>
      <c r="T492" s="92"/>
      <c r="U492" s="38"/>
      <c r="V492" s="38"/>
      <c r="W492" s="38"/>
      <c r="X492" s="38"/>
      <c r="Y492" s="38"/>
      <c r="Z492" s="38"/>
      <c r="AA492" s="38"/>
      <c r="AB492" s="38"/>
      <c r="AC492" s="38"/>
      <c r="AD492" s="38"/>
      <c r="AE492" s="38"/>
      <c r="AT492" s="17" t="s">
        <v>274</v>
      </c>
      <c r="AU492" s="17" t="s">
        <v>86</v>
      </c>
    </row>
    <row r="493" s="12" customFormat="1">
      <c r="A493" s="12"/>
      <c r="B493" s="242"/>
      <c r="C493" s="243"/>
      <c r="D493" s="234" t="s">
        <v>276</v>
      </c>
      <c r="E493" s="244" t="s">
        <v>1</v>
      </c>
      <c r="F493" s="245" t="s">
        <v>84</v>
      </c>
      <c r="G493" s="243"/>
      <c r="H493" s="246">
        <v>1</v>
      </c>
      <c r="I493" s="247"/>
      <c r="J493" s="243"/>
      <c r="K493" s="243"/>
      <c r="L493" s="248"/>
      <c r="M493" s="249"/>
      <c r="N493" s="250"/>
      <c r="O493" s="250"/>
      <c r="P493" s="250"/>
      <c r="Q493" s="250"/>
      <c r="R493" s="250"/>
      <c r="S493" s="250"/>
      <c r="T493" s="251"/>
      <c r="U493" s="12"/>
      <c r="V493" s="12"/>
      <c r="W493" s="12"/>
      <c r="X493" s="12"/>
      <c r="Y493" s="12"/>
      <c r="Z493" s="12"/>
      <c r="AA493" s="12"/>
      <c r="AB493" s="12"/>
      <c r="AC493" s="12"/>
      <c r="AD493" s="12"/>
      <c r="AE493" s="12"/>
      <c r="AT493" s="252" t="s">
        <v>276</v>
      </c>
      <c r="AU493" s="252" t="s">
        <v>86</v>
      </c>
      <c r="AV493" s="12" t="s">
        <v>86</v>
      </c>
      <c r="AW493" s="12" t="s">
        <v>32</v>
      </c>
      <c r="AX493" s="12" t="s">
        <v>84</v>
      </c>
      <c r="AY493" s="252" t="s">
        <v>251</v>
      </c>
    </row>
    <row r="494" s="2" customFormat="1" ht="33" customHeight="1">
      <c r="A494" s="38"/>
      <c r="B494" s="39"/>
      <c r="C494" s="292" t="s">
        <v>1702</v>
      </c>
      <c r="D494" s="292" t="s">
        <v>1133</v>
      </c>
      <c r="E494" s="293" t="s">
        <v>3705</v>
      </c>
      <c r="F494" s="294" t="s">
        <v>3706</v>
      </c>
      <c r="G494" s="295" t="s">
        <v>416</v>
      </c>
      <c r="H494" s="296">
        <v>1</v>
      </c>
      <c r="I494" s="297"/>
      <c r="J494" s="298">
        <f>ROUND(I494*H494,2)</f>
        <v>0</v>
      </c>
      <c r="K494" s="299"/>
      <c r="L494" s="300"/>
      <c r="M494" s="301" t="s">
        <v>1</v>
      </c>
      <c r="N494" s="302" t="s">
        <v>41</v>
      </c>
      <c r="O494" s="91"/>
      <c r="P494" s="230">
        <f>O494*H494</f>
        <v>0</v>
      </c>
      <c r="Q494" s="230">
        <v>0.035400000000000001</v>
      </c>
      <c r="R494" s="230">
        <f>Q494*H494</f>
        <v>0.035400000000000001</v>
      </c>
      <c r="S494" s="230">
        <v>0</v>
      </c>
      <c r="T494" s="231">
        <f>S494*H494</f>
        <v>0</v>
      </c>
      <c r="U494" s="38"/>
      <c r="V494" s="38"/>
      <c r="W494" s="38"/>
      <c r="X494" s="38"/>
      <c r="Y494" s="38"/>
      <c r="Z494" s="38"/>
      <c r="AA494" s="38"/>
      <c r="AB494" s="38"/>
      <c r="AC494" s="38"/>
      <c r="AD494" s="38"/>
      <c r="AE494" s="38"/>
      <c r="AR494" s="232" t="s">
        <v>299</v>
      </c>
      <c r="AT494" s="232" t="s">
        <v>1133</v>
      </c>
      <c r="AU494" s="232" t="s">
        <v>86</v>
      </c>
      <c r="AY494" s="17" t="s">
        <v>251</v>
      </c>
      <c r="BE494" s="233">
        <f>IF(N494="základní",J494,0)</f>
        <v>0</v>
      </c>
      <c r="BF494" s="233">
        <f>IF(N494="snížená",J494,0)</f>
        <v>0</v>
      </c>
      <c r="BG494" s="233">
        <f>IF(N494="zákl. přenesená",J494,0)</f>
        <v>0</v>
      </c>
      <c r="BH494" s="233">
        <f>IF(N494="sníž. přenesená",J494,0)</f>
        <v>0</v>
      </c>
      <c r="BI494" s="233">
        <f>IF(N494="nulová",J494,0)</f>
        <v>0</v>
      </c>
      <c r="BJ494" s="17" t="s">
        <v>84</v>
      </c>
      <c r="BK494" s="233">
        <f>ROUND(I494*H494,2)</f>
        <v>0</v>
      </c>
      <c r="BL494" s="17" t="s">
        <v>254</v>
      </c>
      <c r="BM494" s="232" t="s">
        <v>3707</v>
      </c>
    </row>
    <row r="495" s="2" customFormat="1">
      <c r="A495" s="38"/>
      <c r="B495" s="39"/>
      <c r="C495" s="40"/>
      <c r="D495" s="234" t="s">
        <v>260</v>
      </c>
      <c r="E495" s="40"/>
      <c r="F495" s="235" t="s">
        <v>3706</v>
      </c>
      <c r="G495" s="40"/>
      <c r="H495" s="40"/>
      <c r="I495" s="236"/>
      <c r="J495" s="40"/>
      <c r="K495" s="40"/>
      <c r="L495" s="44"/>
      <c r="M495" s="237"/>
      <c r="N495" s="238"/>
      <c r="O495" s="91"/>
      <c r="P495" s="91"/>
      <c r="Q495" s="91"/>
      <c r="R495" s="91"/>
      <c r="S495" s="91"/>
      <c r="T495" s="92"/>
      <c r="U495" s="38"/>
      <c r="V495" s="38"/>
      <c r="W495" s="38"/>
      <c r="X495" s="38"/>
      <c r="Y495" s="38"/>
      <c r="Z495" s="38"/>
      <c r="AA495" s="38"/>
      <c r="AB495" s="38"/>
      <c r="AC495" s="38"/>
      <c r="AD495" s="38"/>
      <c r="AE495" s="38"/>
      <c r="AT495" s="17" t="s">
        <v>260</v>
      </c>
      <c r="AU495" s="17" t="s">
        <v>86</v>
      </c>
    </row>
    <row r="496" s="2" customFormat="1">
      <c r="A496" s="38"/>
      <c r="B496" s="39"/>
      <c r="C496" s="40"/>
      <c r="D496" s="234" t="s">
        <v>262</v>
      </c>
      <c r="E496" s="40"/>
      <c r="F496" s="239" t="s">
        <v>3708</v>
      </c>
      <c r="G496" s="40"/>
      <c r="H496" s="40"/>
      <c r="I496" s="236"/>
      <c r="J496" s="40"/>
      <c r="K496" s="40"/>
      <c r="L496" s="44"/>
      <c r="M496" s="237"/>
      <c r="N496" s="238"/>
      <c r="O496" s="91"/>
      <c r="P496" s="91"/>
      <c r="Q496" s="91"/>
      <c r="R496" s="91"/>
      <c r="S496" s="91"/>
      <c r="T496" s="92"/>
      <c r="U496" s="38"/>
      <c r="V496" s="38"/>
      <c r="W496" s="38"/>
      <c r="X496" s="38"/>
      <c r="Y496" s="38"/>
      <c r="Z496" s="38"/>
      <c r="AA496" s="38"/>
      <c r="AB496" s="38"/>
      <c r="AC496" s="38"/>
      <c r="AD496" s="38"/>
      <c r="AE496" s="38"/>
      <c r="AT496" s="17" t="s">
        <v>262</v>
      </c>
      <c r="AU496" s="17" t="s">
        <v>86</v>
      </c>
    </row>
    <row r="497" s="11" customFormat="1" ht="22.8" customHeight="1">
      <c r="A497" s="11"/>
      <c r="B497" s="206"/>
      <c r="C497" s="207"/>
      <c r="D497" s="208" t="s">
        <v>75</v>
      </c>
      <c r="E497" s="272" t="s">
        <v>970</v>
      </c>
      <c r="F497" s="272" t="s">
        <v>971</v>
      </c>
      <c r="G497" s="207"/>
      <c r="H497" s="207"/>
      <c r="I497" s="210"/>
      <c r="J497" s="273">
        <f>BK497</f>
        <v>0</v>
      </c>
      <c r="K497" s="207"/>
      <c r="L497" s="212"/>
      <c r="M497" s="213"/>
      <c r="N497" s="214"/>
      <c r="O497" s="214"/>
      <c r="P497" s="215">
        <f>SUM(P498:P534)</f>
        <v>0</v>
      </c>
      <c r="Q497" s="214"/>
      <c r="R497" s="215">
        <f>SUM(R498:R534)</f>
        <v>0</v>
      </c>
      <c r="S497" s="214"/>
      <c r="T497" s="216">
        <f>SUM(T498:T534)</f>
        <v>0</v>
      </c>
      <c r="U497" s="11"/>
      <c r="V497" s="11"/>
      <c r="W497" s="11"/>
      <c r="X497" s="11"/>
      <c r="Y497" s="11"/>
      <c r="Z497" s="11"/>
      <c r="AA497" s="11"/>
      <c r="AB497" s="11"/>
      <c r="AC497" s="11"/>
      <c r="AD497" s="11"/>
      <c r="AE497" s="11"/>
      <c r="AR497" s="217" t="s">
        <v>84</v>
      </c>
      <c r="AT497" s="218" t="s">
        <v>75</v>
      </c>
      <c r="AU497" s="218" t="s">
        <v>84</v>
      </c>
      <c r="AY497" s="217" t="s">
        <v>251</v>
      </c>
      <c r="BK497" s="219">
        <f>SUM(BK498:BK534)</f>
        <v>0</v>
      </c>
    </row>
    <row r="498" s="2" customFormat="1" ht="37.8" customHeight="1">
      <c r="A498" s="38"/>
      <c r="B498" s="39"/>
      <c r="C498" s="220" t="s">
        <v>1707</v>
      </c>
      <c r="D498" s="220" t="s">
        <v>255</v>
      </c>
      <c r="E498" s="221" t="s">
        <v>1031</v>
      </c>
      <c r="F498" s="222" t="s">
        <v>1032</v>
      </c>
      <c r="G498" s="223" t="s">
        <v>681</v>
      </c>
      <c r="H498" s="224">
        <v>12.972</v>
      </c>
      <c r="I498" s="225"/>
      <c r="J498" s="226">
        <f>ROUND(I498*H498,2)</f>
        <v>0</v>
      </c>
      <c r="K498" s="227"/>
      <c r="L498" s="44"/>
      <c r="M498" s="228" t="s">
        <v>1</v>
      </c>
      <c r="N498" s="229" t="s">
        <v>41</v>
      </c>
      <c r="O498" s="91"/>
      <c r="P498" s="230">
        <f>O498*H498</f>
        <v>0</v>
      </c>
      <c r="Q498" s="230">
        <v>0</v>
      </c>
      <c r="R498" s="230">
        <f>Q498*H498</f>
        <v>0</v>
      </c>
      <c r="S498" s="230">
        <v>0</v>
      </c>
      <c r="T498" s="231">
        <f>S498*H498</f>
        <v>0</v>
      </c>
      <c r="U498" s="38"/>
      <c r="V498" s="38"/>
      <c r="W498" s="38"/>
      <c r="X498" s="38"/>
      <c r="Y498" s="38"/>
      <c r="Z498" s="38"/>
      <c r="AA498" s="38"/>
      <c r="AB498" s="38"/>
      <c r="AC498" s="38"/>
      <c r="AD498" s="38"/>
      <c r="AE498" s="38"/>
      <c r="AR498" s="232" t="s">
        <v>254</v>
      </c>
      <c r="AT498" s="232" t="s">
        <v>255</v>
      </c>
      <c r="AU498" s="232" t="s">
        <v>86</v>
      </c>
      <c r="AY498" s="17" t="s">
        <v>251</v>
      </c>
      <c r="BE498" s="233">
        <f>IF(N498="základní",J498,0)</f>
        <v>0</v>
      </c>
      <c r="BF498" s="233">
        <f>IF(N498="snížená",J498,0)</f>
        <v>0</v>
      </c>
      <c r="BG498" s="233">
        <f>IF(N498="zákl. přenesená",J498,0)</f>
        <v>0</v>
      </c>
      <c r="BH498" s="233">
        <f>IF(N498="sníž. přenesená",J498,0)</f>
        <v>0</v>
      </c>
      <c r="BI498" s="233">
        <f>IF(N498="nulová",J498,0)</f>
        <v>0</v>
      </c>
      <c r="BJ498" s="17" t="s">
        <v>84</v>
      </c>
      <c r="BK498" s="233">
        <f>ROUND(I498*H498,2)</f>
        <v>0</v>
      </c>
      <c r="BL498" s="17" t="s">
        <v>254</v>
      </c>
      <c r="BM498" s="232" t="s">
        <v>3709</v>
      </c>
    </row>
    <row r="499" s="2" customFormat="1">
      <c r="A499" s="38"/>
      <c r="B499" s="39"/>
      <c r="C499" s="40"/>
      <c r="D499" s="234" t="s">
        <v>260</v>
      </c>
      <c r="E499" s="40"/>
      <c r="F499" s="235" t="s">
        <v>1034</v>
      </c>
      <c r="G499" s="40"/>
      <c r="H499" s="40"/>
      <c r="I499" s="236"/>
      <c r="J499" s="40"/>
      <c r="K499" s="40"/>
      <c r="L499" s="44"/>
      <c r="M499" s="237"/>
      <c r="N499" s="238"/>
      <c r="O499" s="91"/>
      <c r="P499" s="91"/>
      <c r="Q499" s="91"/>
      <c r="R499" s="91"/>
      <c r="S499" s="91"/>
      <c r="T499" s="92"/>
      <c r="U499" s="38"/>
      <c r="V499" s="38"/>
      <c r="W499" s="38"/>
      <c r="X499" s="38"/>
      <c r="Y499" s="38"/>
      <c r="Z499" s="38"/>
      <c r="AA499" s="38"/>
      <c r="AB499" s="38"/>
      <c r="AC499" s="38"/>
      <c r="AD499" s="38"/>
      <c r="AE499" s="38"/>
      <c r="AT499" s="17" t="s">
        <v>260</v>
      </c>
      <c r="AU499" s="17" t="s">
        <v>86</v>
      </c>
    </row>
    <row r="500" s="2" customFormat="1">
      <c r="A500" s="38"/>
      <c r="B500" s="39"/>
      <c r="C500" s="40"/>
      <c r="D500" s="240" t="s">
        <v>274</v>
      </c>
      <c r="E500" s="40"/>
      <c r="F500" s="241" t="s">
        <v>1035</v>
      </c>
      <c r="G500" s="40"/>
      <c r="H500" s="40"/>
      <c r="I500" s="236"/>
      <c r="J500" s="40"/>
      <c r="K500" s="40"/>
      <c r="L500" s="44"/>
      <c r="M500" s="237"/>
      <c r="N500" s="238"/>
      <c r="O500" s="91"/>
      <c r="P500" s="91"/>
      <c r="Q500" s="91"/>
      <c r="R500" s="91"/>
      <c r="S500" s="91"/>
      <c r="T500" s="92"/>
      <c r="U500" s="38"/>
      <c r="V500" s="38"/>
      <c r="W500" s="38"/>
      <c r="X500" s="38"/>
      <c r="Y500" s="38"/>
      <c r="Z500" s="38"/>
      <c r="AA500" s="38"/>
      <c r="AB500" s="38"/>
      <c r="AC500" s="38"/>
      <c r="AD500" s="38"/>
      <c r="AE500" s="38"/>
      <c r="AT500" s="17" t="s">
        <v>274</v>
      </c>
      <c r="AU500" s="17" t="s">
        <v>86</v>
      </c>
    </row>
    <row r="501" s="13" customFormat="1">
      <c r="A501" s="13"/>
      <c r="B501" s="253"/>
      <c r="C501" s="254"/>
      <c r="D501" s="234" t="s">
        <v>276</v>
      </c>
      <c r="E501" s="255" t="s">
        <v>1</v>
      </c>
      <c r="F501" s="256" t="s">
        <v>1973</v>
      </c>
      <c r="G501" s="254"/>
      <c r="H501" s="255" t="s">
        <v>1</v>
      </c>
      <c r="I501" s="257"/>
      <c r="J501" s="254"/>
      <c r="K501" s="254"/>
      <c r="L501" s="258"/>
      <c r="M501" s="259"/>
      <c r="N501" s="260"/>
      <c r="O501" s="260"/>
      <c r="P501" s="260"/>
      <c r="Q501" s="260"/>
      <c r="R501" s="260"/>
      <c r="S501" s="260"/>
      <c r="T501" s="261"/>
      <c r="U501" s="13"/>
      <c r="V501" s="13"/>
      <c r="W501" s="13"/>
      <c r="X501" s="13"/>
      <c r="Y501" s="13"/>
      <c r="Z501" s="13"/>
      <c r="AA501" s="13"/>
      <c r="AB501" s="13"/>
      <c r="AC501" s="13"/>
      <c r="AD501" s="13"/>
      <c r="AE501" s="13"/>
      <c r="AT501" s="262" t="s">
        <v>276</v>
      </c>
      <c r="AU501" s="262" t="s">
        <v>86</v>
      </c>
      <c r="AV501" s="13" t="s">
        <v>84</v>
      </c>
      <c r="AW501" s="13" t="s">
        <v>32</v>
      </c>
      <c r="AX501" s="13" t="s">
        <v>76</v>
      </c>
      <c r="AY501" s="262" t="s">
        <v>251</v>
      </c>
    </row>
    <row r="502" s="12" customFormat="1">
      <c r="A502" s="12"/>
      <c r="B502" s="242"/>
      <c r="C502" s="243"/>
      <c r="D502" s="234" t="s">
        <v>276</v>
      </c>
      <c r="E502" s="244" t="s">
        <v>1</v>
      </c>
      <c r="F502" s="245" t="s">
        <v>3710</v>
      </c>
      <c r="G502" s="243"/>
      <c r="H502" s="246">
        <v>1.2</v>
      </c>
      <c r="I502" s="247"/>
      <c r="J502" s="243"/>
      <c r="K502" s="243"/>
      <c r="L502" s="248"/>
      <c r="M502" s="249"/>
      <c r="N502" s="250"/>
      <c r="O502" s="250"/>
      <c r="P502" s="250"/>
      <c r="Q502" s="250"/>
      <c r="R502" s="250"/>
      <c r="S502" s="250"/>
      <c r="T502" s="251"/>
      <c r="U502" s="12"/>
      <c r="V502" s="12"/>
      <c r="W502" s="12"/>
      <c r="X502" s="12"/>
      <c r="Y502" s="12"/>
      <c r="Z502" s="12"/>
      <c r="AA502" s="12"/>
      <c r="AB502" s="12"/>
      <c r="AC502" s="12"/>
      <c r="AD502" s="12"/>
      <c r="AE502" s="12"/>
      <c r="AT502" s="252" t="s">
        <v>276</v>
      </c>
      <c r="AU502" s="252" t="s">
        <v>86</v>
      </c>
      <c r="AV502" s="12" t="s">
        <v>86</v>
      </c>
      <c r="AW502" s="12" t="s">
        <v>32</v>
      </c>
      <c r="AX502" s="12" t="s">
        <v>76</v>
      </c>
      <c r="AY502" s="252" t="s">
        <v>251</v>
      </c>
    </row>
    <row r="503" s="12" customFormat="1">
      <c r="A503" s="12"/>
      <c r="B503" s="242"/>
      <c r="C503" s="243"/>
      <c r="D503" s="234" t="s">
        <v>276</v>
      </c>
      <c r="E503" s="244" t="s">
        <v>1</v>
      </c>
      <c r="F503" s="245" t="s">
        <v>3711</v>
      </c>
      <c r="G503" s="243"/>
      <c r="H503" s="246">
        <v>6.2999999999999998</v>
      </c>
      <c r="I503" s="247"/>
      <c r="J503" s="243"/>
      <c r="K503" s="243"/>
      <c r="L503" s="248"/>
      <c r="M503" s="249"/>
      <c r="N503" s="250"/>
      <c r="O503" s="250"/>
      <c r="P503" s="250"/>
      <c r="Q503" s="250"/>
      <c r="R503" s="250"/>
      <c r="S503" s="250"/>
      <c r="T503" s="251"/>
      <c r="U503" s="12"/>
      <c r="V503" s="12"/>
      <c r="W503" s="12"/>
      <c r="X503" s="12"/>
      <c r="Y503" s="12"/>
      <c r="Z503" s="12"/>
      <c r="AA503" s="12"/>
      <c r="AB503" s="12"/>
      <c r="AC503" s="12"/>
      <c r="AD503" s="12"/>
      <c r="AE503" s="12"/>
      <c r="AT503" s="252" t="s">
        <v>276</v>
      </c>
      <c r="AU503" s="252" t="s">
        <v>86</v>
      </c>
      <c r="AV503" s="12" t="s">
        <v>86</v>
      </c>
      <c r="AW503" s="12" t="s">
        <v>32</v>
      </c>
      <c r="AX503" s="12" t="s">
        <v>76</v>
      </c>
      <c r="AY503" s="252" t="s">
        <v>251</v>
      </c>
    </row>
    <row r="504" s="12" customFormat="1">
      <c r="A504" s="12"/>
      <c r="B504" s="242"/>
      <c r="C504" s="243"/>
      <c r="D504" s="234" t="s">
        <v>276</v>
      </c>
      <c r="E504" s="244" t="s">
        <v>1</v>
      </c>
      <c r="F504" s="245" t="s">
        <v>1976</v>
      </c>
      <c r="G504" s="243"/>
      <c r="H504" s="246">
        <v>5.4720000000000004</v>
      </c>
      <c r="I504" s="247"/>
      <c r="J504" s="243"/>
      <c r="K504" s="243"/>
      <c r="L504" s="248"/>
      <c r="M504" s="249"/>
      <c r="N504" s="250"/>
      <c r="O504" s="250"/>
      <c r="P504" s="250"/>
      <c r="Q504" s="250"/>
      <c r="R504" s="250"/>
      <c r="S504" s="250"/>
      <c r="T504" s="251"/>
      <c r="U504" s="12"/>
      <c r="V504" s="12"/>
      <c r="W504" s="12"/>
      <c r="X504" s="12"/>
      <c r="Y504" s="12"/>
      <c r="Z504" s="12"/>
      <c r="AA504" s="12"/>
      <c r="AB504" s="12"/>
      <c r="AC504" s="12"/>
      <c r="AD504" s="12"/>
      <c r="AE504" s="12"/>
      <c r="AT504" s="252" t="s">
        <v>276</v>
      </c>
      <c r="AU504" s="252" t="s">
        <v>86</v>
      </c>
      <c r="AV504" s="12" t="s">
        <v>86</v>
      </c>
      <c r="AW504" s="12" t="s">
        <v>32</v>
      </c>
      <c r="AX504" s="12" t="s">
        <v>76</v>
      </c>
      <c r="AY504" s="252" t="s">
        <v>251</v>
      </c>
    </row>
    <row r="505" s="15" customFormat="1">
      <c r="A505" s="15"/>
      <c r="B505" s="274"/>
      <c r="C505" s="275"/>
      <c r="D505" s="234" t="s">
        <v>276</v>
      </c>
      <c r="E505" s="276" t="s">
        <v>1172</v>
      </c>
      <c r="F505" s="277" t="s">
        <v>423</v>
      </c>
      <c r="G505" s="275"/>
      <c r="H505" s="278">
        <v>12.972</v>
      </c>
      <c r="I505" s="279"/>
      <c r="J505" s="275"/>
      <c r="K505" s="275"/>
      <c r="L505" s="280"/>
      <c r="M505" s="281"/>
      <c r="N505" s="282"/>
      <c r="O505" s="282"/>
      <c r="P505" s="282"/>
      <c r="Q505" s="282"/>
      <c r="R505" s="282"/>
      <c r="S505" s="282"/>
      <c r="T505" s="283"/>
      <c r="U505" s="15"/>
      <c r="V505" s="15"/>
      <c r="W505" s="15"/>
      <c r="X505" s="15"/>
      <c r="Y505" s="15"/>
      <c r="Z505" s="15"/>
      <c r="AA505" s="15"/>
      <c r="AB505" s="15"/>
      <c r="AC505" s="15"/>
      <c r="AD505" s="15"/>
      <c r="AE505" s="15"/>
      <c r="AT505" s="284" t="s">
        <v>276</v>
      </c>
      <c r="AU505" s="284" t="s">
        <v>86</v>
      </c>
      <c r="AV505" s="15" t="s">
        <v>254</v>
      </c>
      <c r="AW505" s="15" t="s">
        <v>32</v>
      </c>
      <c r="AX505" s="15" t="s">
        <v>84</v>
      </c>
      <c r="AY505" s="284" t="s">
        <v>251</v>
      </c>
    </row>
    <row r="506" s="2" customFormat="1" ht="44.25" customHeight="1">
      <c r="A506" s="38"/>
      <c r="B506" s="39"/>
      <c r="C506" s="220" t="s">
        <v>1715</v>
      </c>
      <c r="D506" s="220" t="s">
        <v>255</v>
      </c>
      <c r="E506" s="221" t="s">
        <v>1060</v>
      </c>
      <c r="F506" s="222" t="s">
        <v>683</v>
      </c>
      <c r="G506" s="223" t="s">
        <v>681</v>
      </c>
      <c r="H506" s="224">
        <v>166.5</v>
      </c>
      <c r="I506" s="225"/>
      <c r="J506" s="226">
        <f>ROUND(I506*H506,2)</f>
        <v>0</v>
      </c>
      <c r="K506" s="227"/>
      <c r="L506" s="44"/>
      <c r="M506" s="228" t="s">
        <v>1</v>
      </c>
      <c r="N506" s="229" t="s">
        <v>41</v>
      </c>
      <c r="O506" s="91"/>
      <c r="P506" s="230">
        <f>O506*H506</f>
        <v>0</v>
      </c>
      <c r="Q506" s="230">
        <v>0</v>
      </c>
      <c r="R506" s="230">
        <f>Q506*H506</f>
        <v>0</v>
      </c>
      <c r="S506" s="230">
        <v>0</v>
      </c>
      <c r="T506" s="231">
        <f>S506*H506</f>
        <v>0</v>
      </c>
      <c r="U506" s="38"/>
      <c r="V506" s="38"/>
      <c r="W506" s="38"/>
      <c r="X506" s="38"/>
      <c r="Y506" s="38"/>
      <c r="Z506" s="38"/>
      <c r="AA506" s="38"/>
      <c r="AB506" s="38"/>
      <c r="AC506" s="38"/>
      <c r="AD506" s="38"/>
      <c r="AE506" s="38"/>
      <c r="AR506" s="232" t="s">
        <v>254</v>
      </c>
      <c r="AT506" s="232" t="s">
        <v>255</v>
      </c>
      <c r="AU506" s="232" t="s">
        <v>86</v>
      </c>
      <c r="AY506" s="17" t="s">
        <v>251</v>
      </c>
      <c r="BE506" s="233">
        <f>IF(N506="základní",J506,0)</f>
        <v>0</v>
      </c>
      <c r="BF506" s="233">
        <f>IF(N506="snížená",J506,0)</f>
        <v>0</v>
      </c>
      <c r="BG506" s="233">
        <f>IF(N506="zákl. přenesená",J506,0)</f>
        <v>0</v>
      </c>
      <c r="BH506" s="233">
        <f>IF(N506="sníž. přenesená",J506,0)</f>
        <v>0</v>
      </c>
      <c r="BI506" s="233">
        <f>IF(N506="nulová",J506,0)</f>
        <v>0</v>
      </c>
      <c r="BJ506" s="17" t="s">
        <v>84</v>
      </c>
      <c r="BK506" s="233">
        <f>ROUND(I506*H506,2)</f>
        <v>0</v>
      </c>
      <c r="BL506" s="17" t="s">
        <v>254</v>
      </c>
      <c r="BM506" s="232" t="s">
        <v>3712</v>
      </c>
    </row>
    <row r="507" s="2" customFormat="1">
      <c r="A507" s="38"/>
      <c r="B507" s="39"/>
      <c r="C507" s="40"/>
      <c r="D507" s="234" t="s">
        <v>260</v>
      </c>
      <c r="E507" s="40"/>
      <c r="F507" s="235" t="s">
        <v>683</v>
      </c>
      <c r="G507" s="40"/>
      <c r="H507" s="40"/>
      <c r="I507" s="236"/>
      <c r="J507" s="40"/>
      <c r="K507" s="40"/>
      <c r="L507" s="44"/>
      <c r="M507" s="237"/>
      <c r="N507" s="238"/>
      <c r="O507" s="91"/>
      <c r="P507" s="91"/>
      <c r="Q507" s="91"/>
      <c r="R507" s="91"/>
      <c r="S507" s="91"/>
      <c r="T507" s="92"/>
      <c r="U507" s="38"/>
      <c r="V507" s="38"/>
      <c r="W507" s="38"/>
      <c r="X507" s="38"/>
      <c r="Y507" s="38"/>
      <c r="Z507" s="38"/>
      <c r="AA507" s="38"/>
      <c r="AB507" s="38"/>
      <c r="AC507" s="38"/>
      <c r="AD507" s="38"/>
      <c r="AE507" s="38"/>
      <c r="AT507" s="17" t="s">
        <v>260</v>
      </c>
      <c r="AU507" s="17" t="s">
        <v>86</v>
      </c>
    </row>
    <row r="508" s="2" customFormat="1">
      <c r="A508" s="38"/>
      <c r="B508" s="39"/>
      <c r="C508" s="40"/>
      <c r="D508" s="240" t="s">
        <v>274</v>
      </c>
      <c r="E508" s="40"/>
      <c r="F508" s="241" t="s">
        <v>1062</v>
      </c>
      <c r="G508" s="40"/>
      <c r="H508" s="40"/>
      <c r="I508" s="236"/>
      <c r="J508" s="40"/>
      <c r="K508" s="40"/>
      <c r="L508" s="44"/>
      <c r="M508" s="237"/>
      <c r="N508" s="238"/>
      <c r="O508" s="91"/>
      <c r="P508" s="91"/>
      <c r="Q508" s="91"/>
      <c r="R508" s="91"/>
      <c r="S508" s="91"/>
      <c r="T508" s="92"/>
      <c r="U508" s="38"/>
      <c r="V508" s="38"/>
      <c r="W508" s="38"/>
      <c r="X508" s="38"/>
      <c r="Y508" s="38"/>
      <c r="Z508" s="38"/>
      <c r="AA508" s="38"/>
      <c r="AB508" s="38"/>
      <c r="AC508" s="38"/>
      <c r="AD508" s="38"/>
      <c r="AE508" s="38"/>
      <c r="AT508" s="17" t="s">
        <v>274</v>
      </c>
      <c r="AU508" s="17" t="s">
        <v>86</v>
      </c>
    </row>
    <row r="509" s="12" customFormat="1">
      <c r="A509" s="12"/>
      <c r="B509" s="242"/>
      <c r="C509" s="243"/>
      <c r="D509" s="234" t="s">
        <v>276</v>
      </c>
      <c r="E509" s="244" t="s">
        <v>1</v>
      </c>
      <c r="F509" s="245" t="s">
        <v>1979</v>
      </c>
      <c r="G509" s="243"/>
      <c r="H509" s="246">
        <v>141.75</v>
      </c>
      <c r="I509" s="247"/>
      <c r="J509" s="243"/>
      <c r="K509" s="243"/>
      <c r="L509" s="248"/>
      <c r="M509" s="249"/>
      <c r="N509" s="250"/>
      <c r="O509" s="250"/>
      <c r="P509" s="250"/>
      <c r="Q509" s="250"/>
      <c r="R509" s="250"/>
      <c r="S509" s="250"/>
      <c r="T509" s="251"/>
      <c r="U509" s="12"/>
      <c r="V509" s="12"/>
      <c r="W509" s="12"/>
      <c r="X509" s="12"/>
      <c r="Y509" s="12"/>
      <c r="Z509" s="12"/>
      <c r="AA509" s="12"/>
      <c r="AB509" s="12"/>
      <c r="AC509" s="12"/>
      <c r="AD509" s="12"/>
      <c r="AE509" s="12"/>
      <c r="AT509" s="252" t="s">
        <v>276</v>
      </c>
      <c r="AU509" s="252" t="s">
        <v>86</v>
      </c>
      <c r="AV509" s="12" t="s">
        <v>86</v>
      </c>
      <c r="AW509" s="12" t="s">
        <v>32</v>
      </c>
      <c r="AX509" s="12" t="s">
        <v>76</v>
      </c>
      <c r="AY509" s="252" t="s">
        <v>251</v>
      </c>
    </row>
    <row r="510" s="12" customFormat="1">
      <c r="A510" s="12"/>
      <c r="B510" s="242"/>
      <c r="C510" s="243"/>
      <c r="D510" s="234" t="s">
        <v>276</v>
      </c>
      <c r="E510" s="244" t="s">
        <v>1</v>
      </c>
      <c r="F510" s="245" t="s">
        <v>1980</v>
      </c>
      <c r="G510" s="243"/>
      <c r="H510" s="246">
        <v>24.75</v>
      </c>
      <c r="I510" s="247"/>
      <c r="J510" s="243"/>
      <c r="K510" s="243"/>
      <c r="L510" s="248"/>
      <c r="M510" s="249"/>
      <c r="N510" s="250"/>
      <c r="O510" s="250"/>
      <c r="P510" s="250"/>
      <c r="Q510" s="250"/>
      <c r="R510" s="250"/>
      <c r="S510" s="250"/>
      <c r="T510" s="251"/>
      <c r="U510" s="12"/>
      <c r="V510" s="12"/>
      <c r="W510" s="12"/>
      <c r="X510" s="12"/>
      <c r="Y510" s="12"/>
      <c r="Z510" s="12"/>
      <c r="AA510" s="12"/>
      <c r="AB510" s="12"/>
      <c r="AC510" s="12"/>
      <c r="AD510" s="12"/>
      <c r="AE510" s="12"/>
      <c r="AT510" s="252" t="s">
        <v>276</v>
      </c>
      <c r="AU510" s="252" t="s">
        <v>86</v>
      </c>
      <c r="AV510" s="12" t="s">
        <v>86</v>
      </c>
      <c r="AW510" s="12" t="s">
        <v>32</v>
      </c>
      <c r="AX510" s="12" t="s">
        <v>76</v>
      </c>
      <c r="AY510" s="252" t="s">
        <v>251</v>
      </c>
    </row>
    <row r="511" s="15" customFormat="1">
      <c r="A511" s="15"/>
      <c r="B511" s="274"/>
      <c r="C511" s="275"/>
      <c r="D511" s="234" t="s">
        <v>276</v>
      </c>
      <c r="E511" s="276" t="s">
        <v>1</v>
      </c>
      <c r="F511" s="277" t="s">
        <v>423</v>
      </c>
      <c r="G511" s="275"/>
      <c r="H511" s="278">
        <v>166.5</v>
      </c>
      <c r="I511" s="279"/>
      <c r="J511" s="275"/>
      <c r="K511" s="275"/>
      <c r="L511" s="280"/>
      <c r="M511" s="281"/>
      <c r="N511" s="282"/>
      <c r="O511" s="282"/>
      <c r="P511" s="282"/>
      <c r="Q511" s="282"/>
      <c r="R511" s="282"/>
      <c r="S511" s="282"/>
      <c r="T511" s="283"/>
      <c r="U511" s="15"/>
      <c r="V511" s="15"/>
      <c r="W511" s="15"/>
      <c r="X511" s="15"/>
      <c r="Y511" s="15"/>
      <c r="Z511" s="15"/>
      <c r="AA511" s="15"/>
      <c r="AB511" s="15"/>
      <c r="AC511" s="15"/>
      <c r="AD511" s="15"/>
      <c r="AE511" s="15"/>
      <c r="AT511" s="284" t="s">
        <v>276</v>
      </c>
      <c r="AU511" s="284" t="s">
        <v>86</v>
      </c>
      <c r="AV511" s="15" t="s">
        <v>254</v>
      </c>
      <c r="AW511" s="15" t="s">
        <v>32</v>
      </c>
      <c r="AX511" s="15" t="s">
        <v>84</v>
      </c>
      <c r="AY511" s="284" t="s">
        <v>251</v>
      </c>
    </row>
    <row r="512" s="2" customFormat="1" ht="44.25" customHeight="1">
      <c r="A512" s="38"/>
      <c r="B512" s="39"/>
      <c r="C512" s="220" t="s">
        <v>1721</v>
      </c>
      <c r="D512" s="220" t="s">
        <v>255</v>
      </c>
      <c r="E512" s="221" t="s">
        <v>1982</v>
      </c>
      <c r="F512" s="222" t="s">
        <v>1983</v>
      </c>
      <c r="G512" s="223" t="s">
        <v>681</v>
      </c>
      <c r="H512" s="224">
        <v>97.174999999999997</v>
      </c>
      <c r="I512" s="225"/>
      <c r="J512" s="226">
        <f>ROUND(I512*H512,2)</f>
        <v>0</v>
      </c>
      <c r="K512" s="227"/>
      <c r="L512" s="44"/>
      <c r="M512" s="228" t="s">
        <v>1</v>
      </c>
      <c r="N512" s="229" t="s">
        <v>41</v>
      </c>
      <c r="O512" s="91"/>
      <c r="P512" s="230">
        <f>O512*H512</f>
        <v>0</v>
      </c>
      <c r="Q512" s="230">
        <v>0</v>
      </c>
      <c r="R512" s="230">
        <f>Q512*H512</f>
        <v>0</v>
      </c>
      <c r="S512" s="230">
        <v>0</v>
      </c>
      <c r="T512" s="231">
        <f>S512*H512</f>
        <v>0</v>
      </c>
      <c r="U512" s="38"/>
      <c r="V512" s="38"/>
      <c r="W512" s="38"/>
      <c r="X512" s="38"/>
      <c r="Y512" s="38"/>
      <c r="Z512" s="38"/>
      <c r="AA512" s="38"/>
      <c r="AB512" s="38"/>
      <c r="AC512" s="38"/>
      <c r="AD512" s="38"/>
      <c r="AE512" s="38"/>
      <c r="AR512" s="232" t="s">
        <v>254</v>
      </c>
      <c r="AT512" s="232" t="s">
        <v>255</v>
      </c>
      <c r="AU512" s="232" t="s">
        <v>86</v>
      </c>
      <c r="AY512" s="17" t="s">
        <v>251</v>
      </c>
      <c r="BE512" s="233">
        <f>IF(N512="základní",J512,0)</f>
        <v>0</v>
      </c>
      <c r="BF512" s="233">
        <f>IF(N512="snížená",J512,0)</f>
        <v>0</v>
      </c>
      <c r="BG512" s="233">
        <f>IF(N512="zákl. přenesená",J512,0)</f>
        <v>0</v>
      </c>
      <c r="BH512" s="233">
        <f>IF(N512="sníž. přenesená",J512,0)</f>
        <v>0</v>
      </c>
      <c r="BI512" s="233">
        <f>IF(N512="nulová",J512,0)</f>
        <v>0</v>
      </c>
      <c r="BJ512" s="17" t="s">
        <v>84</v>
      </c>
      <c r="BK512" s="233">
        <f>ROUND(I512*H512,2)</f>
        <v>0</v>
      </c>
      <c r="BL512" s="17" t="s">
        <v>254</v>
      </c>
      <c r="BM512" s="232" t="s">
        <v>3713</v>
      </c>
    </row>
    <row r="513" s="2" customFormat="1">
      <c r="A513" s="38"/>
      <c r="B513" s="39"/>
      <c r="C513" s="40"/>
      <c r="D513" s="234" t="s">
        <v>260</v>
      </c>
      <c r="E513" s="40"/>
      <c r="F513" s="235" t="s">
        <v>1983</v>
      </c>
      <c r="G513" s="40"/>
      <c r="H513" s="40"/>
      <c r="I513" s="236"/>
      <c r="J513" s="40"/>
      <c r="K513" s="40"/>
      <c r="L513" s="44"/>
      <c r="M513" s="237"/>
      <c r="N513" s="238"/>
      <c r="O513" s="91"/>
      <c r="P513" s="91"/>
      <c r="Q513" s="91"/>
      <c r="R513" s="91"/>
      <c r="S513" s="91"/>
      <c r="T513" s="92"/>
      <c r="U513" s="38"/>
      <c r="V513" s="38"/>
      <c r="W513" s="38"/>
      <c r="X513" s="38"/>
      <c r="Y513" s="38"/>
      <c r="Z513" s="38"/>
      <c r="AA513" s="38"/>
      <c r="AB513" s="38"/>
      <c r="AC513" s="38"/>
      <c r="AD513" s="38"/>
      <c r="AE513" s="38"/>
      <c r="AT513" s="17" t="s">
        <v>260</v>
      </c>
      <c r="AU513" s="17" t="s">
        <v>86</v>
      </c>
    </row>
    <row r="514" s="2" customFormat="1">
      <c r="A514" s="38"/>
      <c r="B514" s="39"/>
      <c r="C514" s="40"/>
      <c r="D514" s="240" t="s">
        <v>274</v>
      </c>
      <c r="E514" s="40"/>
      <c r="F514" s="241" t="s">
        <v>1985</v>
      </c>
      <c r="G514" s="40"/>
      <c r="H514" s="40"/>
      <c r="I514" s="236"/>
      <c r="J514" s="40"/>
      <c r="K514" s="40"/>
      <c r="L514" s="44"/>
      <c r="M514" s="237"/>
      <c r="N514" s="238"/>
      <c r="O514" s="91"/>
      <c r="P514" s="91"/>
      <c r="Q514" s="91"/>
      <c r="R514" s="91"/>
      <c r="S514" s="91"/>
      <c r="T514" s="92"/>
      <c r="U514" s="38"/>
      <c r="V514" s="38"/>
      <c r="W514" s="38"/>
      <c r="X514" s="38"/>
      <c r="Y514" s="38"/>
      <c r="Z514" s="38"/>
      <c r="AA514" s="38"/>
      <c r="AB514" s="38"/>
      <c r="AC514" s="38"/>
      <c r="AD514" s="38"/>
      <c r="AE514" s="38"/>
      <c r="AT514" s="17" t="s">
        <v>274</v>
      </c>
      <c r="AU514" s="17" t="s">
        <v>86</v>
      </c>
    </row>
    <row r="515" s="12" customFormat="1">
      <c r="A515" s="12"/>
      <c r="B515" s="242"/>
      <c r="C515" s="243"/>
      <c r="D515" s="234" t="s">
        <v>276</v>
      </c>
      <c r="E515" s="244" t="s">
        <v>1</v>
      </c>
      <c r="F515" s="245" t="s">
        <v>1986</v>
      </c>
      <c r="G515" s="243"/>
      <c r="H515" s="246">
        <v>25.875</v>
      </c>
      <c r="I515" s="247"/>
      <c r="J515" s="243"/>
      <c r="K515" s="243"/>
      <c r="L515" s="248"/>
      <c r="M515" s="249"/>
      <c r="N515" s="250"/>
      <c r="O515" s="250"/>
      <c r="P515" s="250"/>
      <c r="Q515" s="250"/>
      <c r="R515" s="250"/>
      <c r="S515" s="250"/>
      <c r="T515" s="251"/>
      <c r="U515" s="12"/>
      <c r="V515" s="12"/>
      <c r="W515" s="12"/>
      <c r="X515" s="12"/>
      <c r="Y515" s="12"/>
      <c r="Z515" s="12"/>
      <c r="AA515" s="12"/>
      <c r="AB515" s="12"/>
      <c r="AC515" s="12"/>
      <c r="AD515" s="12"/>
      <c r="AE515" s="12"/>
      <c r="AT515" s="252" t="s">
        <v>276</v>
      </c>
      <c r="AU515" s="252" t="s">
        <v>86</v>
      </c>
      <c r="AV515" s="12" t="s">
        <v>86</v>
      </c>
      <c r="AW515" s="12" t="s">
        <v>32</v>
      </c>
      <c r="AX515" s="12" t="s">
        <v>76</v>
      </c>
      <c r="AY515" s="252" t="s">
        <v>251</v>
      </c>
    </row>
    <row r="516" s="12" customFormat="1">
      <c r="A516" s="12"/>
      <c r="B516" s="242"/>
      <c r="C516" s="243"/>
      <c r="D516" s="234" t="s">
        <v>276</v>
      </c>
      <c r="E516" s="244" t="s">
        <v>1</v>
      </c>
      <c r="F516" s="245" t="s">
        <v>1987</v>
      </c>
      <c r="G516" s="243"/>
      <c r="H516" s="246">
        <v>40.25</v>
      </c>
      <c r="I516" s="247"/>
      <c r="J516" s="243"/>
      <c r="K516" s="243"/>
      <c r="L516" s="248"/>
      <c r="M516" s="249"/>
      <c r="N516" s="250"/>
      <c r="O516" s="250"/>
      <c r="P516" s="250"/>
      <c r="Q516" s="250"/>
      <c r="R516" s="250"/>
      <c r="S516" s="250"/>
      <c r="T516" s="251"/>
      <c r="U516" s="12"/>
      <c r="V516" s="12"/>
      <c r="W516" s="12"/>
      <c r="X516" s="12"/>
      <c r="Y516" s="12"/>
      <c r="Z516" s="12"/>
      <c r="AA516" s="12"/>
      <c r="AB516" s="12"/>
      <c r="AC516" s="12"/>
      <c r="AD516" s="12"/>
      <c r="AE516" s="12"/>
      <c r="AT516" s="252" t="s">
        <v>276</v>
      </c>
      <c r="AU516" s="252" t="s">
        <v>86</v>
      </c>
      <c r="AV516" s="12" t="s">
        <v>86</v>
      </c>
      <c r="AW516" s="12" t="s">
        <v>32</v>
      </c>
      <c r="AX516" s="12" t="s">
        <v>76</v>
      </c>
      <c r="AY516" s="252" t="s">
        <v>251</v>
      </c>
    </row>
    <row r="517" s="12" customFormat="1">
      <c r="A517" s="12"/>
      <c r="B517" s="242"/>
      <c r="C517" s="243"/>
      <c r="D517" s="234" t="s">
        <v>276</v>
      </c>
      <c r="E517" s="244" t="s">
        <v>1</v>
      </c>
      <c r="F517" s="245" t="s">
        <v>1988</v>
      </c>
      <c r="G517" s="243"/>
      <c r="H517" s="246">
        <v>31.050000000000001</v>
      </c>
      <c r="I517" s="247"/>
      <c r="J517" s="243"/>
      <c r="K517" s="243"/>
      <c r="L517" s="248"/>
      <c r="M517" s="249"/>
      <c r="N517" s="250"/>
      <c r="O517" s="250"/>
      <c r="P517" s="250"/>
      <c r="Q517" s="250"/>
      <c r="R517" s="250"/>
      <c r="S517" s="250"/>
      <c r="T517" s="251"/>
      <c r="U517" s="12"/>
      <c r="V517" s="12"/>
      <c r="W517" s="12"/>
      <c r="X517" s="12"/>
      <c r="Y517" s="12"/>
      <c r="Z517" s="12"/>
      <c r="AA517" s="12"/>
      <c r="AB517" s="12"/>
      <c r="AC517" s="12"/>
      <c r="AD517" s="12"/>
      <c r="AE517" s="12"/>
      <c r="AT517" s="252" t="s">
        <v>276</v>
      </c>
      <c r="AU517" s="252" t="s">
        <v>86</v>
      </c>
      <c r="AV517" s="12" t="s">
        <v>86</v>
      </c>
      <c r="AW517" s="12" t="s">
        <v>32</v>
      </c>
      <c r="AX517" s="12" t="s">
        <v>76</v>
      </c>
      <c r="AY517" s="252" t="s">
        <v>251</v>
      </c>
    </row>
    <row r="518" s="15" customFormat="1">
      <c r="A518" s="15"/>
      <c r="B518" s="274"/>
      <c r="C518" s="275"/>
      <c r="D518" s="234" t="s">
        <v>276</v>
      </c>
      <c r="E518" s="276" t="s">
        <v>1170</v>
      </c>
      <c r="F518" s="277" t="s">
        <v>423</v>
      </c>
      <c r="G518" s="275"/>
      <c r="H518" s="278">
        <v>97.174999999999997</v>
      </c>
      <c r="I518" s="279"/>
      <c r="J518" s="275"/>
      <c r="K518" s="275"/>
      <c r="L518" s="280"/>
      <c r="M518" s="281"/>
      <c r="N518" s="282"/>
      <c r="O518" s="282"/>
      <c r="P518" s="282"/>
      <c r="Q518" s="282"/>
      <c r="R518" s="282"/>
      <c r="S518" s="282"/>
      <c r="T518" s="283"/>
      <c r="U518" s="15"/>
      <c r="V518" s="15"/>
      <c r="W518" s="15"/>
      <c r="X518" s="15"/>
      <c r="Y518" s="15"/>
      <c r="Z518" s="15"/>
      <c r="AA518" s="15"/>
      <c r="AB518" s="15"/>
      <c r="AC518" s="15"/>
      <c r="AD518" s="15"/>
      <c r="AE518" s="15"/>
      <c r="AT518" s="284" t="s">
        <v>276</v>
      </c>
      <c r="AU518" s="284" t="s">
        <v>86</v>
      </c>
      <c r="AV518" s="15" t="s">
        <v>254</v>
      </c>
      <c r="AW518" s="15" t="s">
        <v>32</v>
      </c>
      <c r="AX518" s="15" t="s">
        <v>84</v>
      </c>
      <c r="AY518" s="284" t="s">
        <v>251</v>
      </c>
    </row>
    <row r="519" s="2" customFormat="1" ht="24.15" customHeight="1">
      <c r="A519" s="38"/>
      <c r="B519" s="39"/>
      <c r="C519" s="220" t="s">
        <v>1727</v>
      </c>
      <c r="D519" s="220" t="s">
        <v>255</v>
      </c>
      <c r="E519" s="221" t="s">
        <v>1990</v>
      </c>
      <c r="F519" s="222" t="s">
        <v>1991</v>
      </c>
      <c r="G519" s="223" t="s">
        <v>681</v>
      </c>
      <c r="H519" s="224">
        <v>220.39699999999999</v>
      </c>
      <c r="I519" s="225"/>
      <c r="J519" s="226">
        <f>ROUND(I519*H519,2)</f>
        <v>0</v>
      </c>
      <c r="K519" s="227"/>
      <c r="L519" s="44"/>
      <c r="M519" s="228" t="s">
        <v>1</v>
      </c>
      <c r="N519" s="229" t="s">
        <v>41</v>
      </c>
      <c r="O519" s="91"/>
      <c r="P519" s="230">
        <f>O519*H519</f>
        <v>0</v>
      </c>
      <c r="Q519" s="230">
        <v>0</v>
      </c>
      <c r="R519" s="230">
        <f>Q519*H519</f>
        <v>0</v>
      </c>
      <c r="S519" s="230">
        <v>0</v>
      </c>
      <c r="T519" s="231">
        <f>S519*H519</f>
        <v>0</v>
      </c>
      <c r="U519" s="38"/>
      <c r="V519" s="38"/>
      <c r="W519" s="38"/>
      <c r="X519" s="38"/>
      <c r="Y519" s="38"/>
      <c r="Z519" s="38"/>
      <c r="AA519" s="38"/>
      <c r="AB519" s="38"/>
      <c r="AC519" s="38"/>
      <c r="AD519" s="38"/>
      <c r="AE519" s="38"/>
      <c r="AR519" s="232" t="s">
        <v>254</v>
      </c>
      <c r="AT519" s="232" t="s">
        <v>255</v>
      </c>
      <c r="AU519" s="232" t="s">
        <v>86</v>
      </c>
      <c r="AY519" s="17" t="s">
        <v>251</v>
      </c>
      <c r="BE519" s="233">
        <f>IF(N519="základní",J519,0)</f>
        <v>0</v>
      </c>
      <c r="BF519" s="233">
        <f>IF(N519="snížená",J519,0)</f>
        <v>0</v>
      </c>
      <c r="BG519" s="233">
        <f>IF(N519="zákl. přenesená",J519,0)</f>
        <v>0</v>
      </c>
      <c r="BH519" s="233">
        <f>IF(N519="sníž. přenesená",J519,0)</f>
        <v>0</v>
      </c>
      <c r="BI519" s="233">
        <f>IF(N519="nulová",J519,0)</f>
        <v>0</v>
      </c>
      <c r="BJ519" s="17" t="s">
        <v>84</v>
      </c>
      <c r="BK519" s="233">
        <f>ROUND(I519*H519,2)</f>
        <v>0</v>
      </c>
      <c r="BL519" s="17" t="s">
        <v>254</v>
      </c>
      <c r="BM519" s="232" t="s">
        <v>3714</v>
      </c>
    </row>
    <row r="520" s="2" customFormat="1">
      <c r="A520" s="38"/>
      <c r="B520" s="39"/>
      <c r="C520" s="40"/>
      <c r="D520" s="234" t="s">
        <v>260</v>
      </c>
      <c r="E520" s="40"/>
      <c r="F520" s="235" t="s">
        <v>1993</v>
      </c>
      <c r="G520" s="40"/>
      <c r="H520" s="40"/>
      <c r="I520" s="236"/>
      <c r="J520" s="40"/>
      <c r="K520" s="40"/>
      <c r="L520" s="44"/>
      <c r="M520" s="237"/>
      <c r="N520" s="238"/>
      <c r="O520" s="91"/>
      <c r="P520" s="91"/>
      <c r="Q520" s="91"/>
      <c r="R520" s="91"/>
      <c r="S520" s="91"/>
      <c r="T520" s="92"/>
      <c r="U520" s="38"/>
      <c r="V520" s="38"/>
      <c r="W520" s="38"/>
      <c r="X520" s="38"/>
      <c r="Y520" s="38"/>
      <c r="Z520" s="38"/>
      <c r="AA520" s="38"/>
      <c r="AB520" s="38"/>
      <c r="AC520" s="38"/>
      <c r="AD520" s="38"/>
      <c r="AE520" s="38"/>
      <c r="AT520" s="17" t="s">
        <v>260</v>
      </c>
      <c r="AU520" s="17" t="s">
        <v>86</v>
      </c>
    </row>
    <row r="521" s="2" customFormat="1">
      <c r="A521" s="38"/>
      <c r="B521" s="39"/>
      <c r="C521" s="40"/>
      <c r="D521" s="240" t="s">
        <v>274</v>
      </c>
      <c r="E521" s="40"/>
      <c r="F521" s="241" t="s">
        <v>1994</v>
      </c>
      <c r="G521" s="40"/>
      <c r="H521" s="40"/>
      <c r="I521" s="236"/>
      <c r="J521" s="40"/>
      <c r="K521" s="40"/>
      <c r="L521" s="44"/>
      <c r="M521" s="237"/>
      <c r="N521" s="238"/>
      <c r="O521" s="91"/>
      <c r="P521" s="91"/>
      <c r="Q521" s="91"/>
      <c r="R521" s="91"/>
      <c r="S521" s="91"/>
      <c r="T521" s="92"/>
      <c r="U521" s="38"/>
      <c r="V521" s="38"/>
      <c r="W521" s="38"/>
      <c r="X521" s="38"/>
      <c r="Y521" s="38"/>
      <c r="Z521" s="38"/>
      <c r="AA521" s="38"/>
      <c r="AB521" s="38"/>
      <c r="AC521" s="38"/>
      <c r="AD521" s="38"/>
      <c r="AE521" s="38"/>
      <c r="AT521" s="17" t="s">
        <v>274</v>
      </c>
      <c r="AU521" s="17" t="s">
        <v>86</v>
      </c>
    </row>
    <row r="522" s="12" customFormat="1">
      <c r="A522" s="12"/>
      <c r="B522" s="242"/>
      <c r="C522" s="243"/>
      <c r="D522" s="234" t="s">
        <v>276</v>
      </c>
      <c r="E522" s="244" t="s">
        <v>1</v>
      </c>
      <c r="F522" s="245" t="s">
        <v>1176</v>
      </c>
      <c r="G522" s="243"/>
      <c r="H522" s="246">
        <v>110.25</v>
      </c>
      <c r="I522" s="247"/>
      <c r="J522" s="243"/>
      <c r="K522" s="243"/>
      <c r="L522" s="248"/>
      <c r="M522" s="249"/>
      <c r="N522" s="250"/>
      <c r="O522" s="250"/>
      <c r="P522" s="250"/>
      <c r="Q522" s="250"/>
      <c r="R522" s="250"/>
      <c r="S522" s="250"/>
      <c r="T522" s="251"/>
      <c r="U522" s="12"/>
      <c r="V522" s="12"/>
      <c r="W522" s="12"/>
      <c r="X522" s="12"/>
      <c r="Y522" s="12"/>
      <c r="Z522" s="12"/>
      <c r="AA522" s="12"/>
      <c r="AB522" s="12"/>
      <c r="AC522" s="12"/>
      <c r="AD522" s="12"/>
      <c r="AE522" s="12"/>
      <c r="AT522" s="252" t="s">
        <v>276</v>
      </c>
      <c r="AU522" s="252" t="s">
        <v>86</v>
      </c>
      <c r="AV522" s="12" t="s">
        <v>86</v>
      </c>
      <c r="AW522" s="12" t="s">
        <v>32</v>
      </c>
      <c r="AX522" s="12" t="s">
        <v>76</v>
      </c>
      <c r="AY522" s="252" t="s">
        <v>251</v>
      </c>
    </row>
    <row r="523" s="12" customFormat="1">
      <c r="A523" s="12"/>
      <c r="B523" s="242"/>
      <c r="C523" s="243"/>
      <c r="D523" s="234" t="s">
        <v>276</v>
      </c>
      <c r="E523" s="244" t="s">
        <v>1</v>
      </c>
      <c r="F523" s="245" t="s">
        <v>1170</v>
      </c>
      <c r="G523" s="243"/>
      <c r="H523" s="246">
        <v>97.174999999999997</v>
      </c>
      <c r="I523" s="247"/>
      <c r="J523" s="243"/>
      <c r="K523" s="243"/>
      <c r="L523" s="248"/>
      <c r="M523" s="249"/>
      <c r="N523" s="250"/>
      <c r="O523" s="250"/>
      <c r="P523" s="250"/>
      <c r="Q523" s="250"/>
      <c r="R523" s="250"/>
      <c r="S523" s="250"/>
      <c r="T523" s="251"/>
      <c r="U523" s="12"/>
      <c r="V523" s="12"/>
      <c r="W523" s="12"/>
      <c r="X523" s="12"/>
      <c r="Y523" s="12"/>
      <c r="Z523" s="12"/>
      <c r="AA523" s="12"/>
      <c r="AB523" s="12"/>
      <c r="AC523" s="12"/>
      <c r="AD523" s="12"/>
      <c r="AE523" s="12"/>
      <c r="AT523" s="252" t="s">
        <v>276</v>
      </c>
      <c r="AU523" s="252" t="s">
        <v>86</v>
      </c>
      <c r="AV523" s="12" t="s">
        <v>86</v>
      </c>
      <c r="AW523" s="12" t="s">
        <v>32</v>
      </c>
      <c r="AX523" s="12" t="s">
        <v>76</v>
      </c>
      <c r="AY523" s="252" t="s">
        <v>251</v>
      </c>
    </row>
    <row r="524" s="12" customFormat="1">
      <c r="A524" s="12"/>
      <c r="B524" s="242"/>
      <c r="C524" s="243"/>
      <c r="D524" s="234" t="s">
        <v>276</v>
      </c>
      <c r="E524" s="244" t="s">
        <v>1</v>
      </c>
      <c r="F524" s="245" t="s">
        <v>1172</v>
      </c>
      <c r="G524" s="243"/>
      <c r="H524" s="246">
        <v>12.972</v>
      </c>
      <c r="I524" s="247"/>
      <c r="J524" s="243"/>
      <c r="K524" s="243"/>
      <c r="L524" s="248"/>
      <c r="M524" s="249"/>
      <c r="N524" s="250"/>
      <c r="O524" s="250"/>
      <c r="P524" s="250"/>
      <c r="Q524" s="250"/>
      <c r="R524" s="250"/>
      <c r="S524" s="250"/>
      <c r="T524" s="251"/>
      <c r="U524" s="12"/>
      <c r="V524" s="12"/>
      <c r="W524" s="12"/>
      <c r="X524" s="12"/>
      <c r="Y524" s="12"/>
      <c r="Z524" s="12"/>
      <c r="AA524" s="12"/>
      <c r="AB524" s="12"/>
      <c r="AC524" s="12"/>
      <c r="AD524" s="12"/>
      <c r="AE524" s="12"/>
      <c r="AT524" s="252" t="s">
        <v>276</v>
      </c>
      <c r="AU524" s="252" t="s">
        <v>86</v>
      </c>
      <c r="AV524" s="12" t="s">
        <v>86</v>
      </c>
      <c r="AW524" s="12" t="s">
        <v>32</v>
      </c>
      <c r="AX524" s="12" t="s">
        <v>76</v>
      </c>
      <c r="AY524" s="252" t="s">
        <v>251</v>
      </c>
    </row>
    <row r="525" s="15" customFormat="1">
      <c r="A525" s="15"/>
      <c r="B525" s="274"/>
      <c r="C525" s="275"/>
      <c r="D525" s="234" t="s">
        <v>276</v>
      </c>
      <c r="E525" s="276" t="s">
        <v>752</v>
      </c>
      <c r="F525" s="277" t="s">
        <v>423</v>
      </c>
      <c r="G525" s="275"/>
      <c r="H525" s="278">
        <v>220.39699999999999</v>
      </c>
      <c r="I525" s="279"/>
      <c r="J525" s="275"/>
      <c r="K525" s="275"/>
      <c r="L525" s="280"/>
      <c r="M525" s="281"/>
      <c r="N525" s="282"/>
      <c r="O525" s="282"/>
      <c r="P525" s="282"/>
      <c r="Q525" s="282"/>
      <c r="R525" s="282"/>
      <c r="S525" s="282"/>
      <c r="T525" s="283"/>
      <c r="U525" s="15"/>
      <c r="V525" s="15"/>
      <c r="W525" s="15"/>
      <c r="X525" s="15"/>
      <c r="Y525" s="15"/>
      <c r="Z525" s="15"/>
      <c r="AA525" s="15"/>
      <c r="AB525" s="15"/>
      <c r="AC525" s="15"/>
      <c r="AD525" s="15"/>
      <c r="AE525" s="15"/>
      <c r="AT525" s="284" t="s">
        <v>276</v>
      </c>
      <c r="AU525" s="284" t="s">
        <v>86</v>
      </c>
      <c r="AV525" s="15" t="s">
        <v>254</v>
      </c>
      <c r="AW525" s="15" t="s">
        <v>32</v>
      </c>
      <c r="AX525" s="15" t="s">
        <v>84</v>
      </c>
      <c r="AY525" s="284" t="s">
        <v>251</v>
      </c>
    </row>
    <row r="526" s="2" customFormat="1" ht="16.5" customHeight="1">
      <c r="A526" s="38"/>
      <c r="B526" s="39"/>
      <c r="C526" s="220" t="s">
        <v>1733</v>
      </c>
      <c r="D526" s="220" t="s">
        <v>255</v>
      </c>
      <c r="E526" s="221" t="s">
        <v>1996</v>
      </c>
      <c r="F526" s="222" t="s">
        <v>1997</v>
      </c>
      <c r="G526" s="223" t="s">
        <v>681</v>
      </c>
      <c r="H526" s="224">
        <v>4187.5429999999997</v>
      </c>
      <c r="I526" s="225"/>
      <c r="J526" s="226">
        <f>ROUND(I526*H526,2)</f>
        <v>0</v>
      </c>
      <c r="K526" s="227"/>
      <c r="L526" s="44"/>
      <c r="M526" s="228" t="s">
        <v>1</v>
      </c>
      <c r="N526" s="229" t="s">
        <v>41</v>
      </c>
      <c r="O526" s="91"/>
      <c r="P526" s="230">
        <f>O526*H526</f>
        <v>0</v>
      </c>
      <c r="Q526" s="230">
        <v>0</v>
      </c>
      <c r="R526" s="230">
        <f>Q526*H526</f>
        <v>0</v>
      </c>
      <c r="S526" s="230">
        <v>0</v>
      </c>
      <c r="T526" s="231">
        <f>S526*H526</f>
        <v>0</v>
      </c>
      <c r="U526" s="38"/>
      <c r="V526" s="38"/>
      <c r="W526" s="38"/>
      <c r="X526" s="38"/>
      <c r="Y526" s="38"/>
      <c r="Z526" s="38"/>
      <c r="AA526" s="38"/>
      <c r="AB526" s="38"/>
      <c r="AC526" s="38"/>
      <c r="AD526" s="38"/>
      <c r="AE526" s="38"/>
      <c r="AR526" s="232" t="s">
        <v>254</v>
      </c>
      <c r="AT526" s="232" t="s">
        <v>255</v>
      </c>
      <c r="AU526" s="232" t="s">
        <v>86</v>
      </c>
      <c r="AY526" s="17" t="s">
        <v>251</v>
      </c>
      <c r="BE526" s="233">
        <f>IF(N526="základní",J526,0)</f>
        <v>0</v>
      </c>
      <c r="BF526" s="233">
        <f>IF(N526="snížená",J526,0)</f>
        <v>0</v>
      </c>
      <c r="BG526" s="233">
        <f>IF(N526="zákl. přenesená",J526,0)</f>
        <v>0</v>
      </c>
      <c r="BH526" s="233">
        <f>IF(N526="sníž. přenesená",J526,0)</f>
        <v>0</v>
      </c>
      <c r="BI526" s="233">
        <f>IF(N526="nulová",J526,0)</f>
        <v>0</v>
      </c>
      <c r="BJ526" s="17" t="s">
        <v>84</v>
      </c>
      <c r="BK526" s="233">
        <f>ROUND(I526*H526,2)</f>
        <v>0</v>
      </c>
      <c r="BL526" s="17" t="s">
        <v>254</v>
      </c>
      <c r="BM526" s="232" t="s">
        <v>3715</v>
      </c>
    </row>
    <row r="527" s="2" customFormat="1">
      <c r="A527" s="38"/>
      <c r="B527" s="39"/>
      <c r="C527" s="40"/>
      <c r="D527" s="234" t="s">
        <v>260</v>
      </c>
      <c r="E527" s="40"/>
      <c r="F527" s="235" t="s">
        <v>1999</v>
      </c>
      <c r="G527" s="40"/>
      <c r="H527" s="40"/>
      <c r="I527" s="236"/>
      <c r="J527" s="40"/>
      <c r="K527" s="40"/>
      <c r="L527" s="44"/>
      <c r="M527" s="237"/>
      <c r="N527" s="238"/>
      <c r="O527" s="91"/>
      <c r="P527" s="91"/>
      <c r="Q527" s="91"/>
      <c r="R527" s="91"/>
      <c r="S527" s="91"/>
      <c r="T527" s="92"/>
      <c r="U527" s="38"/>
      <c r="V527" s="38"/>
      <c r="W527" s="38"/>
      <c r="X527" s="38"/>
      <c r="Y527" s="38"/>
      <c r="Z527" s="38"/>
      <c r="AA527" s="38"/>
      <c r="AB527" s="38"/>
      <c r="AC527" s="38"/>
      <c r="AD527" s="38"/>
      <c r="AE527" s="38"/>
      <c r="AT527" s="17" t="s">
        <v>260</v>
      </c>
      <c r="AU527" s="17" t="s">
        <v>86</v>
      </c>
    </row>
    <row r="528" s="2" customFormat="1">
      <c r="A528" s="38"/>
      <c r="B528" s="39"/>
      <c r="C528" s="40"/>
      <c r="D528" s="240" t="s">
        <v>274</v>
      </c>
      <c r="E528" s="40"/>
      <c r="F528" s="241" t="s">
        <v>2000</v>
      </c>
      <c r="G528" s="40"/>
      <c r="H528" s="40"/>
      <c r="I528" s="236"/>
      <c r="J528" s="40"/>
      <c r="K528" s="40"/>
      <c r="L528" s="44"/>
      <c r="M528" s="237"/>
      <c r="N528" s="238"/>
      <c r="O528" s="91"/>
      <c r="P528" s="91"/>
      <c r="Q528" s="91"/>
      <c r="R528" s="91"/>
      <c r="S528" s="91"/>
      <c r="T528" s="92"/>
      <c r="U528" s="38"/>
      <c r="V528" s="38"/>
      <c r="W528" s="38"/>
      <c r="X528" s="38"/>
      <c r="Y528" s="38"/>
      <c r="Z528" s="38"/>
      <c r="AA528" s="38"/>
      <c r="AB528" s="38"/>
      <c r="AC528" s="38"/>
      <c r="AD528" s="38"/>
      <c r="AE528" s="38"/>
      <c r="AT528" s="17" t="s">
        <v>274</v>
      </c>
      <c r="AU528" s="17" t="s">
        <v>86</v>
      </c>
    </row>
    <row r="529" s="13" customFormat="1">
      <c r="A529" s="13"/>
      <c r="B529" s="253"/>
      <c r="C529" s="254"/>
      <c r="D529" s="234" t="s">
        <v>276</v>
      </c>
      <c r="E529" s="255" t="s">
        <v>1</v>
      </c>
      <c r="F529" s="256" t="s">
        <v>2001</v>
      </c>
      <c r="G529" s="254"/>
      <c r="H529" s="255" t="s">
        <v>1</v>
      </c>
      <c r="I529" s="257"/>
      <c r="J529" s="254"/>
      <c r="K529" s="254"/>
      <c r="L529" s="258"/>
      <c r="M529" s="259"/>
      <c r="N529" s="260"/>
      <c r="O529" s="260"/>
      <c r="P529" s="260"/>
      <c r="Q529" s="260"/>
      <c r="R529" s="260"/>
      <c r="S529" s="260"/>
      <c r="T529" s="261"/>
      <c r="U529" s="13"/>
      <c r="V529" s="13"/>
      <c r="W529" s="13"/>
      <c r="X529" s="13"/>
      <c r="Y529" s="13"/>
      <c r="Z529" s="13"/>
      <c r="AA529" s="13"/>
      <c r="AB529" s="13"/>
      <c r="AC529" s="13"/>
      <c r="AD529" s="13"/>
      <c r="AE529" s="13"/>
      <c r="AT529" s="262" t="s">
        <v>276</v>
      </c>
      <c r="AU529" s="262" t="s">
        <v>86</v>
      </c>
      <c r="AV529" s="13" t="s">
        <v>84</v>
      </c>
      <c r="AW529" s="13" t="s">
        <v>32</v>
      </c>
      <c r="AX529" s="13" t="s">
        <v>76</v>
      </c>
      <c r="AY529" s="262" t="s">
        <v>251</v>
      </c>
    </row>
    <row r="530" s="12" customFormat="1">
      <c r="A530" s="12"/>
      <c r="B530" s="242"/>
      <c r="C530" s="243"/>
      <c r="D530" s="234" t="s">
        <v>276</v>
      </c>
      <c r="E530" s="244" t="s">
        <v>1</v>
      </c>
      <c r="F530" s="245" t="s">
        <v>2002</v>
      </c>
      <c r="G530" s="243"/>
      <c r="H530" s="246">
        <v>4187.5429999999997</v>
      </c>
      <c r="I530" s="247"/>
      <c r="J530" s="243"/>
      <c r="K530" s="243"/>
      <c r="L530" s="248"/>
      <c r="M530" s="249"/>
      <c r="N530" s="250"/>
      <c r="O530" s="250"/>
      <c r="P530" s="250"/>
      <c r="Q530" s="250"/>
      <c r="R530" s="250"/>
      <c r="S530" s="250"/>
      <c r="T530" s="251"/>
      <c r="U530" s="12"/>
      <c r="V530" s="12"/>
      <c r="W530" s="12"/>
      <c r="X530" s="12"/>
      <c r="Y530" s="12"/>
      <c r="Z530" s="12"/>
      <c r="AA530" s="12"/>
      <c r="AB530" s="12"/>
      <c r="AC530" s="12"/>
      <c r="AD530" s="12"/>
      <c r="AE530" s="12"/>
      <c r="AT530" s="252" t="s">
        <v>276</v>
      </c>
      <c r="AU530" s="252" t="s">
        <v>86</v>
      </c>
      <c r="AV530" s="12" t="s">
        <v>86</v>
      </c>
      <c r="AW530" s="12" t="s">
        <v>32</v>
      </c>
      <c r="AX530" s="12" t="s">
        <v>84</v>
      </c>
      <c r="AY530" s="252" t="s">
        <v>251</v>
      </c>
    </row>
    <row r="531" s="2" customFormat="1" ht="24.15" customHeight="1">
      <c r="A531" s="38"/>
      <c r="B531" s="39"/>
      <c r="C531" s="220" t="s">
        <v>1739</v>
      </c>
      <c r="D531" s="220" t="s">
        <v>255</v>
      </c>
      <c r="E531" s="221" t="s">
        <v>2004</v>
      </c>
      <c r="F531" s="222" t="s">
        <v>2005</v>
      </c>
      <c r="G531" s="223" t="s">
        <v>681</v>
      </c>
      <c r="H531" s="224">
        <v>220.39699999999999</v>
      </c>
      <c r="I531" s="225"/>
      <c r="J531" s="226">
        <f>ROUND(I531*H531,2)</f>
        <v>0</v>
      </c>
      <c r="K531" s="227"/>
      <c r="L531" s="44"/>
      <c r="M531" s="228" t="s">
        <v>1</v>
      </c>
      <c r="N531" s="229" t="s">
        <v>41</v>
      </c>
      <c r="O531" s="91"/>
      <c r="P531" s="230">
        <f>O531*H531</f>
        <v>0</v>
      </c>
      <c r="Q531" s="230">
        <v>0</v>
      </c>
      <c r="R531" s="230">
        <f>Q531*H531</f>
        <v>0</v>
      </c>
      <c r="S531" s="230">
        <v>0</v>
      </c>
      <c r="T531" s="231">
        <f>S531*H531</f>
        <v>0</v>
      </c>
      <c r="U531" s="38"/>
      <c r="V531" s="38"/>
      <c r="W531" s="38"/>
      <c r="X531" s="38"/>
      <c r="Y531" s="38"/>
      <c r="Z531" s="38"/>
      <c r="AA531" s="38"/>
      <c r="AB531" s="38"/>
      <c r="AC531" s="38"/>
      <c r="AD531" s="38"/>
      <c r="AE531" s="38"/>
      <c r="AR531" s="232" t="s">
        <v>254</v>
      </c>
      <c r="AT531" s="232" t="s">
        <v>255</v>
      </c>
      <c r="AU531" s="232" t="s">
        <v>86</v>
      </c>
      <c r="AY531" s="17" t="s">
        <v>251</v>
      </c>
      <c r="BE531" s="233">
        <f>IF(N531="základní",J531,0)</f>
        <v>0</v>
      </c>
      <c r="BF531" s="233">
        <f>IF(N531="snížená",J531,0)</f>
        <v>0</v>
      </c>
      <c r="BG531" s="233">
        <f>IF(N531="zákl. přenesená",J531,0)</f>
        <v>0</v>
      </c>
      <c r="BH531" s="233">
        <f>IF(N531="sníž. přenesená",J531,0)</f>
        <v>0</v>
      </c>
      <c r="BI531" s="233">
        <f>IF(N531="nulová",J531,0)</f>
        <v>0</v>
      </c>
      <c r="BJ531" s="17" t="s">
        <v>84</v>
      </c>
      <c r="BK531" s="233">
        <f>ROUND(I531*H531,2)</f>
        <v>0</v>
      </c>
      <c r="BL531" s="17" t="s">
        <v>254</v>
      </c>
      <c r="BM531" s="232" t="s">
        <v>3716</v>
      </c>
    </row>
    <row r="532" s="2" customFormat="1">
      <c r="A532" s="38"/>
      <c r="B532" s="39"/>
      <c r="C532" s="40"/>
      <c r="D532" s="234" t="s">
        <v>260</v>
      </c>
      <c r="E532" s="40"/>
      <c r="F532" s="235" t="s">
        <v>2007</v>
      </c>
      <c r="G532" s="40"/>
      <c r="H532" s="40"/>
      <c r="I532" s="236"/>
      <c r="J532" s="40"/>
      <c r="K532" s="40"/>
      <c r="L532" s="44"/>
      <c r="M532" s="237"/>
      <c r="N532" s="238"/>
      <c r="O532" s="91"/>
      <c r="P532" s="91"/>
      <c r="Q532" s="91"/>
      <c r="R532" s="91"/>
      <c r="S532" s="91"/>
      <c r="T532" s="92"/>
      <c r="U532" s="38"/>
      <c r="V532" s="38"/>
      <c r="W532" s="38"/>
      <c r="X532" s="38"/>
      <c r="Y532" s="38"/>
      <c r="Z532" s="38"/>
      <c r="AA532" s="38"/>
      <c r="AB532" s="38"/>
      <c r="AC532" s="38"/>
      <c r="AD532" s="38"/>
      <c r="AE532" s="38"/>
      <c r="AT532" s="17" t="s">
        <v>260</v>
      </c>
      <c r="AU532" s="17" t="s">
        <v>86</v>
      </c>
    </row>
    <row r="533" s="2" customFormat="1">
      <c r="A533" s="38"/>
      <c r="B533" s="39"/>
      <c r="C533" s="40"/>
      <c r="D533" s="240" t="s">
        <v>274</v>
      </c>
      <c r="E533" s="40"/>
      <c r="F533" s="241" t="s">
        <v>2008</v>
      </c>
      <c r="G533" s="40"/>
      <c r="H533" s="40"/>
      <c r="I533" s="236"/>
      <c r="J533" s="40"/>
      <c r="K533" s="40"/>
      <c r="L533" s="44"/>
      <c r="M533" s="237"/>
      <c r="N533" s="238"/>
      <c r="O533" s="91"/>
      <c r="P533" s="91"/>
      <c r="Q533" s="91"/>
      <c r="R533" s="91"/>
      <c r="S533" s="91"/>
      <c r="T533" s="92"/>
      <c r="U533" s="38"/>
      <c r="V533" s="38"/>
      <c r="W533" s="38"/>
      <c r="X533" s="38"/>
      <c r="Y533" s="38"/>
      <c r="Z533" s="38"/>
      <c r="AA533" s="38"/>
      <c r="AB533" s="38"/>
      <c r="AC533" s="38"/>
      <c r="AD533" s="38"/>
      <c r="AE533" s="38"/>
      <c r="AT533" s="17" t="s">
        <v>274</v>
      </c>
      <c r="AU533" s="17" t="s">
        <v>86</v>
      </c>
    </row>
    <row r="534" s="12" customFormat="1">
      <c r="A534" s="12"/>
      <c r="B534" s="242"/>
      <c r="C534" s="243"/>
      <c r="D534" s="234" t="s">
        <v>276</v>
      </c>
      <c r="E534" s="244" t="s">
        <v>1</v>
      </c>
      <c r="F534" s="245" t="s">
        <v>752</v>
      </c>
      <c r="G534" s="243"/>
      <c r="H534" s="246">
        <v>220.39699999999999</v>
      </c>
      <c r="I534" s="247"/>
      <c r="J534" s="243"/>
      <c r="K534" s="243"/>
      <c r="L534" s="248"/>
      <c r="M534" s="249"/>
      <c r="N534" s="250"/>
      <c r="O534" s="250"/>
      <c r="P534" s="250"/>
      <c r="Q534" s="250"/>
      <c r="R534" s="250"/>
      <c r="S534" s="250"/>
      <c r="T534" s="251"/>
      <c r="U534" s="12"/>
      <c r="V534" s="12"/>
      <c r="W534" s="12"/>
      <c r="X534" s="12"/>
      <c r="Y534" s="12"/>
      <c r="Z534" s="12"/>
      <c r="AA534" s="12"/>
      <c r="AB534" s="12"/>
      <c r="AC534" s="12"/>
      <c r="AD534" s="12"/>
      <c r="AE534" s="12"/>
      <c r="AT534" s="252" t="s">
        <v>276</v>
      </c>
      <c r="AU534" s="252" t="s">
        <v>86</v>
      </c>
      <c r="AV534" s="12" t="s">
        <v>86</v>
      </c>
      <c r="AW534" s="12" t="s">
        <v>32</v>
      </c>
      <c r="AX534" s="12" t="s">
        <v>84</v>
      </c>
      <c r="AY534" s="252" t="s">
        <v>251</v>
      </c>
    </row>
    <row r="535" s="11" customFormat="1" ht="25.92" customHeight="1">
      <c r="A535" s="11"/>
      <c r="B535" s="206"/>
      <c r="C535" s="207"/>
      <c r="D535" s="208" t="s">
        <v>75</v>
      </c>
      <c r="E535" s="209" t="s">
        <v>1133</v>
      </c>
      <c r="F535" s="209" t="s">
        <v>2017</v>
      </c>
      <c r="G535" s="207"/>
      <c r="H535" s="207"/>
      <c r="I535" s="210"/>
      <c r="J535" s="211">
        <f>BK535</f>
        <v>0</v>
      </c>
      <c r="K535" s="207"/>
      <c r="L535" s="212"/>
      <c r="M535" s="213"/>
      <c r="N535" s="214"/>
      <c r="O535" s="214"/>
      <c r="P535" s="215">
        <f>P536</f>
        <v>0</v>
      </c>
      <c r="Q535" s="214"/>
      <c r="R535" s="215">
        <f>R536</f>
        <v>0</v>
      </c>
      <c r="S535" s="214"/>
      <c r="T535" s="216">
        <f>T536</f>
        <v>0</v>
      </c>
      <c r="U535" s="11"/>
      <c r="V535" s="11"/>
      <c r="W535" s="11"/>
      <c r="X535" s="11"/>
      <c r="Y535" s="11"/>
      <c r="Z535" s="11"/>
      <c r="AA535" s="11"/>
      <c r="AB535" s="11"/>
      <c r="AC535" s="11"/>
      <c r="AD535" s="11"/>
      <c r="AE535" s="11"/>
      <c r="AR535" s="217" t="s">
        <v>84</v>
      </c>
      <c r="AT535" s="218" t="s">
        <v>75</v>
      </c>
      <c r="AU535" s="218" t="s">
        <v>76</v>
      </c>
      <c r="AY535" s="217" t="s">
        <v>251</v>
      </c>
      <c r="BK535" s="219">
        <f>BK536</f>
        <v>0</v>
      </c>
    </row>
    <row r="536" s="11" customFormat="1" ht="22.8" customHeight="1">
      <c r="A536" s="11"/>
      <c r="B536" s="206"/>
      <c r="C536" s="207"/>
      <c r="D536" s="208" t="s">
        <v>75</v>
      </c>
      <c r="E536" s="272" t="s">
        <v>2009</v>
      </c>
      <c r="F536" s="272" t="s">
        <v>2010</v>
      </c>
      <c r="G536" s="207"/>
      <c r="H536" s="207"/>
      <c r="I536" s="210"/>
      <c r="J536" s="273">
        <f>BK536</f>
        <v>0</v>
      </c>
      <c r="K536" s="207"/>
      <c r="L536" s="212"/>
      <c r="M536" s="213"/>
      <c r="N536" s="214"/>
      <c r="O536" s="214"/>
      <c r="P536" s="215">
        <f>SUM(P537:P539)</f>
        <v>0</v>
      </c>
      <c r="Q536" s="214"/>
      <c r="R536" s="215">
        <f>SUM(R537:R539)</f>
        <v>0</v>
      </c>
      <c r="S536" s="214"/>
      <c r="T536" s="216">
        <f>SUM(T537:T539)</f>
        <v>0</v>
      </c>
      <c r="U536" s="11"/>
      <c r="V536" s="11"/>
      <c r="W536" s="11"/>
      <c r="X536" s="11"/>
      <c r="Y536" s="11"/>
      <c r="Z536" s="11"/>
      <c r="AA536" s="11"/>
      <c r="AB536" s="11"/>
      <c r="AC536" s="11"/>
      <c r="AD536" s="11"/>
      <c r="AE536" s="11"/>
      <c r="AR536" s="217" t="s">
        <v>84</v>
      </c>
      <c r="AT536" s="218" t="s">
        <v>75</v>
      </c>
      <c r="AU536" s="218" t="s">
        <v>84</v>
      </c>
      <c r="AY536" s="217" t="s">
        <v>251</v>
      </c>
      <c r="BK536" s="219">
        <f>SUM(BK537:BK539)</f>
        <v>0</v>
      </c>
    </row>
    <row r="537" s="2" customFormat="1" ht="33" customHeight="1">
      <c r="A537" s="38"/>
      <c r="B537" s="39"/>
      <c r="C537" s="220" t="s">
        <v>1747</v>
      </c>
      <c r="D537" s="220" t="s">
        <v>255</v>
      </c>
      <c r="E537" s="221" t="s">
        <v>2012</v>
      </c>
      <c r="F537" s="222" t="s">
        <v>2013</v>
      </c>
      <c r="G537" s="223" t="s">
        <v>681</v>
      </c>
      <c r="H537" s="224">
        <v>441.72699999999998</v>
      </c>
      <c r="I537" s="225"/>
      <c r="J537" s="226">
        <f>ROUND(I537*H537,2)</f>
        <v>0</v>
      </c>
      <c r="K537" s="227"/>
      <c r="L537" s="44"/>
      <c r="M537" s="228" t="s">
        <v>1</v>
      </c>
      <c r="N537" s="229" t="s">
        <v>41</v>
      </c>
      <c r="O537" s="91"/>
      <c r="P537" s="230">
        <f>O537*H537</f>
        <v>0</v>
      </c>
      <c r="Q537" s="230">
        <v>0</v>
      </c>
      <c r="R537" s="230">
        <f>Q537*H537</f>
        <v>0</v>
      </c>
      <c r="S537" s="230">
        <v>0</v>
      </c>
      <c r="T537" s="231">
        <f>S537*H537</f>
        <v>0</v>
      </c>
      <c r="U537" s="38"/>
      <c r="V537" s="38"/>
      <c r="W537" s="38"/>
      <c r="X537" s="38"/>
      <c r="Y537" s="38"/>
      <c r="Z537" s="38"/>
      <c r="AA537" s="38"/>
      <c r="AB537" s="38"/>
      <c r="AC537" s="38"/>
      <c r="AD537" s="38"/>
      <c r="AE537" s="38"/>
      <c r="AR537" s="232" t="s">
        <v>254</v>
      </c>
      <c r="AT537" s="232" t="s">
        <v>255</v>
      </c>
      <c r="AU537" s="232" t="s">
        <v>86</v>
      </c>
      <c r="AY537" s="17" t="s">
        <v>251</v>
      </c>
      <c r="BE537" s="233">
        <f>IF(N537="základní",J537,0)</f>
        <v>0</v>
      </c>
      <c r="BF537" s="233">
        <f>IF(N537="snížená",J537,0)</f>
        <v>0</v>
      </c>
      <c r="BG537" s="233">
        <f>IF(N537="zákl. přenesená",J537,0)</f>
        <v>0</v>
      </c>
      <c r="BH537" s="233">
        <f>IF(N537="sníž. přenesená",J537,0)</f>
        <v>0</v>
      </c>
      <c r="BI537" s="233">
        <f>IF(N537="nulová",J537,0)</f>
        <v>0</v>
      </c>
      <c r="BJ537" s="17" t="s">
        <v>84</v>
      </c>
      <c r="BK537" s="233">
        <f>ROUND(I537*H537,2)</f>
        <v>0</v>
      </c>
      <c r="BL537" s="17" t="s">
        <v>254</v>
      </c>
      <c r="BM537" s="232" t="s">
        <v>3717</v>
      </c>
    </row>
    <row r="538" s="2" customFormat="1">
      <c r="A538" s="38"/>
      <c r="B538" s="39"/>
      <c r="C538" s="40"/>
      <c r="D538" s="234" t="s">
        <v>260</v>
      </c>
      <c r="E538" s="40"/>
      <c r="F538" s="235" t="s">
        <v>2015</v>
      </c>
      <c r="G538" s="40"/>
      <c r="H538" s="40"/>
      <c r="I538" s="236"/>
      <c r="J538" s="40"/>
      <c r="K538" s="40"/>
      <c r="L538" s="44"/>
      <c r="M538" s="237"/>
      <c r="N538" s="238"/>
      <c r="O538" s="91"/>
      <c r="P538" s="91"/>
      <c r="Q538" s="91"/>
      <c r="R538" s="91"/>
      <c r="S538" s="91"/>
      <c r="T538" s="92"/>
      <c r="U538" s="38"/>
      <c r="V538" s="38"/>
      <c r="W538" s="38"/>
      <c r="X538" s="38"/>
      <c r="Y538" s="38"/>
      <c r="Z538" s="38"/>
      <c r="AA538" s="38"/>
      <c r="AB538" s="38"/>
      <c r="AC538" s="38"/>
      <c r="AD538" s="38"/>
      <c r="AE538" s="38"/>
      <c r="AT538" s="17" t="s">
        <v>260</v>
      </c>
      <c r="AU538" s="17" t="s">
        <v>86</v>
      </c>
    </row>
    <row r="539" s="2" customFormat="1">
      <c r="A539" s="38"/>
      <c r="B539" s="39"/>
      <c r="C539" s="40"/>
      <c r="D539" s="240" t="s">
        <v>274</v>
      </c>
      <c r="E539" s="40"/>
      <c r="F539" s="241" t="s">
        <v>2016</v>
      </c>
      <c r="G539" s="40"/>
      <c r="H539" s="40"/>
      <c r="I539" s="236"/>
      <c r="J539" s="40"/>
      <c r="K539" s="40"/>
      <c r="L539" s="44"/>
      <c r="M539" s="263"/>
      <c r="N539" s="264"/>
      <c r="O539" s="265"/>
      <c r="P539" s="265"/>
      <c r="Q539" s="265"/>
      <c r="R539" s="265"/>
      <c r="S539" s="265"/>
      <c r="T539" s="266"/>
      <c r="U539" s="38"/>
      <c r="V539" s="38"/>
      <c r="W539" s="38"/>
      <c r="X539" s="38"/>
      <c r="Y539" s="38"/>
      <c r="Z539" s="38"/>
      <c r="AA539" s="38"/>
      <c r="AB539" s="38"/>
      <c r="AC539" s="38"/>
      <c r="AD539" s="38"/>
      <c r="AE539" s="38"/>
      <c r="AT539" s="17" t="s">
        <v>274</v>
      </c>
      <c r="AU539" s="17" t="s">
        <v>86</v>
      </c>
    </row>
    <row r="540" s="2" customFormat="1" ht="6.96" customHeight="1">
      <c r="A540" s="38"/>
      <c r="B540" s="66"/>
      <c r="C540" s="67"/>
      <c r="D540" s="67"/>
      <c r="E540" s="67"/>
      <c r="F540" s="67"/>
      <c r="G540" s="67"/>
      <c r="H540" s="67"/>
      <c r="I540" s="67"/>
      <c r="J540" s="67"/>
      <c r="K540" s="67"/>
      <c r="L540" s="44"/>
      <c r="M540" s="38"/>
      <c r="O540" s="38"/>
      <c r="P540" s="38"/>
      <c r="Q540" s="38"/>
      <c r="R540" s="38"/>
      <c r="S540" s="38"/>
      <c r="T540" s="38"/>
      <c r="U540" s="38"/>
      <c r="V540" s="38"/>
      <c r="W540" s="38"/>
      <c r="X540" s="38"/>
      <c r="Y540" s="38"/>
      <c r="Z540" s="38"/>
      <c r="AA540" s="38"/>
      <c r="AB540" s="38"/>
      <c r="AC540" s="38"/>
      <c r="AD540" s="38"/>
      <c r="AE540" s="38"/>
    </row>
  </sheetData>
  <sheetProtection sheet="1" autoFilter="0" formatColumns="0" formatRows="0" objects="1" scenarios="1" spinCount="100000" saltValue="LUA33gXK3/ACZu5SgP1+ZnXd3Vo8JVX2+0L/kNSNStHqXvylgqM+RYumXu3o9CsFzkE61Xf7VuWktpwSA5sp4w==" hashValue="1l6tClHsm8YEW4pxVjgY2Lbg4qtbO/WR1/9XukcWoDtInVi3AD3XPP8gAcy7EEiaABOLZTyxAJcTWOBgo+70Ug==" algorithmName="SHA-512" password="CC35"/>
  <autoFilter ref="C125:K539"/>
  <mergeCells count="9">
    <mergeCell ref="E7:H7"/>
    <mergeCell ref="E9:H9"/>
    <mergeCell ref="E18:H18"/>
    <mergeCell ref="E27:H27"/>
    <mergeCell ref="E85:H85"/>
    <mergeCell ref="E87:H87"/>
    <mergeCell ref="E116:H116"/>
    <mergeCell ref="E118:H118"/>
    <mergeCell ref="L2:V2"/>
  </mergeCells>
  <hyperlinks>
    <hyperlink ref="F131" r:id="rId1" display="https://podminky.urs.cz/item/CS_URS_2024_02/113106023"/>
    <hyperlink ref="F135" r:id="rId2" display="https://podminky.urs.cz/item/CS_URS_2024_02/113107164"/>
    <hyperlink ref="F140" r:id="rId3" display="https://podminky.urs.cz/item/CS_URS_2024_02/113107182"/>
    <hyperlink ref="F145" r:id="rId4" display="https://podminky.urs.cz/item/CS_URS_2024_02/113107323"/>
    <hyperlink ref="F151" r:id="rId5" display="https://podminky.urs.cz/item/CS_URS_2024_02/113107342"/>
    <hyperlink ref="F155" r:id="rId6" display="https://podminky.urs.cz/item/CS_URS_2024_02/113154513"/>
    <hyperlink ref="F159" r:id="rId7" display="https://podminky.urs.cz/item/CS_URS_2024_02/113201111"/>
    <hyperlink ref="F163" r:id="rId8" display="https://podminky.urs.cz/item/CS_URS_2023_01/113202111"/>
    <hyperlink ref="F167" r:id="rId9" display="https://podminky.urs.cz/item/CS_URS_2024_02/113203111"/>
    <hyperlink ref="F171" r:id="rId10" display="https://podminky.urs.cz/item/CS_URS_2024_02/122251106"/>
    <hyperlink ref="F178" r:id="rId11" display="https://podminky.urs.cz/item/CS_URS_2024_02/132251103"/>
    <hyperlink ref="F184" r:id="rId12" display="https://podminky.urs.cz/item/CS_URS_2024_01/133212811"/>
    <hyperlink ref="F188" r:id="rId13" display="https://podminky.urs.cz/item/CS_URS_2022_01/162751117"/>
    <hyperlink ref="F196" r:id="rId14" display="https://podminky.urs.cz/item/CS_URS_2024_02/162751119"/>
    <hyperlink ref="F201" r:id="rId15" display="https://podminky.urs.cz/item/CS_URS_2024_02/162751137"/>
    <hyperlink ref="F206" r:id="rId16" display="https://podminky.urs.cz/item/CS_URS_2024_02/162751139"/>
    <hyperlink ref="F211" r:id="rId17" display="https://podminky.urs.cz/item/CS_URS_2024_02/167151111"/>
    <hyperlink ref="F215" r:id="rId18" display="https://podminky.urs.cz/item/CS_URS_2024_02/167151112"/>
    <hyperlink ref="F220" r:id="rId19" display="https://podminky.urs.cz/item/CS_URS_2024_02/171152101"/>
    <hyperlink ref="F225" r:id="rId20" display="https://podminky.urs.cz/item/CS_URS_2024_01/171152111"/>
    <hyperlink ref="F239" r:id="rId21" display="https://podminky.urs.cz/item/CS_URS_2024_02/171201231"/>
    <hyperlink ref="F243" r:id="rId22" display="https://podminky.urs.cz/item/CS_URS_2024_02/171251201"/>
    <hyperlink ref="F247" r:id="rId23" display="https://podminky.urs.cz/item/CS_URS_2023_01/174151101"/>
    <hyperlink ref="F252" r:id="rId24" display="https://podminky.urs.cz/item/CS_URS_2024_01/175111101"/>
    <hyperlink ref="F261" r:id="rId25" display="https://podminky.urs.cz/item/CS_URS_2024_01/175111201"/>
    <hyperlink ref="F268" r:id="rId26" display="https://podminky.urs.cz/item/CS_URS_2024_02/181311103"/>
    <hyperlink ref="F274" r:id="rId27" display="https://podminky.urs.cz/item/CS_URS_2024_02/181411131"/>
    <hyperlink ref="F281" r:id="rId28" display="https://podminky.urs.cz/item/CS_URS_2024_02/181951112"/>
    <hyperlink ref="F287" r:id="rId29" display="https://podminky.urs.cz/item/CS_URS_2024_02/184813521"/>
    <hyperlink ref="F292" r:id="rId30" display="https://podminky.urs.cz/item/CS_URS_2024_02/211531111"/>
    <hyperlink ref="F296" r:id="rId31" display="https://podminky.urs.cz/item/CS_URS_2024_02/211971121"/>
    <hyperlink ref="F303" r:id="rId32" display="https://podminky.urs.cz/item/CS_URS_2024_01/212572121"/>
    <hyperlink ref="F308" r:id="rId33" display="https://podminky.urs.cz/item/CS_URS_2024_02/212752412"/>
    <hyperlink ref="F312" r:id="rId34" display="https://podminky.urs.cz/item/CS_URS_2024_02/213141112"/>
    <hyperlink ref="F322" r:id="rId35" display="https://podminky.urs.cz/item/CS_URS_2024_02/452311141"/>
    <hyperlink ref="F328" r:id="rId36" display="https://podminky.urs.cz/item/CS_URS_2024_02/564851111"/>
    <hyperlink ref="F335" r:id="rId37" display="https://podminky.urs.cz/item/CS_URS_2024_01/564861111"/>
    <hyperlink ref="F342" r:id="rId38" display="https://podminky.urs.cz/item/CS_URS_2024_02/564931412"/>
    <hyperlink ref="F346" r:id="rId39" display="https://podminky.urs.cz/item/CS_URS_2024_02/565166112"/>
    <hyperlink ref="F351" r:id="rId40" display="https://podminky.urs.cz/item/CS_URS_2024_02/569903311"/>
    <hyperlink ref="F356" r:id="rId41" display="https://podminky.urs.cz/item/CS_URS_2024_02/573111112"/>
    <hyperlink ref="F361" r:id="rId42" display="https://podminky.urs.cz/item/CS_URS_2023_02/573231107"/>
    <hyperlink ref="F367" r:id="rId43" display="https://podminky.urs.cz/item/CS_URS_2024_02/573451112"/>
    <hyperlink ref="F371" r:id="rId44" display="https://podminky.urs.cz/item/CS_URS_2024_01/577134111"/>
    <hyperlink ref="F385" r:id="rId45" display="https://podminky.urs.cz/item/CS_URS_2024_01/871310320"/>
    <hyperlink ref="F393" r:id="rId46" display="https://podminky.urs.cz/item/CS_URS_2022_01/877310310"/>
    <hyperlink ref="F403" r:id="rId47" display="https://podminky.urs.cz/item/CS_URS_2024_02/892351111"/>
    <hyperlink ref="F407" r:id="rId48" display="https://podminky.urs.cz/item/CS_URS_2024_02/895941302"/>
    <hyperlink ref="F413" r:id="rId49" display="https://podminky.urs.cz/item/CS_URS_2024_02/895941314"/>
    <hyperlink ref="F419" r:id="rId50" display="https://podminky.urs.cz/item/CS_URS_2024_02/895941321"/>
    <hyperlink ref="F425" r:id="rId51" display="https://podminky.urs.cz/item/CS_URS_2024_02/895941331"/>
    <hyperlink ref="F431" r:id="rId52" display="https://podminky.urs.cz/item/CS_URS_2024_01/899204112"/>
    <hyperlink ref="F440" r:id="rId53" display="https://podminky.urs.cz/item/CS_URS_2024_02/899633151"/>
    <hyperlink ref="F447" r:id="rId54" display="https://podminky.urs.cz/item/CS_URS_2024_02/916111113"/>
    <hyperlink ref="F456" r:id="rId55" display="https://podminky.urs.cz/item/CS_URS_2024_01/916131213"/>
    <hyperlink ref="F473" r:id="rId56" display="https://podminky.urs.cz/item/CS_URS_2024_01/916991121"/>
    <hyperlink ref="F479" r:id="rId57" display="https://podminky.urs.cz/item/CS_URS_2024_01/919735111"/>
    <hyperlink ref="F485" r:id="rId58" display="https://podminky.urs.cz/item/CS_URS_2024_02/935113212"/>
    <hyperlink ref="F492" r:id="rId59" display="https://podminky.urs.cz/item/CS_URS_2024_02/935923216"/>
    <hyperlink ref="F500" r:id="rId60" display="https://podminky.urs.cz/item/CS_URS_2024_02/997013861"/>
    <hyperlink ref="F508" r:id="rId61" display="https://podminky.urs.cz/item/CS_URS_2024_02/997013873"/>
    <hyperlink ref="F514" r:id="rId62" display="https://podminky.urs.cz/item/CS_URS_2024_02/997013875"/>
    <hyperlink ref="F521" r:id="rId63" display="https://podminky.urs.cz/item/CS_URS_2024_02/997211511"/>
    <hyperlink ref="F528" r:id="rId64" display="https://podminky.urs.cz/item/CS_URS_2024_02/997211519"/>
    <hyperlink ref="F533" r:id="rId65" display="https://podminky.urs.cz/item/CS_URS_2024_02/997211611"/>
    <hyperlink ref="F539" r:id="rId66" display="https://podminky.urs.cz/item/CS_URS_2024_02/998225111"/>
  </hyperlinks>
  <pageMargins left="0.39375" right="0.39375" top="0.39375" bottom="0.39375" header="0" footer="0"/>
  <pageSetup paperSize="9" orientation="portrait" blackAndWhite="1" fitToHeight="100"/>
  <headerFooter>
    <oddFooter>&amp;CStrana &amp;P z &amp;N</oddFooter>
  </headerFooter>
  <drawing r:id="rId67"/>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155</v>
      </c>
      <c r="AZ2" s="288" t="s">
        <v>3718</v>
      </c>
      <c r="BA2" s="288" t="s">
        <v>3718</v>
      </c>
      <c r="BB2" s="288" t="s">
        <v>1</v>
      </c>
      <c r="BC2" s="288" t="s">
        <v>3719</v>
      </c>
      <c r="BD2" s="288" t="s">
        <v>86</v>
      </c>
    </row>
    <row r="3" s="1" customFormat="1" ht="6.96" customHeight="1">
      <c r="B3" s="146"/>
      <c r="C3" s="147"/>
      <c r="D3" s="147"/>
      <c r="E3" s="147"/>
      <c r="F3" s="147"/>
      <c r="G3" s="147"/>
      <c r="H3" s="147"/>
      <c r="I3" s="147"/>
      <c r="J3" s="147"/>
      <c r="K3" s="147"/>
      <c r="L3" s="20"/>
      <c r="AT3" s="17" t="s">
        <v>76</v>
      </c>
      <c r="AZ3" s="288" t="s">
        <v>3720</v>
      </c>
      <c r="BA3" s="288" t="s">
        <v>3720</v>
      </c>
      <c r="BB3" s="288" t="s">
        <v>1</v>
      </c>
      <c r="BC3" s="288" t="s">
        <v>3721</v>
      </c>
      <c r="BD3" s="288" t="s">
        <v>86</v>
      </c>
    </row>
    <row r="4" s="1" customFormat="1" ht="24.96" customHeight="1">
      <c r="B4" s="20"/>
      <c r="D4" s="148" t="s">
        <v>222</v>
      </c>
      <c r="L4" s="20"/>
      <c r="M4" s="149" t="s">
        <v>10</v>
      </c>
      <c r="AT4" s="17" t="s">
        <v>4</v>
      </c>
      <c r="AZ4" s="288" t="s">
        <v>3722</v>
      </c>
      <c r="BA4" s="288" t="s">
        <v>3722</v>
      </c>
      <c r="BB4" s="288" t="s">
        <v>1</v>
      </c>
      <c r="BC4" s="288" t="s">
        <v>350</v>
      </c>
      <c r="BD4" s="288" t="s">
        <v>86</v>
      </c>
    </row>
    <row r="5" s="1" customFormat="1" ht="6.96" customHeight="1">
      <c r="B5" s="20"/>
      <c r="L5" s="20"/>
      <c r="AZ5" s="288" t="s">
        <v>3723</v>
      </c>
      <c r="BA5" s="288" t="s">
        <v>3723</v>
      </c>
      <c r="BB5" s="288" t="s">
        <v>1</v>
      </c>
      <c r="BC5" s="288" t="s">
        <v>3724</v>
      </c>
      <c r="BD5" s="288" t="s">
        <v>86</v>
      </c>
    </row>
    <row r="6" s="1" customFormat="1" ht="12" customHeight="1">
      <c r="B6" s="20"/>
      <c r="D6" s="150" t="s">
        <v>16</v>
      </c>
      <c r="L6" s="20"/>
      <c r="AZ6" s="288" t="s">
        <v>3725</v>
      </c>
      <c r="BA6" s="288" t="s">
        <v>3725</v>
      </c>
      <c r="BB6" s="288" t="s">
        <v>1</v>
      </c>
      <c r="BC6" s="288" t="s">
        <v>3726</v>
      </c>
      <c r="BD6" s="288" t="s">
        <v>86</v>
      </c>
    </row>
    <row r="7" s="1" customFormat="1" ht="26.25" customHeight="1">
      <c r="B7" s="20"/>
      <c r="E7" s="151" t="str">
        <f>'Rekapitulace stavby'!K6</f>
        <v>Vybudování komunikací a inženýrských sítí v lokalitě Berlín 2, Frýdek-Místek</v>
      </c>
      <c r="F7" s="150"/>
      <c r="G7" s="150"/>
      <c r="H7" s="150"/>
      <c r="L7" s="20"/>
      <c r="AZ7" s="288" t="s">
        <v>3727</v>
      </c>
      <c r="BA7" s="288" t="s">
        <v>3727</v>
      </c>
      <c r="BB7" s="288" t="s">
        <v>1</v>
      </c>
      <c r="BC7" s="288" t="s">
        <v>311</v>
      </c>
      <c r="BD7" s="288" t="s">
        <v>86</v>
      </c>
    </row>
    <row r="8" s="2" customFormat="1" ht="12" customHeight="1">
      <c r="A8" s="38"/>
      <c r="B8" s="44"/>
      <c r="C8" s="38"/>
      <c r="D8" s="150" t="s">
        <v>223</v>
      </c>
      <c r="E8" s="38"/>
      <c r="F8" s="38"/>
      <c r="G8" s="38"/>
      <c r="H8" s="38"/>
      <c r="I8" s="38"/>
      <c r="J8" s="38"/>
      <c r="K8" s="38"/>
      <c r="L8" s="63"/>
      <c r="S8" s="38"/>
      <c r="T8" s="38"/>
      <c r="U8" s="38"/>
      <c r="V8" s="38"/>
      <c r="W8" s="38"/>
      <c r="X8" s="38"/>
      <c r="Y8" s="38"/>
      <c r="Z8" s="38"/>
      <c r="AA8" s="38"/>
      <c r="AB8" s="38"/>
      <c r="AC8" s="38"/>
      <c r="AD8" s="38"/>
      <c r="AE8" s="38"/>
      <c r="AZ8" s="288" t="s">
        <v>3728</v>
      </c>
      <c r="BA8" s="288" t="s">
        <v>3728</v>
      </c>
      <c r="BB8" s="288" t="s">
        <v>1</v>
      </c>
      <c r="BC8" s="288" t="s">
        <v>1628</v>
      </c>
      <c r="BD8" s="288" t="s">
        <v>86</v>
      </c>
    </row>
    <row r="9" s="2" customFormat="1" ht="16.5" customHeight="1">
      <c r="A9" s="38"/>
      <c r="B9" s="44"/>
      <c r="C9" s="38"/>
      <c r="D9" s="38"/>
      <c r="E9" s="152" t="s">
        <v>3729</v>
      </c>
      <c r="F9" s="38"/>
      <c r="G9" s="38"/>
      <c r="H9" s="38"/>
      <c r="I9" s="38"/>
      <c r="J9" s="38"/>
      <c r="K9" s="38"/>
      <c r="L9" s="63"/>
      <c r="S9" s="38"/>
      <c r="T9" s="38"/>
      <c r="U9" s="38"/>
      <c r="V9" s="38"/>
      <c r="W9" s="38"/>
      <c r="X9" s="38"/>
      <c r="Y9" s="38"/>
      <c r="Z9" s="38"/>
      <c r="AA9" s="38"/>
      <c r="AB9" s="38"/>
      <c r="AC9" s="38"/>
      <c r="AD9" s="38"/>
      <c r="AE9" s="38"/>
      <c r="AZ9" s="288" t="s">
        <v>3730</v>
      </c>
      <c r="BA9" s="288" t="s">
        <v>3730</v>
      </c>
      <c r="BB9" s="288" t="s">
        <v>1</v>
      </c>
      <c r="BC9" s="288" t="s">
        <v>1636</v>
      </c>
      <c r="BD9" s="288" t="s">
        <v>86</v>
      </c>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c r="AZ10" s="288" t="s">
        <v>3731</v>
      </c>
      <c r="BA10" s="288" t="s">
        <v>3731</v>
      </c>
      <c r="BB10" s="288" t="s">
        <v>1</v>
      </c>
      <c r="BC10" s="288" t="s">
        <v>1052</v>
      </c>
      <c r="BD10" s="288" t="s">
        <v>86</v>
      </c>
    </row>
    <row r="11" s="2" customFormat="1" ht="12" customHeight="1">
      <c r="A11" s="38"/>
      <c r="B11" s="44"/>
      <c r="C11" s="38"/>
      <c r="D11" s="150" t="s">
        <v>18</v>
      </c>
      <c r="E11" s="38"/>
      <c r="F11" s="141" t="s">
        <v>1</v>
      </c>
      <c r="G11" s="38"/>
      <c r="H11" s="38"/>
      <c r="I11" s="150" t="s">
        <v>19</v>
      </c>
      <c r="J11" s="141" t="s">
        <v>1</v>
      </c>
      <c r="K11" s="38"/>
      <c r="L11" s="63"/>
      <c r="S11" s="38"/>
      <c r="T11" s="38"/>
      <c r="U11" s="38"/>
      <c r="V11" s="38"/>
      <c r="W11" s="38"/>
      <c r="X11" s="38"/>
      <c r="Y11" s="38"/>
      <c r="Z11" s="38"/>
      <c r="AA11" s="38"/>
      <c r="AB11" s="38"/>
      <c r="AC11" s="38"/>
      <c r="AD11" s="38"/>
      <c r="AE11" s="38"/>
      <c r="AZ11" s="288" t="s">
        <v>3732</v>
      </c>
      <c r="BA11" s="288" t="s">
        <v>3732</v>
      </c>
      <c r="BB11" s="288" t="s">
        <v>1</v>
      </c>
      <c r="BC11" s="288" t="s">
        <v>3733</v>
      </c>
      <c r="BD11" s="288" t="s">
        <v>86</v>
      </c>
    </row>
    <row r="12" s="2" customFormat="1" ht="12" customHeight="1">
      <c r="A12" s="38"/>
      <c r="B12" s="44"/>
      <c r="C12" s="38"/>
      <c r="D12" s="150" t="s">
        <v>20</v>
      </c>
      <c r="E12" s="38"/>
      <c r="F12" s="141" t="s">
        <v>21</v>
      </c>
      <c r="G12" s="38"/>
      <c r="H12" s="38"/>
      <c r="I12" s="150" t="s">
        <v>22</v>
      </c>
      <c r="J12" s="153" t="str">
        <f>'Rekapitulace stavby'!AN8</f>
        <v>12. 5. 2025</v>
      </c>
      <c r="K12" s="38"/>
      <c r="L12" s="63"/>
      <c r="S12" s="38"/>
      <c r="T12" s="38"/>
      <c r="U12" s="38"/>
      <c r="V12" s="38"/>
      <c r="W12" s="38"/>
      <c r="X12" s="38"/>
      <c r="Y12" s="38"/>
      <c r="Z12" s="38"/>
      <c r="AA12" s="38"/>
      <c r="AB12" s="38"/>
      <c r="AC12" s="38"/>
      <c r="AD12" s="38"/>
      <c r="AE12" s="38"/>
      <c r="AZ12" s="288" t="s">
        <v>3734</v>
      </c>
      <c r="BA12" s="288" t="s">
        <v>3734</v>
      </c>
      <c r="BB12" s="288" t="s">
        <v>1</v>
      </c>
      <c r="BC12" s="288" t="s">
        <v>3735</v>
      </c>
      <c r="BD12" s="288" t="s">
        <v>86</v>
      </c>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c r="AZ13" s="288" t="s">
        <v>3736</v>
      </c>
      <c r="BA13" s="288" t="s">
        <v>3736</v>
      </c>
      <c r="BB13" s="288" t="s">
        <v>1</v>
      </c>
      <c r="BC13" s="288" t="s">
        <v>3737</v>
      </c>
      <c r="BD13" s="288" t="s">
        <v>86</v>
      </c>
    </row>
    <row r="14" s="2" customFormat="1" ht="12" customHeight="1">
      <c r="A14" s="38"/>
      <c r="B14" s="44"/>
      <c r="C14" s="38"/>
      <c r="D14" s="150" t="s">
        <v>24</v>
      </c>
      <c r="E14" s="38"/>
      <c r="F14" s="38"/>
      <c r="G14" s="38"/>
      <c r="H14" s="38"/>
      <c r="I14" s="150" t="s">
        <v>25</v>
      </c>
      <c r="J14" s="141" t="s">
        <v>1</v>
      </c>
      <c r="K14" s="38"/>
      <c r="L14" s="63"/>
      <c r="S14" s="38"/>
      <c r="T14" s="38"/>
      <c r="U14" s="38"/>
      <c r="V14" s="38"/>
      <c r="W14" s="38"/>
      <c r="X14" s="38"/>
      <c r="Y14" s="38"/>
      <c r="Z14" s="38"/>
      <c r="AA14" s="38"/>
      <c r="AB14" s="38"/>
      <c r="AC14" s="38"/>
      <c r="AD14" s="38"/>
      <c r="AE14" s="38"/>
      <c r="AZ14" s="288" t="s">
        <v>3738</v>
      </c>
      <c r="BA14" s="288" t="s">
        <v>3738</v>
      </c>
      <c r="BB14" s="288" t="s">
        <v>1</v>
      </c>
      <c r="BC14" s="288" t="s">
        <v>3739</v>
      </c>
      <c r="BD14" s="288" t="s">
        <v>86</v>
      </c>
    </row>
    <row r="15" s="2" customFormat="1" ht="18" customHeight="1">
      <c r="A15" s="38"/>
      <c r="B15" s="44"/>
      <c r="C15" s="38"/>
      <c r="D15" s="38"/>
      <c r="E15" s="141" t="s">
        <v>26</v>
      </c>
      <c r="F15" s="38"/>
      <c r="G15" s="38"/>
      <c r="H15" s="38"/>
      <c r="I15" s="150" t="s">
        <v>27</v>
      </c>
      <c r="J15" s="141" t="s">
        <v>1</v>
      </c>
      <c r="K15" s="38"/>
      <c r="L15" s="63"/>
      <c r="S15" s="38"/>
      <c r="T15" s="38"/>
      <c r="U15" s="38"/>
      <c r="V15" s="38"/>
      <c r="W15" s="38"/>
      <c r="X15" s="38"/>
      <c r="Y15" s="38"/>
      <c r="Z15" s="38"/>
      <c r="AA15" s="38"/>
      <c r="AB15" s="38"/>
      <c r="AC15" s="38"/>
      <c r="AD15" s="38"/>
      <c r="AE15" s="38"/>
      <c r="AZ15" s="288" t="s">
        <v>3740</v>
      </c>
      <c r="BA15" s="288" t="s">
        <v>3740</v>
      </c>
      <c r="BB15" s="288" t="s">
        <v>1</v>
      </c>
      <c r="BC15" s="288" t="s">
        <v>3741</v>
      </c>
      <c r="BD15" s="288" t="s">
        <v>86</v>
      </c>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c r="AZ16" s="288" t="s">
        <v>3742</v>
      </c>
      <c r="BA16" s="288" t="s">
        <v>3742</v>
      </c>
      <c r="BB16" s="288" t="s">
        <v>1</v>
      </c>
      <c r="BC16" s="288" t="s">
        <v>3743</v>
      </c>
      <c r="BD16" s="288" t="s">
        <v>86</v>
      </c>
    </row>
    <row r="17" s="2" customFormat="1" ht="12" customHeight="1">
      <c r="A17" s="38"/>
      <c r="B17" s="44"/>
      <c r="C17" s="38"/>
      <c r="D17" s="150" t="s">
        <v>28</v>
      </c>
      <c r="E17" s="38"/>
      <c r="F17" s="38"/>
      <c r="G17" s="38"/>
      <c r="H17" s="38"/>
      <c r="I17" s="150" t="s">
        <v>25</v>
      </c>
      <c r="J17" s="33" t="str">
        <f>'Rekapitulace stavby'!AN13</f>
        <v>Vyplň údaj</v>
      </c>
      <c r="K17" s="38"/>
      <c r="L17" s="63"/>
      <c r="S17" s="38"/>
      <c r="T17" s="38"/>
      <c r="U17" s="38"/>
      <c r="V17" s="38"/>
      <c r="W17" s="38"/>
      <c r="X17" s="38"/>
      <c r="Y17" s="38"/>
      <c r="Z17" s="38"/>
      <c r="AA17" s="38"/>
      <c r="AB17" s="38"/>
      <c r="AC17" s="38"/>
      <c r="AD17" s="38"/>
      <c r="AE17" s="38"/>
      <c r="AZ17" s="288" t="s">
        <v>3744</v>
      </c>
      <c r="BA17" s="288" t="s">
        <v>3744</v>
      </c>
      <c r="BB17" s="288" t="s">
        <v>1</v>
      </c>
      <c r="BC17" s="288" t="s">
        <v>1644</v>
      </c>
      <c r="BD17" s="288" t="s">
        <v>86</v>
      </c>
    </row>
    <row r="18" s="2" customFormat="1" ht="18" customHeight="1">
      <c r="A18" s="38"/>
      <c r="B18" s="44"/>
      <c r="C18" s="38"/>
      <c r="D18" s="38"/>
      <c r="E18" s="33" t="str">
        <f>'Rekapitulace stavby'!E14</f>
        <v>Vyplň údaj</v>
      </c>
      <c r="F18" s="141"/>
      <c r="G18" s="141"/>
      <c r="H18" s="141"/>
      <c r="I18" s="150" t="s">
        <v>27</v>
      </c>
      <c r="J18" s="33" t="str">
        <f>'Rekapitulace stavby'!AN14</f>
        <v>Vyplň údaj</v>
      </c>
      <c r="K18" s="38"/>
      <c r="L18" s="63"/>
      <c r="S18" s="38"/>
      <c r="T18" s="38"/>
      <c r="U18" s="38"/>
      <c r="V18" s="38"/>
      <c r="W18" s="38"/>
      <c r="X18" s="38"/>
      <c r="Y18" s="38"/>
      <c r="Z18" s="38"/>
      <c r="AA18" s="38"/>
      <c r="AB18" s="38"/>
      <c r="AC18" s="38"/>
      <c r="AD18" s="38"/>
      <c r="AE18" s="38"/>
      <c r="AZ18" s="288" t="s">
        <v>3745</v>
      </c>
      <c r="BA18" s="288" t="s">
        <v>3745</v>
      </c>
      <c r="BB18" s="288" t="s">
        <v>1</v>
      </c>
      <c r="BC18" s="288" t="s">
        <v>1023</v>
      </c>
      <c r="BD18" s="288" t="s">
        <v>86</v>
      </c>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c r="AZ19" s="288" t="s">
        <v>3746</v>
      </c>
      <c r="BA19" s="288" t="s">
        <v>3746</v>
      </c>
      <c r="BB19" s="288" t="s">
        <v>1</v>
      </c>
      <c r="BC19" s="288" t="s">
        <v>3747</v>
      </c>
      <c r="BD19" s="288" t="s">
        <v>86</v>
      </c>
    </row>
    <row r="20" s="2" customFormat="1" ht="12" customHeight="1">
      <c r="A20" s="38"/>
      <c r="B20" s="44"/>
      <c r="C20" s="38"/>
      <c r="D20" s="150" t="s">
        <v>30</v>
      </c>
      <c r="E20" s="38"/>
      <c r="F20" s="38"/>
      <c r="G20" s="38"/>
      <c r="H20" s="38"/>
      <c r="I20" s="150" t="s">
        <v>25</v>
      </c>
      <c r="J20" s="141" t="s">
        <v>1</v>
      </c>
      <c r="K20" s="38"/>
      <c r="L20" s="63"/>
      <c r="S20" s="38"/>
      <c r="T20" s="38"/>
      <c r="U20" s="38"/>
      <c r="V20" s="38"/>
      <c r="W20" s="38"/>
      <c r="X20" s="38"/>
      <c r="Y20" s="38"/>
      <c r="Z20" s="38"/>
      <c r="AA20" s="38"/>
      <c r="AB20" s="38"/>
      <c r="AC20" s="38"/>
      <c r="AD20" s="38"/>
      <c r="AE20" s="38"/>
      <c r="AZ20" s="288" t="s">
        <v>3748</v>
      </c>
      <c r="BA20" s="288" t="s">
        <v>3748</v>
      </c>
      <c r="BB20" s="288" t="s">
        <v>1</v>
      </c>
      <c r="BC20" s="288" t="s">
        <v>84</v>
      </c>
      <c r="BD20" s="288" t="s">
        <v>86</v>
      </c>
    </row>
    <row r="21" s="2" customFormat="1" ht="18" customHeight="1">
      <c r="A21" s="38"/>
      <c r="B21" s="44"/>
      <c r="C21" s="38"/>
      <c r="D21" s="38"/>
      <c r="E21" s="141" t="s">
        <v>31</v>
      </c>
      <c r="F21" s="38"/>
      <c r="G21" s="38"/>
      <c r="H21" s="38"/>
      <c r="I21" s="150" t="s">
        <v>27</v>
      </c>
      <c r="J21" s="141" t="s">
        <v>1</v>
      </c>
      <c r="K21" s="38"/>
      <c r="L21" s="63"/>
      <c r="S21" s="38"/>
      <c r="T21" s="38"/>
      <c r="U21" s="38"/>
      <c r="V21" s="38"/>
      <c r="W21" s="38"/>
      <c r="X21" s="38"/>
      <c r="Y21" s="38"/>
      <c r="Z21" s="38"/>
      <c r="AA21" s="38"/>
      <c r="AB21" s="38"/>
      <c r="AC21" s="38"/>
      <c r="AD21" s="38"/>
      <c r="AE21" s="38"/>
      <c r="AZ21" s="288" t="s">
        <v>3749</v>
      </c>
      <c r="BA21" s="288" t="s">
        <v>3749</v>
      </c>
      <c r="BB21" s="288" t="s">
        <v>1</v>
      </c>
      <c r="BC21" s="288" t="s">
        <v>84</v>
      </c>
      <c r="BD21" s="288" t="s">
        <v>86</v>
      </c>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c r="AZ22" s="288" t="s">
        <v>3750</v>
      </c>
      <c r="BA22" s="288" t="s">
        <v>3750</v>
      </c>
      <c r="BB22" s="288" t="s">
        <v>1</v>
      </c>
      <c r="BC22" s="288" t="s">
        <v>3751</v>
      </c>
      <c r="BD22" s="288" t="s">
        <v>86</v>
      </c>
    </row>
    <row r="23" s="2" customFormat="1" ht="12" customHeight="1">
      <c r="A23" s="38"/>
      <c r="B23" s="44"/>
      <c r="C23" s="38"/>
      <c r="D23" s="150" t="s">
        <v>33</v>
      </c>
      <c r="E23" s="38"/>
      <c r="F23" s="38"/>
      <c r="G23" s="38"/>
      <c r="H23" s="38"/>
      <c r="I23" s="150" t="s">
        <v>25</v>
      </c>
      <c r="J23" s="141" t="s">
        <v>1</v>
      </c>
      <c r="K23" s="38"/>
      <c r="L23" s="63"/>
      <c r="S23" s="38"/>
      <c r="T23" s="38"/>
      <c r="U23" s="38"/>
      <c r="V23" s="38"/>
      <c r="W23" s="38"/>
      <c r="X23" s="38"/>
      <c r="Y23" s="38"/>
      <c r="Z23" s="38"/>
      <c r="AA23" s="38"/>
      <c r="AB23" s="38"/>
      <c r="AC23" s="38"/>
      <c r="AD23" s="38"/>
      <c r="AE23" s="38"/>
      <c r="AZ23" s="288" t="s">
        <v>3752</v>
      </c>
      <c r="BA23" s="288" t="s">
        <v>3752</v>
      </c>
      <c r="BB23" s="288" t="s">
        <v>1</v>
      </c>
      <c r="BC23" s="288" t="s">
        <v>1015</v>
      </c>
      <c r="BD23" s="288" t="s">
        <v>86</v>
      </c>
    </row>
    <row r="24" s="2" customFormat="1" ht="18" customHeight="1">
      <c r="A24" s="38"/>
      <c r="B24" s="44"/>
      <c r="C24" s="38"/>
      <c r="D24" s="38"/>
      <c r="E24" s="141" t="s">
        <v>3753</v>
      </c>
      <c r="F24" s="38"/>
      <c r="G24" s="38"/>
      <c r="H24" s="38"/>
      <c r="I24" s="150" t="s">
        <v>27</v>
      </c>
      <c r="J24" s="141" t="s">
        <v>1</v>
      </c>
      <c r="K24" s="38"/>
      <c r="L24" s="63"/>
      <c r="S24" s="38"/>
      <c r="T24" s="38"/>
      <c r="U24" s="38"/>
      <c r="V24" s="38"/>
      <c r="W24" s="38"/>
      <c r="X24" s="38"/>
      <c r="Y24" s="38"/>
      <c r="Z24" s="38"/>
      <c r="AA24" s="38"/>
      <c r="AB24" s="38"/>
      <c r="AC24" s="38"/>
      <c r="AD24" s="38"/>
      <c r="AE24" s="38"/>
      <c r="AZ24" s="288" t="s">
        <v>3754</v>
      </c>
      <c r="BA24" s="288" t="s">
        <v>3754</v>
      </c>
      <c r="BB24" s="288" t="s">
        <v>1</v>
      </c>
      <c r="BC24" s="288" t="s">
        <v>350</v>
      </c>
      <c r="BD24" s="288" t="s">
        <v>86</v>
      </c>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c r="AZ25" s="288" t="s">
        <v>3755</v>
      </c>
      <c r="BA25" s="288" t="s">
        <v>3755</v>
      </c>
      <c r="BB25" s="288" t="s">
        <v>1</v>
      </c>
      <c r="BC25" s="288" t="s">
        <v>3756</v>
      </c>
      <c r="BD25" s="288" t="s">
        <v>86</v>
      </c>
    </row>
    <row r="26" s="2" customFormat="1" ht="12" customHeight="1">
      <c r="A26" s="38"/>
      <c r="B26" s="44"/>
      <c r="C26" s="38"/>
      <c r="D26" s="150" t="s">
        <v>35</v>
      </c>
      <c r="E26" s="38"/>
      <c r="F26" s="38"/>
      <c r="G26" s="38"/>
      <c r="H26" s="38"/>
      <c r="I26" s="38"/>
      <c r="J26" s="38"/>
      <c r="K26" s="38"/>
      <c r="L26" s="63"/>
      <c r="S26" s="38"/>
      <c r="T26" s="38"/>
      <c r="U26" s="38"/>
      <c r="V26" s="38"/>
      <c r="W26" s="38"/>
      <c r="X26" s="38"/>
      <c r="Y26" s="38"/>
      <c r="Z26" s="38"/>
      <c r="AA26" s="38"/>
      <c r="AB26" s="38"/>
      <c r="AC26" s="38"/>
      <c r="AD26" s="38"/>
      <c r="AE26" s="38"/>
      <c r="AZ26" s="288" t="s">
        <v>3757</v>
      </c>
      <c r="BA26" s="288" t="s">
        <v>3757</v>
      </c>
      <c r="BB26" s="288" t="s">
        <v>1</v>
      </c>
      <c r="BC26" s="288" t="s">
        <v>3758</v>
      </c>
      <c r="BD26" s="288" t="s">
        <v>86</v>
      </c>
    </row>
    <row r="27" s="8" customFormat="1" ht="16.5" customHeight="1">
      <c r="A27" s="154"/>
      <c r="B27" s="155"/>
      <c r="C27" s="154"/>
      <c r="D27" s="154"/>
      <c r="E27" s="156" t="s">
        <v>1</v>
      </c>
      <c r="F27" s="156"/>
      <c r="G27" s="156"/>
      <c r="H27" s="156"/>
      <c r="I27" s="154"/>
      <c r="J27" s="154"/>
      <c r="K27" s="154"/>
      <c r="L27" s="157"/>
      <c r="S27" s="154"/>
      <c r="T27" s="154"/>
      <c r="U27" s="154"/>
      <c r="V27" s="154"/>
      <c r="W27" s="154"/>
      <c r="X27" s="154"/>
      <c r="Y27" s="154"/>
      <c r="Z27" s="154"/>
      <c r="AA27" s="154"/>
      <c r="AB27" s="154"/>
      <c r="AC27" s="154"/>
      <c r="AD27" s="154"/>
      <c r="AE27" s="154"/>
      <c r="AZ27" s="303" t="s">
        <v>3759</v>
      </c>
      <c r="BA27" s="303" t="s">
        <v>3759</v>
      </c>
      <c r="BB27" s="303" t="s">
        <v>1</v>
      </c>
      <c r="BC27" s="303" t="s">
        <v>3760</v>
      </c>
      <c r="BD27" s="303" t="s">
        <v>86</v>
      </c>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c r="AZ28" s="288" t="s">
        <v>3761</v>
      </c>
      <c r="BA28" s="288" t="s">
        <v>3761</v>
      </c>
      <c r="BB28" s="288" t="s">
        <v>1</v>
      </c>
      <c r="BC28" s="288" t="s">
        <v>3762</v>
      </c>
      <c r="BD28" s="288" t="s">
        <v>86</v>
      </c>
    </row>
    <row r="29" s="2" customFormat="1" ht="6.96" customHeight="1">
      <c r="A29" s="38"/>
      <c r="B29" s="44"/>
      <c r="C29" s="38"/>
      <c r="D29" s="158"/>
      <c r="E29" s="158"/>
      <c r="F29" s="158"/>
      <c r="G29" s="158"/>
      <c r="H29" s="158"/>
      <c r="I29" s="158"/>
      <c r="J29" s="158"/>
      <c r="K29" s="158"/>
      <c r="L29" s="63"/>
      <c r="S29" s="38"/>
      <c r="T29" s="38"/>
      <c r="U29" s="38"/>
      <c r="V29" s="38"/>
      <c r="W29" s="38"/>
      <c r="X29" s="38"/>
      <c r="Y29" s="38"/>
      <c r="Z29" s="38"/>
      <c r="AA29" s="38"/>
      <c r="AB29" s="38"/>
      <c r="AC29" s="38"/>
      <c r="AD29" s="38"/>
      <c r="AE29" s="38"/>
      <c r="AZ29" s="288" t="s">
        <v>3763</v>
      </c>
      <c r="BA29" s="288" t="s">
        <v>3763</v>
      </c>
      <c r="BB29" s="288" t="s">
        <v>1</v>
      </c>
      <c r="BC29" s="288" t="s">
        <v>3764</v>
      </c>
      <c r="BD29" s="288" t="s">
        <v>86</v>
      </c>
    </row>
    <row r="30" s="2" customFormat="1" ht="25.44" customHeight="1">
      <c r="A30" s="38"/>
      <c r="B30" s="44"/>
      <c r="C30" s="38"/>
      <c r="D30" s="159" t="s">
        <v>36</v>
      </c>
      <c r="E30" s="38"/>
      <c r="F30" s="38"/>
      <c r="G30" s="38"/>
      <c r="H30" s="38"/>
      <c r="I30" s="38"/>
      <c r="J30" s="160">
        <f>ROUND(J123, 2)</f>
        <v>0</v>
      </c>
      <c r="K30" s="38"/>
      <c r="L30" s="63"/>
      <c r="S30" s="38"/>
      <c r="T30" s="38"/>
      <c r="U30" s="38"/>
      <c r="V30" s="38"/>
      <c r="W30" s="38"/>
      <c r="X30" s="38"/>
      <c r="Y30" s="38"/>
      <c r="Z30" s="38"/>
      <c r="AA30" s="38"/>
      <c r="AB30" s="38"/>
      <c r="AC30" s="38"/>
      <c r="AD30" s="38"/>
      <c r="AE30" s="38"/>
      <c r="AZ30" s="288" t="s">
        <v>3765</v>
      </c>
      <c r="BA30" s="288" t="s">
        <v>3765</v>
      </c>
      <c r="BB30" s="288" t="s">
        <v>1</v>
      </c>
      <c r="BC30" s="288" t="s">
        <v>3741</v>
      </c>
      <c r="BD30" s="288" t="s">
        <v>86</v>
      </c>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c r="AZ31" s="288" t="s">
        <v>3766</v>
      </c>
      <c r="BA31" s="288" t="s">
        <v>3766</v>
      </c>
      <c r="BB31" s="288" t="s">
        <v>1</v>
      </c>
      <c r="BC31" s="288" t="s">
        <v>1680</v>
      </c>
      <c r="BD31" s="288" t="s">
        <v>86</v>
      </c>
    </row>
    <row r="32" s="2" customFormat="1" ht="14.4" customHeight="1">
      <c r="A32" s="38"/>
      <c r="B32" s="44"/>
      <c r="C32" s="38"/>
      <c r="D32" s="38"/>
      <c r="E32" s="38"/>
      <c r="F32" s="161" t="s">
        <v>38</v>
      </c>
      <c r="G32" s="38"/>
      <c r="H32" s="38"/>
      <c r="I32" s="161" t="s">
        <v>37</v>
      </c>
      <c r="J32" s="161" t="s">
        <v>39</v>
      </c>
      <c r="K32" s="38"/>
      <c r="L32" s="63"/>
      <c r="S32" s="38"/>
      <c r="T32" s="38"/>
      <c r="U32" s="38"/>
      <c r="V32" s="38"/>
      <c r="W32" s="38"/>
      <c r="X32" s="38"/>
      <c r="Y32" s="38"/>
      <c r="Z32" s="38"/>
      <c r="AA32" s="38"/>
      <c r="AB32" s="38"/>
      <c r="AC32" s="38"/>
      <c r="AD32" s="38"/>
      <c r="AE32" s="38"/>
      <c r="AZ32" s="288" t="s">
        <v>3767</v>
      </c>
      <c r="BA32" s="288" t="s">
        <v>3767</v>
      </c>
      <c r="BB32" s="288" t="s">
        <v>1</v>
      </c>
      <c r="BC32" s="288" t="s">
        <v>1845</v>
      </c>
      <c r="BD32" s="288" t="s">
        <v>86</v>
      </c>
    </row>
    <row r="33" s="2" customFormat="1" ht="14.4" customHeight="1">
      <c r="A33" s="38"/>
      <c r="B33" s="44"/>
      <c r="C33" s="38"/>
      <c r="D33" s="162" t="s">
        <v>40</v>
      </c>
      <c r="E33" s="150" t="s">
        <v>41</v>
      </c>
      <c r="F33" s="163">
        <f>ROUND((SUM(BE123:BE611)),  2)</f>
        <v>0</v>
      </c>
      <c r="G33" s="38"/>
      <c r="H33" s="38"/>
      <c r="I33" s="164">
        <v>0.20999999999999999</v>
      </c>
      <c r="J33" s="163">
        <f>ROUND(((SUM(BE123:BE611))*I33),  2)</f>
        <v>0</v>
      </c>
      <c r="K33" s="38"/>
      <c r="L33" s="63"/>
      <c r="S33" s="38"/>
      <c r="T33" s="38"/>
      <c r="U33" s="38"/>
      <c r="V33" s="38"/>
      <c r="W33" s="38"/>
      <c r="X33" s="38"/>
      <c r="Y33" s="38"/>
      <c r="Z33" s="38"/>
      <c r="AA33" s="38"/>
      <c r="AB33" s="38"/>
      <c r="AC33" s="38"/>
      <c r="AD33" s="38"/>
      <c r="AE33" s="38"/>
      <c r="AZ33" s="288" t="s">
        <v>3768</v>
      </c>
      <c r="BA33" s="288" t="s">
        <v>3768</v>
      </c>
      <c r="BB33" s="288" t="s">
        <v>1</v>
      </c>
      <c r="BC33" s="288" t="s">
        <v>3769</v>
      </c>
      <c r="BD33" s="288" t="s">
        <v>86</v>
      </c>
    </row>
    <row r="34" s="2" customFormat="1" ht="14.4" customHeight="1">
      <c r="A34" s="38"/>
      <c r="B34" s="44"/>
      <c r="C34" s="38"/>
      <c r="D34" s="38"/>
      <c r="E34" s="150" t="s">
        <v>42</v>
      </c>
      <c r="F34" s="163">
        <f>ROUND((SUM(BF123:BF611)),  2)</f>
        <v>0</v>
      </c>
      <c r="G34" s="38"/>
      <c r="H34" s="38"/>
      <c r="I34" s="164">
        <v>0.12</v>
      </c>
      <c r="J34" s="163">
        <f>ROUND(((SUM(BF123:BF611))*I34),  2)</f>
        <v>0</v>
      </c>
      <c r="K34" s="38"/>
      <c r="L34" s="63"/>
      <c r="S34" s="38"/>
      <c r="T34" s="38"/>
      <c r="U34" s="38"/>
      <c r="V34" s="38"/>
      <c r="W34" s="38"/>
      <c r="X34" s="38"/>
      <c r="Y34" s="38"/>
      <c r="Z34" s="38"/>
      <c r="AA34" s="38"/>
      <c r="AB34" s="38"/>
      <c r="AC34" s="38"/>
      <c r="AD34" s="38"/>
      <c r="AE34" s="38"/>
      <c r="AZ34" s="288" t="s">
        <v>3770</v>
      </c>
      <c r="BA34" s="288" t="s">
        <v>3770</v>
      </c>
      <c r="BB34" s="288" t="s">
        <v>1</v>
      </c>
      <c r="BC34" s="288" t="s">
        <v>3771</v>
      </c>
      <c r="BD34" s="288" t="s">
        <v>86</v>
      </c>
    </row>
    <row r="35" hidden="1" s="2" customFormat="1" ht="14.4" customHeight="1">
      <c r="A35" s="38"/>
      <c r="B35" s="44"/>
      <c r="C35" s="38"/>
      <c r="D35" s="38"/>
      <c r="E35" s="150" t="s">
        <v>43</v>
      </c>
      <c r="F35" s="163">
        <f>ROUND((SUM(BG123:BG611)),  2)</f>
        <v>0</v>
      </c>
      <c r="G35" s="38"/>
      <c r="H35" s="38"/>
      <c r="I35" s="164">
        <v>0.20999999999999999</v>
      </c>
      <c r="J35" s="163">
        <f>0</f>
        <v>0</v>
      </c>
      <c r="K35" s="38"/>
      <c r="L35" s="63"/>
      <c r="S35" s="38"/>
      <c r="T35" s="38"/>
      <c r="U35" s="38"/>
      <c r="V35" s="38"/>
      <c r="W35" s="38"/>
      <c r="X35" s="38"/>
      <c r="Y35" s="38"/>
      <c r="Z35" s="38"/>
      <c r="AA35" s="38"/>
      <c r="AB35" s="38"/>
      <c r="AC35" s="38"/>
      <c r="AD35" s="38"/>
      <c r="AE35" s="38"/>
      <c r="AZ35" s="288" t="s">
        <v>3772</v>
      </c>
      <c r="BA35" s="288" t="s">
        <v>3772</v>
      </c>
      <c r="BB35" s="288" t="s">
        <v>1</v>
      </c>
      <c r="BC35" s="288" t="s">
        <v>3773</v>
      </c>
      <c r="BD35" s="288" t="s">
        <v>86</v>
      </c>
    </row>
    <row r="36" hidden="1" s="2" customFormat="1" ht="14.4" customHeight="1">
      <c r="A36" s="38"/>
      <c r="B36" s="44"/>
      <c r="C36" s="38"/>
      <c r="D36" s="38"/>
      <c r="E36" s="150" t="s">
        <v>44</v>
      </c>
      <c r="F36" s="163">
        <f>ROUND((SUM(BH123:BH611)),  2)</f>
        <v>0</v>
      </c>
      <c r="G36" s="38"/>
      <c r="H36" s="38"/>
      <c r="I36" s="164">
        <v>0.12</v>
      </c>
      <c r="J36" s="163">
        <f>0</f>
        <v>0</v>
      </c>
      <c r="K36" s="38"/>
      <c r="L36" s="63"/>
      <c r="S36" s="38"/>
      <c r="T36" s="38"/>
      <c r="U36" s="38"/>
      <c r="V36" s="38"/>
      <c r="W36" s="38"/>
      <c r="X36" s="38"/>
      <c r="Y36" s="38"/>
      <c r="Z36" s="38"/>
      <c r="AA36" s="38"/>
      <c r="AB36" s="38"/>
      <c r="AC36" s="38"/>
      <c r="AD36" s="38"/>
      <c r="AE36" s="38"/>
      <c r="AZ36" s="288" t="s">
        <v>3774</v>
      </c>
      <c r="BA36" s="288" t="s">
        <v>3774</v>
      </c>
      <c r="BB36" s="288" t="s">
        <v>1</v>
      </c>
      <c r="BC36" s="288" t="s">
        <v>3775</v>
      </c>
      <c r="BD36" s="288" t="s">
        <v>86</v>
      </c>
    </row>
    <row r="37" hidden="1" s="2" customFormat="1" ht="14.4" customHeight="1">
      <c r="A37" s="38"/>
      <c r="B37" s="44"/>
      <c r="C37" s="38"/>
      <c r="D37" s="38"/>
      <c r="E37" s="150" t="s">
        <v>45</v>
      </c>
      <c r="F37" s="163">
        <f>ROUND((SUM(BI123:BI611)),  2)</f>
        <v>0</v>
      </c>
      <c r="G37" s="38"/>
      <c r="H37" s="38"/>
      <c r="I37" s="164">
        <v>0</v>
      </c>
      <c r="J37" s="163">
        <f>0</f>
        <v>0</v>
      </c>
      <c r="K37" s="38"/>
      <c r="L37" s="63"/>
      <c r="S37" s="38"/>
      <c r="T37" s="38"/>
      <c r="U37" s="38"/>
      <c r="V37" s="38"/>
      <c r="W37" s="38"/>
      <c r="X37" s="38"/>
      <c r="Y37" s="38"/>
      <c r="Z37" s="38"/>
      <c r="AA37" s="38"/>
      <c r="AB37" s="38"/>
      <c r="AC37" s="38"/>
      <c r="AD37" s="38"/>
      <c r="AE37" s="38"/>
      <c r="AZ37" s="288" t="s">
        <v>3776</v>
      </c>
      <c r="BA37" s="288" t="s">
        <v>3776</v>
      </c>
      <c r="BB37" s="288" t="s">
        <v>1</v>
      </c>
      <c r="BC37" s="288" t="s">
        <v>3743</v>
      </c>
      <c r="BD37" s="288" t="s">
        <v>86</v>
      </c>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c r="AZ38" s="288" t="s">
        <v>3777</v>
      </c>
      <c r="BA38" s="288" t="s">
        <v>3777</v>
      </c>
      <c r="BB38" s="288" t="s">
        <v>1</v>
      </c>
      <c r="BC38" s="288" t="s">
        <v>8</v>
      </c>
      <c r="BD38" s="288" t="s">
        <v>86</v>
      </c>
    </row>
    <row r="39" s="2" customFormat="1" ht="25.44" customHeight="1">
      <c r="A39" s="38"/>
      <c r="B39" s="44"/>
      <c r="C39" s="165"/>
      <c r="D39" s="166" t="s">
        <v>46</v>
      </c>
      <c r="E39" s="167"/>
      <c r="F39" s="167"/>
      <c r="G39" s="168" t="s">
        <v>47</v>
      </c>
      <c r="H39" s="169" t="s">
        <v>48</v>
      </c>
      <c r="I39" s="167"/>
      <c r="J39" s="170">
        <f>SUM(J30:J37)</f>
        <v>0</v>
      </c>
      <c r="K39" s="171"/>
      <c r="L39" s="63"/>
      <c r="S39" s="38"/>
      <c r="T39" s="38"/>
      <c r="U39" s="38"/>
      <c r="V39" s="38"/>
      <c r="W39" s="38"/>
      <c r="X39" s="38"/>
      <c r="Y39" s="38"/>
      <c r="Z39" s="38"/>
      <c r="AA39" s="38"/>
      <c r="AB39" s="38"/>
      <c r="AC39" s="38"/>
      <c r="AD39" s="38"/>
      <c r="AE39" s="38"/>
      <c r="AZ39" s="288" t="s">
        <v>3778</v>
      </c>
      <c r="BA39" s="288" t="s">
        <v>3778</v>
      </c>
      <c r="BB39" s="288" t="s">
        <v>1</v>
      </c>
      <c r="BC39" s="288" t="s">
        <v>3779</v>
      </c>
      <c r="BD39" s="288" t="s">
        <v>86</v>
      </c>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c r="AZ40" s="288" t="s">
        <v>3780</v>
      </c>
      <c r="BA40" s="288" t="s">
        <v>3780</v>
      </c>
      <c r="BB40" s="288" t="s">
        <v>1</v>
      </c>
      <c r="BC40" s="288" t="s">
        <v>350</v>
      </c>
      <c r="BD40" s="288" t="s">
        <v>86</v>
      </c>
    </row>
    <row r="41" s="1" customFormat="1" ht="14.4" customHeight="1">
      <c r="B41" s="20"/>
      <c r="L41" s="20"/>
      <c r="AZ41" s="288" t="s">
        <v>3781</v>
      </c>
      <c r="BA41" s="288" t="s">
        <v>3781</v>
      </c>
      <c r="BB41" s="288" t="s">
        <v>1</v>
      </c>
      <c r="BC41" s="288" t="s">
        <v>3782</v>
      </c>
      <c r="BD41" s="288" t="s">
        <v>86</v>
      </c>
    </row>
    <row r="42" s="1" customFormat="1" ht="14.4" customHeight="1">
      <c r="B42" s="20"/>
      <c r="L42" s="20"/>
      <c r="AZ42" s="288" t="s">
        <v>3783</v>
      </c>
      <c r="BA42" s="288" t="s">
        <v>3783</v>
      </c>
      <c r="BB42" s="288" t="s">
        <v>1</v>
      </c>
      <c r="BC42" s="288" t="s">
        <v>3784</v>
      </c>
      <c r="BD42" s="288" t="s">
        <v>86</v>
      </c>
    </row>
    <row r="43" s="1" customFormat="1" ht="14.4" customHeight="1">
      <c r="B43" s="20"/>
      <c r="L43" s="20"/>
      <c r="AZ43" s="288" t="s">
        <v>3785</v>
      </c>
      <c r="BA43" s="288" t="s">
        <v>3785</v>
      </c>
      <c r="BB43" s="288" t="s">
        <v>1</v>
      </c>
      <c r="BC43" s="288" t="s">
        <v>3786</v>
      </c>
      <c r="BD43" s="288" t="s">
        <v>86</v>
      </c>
    </row>
    <row r="44" s="1" customFormat="1" ht="14.4" customHeight="1">
      <c r="B44" s="20"/>
      <c r="L44" s="20"/>
      <c r="AZ44" s="288" t="s">
        <v>3787</v>
      </c>
      <c r="BA44" s="288" t="s">
        <v>3787</v>
      </c>
      <c r="BB44" s="288" t="s">
        <v>1</v>
      </c>
      <c r="BC44" s="288" t="s">
        <v>3788</v>
      </c>
      <c r="BD44" s="288" t="s">
        <v>86</v>
      </c>
    </row>
    <row r="45" s="1" customFormat="1" ht="14.4" customHeight="1">
      <c r="B45" s="20"/>
      <c r="L45" s="20"/>
      <c r="AZ45" s="288" t="s">
        <v>3789</v>
      </c>
      <c r="BA45" s="288" t="s">
        <v>3789</v>
      </c>
      <c r="BB45" s="288" t="s">
        <v>1</v>
      </c>
      <c r="BC45" s="288" t="s">
        <v>3790</v>
      </c>
      <c r="BD45" s="288" t="s">
        <v>86</v>
      </c>
    </row>
    <row r="46" s="1" customFormat="1" ht="14.4" customHeight="1">
      <c r="B46" s="20"/>
      <c r="L46" s="20"/>
      <c r="AZ46" s="288" t="s">
        <v>3791</v>
      </c>
      <c r="BA46" s="288" t="s">
        <v>3791</v>
      </c>
      <c r="BB46" s="288" t="s">
        <v>1</v>
      </c>
      <c r="BC46" s="288" t="s">
        <v>3792</v>
      </c>
      <c r="BD46" s="288" t="s">
        <v>86</v>
      </c>
    </row>
    <row r="47" s="1" customFormat="1" ht="14.4" customHeight="1">
      <c r="B47" s="20"/>
      <c r="L47" s="20"/>
      <c r="AZ47" s="288" t="s">
        <v>3793</v>
      </c>
      <c r="BA47" s="288" t="s">
        <v>3793</v>
      </c>
      <c r="BB47" s="288" t="s">
        <v>1</v>
      </c>
      <c r="BC47" s="288" t="s">
        <v>3794</v>
      </c>
      <c r="BD47" s="288" t="s">
        <v>86</v>
      </c>
    </row>
    <row r="48" s="1" customFormat="1" ht="14.4" customHeight="1">
      <c r="B48" s="20"/>
      <c r="L48" s="20"/>
      <c r="AZ48" s="288" t="s">
        <v>3795</v>
      </c>
      <c r="BA48" s="288" t="s">
        <v>3795</v>
      </c>
      <c r="BB48" s="288" t="s">
        <v>1</v>
      </c>
      <c r="BC48" s="288" t="s">
        <v>3796</v>
      </c>
      <c r="BD48" s="288" t="s">
        <v>86</v>
      </c>
    </row>
    <row r="49" s="1" customFormat="1" ht="14.4" customHeight="1">
      <c r="B49" s="20"/>
      <c r="L49" s="20"/>
      <c r="AZ49" s="288" t="s">
        <v>3797</v>
      </c>
      <c r="BA49" s="288" t="s">
        <v>3797</v>
      </c>
      <c r="BB49" s="288" t="s">
        <v>1</v>
      </c>
      <c r="BC49" s="288" t="s">
        <v>3798</v>
      </c>
      <c r="BD49" s="288" t="s">
        <v>86</v>
      </c>
    </row>
    <row r="50" s="2" customFormat="1" ht="14.4" customHeight="1">
      <c r="B50" s="63"/>
      <c r="D50" s="172" t="s">
        <v>49</v>
      </c>
      <c r="E50" s="173"/>
      <c r="F50" s="173"/>
      <c r="G50" s="172" t="s">
        <v>50</v>
      </c>
      <c r="H50" s="173"/>
      <c r="I50" s="173"/>
      <c r="J50" s="173"/>
      <c r="K50" s="173"/>
      <c r="L50" s="63"/>
      <c r="AZ50" s="288" t="s">
        <v>3799</v>
      </c>
      <c r="BA50" s="288" t="s">
        <v>3799</v>
      </c>
      <c r="BB50" s="288" t="s">
        <v>1</v>
      </c>
      <c r="BC50" s="288" t="s">
        <v>3800</v>
      </c>
      <c r="BD50" s="288" t="s">
        <v>86</v>
      </c>
    </row>
    <row r="51">
      <c r="B51" s="20"/>
      <c r="L51" s="20"/>
      <c r="AZ51" s="288" t="s">
        <v>3801</v>
      </c>
      <c r="BA51" s="288" t="s">
        <v>3801</v>
      </c>
      <c r="BB51" s="288" t="s">
        <v>1</v>
      </c>
      <c r="BC51" s="288" t="s">
        <v>3802</v>
      </c>
      <c r="BD51" s="288" t="s">
        <v>86</v>
      </c>
    </row>
    <row r="52">
      <c r="B52" s="20"/>
      <c r="L52" s="20"/>
      <c r="AZ52" s="288" t="s">
        <v>3803</v>
      </c>
      <c r="BA52" s="288" t="s">
        <v>3803</v>
      </c>
      <c r="BB52" s="288" t="s">
        <v>1</v>
      </c>
      <c r="BC52" s="288" t="s">
        <v>3804</v>
      </c>
      <c r="BD52" s="288" t="s">
        <v>86</v>
      </c>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223</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301.a - DEŠŤOVÁ KANALIZACE-KANALIZACE</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Frýdek-Místek</v>
      </c>
      <c r="G89" s="40"/>
      <c r="H89" s="40"/>
      <c r="I89" s="32" t="s">
        <v>22</v>
      </c>
      <c r="J89" s="79" t="str">
        <f>IF(J12="","",J12)</f>
        <v>12. 5. 2025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5.15" customHeight="1">
      <c r="A91" s="38"/>
      <c r="B91" s="39"/>
      <c r="C91" s="32" t="s">
        <v>24</v>
      </c>
      <c r="D91" s="40"/>
      <c r="E91" s="40"/>
      <c r="F91" s="27" t="str">
        <f>E15</f>
        <v>Statutární město Frýdek-Místek</v>
      </c>
      <c r="G91" s="40"/>
      <c r="H91" s="40"/>
      <c r="I91" s="32" t="s">
        <v>30</v>
      </c>
      <c r="J91" s="36" t="str">
        <f>E21</f>
        <v>DOPRAPLAN s.r.o.</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Ing. Tomáš Janošec</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84" t="s">
        <v>226</v>
      </c>
      <c r="D94" s="185"/>
      <c r="E94" s="185"/>
      <c r="F94" s="185"/>
      <c r="G94" s="185"/>
      <c r="H94" s="185"/>
      <c r="I94" s="185"/>
      <c r="J94" s="186" t="s">
        <v>227</v>
      </c>
      <c r="K94" s="185"/>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87" t="s">
        <v>228</v>
      </c>
      <c r="D96" s="40"/>
      <c r="E96" s="40"/>
      <c r="F96" s="40"/>
      <c r="G96" s="40"/>
      <c r="H96" s="40"/>
      <c r="I96" s="40"/>
      <c r="J96" s="110">
        <f>J123</f>
        <v>0</v>
      </c>
      <c r="K96" s="40"/>
      <c r="L96" s="63"/>
      <c r="S96" s="38"/>
      <c r="T96" s="38"/>
      <c r="U96" s="38"/>
      <c r="V96" s="38"/>
      <c r="W96" s="38"/>
      <c r="X96" s="38"/>
      <c r="Y96" s="38"/>
      <c r="Z96" s="38"/>
      <c r="AA96" s="38"/>
      <c r="AB96" s="38"/>
      <c r="AC96" s="38"/>
      <c r="AD96" s="38"/>
      <c r="AE96" s="38"/>
      <c r="AU96" s="17" t="s">
        <v>229</v>
      </c>
    </row>
    <row r="97" s="9" customFormat="1" ht="24.96" customHeight="1">
      <c r="A97" s="9"/>
      <c r="B97" s="188"/>
      <c r="C97" s="189"/>
      <c r="D97" s="190" t="s">
        <v>1184</v>
      </c>
      <c r="E97" s="191"/>
      <c r="F97" s="191"/>
      <c r="G97" s="191"/>
      <c r="H97" s="191"/>
      <c r="I97" s="191"/>
      <c r="J97" s="192">
        <f>J124</f>
        <v>0</v>
      </c>
      <c r="K97" s="189"/>
      <c r="L97" s="193"/>
      <c r="S97" s="9"/>
      <c r="T97" s="9"/>
      <c r="U97" s="9"/>
      <c r="V97" s="9"/>
      <c r="W97" s="9"/>
      <c r="X97" s="9"/>
      <c r="Y97" s="9"/>
      <c r="Z97" s="9"/>
      <c r="AA97" s="9"/>
      <c r="AB97" s="9"/>
      <c r="AC97" s="9"/>
      <c r="AD97" s="9"/>
      <c r="AE97" s="9"/>
    </row>
    <row r="98" s="9" customFormat="1" ht="24.96" customHeight="1">
      <c r="A98" s="9"/>
      <c r="B98" s="188"/>
      <c r="C98" s="189"/>
      <c r="D98" s="190" t="s">
        <v>1185</v>
      </c>
      <c r="E98" s="191"/>
      <c r="F98" s="191"/>
      <c r="G98" s="191"/>
      <c r="H98" s="191"/>
      <c r="I98" s="191"/>
      <c r="J98" s="192">
        <f>J287</f>
        <v>0</v>
      </c>
      <c r="K98" s="189"/>
      <c r="L98" s="193"/>
      <c r="S98" s="9"/>
      <c r="T98" s="9"/>
      <c r="U98" s="9"/>
      <c r="V98" s="9"/>
      <c r="W98" s="9"/>
      <c r="X98" s="9"/>
      <c r="Y98" s="9"/>
      <c r="Z98" s="9"/>
      <c r="AA98" s="9"/>
      <c r="AB98" s="9"/>
      <c r="AC98" s="9"/>
      <c r="AD98" s="9"/>
      <c r="AE98" s="9"/>
    </row>
    <row r="99" s="9" customFormat="1" ht="24.96" customHeight="1">
      <c r="A99" s="9"/>
      <c r="B99" s="188"/>
      <c r="C99" s="189"/>
      <c r="D99" s="190" t="s">
        <v>3805</v>
      </c>
      <c r="E99" s="191"/>
      <c r="F99" s="191"/>
      <c r="G99" s="191"/>
      <c r="H99" s="191"/>
      <c r="I99" s="191"/>
      <c r="J99" s="192">
        <f>J303</f>
        <v>0</v>
      </c>
      <c r="K99" s="189"/>
      <c r="L99" s="193"/>
      <c r="S99" s="9"/>
      <c r="T99" s="9"/>
      <c r="U99" s="9"/>
      <c r="V99" s="9"/>
      <c r="W99" s="9"/>
      <c r="X99" s="9"/>
      <c r="Y99" s="9"/>
      <c r="Z99" s="9"/>
      <c r="AA99" s="9"/>
      <c r="AB99" s="9"/>
      <c r="AC99" s="9"/>
      <c r="AD99" s="9"/>
      <c r="AE99" s="9"/>
    </row>
    <row r="100" s="9" customFormat="1" ht="24.96" customHeight="1">
      <c r="A100" s="9"/>
      <c r="B100" s="188"/>
      <c r="C100" s="189"/>
      <c r="D100" s="190" t="s">
        <v>3806</v>
      </c>
      <c r="E100" s="191"/>
      <c r="F100" s="191"/>
      <c r="G100" s="191"/>
      <c r="H100" s="191"/>
      <c r="I100" s="191"/>
      <c r="J100" s="192">
        <f>J350</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3807</v>
      </c>
      <c r="E101" s="191"/>
      <c r="F101" s="191"/>
      <c r="G101" s="191"/>
      <c r="H101" s="191"/>
      <c r="I101" s="191"/>
      <c r="J101" s="192">
        <f>J392</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3808</v>
      </c>
      <c r="E102" s="191"/>
      <c r="F102" s="191"/>
      <c r="G102" s="191"/>
      <c r="H102" s="191"/>
      <c r="I102" s="191"/>
      <c r="J102" s="192">
        <f>J405</f>
        <v>0</v>
      </c>
      <c r="K102" s="189"/>
      <c r="L102" s="193"/>
      <c r="S102" s="9"/>
      <c r="T102" s="9"/>
      <c r="U102" s="9"/>
      <c r="V102" s="9"/>
      <c r="W102" s="9"/>
      <c r="X102" s="9"/>
      <c r="Y102" s="9"/>
      <c r="Z102" s="9"/>
      <c r="AA102" s="9"/>
      <c r="AB102" s="9"/>
      <c r="AC102" s="9"/>
      <c r="AD102" s="9"/>
      <c r="AE102" s="9"/>
    </row>
    <row r="103" s="9" customFormat="1" ht="24.96" customHeight="1">
      <c r="A103" s="9"/>
      <c r="B103" s="188"/>
      <c r="C103" s="189"/>
      <c r="D103" s="190" t="s">
        <v>3809</v>
      </c>
      <c r="E103" s="191"/>
      <c r="F103" s="191"/>
      <c r="G103" s="191"/>
      <c r="H103" s="191"/>
      <c r="I103" s="191"/>
      <c r="J103" s="192">
        <f>J600</f>
        <v>0</v>
      </c>
      <c r="K103" s="189"/>
      <c r="L103" s="193"/>
      <c r="S103" s="9"/>
      <c r="T103" s="9"/>
      <c r="U103" s="9"/>
      <c r="V103" s="9"/>
      <c r="W103" s="9"/>
      <c r="X103" s="9"/>
      <c r="Y103" s="9"/>
      <c r="Z103" s="9"/>
      <c r="AA103" s="9"/>
      <c r="AB103" s="9"/>
      <c r="AC103" s="9"/>
      <c r="AD103" s="9"/>
      <c r="AE103" s="9"/>
    </row>
    <row r="104" s="2" customFormat="1" ht="21.84" customHeight="1">
      <c r="A104" s="38"/>
      <c r="B104" s="39"/>
      <c r="C104" s="40"/>
      <c r="D104" s="40"/>
      <c r="E104" s="40"/>
      <c r="F104" s="40"/>
      <c r="G104" s="40"/>
      <c r="H104" s="40"/>
      <c r="I104" s="40"/>
      <c r="J104" s="40"/>
      <c r="K104" s="40"/>
      <c r="L104" s="63"/>
      <c r="S104" s="38"/>
      <c r="T104" s="38"/>
      <c r="U104" s="38"/>
      <c r="V104" s="38"/>
      <c r="W104" s="38"/>
      <c r="X104" s="38"/>
      <c r="Y104" s="38"/>
      <c r="Z104" s="38"/>
      <c r="AA104" s="38"/>
      <c r="AB104" s="38"/>
      <c r="AC104" s="38"/>
      <c r="AD104" s="38"/>
      <c r="AE104" s="38"/>
    </row>
    <row r="105" s="2" customFormat="1" ht="6.96" customHeight="1">
      <c r="A105" s="38"/>
      <c r="B105" s="66"/>
      <c r="C105" s="67"/>
      <c r="D105" s="67"/>
      <c r="E105" s="67"/>
      <c r="F105" s="67"/>
      <c r="G105" s="67"/>
      <c r="H105" s="67"/>
      <c r="I105" s="67"/>
      <c r="J105" s="67"/>
      <c r="K105" s="67"/>
      <c r="L105" s="63"/>
      <c r="S105" s="38"/>
      <c r="T105" s="38"/>
      <c r="U105" s="38"/>
      <c r="V105" s="38"/>
      <c r="W105" s="38"/>
      <c r="X105" s="38"/>
      <c r="Y105" s="38"/>
      <c r="Z105" s="38"/>
      <c r="AA105" s="38"/>
      <c r="AB105" s="38"/>
      <c r="AC105" s="38"/>
      <c r="AD105" s="38"/>
      <c r="AE105" s="38"/>
    </row>
    <row r="109" s="2" customFormat="1" ht="6.96" customHeight="1">
      <c r="A109" s="38"/>
      <c r="B109" s="68"/>
      <c r="C109" s="69"/>
      <c r="D109" s="69"/>
      <c r="E109" s="69"/>
      <c r="F109" s="69"/>
      <c r="G109" s="69"/>
      <c r="H109" s="69"/>
      <c r="I109" s="69"/>
      <c r="J109" s="69"/>
      <c r="K109" s="69"/>
      <c r="L109" s="63"/>
      <c r="S109" s="38"/>
      <c r="T109" s="38"/>
      <c r="U109" s="38"/>
      <c r="V109" s="38"/>
      <c r="W109" s="38"/>
      <c r="X109" s="38"/>
      <c r="Y109" s="38"/>
      <c r="Z109" s="38"/>
      <c r="AA109" s="38"/>
      <c r="AB109" s="38"/>
      <c r="AC109" s="38"/>
      <c r="AD109" s="38"/>
      <c r="AE109" s="38"/>
    </row>
    <row r="110" s="2" customFormat="1" ht="24.96" customHeight="1">
      <c r="A110" s="38"/>
      <c r="B110" s="39"/>
      <c r="C110" s="23" t="s">
        <v>236</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6.96"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16</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26.25" customHeight="1">
      <c r="A113" s="38"/>
      <c r="B113" s="39"/>
      <c r="C113" s="40"/>
      <c r="D113" s="40"/>
      <c r="E113" s="183" t="str">
        <f>E7</f>
        <v>Vybudování komunikací a inženýrských sítí v lokalitě Berlín 2, Frýdek-Místek</v>
      </c>
      <c r="F113" s="32"/>
      <c r="G113" s="32"/>
      <c r="H113" s="32"/>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223</v>
      </c>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6.5" customHeight="1">
      <c r="A115" s="38"/>
      <c r="B115" s="39"/>
      <c r="C115" s="40"/>
      <c r="D115" s="40"/>
      <c r="E115" s="76" t="str">
        <f>E9</f>
        <v>301.a - DEŠŤOVÁ KANALIZACE-KANALIZACE</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6.96" customHeight="1">
      <c r="A116" s="38"/>
      <c r="B116" s="39"/>
      <c r="C116" s="40"/>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2" customHeight="1">
      <c r="A117" s="38"/>
      <c r="B117" s="39"/>
      <c r="C117" s="32" t="s">
        <v>20</v>
      </c>
      <c r="D117" s="40"/>
      <c r="E117" s="40"/>
      <c r="F117" s="27" t="str">
        <f>F12</f>
        <v>Frýdek-Místek</v>
      </c>
      <c r="G117" s="40"/>
      <c r="H117" s="40"/>
      <c r="I117" s="32" t="s">
        <v>22</v>
      </c>
      <c r="J117" s="79" t="str">
        <f>IF(J12="","",J12)</f>
        <v>12. 5. 2025</v>
      </c>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5.15" customHeight="1">
      <c r="A119" s="38"/>
      <c r="B119" s="39"/>
      <c r="C119" s="32" t="s">
        <v>24</v>
      </c>
      <c r="D119" s="40"/>
      <c r="E119" s="40"/>
      <c r="F119" s="27" t="str">
        <f>E15</f>
        <v>Statutární město Frýdek-Místek</v>
      </c>
      <c r="G119" s="40"/>
      <c r="H119" s="40"/>
      <c r="I119" s="32" t="s">
        <v>30</v>
      </c>
      <c r="J119" s="36" t="str">
        <f>E21</f>
        <v>DOPRAPLAN s.r.o.</v>
      </c>
      <c r="K119" s="40"/>
      <c r="L119" s="63"/>
      <c r="S119" s="38"/>
      <c r="T119" s="38"/>
      <c r="U119" s="38"/>
      <c r="V119" s="38"/>
      <c r="W119" s="38"/>
      <c r="X119" s="38"/>
      <c r="Y119" s="38"/>
      <c r="Z119" s="38"/>
      <c r="AA119" s="38"/>
      <c r="AB119" s="38"/>
      <c r="AC119" s="38"/>
      <c r="AD119" s="38"/>
      <c r="AE119" s="38"/>
    </row>
    <row r="120" s="2" customFormat="1" ht="15.15" customHeight="1">
      <c r="A120" s="38"/>
      <c r="B120" s="39"/>
      <c r="C120" s="32" t="s">
        <v>28</v>
      </c>
      <c r="D120" s="40"/>
      <c r="E120" s="40"/>
      <c r="F120" s="27" t="str">
        <f>IF(E18="","",E18)</f>
        <v>Vyplň údaj</v>
      </c>
      <c r="G120" s="40"/>
      <c r="H120" s="40"/>
      <c r="I120" s="32" t="s">
        <v>33</v>
      </c>
      <c r="J120" s="36" t="str">
        <f>E24</f>
        <v>Ing. Tomáš Janošec</v>
      </c>
      <c r="K120" s="40"/>
      <c r="L120" s="63"/>
      <c r="S120" s="38"/>
      <c r="T120" s="38"/>
      <c r="U120" s="38"/>
      <c r="V120" s="38"/>
      <c r="W120" s="38"/>
      <c r="X120" s="38"/>
      <c r="Y120" s="38"/>
      <c r="Z120" s="38"/>
      <c r="AA120" s="38"/>
      <c r="AB120" s="38"/>
      <c r="AC120" s="38"/>
      <c r="AD120" s="38"/>
      <c r="AE120" s="38"/>
    </row>
    <row r="121" s="2" customFormat="1" ht="10.32" customHeight="1">
      <c r="A121" s="38"/>
      <c r="B121" s="39"/>
      <c r="C121" s="40"/>
      <c r="D121" s="40"/>
      <c r="E121" s="40"/>
      <c r="F121" s="40"/>
      <c r="G121" s="40"/>
      <c r="H121" s="40"/>
      <c r="I121" s="40"/>
      <c r="J121" s="40"/>
      <c r="K121" s="40"/>
      <c r="L121" s="63"/>
      <c r="S121" s="38"/>
      <c r="T121" s="38"/>
      <c r="U121" s="38"/>
      <c r="V121" s="38"/>
      <c r="W121" s="38"/>
      <c r="X121" s="38"/>
      <c r="Y121" s="38"/>
      <c r="Z121" s="38"/>
      <c r="AA121" s="38"/>
      <c r="AB121" s="38"/>
      <c r="AC121" s="38"/>
      <c r="AD121" s="38"/>
      <c r="AE121" s="38"/>
    </row>
    <row r="122" s="10" customFormat="1" ht="29.28" customHeight="1">
      <c r="A122" s="194"/>
      <c r="B122" s="195"/>
      <c r="C122" s="196" t="s">
        <v>237</v>
      </c>
      <c r="D122" s="197" t="s">
        <v>61</v>
      </c>
      <c r="E122" s="197" t="s">
        <v>57</v>
      </c>
      <c r="F122" s="197" t="s">
        <v>58</v>
      </c>
      <c r="G122" s="197" t="s">
        <v>238</v>
      </c>
      <c r="H122" s="197" t="s">
        <v>239</v>
      </c>
      <c r="I122" s="197" t="s">
        <v>240</v>
      </c>
      <c r="J122" s="198" t="s">
        <v>227</v>
      </c>
      <c r="K122" s="199" t="s">
        <v>241</v>
      </c>
      <c r="L122" s="200"/>
      <c r="M122" s="100" t="s">
        <v>1</v>
      </c>
      <c r="N122" s="101" t="s">
        <v>40</v>
      </c>
      <c r="O122" s="101" t="s">
        <v>242</v>
      </c>
      <c r="P122" s="101" t="s">
        <v>243</v>
      </c>
      <c r="Q122" s="101" t="s">
        <v>244</v>
      </c>
      <c r="R122" s="101" t="s">
        <v>245</v>
      </c>
      <c r="S122" s="101" t="s">
        <v>246</v>
      </c>
      <c r="T122" s="102" t="s">
        <v>247</v>
      </c>
      <c r="U122" s="194"/>
      <c r="V122" s="194"/>
      <c r="W122" s="194"/>
      <c r="X122" s="194"/>
      <c r="Y122" s="194"/>
      <c r="Z122" s="194"/>
      <c r="AA122" s="194"/>
      <c r="AB122" s="194"/>
      <c r="AC122" s="194"/>
      <c r="AD122" s="194"/>
      <c r="AE122" s="194"/>
    </row>
    <row r="123" s="2" customFormat="1" ht="22.8" customHeight="1">
      <c r="A123" s="38"/>
      <c r="B123" s="39"/>
      <c r="C123" s="107" t="s">
        <v>248</v>
      </c>
      <c r="D123" s="40"/>
      <c r="E123" s="40"/>
      <c r="F123" s="40"/>
      <c r="G123" s="40"/>
      <c r="H123" s="40"/>
      <c r="I123" s="40"/>
      <c r="J123" s="201">
        <f>BK123</f>
        <v>0</v>
      </c>
      <c r="K123" s="40"/>
      <c r="L123" s="44"/>
      <c r="M123" s="103"/>
      <c r="N123" s="202"/>
      <c r="O123" s="104"/>
      <c r="P123" s="203">
        <f>P124+P287+P303+P350+P392+P405+P600</f>
        <v>0</v>
      </c>
      <c r="Q123" s="104"/>
      <c r="R123" s="203">
        <f>R124+R287+R303+R350+R392+R405+R600</f>
        <v>5206.8131353300005</v>
      </c>
      <c r="S123" s="104"/>
      <c r="T123" s="204">
        <f>T124+T287+T303+T350+T392+T405+T600</f>
        <v>0</v>
      </c>
      <c r="U123" s="38"/>
      <c r="V123" s="38"/>
      <c r="W123" s="38"/>
      <c r="X123" s="38"/>
      <c r="Y123" s="38"/>
      <c r="Z123" s="38"/>
      <c r="AA123" s="38"/>
      <c r="AB123" s="38"/>
      <c r="AC123" s="38"/>
      <c r="AD123" s="38"/>
      <c r="AE123" s="38"/>
      <c r="AT123" s="17" t="s">
        <v>75</v>
      </c>
      <c r="AU123" s="17" t="s">
        <v>229</v>
      </c>
      <c r="BK123" s="205">
        <f>BK124+BK287+BK303+BK350+BK392+BK405+BK600</f>
        <v>0</v>
      </c>
    </row>
    <row r="124" s="11" customFormat="1" ht="25.92" customHeight="1">
      <c r="A124" s="11"/>
      <c r="B124" s="206"/>
      <c r="C124" s="207"/>
      <c r="D124" s="208" t="s">
        <v>75</v>
      </c>
      <c r="E124" s="209" t="s">
        <v>84</v>
      </c>
      <c r="F124" s="209" t="s">
        <v>406</v>
      </c>
      <c r="G124" s="207"/>
      <c r="H124" s="207"/>
      <c r="I124" s="210"/>
      <c r="J124" s="211">
        <f>BK124</f>
        <v>0</v>
      </c>
      <c r="K124" s="207"/>
      <c r="L124" s="212"/>
      <c r="M124" s="213"/>
      <c r="N124" s="214"/>
      <c r="O124" s="214"/>
      <c r="P124" s="215">
        <f>SUM(P125:P286)</f>
        <v>0</v>
      </c>
      <c r="Q124" s="214"/>
      <c r="R124" s="215">
        <f>SUM(R125:R286)</f>
        <v>4445.5911520000009</v>
      </c>
      <c r="S124" s="214"/>
      <c r="T124" s="216">
        <f>SUM(T125:T286)</f>
        <v>0</v>
      </c>
      <c r="U124" s="11"/>
      <c r="V124" s="11"/>
      <c r="W124" s="11"/>
      <c r="X124" s="11"/>
      <c r="Y124" s="11"/>
      <c r="Z124" s="11"/>
      <c r="AA124" s="11"/>
      <c r="AB124" s="11"/>
      <c r="AC124" s="11"/>
      <c r="AD124" s="11"/>
      <c r="AE124" s="11"/>
      <c r="AR124" s="217" t="s">
        <v>84</v>
      </c>
      <c r="AT124" s="218" t="s">
        <v>75</v>
      </c>
      <c r="AU124" s="218" t="s">
        <v>76</v>
      </c>
      <c r="AY124" s="217" t="s">
        <v>251</v>
      </c>
      <c r="BK124" s="219">
        <f>SUM(BK125:BK286)</f>
        <v>0</v>
      </c>
    </row>
    <row r="125" s="2" customFormat="1" ht="24.15" customHeight="1">
      <c r="A125" s="38"/>
      <c r="B125" s="39"/>
      <c r="C125" s="220" t="s">
        <v>84</v>
      </c>
      <c r="D125" s="220" t="s">
        <v>255</v>
      </c>
      <c r="E125" s="221" t="s">
        <v>3810</v>
      </c>
      <c r="F125" s="222" t="s">
        <v>3811</v>
      </c>
      <c r="G125" s="223" t="s">
        <v>3812</v>
      </c>
      <c r="H125" s="224">
        <v>250</v>
      </c>
      <c r="I125" s="225"/>
      <c r="J125" s="226">
        <f>ROUND(I125*H125,2)</f>
        <v>0</v>
      </c>
      <c r="K125" s="227"/>
      <c r="L125" s="44"/>
      <c r="M125" s="228" t="s">
        <v>1</v>
      </c>
      <c r="N125" s="229" t="s">
        <v>41</v>
      </c>
      <c r="O125" s="91"/>
      <c r="P125" s="230">
        <f>O125*H125</f>
        <v>0</v>
      </c>
      <c r="Q125" s="230">
        <v>3.0000000000000001E-05</v>
      </c>
      <c r="R125" s="230">
        <f>Q125*H125</f>
        <v>0.0075000000000000006</v>
      </c>
      <c r="S125" s="230">
        <v>0</v>
      </c>
      <c r="T125" s="231">
        <f>S125*H125</f>
        <v>0</v>
      </c>
      <c r="U125" s="38"/>
      <c r="V125" s="38"/>
      <c r="W125" s="38"/>
      <c r="X125" s="38"/>
      <c r="Y125" s="38"/>
      <c r="Z125" s="38"/>
      <c r="AA125" s="38"/>
      <c r="AB125" s="38"/>
      <c r="AC125" s="38"/>
      <c r="AD125" s="38"/>
      <c r="AE125" s="38"/>
      <c r="AR125" s="232" t="s">
        <v>254</v>
      </c>
      <c r="AT125" s="232" t="s">
        <v>255</v>
      </c>
      <c r="AU125" s="232" t="s">
        <v>84</v>
      </c>
      <c r="AY125" s="17" t="s">
        <v>251</v>
      </c>
      <c r="BE125" s="233">
        <f>IF(N125="základní",J125,0)</f>
        <v>0</v>
      </c>
      <c r="BF125" s="233">
        <f>IF(N125="snížená",J125,0)</f>
        <v>0</v>
      </c>
      <c r="BG125" s="233">
        <f>IF(N125="zákl. přenesená",J125,0)</f>
        <v>0</v>
      </c>
      <c r="BH125" s="233">
        <f>IF(N125="sníž. přenesená",J125,0)</f>
        <v>0</v>
      </c>
      <c r="BI125" s="233">
        <f>IF(N125="nulová",J125,0)</f>
        <v>0</v>
      </c>
      <c r="BJ125" s="17" t="s">
        <v>84</v>
      </c>
      <c r="BK125" s="233">
        <f>ROUND(I125*H125,2)</f>
        <v>0</v>
      </c>
      <c r="BL125" s="17" t="s">
        <v>254</v>
      </c>
      <c r="BM125" s="232" t="s">
        <v>3813</v>
      </c>
    </row>
    <row r="126" s="2" customFormat="1">
      <c r="A126" s="38"/>
      <c r="B126" s="39"/>
      <c r="C126" s="40"/>
      <c r="D126" s="234" t="s">
        <v>260</v>
      </c>
      <c r="E126" s="40"/>
      <c r="F126" s="235" t="s">
        <v>3814</v>
      </c>
      <c r="G126" s="40"/>
      <c r="H126" s="40"/>
      <c r="I126" s="236"/>
      <c r="J126" s="40"/>
      <c r="K126" s="40"/>
      <c r="L126" s="44"/>
      <c r="M126" s="237"/>
      <c r="N126" s="238"/>
      <c r="O126" s="91"/>
      <c r="P126" s="91"/>
      <c r="Q126" s="91"/>
      <c r="R126" s="91"/>
      <c r="S126" s="91"/>
      <c r="T126" s="92"/>
      <c r="U126" s="38"/>
      <c r="V126" s="38"/>
      <c r="W126" s="38"/>
      <c r="X126" s="38"/>
      <c r="Y126" s="38"/>
      <c r="Z126" s="38"/>
      <c r="AA126" s="38"/>
      <c r="AB126" s="38"/>
      <c r="AC126" s="38"/>
      <c r="AD126" s="38"/>
      <c r="AE126" s="38"/>
      <c r="AT126" s="17" t="s">
        <v>260</v>
      </c>
      <c r="AU126" s="17" t="s">
        <v>84</v>
      </c>
    </row>
    <row r="127" s="2" customFormat="1">
      <c r="A127" s="38"/>
      <c r="B127" s="39"/>
      <c r="C127" s="40"/>
      <c r="D127" s="240" t="s">
        <v>274</v>
      </c>
      <c r="E127" s="40"/>
      <c r="F127" s="241" t="s">
        <v>3815</v>
      </c>
      <c r="G127" s="40"/>
      <c r="H127" s="40"/>
      <c r="I127" s="236"/>
      <c r="J127" s="40"/>
      <c r="K127" s="40"/>
      <c r="L127" s="44"/>
      <c r="M127" s="237"/>
      <c r="N127" s="238"/>
      <c r="O127" s="91"/>
      <c r="P127" s="91"/>
      <c r="Q127" s="91"/>
      <c r="R127" s="91"/>
      <c r="S127" s="91"/>
      <c r="T127" s="92"/>
      <c r="U127" s="38"/>
      <c r="V127" s="38"/>
      <c r="W127" s="38"/>
      <c r="X127" s="38"/>
      <c r="Y127" s="38"/>
      <c r="Z127" s="38"/>
      <c r="AA127" s="38"/>
      <c r="AB127" s="38"/>
      <c r="AC127" s="38"/>
      <c r="AD127" s="38"/>
      <c r="AE127" s="38"/>
      <c r="AT127" s="17" t="s">
        <v>274</v>
      </c>
      <c r="AU127" s="17" t="s">
        <v>84</v>
      </c>
    </row>
    <row r="128" s="13" customFormat="1">
      <c r="A128" s="13"/>
      <c r="B128" s="253"/>
      <c r="C128" s="254"/>
      <c r="D128" s="234" t="s">
        <v>276</v>
      </c>
      <c r="E128" s="255" t="s">
        <v>1</v>
      </c>
      <c r="F128" s="256" t="s">
        <v>3816</v>
      </c>
      <c r="G128" s="254"/>
      <c r="H128" s="255" t="s">
        <v>1</v>
      </c>
      <c r="I128" s="257"/>
      <c r="J128" s="254"/>
      <c r="K128" s="254"/>
      <c r="L128" s="258"/>
      <c r="M128" s="259"/>
      <c r="N128" s="260"/>
      <c r="O128" s="260"/>
      <c r="P128" s="260"/>
      <c r="Q128" s="260"/>
      <c r="R128" s="260"/>
      <c r="S128" s="260"/>
      <c r="T128" s="261"/>
      <c r="U128" s="13"/>
      <c r="V128" s="13"/>
      <c r="W128" s="13"/>
      <c r="X128" s="13"/>
      <c r="Y128" s="13"/>
      <c r="Z128" s="13"/>
      <c r="AA128" s="13"/>
      <c r="AB128" s="13"/>
      <c r="AC128" s="13"/>
      <c r="AD128" s="13"/>
      <c r="AE128" s="13"/>
      <c r="AT128" s="262" t="s">
        <v>276</v>
      </c>
      <c r="AU128" s="262" t="s">
        <v>84</v>
      </c>
      <c r="AV128" s="13" t="s">
        <v>84</v>
      </c>
      <c r="AW128" s="13" t="s">
        <v>32</v>
      </c>
      <c r="AX128" s="13" t="s">
        <v>76</v>
      </c>
      <c r="AY128" s="262" t="s">
        <v>251</v>
      </c>
    </row>
    <row r="129" s="12" customFormat="1">
      <c r="A129" s="12"/>
      <c r="B129" s="242"/>
      <c r="C129" s="243"/>
      <c r="D129" s="234" t="s">
        <v>276</v>
      </c>
      <c r="E129" s="244" t="s">
        <v>3817</v>
      </c>
      <c r="F129" s="245" t="s">
        <v>3818</v>
      </c>
      <c r="G129" s="243"/>
      <c r="H129" s="246">
        <v>250</v>
      </c>
      <c r="I129" s="247"/>
      <c r="J129" s="243"/>
      <c r="K129" s="243"/>
      <c r="L129" s="248"/>
      <c r="M129" s="249"/>
      <c r="N129" s="250"/>
      <c r="O129" s="250"/>
      <c r="P129" s="250"/>
      <c r="Q129" s="250"/>
      <c r="R129" s="250"/>
      <c r="S129" s="250"/>
      <c r="T129" s="251"/>
      <c r="U129" s="12"/>
      <c r="V129" s="12"/>
      <c r="W129" s="12"/>
      <c r="X129" s="12"/>
      <c r="Y129" s="12"/>
      <c r="Z129" s="12"/>
      <c r="AA129" s="12"/>
      <c r="AB129" s="12"/>
      <c r="AC129" s="12"/>
      <c r="AD129" s="12"/>
      <c r="AE129" s="12"/>
      <c r="AT129" s="252" t="s">
        <v>276</v>
      </c>
      <c r="AU129" s="252" t="s">
        <v>84</v>
      </c>
      <c r="AV129" s="12" t="s">
        <v>86</v>
      </c>
      <c r="AW129" s="12" t="s">
        <v>32</v>
      </c>
      <c r="AX129" s="12" t="s">
        <v>84</v>
      </c>
      <c r="AY129" s="252" t="s">
        <v>251</v>
      </c>
    </row>
    <row r="130" s="2" customFormat="1" ht="24.15" customHeight="1">
      <c r="A130" s="38"/>
      <c r="B130" s="39"/>
      <c r="C130" s="220" t="s">
        <v>86</v>
      </c>
      <c r="D130" s="220" t="s">
        <v>255</v>
      </c>
      <c r="E130" s="221" t="s">
        <v>3819</v>
      </c>
      <c r="F130" s="222" t="s">
        <v>3820</v>
      </c>
      <c r="G130" s="223" t="s">
        <v>3821</v>
      </c>
      <c r="H130" s="224">
        <v>25</v>
      </c>
      <c r="I130" s="225"/>
      <c r="J130" s="226">
        <f>ROUND(I130*H130,2)</f>
        <v>0</v>
      </c>
      <c r="K130" s="227"/>
      <c r="L130" s="44"/>
      <c r="M130" s="228" t="s">
        <v>1</v>
      </c>
      <c r="N130" s="229" t="s">
        <v>41</v>
      </c>
      <c r="O130" s="91"/>
      <c r="P130" s="230">
        <f>O130*H130</f>
        <v>0</v>
      </c>
      <c r="Q130" s="230">
        <v>0</v>
      </c>
      <c r="R130" s="230">
        <f>Q130*H130</f>
        <v>0</v>
      </c>
      <c r="S130" s="230">
        <v>0</v>
      </c>
      <c r="T130" s="231">
        <f>S130*H130</f>
        <v>0</v>
      </c>
      <c r="U130" s="38"/>
      <c r="V130" s="38"/>
      <c r="W130" s="38"/>
      <c r="X130" s="38"/>
      <c r="Y130" s="38"/>
      <c r="Z130" s="38"/>
      <c r="AA130" s="38"/>
      <c r="AB130" s="38"/>
      <c r="AC130" s="38"/>
      <c r="AD130" s="38"/>
      <c r="AE130" s="38"/>
      <c r="AR130" s="232" t="s">
        <v>254</v>
      </c>
      <c r="AT130" s="232" t="s">
        <v>255</v>
      </c>
      <c r="AU130" s="232" t="s">
        <v>84</v>
      </c>
      <c r="AY130" s="17" t="s">
        <v>251</v>
      </c>
      <c r="BE130" s="233">
        <f>IF(N130="základní",J130,0)</f>
        <v>0</v>
      </c>
      <c r="BF130" s="233">
        <f>IF(N130="snížená",J130,0)</f>
        <v>0</v>
      </c>
      <c r="BG130" s="233">
        <f>IF(N130="zákl. přenesená",J130,0)</f>
        <v>0</v>
      </c>
      <c r="BH130" s="233">
        <f>IF(N130="sníž. přenesená",J130,0)</f>
        <v>0</v>
      </c>
      <c r="BI130" s="233">
        <f>IF(N130="nulová",J130,0)</f>
        <v>0</v>
      </c>
      <c r="BJ130" s="17" t="s">
        <v>84</v>
      </c>
      <c r="BK130" s="233">
        <f>ROUND(I130*H130,2)</f>
        <v>0</v>
      </c>
      <c r="BL130" s="17" t="s">
        <v>254</v>
      </c>
      <c r="BM130" s="232" t="s">
        <v>3822</v>
      </c>
    </row>
    <row r="131" s="2" customFormat="1">
      <c r="A131" s="38"/>
      <c r="B131" s="39"/>
      <c r="C131" s="40"/>
      <c r="D131" s="234" t="s">
        <v>260</v>
      </c>
      <c r="E131" s="40"/>
      <c r="F131" s="235" t="s">
        <v>3823</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260</v>
      </c>
      <c r="AU131" s="17" t="s">
        <v>84</v>
      </c>
    </row>
    <row r="132" s="2" customFormat="1">
      <c r="A132" s="38"/>
      <c r="B132" s="39"/>
      <c r="C132" s="40"/>
      <c r="D132" s="240" t="s">
        <v>274</v>
      </c>
      <c r="E132" s="40"/>
      <c r="F132" s="241" t="s">
        <v>3824</v>
      </c>
      <c r="G132" s="40"/>
      <c r="H132" s="40"/>
      <c r="I132" s="236"/>
      <c r="J132" s="40"/>
      <c r="K132" s="40"/>
      <c r="L132" s="44"/>
      <c r="M132" s="237"/>
      <c r="N132" s="238"/>
      <c r="O132" s="91"/>
      <c r="P132" s="91"/>
      <c r="Q132" s="91"/>
      <c r="R132" s="91"/>
      <c r="S132" s="91"/>
      <c r="T132" s="92"/>
      <c r="U132" s="38"/>
      <c r="V132" s="38"/>
      <c r="W132" s="38"/>
      <c r="X132" s="38"/>
      <c r="Y132" s="38"/>
      <c r="Z132" s="38"/>
      <c r="AA132" s="38"/>
      <c r="AB132" s="38"/>
      <c r="AC132" s="38"/>
      <c r="AD132" s="38"/>
      <c r="AE132" s="38"/>
      <c r="AT132" s="17" t="s">
        <v>274</v>
      </c>
      <c r="AU132" s="17" t="s">
        <v>84</v>
      </c>
    </row>
    <row r="133" s="13" customFormat="1">
      <c r="A133" s="13"/>
      <c r="B133" s="253"/>
      <c r="C133" s="254"/>
      <c r="D133" s="234" t="s">
        <v>276</v>
      </c>
      <c r="E133" s="255" t="s">
        <v>1</v>
      </c>
      <c r="F133" s="256" t="s">
        <v>3816</v>
      </c>
      <c r="G133" s="254"/>
      <c r="H133" s="255" t="s">
        <v>1</v>
      </c>
      <c r="I133" s="257"/>
      <c r="J133" s="254"/>
      <c r="K133" s="254"/>
      <c r="L133" s="258"/>
      <c r="M133" s="259"/>
      <c r="N133" s="260"/>
      <c r="O133" s="260"/>
      <c r="P133" s="260"/>
      <c r="Q133" s="260"/>
      <c r="R133" s="260"/>
      <c r="S133" s="260"/>
      <c r="T133" s="261"/>
      <c r="U133" s="13"/>
      <c r="V133" s="13"/>
      <c r="W133" s="13"/>
      <c r="X133" s="13"/>
      <c r="Y133" s="13"/>
      <c r="Z133" s="13"/>
      <c r="AA133" s="13"/>
      <c r="AB133" s="13"/>
      <c r="AC133" s="13"/>
      <c r="AD133" s="13"/>
      <c r="AE133" s="13"/>
      <c r="AT133" s="262" t="s">
        <v>276</v>
      </c>
      <c r="AU133" s="262" t="s">
        <v>84</v>
      </c>
      <c r="AV133" s="13" t="s">
        <v>84</v>
      </c>
      <c r="AW133" s="13" t="s">
        <v>32</v>
      </c>
      <c r="AX133" s="13" t="s">
        <v>76</v>
      </c>
      <c r="AY133" s="262" t="s">
        <v>251</v>
      </c>
    </row>
    <row r="134" s="12" customFormat="1">
      <c r="A134" s="12"/>
      <c r="B134" s="242"/>
      <c r="C134" s="243"/>
      <c r="D134" s="234" t="s">
        <v>276</v>
      </c>
      <c r="E134" s="244" t="s">
        <v>3825</v>
      </c>
      <c r="F134" s="245" t="s">
        <v>952</v>
      </c>
      <c r="G134" s="243"/>
      <c r="H134" s="246">
        <v>25</v>
      </c>
      <c r="I134" s="247"/>
      <c r="J134" s="243"/>
      <c r="K134" s="243"/>
      <c r="L134" s="248"/>
      <c r="M134" s="249"/>
      <c r="N134" s="250"/>
      <c r="O134" s="250"/>
      <c r="P134" s="250"/>
      <c r="Q134" s="250"/>
      <c r="R134" s="250"/>
      <c r="S134" s="250"/>
      <c r="T134" s="251"/>
      <c r="U134" s="12"/>
      <c r="V134" s="12"/>
      <c r="W134" s="12"/>
      <c r="X134" s="12"/>
      <c r="Y134" s="12"/>
      <c r="Z134" s="12"/>
      <c r="AA134" s="12"/>
      <c r="AB134" s="12"/>
      <c r="AC134" s="12"/>
      <c r="AD134" s="12"/>
      <c r="AE134" s="12"/>
      <c r="AT134" s="252" t="s">
        <v>276</v>
      </c>
      <c r="AU134" s="252" t="s">
        <v>84</v>
      </c>
      <c r="AV134" s="12" t="s">
        <v>86</v>
      </c>
      <c r="AW134" s="12" t="s">
        <v>32</v>
      </c>
      <c r="AX134" s="12" t="s">
        <v>84</v>
      </c>
      <c r="AY134" s="252" t="s">
        <v>251</v>
      </c>
    </row>
    <row r="135" s="2" customFormat="1" ht="24.15" customHeight="1">
      <c r="A135" s="38"/>
      <c r="B135" s="39"/>
      <c r="C135" s="220" t="s">
        <v>269</v>
      </c>
      <c r="D135" s="220" t="s">
        <v>255</v>
      </c>
      <c r="E135" s="221" t="s">
        <v>3826</v>
      </c>
      <c r="F135" s="222" t="s">
        <v>3827</v>
      </c>
      <c r="G135" s="223" t="s">
        <v>1133</v>
      </c>
      <c r="H135" s="224">
        <v>2</v>
      </c>
      <c r="I135" s="225"/>
      <c r="J135" s="226">
        <f>ROUND(I135*H135,2)</f>
        <v>0</v>
      </c>
      <c r="K135" s="227"/>
      <c r="L135" s="44"/>
      <c r="M135" s="228" t="s">
        <v>1</v>
      </c>
      <c r="N135" s="229" t="s">
        <v>41</v>
      </c>
      <c r="O135" s="91"/>
      <c r="P135" s="230">
        <f>O135*H135</f>
        <v>0</v>
      </c>
      <c r="Q135" s="230">
        <v>0.01269</v>
      </c>
      <c r="R135" s="230">
        <f>Q135*H135</f>
        <v>0.02538</v>
      </c>
      <c r="S135" s="230">
        <v>0</v>
      </c>
      <c r="T135" s="231">
        <f>S135*H135</f>
        <v>0</v>
      </c>
      <c r="U135" s="38"/>
      <c r="V135" s="38"/>
      <c r="W135" s="38"/>
      <c r="X135" s="38"/>
      <c r="Y135" s="38"/>
      <c r="Z135" s="38"/>
      <c r="AA135" s="38"/>
      <c r="AB135" s="38"/>
      <c r="AC135" s="38"/>
      <c r="AD135" s="38"/>
      <c r="AE135" s="38"/>
      <c r="AR135" s="232" t="s">
        <v>254</v>
      </c>
      <c r="AT135" s="232" t="s">
        <v>255</v>
      </c>
      <c r="AU135" s="232" t="s">
        <v>84</v>
      </c>
      <c r="AY135" s="17" t="s">
        <v>251</v>
      </c>
      <c r="BE135" s="233">
        <f>IF(N135="základní",J135,0)</f>
        <v>0</v>
      </c>
      <c r="BF135" s="233">
        <f>IF(N135="snížená",J135,0)</f>
        <v>0</v>
      </c>
      <c r="BG135" s="233">
        <f>IF(N135="zákl. přenesená",J135,0)</f>
        <v>0</v>
      </c>
      <c r="BH135" s="233">
        <f>IF(N135="sníž. přenesená",J135,0)</f>
        <v>0</v>
      </c>
      <c r="BI135" s="233">
        <f>IF(N135="nulová",J135,0)</f>
        <v>0</v>
      </c>
      <c r="BJ135" s="17" t="s">
        <v>84</v>
      </c>
      <c r="BK135" s="233">
        <f>ROUND(I135*H135,2)</f>
        <v>0</v>
      </c>
      <c r="BL135" s="17" t="s">
        <v>254</v>
      </c>
      <c r="BM135" s="232" t="s">
        <v>3828</v>
      </c>
    </row>
    <row r="136" s="2" customFormat="1">
      <c r="A136" s="38"/>
      <c r="B136" s="39"/>
      <c r="C136" s="40"/>
      <c r="D136" s="234" t="s">
        <v>260</v>
      </c>
      <c r="E136" s="40"/>
      <c r="F136" s="235" t="s">
        <v>3829</v>
      </c>
      <c r="G136" s="40"/>
      <c r="H136" s="40"/>
      <c r="I136" s="236"/>
      <c r="J136" s="40"/>
      <c r="K136" s="40"/>
      <c r="L136" s="44"/>
      <c r="M136" s="237"/>
      <c r="N136" s="238"/>
      <c r="O136" s="91"/>
      <c r="P136" s="91"/>
      <c r="Q136" s="91"/>
      <c r="R136" s="91"/>
      <c r="S136" s="91"/>
      <c r="T136" s="92"/>
      <c r="U136" s="38"/>
      <c r="V136" s="38"/>
      <c r="W136" s="38"/>
      <c r="X136" s="38"/>
      <c r="Y136" s="38"/>
      <c r="Z136" s="38"/>
      <c r="AA136" s="38"/>
      <c r="AB136" s="38"/>
      <c r="AC136" s="38"/>
      <c r="AD136" s="38"/>
      <c r="AE136" s="38"/>
      <c r="AT136" s="17" t="s">
        <v>260</v>
      </c>
      <c r="AU136" s="17" t="s">
        <v>84</v>
      </c>
    </row>
    <row r="137" s="2" customFormat="1">
      <c r="A137" s="38"/>
      <c r="B137" s="39"/>
      <c r="C137" s="40"/>
      <c r="D137" s="240" t="s">
        <v>274</v>
      </c>
      <c r="E137" s="40"/>
      <c r="F137" s="241" t="s">
        <v>3830</v>
      </c>
      <c r="G137" s="40"/>
      <c r="H137" s="40"/>
      <c r="I137" s="236"/>
      <c r="J137" s="40"/>
      <c r="K137" s="40"/>
      <c r="L137" s="44"/>
      <c r="M137" s="237"/>
      <c r="N137" s="238"/>
      <c r="O137" s="91"/>
      <c r="P137" s="91"/>
      <c r="Q137" s="91"/>
      <c r="R137" s="91"/>
      <c r="S137" s="91"/>
      <c r="T137" s="92"/>
      <c r="U137" s="38"/>
      <c r="V137" s="38"/>
      <c r="W137" s="38"/>
      <c r="X137" s="38"/>
      <c r="Y137" s="38"/>
      <c r="Z137" s="38"/>
      <c r="AA137" s="38"/>
      <c r="AB137" s="38"/>
      <c r="AC137" s="38"/>
      <c r="AD137" s="38"/>
      <c r="AE137" s="38"/>
      <c r="AT137" s="17" t="s">
        <v>274</v>
      </c>
      <c r="AU137" s="17" t="s">
        <v>84</v>
      </c>
    </row>
    <row r="138" s="13" customFormat="1">
      <c r="A138" s="13"/>
      <c r="B138" s="253"/>
      <c r="C138" s="254"/>
      <c r="D138" s="234" t="s">
        <v>276</v>
      </c>
      <c r="E138" s="255" t="s">
        <v>1</v>
      </c>
      <c r="F138" s="256" t="s">
        <v>3831</v>
      </c>
      <c r="G138" s="254"/>
      <c r="H138" s="255" t="s">
        <v>1</v>
      </c>
      <c r="I138" s="257"/>
      <c r="J138" s="254"/>
      <c r="K138" s="254"/>
      <c r="L138" s="258"/>
      <c r="M138" s="259"/>
      <c r="N138" s="260"/>
      <c r="O138" s="260"/>
      <c r="P138" s="260"/>
      <c r="Q138" s="260"/>
      <c r="R138" s="260"/>
      <c r="S138" s="260"/>
      <c r="T138" s="261"/>
      <c r="U138" s="13"/>
      <c r="V138" s="13"/>
      <c r="W138" s="13"/>
      <c r="X138" s="13"/>
      <c r="Y138" s="13"/>
      <c r="Z138" s="13"/>
      <c r="AA138" s="13"/>
      <c r="AB138" s="13"/>
      <c r="AC138" s="13"/>
      <c r="AD138" s="13"/>
      <c r="AE138" s="13"/>
      <c r="AT138" s="262" t="s">
        <v>276</v>
      </c>
      <c r="AU138" s="262" t="s">
        <v>84</v>
      </c>
      <c r="AV138" s="13" t="s">
        <v>84</v>
      </c>
      <c r="AW138" s="13" t="s">
        <v>32</v>
      </c>
      <c r="AX138" s="13" t="s">
        <v>76</v>
      </c>
      <c r="AY138" s="262" t="s">
        <v>251</v>
      </c>
    </row>
    <row r="139" s="12" customFormat="1">
      <c r="A139" s="12"/>
      <c r="B139" s="242"/>
      <c r="C139" s="243"/>
      <c r="D139" s="234" t="s">
        <v>276</v>
      </c>
      <c r="E139" s="244" t="s">
        <v>3832</v>
      </c>
      <c r="F139" s="245" t="s">
        <v>86</v>
      </c>
      <c r="G139" s="243"/>
      <c r="H139" s="246">
        <v>2</v>
      </c>
      <c r="I139" s="247"/>
      <c r="J139" s="243"/>
      <c r="K139" s="243"/>
      <c r="L139" s="248"/>
      <c r="M139" s="249"/>
      <c r="N139" s="250"/>
      <c r="O139" s="250"/>
      <c r="P139" s="250"/>
      <c r="Q139" s="250"/>
      <c r="R139" s="250"/>
      <c r="S139" s="250"/>
      <c r="T139" s="251"/>
      <c r="U139" s="12"/>
      <c r="V139" s="12"/>
      <c r="W139" s="12"/>
      <c r="X139" s="12"/>
      <c r="Y139" s="12"/>
      <c r="Z139" s="12"/>
      <c r="AA139" s="12"/>
      <c r="AB139" s="12"/>
      <c r="AC139" s="12"/>
      <c r="AD139" s="12"/>
      <c r="AE139" s="12"/>
      <c r="AT139" s="252" t="s">
        <v>276</v>
      </c>
      <c r="AU139" s="252" t="s">
        <v>84</v>
      </c>
      <c r="AV139" s="12" t="s">
        <v>86</v>
      </c>
      <c r="AW139" s="12" t="s">
        <v>32</v>
      </c>
      <c r="AX139" s="12" t="s">
        <v>84</v>
      </c>
      <c r="AY139" s="252" t="s">
        <v>251</v>
      </c>
    </row>
    <row r="140" s="2" customFormat="1" ht="16.5" customHeight="1">
      <c r="A140" s="38"/>
      <c r="B140" s="39"/>
      <c r="C140" s="220" t="s">
        <v>254</v>
      </c>
      <c r="D140" s="220" t="s">
        <v>255</v>
      </c>
      <c r="E140" s="221" t="s">
        <v>3833</v>
      </c>
      <c r="F140" s="222" t="s">
        <v>3834</v>
      </c>
      <c r="G140" s="223" t="s">
        <v>1133</v>
      </c>
      <c r="H140" s="224">
        <v>1</v>
      </c>
      <c r="I140" s="225"/>
      <c r="J140" s="226">
        <f>ROUND(I140*H140,2)</f>
        <v>0</v>
      </c>
      <c r="K140" s="227"/>
      <c r="L140" s="44"/>
      <c r="M140" s="228" t="s">
        <v>1</v>
      </c>
      <c r="N140" s="229" t="s">
        <v>41</v>
      </c>
      <c r="O140" s="91"/>
      <c r="P140" s="230">
        <f>O140*H140</f>
        <v>0</v>
      </c>
      <c r="Q140" s="230">
        <v>0.036900000000000002</v>
      </c>
      <c r="R140" s="230">
        <f>Q140*H140</f>
        <v>0.036900000000000002</v>
      </c>
      <c r="S140" s="230">
        <v>0</v>
      </c>
      <c r="T140" s="231">
        <f>S140*H140</f>
        <v>0</v>
      </c>
      <c r="U140" s="38"/>
      <c r="V140" s="38"/>
      <c r="W140" s="38"/>
      <c r="X140" s="38"/>
      <c r="Y140" s="38"/>
      <c r="Z140" s="38"/>
      <c r="AA140" s="38"/>
      <c r="AB140" s="38"/>
      <c r="AC140" s="38"/>
      <c r="AD140" s="38"/>
      <c r="AE140" s="38"/>
      <c r="AR140" s="232" t="s">
        <v>254</v>
      </c>
      <c r="AT140" s="232" t="s">
        <v>255</v>
      </c>
      <c r="AU140" s="232" t="s">
        <v>84</v>
      </c>
      <c r="AY140" s="17" t="s">
        <v>251</v>
      </c>
      <c r="BE140" s="233">
        <f>IF(N140="základní",J140,0)</f>
        <v>0</v>
      </c>
      <c r="BF140" s="233">
        <f>IF(N140="snížená",J140,0)</f>
        <v>0</v>
      </c>
      <c r="BG140" s="233">
        <f>IF(N140="zákl. přenesená",J140,0)</f>
        <v>0</v>
      </c>
      <c r="BH140" s="233">
        <f>IF(N140="sníž. přenesená",J140,0)</f>
        <v>0</v>
      </c>
      <c r="BI140" s="233">
        <f>IF(N140="nulová",J140,0)</f>
        <v>0</v>
      </c>
      <c r="BJ140" s="17" t="s">
        <v>84</v>
      </c>
      <c r="BK140" s="233">
        <f>ROUND(I140*H140,2)</f>
        <v>0</v>
      </c>
      <c r="BL140" s="17" t="s">
        <v>254</v>
      </c>
      <c r="BM140" s="232" t="s">
        <v>3835</v>
      </c>
    </row>
    <row r="141" s="2" customFormat="1">
      <c r="A141" s="38"/>
      <c r="B141" s="39"/>
      <c r="C141" s="40"/>
      <c r="D141" s="234" t="s">
        <v>260</v>
      </c>
      <c r="E141" s="40"/>
      <c r="F141" s="235" t="s">
        <v>3836</v>
      </c>
      <c r="G141" s="40"/>
      <c r="H141" s="40"/>
      <c r="I141" s="236"/>
      <c r="J141" s="40"/>
      <c r="K141" s="40"/>
      <c r="L141" s="44"/>
      <c r="M141" s="237"/>
      <c r="N141" s="238"/>
      <c r="O141" s="91"/>
      <c r="P141" s="91"/>
      <c r="Q141" s="91"/>
      <c r="R141" s="91"/>
      <c r="S141" s="91"/>
      <c r="T141" s="92"/>
      <c r="U141" s="38"/>
      <c r="V141" s="38"/>
      <c r="W141" s="38"/>
      <c r="X141" s="38"/>
      <c r="Y141" s="38"/>
      <c r="Z141" s="38"/>
      <c r="AA141" s="38"/>
      <c r="AB141" s="38"/>
      <c r="AC141" s="38"/>
      <c r="AD141" s="38"/>
      <c r="AE141" s="38"/>
      <c r="AT141" s="17" t="s">
        <v>260</v>
      </c>
      <c r="AU141" s="17" t="s">
        <v>84</v>
      </c>
    </row>
    <row r="142" s="2" customFormat="1">
      <c r="A142" s="38"/>
      <c r="B142" s="39"/>
      <c r="C142" s="40"/>
      <c r="D142" s="240" t="s">
        <v>274</v>
      </c>
      <c r="E142" s="40"/>
      <c r="F142" s="241" t="s">
        <v>3837</v>
      </c>
      <c r="G142" s="40"/>
      <c r="H142" s="40"/>
      <c r="I142" s="236"/>
      <c r="J142" s="40"/>
      <c r="K142" s="40"/>
      <c r="L142" s="44"/>
      <c r="M142" s="237"/>
      <c r="N142" s="238"/>
      <c r="O142" s="91"/>
      <c r="P142" s="91"/>
      <c r="Q142" s="91"/>
      <c r="R142" s="91"/>
      <c r="S142" s="91"/>
      <c r="T142" s="92"/>
      <c r="U142" s="38"/>
      <c r="V142" s="38"/>
      <c r="W142" s="38"/>
      <c r="X142" s="38"/>
      <c r="Y142" s="38"/>
      <c r="Z142" s="38"/>
      <c r="AA142" s="38"/>
      <c r="AB142" s="38"/>
      <c r="AC142" s="38"/>
      <c r="AD142" s="38"/>
      <c r="AE142" s="38"/>
      <c r="AT142" s="17" t="s">
        <v>274</v>
      </c>
      <c r="AU142" s="17" t="s">
        <v>84</v>
      </c>
    </row>
    <row r="143" s="13" customFormat="1">
      <c r="A143" s="13"/>
      <c r="B143" s="253"/>
      <c r="C143" s="254"/>
      <c r="D143" s="234" t="s">
        <v>276</v>
      </c>
      <c r="E143" s="255" t="s">
        <v>1</v>
      </c>
      <c r="F143" s="256" t="s">
        <v>3831</v>
      </c>
      <c r="G143" s="254"/>
      <c r="H143" s="255" t="s">
        <v>1</v>
      </c>
      <c r="I143" s="257"/>
      <c r="J143" s="254"/>
      <c r="K143" s="254"/>
      <c r="L143" s="258"/>
      <c r="M143" s="259"/>
      <c r="N143" s="260"/>
      <c r="O143" s="260"/>
      <c r="P143" s="260"/>
      <c r="Q143" s="260"/>
      <c r="R143" s="260"/>
      <c r="S143" s="260"/>
      <c r="T143" s="261"/>
      <c r="U143" s="13"/>
      <c r="V143" s="13"/>
      <c r="W143" s="13"/>
      <c r="X143" s="13"/>
      <c r="Y143" s="13"/>
      <c r="Z143" s="13"/>
      <c r="AA143" s="13"/>
      <c r="AB143" s="13"/>
      <c r="AC143" s="13"/>
      <c r="AD143" s="13"/>
      <c r="AE143" s="13"/>
      <c r="AT143" s="262" t="s">
        <v>276</v>
      </c>
      <c r="AU143" s="262" t="s">
        <v>84</v>
      </c>
      <c r="AV143" s="13" t="s">
        <v>84</v>
      </c>
      <c r="AW143" s="13" t="s">
        <v>32</v>
      </c>
      <c r="AX143" s="13" t="s">
        <v>76</v>
      </c>
      <c r="AY143" s="262" t="s">
        <v>251</v>
      </c>
    </row>
    <row r="144" s="12" customFormat="1">
      <c r="A144" s="12"/>
      <c r="B144" s="242"/>
      <c r="C144" s="243"/>
      <c r="D144" s="234" t="s">
        <v>276</v>
      </c>
      <c r="E144" s="244" t="s">
        <v>3838</v>
      </c>
      <c r="F144" s="245" t="s">
        <v>84</v>
      </c>
      <c r="G144" s="243"/>
      <c r="H144" s="246">
        <v>1</v>
      </c>
      <c r="I144" s="247"/>
      <c r="J144" s="243"/>
      <c r="K144" s="243"/>
      <c r="L144" s="248"/>
      <c r="M144" s="249"/>
      <c r="N144" s="250"/>
      <c r="O144" s="250"/>
      <c r="P144" s="250"/>
      <c r="Q144" s="250"/>
      <c r="R144" s="250"/>
      <c r="S144" s="250"/>
      <c r="T144" s="251"/>
      <c r="U144" s="12"/>
      <c r="V144" s="12"/>
      <c r="W144" s="12"/>
      <c r="X144" s="12"/>
      <c r="Y144" s="12"/>
      <c r="Z144" s="12"/>
      <c r="AA144" s="12"/>
      <c r="AB144" s="12"/>
      <c r="AC144" s="12"/>
      <c r="AD144" s="12"/>
      <c r="AE144" s="12"/>
      <c r="AT144" s="252" t="s">
        <v>276</v>
      </c>
      <c r="AU144" s="252" t="s">
        <v>84</v>
      </c>
      <c r="AV144" s="12" t="s">
        <v>86</v>
      </c>
      <c r="AW144" s="12" t="s">
        <v>32</v>
      </c>
      <c r="AX144" s="12" t="s">
        <v>84</v>
      </c>
      <c r="AY144" s="252" t="s">
        <v>251</v>
      </c>
    </row>
    <row r="145" s="2" customFormat="1" ht="24.15" customHeight="1">
      <c r="A145" s="38"/>
      <c r="B145" s="39"/>
      <c r="C145" s="220" t="s">
        <v>282</v>
      </c>
      <c r="D145" s="220" t="s">
        <v>255</v>
      </c>
      <c r="E145" s="221" t="s">
        <v>3839</v>
      </c>
      <c r="F145" s="222" t="s">
        <v>3840</v>
      </c>
      <c r="G145" s="223" t="s">
        <v>1133</v>
      </c>
      <c r="H145" s="224">
        <v>1</v>
      </c>
      <c r="I145" s="225"/>
      <c r="J145" s="226">
        <f>ROUND(I145*H145,2)</f>
        <v>0</v>
      </c>
      <c r="K145" s="227"/>
      <c r="L145" s="44"/>
      <c r="M145" s="228" t="s">
        <v>1</v>
      </c>
      <c r="N145" s="229" t="s">
        <v>41</v>
      </c>
      <c r="O145" s="91"/>
      <c r="P145" s="230">
        <f>O145*H145</f>
        <v>0</v>
      </c>
      <c r="Q145" s="230">
        <v>0.0086800000000000002</v>
      </c>
      <c r="R145" s="230">
        <f>Q145*H145</f>
        <v>0.0086800000000000002</v>
      </c>
      <c r="S145" s="230">
        <v>0</v>
      </c>
      <c r="T145" s="231">
        <f>S145*H145</f>
        <v>0</v>
      </c>
      <c r="U145" s="38"/>
      <c r="V145" s="38"/>
      <c r="W145" s="38"/>
      <c r="X145" s="38"/>
      <c r="Y145" s="38"/>
      <c r="Z145" s="38"/>
      <c r="AA145" s="38"/>
      <c r="AB145" s="38"/>
      <c r="AC145" s="38"/>
      <c r="AD145" s="38"/>
      <c r="AE145" s="38"/>
      <c r="AR145" s="232" t="s">
        <v>254</v>
      </c>
      <c r="AT145" s="232" t="s">
        <v>255</v>
      </c>
      <c r="AU145" s="232" t="s">
        <v>84</v>
      </c>
      <c r="AY145" s="17" t="s">
        <v>251</v>
      </c>
      <c r="BE145" s="233">
        <f>IF(N145="základní",J145,0)</f>
        <v>0</v>
      </c>
      <c r="BF145" s="233">
        <f>IF(N145="snížená",J145,0)</f>
        <v>0</v>
      </c>
      <c r="BG145" s="233">
        <f>IF(N145="zákl. přenesená",J145,0)</f>
        <v>0</v>
      </c>
      <c r="BH145" s="233">
        <f>IF(N145="sníž. přenesená",J145,0)</f>
        <v>0</v>
      </c>
      <c r="BI145" s="233">
        <f>IF(N145="nulová",J145,0)</f>
        <v>0</v>
      </c>
      <c r="BJ145" s="17" t="s">
        <v>84</v>
      </c>
      <c r="BK145" s="233">
        <f>ROUND(I145*H145,2)</f>
        <v>0</v>
      </c>
      <c r="BL145" s="17" t="s">
        <v>254</v>
      </c>
      <c r="BM145" s="232" t="s">
        <v>3841</v>
      </c>
    </row>
    <row r="146" s="2" customFormat="1">
      <c r="A146" s="38"/>
      <c r="B146" s="39"/>
      <c r="C146" s="40"/>
      <c r="D146" s="234" t="s">
        <v>260</v>
      </c>
      <c r="E146" s="40"/>
      <c r="F146" s="235" t="s">
        <v>3842</v>
      </c>
      <c r="G146" s="40"/>
      <c r="H146" s="40"/>
      <c r="I146" s="236"/>
      <c r="J146" s="40"/>
      <c r="K146" s="40"/>
      <c r="L146" s="44"/>
      <c r="M146" s="237"/>
      <c r="N146" s="238"/>
      <c r="O146" s="91"/>
      <c r="P146" s="91"/>
      <c r="Q146" s="91"/>
      <c r="R146" s="91"/>
      <c r="S146" s="91"/>
      <c r="T146" s="92"/>
      <c r="U146" s="38"/>
      <c r="V146" s="38"/>
      <c r="W146" s="38"/>
      <c r="X146" s="38"/>
      <c r="Y146" s="38"/>
      <c r="Z146" s="38"/>
      <c r="AA146" s="38"/>
      <c r="AB146" s="38"/>
      <c r="AC146" s="38"/>
      <c r="AD146" s="38"/>
      <c r="AE146" s="38"/>
      <c r="AT146" s="17" t="s">
        <v>260</v>
      </c>
      <c r="AU146" s="17" t="s">
        <v>84</v>
      </c>
    </row>
    <row r="147" s="2" customFormat="1">
      <c r="A147" s="38"/>
      <c r="B147" s="39"/>
      <c r="C147" s="40"/>
      <c r="D147" s="240" t="s">
        <v>274</v>
      </c>
      <c r="E147" s="40"/>
      <c r="F147" s="241" t="s">
        <v>3843</v>
      </c>
      <c r="G147" s="40"/>
      <c r="H147" s="40"/>
      <c r="I147" s="236"/>
      <c r="J147" s="40"/>
      <c r="K147" s="40"/>
      <c r="L147" s="44"/>
      <c r="M147" s="237"/>
      <c r="N147" s="238"/>
      <c r="O147" s="91"/>
      <c r="P147" s="91"/>
      <c r="Q147" s="91"/>
      <c r="R147" s="91"/>
      <c r="S147" s="91"/>
      <c r="T147" s="92"/>
      <c r="U147" s="38"/>
      <c r="V147" s="38"/>
      <c r="W147" s="38"/>
      <c r="X147" s="38"/>
      <c r="Y147" s="38"/>
      <c r="Z147" s="38"/>
      <c r="AA147" s="38"/>
      <c r="AB147" s="38"/>
      <c r="AC147" s="38"/>
      <c r="AD147" s="38"/>
      <c r="AE147" s="38"/>
      <c r="AT147" s="17" t="s">
        <v>274</v>
      </c>
      <c r="AU147" s="17" t="s">
        <v>84</v>
      </c>
    </row>
    <row r="148" s="13" customFormat="1">
      <c r="A148" s="13"/>
      <c r="B148" s="253"/>
      <c r="C148" s="254"/>
      <c r="D148" s="234" t="s">
        <v>276</v>
      </c>
      <c r="E148" s="255" t="s">
        <v>1</v>
      </c>
      <c r="F148" s="256" t="s">
        <v>3831</v>
      </c>
      <c r="G148" s="254"/>
      <c r="H148" s="255" t="s">
        <v>1</v>
      </c>
      <c r="I148" s="257"/>
      <c r="J148" s="254"/>
      <c r="K148" s="254"/>
      <c r="L148" s="258"/>
      <c r="M148" s="259"/>
      <c r="N148" s="260"/>
      <c r="O148" s="260"/>
      <c r="P148" s="260"/>
      <c r="Q148" s="260"/>
      <c r="R148" s="260"/>
      <c r="S148" s="260"/>
      <c r="T148" s="261"/>
      <c r="U148" s="13"/>
      <c r="V148" s="13"/>
      <c r="W148" s="13"/>
      <c r="X148" s="13"/>
      <c r="Y148" s="13"/>
      <c r="Z148" s="13"/>
      <c r="AA148" s="13"/>
      <c r="AB148" s="13"/>
      <c r="AC148" s="13"/>
      <c r="AD148" s="13"/>
      <c r="AE148" s="13"/>
      <c r="AT148" s="262" t="s">
        <v>276</v>
      </c>
      <c r="AU148" s="262" t="s">
        <v>84</v>
      </c>
      <c r="AV148" s="13" t="s">
        <v>84</v>
      </c>
      <c r="AW148" s="13" t="s">
        <v>32</v>
      </c>
      <c r="AX148" s="13" t="s">
        <v>76</v>
      </c>
      <c r="AY148" s="262" t="s">
        <v>251</v>
      </c>
    </row>
    <row r="149" s="12" customFormat="1">
      <c r="A149" s="12"/>
      <c r="B149" s="242"/>
      <c r="C149" s="243"/>
      <c r="D149" s="234" t="s">
        <v>276</v>
      </c>
      <c r="E149" s="244" t="s">
        <v>3844</v>
      </c>
      <c r="F149" s="245" t="s">
        <v>84</v>
      </c>
      <c r="G149" s="243"/>
      <c r="H149" s="246">
        <v>1</v>
      </c>
      <c r="I149" s="247"/>
      <c r="J149" s="243"/>
      <c r="K149" s="243"/>
      <c r="L149" s="248"/>
      <c r="M149" s="249"/>
      <c r="N149" s="250"/>
      <c r="O149" s="250"/>
      <c r="P149" s="250"/>
      <c r="Q149" s="250"/>
      <c r="R149" s="250"/>
      <c r="S149" s="250"/>
      <c r="T149" s="251"/>
      <c r="U149" s="12"/>
      <c r="V149" s="12"/>
      <c r="W149" s="12"/>
      <c r="X149" s="12"/>
      <c r="Y149" s="12"/>
      <c r="Z149" s="12"/>
      <c r="AA149" s="12"/>
      <c r="AB149" s="12"/>
      <c r="AC149" s="12"/>
      <c r="AD149" s="12"/>
      <c r="AE149" s="12"/>
      <c r="AT149" s="252" t="s">
        <v>276</v>
      </c>
      <c r="AU149" s="252" t="s">
        <v>84</v>
      </c>
      <c r="AV149" s="12" t="s">
        <v>86</v>
      </c>
      <c r="AW149" s="12" t="s">
        <v>32</v>
      </c>
      <c r="AX149" s="12" t="s">
        <v>84</v>
      </c>
      <c r="AY149" s="252" t="s">
        <v>251</v>
      </c>
    </row>
    <row r="150" s="2" customFormat="1" ht="24.15" customHeight="1">
      <c r="A150" s="38"/>
      <c r="B150" s="39"/>
      <c r="C150" s="220" t="s">
        <v>287</v>
      </c>
      <c r="D150" s="220" t="s">
        <v>255</v>
      </c>
      <c r="E150" s="221" t="s">
        <v>3845</v>
      </c>
      <c r="F150" s="222" t="s">
        <v>3846</v>
      </c>
      <c r="G150" s="223" t="s">
        <v>1133</v>
      </c>
      <c r="H150" s="224">
        <v>1</v>
      </c>
      <c r="I150" s="225"/>
      <c r="J150" s="226">
        <f>ROUND(I150*H150,2)</f>
        <v>0</v>
      </c>
      <c r="K150" s="227"/>
      <c r="L150" s="44"/>
      <c r="M150" s="228" t="s">
        <v>1</v>
      </c>
      <c r="N150" s="229" t="s">
        <v>41</v>
      </c>
      <c r="O150" s="91"/>
      <c r="P150" s="230">
        <f>O150*H150</f>
        <v>0</v>
      </c>
      <c r="Q150" s="230">
        <v>0.036900000000000002</v>
      </c>
      <c r="R150" s="230">
        <f>Q150*H150</f>
        <v>0.036900000000000002</v>
      </c>
      <c r="S150" s="230">
        <v>0</v>
      </c>
      <c r="T150" s="231">
        <f>S150*H150</f>
        <v>0</v>
      </c>
      <c r="U150" s="38"/>
      <c r="V150" s="38"/>
      <c r="W150" s="38"/>
      <c r="X150" s="38"/>
      <c r="Y150" s="38"/>
      <c r="Z150" s="38"/>
      <c r="AA150" s="38"/>
      <c r="AB150" s="38"/>
      <c r="AC150" s="38"/>
      <c r="AD150" s="38"/>
      <c r="AE150" s="38"/>
      <c r="AR150" s="232" t="s">
        <v>254</v>
      </c>
      <c r="AT150" s="232" t="s">
        <v>255</v>
      </c>
      <c r="AU150" s="232" t="s">
        <v>84</v>
      </c>
      <c r="AY150" s="17" t="s">
        <v>251</v>
      </c>
      <c r="BE150" s="233">
        <f>IF(N150="základní",J150,0)</f>
        <v>0</v>
      </c>
      <c r="BF150" s="233">
        <f>IF(N150="snížená",J150,0)</f>
        <v>0</v>
      </c>
      <c r="BG150" s="233">
        <f>IF(N150="zákl. přenesená",J150,0)</f>
        <v>0</v>
      </c>
      <c r="BH150" s="233">
        <f>IF(N150="sníž. přenesená",J150,0)</f>
        <v>0</v>
      </c>
      <c r="BI150" s="233">
        <f>IF(N150="nulová",J150,0)</f>
        <v>0</v>
      </c>
      <c r="BJ150" s="17" t="s">
        <v>84</v>
      </c>
      <c r="BK150" s="233">
        <f>ROUND(I150*H150,2)</f>
        <v>0</v>
      </c>
      <c r="BL150" s="17" t="s">
        <v>254</v>
      </c>
      <c r="BM150" s="232" t="s">
        <v>3847</v>
      </c>
    </row>
    <row r="151" s="2" customFormat="1">
      <c r="A151" s="38"/>
      <c r="B151" s="39"/>
      <c r="C151" s="40"/>
      <c r="D151" s="234" t="s">
        <v>260</v>
      </c>
      <c r="E151" s="40"/>
      <c r="F151" s="235" t="s">
        <v>3848</v>
      </c>
      <c r="G151" s="40"/>
      <c r="H151" s="40"/>
      <c r="I151" s="236"/>
      <c r="J151" s="40"/>
      <c r="K151" s="40"/>
      <c r="L151" s="44"/>
      <c r="M151" s="237"/>
      <c r="N151" s="238"/>
      <c r="O151" s="91"/>
      <c r="P151" s="91"/>
      <c r="Q151" s="91"/>
      <c r="R151" s="91"/>
      <c r="S151" s="91"/>
      <c r="T151" s="92"/>
      <c r="U151" s="38"/>
      <c r="V151" s="38"/>
      <c r="W151" s="38"/>
      <c r="X151" s="38"/>
      <c r="Y151" s="38"/>
      <c r="Z151" s="38"/>
      <c r="AA151" s="38"/>
      <c r="AB151" s="38"/>
      <c r="AC151" s="38"/>
      <c r="AD151" s="38"/>
      <c r="AE151" s="38"/>
      <c r="AT151" s="17" t="s">
        <v>260</v>
      </c>
      <c r="AU151" s="17" t="s">
        <v>84</v>
      </c>
    </row>
    <row r="152" s="2" customFormat="1">
      <c r="A152" s="38"/>
      <c r="B152" s="39"/>
      <c r="C152" s="40"/>
      <c r="D152" s="240" t="s">
        <v>274</v>
      </c>
      <c r="E152" s="40"/>
      <c r="F152" s="241" t="s">
        <v>3849</v>
      </c>
      <c r="G152" s="40"/>
      <c r="H152" s="40"/>
      <c r="I152" s="236"/>
      <c r="J152" s="40"/>
      <c r="K152" s="40"/>
      <c r="L152" s="44"/>
      <c r="M152" s="237"/>
      <c r="N152" s="238"/>
      <c r="O152" s="91"/>
      <c r="P152" s="91"/>
      <c r="Q152" s="91"/>
      <c r="R152" s="91"/>
      <c r="S152" s="91"/>
      <c r="T152" s="92"/>
      <c r="U152" s="38"/>
      <c r="V152" s="38"/>
      <c r="W152" s="38"/>
      <c r="X152" s="38"/>
      <c r="Y152" s="38"/>
      <c r="Z152" s="38"/>
      <c r="AA152" s="38"/>
      <c r="AB152" s="38"/>
      <c r="AC152" s="38"/>
      <c r="AD152" s="38"/>
      <c r="AE152" s="38"/>
      <c r="AT152" s="17" t="s">
        <v>274</v>
      </c>
      <c r="AU152" s="17" t="s">
        <v>84</v>
      </c>
    </row>
    <row r="153" s="13" customFormat="1">
      <c r="A153" s="13"/>
      <c r="B153" s="253"/>
      <c r="C153" s="254"/>
      <c r="D153" s="234" t="s">
        <v>276</v>
      </c>
      <c r="E153" s="255" t="s">
        <v>1</v>
      </c>
      <c r="F153" s="256" t="s">
        <v>3831</v>
      </c>
      <c r="G153" s="254"/>
      <c r="H153" s="255" t="s">
        <v>1</v>
      </c>
      <c r="I153" s="257"/>
      <c r="J153" s="254"/>
      <c r="K153" s="254"/>
      <c r="L153" s="258"/>
      <c r="M153" s="259"/>
      <c r="N153" s="260"/>
      <c r="O153" s="260"/>
      <c r="P153" s="260"/>
      <c r="Q153" s="260"/>
      <c r="R153" s="260"/>
      <c r="S153" s="260"/>
      <c r="T153" s="261"/>
      <c r="U153" s="13"/>
      <c r="V153" s="13"/>
      <c r="W153" s="13"/>
      <c r="X153" s="13"/>
      <c r="Y153" s="13"/>
      <c r="Z153" s="13"/>
      <c r="AA153" s="13"/>
      <c r="AB153" s="13"/>
      <c r="AC153" s="13"/>
      <c r="AD153" s="13"/>
      <c r="AE153" s="13"/>
      <c r="AT153" s="262" t="s">
        <v>276</v>
      </c>
      <c r="AU153" s="262" t="s">
        <v>84</v>
      </c>
      <c r="AV153" s="13" t="s">
        <v>84</v>
      </c>
      <c r="AW153" s="13" t="s">
        <v>32</v>
      </c>
      <c r="AX153" s="13" t="s">
        <v>76</v>
      </c>
      <c r="AY153" s="262" t="s">
        <v>251</v>
      </c>
    </row>
    <row r="154" s="12" customFormat="1">
      <c r="A154" s="12"/>
      <c r="B154" s="242"/>
      <c r="C154" s="243"/>
      <c r="D154" s="234" t="s">
        <v>276</v>
      </c>
      <c r="E154" s="244" t="s">
        <v>3850</v>
      </c>
      <c r="F154" s="245" t="s">
        <v>84</v>
      </c>
      <c r="G154" s="243"/>
      <c r="H154" s="246">
        <v>1</v>
      </c>
      <c r="I154" s="247"/>
      <c r="J154" s="243"/>
      <c r="K154" s="243"/>
      <c r="L154" s="248"/>
      <c r="M154" s="249"/>
      <c r="N154" s="250"/>
      <c r="O154" s="250"/>
      <c r="P154" s="250"/>
      <c r="Q154" s="250"/>
      <c r="R154" s="250"/>
      <c r="S154" s="250"/>
      <c r="T154" s="251"/>
      <c r="U154" s="12"/>
      <c r="V154" s="12"/>
      <c r="W154" s="12"/>
      <c r="X154" s="12"/>
      <c r="Y154" s="12"/>
      <c r="Z154" s="12"/>
      <c r="AA154" s="12"/>
      <c r="AB154" s="12"/>
      <c r="AC154" s="12"/>
      <c r="AD154" s="12"/>
      <c r="AE154" s="12"/>
      <c r="AT154" s="252" t="s">
        <v>276</v>
      </c>
      <c r="AU154" s="252" t="s">
        <v>84</v>
      </c>
      <c r="AV154" s="12" t="s">
        <v>86</v>
      </c>
      <c r="AW154" s="12" t="s">
        <v>32</v>
      </c>
      <c r="AX154" s="12" t="s">
        <v>84</v>
      </c>
      <c r="AY154" s="252" t="s">
        <v>251</v>
      </c>
    </row>
    <row r="155" s="2" customFormat="1" ht="24.15" customHeight="1">
      <c r="A155" s="38"/>
      <c r="B155" s="39"/>
      <c r="C155" s="220" t="s">
        <v>294</v>
      </c>
      <c r="D155" s="220" t="s">
        <v>255</v>
      </c>
      <c r="E155" s="221" t="s">
        <v>3851</v>
      </c>
      <c r="F155" s="222" t="s">
        <v>3852</v>
      </c>
      <c r="G155" s="223" t="s">
        <v>3853</v>
      </c>
      <c r="H155" s="224">
        <v>12</v>
      </c>
      <c r="I155" s="225"/>
      <c r="J155" s="226">
        <f>ROUND(I155*H155,2)</f>
        <v>0</v>
      </c>
      <c r="K155" s="227"/>
      <c r="L155" s="44"/>
      <c r="M155" s="228" t="s">
        <v>1</v>
      </c>
      <c r="N155" s="229" t="s">
        <v>41</v>
      </c>
      <c r="O155" s="91"/>
      <c r="P155" s="230">
        <f>O155*H155</f>
        <v>0</v>
      </c>
      <c r="Q155" s="230">
        <v>0</v>
      </c>
      <c r="R155" s="230">
        <f>Q155*H155</f>
        <v>0</v>
      </c>
      <c r="S155" s="230">
        <v>0</v>
      </c>
      <c r="T155" s="231">
        <f>S155*H155</f>
        <v>0</v>
      </c>
      <c r="U155" s="38"/>
      <c r="V155" s="38"/>
      <c r="W155" s="38"/>
      <c r="X155" s="38"/>
      <c r="Y155" s="38"/>
      <c r="Z155" s="38"/>
      <c r="AA155" s="38"/>
      <c r="AB155" s="38"/>
      <c r="AC155" s="38"/>
      <c r="AD155" s="38"/>
      <c r="AE155" s="38"/>
      <c r="AR155" s="232" t="s">
        <v>254</v>
      </c>
      <c r="AT155" s="232" t="s">
        <v>255</v>
      </c>
      <c r="AU155" s="232" t="s">
        <v>84</v>
      </c>
      <c r="AY155" s="17" t="s">
        <v>251</v>
      </c>
      <c r="BE155" s="233">
        <f>IF(N155="základní",J155,0)</f>
        <v>0</v>
      </c>
      <c r="BF155" s="233">
        <f>IF(N155="snížená",J155,0)</f>
        <v>0</v>
      </c>
      <c r="BG155" s="233">
        <f>IF(N155="zákl. přenesená",J155,0)</f>
        <v>0</v>
      </c>
      <c r="BH155" s="233">
        <f>IF(N155="sníž. přenesená",J155,0)</f>
        <v>0</v>
      </c>
      <c r="BI155" s="233">
        <f>IF(N155="nulová",J155,0)</f>
        <v>0</v>
      </c>
      <c r="BJ155" s="17" t="s">
        <v>84</v>
      </c>
      <c r="BK155" s="233">
        <f>ROUND(I155*H155,2)</f>
        <v>0</v>
      </c>
      <c r="BL155" s="17" t="s">
        <v>254</v>
      </c>
      <c r="BM155" s="232" t="s">
        <v>3854</v>
      </c>
    </row>
    <row r="156" s="2" customFormat="1">
      <c r="A156" s="38"/>
      <c r="B156" s="39"/>
      <c r="C156" s="40"/>
      <c r="D156" s="234" t="s">
        <v>260</v>
      </c>
      <c r="E156" s="40"/>
      <c r="F156" s="235" t="s">
        <v>3855</v>
      </c>
      <c r="G156" s="40"/>
      <c r="H156" s="40"/>
      <c r="I156" s="236"/>
      <c r="J156" s="40"/>
      <c r="K156" s="40"/>
      <c r="L156" s="44"/>
      <c r="M156" s="237"/>
      <c r="N156" s="238"/>
      <c r="O156" s="91"/>
      <c r="P156" s="91"/>
      <c r="Q156" s="91"/>
      <c r="R156" s="91"/>
      <c r="S156" s="91"/>
      <c r="T156" s="92"/>
      <c r="U156" s="38"/>
      <c r="V156" s="38"/>
      <c r="W156" s="38"/>
      <c r="X156" s="38"/>
      <c r="Y156" s="38"/>
      <c r="Z156" s="38"/>
      <c r="AA156" s="38"/>
      <c r="AB156" s="38"/>
      <c r="AC156" s="38"/>
      <c r="AD156" s="38"/>
      <c r="AE156" s="38"/>
      <c r="AT156" s="17" t="s">
        <v>260</v>
      </c>
      <c r="AU156" s="17" t="s">
        <v>84</v>
      </c>
    </row>
    <row r="157" s="2" customFormat="1">
      <c r="A157" s="38"/>
      <c r="B157" s="39"/>
      <c r="C157" s="40"/>
      <c r="D157" s="240" t="s">
        <v>274</v>
      </c>
      <c r="E157" s="40"/>
      <c r="F157" s="241" t="s">
        <v>3856</v>
      </c>
      <c r="G157" s="40"/>
      <c r="H157" s="40"/>
      <c r="I157" s="236"/>
      <c r="J157" s="40"/>
      <c r="K157" s="40"/>
      <c r="L157" s="44"/>
      <c r="M157" s="237"/>
      <c r="N157" s="238"/>
      <c r="O157" s="91"/>
      <c r="P157" s="91"/>
      <c r="Q157" s="91"/>
      <c r="R157" s="91"/>
      <c r="S157" s="91"/>
      <c r="T157" s="92"/>
      <c r="U157" s="38"/>
      <c r="V157" s="38"/>
      <c r="W157" s="38"/>
      <c r="X157" s="38"/>
      <c r="Y157" s="38"/>
      <c r="Z157" s="38"/>
      <c r="AA157" s="38"/>
      <c r="AB157" s="38"/>
      <c r="AC157" s="38"/>
      <c r="AD157" s="38"/>
      <c r="AE157" s="38"/>
      <c r="AT157" s="17" t="s">
        <v>274</v>
      </c>
      <c r="AU157" s="17" t="s">
        <v>84</v>
      </c>
    </row>
    <row r="158" s="12" customFormat="1">
      <c r="A158" s="12"/>
      <c r="B158" s="242"/>
      <c r="C158" s="243"/>
      <c r="D158" s="234" t="s">
        <v>276</v>
      </c>
      <c r="E158" s="244" t="s">
        <v>3857</v>
      </c>
      <c r="F158" s="245" t="s">
        <v>3858</v>
      </c>
      <c r="G158" s="243"/>
      <c r="H158" s="246">
        <v>12</v>
      </c>
      <c r="I158" s="247"/>
      <c r="J158" s="243"/>
      <c r="K158" s="243"/>
      <c r="L158" s="248"/>
      <c r="M158" s="249"/>
      <c r="N158" s="250"/>
      <c r="O158" s="250"/>
      <c r="P158" s="250"/>
      <c r="Q158" s="250"/>
      <c r="R158" s="250"/>
      <c r="S158" s="250"/>
      <c r="T158" s="251"/>
      <c r="U158" s="12"/>
      <c r="V158" s="12"/>
      <c r="W158" s="12"/>
      <c r="X158" s="12"/>
      <c r="Y158" s="12"/>
      <c r="Z158" s="12"/>
      <c r="AA158" s="12"/>
      <c r="AB158" s="12"/>
      <c r="AC158" s="12"/>
      <c r="AD158" s="12"/>
      <c r="AE158" s="12"/>
      <c r="AT158" s="252" t="s">
        <v>276</v>
      </c>
      <c r="AU158" s="252" t="s">
        <v>84</v>
      </c>
      <c r="AV158" s="12" t="s">
        <v>86</v>
      </c>
      <c r="AW158" s="12" t="s">
        <v>32</v>
      </c>
      <c r="AX158" s="12" t="s">
        <v>84</v>
      </c>
      <c r="AY158" s="252" t="s">
        <v>251</v>
      </c>
    </row>
    <row r="159" s="2" customFormat="1" ht="33" customHeight="1">
      <c r="A159" s="38"/>
      <c r="B159" s="39"/>
      <c r="C159" s="220" t="s">
        <v>299</v>
      </c>
      <c r="D159" s="220" t="s">
        <v>255</v>
      </c>
      <c r="E159" s="221" t="s">
        <v>3859</v>
      </c>
      <c r="F159" s="222" t="s">
        <v>3860</v>
      </c>
      <c r="G159" s="223" t="s">
        <v>3853</v>
      </c>
      <c r="H159" s="224">
        <v>262.72000000000003</v>
      </c>
      <c r="I159" s="225"/>
      <c r="J159" s="226">
        <f>ROUND(I159*H159,2)</f>
        <v>0</v>
      </c>
      <c r="K159" s="227"/>
      <c r="L159" s="44"/>
      <c r="M159" s="228" t="s">
        <v>1</v>
      </c>
      <c r="N159" s="229" t="s">
        <v>41</v>
      </c>
      <c r="O159" s="91"/>
      <c r="P159" s="230">
        <f>O159*H159</f>
        <v>0</v>
      </c>
      <c r="Q159" s="230">
        <v>0</v>
      </c>
      <c r="R159" s="230">
        <f>Q159*H159</f>
        <v>0</v>
      </c>
      <c r="S159" s="230">
        <v>0</v>
      </c>
      <c r="T159" s="231">
        <f>S159*H159</f>
        <v>0</v>
      </c>
      <c r="U159" s="38"/>
      <c r="V159" s="38"/>
      <c r="W159" s="38"/>
      <c r="X159" s="38"/>
      <c r="Y159" s="38"/>
      <c r="Z159" s="38"/>
      <c r="AA159" s="38"/>
      <c r="AB159" s="38"/>
      <c r="AC159" s="38"/>
      <c r="AD159" s="38"/>
      <c r="AE159" s="38"/>
      <c r="AR159" s="232" t="s">
        <v>254</v>
      </c>
      <c r="AT159" s="232" t="s">
        <v>255</v>
      </c>
      <c r="AU159" s="232" t="s">
        <v>84</v>
      </c>
      <c r="AY159" s="17" t="s">
        <v>251</v>
      </c>
      <c r="BE159" s="233">
        <f>IF(N159="základní",J159,0)</f>
        <v>0</v>
      </c>
      <c r="BF159" s="233">
        <f>IF(N159="snížená",J159,0)</f>
        <v>0</v>
      </c>
      <c r="BG159" s="233">
        <f>IF(N159="zákl. přenesená",J159,0)</f>
        <v>0</v>
      </c>
      <c r="BH159" s="233">
        <f>IF(N159="sníž. přenesená",J159,0)</f>
        <v>0</v>
      </c>
      <c r="BI159" s="233">
        <f>IF(N159="nulová",J159,0)</f>
        <v>0</v>
      </c>
      <c r="BJ159" s="17" t="s">
        <v>84</v>
      </c>
      <c r="BK159" s="233">
        <f>ROUND(I159*H159,2)</f>
        <v>0</v>
      </c>
      <c r="BL159" s="17" t="s">
        <v>254</v>
      </c>
      <c r="BM159" s="232" t="s">
        <v>3861</v>
      </c>
    </row>
    <row r="160" s="2" customFormat="1">
      <c r="A160" s="38"/>
      <c r="B160" s="39"/>
      <c r="C160" s="40"/>
      <c r="D160" s="234" t="s">
        <v>260</v>
      </c>
      <c r="E160" s="40"/>
      <c r="F160" s="235" t="s">
        <v>3862</v>
      </c>
      <c r="G160" s="40"/>
      <c r="H160" s="40"/>
      <c r="I160" s="236"/>
      <c r="J160" s="40"/>
      <c r="K160" s="40"/>
      <c r="L160" s="44"/>
      <c r="M160" s="237"/>
      <c r="N160" s="238"/>
      <c r="O160" s="91"/>
      <c r="P160" s="91"/>
      <c r="Q160" s="91"/>
      <c r="R160" s="91"/>
      <c r="S160" s="91"/>
      <c r="T160" s="92"/>
      <c r="U160" s="38"/>
      <c r="V160" s="38"/>
      <c r="W160" s="38"/>
      <c r="X160" s="38"/>
      <c r="Y160" s="38"/>
      <c r="Z160" s="38"/>
      <c r="AA160" s="38"/>
      <c r="AB160" s="38"/>
      <c r="AC160" s="38"/>
      <c r="AD160" s="38"/>
      <c r="AE160" s="38"/>
      <c r="AT160" s="17" t="s">
        <v>260</v>
      </c>
      <c r="AU160" s="17" t="s">
        <v>84</v>
      </c>
    </row>
    <row r="161" s="2" customFormat="1">
      <c r="A161" s="38"/>
      <c r="B161" s="39"/>
      <c r="C161" s="40"/>
      <c r="D161" s="240" t="s">
        <v>274</v>
      </c>
      <c r="E161" s="40"/>
      <c r="F161" s="241" t="s">
        <v>3863</v>
      </c>
      <c r="G161" s="40"/>
      <c r="H161" s="40"/>
      <c r="I161" s="236"/>
      <c r="J161" s="40"/>
      <c r="K161" s="40"/>
      <c r="L161" s="44"/>
      <c r="M161" s="237"/>
      <c r="N161" s="238"/>
      <c r="O161" s="91"/>
      <c r="P161" s="91"/>
      <c r="Q161" s="91"/>
      <c r="R161" s="91"/>
      <c r="S161" s="91"/>
      <c r="T161" s="92"/>
      <c r="U161" s="38"/>
      <c r="V161" s="38"/>
      <c r="W161" s="38"/>
      <c r="X161" s="38"/>
      <c r="Y161" s="38"/>
      <c r="Z161" s="38"/>
      <c r="AA161" s="38"/>
      <c r="AB161" s="38"/>
      <c r="AC161" s="38"/>
      <c r="AD161" s="38"/>
      <c r="AE161" s="38"/>
      <c r="AT161" s="17" t="s">
        <v>274</v>
      </c>
      <c r="AU161" s="17" t="s">
        <v>84</v>
      </c>
    </row>
    <row r="162" s="13" customFormat="1">
      <c r="A162" s="13"/>
      <c r="B162" s="253"/>
      <c r="C162" s="254"/>
      <c r="D162" s="234" t="s">
        <v>276</v>
      </c>
      <c r="E162" s="255" t="s">
        <v>1</v>
      </c>
      <c r="F162" s="256" t="s">
        <v>3864</v>
      </c>
      <c r="G162" s="254"/>
      <c r="H162" s="255" t="s">
        <v>1</v>
      </c>
      <c r="I162" s="257"/>
      <c r="J162" s="254"/>
      <c r="K162" s="254"/>
      <c r="L162" s="258"/>
      <c r="M162" s="259"/>
      <c r="N162" s="260"/>
      <c r="O162" s="260"/>
      <c r="P162" s="260"/>
      <c r="Q162" s="260"/>
      <c r="R162" s="260"/>
      <c r="S162" s="260"/>
      <c r="T162" s="261"/>
      <c r="U162" s="13"/>
      <c r="V162" s="13"/>
      <c r="W162" s="13"/>
      <c r="X162" s="13"/>
      <c r="Y162" s="13"/>
      <c r="Z162" s="13"/>
      <c r="AA162" s="13"/>
      <c r="AB162" s="13"/>
      <c r="AC162" s="13"/>
      <c r="AD162" s="13"/>
      <c r="AE162" s="13"/>
      <c r="AT162" s="262" t="s">
        <v>276</v>
      </c>
      <c r="AU162" s="262" t="s">
        <v>84</v>
      </c>
      <c r="AV162" s="13" t="s">
        <v>84</v>
      </c>
      <c r="AW162" s="13" t="s">
        <v>32</v>
      </c>
      <c r="AX162" s="13" t="s">
        <v>76</v>
      </c>
      <c r="AY162" s="262" t="s">
        <v>251</v>
      </c>
    </row>
    <row r="163" s="12" customFormat="1">
      <c r="A163" s="12"/>
      <c r="B163" s="242"/>
      <c r="C163" s="243"/>
      <c r="D163" s="234" t="s">
        <v>276</v>
      </c>
      <c r="E163" s="244" t="s">
        <v>3865</v>
      </c>
      <c r="F163" s="245" t="s">
        <v>3866</v>
      </c>
      <c r="G163" s="243"/>
      <c r="H163" s="246">
        <v>144</v>
      </c>
      <c r="I163" s="247"/>
      <c r="J163" s="243"/>
      <c r="K163" s="243"/>
      <c r="L163" s="248"/>
      <c r="M163" s="249"/>
      <c r="N163" s="250"/>
      <c r="O163" s="250"/>
      <c r="P163" s="250"/>
      <c r="Q163" s="250"/>
      <c r="R163" s="250"/>
      <c r="S163" s="250"/>
      <c r="T163" s="251"/>
      <c r="U163" s="12"/>
      <c r="V163" s="12"/>
      <c r="W163" s="12"/>
      <c r="X163" s="12"/>
      <c r="Y163" s="12"/>
      <c r="Z163" s="12"/>
      <c r="AA163" s="12"/>
      <c r="AB163" s="12"/>
      <c r="AC163" s="12"/>
      <c r="AD163" s="12"/>
      <c r="AE163" s="12"/>
      <c r="AT163" s="252" t="s">
        <v>276</v>
      </c>
      <c r="AU163" s="252" t="s">
        <v>84</v>
      </c>
      <c r="AV163" s="12" t="s">
        <v>86</v>
      </c>
      <c r="AW163" s="12" t="s">
        <v>32</v>
      </c>
      <c r="AX163" s="12" t="s">
        <v>76</v>
      </c>
      <c r="AY163" s="252" t="s">
        <v>251</v>
      </c>
    </row>
    <row r="164" s="13" customFormat="1">
      <c r="A164" s="13"/>
      <c r="B164" s="253"/>
      <c r="C164" s="254"/>
      <c r="D164" s="234" t="s">
        <v>276</v>
      </c>
      <c r="E164" s="255" t="s">
        <v>1</v>
      </c>
      <c r="F164" s="256" t="s">
        <v>3867</v>
      </c>
      <c r="G164" s="254"/>
      <c r="H164" s="255" t="s">
        <v>1</v>
      </c>
      <c r="I164" s="257"/>
      <c r="J164" s="254"/>
      <c r="K164" s="254"/>
      <c r="L164" s="258"/>
      <c r="M164" s="259"/>
      <c r="N164" s="260"/>
      <c r="O164" s="260"/>
      <c r="P164" s="260"/>
      <c r="Q164" s="260"/>
      <c r="R164" s="260"/>
      <c r="S164" s="260"/>
      <c r="T164" s="261"/>
      <c r="U164" s="13"/>
      <c r="V164" s="13"/>
      <c r="W164" s="13"/>
      <c r="X164" s="13"/>
      <c r="Y164" s="13"/>
      <c r="Z164" s="13"/>
      <c r="AA164" s="13"/>
      <c r="AB164" s="13"/>
      <c r="AC164" s="13"/>
      <c r="AD164" s="13"/>
      <c r="AE164" s="13"/>
      <c r="AT164" s="262" t="s">
        <v>276</v>
      </c>
      <c r="AU164" s="262" t="s">
        <v>84</v>
      </c>
      <c r="AV164" s="13" t="s">
        <v>84</v>
      </c>
      <c r="AW164" s="13" t="s">
        <v>32</v>
      </c>
      <c r="AX164" s="13" t="s">
        <v>76</v>
      </c>
      <c r="AY164" s="262" t="s">
        <v>251</v>
      </c>
    </row>
    <row r="165" s="12" customFormat="1">
      <c r="A165" s="12"/>
      <c r="B165" s="242"/>
      <c r="C165" s="243"/>
      <c r="D165" s="234" t="s">
        <v>276</v>
      </c>
      <c r="E165" s="244" t="s">
        <v>3750</v>
      </c>
      <c r="F165" s="245" t="s">
        <v>3868</v>
      </c>
      <c r="G165" s="243"/>
      <c r="H165" s="246">
        <v>23.52</v>
      </c>
      <c r="I165" s="247"/>
      <c r="J165" s="243"/>
      <c r="K165" s="243"/>
      <c r="L165" s="248"/>
      <c r="M165" s="249"/>
      <c r="N165" s="250"/>
      <c r="O165" s="250"/>
      <c r="P165" s="250"/>
      <c r="Q165" s="250"/>
      <c r="R165" s="250"/>
      <c r="S165" s="250"/>
      <c r="T165" s="251"/>
      <c r="U165" s="12"/>
      <c r="V165" s="12"/>
      <c r="W165" s="12"/>
      <c r="X165" s="12"/>
      <c r="Y165" s="12"/>
      <c r="Z165" s="12"/>
      <c r="AA165" s="12"/>
      <c r="AB165" s="12"/>
      <c r="AC165" s="12"/>
      <c r="AD165" s="12"/>
      <c r="AE165" s="12"/>
      <c r="AT165" s="252" t="s">
        <v>276</v>
      </c>
      <c r="AU165" s="252" t="s">
        <v>84</v>
      </c>
      <c r="AV165" s="12" t="s">
        <v>86</v>
      </c>
      <c r="AW165" s="12" t="s">
        <v>32</v>
      </c>
      <c r="AX165" s="12" t="s">
        <v>76</v>
      </c>
      <c r="AY165" s="252" t="s">
        <v>251</v>
      </c>
    </row>
    <row r="166" s="13" customFormat="1">
      <c r="A166" s="13"/>
      <c r="B166" s="253"/>
      <c r="C166" s="254"/>
      <c r="D166" s="234" t="s">
        <v>276</v>
      </c>
      <c r="E166" s="255" t="s">
        <v>1</v>
      </c>
      <c r="F166" s="256" t="s">
        <v>3869</v>
      </c>
      <c r="G166" s="254"/>
      <c r="H166" s="255" t="s">
        <v>1</v>
      </c>
      <c r="I166" s="257"/>
      <c r="J166" s="254"/>
      <c r="K166" s="254"/>
      <c r="L166" s="258"/>
      <c r="M166" s="259"/>
      <c r="N166" s="260"/>
      <c r="O166" s="260"/>
      <c r="P166" s="260"/>
      <c r="Q166" s="260"/>
      <c r="R166" s="260"/>
      <c r="S166" s="260"/>
      <c r="T166" s="261"/>
      <c r="U166" s="13"/>
      <c r="V166" s="13"/>
      <c r="W166" s="13"/>
      <c r="X166" s="13"/>
      <c r="Y166" s="13"/>
      <c r="Z166" s="13"/>
      <c r="AA166" s="13"/>
      <c r="AB166" s="13"/>
      <c r="AC166" s="13"/>
      <c r="AD166" s="13"/>
      <c r="AE166" s="13"/>
      <c r="AT166" s="262" t="s">
        <v>276</v>
      </c>
      <c r="AU166" s="262" t="s">
        <v>84</v>
      </c>
      <c r="AV166" s="13" t="s">
        <v>84</v>
      </c>
      <c r="AW166" s="13" t="s">
        <v>32</v>
      </c>
      <c r="AX166" s="13" t="s">
        <v>76</v>
      </c>
      <c r="AY166" s="262" t="s">
        <v>251</v>
      </c>
    </row>
    <row r="167" s="12" customFormat="1">
      <c r="A167" s="12"/>
      <c r="B167" s="242"/>
      <c r="C167" s="243"/>
      <c r="D167" s="234" t="s">
        <v>276</v>
      </c>
      <c r="E167" s="244" t="s">
        <v>3768</v>
      </c>
      <c r="F167" s="245" t="s">
        <v>3870</v>
      </c>
      <c r="G167" s="243"/>
      <c r="H167" s="246">
        <v>95.200000000000003</v>
      </c>
      <c r="I167" s="247"/>
      <c r="J167" s="243"/>
      <c r="K167" s="243"/>
      <c r="L167" s="248"/>
      <c r="M167" s="249"/>
      <c r="N167" s="250"/>
      <c r="O167" s="250"/>
      <c r="P167" s="250"/>
      <c r="Q167" s="250"/>
      <c r="R167" s="250"/>
      <c r="S167" s="250"/>
      <c r="T167" s="251"/>
      <c r="U167" s="12"/>
      <c r="V167" s="12"/>
      <c r="W167" s="12"/>
      <c r="X167" s="12"/>
      <c r="Y167" s="12"/>
      <c r="Z167" s="12"/>
      <c r="AA167" s="12"/>
      <c r="AB167" s="12"/>
      <c r="AC167" s="12"/>
      <c r="AD167" s="12"/>
      <c r="AE167" s="12"/>
      <c r="AT167" s="252" t="s">
        <v>276</v>
      </c>
      <c r="AU167" s="252" t="s">
        <v>84</v>
      </c>
      <c r="AV167" s="12" t="s">
        <v>86</v>
      </c>
      <c r="AW167" s="12" t="s">
        <v>32</v>
      </c>
      <c r="AX167" s="12" t="s">
        <v>76</v>
      </c>
      <c r="AY167" s="252" t="s">
        <v>251</v>
      </c>
    </row>
    <row r="168" s="12" customFormat="1">
      <c r="A168" s="12"/>
      <c r="B168" s="242"/>
      <c r="C168" s="243"/>
      <c r="D168" s="234" t="s">
        <v>276</v>
      </c>
      <c r="E168" s="244" t="s">
        <v>3871</v>
      </c>
      <c r="F168" s="245" t="s">
        <v>3872</v>
      </c>
      <c r="G168" s="243"/>
      <c r="H168" s="246">
        <v>262.72000000000003</v>
      </c>
      <c r="I168" s="247"/>
      <c r="J168" s="243"/>
      <c r="K168" s="243"/>
      <c r="L168" s="248"/>
      <c r="M168" s="249"/>
      <c r="N168" s="250"/>
      <c r="O168" s="250"/>
      <c r="P168" s="250"/>
      <c r="Q168" s="250"/>
      <c r="R168" s="250"/>
      <c r="S168" s="250"/>
      <c r="T168" s="251"/>
      <c r="U168" s="12"/>
      <c r="V168" s="12"/>
      <c r="W168" s="12"/>
      <c r="X168" s="12"/>
      <c r="Y168" s="12"/>
      <c r="Z168" s="12"/>
      <c r="AA168" s="12"/>
      <c r="AB168" s="12"/>
      <c r="AC168" s="12"/>
      <c r="AD168" s="12"/>
      <c r="AE168" s="12"/>
      <c r="AT168" s="252" t="s">
        <v>276</v>
      </c>
      <c r="AU168" s="252" t="s">
        <v>84</v>
      </c>
      <c r="AV168" s="12" t="s">
        <v>86</v>
      </c>
      <c r="AW168" s="12" t="s">
        <v>32</v>
      </c>
      <c r="AX168" s="12" t="s">
        <v>84</v>
      </c>
      <c r="AY168" s="252" t="s">
        <v>251</v>
      </c>
    </row>
    <row r="169" s="2" customFormat="1" ht="33" customHeight="1">
      <c r="A169" s="38"/>
      <c r="B169" s="39"/>
      <c r="C169" s="220" t="s">
        <v>306</v>
      </c>
      <c r="D169" s="220" t="s">
        <v>255</v>
      </c>
      <c r="E169" s="221" t="s">
        <v>3873</v>
      </c>
      <c r="F169" s="222" t="s">
        <v>3874</v>
      </c>
      <c r="G169" s="223" t="s">
        <v>3853</v>
      </c>
      <c r="H169" s="224">
        <v>2604.4000000000001</v>
      </c>
      <c r="I169" s="225"/>
      <c r="J169" s="226">
        <f>ROUND(I169*H169,2)</f>
        <v>0</v>
      </c>
      <c r="K169" s="227"/>
      <c r="L169" s="44"/>
      <c r="M169" s="228" t="s">
        <v>1</v>
      </c>
      <c r="N169" s="229" t="s">
        <v>41</v>
      </c>
      <c r="O169" s="91"/>
      <c r="P169" s="230">
        <f>O169*H169</f>
        <v>0</v>
      </c>
      <c r="Q169" s="230">
        <v>0</v>
      </c>
      <c r="R169" s="230">
        <f>Q169*H169</f>
        <v>0</v>
      </c>
      <c r="S169" s="230">
        <v>0</v>
      </c>
      <c r="T169" s="231">
        <f>S169*H169</f>
        <v>0</v>
      </c>
      <c r="U169" s="38"/>
      <c r="V169" s="38"/>
      <c r="W169" s="38"/>
      <c r="X169" s="38"/>
      <c r="Y169" s="38"/>
      <c r="Z169" s="38"/>
      <c r="AA169" s="38"/>
      <c r="AB169" s="38"/>
      <c r="AC169" s="38"/>
      <c r="AD169" s="38"/>
      <c r="AE169" s="38"/>
      <c r="AR169" s="232" t="s">
        <v>254</v>
      </c>
      <c r="AT169" s="232" t="s">
        <v>255</v>
      </c>
      <c r="AU169" s="232" t="s">
        <v>84</v>
      </c>
      <c r="AY169" s="17" t="s">
        <v>251</v>
      </c>
      <c r="BE169" s="233">
        <f>IF(N169="základní",J169,0)</f>
        <v>0</v>
      </c>
      <c r="BF169" s="233">
        <f>IF(N169="snížená",J169,0)</f>
        <v>0</v>
      </c>
      <c r="BG169" s="233">
        <f>IF(N169="zákl. přenesená",J169,0)</f>
        <v>0</v>
      </c>
      <c r="BH169" s="233">
        <f>IF(N169="sníž. přenesená",J169,0)</f>
        <v>0</v>
      </c>
      <c r="BI169" s="233">
        <f>IF(N169="nulová",J169,0)</f>
        <v>0</v>
      </c>
      <c r="BJ169" s="17" t="s">
        <v>84</v>
      </c>
      <c r="BK169" s="233">
        <f>ROUND(I169*H169,2)</f>
        <v>0</v>
      </c>
      <c r="BL169" s="17" t="s">
        <v>254</v>
      </c>
      <c r="BM169" s="232" t="s">
        <v>3875</v>
      </c>
    </row>
    <row r="170" s="2" customFormat="1">
      <c r="A170" s="38"/>
      <c r="B170" s="39"/>
      <c r="C170" s="40"/>
      <c r="D170" s="234" t="s">
        <v>260</v>
      </c>
      <c r="E170" s="40"/>
      <c r="F170" s="235" t="s">
        <v>3876</v>
      </c>
      <c r="G170" s="40"/>
      <c r="H170" s="40"/>
      <c r="I170" s="236"/>
      <c r="J170" s="40"/>
      <c r="K170" s="40"/>
      <c r="L170" s="44"/>
      <c r="M170" s="237"/>
      <c r="N170" s="238"/>
      <c r="O170" s="91"/>
      <c r="P170" s="91"/>
      <c r="Q170" s="91"/>
      <c r="R170" s="91"/>
      <c r="S170" s="91"/>
      <c r="T170" s="92"/>
      <c r="U170" s="38"/>
      <c r="V170" s="38"/>
      <c r="W170" s="38"/>
      <c r="X170" s="38"/>
      <c r="Y170" s="38"/>
      <c r="Z170" s="38"/>
      <c r="AA170" s="38"/>
      <c r="AB170" s="38"/>
      <c r="AC170" s="38"/>
      <c r="AD170" s="38"/>
      <c r="AE170" s="38"/>
      <c r="AT170" s="17" t="s">
        <v>260</v>
      </c>
      <c r="AU170" s="17" t="s">
        <v>84</v>
      </c>
    </row>
    <row r="171" s="2" customFormat="1">
      <c r="A171" s="38"/>
      <c r="B171" s="39"/>
      <c r="C171" s="40"/>
      <c r="D171" s="240" t="s">
        <v>274</v>
      </c>
      <c r="E171" s="40"/>
      <c r="F171" s="241" t="s">
        <v>3877</v>
      </c>
      <c r="G171" s="40"/>
      <c r="H171" s="40"/>
      <c r="I171" s="236"/>
      <c r="J171" s="40"/>
      <c r="K171" s="40"/>
      <c r="L171" s="44"/>
      <c r="M171" s="237"/>
      <c r="N171" s="238"/>
      <c r="O171" s="91"/>
      <c r="P171" s="91"/>
      <c r="Q171" s="91"/>
      <c r="R171" s="91"/>
      <c r="S171" s="91"/>
      <c r="T171" s="92"/>
      <c r="U171" s="38"/>
      <c r="V171" s="38"/>
      <c r="W171" s="38"/>
      <c r="X171" s="38"/>
      <c r="Y171" s="38"/>
      <c r="Z171" s="38"/>
      <c r="AA171" s="38"/>
      <c r="AB171" s="38"/>
      <c r="AC171" s="38"/>
      <c r="AD171" s="38"/>
      <c r="AE171" s="38"/>
      <c r="AT171" s="17" t="s">
        <v>274</v>
      </c>
      <c r="AU171" s="17" t="s">
        <v>84</v>
      </c>
    </row>
    <row r="172" s="13" customFormat="1">
      <c r="A172" s="13"/>
      <c r="B172" s="253"/>
      <c r="C172" s="254"/>
      <c r="D172" s="234" t="s">
        <v>276</v>
      </c>
      <c r="E172" s="255" t="s">
        <v>1</v>
      </c>
      <c r="F172" s="256" t="s">
        <v>3878</v>
      </c>
      <c r="G172" s="254"/>
      <c r="H172" s="255" t="s">
        <v>1</v>
      </c>
      <c r="I172" s="257"/>
      <c r="J172" s="254"/>
      <c r="K172" s="254"/>
      <c r="L172" s="258"/>
      <c r="M172" s="259"/>
      <c r="N172" s="260"/>
      <c r="O172" s="260"/>
      <c r="P172" s="260"/>
      <c r="Q172" s="260"/>
      <c r="R172" s="260"/>
      <c r="S172" s="260"/>
      <c r="T172" s="261"/>
      <c r="U172" s="13"/>
      <c r="V172" s="13"/>
      <c r="W172" s="13"/>
      <c r="X172" s="13"/>
      <c r="Y172" s="13"/>
      <c r="Z172" s="13"/>
      <c r="AA172" s="13"/>
      <c r="AB172" s="13"/>
      <c r="AC172" s="13"/>
      <c r="AD172" s="13"/>
      <c r="AE172" s="13"/>
      <c r="AT172" s="262" t="s">
        <v>276</v>
      </c>
      <c r="AU172" s="262" t="s">
        <v>84</v>
      </c>
      <c r="AV172" s="13" t="s">
        <v>84</v>
      </c>
      <c r="AW172" s="13" t="s">
        <v>32</v>
      </c>
      <c r="AX172" s="13" t="s">
        <v>76</v>
      </c>
      <c r="AY172" s="262" t="s">
        <v>251</v>
      </c>
    </row>
    <row r="173" s="12" customFormat="1">
      <c r="A173" s="12"/>
      <c r="B173" s="242"/>
      <c r="C173" s="243"/>
      <c r="D173" s="234" t="s">
        <v>276</v>
      </c>
      <c r="E173" s="244" t="s">
        <v>3879</v>
      </c>
      <c r="F173" s="245" t="s">
        <v>3880</v>
      </c>
      <c r="G173" s="243"/>
      <c r="H173" s="246">
        <v>28.800000000000001</v>
      </c>
      <c r="I173" s="247"/>
      <c r="J173" s="243"/>
      <c r="K173" s="243"/>
      <c r="L173" s="248"/>
      <c r="M173" s="249"/>
      <c r="N173" s="250"/>
      <c r="O173" s="250"/>
      <c r="P173" s="250"/>
      <c r="Q173" s="250"/>
      <c r="R173" s="250"/>
      <c r="S173" s="250"/>
      <c r="T173" s="251"/>
      <c r="U173" s="12"/>
      <c r="V173" s="12"/>
      <c r="W173" s="12"/>
      <c r="X173" s="12"/>
      <c r="Y173" s="12"/>
      <c r="Z173" s="12"/>
      <c r="AA173" s="12"/>
      <c r="AB173" s="12"/>
      <c r="AC173" s="12"/>
      <c r="AD173" s="12"/>
      <c r="AE173" s="12"/>
      <c r="AT173" s="252" t="s">
        <v>276</v>
      </c>
      <c r="AU173" s="252" t="s">
        <v>84</v>
      </c>
      <c r="AV173" s="12" t="s">
        <v>86</v>
      </c>
      <c r="AW173" s="12" t="s">
        <v>32</v>
      </c>
      <c r="AX173" s="12" t="s">
        <v>76</v>
      </c>
      <c r="AY173" s="252" t="s">
        <v>251</v>
      </c>
    </row>
    <row r="174" s="12" customFormat="1">
      <c r="A174" s="12"/>
      <c r="B174" s="242"/>
      <c r="C174" s="243"/>
      <c r="D174" s="234" t="s">
        <v>276</v>
      </c>
      <c r="E174" s="244" t="s">
        <v>3755</v>
      </c>
      <c r="F174" s="245" t="s">
        <v>3881</v>
      </c>
      <c r="G174" s="243"/>
      <c r="H174" s="246">
        <v>103.68000000000001</v>
      </c>
      <c r="I174" s="247"/>
      <c r="J174" s="243"/>
      <c r="K174" s="243"/>
      <c r="L174" s="248"/>
      <c r="M174" s="249"/>
      <c r="N174" s="250"/>
      <c r="O174" s="250"/>
      <c r="P174" s="250"/>
      <c r="Q174" s="250"/>
      <c r="R174" s="250"/>
      <c r="S174" s="250"/>
      <c r="T174" s="251"/>
      <c r="U174" s="12"/>
      <c r="V174" s="12"/>
      <c r="W174" s="12"/>
      <c r="X174" s="12"/>
      <c r="Y174" s="12"/>
      <c r="Z174" s="12"/>
      <c r="AA174" s="12"/>
      <c r="AB174" s="12"/>
      <c r="AC174" s="12"/>
      <c r="AD174" s="12"/>
      <c r="AE174" s="12"/>
      <c r="AT174" s="252" t="s">
        <v>276</v>
      </c>
      <c r="AU174" s="252" t="s">
        <v>84</v>
      </c>
      <c r="AV174" s="12" t="s">
        <v>86</v>
      </c>
      <c r="AW174" s="12" t="s">
        <v>32</v>
      </c>
      <c r="AX174" s="12" t="s">
        <v>76</v>
      </c>
      <c r="AY174" s="252" t="s">
        <v>251</v>
      </c>
    </row>
    <row r="175" s="13" customFormat="1">
      <c r="A175" s="13"/>
      <c r="B175" s="253"/>
      <c r="C175" s="254"/>
      <c r="D175" s="234" t="s">
        <v>276</v>
      </c>
      <c r="E175" s="255" t="s">
        <v>1</v>
      </c>
      <c r="F175" s="256" t="s">
        <v>3882</v>
      </c>
      <c r="G175" s="254"/>
      <c r="H175" s="255" t="s">
        <v>1</v>
      </c>
      <c r="I175" s="257"/>
      <c r="J175" s="254"/>
      <c r="K175" s="254"/>
      <c r="L175" s="258"/>
      <c r="M175" s="259"/>
      <c r="N175" s="260"/>
      <c r="O175" s="260"/>
      <c r="P175" s="260"/>
      <c r="Q175" s="260"/>
      <c r="R175" s="260"/>
      <c r="S175" s="260"/>
      <c r="T175" s="261"/>
      <c r="U175" s="13"/>
      <c r="V175" s="13"/>
      <c r="W175" s="13"/>
      <c r="X175" s="13"/>
      <c r="Y175" s="13"/>
      <c r="Z175" s="13"/>
      <c r="AA175" s="13"/>
      <c r="AB175" s="13"/>
      <c r="AC175" s="13"/>
      <c r="AD175" s="13"/>
      <c r="AE175" s="13"/>
      <c r="AT175" s="262" t="s">
        <v>276</v>
      </c>
      <c r="AU175" s="262" t="s">
        <v>84</v>
      </c>
      <c r="AV175" s="13" t="s">
        <v>84</v>
      </c>
      <c r="AW175" s="13" t="s">
        <v>32</v>
      </c>
      <c r="AX175" s="13" t="s">
        <v>76</v>
      </c>
      <c r="AY175" s="262" t="s">
        <v>251</v>
      </c>
    </row>
    <row r="176" s="12" customFormat="1">
      <c r="A176" s="12"/>
      <c r="B176" s="242"/>
      <c r="C176" s="243"/>
      <c r="D176" s="234" t="s">
        <v>276</v>
      </c>
      <c r="E176" s="244" t="s">
        <v>3770</v>
      </c>
      <c r="F176" s="245" t="s">
        <v>3883</v>
      </c>
      <c r="G176" s="243"/>
      <c r="H176" s="246">
        <v>106.08</v>
      </c>
      <c r="I176" s="247"/>
      <c r="J176" s="243"/>
      <c r="K176" s="243"/>
      <c r="L176" s="248"/>
      <c r="M176" s="249"/>
      <c r="N176" s="250"/>
      <c r="O176" s="250"/>
      <c r="P176" s="250"/>
      <c r="Q176" s="250"/>
      <c r="R176" s="250"/>
      <c r="S176" s="250"/>
      <c r="T176" s="251"/>
      <c r="U176" s="12"/>
      <c r="V176" s="12"/>
      <c r="W176" s="12"/>
      <c r="X176" s="12"/>
      <c r="Y176" s="12"/>
      <c r="Z176" s="12"/>
      <c r="AA176" s="12"/>
      <c r="AB176" s="12"/>
      <c r="AC176" s="12"/>
      <c r="AD176" s="12"/>
      <c r="AE176" s="12"/>
      <c r="AT176" s="252" t="s">
        <v>276</v>
      </c>
      <c r="AU176" s="252" t="s">
        <v>84</v>
      </c>
      <c r="AV176" s="12" t="s">
        <v>86</v>
      </c>
      <c r="AW176" s="12" t="s">
        <v>32</v>
      </c>
      <c r="AX176" s="12" t="s">
        <v>76</v>
      </c>
      <c r="AY176" s="252" t="s">
        <v>251</v>
      </c>
    </row>
    <row r="177" s="12" customFormat="1">
      <c r="A177" s="12"/>
      <c r="B177" s="242"/>
      <c r="C177" s="243"/>
      <c r="D177" s="234" t="s">
        <v>276</v>
      </c>
      <c r="E177" s="244" t="s">
        <v>3777</v>
      </c>
      <c r="F177" s="245" t="s">
        <v>3884</v>
      </c>
      <c r="G177" s="243"/>
      <c r="H177" s="246">
        <v>12</v>
      </c>
      <c r="I177" s="247"/>
      <c r="J177" s="243"/>
      <c r="K177" s="243"/>
      <c r="L177" s="248"/>
      <c r="M177" s="249"/>
      <c r="N177" s="250"/>
      <c r="O177" s="250"/>
      <c r="P177" s="250"/>
      <c r="Q177" s="250"/>
      <c r="R177" s="250"/>
      <c r="S177" s="250"/>
      <c r="T177" s="251"/>
      <c r="U177" s="12"/>
      <c r="V177" s="12"/>
      <c r="W177" s="12"/>
      <c r="X177" s="12"/>
      <c r="Y177" s="12"/>
      <c r="Z177" s="12"/>
      <c r="AA177" s="12"/>
      <c r="AB177" s="12"/>
      <c r="AC177" s="12"/>
      <c r="AD177" s="12"/>
      <c r="AE177" s="12"/>
      <c r="AT177" s="252" t="s">
        <v>276</v>
      </c>
      <c r="AU177" s="252" t="s">
        <v>84</v>
      </c>
      <c r="AV177" s="12" t="s">
        <v>86</v>
      </c>
      <c r="AW177" s="12" t="s">
        <v>32</v>
      </c>
      <c r="AX177" s="12" t="s">
        <v>76</v>
      </c>
      <c r="AY177" s="252" t="s">
        <v>251</v>
      </c>
    </row>
    <row r="178" s="12" customFormat="1">
      <c r="A178" s="12"/>
      <c r="B178" s="242"/>
      <c r="C178" s="243"/>
      <c r="D178" s="234" t="s">
        <v>276</v>
      </c>
      <c r="E178" s="244" t="s">
        <v>3780</v>
      </c>
      <c r="F178" s="245" t="s">
        <v>3885</v>
      </c>
      <c r="G178" s="243"/>
      <c r="H178" s="246">
        <v>16</v>
      </c>
      <c r="I178" s="247"/>
      <c r="J178" s="243"/>
      <c r="K178" s="243"/>
      <c r="L178" s="248"/>
      <c r="M178" s="249"/>
      <c r="N178" s="250"/>
      <c r="O178" s="250"/>
      <c r="P178" s="250"/>
      <c r="Q178" s="250"/>
      <c r="R178" s="250"/>
      <c r="S178" s="250"/>
      <c r="T178" s="251"/>
      <c r="U178" s="12"/>
      <c r="V178" s="12"/>
      <c r="W178" s="12"/>
      <c r="X178" s="12"/>
      <c r="Y178" s="12"/>
      <c r="Z178" s="12"/>
      <c r="AA178" s="12"/>
      <c r="AB178" s="12"/>
      <c r="AC178" s="12"/>
      <c r="AD178" s="12"/>
      <c r="AE178" s="12"/>
      <c r="AT178" s="252" t="s">
        <v>276</v>
      </c>
      <c r="AU178" s="252" t="s">
        <v>84</v>
      </c>
      <c r="AV178" s="12" t="s">
        <v>86</v>
      </c>
      <c r="AW178" s="12" t="s">
        <v>32</v>
      </c>
      <c r="AX178" s="12" t="s">
        <v>76</v>
      </c>
      <c r="AY178" s="252" t="s">
        <v>251</v>
      </c>
    </row>
    <row r="179" s="13" customFormat="1">
      <c r="A179" s="13"/>
      <c r="B179" s="253"/>
      <c r="C179" s="254"/>
      <c r="D179" s="234" t="s">
        <v>276</v>
      </c>
      <c r="E179" s="255" t="s">
        <v>1</v>
      </c>
      <c r="F179" s="256" t="s">
        <v>3886</v>
      </c>
      <c r="G179" s="254"/>
      <c r="H179" s="255" t="s">
        <v>1</v>
      </c>
      <c r="I179" s="257"/>
      <c r="J179" s="254"/>
      <c r="K179" s="254"/>
      <c r="L179" s="258"/>
      <c r="M179" s="259"/>
      <c r="N179" s="260"/>
      <c r="O179" s="260"/>
      <c r="P179" s="260"/>
      <c r="Q179" s="260"/>
      <c r="R179" s="260"/>
      <c r="S179" s="260"/>
      <c r="T179" s="261"/>
      <c r="U179" s="13"/>
      <c r="V179" s="13"/>
      <c r="W179" s="13"/>
      <c r="X179" s="13"/>
      <c r="Y179" s="13"/>
      <c r="Z179" s="13"/>
      <c r="AA179" s="13"/>
      <c r="AB179" s="13"/>
      <c r="AC179" s="13"/>
      <c r="AD179" s="13"/>
      <c r="AE179" s="13"/>
      <c r="AT179" s="262" t="s">
        <v>276</v>
      </c>
      <c r="AU179" s="262" t="s">
        <v>84</v>
      </c>
      <c r="AV179" s="13" t="s">
        <v>84</v>
      </c>
      <c r="AW179" s="13" t="s">
        <v>32</v>
      </c>
      <c r="AX179" s="13" t="s">
        <v>76</v>
      </c>
      <c r="AY179" s="262" t="s">
        <v>251</v>
      </c>
    </row>
    <row r="180" s="12" customFormat="1">
      <c r="A180" s="12"/>
      <c r="B180" s="242"/>
      <c r="C180" s="243"/>
      <c r="D180" s="234" t="s">
        <v>276</v>
      </c>
      <c r="E180" s="244" t="s">
        <v>3783</v>
      </c>
      <c r="F180" s="245" t="s">
        <v>3887</v>
      </c>
      <c r="G180" s="243"/>
      <c r="H180" s="246">
        <v>928.79999999999995</v>
      </c>
      <c r="I180" s="247"/>
      <c r="J180" s="243"/>
      <c r="K180" s="243"/>
      <c r="L180" s="248"/>
      <c r="M180" s="249"/>
      <c r="N180" s="250"/>
      <c r="O180" s="250"/>
      <c r="P180" s="250"/>
      <c r="Q180" s="250"/>
      <c r="R180" s="250"/>
      <c r="S180" s="250"/>
      <c r="T180" s="251"/>
      <c r="U180" s="12"/>
      <c r="V180" s="12"/>
      <c r="W180" s="12"/>
      <c r="X180" s="12"/>
      <c r="Y180" s="12"/>
      <c r="Z180" s="12"/>
      <c r="AA180" s="12"/>
      <c r="AB180" s="12"/>
      <c r="AC180" s="12"/>
      <c r="AD180" s="12"/>
      <c r="AE180" s="12"/>
      <c r="AT180" s="252" t="s">
        <v>276</v>
      </c>
      <c r="AU180" s="252" t="s">
        <v>84</v>
      </c>
      <c r="AV180" s="12" t="s">
        <v>86</v>
      </c>
      <c r="AW180" s="12" t="s">
        <v>32</v>
      </c>
      <c r="AX180" s="12" t="s">
        <v>76</v>
      </c>
      <c r="AY180" s="252" t="s">
        <v>251</v>
      </c>
    </row>
    <row r="181" s="13" customFormat="1">
      <c r="A181" s="13"/>
      <c r="B181" s="253"/>
      <c r="C181" s="254"/>
      <c r="D181" s="234" t="s">
        <v>276</v>
      </c>
      <c r="E181" s="255" t="s">
        <v>1</v>
      </c>
      <c r="F181" s="256" t="s">
        <v>3888</v>
      </c>
      <c r="G181" s="254"/>
      <c r="H181" s="255" t="s">
        <v>1</v>
      </c>
      <c r="I181" s="257"/>
      <c r="J181" s="254"/>
      <c r="K181" s="254"/>
      <c r="L181" s="258"/>
      <c r="M181" s="259"/>
      <c r="N181" s="260"/>
      <c r="O181" s="260"/>
      <c r="P181" s="260"/>
      <c r="Q181" s="260"/>
      <c r="R181" s="260"/>
      <c r="S181" s="260"/>
      <c r="T181" s="261"/>
      <c r="U181" s="13"/>
      <c r="V181" s="13"/>
      <c r="W181" s="13"/>
      <c r="X181" s="13"/>
      <c r="Y181" s="13"/>
      <c r="Z181" s="13"/>
      <c r="AA181" s="13"/>
      <c r="AB181" s="13"/>
      <c r="AC181" s="13"/>
      <c r="AD181" s="13"/>
      <c r="AE181" s="13"/>
      <c r="AT181" s="262" t="s">
        <v>276</v>
      </c>
      <c r="AU181" s="262" t="s">
        <v>84</v>
      </c>
      <c r="AV181" s="13" t="s">
        <v>84</v>
      </c>
      <c r="AW181" s="13" t="s">
        <v>32</v>
      </c>
      <c r="AX181" s="13" t="s">
        <v>76</v>
      </c>
      <c r="AY181" s="262" t="s">
        <v>251</v>
      </c>
    </row>
    <row r="182" s="12" customFormat="1">
      <c r="A182" s="12"/>
      <c r="B182" s="242"/>
      <c r="C182" s="243"/>
      <c r="D182" s="234" t="s">
        <v>276</v>
      </c>
      <c r="E182" s="244" t="s">
        <v>3787</v>
      </c>
      <c r="F182" s="245" t="s">
        <v>3889</v>
      </c>
      <c r="G182" s="243"/>
      <c r="H182" s="246">
        <v>804</v>
      </c>
      <c r="I182" s="247"/>
      <c r="J182" s="243"/>
      <c r="K182" s="243"/>
      <c r="L182" s="248"/>
      <c r="M182" s="249"/>
      <c r="N182" s="250"/>
      <c r="O182" s="250"/>
      <c r="P182" s="250"/>
      <c r="Q182" s="250"/>
      <c r="R182" s="250"/>
      <c r="S182" s="250"/>
      <c r="T182" s="251"/>
      <c r="U182" s="12"/>
      <c r="V182" s="12"/>
      <c r="W182" s="12"/>
      <c r="X182" s="12"/>
      <c r="Y182" s="12"/>
      <c r="Z182" s="12"/>
      <c r="AA182" s="12"/>
      <c r="AB182" s="12"/>
      <c r="AC182" s="12"/>
      <c r="AD182" s="12"/>
      <c r="AE182" s="12"/>
      <c r="AT182" s="252" t="s">
        <v>276</v>
      </c>
      <c r="AU182" s="252" t="s">
        <v>84</v>
      </c>
      <c r="AV182" s="12" t="s">
        <v>86</v>
      </c>
      <c r="AW182" s="12" t="s">
        <v>32</v>
      </c>
      <c r="AX182" s="12" t="s">
        <v>76</v>
      </c>
      <c r="AY182" s="252" t="s">
        <v>251</v>
      </c>
    </row>
    <row r="183" s="13" customFormat="1">
      <c r="A183" s="13"/>
      <c r="B183" s="253"/>
      <c r="C183" s="254"/>
      <c r="D183" s="234" t="s">
        <v>276</v>
      </c>
      <c r="E183" s="255" t="s">
        <v>1</v>
      </c>
      <c r="F183" s="256" t="s">
        <v>3890</v>
      </c>
      <c r="G183" s="254"/>
      <c r="H183" s="255" t="s">
        <v>1</v>
      </c>
      <c r="I183" s="257"/>
      <c r="J183" s="254"/>
      <c r="K183" s="254"/>
      <c r="L183" s="258"/>
      <c r="M183" s="259"/>
      <c r="N183" s="260"/>
      <c r="O183" s="260"/>
      <c r="P183" s="260"/>
      <c r="Q183" s="260"/>
      <c r="R183" s="260"/>
      <c r="S183" s="260"/>
      <c r="T183" s="261"/>
      <c r="U183" s="13"/>
      <c r="V183" s="13"/>
      <c r="W183" s="13"/>
      <c r="X183" s="13"/>
      <c r="Y183" s="13"/>
      <c r="Z183" s="13"/>
      <c r="AA183" s="13"/>
      <c r="AB183" s="13"/>
      <c r="AC183" s="13"/>
      <c r="AD183" s="13"/>
      <c r="AE183" s="13"/>
      <c r="AT183" s="262" t="s">
        <v>276</v>
      </c>
      <c r="AU183" s="262" t="s">
        <v>84</v>
      </c>
      <c r="AV183" s="13" t="s">
        <v>84</v>
      </c>
      <c r="AW183" s="13" t="s">
        <v>32</v>
      </c>
      <c r="AX183" s="13" t="s">
        <v>76</v>
      </c>
      <c r="AY183" s="262" t="s">
        <v>251</v>
      </c>
    </row>
    <row r="184" s="12" customFormat="1">
      <c r="A184" s="12"/>
      <c r="B184" s="242"/>
      <c r="C184" s="243"/>
      <c r="D184" s="234" t="s">
        <v>276</v>
      </c>
      <c r="E184" s="244" t="s">
        <v>3791</v>
      </c>
      <c r="F184" s="245" t="s">
        <v>3891</v>
      </c>
      <c r="G184" s="243"/>
      <c r="H184" s="246">
        <v>79.200000000000003</v>
      </c>
      <c r="I184" s="247"/>
      <c r="J184" s="243"/>
      <c r="K184" s="243"/>
      <c r="L184" s="248"/>
      <c r="M184" s="249"/>
      <c r="N184" s="250"/>
      <c r="O184" s="250"/>
      <c r="P184" s="250"/>
      <c r="Q184" s="250"/>
      <c r="R184" s="250"/>
      <c r="S184" s="250"/>
      <c r="T184" s="251"/>
      <c r="U184" s="12"/>
      <c r="V184" s="12"/>
      <c r="W184" s="12"/>
      <c r="X184" s="12"/>
      <c r="Y184" s="12"/>
      <c r="Z184" s="12"/>
      <c r="AA184" s="12"/>
      <c r="AB184" s="12"/>
      <c r="AC184" s="12"/>
      <c r="AD184" s="12"/>
      <c r="AE184" s="12"/>
      <c r="AT184" s="252" t="s">
        <v>276</v>
      </c>
      <c r="AU184" s="252" t="s">
        <v>84</v>
      </c>
      <c r="AV184" s="12" t="s">
        <v>86</v>
      </c>
      <c r="AW184" s="12" t="s">
        <v>32</v>
      </c>
      <c r="AX184" s="12" t="s">
        <v>76</v>
      </c>
      <c r="AY184" s="252" t="s">
        <v>251</v>
      </c>
    </row>
    <row r="185" s="13" customFormat="1">
      <c r="A185" s="13"/>
      <c r="B185" s="253"/>
      <c r="C185" s="254"/>
      <c r="D185" s="234" t="s">
        <v>276</v>
      </c>
      <c r="E185" s="255" t="s">
        <v>1</v>
      </c>
      <c r="F185" s="256" t="s">
        <v>3892</v>
      </c>
      <c r="G185" s="254"/>
      <c r="H185" s="255" t="s">
        <v>1</v>
      </c>
      <c r="I185" s="257"/>
      <c r="J185" s="254"/>
      <c r="K185" s="254"/>
      <c r="L185" s="258"/>
      <c r="M185" s="259"/>
      <c r="N185" s="260"/>
      <c r="O185" s="260"/>
      <c r="P185" s="260"/>
      <c r="Q185" s="260"/>
      <c r="R185" s="260"/>
      <c r="S185" s="260"/>
      <c r="T185" s="261"/>
      <c r="U185" s="13"/>
      <c r="V185" s="13"/>
      <c r="W185" s="13"/>
      <c r="X185" s="13"/>
      <c r="Y185" s="13"/>
      <c r="Z185" s="13"/>
      <c r="AA185" s="13"/>
      <c r="AB185" s="13"/>
      <c r="AC185" s="13"/>
      <c r="AD185" s="13"/>
      <c r="AE185" s="13"/>
      <c r="AT185" s="262" t="s">
        <v>276</v>
      </c>
      <c r="AU185" s="262" t="s">
        <v>84</v>
      </c>
      <c r="AV185" s="13" t="s">
        <v>84</v>
      </c>
      <c r="AW185" s="13" t="s">
        <v>32</v>
      </c>
      <c r="AX185" s="13" t="s">
        <v>76</v>
      </c>
      <c r="AY185" s="262" t="s">
        <v>251</v>
      </c>
    </row>
    <row r="186" s="12" customFormat="1">
      <c r="A186" s="12"/>
      <c r="B186" s="242"/>
      <c r="C186" s="243"/>
      <c r="D186" s="234" t="s">
        <v>276</v>
      </c>
      <c r="E186" s="244" t="s">
        <v>3795</v>
      </c>
      <c r="F186" s="245" t="s">
        <v>3893</v>
      </c>
      <c r="G186" s="243"/>
      <c r="H186" s="246">
        <v>333.83999999999997</v>
      </c>
      <c r="I186" s="247"/>
      <c r="J186" s="243"/>
      <c r="K186" s="243"/>
      <c r="L186" s="248"/>
      <c r="M186" s="249"/>
      <c r="N186" s="250"/>
      <c r="O186" s="250"/>
      <c r="P186" s="250"/>
      <c r="Q186" s="250"/>
      <c r="R186" s="250"/>
      <c r="S186" s="250"/>
      <c r="T186" s="251"/>
      <c r="U186" s="12"/>
      <c r="V186" s="12"/>
      <c r="W186" s="12"/>
      <c r="X186" s="12"/>
      <c r="Y186" s="12"/>
      <c r="Z186" s="12"/>
      <c r="AA186" s="12"/>
      <c r="AB186" s="12"/>
      <c r="AC186" s="12"/>
      <c r="AD186" s="12"/>
      <c r="AE186" s="12"/>
      <c r="AT186" s="252" t="s">
        <v>276</v>
      </c>
      <c r="AU186" s="252" t="s">
        <v>84</v>
      </c>
      <c r="AV186" s="12" t="s">
        <v>86</v>
      </c>
      <c r="AW186" s="12" t="s">
        <v>32</v>
      </c>
      <c r="AX186" s="12" t="s">
        <v>76</v>
      </c>
      <c r="AY186" s="252" t="s">
        <v>251</v>
      </c>
    </row>
    <row r="187" s="13" customFormat="1">
      <c r="A187" s="13"/>
      <c r="B187" s="253"/>
      <c r="C187" s="254"/>
      <c r="D187" s="234" t="s">
        <v>276</v>
      </c>
      <c r="E187" s="255" t="s">
        <v>1</v>
      </c>
      <c r="F187" s="256" t="s">
        <v>3894</v>
      </c>
      <c r="G187" s="254"/>
      <c r="H187" s="255" t="s">
        <v>1</v>
      </c>
      <c r="I187" s="257"/>
      <c r="J187" s="254"/>
      <c r="K187" s="254"/>
      <c r="L187" s="258"/>
      <c r="M187" s="259"/>
      <c r="N187" s="260"/>
      <c r="O187" s="260"/>
      <c r="P187" s="260"/>
      <c r="Q187" s="260"/>
      <c r="R187" s="260"/>
      <c r="S187" s="260"/>
      <c r="T187" s="261"/>
      <c r="U187" s="13"/>
      <c r="V187" s="13"/>
      <c r="W187" s="13"/>
      <c r="X187" s="13"/>
      <c r="Y187" s="13"/>
      <c r="Z187" s="13"/>
      <c r="AA187" s="13"/>
      <c r="AB187" s="13"/>
      <c r="AC187" s="13"/>
      <c r="AD187" s="13"/>
      <c r="AE187" s="13"/>
      <c r="AT187" s="262" t="s">
        <v>276</v>
      </c>
      <c r="AU187" s="262" t="s">
        <v>84</v>
      </c>
      <c r="AV187" s="13" t="s">
        <v>84</v>
      </c>
      <c r="AW187" s="13" t="s">
        <v>32</v>
      </c>
      <c r="AX187" s="13" t="s">
        <v>76</v>
      </c>
      <c r="AY187" s="262" t="s">
        <v>251</v>
      </c>
    </row>
    <row r="188" s="12" customFormat="1">
      <c r="A188" s="12"/>
      <c r="B188" s="242"/>
      <c r="C188" s="243"/>
      <c r="D188" s="234" t="s">
        <v>276</v>
      </c>
      <c r="E188" s="244" t="s">
        <v>3799</v>
      </c>
      <c r="F188" s="245" t="s">
        <v>3895</v>
      </c>
      <c r="G188" s="243"/>
      <c r="H188" s="246">
        <v>192</v>
      </c>
      <c r="I188" s="247"/>
      <c r="J188" s="243"/>
      <c r="K188" s="243"/>
      <c r="L188" s="248"/>
      <c r="M188" s="249"/>
      <c r="N188" s="250"/>
      <c r="O188" s="250"/>
      <c r="P188" s="250"/>
      <c r="Q188" s="250"/>
      <c r="R188" s="250"/>
      <c r="S188" s="250"/>
      <c r="T188" s="251"/>
      <c r="U188" s="12"/>
      <c r="V188" s="12"/>
      <c r="W188" s="12"/>
      <c r="X188" s="12"/>
      <c r="Y188" s="12"/>
      <c r="Z188" s="12"/>
      <c r="AA188" s="12"/>
      <c r="AB188" s="12"/>
      <c r="AC188" s="12"/>
      <c r="AD188" s="12"/>
      <c r="AE188" s="12"/>
      <c r="AT188" s="252" t="s">
        <v>276</v>
      </c>
      <c r="AU188" s="252" t="s">
        <v>84</v>
      </c>
      <c r="AV188" s="12" t="s">
        <v>86</v>
      </c>
      <c r="AW188" s="12" t="s">
        <v>32</v>
      </c>
      <c r="AX188" s="12" t="s">
        <v>76</v>
      </c>
      <c r="AY188" s="252" t="s">
        <v>251</v>
      </c>
    </row>
    <row r="189" s="12" customFormat="1">
      <c r="A189" s="12"/>
      <c r="B189" s="242"/>
      <c r="C189" s="243"/>
      <c r="D189" s="234" t="s">
        <v>276</v>
      </c>
      <c r="E189" s="244" t="s">
        <v>3896</v>
      </c>
      <c r="F189" s="245" t="s">
        <v>3897</v>
      </c>
      <c r="G189" s="243"/>
      <c r="H189" s="246">
        <v>2604.4000000000001</v>
      </c>
      <c r="I189" s="247"/>
      <c r="J189" s="243"/>
      <c r="K189" s="243"/>
      <c r="L189" s="248"/>
      <c r="M189" s="249"/>
      <c r="N189" s="250"/>
      <c r="O189" s="250"/>
      <c r="P189" s="250"/>
      <c r="Q189" s="250"/>
      <c r="R189" s="250"/>
      <c r="S189" s="250"/>
      <c r="T189" s="251"/>
      <c r="U189" s="12"/>
      <c r="V189" s="12"/>
      <c r="W189" s="12"/>
      <c r="X189" s="12"/>
      <c r="Y189" s="12"/>
      <c r="Z189" s="12"/>
      <c r="AA189" s="12"/>
      <c r="AB189" s="12"/>
      <c r="AC189" s="12"/>
      <c r="AD189" s="12"/>
      <c r="AE189" s="12"/>
      <c r="AT189" s="252" t="s">
        <v>276</v>
      </c>
      <c r="AU189" s="252" t="s">
        <v>84</v>
      </c>
      <c r="AV189" s="12" t="s">
        <v>86</v>
      </c>
      <c r="AW189" s="12" t="s">
        <v>32</v>
      </c>
      <c r="AX189" s="12" t="s">
        <v>84</v>
      </c>
      <c r="AY189" s="252" t="s">
        <v>251</v>
      </c>
    </row>
    <row r="190" s="2" customFormat="1" ht="21.75" customHeight="1">
      <c r="A190" s="38"/>
      <c r="B190" s="39"/>
      <c r="C190" s="220" t="s">
        <v>311</v>
      </c>
      <c r="D190" s="220" t="s">
        <v>255</v>
      </c>
      <c r="E190" s="221" t="s">
        <v>3898</v>
      </c>
      <c r="F190" s="222" t="s">
        <v>3899</v>
      </c>
      <c r="G190" s="223" t="s">
        <v>3900</v>
      </c>
      <c r="H190" s="224">
        <v>4518.8000000000002</v>
      </c>
      <c r="I190" s="225"/>
      <c r="J190" s="226">
        <f>ROUND(I190*H190,2)</f>
        <v>0</v>
      </c>
      <c r="K190" s="227"/>
      <c r="L190" s="44"/>
      <c r="M190" s="228" t="s">
        <v>1</v>
      </c>
      <c r="N190" s="229" t="s">
        <v>41</v>
      </c>
      <c r="O190" s="91"/>
      <c r="P190" s="230">
        <f>O190*H190</f>
        <v>0</v>
      </c>
      <c r="Q190" s="230">
        <v>0.00084000000000000003</v>
      </c>
      <c r="R190" s="230">
        <f>Q190*H190</f>
        <v>3.7957920000000005</v>
      </c>
      <c r="S190" s="230">
        <v>0</v>
      </c>
      <c r="T190" s="231">
        <f>S190*H190</f>
        <v>0</v>
      </c>
      <c r="U190" s="38"/>
      <c r="V190" s="38"/>
      <c r="W190" s="38"/>
      <c r="X190" s="38"/>
      <c r="Y190" s="38"/>
      <c r="Z190" s="38"/>
      <c r="AA190" s="38"/>
      <c r="AB190" s="38"/>
      <c r="AC190" s="38"/>
      <c r="AD190" s="38"/>
      <c r="AE190" s="38"/>
      <c r="AR190" s="232" t="s">
        <v>254</v>
      </c>
      <c r="AT190" s="232" t="s">
        <v>255</v>
      </c>
      <c r="AU190" s="232" t="s">
        <v>84</v>
      </c>
      <c r="AY190" s="17" t="s">
        <v>251</v>
      </c>
      <c r="BE190" s="233">
        <f>IF(N190="základní",J190,0)</f>
        <v>0</v>
      </c>
      <c r="BF190" s="233">
        <f>IF(N190="snížená",J190,0)</f>
        <v>0</v>
      </c>
      <c r="BG190" s="233">
        <f>IF(N190="zákl. přenesená",J190,0)</f>
        <v>0</v>
      </c>
      <c r="BH190" s="233">
        <f>IF(N190="sníž. přenesená",J190,0)</f>
        <v>0</v>
      </c>
      <c r="BI190" s="233">
        <f>IF(N190="nulová",J190,0)</f>
        <v>0</v>
      </c>
      <c r="BJ190" s="17" t="s">
        <v>84</v>
      </c>
      <c r="BK190" s="233">
        <f>ROUND(I190*H190,2)</f>
        <v>0</v>
      </c>
      <c r="BL190" s="17" t="s">
        <v>254</v>
      </c>
      <c r="BM190" s="232" t="s">
        <v>3901</v>
      </c>
    </row>
    <row r="191" s="2" customFormat="1">
      <c r="A191" s="38"/>
      <c r="B191" s="39"/>
      <c r="C191" s="40"/>
      <c r="D191" s="234" t="s">
        <v>260</v>
      </c>
      <c r="E191" s="40"/>
      <c r="F191" s="235" t="s">
        <v>3902</v>
      </c>
      <c r="G191" s="40"/>
      <c r="H191" s="40"/>
      <c r="I191" s="236"/>
      <c r="J191" s="40"/>
      <c r="K191" s="40"/>
      <c r="L191" s="44"/>
      <c r="M191" s="237"/>
      <c r="N191" s="238"/>
      <c r="O191" s="91"/>
      <c r="P191" s="91"/>
      <c r="Q191" s="91"/>
      <c r="R191" s="91"/>
      <c r="S191" s="91"/>
      <c r="T191" s="92"/>
      <c r="U191" s="38"/>
      <c r="V191" s="38"/>
      <c r="W191" s="38"/>
      <c r="X191" s="38"/>
      <c r="Y191" s="38"/>
      <c r="Z191" s="38"/>
      <c r="AA191" s="38"/>
      <c r="AB191" s="38"/>
      <c r="AC191" s="38"/>
      <c r="AD191" s="38"/>
      <c r="AE191" s="38"/>
      <c r="AT191" s="17" t="s">
        <v>260</v>
      </c>
      <c r="AU191" s="17" t="s">
        <v>84</v>
      </c>
    </row>
    <row r="192" s="2" customFormat="1">
      <c r="A192" s="38"/>
      <c r="B192" s="39"/>
      <c r="C192" s="40"/>
      <c r="D192" s="240" t="s">
        <v>274</v>
      </c>
      <c r="E192" s="40"/>
      <c r="F192" s="241" t="s">
        <v>3903</v>
      </c>
      <c r="G192" s="40"/>
      <c r="H192" s="40"/>
      <c r="I192" s="236"/>
      <c r="J192" s="40"/>
      <c r="K192" s="40"/>
      <c r="L192" s="44"/>
      <c r="M192" s="237"/>
      <c r="N192" s="238"/>
      <c r="O192" s="91"/>
      <c r="P192" s="91"/>
      <c r="Q192" s="91"/>
      <c r="R192" s="91"/>
      <c r="S192" s="91"/>
      <c r="T192" s="92"/>
      <c r="U192" s="38"/>
      <c r="V192" s="38"/>
      <c r="W192" s="38"/>
      <c r="X192" s="38"/>
      <c r="Y192" s="38"/>
      <c r="Z192" s="38"/>
      <c r="AA192" s="38"/>
      <c r="AB192" s="38"/>
      <c r="AC192" s="38"/>
      <c r="AD192" s="38"/>
      <c r="AE192" s="38"/>
      <c r="AT192" s="17" t="s">
        <v>274</v>
      </c>
      <c r="AU192" s="17" t="s">
        <v>84</v>
      </c>
    </row>
    <row r="193" s="13" customFormat="1">
      <c r="A193" s="13"/>
      <c r="B193" s="253"/>
      <c r="C193" s="254"/>
      <c r="D193" s="234" t="s">
        <v>276</v>
      </c>
      <c r="E193" s="255" t="s">
        <v>1</v>
      </c>
      <c r="F193" s="256" t="s">
        <v>3904</v>
      </c>
      <c r="G193" s="254"/>
      <c r="H193" s="255" t="s">
        <v>1</v>
      </c>
      <c r="I193" s="257"/>
      <c r="J193" s="254"/>
      <c r="K193" s="254"/>
      <c r="L193" s="258"/>
      <c r="M193" s="259"/>
      <c r="N193" s="260"/>
      <c r="O193" s="260"/>
      <c r="P193" s="260"/>
      <c r="Q193" s="260"/>
      <c r="R193" s="260"/>
      <c r="S193" s="260"/>
      <c r="T193" s="261"/>
      <c r="U193" s="13"/>
      <c r="V193" s="13"/>
      <c r="W193" s="13"/>
      <c r="X193" s="13"/>
      <c r="Y193" s="13"/>
      <c r="Z193" s="13"/>
      <c r="AA193" s="13"/>
      <c r="AB193" s="13"/>
      <c r="AC193" s="13"/>
      <c r="AD193" s="13"/>
      <c r="AE193" s="13"/>
      <c r="AT193" s="262" t="s">
        <v>276</v>
      </c>
      <c r="AU193" s="262" t="s">
        <v>84</v>
      </c>
      <c r="AV193" s="13" t="s">
        <v>84</v>
      </c>
      <c r="AW193" s="13" t="s">
        <v>32</v>
      </c>
      <c r="AX193" s="13" t="s">
        <v>76</v>
      </c>
      <c r="AY193" s="262" t="s">
        <v>251</v>
      </c>
    </row>
    <row r="194" s="12" customFormat="1">
      <c r="A194" s="12"/>
      <c r="B194" s="242"/>
      <c r="C194" s="243"/>
      <c r="D194" s="234" t="s">
        <v>276</v>
      </c>
      <c r="E194" s="244" t="s">
        <v>3905</v>
      </c>
      <c r="F194" s="245" t="s">
        <v>3906</v>
      </c>
      <c r="G194" s="243"/>
      <c r="H194" s="246">
        <v>4412</v>
      </c>
      <c r="I194" s="247"/>
      <c r="J194" s="243"/>
      <c r="K194" s="243"/>
      <c r="L194" s="248"/>
      <c r="M194" s="249"/>
      <c r="N194" s="250"/>
      <c r="O194" s="250"/>
      <c r="P194" s="250"/>
      <c r="Q194" s="250"/>
      <c r="R194" s="250"/>
      <c r="S194" s="250"/>
      <c r="T194" s="251"/>
      <c r="U194" s="12"/>
      <c r="V194" s="12"/>
      <c r="W194" s="12"/>
      <c r="X194" s="12"/>
      <c r="Y194" s="12"/>
      <c r="Z194" s="12"/>
      <c r="AA194" s="12"/>
      <c r="AB194" s="12"/>
      <c r="AC194" s="12"/>
      <c r="AD194" s="12"/>
      <c r="AE194" s="12"/>
      <c r="AT194" s="252" t="s">
        <v>276</v>
      </c>
      <c r="AU194" s="252" t="s">
        <v>84</v>
      </c>
      <c r="AV194" s="12" t="s">
        <v>86</v>
      </c>
      <c r="AW194" s="12" t="s">
        <v>32</v>
      </c>
      <c r="AX194" s="12" t="s">
        <v>76</v>
      </c>
      <c r="AY194" s="252" t="s">
        <v>251</v>
      </c>
    </row>
    <row r="195" s="13" customFormat="1">
      <c r="A195" s="13"/>
      <c r="B195" s="253"/>
      <c r="C195" s="254"/>
      <c r="D195" s="234" t="s">
        <v>276</v>
      </c>
      <c r="E195" s="255" t="s">
        <v>1</v>
      </c>
      <c r="F195" s="256" t="s">
        <v>3867</v>
      </c>
      <c r="G195" s="254"/>
      <c r="H195" s="255" t="s">
        <v>1</v>
      </c>
      <c r="I195" s="257"/>
      <c r="J195" s="254"/>
      <c r="K195" s="254"/>
      <c r="L195" s="258"/>
      <c r="M195" s="259"/>
      <c r="N195" s="260"/>
      <c r="O195" s="260"/>
      <c r="P195" s="260"/>
      <c r="Q195" s="260"/>
      <c r="R195" s="260"/>
      <c r="S195" s="260"/>
      <c r="T195" s="261"/>
      <c r="U195" s="13"/>
      <c r="V195" s="13"/>
      <c r="W195" s="13"/>
      <c r="X195" s="13"/>
      <c r="Y195" s="13"/>
      <c r="Z195" s="13"/>
      <c r="AA195" s="13"/>
      <c r="AB195" s="13"/>
      <c r="AC195" s="13"/>
      <c r="AD195" s="13"/>
      <c r="AE195" s="13"/>
      <c r="AT195" s="262" t="s">
        <v>276</v>
      </c>
      <c r="AU195" s="262" t="s">
        <v>84</v>
      </c>
      <c r="AV195" s="13" t="s">
        <v>84</v>
      </c>
      <c r="AW195" s="13" t="s">
        <v>32</v>
      </c>
      <c r="AX195" s="13" t="s">
        <v>76</v>
      </c>
      <c r="AY195" s="262" t="s">
        <v>251</v>
      </c>
    </row>
    <row r="196" s="12" customFormat="1">
      <c r="A196" s="12"/>
      <c r="B196" s="242"/>
      <c r="C196" s="243"/>
      <c r="D196" s="234" t="s">
        <v>276</v>
      </c>
      <c r="E196" s="244" t="s">
        <v>3731</v>
      </c>
      <c r="F196" s="245" t="s">
        <v>3907</v>
      </c>
      <c r="G196" s="243"/>
      <c r="H196" s="246">
        <v>36</v>
      </c>
      <c r="I196" s="247"/>
      <c r="J196" s="243"/>
      <c r="K196" s="243"/>
      <c r="L196" s="248"/>
      <c r="M196" s="249"/>
      <c r="N196" s="250"/>
      <c r="O196" s="250"/>
      <c r="P196" s="250"/>
      <c r="Q196" s="250"/>
      <c r="R196" s="250"/>
      <c r="S196" s="250"/>
      <c r="T196" s="251"/>
      <c r="U196" s="12"/>
      <c r="V196" s="12"/>
      <c r="W196" s="12"/>
      <c r="X196" s="12"/>
      <c r="Y196" s="12"/>
      <c r="Z196" s="12"/>
      <c r="AA196" s="12"/>
      <c r="AB196" s="12"/>
      <c r="AC196" s="12"/>
      <c r="AD196" s="12"/>
      <c r="AE196" s="12"/>
      <c r="AT196" s="252" t="s">
        <v>276</v>
      </c>
      <c r="AU196" s="252" t="s">
        <v>84</v>
      </c>
      <c r="AV196" s="12" t="s">
        <v>86</v>
      </c>
      <c r="AW196" s="12" t="s">
        <v>32</v>
      </c>
      <c r="AX196" s="12" t="s">
        <v>76</v>
      </c>
      <c r="AY196" s="252" t="s">
        <v>251</v>
      </c>
    </row>
    <row r="197" s="13" customFormat="1">
      <c r="A197" s="13"/>
      <c r="B197" s="253"/>
      <c r="C197" s="254"/>
      <c r="D197" s="234" t="s">
        <v>276</v>
      </c>
      <c r="E197" s="255" t="s">
        <v>1</v>
      </c>
      <c r="F197" s="256" t="s">
        <v>3869</v>
      </c>
      <c r="G197" s="254"/>
      <c r="H197" s="255" t="s">
        <v>1</v>
      </c>
      <c r="I197" s="257"/>
      <c r="J197" s="254"/>
      <c r="K197" s="254"/>
      <c r="L197" s="258"/>
      <c r="M197" s="259"/>
      <c r="N197" s="260"/>
      <c r="O197" s="260"/>
      <c r="P197" s="260"/>
      <c r="Q197" s="260"/>
      <c r="R197" s="260"/>
      <c r="S197" s="260"/>
      <c r="T197" s="261"/>
      <c r="U197" s="13"/>
      <c r="V197" s="13"/>
      <c r="W197" s="13"/>
      <c r="X197" s="13"/>
      <c r="Y197" s="13"/>
      <c r="Z197" s="13"/>
      <c r="AA197" s="13"/>
      <c r="AB197" s="13"/>
      <c r="AC197" s="13"/>
      <c r="AD197" s="13"/>
      <c r="AE197" s="13"/>
      <c r="AT197" s="262" t="s">
        <v>276</v>
      </c>
      <c r="AU197" s="262" t="s">
        <v>84</v>
      </c>
      <c r="AV197" s="13" t="s">
        <v>84</v>
      </c>
      <c r="AW197" s="13" t="s">
        <v>32</v>
      </c>
      <c r="AX197" s="13" t="s">
        <v>76</v>
      </c>
      <c r="AY197" s="262" t="s">
        <v>251</v>
      </c>
    </row>
    <row r="198" s="12" customFormat="1">
      <c r="A198" s="12"/>
      <c r="B198" s="242"/>
      <c r="C198" s="243"/>
      <c r="D198" s="234" t="s">
        <v>276</v>
      </c>
      <c r="E198" s="244" t="s">
        <v>3757</v>
      </c>
      <c r="F198" s="245" t="s">
        <v>3908</v>
      </c>
      <c r="G198" s="243"/>
      <c r="H198" s="246">
        <v>70.799999999999997</v>
      </c>
      <c r="I198" s="247"/>
      <c r="J198" s="243"/>
      <c r="K198" s="243"/>
      <c r="L198" s="248"/>
      <c r="M198" s="249"/>
      <c r="N198" s="250"/>
      <c r="O198" s="250"/>
      <c r="P198" s="250"/>
      <c r="Q198" s="250"/>
      <c r="R198" s="250"/>
      <c r="S198" s="250"/>
      <c r="T198" s="251"/>
      <c r="U198" s="12"/>
      <c r="V198" s="12"/>
      <c r="W198" s="12"/>
      <c r="X198" s="12"/>
      <c r="Y198" s="12"/>
      <c r="Z198" s="12"/>
      <c r="AA198" s="12"/>
      <c r="AB198" s="12"/>
      <c r="AC198" s="12"/>
      <c r="AD198" s="12"/>
      <c r="AE198" s="12"/>
      <c r="AT198" s="252" t="s">
        <v>276</v>
      </c>
      <c r="AU198" s="252" t="s">
        <v>84</v>
      </c>
      <c r="AV198" s="12" t="s">
        <v>86</v>
      </c>
      <c r="AW198" s="12" t="s">
        <v>32</v>
      </c>
      <c r="AX198" s="12" t="s">
        <v>76</v>
      </c>
      <c r="AY198" s="252" t="s">
        <v>251</v>
      </c>
    </row>
    <row r="199" s="12" customFormat="1">
      <c r="A199" s="12"/>
      <c r="B199" s="242"/>
      <c r="C199" s="243"/>
      <c r="D199" s="234" t="s">
        <v>276</v>
      </c>
      <c r="E199" s="244" t="s">
        <v>3909</v>
      </c>
      <c r="F199" s="245" t="s">
        <v>3910</v>
      </c>
      <c r="G199" s="243"/>
      <c r="H199" s="246">
        <v>4518.8000000000002</v>
      </c>
      <c r="I199" s="247"/>
      <c r="J199" s="243"/>
      <c r="K199" s="243"/>
      <c r="L199" s="248"/>
      <c r="M199" s="249"/>
      <c r="N199" s="250"/>
      <c r="O199" s="250"/>
      <c r="P199" s="250"/>
      <c r="Q199" s="250"/>
      <c r="R199" s="250"/>
      <c r="S199" s="250"/>
      <c r="T199" s="251"/>
      <c r="U199" s="12"/>
      <c r="V199" s="12"/>
      <c r="W199" s="12"/>
      <c r="X199" s="12"/>
      <c r="Y199" s="12"/>
      <c r="Z199" s="12"/>
      <c r="AA199" s="12"/>
      <c r="AB199" s="12"/>
      <c r="AC199" s="12"/>
      <c r="AD199" s="12"/>
      <c r="AE199" s="12"/>
      <c r="AT199" s="252" t="s">
        <v>276</v>
      </c>
      <c r="AU199" s="252" t="s">
        <v>84</v>
      </c>
      <c r="AV199" s="12" t="s">
        <v>86</v>
      </c>
      <c r="AW199" s="12" t="s">
        <v>32</v>
      </c>
      <c r="AX199" s="12" t="s">
        <v>84</v>
      </c>
      <c r="AY199" s="252" t="s">
        <v>251</v>
      </c>
    </row>
    <row r="200" s="2" customFormat="1" ht="24.15" customHeight="1">
      <c r="A200" s="38"/>
      <c r="B200" s="39"/>
      <c r="C200" s="220" t="s">
        <v>319</v>
      </c>
      <c r="D200" s="220" t="s">
        <v>255</v>
      </c>
      <c r="E200" s="221" t="s">
        <v>3911</v>
      </c>
      <c r="F200" s="222" t="s">
        <v>3912</v>
      </c>
      <c r="G200" s="223" t="s">
        <v>3900</v>
      </c>
      <c r="H200" s="224">
        <v>4518.8000000000002</v>
      </c>
      <c r="I200" s="225"/>
      <c r="J200" s="226">
        <f>ROUND(I200*H200,2)</f>
        <v>0</v>
      </c>
      <c r="K200" s="227"/>
      <c r="L200" s="44"/>
      <c r="M200" s="228" t="s">
        <v>1</v>
      </c>
      <c r="N200" s="229" t="s">
        <v>41</v>
      </c>
      <c r="O200" s="91"/>
      <c r="P200" s="230">
        <f>O200*H200</f>
        <v>0</v>
      </c>
      <c r="Q200" s="230">
        <v>0</v>
      </c>
      <c r="R200" s="230">
        <f>Q200*H200</f>
        <v>0</v>
      </c>
      <c r="S200" s="230">
        <v>0</v>
      </c>
      <c r="T200" s="231">
        <f>S200*H200</f>
        <v>0</v>
      </c>
      <c r="U200" s="38"/>
      <c r="V200" s="38"/>
      <c r="W200" s="38"/>
      <c r="X200" s="38"/>
      <c r="Y200" s="38"/>
      <c r="Z200" s="38"/>
      <c r="AA200" s="38"/>
      <c r="AB200" s="38"/>
      <c r="AC200" s="38"/>
      <c r="AD200" s="38"/>
      <c r="AE200" s="38"/>
      <c r="AR200" s="232" t="s">
        <v>254</v>
      </c>
      <c r="AT200" s="232" t="s">
        <v>255</v>
      </c>
      <c r="AU200" s="232" t="s">
        <v>84</v>
      </c>
      <c r="AY200" s="17" t="s">
        <v>251</v>
      </c>
      <c r="BE200" s="233">
        <f>IF(N200="základní",J200,0)</f>
        <v>0</v>
      </c>
      <c r="BF200" s="233">
        <f>IF(N200="snížená",J200,0)</f>
        <v>0</v>
      </c>
      <c r="BG200" s="233">
        <f>IF(N200="zákl. přenesená",J200,0)</f>
        <v>0</v>
      </c>
      <c r="BH200" s="233">
        <f>IF(N200="sníž. přenesená",J200,0)</f>
        <v>0</v>
      </c>
      <c r="BI200" s="233">
        <f>IF(N200="nulová",J200,0)</f>
        <v>0</v>
      </c>
      <c r="BJ200" s="17" t="s">
        <v>84</v>
      </c>
      <c r="BK200" s="233">
        <f>ROUND(I200*H200,2)</f>
        <v>0</v>
      </c>
      <c r="BL200" s="17" t="s">
        <v>254</v>
      </c>
      <c r="BM200" s="232" t="s">
        <v>3913</v>
      </c>
    </row>
    <row r="201" s="2" customFormat="1">
      <c r="A201" s="38"/>
      <c r="B201" s="39"/>
      <c r="C201" s="40"/>
      <c r="D201" s="234" t="s">
        <v>260</v>
      </c>
      <c r="E201" s="40"/>
      <c r="F201" s="235" t="s">
        <v>3914</v>
      </c>
      <c r="G201" s="40"/>
      <c r="H201" s="40"/>
      <c r="I201" s="236"/>
      <c r="J201" s="40"/>
      <c r="K201" s="40"/>
      <c r="L201" s="44"/>
      <c r="M201" s="237"/>
      <c r="N201" s="238"/>
      <c r="O201" s="91"/>
      <c r="P201" s="91"/>
      <c r="Q201" s="91"/>
      <c r="R201" s="91"/>
      <c r="S201" s="91"/>
      <c r="T201" s="92"/>
      <c r="U201" s="38"/>
      <c r="V201" s="38"/>
      <c r="W201" s="38"/>
      <c r="X201" s="38"/>
      <c r="Y201" s="38"/>
      <c r="Z201" s="38"/>
      <c r="AA201" s="38"/>
      <c r="AB201" s="38"/>
      <c r="AC201" s="38"/>
      <c r="AD201" s="38"/>
      <c r="AE201" s="38"/>
      <c r="AT201" s="17" t="s">
        <v>260</v>
      </c>
      <c r="AU201" s="17" t="s">
        <v>84</v>
      </c>
    </row>
    <row r="202" s="2" customFormat="1">
      <c r="A202" s="38"/>
      <c r="B202" s="39"/>
      <c r="C202" s="40"/>
      <c r="D202" s="240" t="s">
        <v>274</v>
      </c>
      <c r="E202" s="40"/>
      <c r="F202" s="241" t="s">
        <v>3915</v>
      </c>
      <c r="G202" s="40"/>
      <c r="H202" s="40"/>
      <c r="I202" s="236"/>
      <c r="J202" s="40"/>
      <c r="K202" s="40"/>
      <c r="L202" s="44"/>
      <c r="M202" s="237"/>
      <c r="N202" s="238"/>
      <c r="O202" s="91"/>
      <c r="P202" s="91"/>
      <c r="Q202" s="91"/>
      <c r="R202" s="91"/>
      <c r="S202" s="91"/>
      <c r="T202" s="92"/>
      <c r="U202" s="38"/>
      <c r="V202" s="38"/>
      <c r="W202" s="38"/>
      <c r="X202" s="38"/>
      <c r="Y202" s="38"/>
      <c r="Z202" s="38"/>
      <c r="AA202" s="38"/>
      <c r="AB202" s="38"/>
      <c r="AC202" s="38"/>
      <c r="AD202" s="38"/>
      <c r="AE202" s="38"/>
      <c r="AT202" s="17" t="s">
        <v>274</v>
      </c>
      <c r="AU202" s="17" t="s">
        <v>84</v>
      </c>
    </row>
    <row r="203" s="2" customFormat="1">
      <c r="A203" s="38"/>
      <c r="B203" s="39"/>
      <c r="C203" s="40"/>
      <c r="D203" s="234" t="s">
        <v>262</v>
      </c>
      <c r="E203" s="40"/>
      <c r="F203" s="239" t="s">
        <v>3916</v>
      </c>
      <c r="G203" s="40"/>
      <c r="H203" s="40"/>
      <c r="I203" s="236"/>
      <c r="J203" s="40"/>
      <c r="K203" s="40"/>
      <c r="L203" s="44"/>
      <c r="M203" s="237"/>
      <c r="N203" s="238"/>
      <c r="O203" s="91"/>
      <c r="P203" s="91"/>
      <c r="Q203" s="91"/>
      <c r="R203" s="91"/>
      <c r="S203" s="91"/>
      <c r="T203" s="92"/>
      <c r="U203" s="38"/>
      <c r="V203" s="38"/>
      <c r="W203" s="38"/>
      <c r="X203" s="38"/>
      <c r="Y203" s="38"/>
      <c r="Z203" s="38"/>
      <c r="AA203" s="38"/>
      <c r="AB203" s="38"/>
      <c r="AC203" s="38"/>
      <c r="AD203" s="38"/>
      <c r="AE203" s="38"/>
      <c r="AT203" s="17" t="s">
        <v>262</v>
      </c>
      <c r="AU203" s="17" t="s">
        <v>84</v>
      </c>
    </row>
    <row r="204" s="12" customFormat="1">
      <c r="A204" s="12"/>
      <c r="B204" s="242"/>
      <c r="C204" s="243"/>
      <c r="D204" s="234" t="s">
        <v>276</v>
      </c>
      <c r="E204" s="244" t="s">
        <v>3917</v>
      </c>
      <c r="F204" s="245" t="s">
        <v>3918</v>
      </c>
      <c r="G204" s="243"/>
      <c r="H204" s="246">
        <v>4518.8000000000002</v>
      </c>
      <c r="I204" s="247"/>
      <c r="J204" s="243"/>
      <c r="K204" s="243"/>
      <c r="L204" s="248"/>
      <c r="M204" s="249"/>
      <c r="N204" s="250"/>
      <c r="O204" s="250"/>
      <c r="P204" s="250"/>
      <c r="Q204" s="250"/>
      <c r="R204" s="250"/>
      <c r="S204" s="250"/>
      <c r="T204" s="251"/>
      <c r="U204" s="12"/>
      <c r="V204" s="12"/>
      <c r="W204" s="12"/>
      <c r="X204" s="12"/>
      <c r="Y204" s="12"/>
      <c r="Z204" s="12"/>
      <c r="AA204" s="12"/>
      <c r="AB204" s="12"/>
      <c r="AC204" s="12"/>
      <c r="AD204" s="12"/>
      <c r="AE204" s="12"/>
      <c r="AT204" s="252" t="s">
        <v>276</v>
      </c>
      <c r="AU204" s="252" t="s">
        <v>84</v>
      </c>
      <c r="AV204" s="12" t="s">
        <v>86</v>
      </c>
      <c r="AW204" s="12" t="s">
        <v>32</v>
      </c>
      <c r="AX204" s="12" t="s">
        <v>84</v>
      </c>
      <c r="AY204" s="252" t="s">
        <v>251</v>
      </c>
    </row>
    <row r="205" s="2" customFormat="1" ht="24.15" customHeight="1">
      <c r="A205" s="38"/>
      <c r="B205" s="39"/>
      <c r="C205" s="220" t="s">
        <v>8</v>
      </c>
      <c r="D205" s="220" t="s">
        <v>255</v>
      </c>
      <c r="E205" s="221" t="s">
        <v>3919</v>
      </c>
      <c r="F205" s="222" t="s">
        <v>3920</v>
      </c>
      <c r="G205" s="223" t="s">
        <v>3853</v>
      </c>
      <c r="H205" s="224">
        <v>2867.1199999999999</v>
      </c>
      <c r="I205" s="225"/>
      <c r="J205" s="226">
        <f>ROUND(I205*H205,2)</f>
        <v>0</v>
      </c>
      <c r="K205" s="227"/>
      <c r="L205" s="44"/>
      <c r="M205" s="228" t="s">
        <v>1</v>
      </c>
      <c r="N205" s="229" t="s">
        <v>41</v>
      </c>
      <c r="O205" s="91"/>
      <c r="P205" s="230">
        <f>O205*H205</f>
        <v>0</v>
      </c>
      <c r="Q205" s="230">
        <v>0</v>
      </c>
      <c r="R205" s="230">
        <f>Q205*H205</f>
        <v>0</v>
      </c>
      <c r="S205" s="230">
        <v>0</v>
      </c>
      <c r="T205" s="231">
        <f>S205*H205</f>
        <v>0</v>
      </c>
      <c r="U205" s="38"/>
      <c r="V205" s="38"/>
      <c r="W205" s="38"/>
      <c r="X205" s="38"/>
      <c r="Y205" s="38"/>
      <c r="Z205" s="38"/>
      <c r="AA205" s="38"/>
      <c r="AB205" s="38"/>
      <c r="AC205" s="38"/>
      <c r="AD205" s="38"/>
      <c r="AE205" s="38"/>
      <c r="AR205" s="232" t="s">
        <v>254</v>
      </c>
      <c r="AT205" s="232" t="s">
        <v>255</v>
      </c>
      <c r="AU205" s="232" t="s">
        <v>84</v>
      </c>
      <c r="AY205" s="17" t="s">
        <v>251</v>
      </c>
      <c r="BE205" s="233">
        <f>IF(N205="základní",J205,0)</f>
        <v>0</v>
      </c>
      <c r="BF205" s="233">
        <f>IF(N205="snížená",J205,0)</f>
        <v>0</v>
      </c>
      <c r="BG205" s="233">
        <f>IF(N205="zákl. přenesená",J205,0)</f>
        <v>0</v>
      </c>
      <c r="BH205" s="233">
        <f>IF(N205="sníž. přenesená",J205,0)</f>
        <v>0</v>
      </c>
      <c r="BI205" s="233">
        <f>IF(N205="nulová",J205,0)</f>
        <v>0</v>
      </c>
      <c r="BJ205" s="17" t="s">
        <v>84</v>
      </c>
      <c r="BK205" s="233">
        <f>ROUND(I205*H205,2)</f>
        <v>0</v>
      </c>
      <c r="BL205" s="17" t="s">
        <v>254</v>
      </c>
      <c r="BM205" s="232" t="s">
        <v>3921</v>
      </c>
    </row>
    <row r="206" s="2" customFormat="1">
      <c r="A206" s="38"/>
      <c r="B206" s="39"/>
      <c r="C206" s="40"/>
      <c r="D206" s="234" t="s">
        <v>260</v>
      </c>
      <c r="E206" s="40"/>
      <c r="F206" s="235" t="s">
        <v>3922</v>
      </c>
      <c r="G206" s="40"/>
      <c r="H206" s="40"/>
      <c r="I206" s="236"/>
      <c r="J206" s="40"/>
      <c r="K206" s="40"/>
      <c r="L206" s="44"/>
      <c r="M206" s="237"/>
      <c r="N206" s="238"/>
      <c r="O206" s="91"/>
      <c r="P206" s="91"/>
      <c r="Q206" s="91"/>
      <c r="R206" s="91"/>
      <c r="S206" s="91"/>
      <c r="T206" s="92"/>
      <c r="U206" s="38"/>
      <c r="V206" s="38"/>
      <c r="W206" s="38"/>
      <c r="X206" s="38"/>
      <c r="Y206" s="38"/>
      <c r="Z206" s="38"/>
      <c r="AA206" s="38"/>
      <c r="AB206" s="38"/>
      <c r="AC206" s="38"/>
      <c r="AD206" s="38"/>
      <c r="AE206" s="38"/>
      <c r="AT206" s="17" t="s">
        <v>260</v>
      </c>
      <c r="AU206" s="17" t="s">
        <v>84</v>
      </c>
    </row>
    <row r="207" s="2" customFormat="1">
      <c r="A207" s="38"/>
      <c r="B207" s="39"/>
      <c r="C207" s="40"/>
      <c r="D207" s="240" t="s">
        <v>274</v>
      </c>
      <c r="E207" s="40"/>
      <c r="F207" s="241" t="s">
        <v>3923</v>
      </c>
      <c r="G207" s="40"/>
      <c r="H207" s="40"/>
      <c r="I207" s="236"/>
      <c r="J207" s="40"/>
      <c r="K207" s="40"/>
      <c r="L207" s="44"/>
      <c r="M207" s="237"/>
      <c r="N207" s="238"/>
      <c r="O207" s="91"/>
      <c r="P207" s="91"/>
      <c r="Q207" s="91"/>
      <c r="R207" s="91"/>
      <c r="S207" s="91"/>
      <c r="T207" s="92"/>
      <c r="U207" s="38"/>
      <c r="V207" s="38"/>
      <c r="W207" s="38"/>
      <c r="X207" s="38"/>
      <c r="Y207" s="38"/>
      <c r="Z207" s="38"/>
      <c r="AA207" s="38"/>
      <c r="AB207" s="38"/>
      <c r="AC207" s="38"/>
      <c r="AD207" s="38"/>
      <c r="AE207" s="38"/>
      <c r="AT207" s="17" t="s">
        <v>274</v>
      </c>
      <c r="AU207" s="17" t="s">
        <v>84</v>
      </c>
    </row>
    <row r="208" s="13" customFormat="1">
      <c r="A208" s="13"/>
      <c r="B208" s="253"/>
      <c r="C208" s="254"/>
      <c r="D208" s="234" t="s">
        <v>276</v>
      </c>
      <c r="E208" s="255" t="s">
        <v>1</v>
      </c>
      <c r="F208" s="256" t="s">
        <v>3924</v>
      </c>
      <c r="G208" s="254"/>
      <c r="H208" s="255" t="s">
        <v>1</v>
      </c>
      <c r="I208" s="257"/>
      <c r="J208" s="254"/>
      <c r="K208" s="254"/>
      <c r="L208" s="258"/>
      <c r="M208" s="259"/>
      <c r="N208" s="260"/>
      <c r="O208" s="260"/>
      <c r="P208" s="260"/>
      <c r="Q208" s="260"/>
      <c r="R208" s="260"/>
      <c r="S208" s="260"/>
      <c r="T208" s="261"/>
      <c r="U208" s="13"/>
      <c r="V208" s="13"/>
      <c r="W208" s="13"/>
      <c r="X208" s="13"/>
      <c r="Y208" s="13"/>
      <c r="Z208" s="13"/>
      <c r="AA208" s="13"/>
      <c r="AB208" s="13"/>
      <c r="AC208" s="13"/>
      <c r="AD208" s="13"/>
      <c r="AE208" s="13"/>
      <c r="AT208" s="262" t="s">
        <v>276</v>
      </c>
      <c r="AU208" s="262" t="s">
        <v>84</v>
      </c>
      <c r="AV208" s="13" t="s">
        <v>84</v>
      </c>
      <c r="AW208" s="13" t="s">
        <v>32</v>
      </c>
      <c r="AX208" s="13" t="s">
        <v>76</v>
      </c>
      <c r="AY208" s="262" t="s">
        <v>251</v>
      </c>
    </row>
    <row r="209" s="12" customFormat="1">
      <c r="A209" s="12"/>
      <c r="B209" s="242"/>
      <c r="C209" s="243"/>
      <c r="D209" s="234" t="s">
        <v>276</v>
      </c>
      <c r="E209" s="244" t="s">
        <v>3925</v>
      </c>
      <c r="F209" s="245" t="s">
        <v>3926</v>
      </c>
      <c r="G209" s="243"/>
      <c r="H209" s="246">
        <v>2867.1199999999999</v>
      </c>
      <c r="I209" s="247"/>
      <c r="J209" s="243"/>
      <c r="K209" s="243"/>
      <c r="L209" s="248"/>
      <c r="M209" s="249"/>
      <c r="N209" s="250"/>
      <c r="O209" s="250"/>
      <c r="P209" s="250"/>
      <c r="Q209" s="250"/>
      <c r="R209" s="250"/>
      <c r="S209" s="250"/>
      <c r="T209" s="251"/>
      <c r="U209" s="12"/>
      <c r="V209" s="12"/>
      <c r="W209" s="12"/>
      <c r="X209" s="12"/>
      <c r="Y209" s="12"/>
      <c r="Z209" s="12"/>
      <c r="AA209" s="12"/>
      <c r="AB209" s="12"/>
      <c r="AC209" s="12"/>
      <c r="AD209" s="12"/>
      <c r="AE209" s="12"/>
      <c r="AT209" s="252" t="s">
        <v>276</v>
      </c>
      <c r="AU209" s="252" t="s">
        <v>84</v>
      </c>
      <c r="AV209" s="12" t="s">
        <v>86</v>
      </c>
      <c r="AW209" s="12" t="s">
        <v>32</v>
      </c>
      <c r="AX209" s="12" t="s">
        <v>84</v>
      </c>
      <c r="AY209" s="252" t="s">
        <v>251</v>
      </c>
    </row>
    <row r="210" s="2" customFormat="1" ht="37.8" customHeight="1">
      <c r="A210" s="38"/>
      <c r="B210" s="39"/>
      <c r="C210" s="220" t="s">
        <v>331</v>
      </c>
      <c r="D210" s="220" t="s">
        <v>255</v>
      </c>
      <c r="E210" s="221" t="s">
        <v>3927</v>
      </c>
      <c r="F210" s="222" t="s">
        <v>3928</v>
      </c>
      <c r="G210" s="223" t="s">
        <v>3853</v>
      </c>
      <c r="H210" s="224">
        <v>2767.3600000000001</v>
      </c>
      <c r="I210" s="225"/>
      <c r="J210" s="226">
        <f>ROUND(I210*H210,2)</f>
        <v>0</v>
      </c>
      <c r="K210" s="227"/>
      <c r="L210" s="44"/>
      <c r="M210" s="228" t="s">
        <v>1</v>
      </c>
      <c r="N210" s="229" t="s">
        <v>41</v>
      </c>
      <c r="O210" s="91"/>
      <c r="P210" s="230">
        <f>O210*H210</f>
        <v>0</v>
      </c>
      <c r="Q210" s="230">
        <v>0</v>
      </c>
      <c r="R210" s="230">
        <f>Q210*H210</f>
        <v>0</v>
      </c>
      <c r="S210" s="230">
        <v>0</v>
      </c>
      <c r="T210" s="231">
        <f>S210*H210</f>
        <v>0</v>
      </c>
      <c r="U210" s="38"/>
      <c r="V210" s="38"/>
      <c r="W210" s="38"/>
      <c r="X210" s="38"/>
      <c r="Y210" s="38"/>
      <c r="Z210" s="38"/>
      <c r="AA210" s="38"/>
      <c r="AB210" s="38"/>
      <c r="AC210" s="38"/>
      <c r="AD210" s="38"/>
      <c r="AE210" s="38"/>
      <c r="AR210" s="232" t="s">
        <v>254</v>
      </c>
      <c r="AT210" s="232" t="s">
        <v>255</v>
      </c>
      <c r="AU210" s="232" t="s">
        <v>84</v>
      </c>
      <c r="AY210" s="17" t="s">
        <v>251</v>
      </c>
      <c r="BE210" s="233">
        <f>IF(N210="základní",J210,0)</f>
        <v>0</v>
      </c>
      <c r="BF210" s="233">
        <f>IF(N210="snížená",J210,0)</f>
        <v>0</v>
      </c>
      <c r="BG210" s="233">
        <f>IF(N210="zákl. přenesená",J210,0)</f>
        <v>0</v>
      </c>
      <c r="BH210" s="233">
        <f>IF(N210="sníž. přenesená",J210,0)</f>
        <v>0</v>
      </c>
      <c r="BI210" s="233">
        <f>IF(N210="nulová",J210,0)</f>
        <v>0</v>
      </c>
      <c r="BJ210" s="17" t="s">
        <v>84</v>
      </c>
      <c r="BK210" s="233">
        <f>ROUND(I210*H210,2)</f>
        <v>0</v>
      </c>
      <c r="BL210" s="17" t="s">
        <v>254</v>
      </c>
      <c r="BM210" s="232" t="s">
        <v>3929</v>
      </c>
    </row>
    <row r="211" s="2" customFormat="1">
      <c r="A211" s="38"/>
      <c r="B211" s="39"/>
      <c r="C211" s="40"/>
      <c r="D211" s="234" t="s">
        <v>260</v>
      </c>
      <c r="E211" s="40"/>
      <c r="F211" s="235" t="s">
        <v>3930</v>
      </c>
      <c r="G211" s="40"/>
      <c r="H211" s="40"/>
      <c r="I211" s="236"/>
      <c r="J211" s="40"/>
      <c r="K211" s="40"/>
      <c r="L211" s="44"/>
      <c r="M211" s="237"/>
      <c r="N211" s="238"/>
      <c r="O211" s="91"/>
      <c r="P211" s="91"/>
      <c r="Q211" s="91"/>
      <c r="R211" s="91"/>
      <c r="S211" s="91"/>
      <c r="T211" s="92"/>
      <c r="U211" s="38"/>
      <c r="V211" s="38"/>
      <c r="W211" s="38"/>
      <c r="X211" s="38"/>
      <c r="Y211" s="38"/>
      <c r="Z211" s="38"/>
      <c r="AA211" s="38"/>
      <c r="AB211" s="38"/>
      <c r="AC211" s="38"/>
      <c r="AD211" s="38"/>
      <c r="AE211" s="38"/>
      <c r="AT211" s="17" t="s">
        <v>260</v>
      </c>
      <c r="AU211" s="17" t="s">
        <v>84</v>
      </c>
    </row>
    <row r="212" s="2" customFormat="1">
      <c r="A212" s="38"/>
      <c r="B212" s="39"/>
      <c r="C212" s="40"/>
      <c r="D212" s="240" t="s">
        <v>274</v>
      </c>
      <c r="E212" s="40"/>
      <c r="F212" s="241" t="s">
        <v>3931</v>
      </c>
      <c r="G212" s="40"/>
      <c r="H212" s="40"/>
      <c r="I212" s="236"/>
      <c r="J212" s="40"/>
      <c r="K212" s="40"/>
      <c r="L212" s="44"/>
      <c r="M212" s="237"/>
      <c r="N212" s="238"/>
      <c r="O212" s="91"/>
      <c r="P212" s="91"/>
      <c r="Q212" s="91"/>
      <c r="R212" s="91"/>
      <c r="S212" s="91"/>
      <c r="T212" s="92"/>
      <c r="U212" s="38"/>
      <c r="V212" s="38"/>
      <c r="W212" s="38"/>
      <c r="X212" s="38"/>
      <c r="Y212" s="38"/>
      <c r="Z212" s="38"/>
      <c r="AA212" s="38"/>
      <c r="AB212" s="38"/>
      <c r="AC212" s="38"/>
      <c r="AD212" s="38"/>
      <c r="AE212" s="38"/>
      <c r="AT212" s="17" t="s">
        <v>274</v>
      </c>
      <c r="AU212" s="17" t="s">
        <v>84</v>
      </c>
    </row>
    <row r="213" s="13" customFormat="1">
      <c r="A213" s="13"/>
      <c r="B213" s="253"/>
      <c r="C213" s="254"/>
      <c r="D213" s="234" t="s">
        <v>276</v>
      </c>
      <c r="E213" s="255" t="s">
        <v>1</v>
      </c>
      <c r="F213" s="256" t="s">
        <v>3932</v>
      </c>
      <c r="G213" s="254"/>
      <c r="H213" s="255" t="s">
        <v>1</v>
      </c>
      <c r="I213" s="257"/>
      <c r="J213" s="254"/>
      <c r="K213" s="254"/>
      <c r="L213" s="258"/>
      <c r="M213" s="259"/>
      <c r="N213" s="260"/>
      <c r="O213" s="260"/>
      <c r="P213" s="260"/>
      <c r="Q213" s="260"/>
      <c r="R213" s="260"/>
      <c r="S213" s="260"/>
      <c r="T213" s="261"/>
      <c r="U213" s="13"/>
      <c r="V213" s="13"/>
      <c r="W213" s="13"/>
      <c r="X213" s="13"/>
      <c r="Y213" s="13"/>
      <c r="Z213" s="13"/>
      <c r="AA213" s="13"/>
      <c r="AB213" s="13"/>
      <c r="AC213" s="13"/>
      <c r="AD213" s="13"/>
      <c r="AE213" s="13"/>
      <c r="AT213" s="262" t="s">
        <v>276</v>
      </c>
      <c r="AU213" s="262" t="s">
        <v>84</v>
      </c>
      <c r="AV213" s="13" t="s">
        <v>84</v>
      </c>
      <c r="AW213" s="13" t="s">
        <v>32</v>
      </c>
      <c r="AX213" s="13" t="s">
        <v>76</v>
      </c>
      <c r="AY213" s="262" t="s">
        <v>251</v>
      </c>
    </row>
    <row r="214" s="12" customFormat="1">
      <c r="A214" s="12"/>
      <c r="B214" s="242"/>
      <c r="C214" s="243"/>
      <c r="D214" s="234" t="s">
        <v>276</v>
      </c>
      <c r="E214" s="244" t="s">
        <v>3933</v>
      </c>
      <c r="F214" s="245" t="s">
        <v>3934</v>
      </c>
      <c r="G214" s="243"/>
      <c r="H214" s="246">
        <v>2767.3600000000001</v>
      </c>
      <c r="I214" s="247"/>
      <c r="J214" s="243"/>
      <c r="K214" s="243"/>
      <c r="L214" s="248"/>
      <c r="M214" s="249"/>
      <c r="N214" s="250"/>
      <c r="O214" s="250"/>
      <c r="P214" s="250"/>
      <c r="Q214" s="250"/>
      <c r="R214" s="250"/>
      <c r="S214" s="250"/>
      <c r="T214" s="251"/>
      <c r="U214" s="12"/>
      <c r="V214" s="12"/>
      <c r="W214" s="12"/>
      <c r="X214" s="12"/>
      <c r="Y214" s="12"/>
      <c r="Z214" s="12"/>
      <c r="AA214" s="12"/>
      <c r="AB214" s="12"/>
      <c r="AC214" s="12"/>
      <c r="AD214" s="12"/>
      <c r="AE214" s="12"/>
      <c r="AT214" s="252" t="s">
        <v>276</v>
      </c>
      <c r="AU214" s="252" t="s">
        <v>84</v>
      </c>
      <c r="AV214" s="12" t="s">
        <v>86</v>
      </c>
      <c r="AW214" s="12" t="s">
        <v>32</v>
      </c>
      <c r="AX214" s="12" t="s">
        <v>84</v>
      </c>
      <c r="AY214" s="252" t="s">
        <v>251</v>
      </c>
    </row>
    <row r="215" s="2" customFormat="1" ht="37.8" customHeight="1">
      <c r="A215" s="38"/>
      <c r="B215" s="39"/>
      <c r="C215" s="220" t="s">
        <v>336</v>
      </c>
      <c r="D215" s="220" t="s">
        <v>255</v>
      </c>
      <c r="E215" s="221" t="s">
        <v>1272</v>
      </c>
      <c r="F215" s="222" t="s">
        <v>1273</v>
      </c>
      <c r="G215" s="223" t="s">
        <v>3853</v>
      </c>
      <c r="H215" s="224">
        <v>2767.3600000000001</v>
      </c>
      <c r="I215" s="225"/>
      <c r="J215" s="226">
        <f>ROUND(I215*H215,2)</f>
        <v>0</v>
      </c>
      <c r="K215" s="227"/>
      <c r="L215" s="44"/>
      <c r="M215" s="228" t="s">
        <v>1</v>
      </c>
      <c r="N215" s="229" t="s">
        <v>41</v>
      </c>
      <c r="O215" s="91"/>
      <c r="P215" s="230">
        <f>O215*H215</f>
        <v>0</v>
      </c>
      <c r="Q215" s="230">
        <v>0</v>
      </c>
      <c r="R215" s="230">
        <f>Q215*H215</f>
        <v>0</v>
      </c>
      <c r="S215" s="230">
        <v>0</v>
      </c>
      <c r="T215" s="231">
        <f>S215*H215</f>
        <v>0</v>
      </c>
      <c r="U215" s="38"/>
      <c r="V215" s="38"/>
      <c r="W215" s="38"/>
      <c r="X215" s="38"/>
      <c r="Y215" s="38"/>
      <c r="Z215" s="38"/>
      <c r="AA215" s="38"/>
      <c r="AB215" s="38"/>
      <c r="AC215" s="38"/>
      <c r="AD215" s="38"/>
      <c r="AE215" s="38"/>
      <c r="AR215" s="232" t="s">
        <v>254</v>
      </c>
      <c r="AT215" s="232" t="s">
        <v>255</v>
      </c>
      <c r="AU215" s="232" t="s">
        <v>84</v>
      </c>
      <c r="AY215" s="17" t="s">
        <v>251</v>
      </c>
      <c r="BE215" s="233">
        <f>IF(N215="základní",J215,0)</f>
        <v>0</v>
      </c>
      <c r="BF215" s="233">
        <f>IF(N215="snížená",J215,0)</f>
        <v>0</v>
      </c>
      <c r="BG215" s="233">
        <f>IF(N215="zákl. přenesená",J215,0)</f>
        <v>0</v>
      </c>
      <c r="BH215" s="233">
        <f>IF(N215="sníž. přenesená",J215,0)</f>
        <v>0</v>
      </c>
      <c r="BI215" s="233">
        <f>IF(N215="nulová",J215,0)</f>
        <v>0</v>
      </c>
      <c r="BJ215" s="17" t="s">
        <v>84</v>
      </c>
      <c r="BK215" s="233">
        <f>ROUND(I215*H215,2)</f>
        <v>0</v>
      </c>
      <c r="BL215" s="17" t="s">
        <v>254</v>
      </c>
      <c r="BM215" s="232" t="s">
        <v>3935</v>
      </c>
    </row>
    <row r="216" s="2" customFormat="1">
      <c r="A216" s="38"/>
      <c r="B216" s="39"/>
      <c r="C216" s="40"/>
      <c r="D216" s="234" t="s">
        <v>260</v>
      </c>
      <c r="E216" s="40"/>
      <c r="F216" s="235" t="s">
        <v>1275</v>
      </c>
      <c r="G216" s="40"/>
      <c r="H216" s="40"/>
      <c r="I216" s="236"/>
      <c r="J216" s="40"/>
      <c r="K216" s="40"/>
      <c r="L216" s="44"/>
      <c r="M216" s="237"/>
      <c r="N216" s="238"/>
      <c r="O216" s="91"/>
      <c r="P216" s="91"/>
      <c r="Q216" s="91"/>
      <c r="R216" s="91"/>
      <c r="S216" s="91"/>
      <c r="T216" s="92"/>
      <c r="U216" s="38"/>
      <c r="V216" s="38"/>
      <c r="W216" s="38"/>
      <c r="X216" s="38"/>
      <c r="Y216" s="38"/>
      <c r="Z216" s="38"/>
      <c r="AA216" s="38"/>
      <c r="AB216" s="38"/>
      <c r="AC216" s="38"/>
      <c r="AD216" s="38"/>
      <c r="AE216" s="38"/>
      <c r="AT216" s="17" t="s">
        <v>260</v>
      </c>
      <c r="AU216" s="17" t="s">
        <v>84</v>
      </c>
    </row>
    <row r="217" s="2" customFormat="1">
      <c r="A217" s="38"/>
      <c r="B217" s="39"/>
      <c r="C217" s="40"/>
      <c r="D217" s="240" t="s">
        <v>274</v>
      </c>
      <c r="E217" s="40"/>
      <c r="F217" s="241" t="s">
        <v>3936</v>
      </c>
      <c r="G217" s="40"/>
      <c r="H217" s="40"/>
      <c r="I217" s="236"/>
      <c r="J217" s="40"/>
      <c r="K217" s="40"/>
      <c r="L217" s="44"/>
      <c r="M217" s="237"/>
      <c r="N217" s="238"/>
      <c r="O217" s="91"/>
      <c r="P217" s="91"/>
      <c r="Q217" s="91"/>
      <c r="R217" s="91"/>
      <c r="S217" s="91"/>
      <c r="T217" s="92"/>
      <c r="U217" s="38"/>
      <c r="V217" s="38"/>
      <c r="W217" s="38"/>
      <c r="X217" s="38"/>
      <c r="Y217" s="38"/>
      <c r="Z217" s="38"/>
      <c r="AA217" s="38"/>
      <c r="AB217" s="38"/>
      <c r="AC217" s="38"/>
      <c r="AD217" s="38"/>
      <c r="AE217" s="38"/>
      <c r="AT217" s="17" t="s">
        <v>274</v>
      </c>
      <c r="AU217" s="17" t="s">
        <v>84</v>
      </c>
    </row>
    <row r="218" s="13" customFormat="1">
      <c r="A218" s="13"/>
      <c r="B218" s="253"/>
      <c r="C218" s="254"/>
      <c r="D218" s="234" t="s">
        <v>276</v>
      </c>
      <c r="E218" s="255" t="s">
        <v>1</v>
      </c>
      <c r="F218" s="256" t="s">
        <v>3937</v>
      </c>
      <c r="G218" s="254"/>
      <c r="H218" s="255" t="s">
        <v>1</v>
      </c>
      <c r="I218" s="257"/>
      <c r="J218" s="254"/>
      <c r="K218" s="254"/>
      <c r="L218" s="258"/>
      <c r="M218" s="259"/>
      <c r="N218" s="260"/>
      <c r="O218" s="260"/>
      <c r="P218" s="260"/>
      <c r="Q218" s="260"/>
      <c r="R218" s="260"/>
      <c r="S218" s="260"/>
      <c r="T218" s="261"/>
      <c r="U218" s="13"/>
      <c r="V218" s="13"/>
      <c r="W218" s="13"/>
      <c r="X218" s="13"/>
      <c r="Y218" s="13"/>
      <c r="Z218" s="13"/>
      <c r="AA218" s="13"/>
      <c r="AB218" s="13"/>
      <c r="AC218" s="13"/>
      <c r="AD218" s="13"/>
      <c r="AE218" s="13"/>
      <c r="AT218" s="262" t="s">
        <v>276</v>
      </c>
      <c r="AU218" s="262" t="s">
        <v>84</v>
      </c>
      <c r="AV218" s="13" t="s">
        <v>84</v>
      </c>
      <c r="AW218" s="13" t="s">
        <v>32</v>
      </c>
      <c r="AX218" s="13" t="s">
        <v>76</v>
      </c>
      <c r="AY218" s="262" t="s">
        <v>251</v>
      </c>
    </row>
    <row r="219" s="12" customFormat="1">
      <c r="A219" s="12"/>
      <c r="B219" s="242"/>
      <c r="C219" s="243"/>
      <c r="D219" s="234" t="s">
        <v>276</v>
      </c>
      <c r="E219" s="244" t="s">
        <v>3938</v>
      </c>
      <c r="F219" s="245" t="s">
        <v>3939</v>
      </c>
      <c r="G219" s="243"/>
      <c r="H219" s="246">
        <v>2767.3600000000001</v>
      </c>
      <c r="I219" s="247"/>
      <c r="J219" s="243"/>
      <c r="K219" s="243"/>
      <c r="L219" s="248"/>
      <c r="M219" s="249"/>
      <c r="N219" s="250"/>
      <c r="O219" s="250"/>
      <c r="P219" s="250"/>
      <c r="Q219" s="250"/>
      <c r="R219" s="250"/>
      <c r="S219" s="250"/>
      <c r="T219" s="251"/>
      <c r="U219" s="12"/>
      <c r="V219" s="12"/>
      <c r="W219" s="12"/>
      <c r="X219" s="12"/>
      <c r="Y219" s="12"/>
      <c r="Z219" s="12"/>
      <c r="AA219" s="12"/>
      <c r="AB219" s="12"/>
      <c r="AC219" s="12"/>
      <c r="AD219" s="12"/>
      <c r="AE219" s="12"/>
      <c r="AT219" s="252" t="s">
        <v>276</v>
      </c>
      <c r="AU219" s="252" t="s">
        <v>84</v>
      </c>
      <c r="AV219" s="12" t="s">
        <v>86</v>
      </c>
      <c r="AW219" s="12" t="s">
        <v>32</v>
      </c>
      <c r="AX219" s="12" t="s">
        <v>84</v>
      </c>
      <c r="AY219" s="252" t="s">
        <v>251</v>
      </c>
    </row>
    <row r="220" s="2" customFormat="1" ht="37.8" customHeight="1">
      <c r="A220" s="38"/>
      <c r="B220" s="39"/>
      <c r="C220" s="220" t="s">
        <v>342</v>
      </c>
      <c r="D220" s="220" t="s">
        <v>255</v>
      </c>
      <c r="E220" s="221" t="s">
        <v>1281</v>
      </c>
      <c r="F220" s="222" t="s">
        <v>1282</v>
      </c>
      <c r="G220" s="223" t="s">
        <v>3853</v>
      </c>
      <c r="H220" s="224">
        <v>27673.599999999999</v>
      </c>
      <c r="I220" s="225"/>
      <c r="J220" s="226">
        <f>ROUND(I220*H220,2)</f>
        <v>0</v>
      </c>
      <c r="K220" s="227"/>
      <c r="L220" s="44"/>
      <c r="M220" s="228" t="s">
        <v>1</v>
      </c>
      <c r="N220" s="229" t="s">
        <v>41</v>
      </c>
      <c r="O220" s="91"/>
      <c r="P220" s="230">
        <f>O220*H220</f>
        <v>0</v>
      </c>
      <c r="Q220" s="230">
        <v>0</v>
      </c>
      <c r="R220" s="230">
        <f>Q220*H220</f>
        <v>0</v>
      </c>
      <c r="S220" s="230">
        <v>0</v>
      </c>
      <c r="T220" s="231">
        <f>S220*H220</f>
        <v>0</v>
      </c>
      <c r="U220" s="38"/>
      <c r="V220" s="38"/>
      <c r="W220" s="38"/>
      <c r="X220" s="38"/>
      <c r="Y220" s="38"/>
      <c r="Z220" s="38"/>
      <c r="AA220" s="38"/>
      <c r="AB220" s="38"/>
      <c r="AC220" s="38"/>
      <c r="AD220" s="38"/>
      <c r="AE220" s="38"/>
      <c r="AR220" s="232" t="s">
        <v>254</v>
      </c>
      <c r="AT220" s="232" t="s">
        <v>255</v>
      </c>
      <c r="AU220" s="232" t="s">
        <v>84</v>
      </c>
      <c r="AY220" s="17" t="s">
        <v>251</v>
      </c>
      <c r="BE220" s="233">
        <f>IF(N220="základní",J220,0)</f>
        <v>0</v>
      </c>
      <c r="BF220" s="233">
        <f>IF(N220="snížená",J220,0)</f>
        <v>0</v>
      </c>
      <c r="BG220" s="233">
        <f>IF(N220="zákl. přenesená",J220,0)</f>
        <v>0</v>
      </c>
      <c r="BH220" s="233">
        <f>IF(N220="sníž. přenesená",J220,0)</f>
        <v>0</v>
      </c>
      <c r="BI220" s="233">
        <f>IF(N220="nulová",J220,0)</f>
        <v>0</v>
      </c>
      <c r="BJ220" s="17" t="s">
        <v>84</v>
      </c>
      <c r="BK220" s="233">
        <f>ROUND(I220*H220,2)</f>
        <v>0</v>
      </c>
      <c r="BL220" s="17" t="s">
        <v>254</v>
      </c>
      <c r="BM220" s="232" t="s">
        <v>3940</v>
      </c>
    </row>
    <row r="221" s="2" customFormat="1">
      <c r="A221" s="38"/>
      <c r="B221" s="39"/>
      <c r="C221" s="40"/>
      <c r="D221" s="234" t="s">
        <v>260</v>
      </c>
      <c r="E221" s="40"/>
      <c r="F221" s="235" t="s">
        <v>1284</v>
      </c>
      <c r="G221" s="40"/>
      <c r="H221" s="40"/>
      <c r="I221" s="236"/>
      <c r="J221" s="40"/>
      <c r="K221" s="40"/>
      <c r="L221" s="44"/>
      <c r="M221" s="237"/>
      <c r="N221" s="238"/>
      <c r="O221" s="91"/>
      <c r="P221" s="91"/>
      <c r="Q221" s="91"/>
      <c r="R221" s="91"/>
      <c r="S221" s="91"/>
      <c r="T221" s="92"/>
      <c r="U221" s="38"/>
      <c r="V221" s="38"/>
      <c r="W221" s="38"/>
      <c r="X221" s="38"/>
      <c r="Y221" s="38"/>
      <c r="Z221" s="38"/>
      <c r="AA221" s="38"/>
      <c r="AB221" s="38"/>
      <c r="AC221" s="38"/>
      <c r="AD221" s="38"/>
      <c r="AE221" s="38"/>
      <c r="AT221" s="17" t="s">
        <v>260</v>
      </c>
      <c r="AU221" s="17" t="s">
        <v>84</v>
      </c>
    </row>
    <row r="222" s="2" customFormat="1">
      <c r="A222" s="38"/>
      <c r="B222" s="39"/>
      <c r="C222" s="40"/>
      <c r="D222" s="240" t="s">
        <v>274</v>
      </c>
      <c r="E222" s="40"/>
      <c r="F222" s="241" t="s">
        <v>3941</v>
      </c>
      <c r="G222" s="40"/>
      <c r="H222" s="40"/>
      <c r="I222" s="236"/>
      <c r="J222" s="40"/>
      <c r="K222" s="40"/>
      <c r="L222" s="44"/>
      <c r="M222" s="237"/>
      <c r="N222" s="238"/>
      <c r="O222" s="91"/>
      <c r="P222" s="91"/>
      <c r="Q222" s="91"/>
      <c r="R222" s="91"/>
      <c r="S222" s="91"/>
      <c r="T222" s="92"/>
      <c r="U222" s="38"/>
      <c r="V222" s="38"/>
      <c r="W222" s="38"/>
      <c r="X222" s="38"/>
      <c r="Y222" s="38"/>
      <c r="Z222" s="38"/>
      <c r="AA222" s="38"/>
      <c r="AB222" s="38"/>
      <c r="AC222" s="38"/>
      <c r="AD222" s="38"/>
      <c r="AE222" s="38"/>
      <c r="AT222" s="17" t="s">
        <v>274</v>
      </c>
      <c r="AU222" s="17" t="s">
        <v>84</v>
      </c>
    </row>
    <row r="223" s="13" customFormat="1">
      <c r="A223" s="13"/>
      <c r="B223" s="253"/>
      <c r="C223" s="254"/>
      <c r="D223" s="234" t="s">
        <v>276</v>
      </c>
      <c r="E223" s="255" t="s">
        <v>1</v>
      </c>
      <c r="F223" s="256" t="s">
        <v>3942</v>
      </c>
      <c r="G223" s="254"/>
      <c r="H223" s="255" t="s">
        <v>1</v>
      </c>
      <c r="I223" s="257"/>
      <c r="J223" s="254"/>
      <c r="K223" s="254"/>
      <c r="L223" s="258"/>
      <c r="M223" s="259"/>
      <c r="N223" s="260"/>
      <c r="O223" s="260"/>
      <c r="P223" s="260"/>
      <c r="Q223" s="260"/>
      <c r="R223" s="260"/>
      <c r="S223" s="260"/>
      <c r="T223" s="261"/>
      <c r="U223" s="13"/>
      <c r="V223" s="13"/>
      <c r="W223" s="13"/>
      <c r="X223" s="13"/>
      <c r="Y223" s="13"/>
      <c r="Z223" s="13"/>
      <c r="AA223" s="13"/>
      <c r="AB223" s="13"/>
      <c r="AC223" s="13"/>
      <c r="AD223" s="13"/>
      <c r="AE223" s="13"/>
      <c r="AT223" s="262" t="s">
        <v>276</v>
      </c>
      <c r="AU223" s="262" t="s">
        <v>84</v>
      </c>
      <c r="AV223" s="13" t="s">
        <v>84</v>
      </c>
      <c r="AW223" s="13" t="s">
        <v>32</v>
      </c>
      <c r="AX223" s="13" t="s">
        <v>76</v>
      </c>
      <c r="AY223" s="262" t="s">
        <v>251</v>
      </c>
    </row>
    <row r="224" s="12" customFormat="1">
      <c r="A224" s="12"/>
      <c r="B224" s="242"/>
      <c r="C224" s="243"/>
      <c r="D224" s="234" t="s">
        <v>276</v>
      </c>
      <c r="E224" s="244" t="s">
        <v>3943</v>
      </c>
      <c r="F224" s="245" t="s">
        <v>3944</v>
      </c>
      <c r="G224" s="243"/>
      <c r="H224" s="246">
        <v>27673.599999999999</v>
      </c>
      <c r="I224" s="247"/>
      <c r="J224" s="243"/>
      <c r="K224" s="243"/>
      <c r="L224" s="248"/>
      <c r="M224" s="249"/>
      <c r="N224" s="250"/>
      <c r="O224" s="250"/>
      <c r="P224" s="250"/>
      <c r="Q224" s="250"/>
      <c r="R224" s="250"/>
      <c r="S224" s="250"/>
      <c r="T224" s="251"/>
      <c r="U224" s="12"/>
      <c r="V224" s="12"/>
      <c r="W224" s="12"/>
      <c r="X224" s="12"/>
      <c r="Y224" s="12"/>
      <c r="Z224" s="12"/>
      <c r="AA224" s="12"/>
      <c r="AB224" s="12"/>
      <c r="AC224" s="12"/>
      <c r="AD224" s="12"/>
      <c r="AE224" s="12"/>
      <c r="AT224" s="252" t="s">
        <v>276</v>
      </c>
      <c r="AU224" s="252" t="s">
        <v>84</v>
      </c>
      <c r="AV224" s="12" t="s">
        <v>86</v>
      </c>
      <c r="AW224" s="12" t="s">
        <v>32</v>
      </c>
      <c r="AX224" s="12" t="s">
        <v>84</v>
      </c>
      <c r="AY224" s="252" t="s">
        <v>251</v>
      </c>
    </row>
    <row r="225" s="2" customFormat="1" ht="24.15" customHeight="1">
      <c r="A225" s="38"/>
      <c r="B225" s="39"/>
      <c r="C225" s="220" t="s">
        <v>350</v>
      </c>
      <c r="D225" s="220" t="s">
        <v>255</v>
      </c>
      <c r="E225" s="221" t="s">
        <v>1302</v>
      </c>
      <c r="F225" s="222" t="s">
        <v>1303</v>
      </c>
      <c r="G225" s="223" t="s">
        <v>3853</v>
      </c>
      <c r="H225" s="224">
        <v>2767.3600000000001</v>
      </c>
      <c r="I225" s="225"/>
      <c r="J225" s="226">
        <f>ROUND(I225*H225,2)</f>
        <v>0</v>
      </c>
      <c r="K225" s="227"/>
      <c r="L225" s="44"/>
      <c r="M225" s="228" t="s">
        <v>1</v>
      </c>
      <c r="N225" s="229" t="s">
        <v>41</v>
      </c>
      <c r="O225" s="91"/>
      <c r="P225" s="230">
        <f>O225*H225</f>
        <v>0</v>
      </c>
      <c r="Q225" s="230">
        <v>0</v>
      </c>
      <c r="R225" s="230">
        <f>Q225*H225</f>
        <v>0</v>
      </c>
      <c r="S225" s="230">
        <v>0</v>
      </c>
      <c r="T225" s="231">
        <f>S225*H225</f>
        <v>0</v>
      </c>
      <c r="U225" s="38"/>
      <c r="V225" s="38"/>
      <c r="W225" s="38"/>
      <c r="X225" s="38"/>
      <c r="Y225" s="38"/>
      <c r="Z225" s="38"/>
      <c r="AA225" s="38"/>
      <c r="AB225" s="38"/>
      <c r="AC225" s="38"/>
      <c r="AD225" s="38"/>
      <c r="AE225" s="38"/>
      <c r="AR225" s="232" t="s">
        <v>254</v>
      </c>
      <c r="AT225" s="232" t="s">
        <v>255</v>
      </c>
      <c r="AU225" s="232" t="s">
        <v>84</v>
      </c>
      <c r="AY225" s="17" t="s">
        <v>251</v>
      </c>
      <c r="BE225" s="233">
        <f>IF(N225="základní",J225,0)</f>
        <v>0</v>
      </c>
      <c r="BF225" s="233">
        <f>IF(N225="snížená",J225,0)</f>
        <v>0</v>
      </c>
      <c r="BG225" s="233">
        <f>IF(N225="zákl. přenesená",J225,0)</f>
        <v>0</v>
      </c>
      <c r="BH225" s="233">
        <f>IF(N225="sníž. přenesená",J225,0)</f>
        <v>0</v>
      </c>
      <c r="BI225" s="233">
        <f>IF(N225="nulová",J225,0)</f>
        <v>0</v>
      </c>
      <c r="BJ225" s="17" t="s">
        <v>84</v>
      </c>
      <c r="BK225" s="233">
        <f>ROUND(I225*H225,2)</f>
        <v>0</v>
      </c>
      <c r="BL225" s="17" t="s">
        <v>254</v>
      </c>
      <c r="BM225" s="232" t="s">
        <v>3945</v>
      </c>
    </row>
    <row r="226" s="2" customFormat="1">
      <c r="A226" s="38"/>
      <c r="B226" s="39"/>
      <c r="C226" s="40"/>
      <c r="D226" s="234" t="s">
        <v>260</v>
      </c>
      <c r="E226" s="40"/>
      <c r="F226" s="235" t="s">
        <v>1305</v>
      </c>
      <c r="G226" s="40"/>
      <c r="H226" s="40"/>
      <c r="I226" s="236"/>
      <c r="J226" s="40"/>
      <c r="K226" s="40"/>
      <c r="L226" s="44"/>
      <c r="M226" s="237"/>
      <c r="N226" s="238"/>
      <c r="O226" s="91"/>
      <c r="P226" s="91"/>
      <c r="Q226" s="91"/>
      <c r="R226" s="91"/>
      <c r="S226" s="91"/>
      <c r="T226" s="92"/>
      <c r="U226" s="38"/>
      <c r="V226" s="38"/>
      <c r="W226" s="38"/>
      <c r="X226" s="38"/>
      <c r="Y226" s="38"/>
      <c r="Z226" s="38"/>
      <c r="AA226" s="38"/>
      <c r="AB226" s="38"/>
      <c r="AC226" s="38"/>
      <c r="AD226" s="38"/>
      <c r="AE226" s="38"/>
      <c r="AT226" s="17" t="s">
        <v>260</v>
      </c>
      <c r="AU226" s="17" t="s">
        <v>84</v>
      </c>
    </row>
    <row r="227" s="2" customFormat="1">
      <c r="A227" s="38"/>
      <c r="B227" s="39"/>
      <c r="C227" s="40"/>
      <c r="D227" s="240" t="s">
        <v>274</v>
      </c>
      <c r="E227" s="40"/>
      <c r="F227" s="241" t="s">
        <v>3946</v>
      </c>
      <c r="G227" s="40"/>
      <c r="H227" s="40"/>
      <c r="I227" s="236"/>
      <c r="J227" s="40"/>
      <c r="K227" s="40"/>
      <c r="L227" s="44"/>
      <c r="M227" s="237"/>
      <c r="N227" s="238"/>
      <c r="O227" s="91"/>
      <c r="P227" s="91"/>
      <c r="Q227" s="91"/>
      <c r="R227" s="91"/>
      <c r="S227" s="91"/>
      <c r="T227" s="92"/>
      <c r="U227" s="38"/>
      <c r="V227" s="38"/>
      <c r="W227" s="38"/>
      <c r="X227" s="38"/>
      <c r="Y227" s="38"/>
      <c r="Z227" s="38"/>
      <c r="AA227" s="38"/>
      <c r="AB227" s="38"/>
      <c r="AC227" s="38"/>
      <c r="AD227" s="38"/>
      <c r="AE227" s="38"/>
      <c r="AT227" s="17" t="s">
        <v>274</v>
      </c>
      <c r="AU227" s="17" t="s">
        <v>84</v>
      </c>
    </row>
    <row r="228" s="2" customFormat="1">
      <c r="A228" s="38"/>
      <c r="B228" s="39"/>
      <c r="C228" s="40"/>
      <c r="D228" s="234" t="s">
        <v>262</v>
      </c>
      <c r="E228" s="40"/>
      <c r="F228" s="239" t="s">
        <v>3947</v>
      </c>
      <c r="G228" s="40"/>
      <c r="H228" s="40"/>
      <c r="I228" s="236"/>
      <c r="J228" s="40"/>
      <c r="K228" s="40"/>
      <c r="L228" s="44"/>
      <c r="M228" s="237"/>
      <c r="N228" s="238"/>
      <c r="O228" s="91"/>
      <c r="P228" s="91"/>
      <c r="Q228" s="91"/>
      <c r="R228" s="91"/>
      <c r="S228" s="91"/>
      <c r="T228" s="92"/>
      <c r="U228" s="38"/>
      <c r="V228" s="38"/>
      <c r="W228" s="38"/>
      <c r="X228" s="38"/>
      <c r="Y228" s="38"/>
      <c r="Z228" s="38"/>
      <c r="AA228" s="38"/>
      <c r="AB228" s="38"/>
      <c r="AC228" s="38"/>
      <c r="AD228" s="38"/>
      <c r="AE228" s="38"/>
      <c r="AT228" s="17" t="s">
        <v>262</v>
      </c>
      <c r="AU228" s="17" t="s">
        <v>84</v>
      </c>
    </row>
    <row r="229" s="12" customFormat="1">
      <c r="A229" s="12"/>
      <c r="B229" s="242"/>
      <c r="C229" s="243"/>
      <c r="D229" s="234" t="s">
        <v>276</v>
      </c>
      <c r="E229" s="244" t="s">
        <v>3948</v>
      </c>
      <c r="F229" s="245" t="s">
        <v>3939</v>
      </c>
      <c r="G229" s="243"/>
      <c r="H229" s="246">
        <v>2767.3600000000001</v>
      </c>
      <c r="I229" s="247"/>
      <c r="J229" s="243"/>
      <c r="K229" s="243"/>
      <c r="L229" s="248"/>
      <c r="M229" s="249"/>
      <c r="N229" s="250"/>
      <c r="O229" s="250"/>
      <c r="P229" s="250"/>
      <c r="Q229" s="250"/>
      <c r="R229" s="250"/>
      <c r="S229" s="250"/>
      <c r="T229" s="251"/>
      <c r="U229" s="12"/>
      <c r="V229" s="12"/>
      <c r="W229" s="12"/>
      <c r="X229" s="12"/>
      <c r="Y229" s="12"/>
      <c r="Z229" s="12"/>
      <c r="AA229" s="12"/>
      <c r="AB229" s="12"/>
      <c r="AC229" s="12"/>
      <c r="AD229" s="12"/>
      <c r="AE229" s="12"/>
      <c r="AT229" s="252" t="s">
        <v>276</v>
      </c>
      <c r="AU229" s="252" t="s">
        <v>84</v>
      </c>
      <c r="AV229" s="12" t="s">
        <v>86</v>
      </c>
      <c r="AW229" s="12" t="s">
        <v>32</v>
      </c>
      <c r="AX229" s="12" t="s">
        <v>84</v>
      </c>
      <c r="AY229" s="252" t="s">
        <v>251</v>
      </c>
    </row>
    <row r="230" s="2" customFormat="1" ht="33" customHeight="1">
      <c r="A230" s="38"/>
      <c r="B230" s="39"/>
      <c r="C230" s="220" t="s">
        <v>357</v>
      </c>
      <c r="D230" s="220" t="s">
        <v>255</v>
      </c>
      <c r="E230" s="221" t="s">
        <v>679</v>
      </c>
      <c r="F230" s="222" t="s">
        <v>680</v>
      </c>
      <c r="G230" s="223" t="s">
        <v>3949</v>
      </c>
      <c r="H230" s="224">
        <v>4427.7759999999998</v>
      </c>
      <c r="I230" s="225"/>
      <c r="J230" s="226">
        <f>ROUND(I230*H230,2)</f>
        <v>0</v>
      </c>
      <c r="K230" s="227"/>
      <c r="L230" s="44"/>
      <c r="M230" s="228" t="s">
        <v>1</v>
      </c>
      <c r="N230" s="229" t="s">
        <v>41</v>
      </c>
      <c r="O230" s="91"/>
      <c r="P230" s="230">
        <f>O230*H230</f>
        <v>0</v>
      </c>
      <c r="Q230" s="230">
        <v>0</v>
      </c>
      <c r="R230" s="230">
        <f>Q230*H230</f>
        <v>0</v>
      </c>
      <c r="S230" s="230">
        <v>0</v>
      </c>
      <c r="T230" s="231">
        <f>S230*H230</f>
        <v>0</v>
      </c>
      <c r="U230" s="38"/>
      <c r="V230" s="38"/>
      <c r="W230" s="38"/>
      <c r="X230" s="38"/>
      <c r="Y230" s="38"/>
      <c r="Z230" s="38"/>
      <c r="AA230" s="38"/>
      <c r="AB230" s="38"/>
      <c r="AC230" s="38"/>
      <c r="AD230" s="38"/>
      <c r="AE230" s="38"/>
      <c r="AR230" s="232" t="s">
        <v>254</v>
      </c>
      <c r="AT230" s="232" t="s">
        <v>255</v>
      </c>
      <c r="AU230" s="232" t="s">
        <v>84</v>
      </c>
      <c r="AY230" s="17" t="s">
        <v>251</v>
      </c>
      <c r="BE230" s="233">
        <f>IF(N230="základní",J230,0)</f>
        <v>0</v>
      </c>
      <c r="BF230" s="233">
        <f>IF(N230="snížená",J230,0)</f>
        <v>0</v>
      </c>
      <c r="BG230" s="233">
        <f>IF(N230="zákl. přenesená",J230,0)</f>
        <v>0</v>
      </c>
      <c r="BH230" s="233">
        <f>IF(N230="sníž. přenesená",J230,0)</f>
        <v>0</v>
      </c>
      <c r="BI230" s="233">
        <f>IF(N230="nulová",J230,0)</f>
        <v>0</v>
      </c>
      <c r="BJ230" s="17" t="s">
        <v>84</v>
      </c>
      <c r="BK230" s="233">
        <f>ROUND(I230*H230,2)</f>
        <v>0</v>
      </c>
      <c r="BL230" s="17" t="s">
        <v>254</v>
      </c>
      <c r="BM230" s="232" t="s">
        <v>3950</v>
      </c>
    </row>
    <row r="231" s="2" customFormat="1">
      <c r="A231" s="38"/>
      <c r="B231" s="39"/>
      <c r="C231" s="40"/>
      <c r="D231" s="234" t="s">
        <v>260</v>
      </c>
      <c r="E231" s="40"/>
      <c r="F231" s="235" t="s">
        <v>683</v>
      </c>
      <c r="G231" s="40"/>
      <c r="H231" s="40"/>
      <c r="I231" s="236"/>
      <c r="J231" s="40"/>
      <c r="K231" s="40"/>
      <c r="L231" s="44"/>
      <c r="M231" s="237"/>
      <c r="N231" s="238"/>
      <c r="O231" s="91"/>
      <c r="P231" s="91"/>
      <c r="Q231" s="91"/>
      <c r="R231" s="91"/>
      <c r="S231" s="91"/>
      <c r="T231" s="92"/>
      <c r="U231" s="38"/>
      <c r="V231" s="38"/>
      <c r="W231" s="38"/>
      <c r="X231" s="38"/>
      <c r="Y231" s="38"/>
      <c r="Z231" s="38"/>
      <c r="AA231" s="38"/>
      <c r="AB231" s="38"/>
      <c r="AC231" s="38"/>
      <c r="AD231" s="38"/>
      <c r="AE231" s="38"/>
      <c r="AT231" s="17" t="s">
        <v>260</v>
      </c>
      <c r="AU231" s="17" t="s">
        <v>84</v>
      </c>
    </row>
    <row r="232" s="2" customFormat="1">
      <c r="A232" s="38"/>
      <c r="B232" s="39"/>
      <c r="C232" s="40"/>
      <c r="D232" s="240" t="s">
        <v>274</v>
      </c>
      <c r="E232" s="40"/>
      <c r="F232" s="241" t="s">
        <v>3951</v>
      </c>
      <c r="G232" s="40"/>
      <c r="H232" s="40"/>
      <c r="I232" s="236"/>
      <c r="J232" s="40"/>
      <c r="K232" s="40"/>
      <c r="L232" s="44"/>
      <c r="M232" s="237"/>
      <c r="N232" s="238"/>
      <c r="O232" s="91"/>
      <c r="P232" s="91"/>
      <c r="Q232" s="91"/>
      <c r="R232" s="91"/>
      <c r="S232" s="91"/>
      <c r="T232" s="92"/>
      <c r="U232" s="38"/>
      <c r="V232" s="38"/>
      <c r="W232" s="38"/>
      <c r="X232" s="38"/>
      <c r="Y232" s="38"/>
      <c r="Z232" s="38"/>
      <c r="AA232" s="38"/>
      <c r="AB232" s="38"/>
      <c r="AC232" s="38"/>
      <c r="AD232" s="38"/>
      <c r="AE232" s="38"/>
      <c r="AT232" s="17" t="s">
        <v>274</v>
      </c>
      <c r="AU232" s="17" t="s">
        <v>84</v>
      </c>
    </row>
    <row r="233" s="13" customFormat="1">
      <c r="A233" s="13"/>
      <c r="B233" s="253"/>
      <c r="C233" s="254"/>
      <c r="D233" s="234" t="s">
        <v>276</v>
      </c>
      <c r="E233" s="255" t="s">
        <v>1</v>
      </c>
      <c r="F233" s="256" t="s">
        <v>3952</v>
      </c>
      <c r="G233" s="254"/>
      <c r="H233" s="255" t="s">
        <v>1</v>
      </c>
      <c r="I233" s="257"/>
      <c r="J233" s="254"/>
      <c r="K233" s="254"/>
      <c r="L233" s="258"/>
      <c r="M233" s="259"/>
      <c r="N233" s="260"/>
      <c r="O233" s="260"/>
      <c r="P233" s="260"/>
      <c r="Q233" s="260"/>
      <c r="R233" s="260"/>
      <c r="S233" s="260"/>
      <c r="T233" s="261"/>
      <c r="U233" s="13"/>
      <c r="V233" s="13"/>
      <c r="W233" s="13"/>
      <c r="X233" s="13"/>
      <c r="Y233" s="13"/>
      <c r="Z233" s="13"/>
      <c r="AA233" s="13"/>
      <c r="AB233" s="13"/>
      <c r="AC233" s="13"/>
      <c r="AD233" s="13"/>
      <c r="AE233" s="13"/>
      <c r="AT233" s="262" t="s">
        <v>276</v>
      </c>
      <c r="AU233" s="262" t="s">
        <v>84</v>
      </c>
      <c r="AV233" s="13" t="s">
        <v>84</v>
      </c>
      <c r="AW233" s="13" t="s">
        <v>32</v>
      </c>
      <c r="AX233" s="13" t="s">
        <v>76</v>
      </c>
      <c r="AY233" s="262" t="s">
        <v>251</v>
      </c>
    </row>
    <row r="234" s="12" customFormat="1">
      <c r="A234" s="12"/>
      <c r="B234" s="242"/>
      <c r="C234" s="243"/>
      <c r="D234" s="234" t="s">
        <v>276</v>
      </c>
      <c r="E234" s="244" t="s">
        <v>3953</v>
      </c>
      <c r="F234" s="245" t="s">
        <v>3954</v>
      </c>
      <c r="G234" s="243"/>
      <c r="H234" s="246">
        <v>4427.7759999999998</v>
      </c>
      <c r="I234" s="247"/>
      <c r="J234" s="243"/>
      <c r="K234" s="243"/>
      <c r="L234" s="248"/>
      <c r="M234" s="249"/>
      <c r="N234" s="250"/>
      <c r="O234" s="250"/>
      <c r="P234" s="250"/>
      <c r="Q234" s="250"/>
      <c r="R234" s="250"/>
      <c r="S234" s="250"/>
      <c r="T234" s="251"/>
      <c r="U234" s="12"/>
      <c r="V234" s="12"/>
      <c r="W234" s="12"/>
      <c r="X234" s="12"/>
      <c r="Y234" s="12"/>
      <c r="Z234" s="12"/>
      <c r="AA234" s="12"/>
      <c r="AB234" s="12"/>
      <c r="AC234" s="12"/>
      <c r="AD234" s="12"/>
      <c r="AE234" s="12"/>
      <c r="AT234" s="252" t="s">
        <v>276</v>
      </c>
      <c r="AU234" s="252" t="s">
        <v>84</v>
      </c>
      <c r="AV234" s="12" t="s">
        <v>86</v>
      </c>
      <c r="AW234" s="12" t="s">
        <v>32</v>
      </c>
      <c r="AX234" s="12" t="s">
        <v>84</v>
      </c>
      <c r="AY234" s="252" t="s">
        <v>251</v>
      </c>
    </row>
    <row r="235" s="2" customFormat="1" ht="16.5" customHeight="1">
      <c r="A235" s="38"/>
      <c r="B235" s="39"/>
      <c r="C235" s="220" t="s">
        <v>363</v>
      </c>
      <c r="D235" s="220" t="s">
        <v>255</v>
      </c>
      <c r="E235" s="221" t="s">
        <v>610</v>
      </c>
      <c r="F235" s="222" t="s">
        <v>611</v>
      </c>
      <c r="G235" s="223" t="s">
        <v>3853</v>
      </c>
      <c r="H235" s="224">
        <v>2767.3600000000001</v>
      </c>
      <c r="I235" s="225"/>
      <c r="J235" s="226">
        <f>ROUND(I235*H235,2)</f>
        <v>0</v>
      </c>
      <c r="K235" s="227"/>
      <c r="L235" s="44"/>
      <c r="M235" s="228" t="s">
        <v>1</v>
      </c>
      <c r="N235" s="229" t="s">
        <v>41</v>
      </c>
      <c r="O235" s="91"/>
      <c r="P235" s="230">
        <f>O235*H235</f>
        <v>0</v>
      </c>
      <c r="Q235" s="230">
        <v>0</v>
      </c>
      <c r="R235" s="230">
        <f>Q235*H235</f>
        <v>0</v>
      </c>
      <c r="S235" s="230">
        <v>0</v>
      </c>
      <c r="T235" s="231">
        <f>S235*H235</f>
        <v>0</v>
      </c>
      <c r="U235" s="38"/>
      <c r="V235" s="38"/>
      <c r="W235" s="38"/>
      <c r="X235" s="38"/>
      <c r="Y235" s="38"/>
      <c r="Z235" s="38"/>
      <c r="AA235" s="38"/>
      <c r="AB235" s="38"/>
      <c r="AC235" s="38"/>
      <c r="AD235" s="38"/>
      <c r="AE235" s="38"/>
      <c r="AR235" s="232" t="s">
        <v>254</v>
      </c>
      <c r="AT235" s="232" t="s">
        <v>255</v>
      </c>
      <c r="AU235" s="232" t="s">
        <v>84</v>
      </c>
      <c r="AY235" s="17" t="s">
        <v>251</v>
      </c>
      <c r="BE235" s="233">
        <f>IF(N235="základní",J235,0)</f>
        <v>0</v>
      </c>
      <c r="BF235" s="233">
        <f>IF(N235="snížená",J235,0)</f>
        <v>0</v>
      </c>
      <c r="BG235" s="233">
        <f>IF(N235="zákl. přenesená",J235,0)</f>
        <v>0</v>
      </c>
      <c r="BH235" s="233">
        <f>IF(N235="sníž. přenesená",J235,0)</f>
        <v>0</v>
      </c>
      <c r="BI235" s="233">
        <f>IF(N235="nulová",J235,0)</f>
        <v>0</v>
      </c>
      <c r="BJ235" s="17" t="s">
        <v>84</v>
      </c>
      <c r="BK235" s="233">
        <f>ROUND(I235*H235,2)</f>
        <v>0</v>
      </c>
      <c r="BL235" s="17" t="s">
        <v>254</v>
      </c>
      <c r="BM235" s="232" t="s">
        <v>3955</v>
      </c>
    </row>
    <row r="236" s="2" customFormat="1">
      <c r="A236" s="38"/>
      <c r="B236" s="39"/>
      <c r="C236" s="40"/>
      <c r="D236" s="234" t="s">
        <v>260</v>
      </c>
      <c r="E236" s="40"/>
      <c r="F236" s="235" t="s">
        <v>613</v>
      </c>
      <c r="G236" s="40"/>
      <c r="H236" s="40"/>
      <c r="I236" s="236"/>
      <c r="J236" s="40"/>
      <c r="K236" s="40"/>
      <c r="L236" s="44"/>
      <c r="M236" s="237"/>
      <c r="N236" s="238"/>
      <c r="O236" s="91"/>
      <c r="P236" s="91"/>
      <c r="Q236" s="91"/>
      <c r="R236" s="91"/>
      <c r="S236" s="91"/>
      <c r="T236" s="92"/>
      <c r="U236" s="38"/>
      <c r="V236" s="38"/>
      <c r="W236" s="38"/>
      <c r="X236" s="38"/>
      <c r="Y236" s="38"/>
      <c r="Z236" s="38"/>
      <c r="AA236" s="38"/>
      <c r="AB236" s="38"/>
      <c r="AC236" s="38"/>
      <c r="AD236" s="38"/>
      <c r="AE236" s="38"/>
      <c r="AT236" s="17" t="s">
        <v>260</v>
      </c>
      <c r="AU236" s="17" t="s">
        <v>84</v>
      </c>
    </row>
    <row r="237" s="2" customFormat="1">
      <c r="A237" s="38"/>
      <c r="B237" s="39"/>
      <c r="C237" s="40"/>
      <c r="D237" s="240" t="s">
        <v>274</v>
      </c>
      <c r="E237" s="40"/>
      <c r="F237" s="241" t="s">
        <v>3956</v>
      </c>
      <c r="G237" s="40"/>
      <c r="H237" s="40"/>
      <c r="I237" s="236"/>
      <c r="J237" s="40"/>
      <c r="K237" s="40"/>
      <c r="L237" s="44"/>
      <c r="M237" s="237"/>
      <c r="N237" s="238"/>
      <c r="O237" s="91"/>
      <c r="P237" s="91"/>
      <c r="Q237" s="91"/>
      <c r="R237" s="91"/>
      <c r="S237" s="91"/>
      <c r="T237" s="92"/>
      <c r="U237" s="38"/>
      <c r="V237" s="38"/>
      <c r="W237" s="38"/>
      <c r="X237" s="38"/>
      <c r="Y237" s="38"/>
      <c r="Z237" s="38"/>
      <c r="AA237" s="38"/>
      <c r="AB237" s="38"/>
      <c r="AC237" s="38"/>
      <c r="AD237" s="38"/>
      <c r="AE237" s="38"/>
      <c r="AT237" s="17" t="s">
        <v>274</v>
      </c>
      <c r="AU237" s="17" t="s">
        <v>84</v>
      </c>
    </row>
    <row r="238" s="13" customFormat="1">
      <c r="A238" s="13"/>
      <c r="B238" s="253"/>
      <c r="C238" s="254"/>
      <c r="D238" s="234" t="s">
        <v>276</v>
      </c>
      <c r="E238" s="255" t="s">
        <v>1</v>
      </c>
      <c r="F238" s="256" t="s">
        <v>3937</v>
      </c>
      <c r="G238" s="254"/>
      <c r="H238" s="255" t="s">
        <v>1</v>
      </c>
      <c r="I238" s="257"/>
      <c r="J238" s="254"/>
      <c r="K238" s="254"/>
      <c r="L238" s="258"/>
      <c r="M238" s="259"/>
      <c r="N238" s="260"/>
      <c r="O238" s="260"/>
      <c r="P238" s="260"/>
      <c r="Q238" s="260"/>
      <c r="R238" s="260"/>
      <c r="S238" s="260"/>
      <c r="T238" s="261"/>
      <c r="U238" s="13"/>
      <c r="V238" s="13"/>
      <c r="W238" s="13"/>
      <c r="X238" s="13"/>
      <c r="Y238" s="13"/>
      <c r="Z238" s="13"/>
      <c r="AA238" s="13"/>
      <c r="AB238" s="13"/>
      <c r="AC238" s="13"/>
      <c r="AD238" s="13"/>
      <c r="AE238" s="13"/>
      <c r="AT238" s="262" t="s">
        <v>276</v>
      </c>
      <c r="AU238" s="262" t="s">
        <v>84</v>
      </c>
      <c r="AV238" s="13" t="s">
        <v>84</v>
      </c>
      <c r="AW238" s="13" t="s">
        <v>32</v>
      </c>
      <c r="AX238" s="13" t="s">
        <v>76</v>
      </c>
      <c r="AY238" s="262" t="s">
        <v>251</v>
      </c>
    </row>
    <row r="239" s="12" customFormat="1">
      <c r="A239" s="12"/>
      <c r="B239" s="242"/>
      <c r="C239" s="243"/>
      <c r="D239" s="234" t="s">
        <v>276</v>
      </c>
      <c r="E239" s="244" t="s">
        <v>3957</v>
      </c>
      <c r="F239" s="245" t="s">
        <v>3939</v>
      </c>
      <c r="G239" s="243"/>
      <c r="H239" s="246">
        <v>2767.3600000000001</v>
      </c>
      <c r="I239" s="247"/>
      <c r="J239" s="243"/>
      <c r="K239" s="243"/>
      <c r="L239" s="248"/>
      <c r="M239" s="249"/>
      <c r="N239" s="250"/>
      <c r="O239" s="250"/>
      <c r="P239" s="250"/>
      <c r="Q239" s="250"/>
      <c r="R239" s="250"/>
      <c r="S239" s="250"/>
      <c r="T239" s="251"/>
      <c r="U239" s="12"/>
      <c r="V239" s="12"/>
      <c r="W239" s="12"/>
      <c r="X239" s="12"/>
      <c r="Y239" s="12"/>
      <c r="Z239" s="12"/>
      <c r="AA239" s="12"/>
      <c r="AB239" s="12"/>
      <c r="AC239" s="12"/>
      <c r="AD239" s="12"/>
      <c r="AE239" s="12"/>
      <c r="AT239" s="252" t="s">
        <v>276</v>
      </c>
      <c r="AU239" s="252" t="s">
        <v>84</v>
      </c>
      <c r="AV239" s="12" t="s">
        <v>86</v>
      </c>
      <c r="AW239" s="12" t="s">
        <v>32</v>
      </c>
      <c r="AX239" s="12" t="s">
        <v>84</v>
      </c>
      <c r="AY239" s="252" t="s">
        <v>251</v>
      </c>
    </row>
    <row r="240" s="2" customFormat="1" ht="24.15" customHeight="1">
      <c r="A240" s="38"/>
      <c r="B240" s="39"/>
      <c r="C240" s="220" t="s">
        <v>371</v>
      </c>
      <c r="D240" s="220" t="s">
        <v>255</v>
      </c>
      <c r="E240" s="221" t="s">
        <v>3958</v>
      </c>
      <c r="F240" s="222" t="s">
        <v>1366</v>
      </c>
      <c r="G240" s="223" t="s">
        <v>3853</v>
      </c>
      <c r="H240" s="224">
        <v>1532.8</v>
      </c>
      <c r="I240" s="225"/>
      <c r="J240" s="226">
        <f>ROUND(I240*H240,2)</f>
        <v>0</v>
      </c>
      <c r="K240" s="227"/>
      <c r="L240" s="44"/>
      <c r="M240" s="228" t="s">
        <v>1</v>
      </c>
      <c r="N240" s="229" t="s">
        <v>41</v>
      </c>
      <c r="O240" s="91"/>
      <c r="P240" s="230">
        <f>O240*H240</f>
        <v>0</v>
      </c>
      <c r="Q240" s="230">
        <v>0</v>
      </c>
      <c r="R240" s="230">
        <f>Q240*H240</f>
        <v>0</v>
      </c>
      <c r="S240" s="230">
        <v>0</v>
      </c>
      <c r="T240" s="231">
        <f>S240*H240</f>
        <v>0</v>
      </c>
      <c r="U240" s="38"/>
      <c r="V240" s="38"/>
      <c r="W240" s="38"/>
      <c r="X240" s="38"/>
      <c r="Y240" s="38"/>
      <c r="Z240" s="38"/>
      <c r="AA240" s="38"/>
      <c r="AB240" s="38"/>
      <c r="AC240" s="38"/>
      <c r="AD240" s="38"/>
      <c r="AE240" s="38"/>
      <c r="AR240" s="232" t="s">
        <v>254</v>
      </c>
      <c r="AT240" s="232" t="s">
        <v>255</v>
      </c>
      <c r="AU240" s="232" t="s">
        <v>84</v>
      </c>
      <c r="AY240" s="17" t="s">
        <v>251</v>
      </c>
      <c r="BE240" s="233">
        <f>IF(N240="základní",J240,0)</f>
        <v>0</v>
      </c>
      <c r="BF240" s="233">
        <f>IF(N240="snížená",J240,0)</f>
        <v>0</v>
      </c>
      <c r="BG240" s="233">
        <f>IF(N240="zákl. přenesená",J240,0)</f>
        <v>0</v>
      </c>
      <c r="BH240" s="233">
        <f>IF(N240="sníž. přenesená",J240,0)</f>
        <v>0</v>
      </c>
      <c r="BI240" s="233">
        <f>IF(N240="nulová",J240,0)</f>
        <v>0</v>
      </c>
      <c r="BJ240" s="17" t="s">
        <v>84</v>
      </c>
      <c r="BK240" s="233">
        <f>ROUND(I240*H240,2)</f>
        <v>0</v>
      </c>
      <c r="BL240" s="17" t="s">
        <v>254</v>
      </c>
      <c r="BM240" s="232" t="s">
        <v>3959</v>
      </c>
    </row>
    <row r="241" s="2" customFormat="1">
      <c r="A241" s="38"/>
      <c r="B241" s="39"/>
      <c r="C241" s="40"/>
      <c r="D241" s="234" t="s">
        <v>260</v>
      </c>
      <c r="E241" s="40"/>
      <c r="F241" s="235" t="s">
        <v>1368</v>
      </c>
      <c r="G241" s="40"/>
      <c r="H241" s="40"/>
      <c r="I241" s="236"/>
      <c r="J241" s="40"/>
      <c r="K241" s="40"/>
      <c r="L241" s="44"/>
      <c r="M241" s="237"/>
      <c r="N241" s="238"/>
      <c r="O241" s="91"/>
      <c r="P241" s="91"/>
      <c r="Q241" s="91"/>
      <c r="R241" s="91"/>
      <c r="S241" s="91"/>
      <c r="T241" s="92"/>
      <c r="U241" s="38"/>
      <c r="V241" s="38"/>
      <c r="W241" s="38"/>
      <c r="X241" s="38"/>
      <c r="Y241" s="38"/>
      <c r="Z241" s="38"/>
      <c r="AA241" s="38"/>
      <c r="AB241" s="38"/>
      <c r="AC241" s="38"/>
      <c r="AD241" s="38"/>
      <c r="AE241" s="38"/>
      <c r="AT241" s="17" t="s">
        <v>260</v>
      </c>
      <c r="AU241" s="17" t="s">
        <v>84</v>
      </c>
    </row>
    <row r="242" s="2" customFormat="1">
      <c r="A242" s="38"/>
      <c r="B242" s="39"/>
      <c r="C242" s="40"/>
      <c r="D242" s="240" t="s">
        <v>274</v>
      </c>
      <c r="E242" s="40"/>
      <c r="F242" s="241" t="s">
        <v>3960</v>
      </c>
      <c r="G242" s="40"/>
      <c r="H242" s="40"/>
      <c r="I242" s="236"/>
      <c r="J242" s="40"/>
      <c r="K242" s="40"/>
      <c r="L242" s="44"/>
      <c r="M242" s="237"/>
      <c r="N242" s="238"/>
      <c r="O242" s="91"/>
      <c r="P242" s="91"/>
      <c r="Q242" s="91"/>
      <c r="R242" s="91"/>
      <c r="S242" s="91"/>
      <c r="T242" s="92"/>
      <c r="U242" s="38"/>
      <c r="V242" s="38"/>
      <c r="W242" s="38"/>
      <c r="X242" s="38"/>
      <c r="Y242" s="38"/>
      <c r="Z242" s="38"/>
      <c r="AA242" s="38"/>
      <c r="AB242" s="38"/>
      <c r="AC242" s="38"/>
      <c r="AD242" s="38"/>
      <c r="AE242" s="38"/>
      <c r="AT242" s="17" t="s">
        <v>274</v>
      </c>
      <c r="AU242" s="17" t="s">
        <v>84</v>
      </c>
    </row>
    <row r="243" s="13" customFormat="1">
      <c r="A243" s="13"/>
      <c r="B243" s="253"/>
      <c r="C243" s="254"/>
      <c r="D243" s="234" t="s">
        <v>276</v>
      </c>
      <c r="E243" s="255" t="s">
        <v>1</v>
      </c>
      <c r="F243" s="256" t="s">
        <v>3961</v>
      </c>
      <c r="G243" s="254"/>
      <c r="H243" s="255" t="s">
        <v>1</v>
      </c>
      <c r="I243" s="257"/>
      <c r="J243" s="254"/>
      <c r="K243" s="254"/>
      <c r="L243" s="258"/>
      <c r="M243" s="259"/>
      <c r="N243" s="260"/>
      <c r="O243" s="260"/>
      <c r="P243" s="260"/>
      <c r="Q243" s="260"/>
      <c r="R243" s="260"/>
      <c r="S243" s="260"/>
      <c r="T243" s="261"/>
      <c r="U243" s="13"/>
      <c r="V243" s="13"/>
      <c r="W243" s="13"/>
      <c r="X243" s="13"/>
      <c r="Y243" s="13"/>
      <c r="Z243" s="13"/>
      <c r="AA243" s="13"/>
      <c r="AB243" s="13"/>
      <c r="AC243" s="13"/>
      <c r="AD243" s="13"/>
      <c r="AE243" s="13"/>
      <c r="AT243" s="262" t="s">
        <v>276</v>
      </c>
      <c r="AU243" s="262" t="s">
        <v>84</v>
      </c>
      <c r="AV243" s="13" t="s">
        <v>84</v>
      </c>
      <c r="AW243" s="13" t="s">
        <v>32</v>
      </c>
      <c r="AX243" s="13" t="s">
        <v>76</v>
      </c>
      <c r="AY243" s="262" t="s">
        <v>251</v>
      </c>
    </row>
    <row r="244" s="12" customFormat="1">
      <c r="A244" s="12"/>
      <c r="B244" s="242"/>
      <c r="C244" s="243"/>
      <c r="D244" s="234" t="s">
        <v>276</v>
      </c>
      <c r="E244" s="244" t="s">
        <v>3962</v>
      </c>
      <c r="F244" s="245" t="s">
        <v>3963</v>
      </c>
      <c r="G244" s="243"/>
      <c r="H244" s="246">
        <v>19.199999999999999</v>
      </c>
      <c r="I244" s="247"/>
      <c r="J244" s="243"/>
      <c r="K244" s="243"/>
      <c r="L244" s="248"/>
      <c r="M244" s="249"/>
      <c r="N244" s="250"/>
      <c r="O244" s="250"/>
      <c r="P244" s="250"/>
      <c r="Q244" s="250"/>
      <c r="R244" s="250"/>
      <c r="S244" s="250"/>
      <c r="T244" s="251"/>
      <c r="U244" s="12"/>
      <c r="V244" s="12"/>
      <c r="W244" s="12"/>
      <c r="X244" s="12"/>
      <c r="Y244" s="12"/>
      <c r="Z244" s="12"/>
      <c r="AA244" s="12"/>
      <c r="AB244" s="12"/>
      <c r="AC244" s="12"/>
      <c r="AD244" s="12"/>
      <c r="AE244" s="12"/>
      <c r="AT244" s="252" t="s">
        <v>276</v>
      </c>
      <c r="AU244" s="252" t="s">
        <v>84</v>
      </c>
      <c r="AV244" s="12" t="s">
        <v>86</v>
      </c>
      <c r="AW244" s="12" t="s">
        <v>32</v>
      </c>
      <c r="AX244" s="12" t="s">
        <v>76</v>
      </c>
      <c r="AY244" s="252" t="s">
        <v>251</v>
      </c>
    </row>
    <row r="245" s="13" customFormat="1">
      <c r="A245" s="13"/>
      <c r="B245" s="253"/>
      <c r="C245" s="254"/>
      <c r="D245" s="234" t="s">
        <v>276</v>
      </c>
      <c r="E245" s="255" t="s">
        <v>1</v>
      </c>
      <c r="F245" s="256" t="s">
        <v>3964</v>
      </c>
      <c r="G245" s="254"/>
      <c r="H245" s="255" t="s">
        <v>1</v>
      </c>
      <c r="I245" s="257"/>
      <c r="J245" s="254"/>
      <c r="K245" s="254"/>
      <c r="L245" s="258"/>
      <c r="M245" s="259"/>
      <c r="N245" s="260"/>
      <c r="O245" s="260"/>
      <c r="P245" s="260"/>
      <c r="Q245" s="260"/>
      <c r="R245" s="260"/>
      <c r="S245" s="260"/>
      <c r="T245" s="261"/>
      <c r="U245" s="13"/>
      <c r="V245" s="13"/>
      <c r="W245" s="13"/>
      <c r="X245" s="13"/>
      <c r="Y245" s="13"/>
      <c r="Z245" s="13"/>
      <c r="AA245" s="13"/>
      <c r="AB245" s="13"/>
      <c r="AC245" s="13"/>
      <c r="AD245" s="13"/>
      <c r="AE245" s="13"/>
      <c r="AT245" s="262" t="s">
        <v>276</v>
      </c>
      <c r="AU245" s="262" t="s">
        <v>84</v>
      </c>
      <c r="AV245" s="13" t="s">
        <v>84</v>
      </c>
      <c r="AW245" s="13" t="s">
        <v>32</v>
      </c>
      <c r="AX245" s="13" t="s">
        <v>76</v>
      </c>
      <c r="AY245" s="262" t="s">
        <v>251</v>
      </c>
    </row>
    <row r="246" s="12" customFormat="1">
      <c r="A246" s="12"/>
      <c r="B246" s="242"/>
      <c r="C246" s="243"/>
      <c r="D246" s="234" t="s">
        <v>276</v>
      </c>
      <c r="E246" s="244" t="s">
        <v>3732</v>
      </c>
      <c r="F246" s="245" t="s">
        <v>3965</v>
      </c>
      <c r="G246" s="243"/>
      <c r="H246" s="246">
        <v>51.840000000000003</v>
      </c>
      <c r="I246" s="247"/>
      <c r="J246" s="243"/>
      <c r="K246" s="243"/>
      <c r="L246" s="248"/>
      <c r="M246" s="249"/>
      <c r="N246" s="250"/>
      <c r="O246" s="250"/>
      <c r="P246" s="250"/>
      <c r="Q246" s="250"/>
      <c r="R246" s="250"/>
      <c r="S246" s="250"/>
      <c r="T246" s="251"/>
      <c r="U246" s="12"/>
      <c r="V246" s="12"/>
      <c r="W246" s="12"/>
      <c r="X246" s="12"/>
      <c r="Y246" s="12"/>
      <c r="Z246" s="12"/>
      <c r="AA246" s="12"/>
      <c r="AB246" s="12"/>
      <c r="AC246" s="12"/>
      <c r="AD246" s="12"/>
      <c r="AE246" s="12"/>
      <c r="AT246" s="252" t="s">
        <v>276</v>
      </c>
      <c r="AU246" s="252" t="s">
        <v>84</v>
      </c>
      <c r="AV246" s="12" t="s">
        <v>86</v>
      </c>
      <c r="AW246" s="12" t="s">
        <v>32</v>
      </c>
      <c r="AX246" s="12" t="s">
        <v>76</v>
      </c>
      <c r="AY246" s="252" t="s">
        <v>251</v>
      </c>
    </row>
    <row r="247" s="13" customFormat="1">
      <c r="A247" s="13"/>
      <c r="B247" s="253"/>
      <c r="C247" s="254"/>
      <c r="D247" s="234" t="s">
        <v>276</v>
      </c>
      <c r="E247" s="255" t="s">
        <v>1</v>
      </c>
      <c r="F247" s="256" t="s">
        <v>3966</v>
      </c>
      <c r="G247" s="254"/>
      <c r="H247" s="255" t="s">
        <v>1</v>
      </c>
      <c r="I247" s="257"/>
      <c r="J247" s="254"/>
      <c r="K247" s="254"/>
      <c r="L247" s="258"/>
      <c r="M247" s="259"/>
      <c r="N247" s="260"/>
      <c r="O247" s="260"/>
      <c r="P247" s="260"/>
      <c r="Q247" s="260"/>
      <c r="R247" s="260"/>
      <c r="S247" s="260"/>
      <c r="T247" s="261"/>
      <c r="U247" s="13"/>
      <c r="V247" s="13"/>
      <c r="W247" s="13"/>
      <c r="X247" s="13"/>
      <c r="Y247" s="13"/>
      <c r="Z247" s="13"/>
      <c r="AA247" s="13"/>
      <c r="AB247" s="13"/>
      <c r="AC247" s="13"/>
      <c r="AD247" s="13"/>
      <c r="AE247" s="13"/>
      <c r="AT247" s="262" t="s">
        <v>276</v>
      </c>
      <c r="AU247" s="262" t="s">
        <v>84</v>
      </c>
      <c r="AV247" s="13" t="s">
        <v>84</v>
      </c>
      <c r="AW247" s="13" t="s">
        <v>32</v>
      </c>
      <c r="AX247" s="13" t="s">
        <v>76</v>
      </c>
      <c r="AY247" s="262" t="s">
        <v>251</v>
      </c>
    </row>
    <row r="248" s="12" customFormat="1">
      <c r="A248" s="12"/>
      <c r="B248" s="242"/>
      <c r="C248" s="243"/>
      <c r="D248" s="234" t="s">
        <v>276</v>
      </c>
      <c r="E248" s="244" t="s">
        <v>3759</v>
      </c>
      <c r="F248" s="245" t="s">
        <v>3967</v>
      </c>
      <c r="G248" s="243"/>
      <c r="H248" s="246">
        <v>12.24</v>
      </c>
      <c r="I248" s="247"/>
      <c r="J248" s="243"/>
      <c r="K248" s="243"/>
      <c r="L248" s="248"/>
      <c r="M248" s="249"/>
      <c r="N248" s="250"/>
      <c r="O248" s="250"/>
      <c r="P248" s="250"/>
      <c r="Q248" s="250"/>
      <c r="R248" s="250"/>
      <c r="S248" s="250"/>
      <c r="T248" s="251"/>
      <c r="U248" s="12"/>
      <c r="V248" s="12"/>
      <c r="W248" s="12"/>
      <c r="X248" s="12"/>
      <c r="Y248" s="12"/>
      <c r="Z248" s="12"/>
      <c r="AA248" s="12"/>
      <c r="AB248" s="12"/>
      <c r="AC248" s="12"/>
      <c r="AD248" s="12"/>
      <c r="AE248" s="12"/>
      <c r="AT248" s="252" t="s">
        <v>276</v>
      </c>
      <c r="AU248" s="252" t="s">
        <v>84</v>
      </c>
      <c r="AV248" s="12" t="s">
        <v>86</v>
      </c>
      <c r="AW248" s="12" t="s">
        <v>32</v>
      </c>
      <c r="AX248" s="12" t="s">
        <v>76</v>
      </c>
      <c r="AY248" s="252" t="s">
        <v>251</v>
      </c>
    </row>
    <row r="249" s="12" customFormat="1">
      <c r="A249" s="12"/>
      <c r="B249" s="242"/>
      <c r="C249" s="243"/>
      <c r="D249" s="234" t="s">
        <v>276</v>
      </c>
      <c r="E249" s="244" t="s">
        <v>3772</v>
      </c>
      <c r="F249" s="245" t="s">
        <v>3968</v>
      </c>
      <c r="G249" s="243"/>
      <c r="H249" s="246">
        <v>-0.59999999999999998</v>
      </c>
      <c r="I249" s="247"/>
      <c r="J249" s="243"/>
      <c r="K249" s="243"/>
      <c r="L249" s="248"/>
      <c r="M249" s="249"/>
      <c r="N249" s="250"/>
      <c r="O249" s="250"/>
      <c r="P249" s="250"/>
      <c r="Q249" s="250"/>
      <c r="R249" s="250"/>
      <c r="S249" s="250"/>
      <c r="T249" s="251"/>
      <c r="U249" s="12"/>
      <c r="V249" s="12"/>
      <c r="W249" s="12"/>
      <c r="X249" s="12"/>
      <c r="Y249" s="12"/>
      <c r="Z249" s="12"/>
      <c r="AA249" s="12"/>
      <c r="AB249" s="12"/>
      <c r="AC249" s="12"/>
      <c r="AD249" s="12"/>
      <c r="AE249" s="12"/>
      <c r="AT249" s="252" t="s">
        <v>276</v>
      </c>
      <c r="AU249" s="252" t="s">
        <v>84</v>
      </c>
      <c r="AV249" s="12" t="s">
        <v>86</v>
      </c>
      <c r="AW249" s="12" t="s">
        <v>32</v>
      </c>
      <c r="AX249" s="12" t="s">
        <v>76</v>
      </c>
      <c r="AY249" s="252" t="s">
        <v>251</v>
      </c>
    </row>
    <row r="250" s="12" customFormat="1">
      <c r="A250" s="12"/>
      <c r="B250" s="242"/>
      <c r="C250" s="243"/>
      <c r="D250" s="234" t="s">
        <v>276</v>
      </c>
      <c r="E250" s="244" t="s">
        <v>3778</v>
      </c>
      <c r="F250" s="245" t="s">
        <v>3969</v>
      </c>
      <c r="G250" s="243"/>
      <c r="H250" s="246">
        <v>1.6000000000000001</v>
      </c>
      <c r="I250" s="247"/>
      <c r="J250" s="243"/>
      <c r="K250" s="243"/>
      <c r="L250" s="248"/>
      <c r="M250" s="249"/>
      <c r="N250" s="250"/>
      <c r="O250" s="250"/>
      <c r="P250" s="250"/>
      <c r="Q250" s="250"/>
      <c r="R250" s="250"/>
      <c r="S250" s="250"/>
      <c r="T250" s="251"/>
      <c r="U250" s="12"/>
      <c r="V250" s="12"/>
      <c r="W250" s="12"/>
      <c r="X250" s="12"/>
      <c r="Y250" s="12"/>
      <c r="Z250" s="12"/>
      <c r="AA250" s="12"/>
      <c r="AB250" s="12"/>
      <c r="AC250" s="12"/>
      <c r="AD250" s="12"/>
      <c r="AE250" s="12"/>
      <c r="AT250" s="252" t="s">
        <v>276</v>
      </c>
      <c r="AU250" s="252" t="s">
        <v>84</v>
      </c>
      <c r="AV250" s="12" t="s">
        <v>86</v>
      </c>
      <c r="AW250" s="12" t="s">
        <v>32</v>
      </c>
      <c r="AX250" s="12" t="s">
        <v>76</v>
      </c>
      <c r="AY250" s="252" t="s">
        <v>251</v>
      </c>
    </row>
    <row r="251" s="13" customFormat="1">
      <c r="A251" s="13"/>
      <c r="B251" s="253"/>
      <c r="C251" s="254"/>
      <c r="D251" s="234" t="s">
        <v>276</v>
      </c>
      <c r="E251" s="255" t="s">
        <v>1</v>
      </c>
      <c r="F251" s="256" t="s">
        <v>3970</v>
      </c>
      <c r="G251" s="254"/>
      <c r="H251" s="255" t="s">
        <v>1</v>
      </c>
      <c r="I251" s="257"/>
      <c r="J251" s="254"/>
      <c r="K251" s="254"/>
      <c r="L251" s="258"/>
      <c r="M251" s="259"/>
      <c r="N251" s="260"/>
      <c r="O251" s="260"/>
      <c r="P251" s="260"/>
      <c r="Q251" s="260"/>
      <c r="R251" s="260"/>
      <c r="S251" s="260"/>
      <c r="T251" s="261"/>
      <c r="U251" s="13"/>
      <c r="V251" s="13"/>
      <c r="W251" s="13"/>
      <c r="X251" s="13"/>
      <c r="Y251" s="13"/>
      <c r="Z251" s="13"/>
      <c r="AA251" s="13"/>
      <c r="AB251" s="13"/>
      <c r="AC251" s="13"/>
      <c r="AD251" s="13"/>
      <c r="AE251" s="13"/>
      <c r="AT251" s="262" t="s">
        <v>276</v>
      </c>
      <c r="AU251" s="262" t="s">
        <v>84</v>
      </c>
      <c r="AV251" s="13" t="s">
        <v>84</v>
      </c>
      <c r="AW251" s="13" t="s">
        <v>32</v>
      </c>
      <c r="AX251" s="13" t="s">
        <v>76</v>
      </c>
      <c r="AY251" s="262" t="s">
        <v>251</v>
      </c>
    </row>
    <row r="252" s="12" customFormat="1">
      <c r="A252" s="12"/>
      <c r="B252" s="242"/>
      <c r="C252" s="243"/>
      <c r="D252" s="234" t="s">
        <v>276</v>
      </c>
      <c r="E252" s="244" t="s">
        <v>3781</v>
      </c>
      <c r="F252" s="245" t="s">
        <v>3971</v>
      </c>
      <c r="G252" s="243"/>
      <c r="H252" s="246">
        <v>534.05999999999995</v>
      </c>
      <c r="I252" s="247"/>
      <c r="J252" s="243"/>
      <c r="K252" s="243"/>
      <c r="L252" s="248"/>
      <c r="M252" s="249"/>
      <c r="N252" s="250"/>
      <c r="O252" s="250"/>
      <c r="P252" s="250"/>
      <c r="Q252" s="250"/>
      <c r="R252" s="250"/>
      <c r="S252" s="250"/>
      <c r="T252" s="251"/>
      <c r="U252" s="12"/>
      <c r="V252" s="12"/>
      <c r="W252" s="12"/>
      <c r="X252" s="12"/>
      <c r="Y252" s="12"/>
      <c r="Z252" s="12"/>
      <c r="AA252" s="12"/>
      <c r="AB252" s="12"/>
      <c r="AC252" s="12"/>
      <c r="AD252" s="12"/>
      <c r="AE252" s="12"/>
      <c r="AT252" s="252" t="s">
        <v>276</v>
      </c>
      <c r="AU252" s="252" t="s">
        <v>84</v>
      </c>
      <c r="AV252" s="12" t="s">
        <v>86</v>
      </c>
      <c r="AW252" s="12" t="s">
        <v>32</v>
      </c>
      <c r="AX252" s="12" t="s">
        <v>76</v>
      </c>
      <c r="AY252" s="252" t="s">
        <v>251</v>
      </c>
    </row>
    <row r="253" s="13" customFormat="1">
      <c r="A253" s="13"/>
      <c r="B253" s="253"/>
      <c r="C253" s="254"/>
      <c r="D253" s="234" t="s">
        <v>276</v>
      </c>
      <c r="E253" s="255" t="s">
        <v>1</v>
      </c>
      <c r="F253" s="256" t="s">
        <v>3972</v>
      </c>
      <c r="G253" s="254"/>
      <c r="H253" s="255" t="s">
        <v>1</v>
      </c>
      <c r="I253" s="257"/>
      <c r="J253" s="254"/>
      <c r="K253" s="254"/>
      <c r="L253" s="258"/>
      <c r="M253" s="259"/>
      <c r="N253" s="260"/>
      <c r="O253" s="260"/>
      <c r="P253" s="260"/>
      <c r="Q253" s="260"/>
      <c r="R253" s="260"/>
      <c r="S253" s="260"/>
      <c r="T253" s="261"/>
      <c r="U253" s="13"/>
      <c r="V253" s="13"/>
      <c r="W253" s="13"/>
      <c r="X253" s="13"/>
      <c r="Y253" s="13"/>
      <c r="Z253" s="13"/>
      <c r="AA253" s="13"/>
      <c r="AB253" s="13"/>
      <c r="AC253" s="13"/>
      <c r="AD253" s="13"/>
      <c r="AE253" s="13"/>
      <c r="AT253" s="262" t="s">
        <v>276</v>
      </c>
      <c r="AU253" s="262" t="s">
        <v>84</v>
      </c>
      <c r="AV253" s="13" t="s">
        <v>84</v>
      </c>
      <c r="AW253" s="13" t="s">
        <v>32</v>
      </c>
      <c r="AX253" s="13" t="s">
        <v>76</v>
      </c>
      <c r="AY253" s="262" t="s">
        <v>251</v>
      </c>
    </row>
    <row r="254" s="12" customFormat="1">
      <c r="A254" s="12"/>
      <c r="B254" s="242"/>
      <c r="C254" s="243"/>
      <c r="D254" s="234" t="s">
        <v>276</v>
      </c>
      <c r="E254" s="244" t="s">
        <v>3785</v>
      </c>
      <c r="F254" s="245" t="s">
        <v>3973</v>
      </c>
      <c r="G254" s="243"/>
      <c r="H254" s="246">
        <v>462.30000000000001</v>
      </c>
      <c r="I254" s="247"/>
      <c r="J254" s="243"/>
      <c r="K254" s="243"/>
      <c r="L254" s="248"/>
      <c r="M254" s="249"/>
      <c r="N254" s="250"/>
      <c r="O254" s="250"/>
      <c r="P254" s="250"/>
      <c r="Q254" s="250"/>
      <c r="R254" s="250"/>
      <c r="S254" s="250"/>
      <c r="T254" s="251"/>
      <c r="U254" s="12"/>
      <c r="V254" s="12"/>
      <c r="W254" s="12"/>
      <c r="X254" s="12"/>
      <c r="Y254" s="12"/>
      <c r="Z254" s="12"/>
      <c r="AA254" s="12"/>
      <c r="AB254" s="12"/>
      <c r="AC254" s="12"/>
      <c r="AD254" s="12"/>
      <c r="AE254" s="12"/>
      <c r="AT254" s="252" t="s">
        <v>276</v>
      </c>
      <c r="AU254" s="252" t="s">
        <v>84</v>
      </c>
      <c r="AV254" s="12" t="s">
        <v>86</v>
      </c>
      <c r="AW254" s="12" t="s">
        <v>32</v>
      </c>
      <c r="AX254" s="12" t="s">
        <v>76</v>
      </c>
      <c r="AY254" s="252" t="s">
        <v>251</v>
      </c>
    </row>
    <row r="255" s="13" customFormat="1">
      <c r="A255" s="13"/>
      <c r="B255" s="253"/>
      <c r="C255" s="254"/>
      <c r="D255" s="234" t="s">
        <v>276</v>
      </c>
      <c r="E255" s="255" t="s">
        <v>1</v>
      </c>
      <c r="F255" s="256" t="s">
        <v>3974</v>
      </c>
      <c r="G255" s="254"/>
      <c r="H255" s="255" t="s">
        <v>1</v>
      </c>
      <c r="I255" s="257"/>
      <c r="J255" s="254"/>
      <c r="K255" s="254"/>
      <c r="L255" s="258"/>
      <c r="M255" s="259"/>
      <c r="N255" s="260"/>
      <c r="O255" s="260"/>
      <c r="P255" s="260"/>
      <c r="Q255" s="260"/>
      <c r="R255" s="260"/>
      <c r="S255" s="260"/>
      <c r="T255" s="261"/>
      <c r="U255" s="13"/>
      <c r="V255" s="13"/>
      <c r="W255" s="13"/>
      <c r="X255" s="13"/>
      <c r="Y255" s="13"/>
      <c r="Z255" s="13"/>
      <c r="AA255" s="13"/>
      <c r="AB255" s="13"/>
      <c r="AC255" s="13"/>
      <c r="AD255" s="13"/>
      <c r="AE255" s="13"/>
      <c r="AT255" s="262" t="s">
        <v>276</v>
      </c>
      <c r="AU255" s="262" t="s">
        <v>84</v>
      </c>
      <c r="AV255" s="13" t="s">
        <v>84</v>
      </c>
      <c r="AW255" s="13" t="s">
        <v>32</v>
      </c>
      <c r="AX255" s="13" t="s">
        <v>76</v>
      </c>
      <c r="AY255" s="262" t="s">
        <v>251</v>
      </c>
    </row>
    <row r="256" s="12" customFormat="1">
      <c r="A256" s="12"/>
      <c r="B256" s="242"/>
      <c r="C256" s="243"/>
      <c r="D256" s="234" t="s">
        <v>276</v>
      </c>
      <c r="E256" s="244" t="s">
        <v>3789</v>
      </c>
      <c r="F256" s="245" t="s">
        <v>3975</v>
      </c>
      <c r="G256" s="243"/>
      <c r="H256" s="246">
        <v>45.539999999999999</v>
      </c>
      <c r="I256" s="247"/>
      <c r="J256" s="243"/>
      <c r="K256" s="243"/>
      <c r="L256" s="248"/>
      <c r="M256" s="249"/>
      <c r="N256" s="250"/>
      <c r="O256" s="250"/>
      <c r="P256" s="250"/>
      <c r="Q256" s="250"/>
      <c r="R256" s="250"/>
      <c r="S256" s="250"/>
      <c r="T256" s="251"/>
      <c r="U256" s="12"/>
      <c r="V256" s="12"/>
      <c r="W256" s="12"/>
      <c r="X256" s="12"/>
      <c r="Y256" s="12"/>
      <c r="Z256" s="12"/>
      <c r="AA256" s="12"/>
      <c r="AB256" s="12"/>
      <c r="AC256" s="12"/>
      <c r="AD256" s="12"/>
      <c r="AE256" s="12"/>
      <c r="AT256" s="252" t="s">
        <v>276</v>
      </c>
      <c r="AU256" s="252" t="s">
        <v>84</v>
      </c>
      <c r="AV256" s="12" t="s">
        <v>86</v>
      </c>
      <c r="AW256" s="12" t="s">
        <v>32</v>
      </c>
      <c r="AX256" s="12" t="s">
        <v>76</v>
      </c>
      <c r="AY256" s="252" t="s">
        <v>251</v>
      </c>
    </row>
    <row r="257" s="13" customFormat="1">
      <c r="A257" s="13"/>
      <c r="B257" s="253"/>
      <c r="C257" s="254"/>
      <c r="D257" s="234" t="s">
        <v>276</v>
      </c>
      <c r="E257" s="255" t="s">
        <v>1</v>
      </c>
      <c r="F257" s="256" t="s">
        <v>3976</v>
      </c>
      <c r="G257" s="254"/>
      <c r="H257" s="255" t="s">
        <v>1</v>
      </c>
      <c r="I257" s="257"/>
      <c r="J257" s="254"/>
      <c r="K257" s="254"/>
      <c r="L257" s="258"/>
      <c r="M257" s="259"/>
      <c r="N257" s="260"/>
      <c r="O257" s="260"/>
      <c r="P257" s="260"/>
      <c r="Q257" s="260"/>
      <c r="R257" s="260"/>
      <c r="S257" s="260"/>
      <c r="T257" s="261"/>
      <c r="U257" s="13"/>
      <c r="V257" s="13"/>
      <c r="W257" s="13"/>
      <c r="X257" s="13"/>
      <c r="Y257" s="13"/>
      <c r="Z257" s="13"/>
      <c r="AA257" s="13"/>
      <c r="AB257" s="13"/>
      <c r="AC257" s="13"/>
      <c r="AD257" s="13"/>
      <c r="AE257" s="13"/>
      <c r="AT257" s="262" t="s">
        <v>276</v>
      </c>
      <c r="AU257" s="262" t="s">
        <v>84</v>
      </c>
      <c r="AV257" s="13" t="s">
        <v>84</v>
      </c>
      <c r="AW257" s="13" t="s">
        <v>32</v>
      </c>
      <c r="AX257" s="13" t="s">
        <v>76</v>
      </c>
      <c r="AY257" s="262" t="s">
        <v>251</v>
      </c>
    </row>
    <row r="258" s="12" customFormat="1">
      <c r="A258" s="12"/>
      <c r="B258" s="242"/>
      <c r="C258" s="243"/>
      <c r="D258" s="234" t="s">
        <v>276</v>
      </c>
      <c r="E258" s="244" t="s">
        <v>3793</v>
      </c>
      <c r="F258" s="245" t="s">
        <v>3977</v>
      </c>
      <c r="G258" s="243"/>
      <c r="H258" s="246">
        <v>224.69999999999999</v>
      </c>
      <c r="I258" s="247"/>
      <c r="J258" s="243"/>
      <c r="K258" s="243"/>
      <c r="L258" s="248"/>
      <c r="M258" s="249"/>
      <c r="N258" s="250"/>
      <c r="O258" s="250"/>
      <c r="P258" s="250"/>
      <c r="Q258" s="250"/>
      <c r="R258" s="250"/>
      <c r="S258" s="250"/>
      <c r="T258" s="251"/>
      <c r="U258" s="12"/>
      <c r="V258" s="12"/>
      <c r="W258" s="12"/>
      <c r="X258" s="12"/>
      <c r="Y258" s="12"/>
      <c r="Z258" s="12"/>
      <c r="AA258" s="12"/>
      <c r="AB258" s="12"/>
      <c r="AC258" s="12"/>
      <c r="AD258" s="12"/>
      <c r="AE258" s="12"/>
      <c r="AT258" s="252" t="s">
        <v>276</v>
      </c>
      <c r="AU258" s="252" t="s">
        <v>84</v>
      </c>
      <c r="AV258" s="12" t="s">
        <v>86</v>
      </c>
      <c r="AW258" s="12" t="s">
        <v>32</v>
      </c>
      <c r="AX258" s="12" t="s">
        <v>76</v>
      </c>
      <c r="AY258" s="252" t="s">
        <v>251</v>
      </c>
    </row>
    <row r="259" s="13" customFormat="1">
      <c r="A259" s="13"/>
      <c r="B259" s="253"/>
      <c r="C259" s="254"/>
      <c r="D259" s="234" t="s">
        <v>276</v>
      </c>
      <c r="E259" s="255" t="s">
        <v>1</v>
      </c>
      <c r="F259" s="256" t="s">
        <v>3978</v>
      </c>
      <c r="G259" s="254"/>
      <c r="H259" s="255" t="s">
        <v>1</v>
      </c>
      <c r="I259" s="257"/>
      <c r="J259" s="254"/>
      <c r="K259" s="254"/>
      <c r="L259" s="258"/>
      <c r="M259" s="259"/>
      <c r="N259" s="260"/>
      <c r="O259" s="260"/>
      <c r="P259" s="260"/>
      <c r="Q259" s="260"/>
      <c r="R259" s="260"/>
      <c r="S259" s="260"/>
      <c r="T259" s="261"/>
      <c r="U259" s="13"/>
      <c r="V259" s="13"/>
      <c r="W259" s="13"/>
      <c r="X259" s="13"/>
      <c r="Y259" s="13"/>
      <c r="Z259" s="13"/>
      <c r="AA259" s="13"/>
      <c r="AB259" s="13"/>
      <c r="AC259" s="13"/>
      <c r="AD259" s="13"/>
      <c r="AE259" s="13"/>
      <c r="AT259" s="262" t="s">
        <v>276</v>
      </c>
      <c r="AU259" s="262" t="s">
        <v>84</v>
      </c>
      <c r="AV259" s="13" t="s">
        <v>84</v>
      </c>
      <c r="AW259" s="13" t="s">
        <v>32</v>
      </c>
      <c r="AX259" s="13" t="s">
        <v>76</v>
      </c>
      <c r="AY259" s="262" t="s">
        <v>251</v>
      </c>
    </row>
    <row r="260" s="12" customFormat="1">
      <c r="A260" s="12"/>
      <c r="B260" s="242"/>
      <c r="C260" s="243"/>
      <c r="D260" s="234" t="s">
        <v>276</v>
      </c>
      <c r="E260" s="244" t="s">
        <v>3797</v>
      </c>
      <c r="F260" s="245" t="s">
        <v>3979</v>
      </c>
      <c r="G260" s="243"/>
      <c r="H260" s="246">
        <v>115.2</v>
      </c>
      <c r="I260" s="247"/>
      <c r="J260" s="243"/>
      <c r="K260" s="243"/>
      <c r="L260" s="248"/>
      <c r="M260" s="249"/>
      <c r="N260" s="250"/>
      <c r="O260" s="250"/>
      <c r="P260" s="250"/>
      <c r="Q260" s="250"/>
      <c r="R260" s="250"/>
      <c r="S260" s="250"/>
      <c r="T260" s="251"/>
      <c r="U260" s="12"/>
      <c r="V260" s="12"/>
      <c r="W260" s="12"/>
      <c r="X260" s="12"/>
      <c r="Y260" s="12"/>
      <c r="Z260" s="12"/>
      <c r="AA260" s="12"/>
      <c r="AB260" s="12"/>
      <c r="AC260" s="12"/>
      <c r="AD260" s="12"/>
      <c r="AE260" s="12"/>
      <c r="AT260" s="252" t="s">
        <v>276</v>
      </c>
      <c r="AU260" s="252" t="s">
        <v>84</v>
      </c>
      <c r="AV260" s="12" t="s">
        <v>86</v>
      </c>
      <c r="AW260" s="12" t="s">
        <v>32</v>
      </c>
      <c r="AX260" s="12" t="s">
        <v>76</v>
      </c>
      <c r="AY260" s="252" t="s">
        <v>251</v>
      </c>
    </row>
    <row r="261" s="13" customFormat="1">
      <c r="A261" s="13"/>
      <c r="B261" s="253"/>
      <c r="C261" s="254"/>
      <c r="D261" s="234" t="s">
        <v>276</v>
      </c>
      <c r="E261" s="255" t="s">
        <v>1</v>
      </c>
      <c r="F261" s="256" t="s">
        <v>3980</v>
      </c>
      <c r="G261" s="254"/>
      <c r="H261" s="255" t="s">
        <v>1</v>
      </c>
      <c r="I261" s="257"/>
      <c r="J261" s="254"/>
      <c r="K261" s="254"/>
      <c r="L261" s="258"/>
      <c r="M261" s="259"/>
      <c r="N261" s="260"/>
      <c r="O261" s="260"/>
      <c r="P261" s="260"/>
      <c r="Q261" s="260"/>
      <c r="R261" s="260"/>
      <c r="S261" s="260"/>
      <c r="T261" s="261"/>
      <c r="U261" s="13"/>
      <c r="V261" s="13"/>
      <c r="W261" s="13"/>
      <c r="X261" s="13"/>
      <c r="Y261" s="13"/>
      <c r="Z261" s="13"/>
      <c r="AA261" s="13"/>
      <c r="AB261" s="13"/>
      <c r="AC261" s="13"/>
      <c r="AD261" s="13"/>
      <c r="AE261" s="13"/>
      <c r="AT261" s="262" t="s">
        <v>276</v>
      </c>
      <c r="AU261" s="262" t="s">
        <v>84</v>
      </c>
      <c r="AV261" s="13" t="s">
        <v>84</v>
      </c>
      <c r="AW261" s="13" t="s">
        <v>32</v>
      </c>
      <c r="AX261" s="13" t="s">
        <v>76</v>
      </c>
      <c r="AY261" s="262" t="s">
        <v>251</v>
      </c>
    </row>
    <row r="262" s="12" customFormat="1">
      <c r="A262" s="12"/>
      <c r="B262" s="242"/>
      <c r="C262" s="243"/>
      <c r="D262" s="234" t="s">
        <v>276</v>
      </c>
      <c r="E262" s="244" t="s">
        <v>3801</v>
      </c>
      <c r="F262" s="245" t="s">
        <v>3981</v>
      </c>
      <c r="G262" s="243"/>
      <c r="H262" s="246">
        <v>55.200000000000003</v>
      </c>
      <c r="I262" s="247"/>
      <c r="J262" s="243"/>
      <c r="K262" s="243"/>
      <c r="L262" s="248"/>
      <c r="M262" s="249"/>
      <c r="N262" s="250"/>
      <c r="O262" s="250"/>
      <c r="P262" s="250"/>
      <c r="Q262" s="250"/>
      <c r="R262" s="250"/>
      <c r="S262" s="250"/>
      <c r="T262" s="251"/>
      <c r="U262" s="12"/>
      <c r="V262" s="12"/>
      <c r="W262" s="12"/>
      <c r="X262" s="12"/>
      <c r="Y262" s="12"/>
      <c r="Z262" s="12"/>
      <c r="AA262" s="12"/>
      <c r="AB262" s="12"/>
      <c r="AC262" s="12"/>
      <c r="AD262" s="12"/>
      <c r="AE262" s="12"/>
      <c r="AT262" s="252" t="s">
        <v>276</v>
      </c>
      <c r="AU262" s="252" t="s">
        <v>84</v>
      </c>
      <c r="AV262" s="12" t="s">
        <v>86</v>
      </c>
      <c r="AW262" s="12" t="s">
        <v>32</v>
      </c>
      <c r="AX262" s="12" t="s">
        <v>76</v>
      </c>
      <c r="AY262" s="252" t="s">
        <v>251</v>
      </c>
    </row>
    <row r="263" s="13" customFormat="1">
      <c r="A263" s="13"/>
      <c r="B263" s="253"/>
      <c r="C263" s="254"/>
      <c r="D263" s="234" t="s">
        <v>276</v>
      </c>
      <c r="E263" s="255" t="s">
        <v>1</v>
      </c>
      <c r="F263" s="256" t="s">
        <v>3982</v>
      </c>
      <c r="G263" s="254"/>
      <c r="H263" s="255" t="s">
        <v>1</v>
      </c>
      <c r="I263" s="257"/>
      <c r="J263" s="254"/>
      <c r="K263" s="254"/>
      <c r="L263" s="258"/>
      <c r="M263" s="259"/>
      <c r="N263" s="260"/>
      <c r="O263" s="260"/>
      <c r="P263" s="260"/>
      <c r="Q263" s="260"/>
      <c r="R263" s="260"/>
      <c r="S263" s="260"/>
      <c r="T263" s="261"/>
      <c r="U263" s="13"/>
      <c r="V263" s="13"/>
      <c r="W263" s="13"/>
      <c r="X263" s="13"/>
      <c r="Y263" s="13"/>
      <c r="Z263" s="13"/>
      <c r="AA263" s="13"/>
      <c r="AB263" s="13"/>
      <c r="AC263" s="13"/>
      <c r="AD263" s="13"/>
      <c r="AE263" s="13"/>
      <c r="AT263" s="262" t="s">
        <v>276</v>
      </c>
      <c r="AU263" s="262" t="s">
        <v>84</v>
      </c>
      <c r="AV263" s="13" t="s">
        <v>84</v>
      </c>
      <c r="AW263" s="13" t="s">
        <v>32</v>
      </c>
      <c r="AX263" s="13" t="s">
        <v>76</v>
      </c>
      <c r="AY263" s="262" t="s">
        <v>251</v>
      </c>
    </row>
    <row r="264" s="12" customFormat="1">
      <c r="A264" s="12"/>
      <c r="B264" s="242"/>
      <c r="C264" s="243"/>
      <c r="D264" s="234" t="s">
        <v>276</v>
      </c>
      <c r="E264" s="244" t="s">
        <v>3803</v>
      </c>
      <c r="F264" s="245" t="s">
        <v>3983</v>
      </c>
      <c r="G264" s="243"/>
      <c r="H264" s="246">
        <v>11.52</v>
      </c>
      <c r="I264" s="247"/>
      <c r="J264" s="243"/>
      <c r="K264" s="243"/>
      <c r="L264" s="248"/>
      <c r="M264" s="249"/>
      <c r="N264" s="250"/>
      <c r="O264" s="250"/>
      <c r="P264" s="250"/>
      <c r="Q264" s="250"/>
      <c r="R264" s="250"/>
      <c r="S264" s="250"/>
      <c r="T264" s="251"/>
      <c r="U264" s="12"/>
      <c r="V264" s="12"/>
      <c r="W264" s="12"/>
      <c r="X264" s="12"/>
      <c r="Y264" s="12"/>
      <c r="Z264" s="12"/>
      <c r="AA264" s="12"/>
      <c r="AB264" s="12"/>
      <c r="AC264" s="12"/>
      <c r="AD264" s="12"/>
      <c r="AE264" s="12"/>
      <c r="AT264" s="252" t="s">
        <v>276</v>
      </c>
      <c r="AU264" s="252" t="s">
        <v>84</v>
      </c>
      <c r="AV264" s="12" t="s">
        <v>86</v>
      </c>
      <c r="AW264" s="12" t="s">
        <v>32</v>
      </c>
      <c r="AX264" s="12" t="s">
        <v>76</v>
      </c>
      <c r="AY264" s="252" t="s">
        <v>251</v>
      </c>
    </row>
    <row r="265" s="12" customFormat="1">
      <c r="A265" s="12"/>
      <c r="B265" s="242"/>
      <c r="C265" s="243"/>
      <c r="D265" s="234" t="s">
        <v>276</v>
      </c>
      <c r="E265" s="244" t="s">
        <v>3984</v>
      </c>
      <c r="F265" s="245" t="s">
        <v>3985</v>
      </c>
      <c r="G265" s="243"/>
      <c r="H265" s="246">
        <v>1532.8</v>
      </c>
      <c r="I265" s="247"/>
      <c r="J265" s="243"/>
      <c r="K265" s="243"/>
      <c r="L265" s="248"/>
      <c r="M265" s="249"/>
      <c r="N265" s="250"/>
      <c r="O265" s="250"/>
      <c r="P265" s="250"/>
      <c r="Q265" s="250"/>
      <c r="R265" s="250"/>
      <c r="S265" s="250"/>
      <c r="T265" s="251"/>
      <c r="U265" s="12"/>
      <c r="V265" s="12"/>
      <c r="W265" s="12"/>
      <c r="X265" s="12"/>
      <c r="Y265" s="12"/>
      <c r="Z265" s="12"/>
      <c r="AA265" s="12"/>
      <c r="AB265" s="12"/>
      <c r="AC265" s="12"/>
      <c r="AD265" s="12"/>
      <c r="AE265" s="12"/>
      <c r="AT265" s="252" t="s">
        <v>276</v>
      </c>
      <c r="AU265" s="252" t="s">
        <v>84</v>
      </c>
      <c r="AV265" s="12" t="s">
        <v>86</v>
      </c>
      <c r="AW265" s="12" t="s">
        <v>32</v>
      </c>
      <c r="AX265" s="12" t="s">
        <v>84</v>
      </c>
      <c r="AY265" s="252" t="s">
        <v>251</v>
      </c>
    </row>
    <row r="266" s="2" customFormat="1" ht="16.5" customHeight="1">
      <c r="A266" s="38"/>
      <c r="B266" s="39"/>
      <c r="C266" s="292" t="s">
        <v>378</v>
      </c>
      <c r="D266" s="292" t="s">
        <v>1133</v>
      </c>
      <c r="E266" s="293" t="s">
        <v>3986</v>
      </c>
      <c r="F266" s="294" t="s">
        <v>3987</v>
      </c>
      <c r="G266" s="295" t="s">
        <v>3949</v>
      </c>
      <c r="H266" s="296">
        <v>2867.2800000000002</v>
      </c>
      <c r="I266" s="297"/>
      <c r="J266" s="298">
        <f>ROUND(I266*H266,2)</f>
        <v>0</v>
      </c>
      <c r="K266" s="299"/>
      <c r="L266" s="300"/>
      <c r="M266" s="301" t="s">
        <v>1</v>
      </c>
      <c r="N266" s="302" t="s">
        <v>41</v>
      </c>
      <c r="O266" s="91"/>
      <c r="P266" s="230">
        <f>O266*H266</f>
        <v>0</v>
      </c>
      <c r="Q266" s="230">
        <v>1</v>
      </c>
      <c r="R266" s="230">
        <f>Q266*H266</f>
        <v>2867.2800000000002</v>
      </c>
      <c r="S266" s="230">
        <v>0</v>
      </c>
      <c r="T266" s="231">
        <f>S266*H266</f>
        <v>0</v>
      </c>
      <c r="U266" s="38"/>
      <c r="V266" s="38"/>
      <c r="W266" s="38"/>
      <c r="X266" s="38"/>
      <c r="Y266" s="38"/>
      <c r="Z266" s="38"/>
      <c r="AA266" s="38"/>
      <c r="AB266" s="38"/>
      <c r="AC266" s="38"/>
      <c r="AD266" s="38"/>
      <c r="AE266" s="38"/>
      <c r="AR266" s="232" t="s">
        <v>299</v>
      </c>
      <c r="AT266" s="232" t="s">
        <v>1133</v>
      </c>
      <c r="AU266" s="232" t="s">
        <v>84</v>
      </c>
      <c r="AY266" s="17" t="s">
        <v>251</v>
      </c>
      <c r="BE266" s="233">
        <f>IF(N266="základní",J266,0)</f>
        <v>0</v>
      </c>
      <c r="BF266" s="233">
        <f>IF(N266="snížená",J266,0)</f>
        <v>0</v>
      </c>
      <c r="BG266" s="233">
        <f>IF(N266="zákl. přenesená",J266,0)</f>
        <v>0</v>
      </c>
      <c r="BH266" s="233">
        <f>IF(N266="sníž. přenesená",J266,0)</f>
        <v>0</v>
      </c>
      <c r="BI266" s="233">
        <f>IF(N266="nulová",J266,0)</f>
        <v>0</v>
      </c>
      <c r="BJ266" s="17" t="s">
        <v>84</v>
      </c>
      <c r="BK266" s="233">
        <f>ROUND(I266*H266,2)</f>
        <v>0</v>
      </c>
      <c r="BL266" s="17" t="s">
        <v>254</v>
      </c>
      <c r="BM266" s="232" t="s">
        <v>3988</v>
      </c>
    </row>
    <row r="267" s="2" customFormat="1">
      <c r="A267" s="38"/>
      <c r="B267" s="39"/>
      <c r="C267" s="40"/>
      <c r="D267" s="234" t="s">
        <v>260</v>
      </c>
      <c r="E267" s="40"/>
      <c r="F267" s="235" t="s">
        <v>3987</v>
      </c>
      <c r="G267" s="40"/>
      <c r="H267" s="40"/>
      <c r="I267" s="236"/>
      <c r="J267" s="40"/>
      <c r="K267" s="40"/>
      <c r="L267" s="44"/>
      <c r="M267" s="237"/>
      <c r="N267" s="238"/>
      <c r="O267" s="91"/>
      <c r="P267" s="91"/>
      <c r="Q267" s="91"/>
      <c r="R267" s="91"/>
      <c r="S267" s="91"/>
      <c r="T267" s="92"/>
      <c r="U267" s="38"/>
      <c r="V267" s="38"/>
      <c r="W267" s="38"/>
      <c r="X267" s="38"/>
      <c r="Y267" s="38"/>
      <c r="Z267" s="38"/>
      <c r="AA267" s="38"/>
      <c r="AB267" s="38"/>
      <c r="AC267" s="38"/>
      <c r="AD267" s="38"/>
      <c r="AE267" s="38"/>
      <c r="AT267" s="17" t="s">
        <v>260</v>
      </c>
      <c r="AU267" s="17" t="s">
        <v>84</v>
      </c>
    </row>
    <row r="268" s="12" customFormat="1">
      <c r="A268" s="12"/>
      <c r="B268" s="242"/>
      <c r="C268" s="243"/>
      <c r="D268" s="234" t="s">
        <v>276</v>
      </c>
      <c r="E268" s="244" t="s">
        <v>3718</v>
      </c>
      <c r="F268" s="245" t="s">
        <v>3989</v>
      </c>
      <c r="G268" s="243"/>
      <c r="H268" s="246">
        <v>1433.6400000000001</v>
      </c>
      <c r="I268" s="247"/>
      <c r="J268" s="243"/>
      <c r="K268" s="243"/>
      <c r="L268" s="248"/>
      <c r="M268" s="249"/>
      <c r="N268" s="250"/>
      <c r="O268" s="250"/>
      <c r="P268" s="250"/>
      <c r="Q268" s="250"/>
      <c r="R268" s="250"/>
      <c r="S268" s="250"/>
      <c r="T268" s="251"/>
      <c r="U268" s="12"/>
      <c r="V268" s="12"/>
      <c r="W268" s="12"/>
      <c r="X268" s="12"/>
      <c r="Y268" s="12"/>
      <c r="Z268" s="12"/>
      <c r="AA268" s="12"/>
      <c r="AB268" s="12"/>
      <c r="AC268" s="12"/>
      <c r="AD268" s="12"/>
      <c r="AE268" s="12"/>
      <c r="AT268" s="252" t="s">
        <v>276</v>
      </c>
      <c r="AU268" s="252" t="s">
        <v>84</v>
      </c>
      <c r="AV268" s="12" t="s">
        <v>86</v>
      </c>
      <c r="AW268" s="12" t="s">
        <v>32</v>
      </c>
      <c r="AX268" s="12" t="s">
        <v>76</v>
      </c>
      <c r="AY268" s="252" t="s">
        <v>251</v>
      </c>
    </row>
    <row r="269" s="12" customFormat="1">
      <c r="A269" s="12"/>
      <c r="B269" s="242"/>
      <c r="C269" s="243"/>
      <c r="D269" s="234" t="s">
        <v>276</v>
      </c>
      <c r="E269" s="244" t="s">
        <v>3990</v>
      </c>
      <c r="F269" s="245" t="s">
        <v>3991</v>
      </c>
      <c r="G269" s="243"/>
      <c r="H269" s="246">
        <v>2867.2800000000002</v>
      </c>
      <c r="I269" s="247"/>
      <c r="J269" s="243"/>
      <c r="K269" s="243"/>
      <c r="L269" s="248"/>
      <c r="M269" s="249"/>
      <c r="N269" s="250"/>
      <c r="O269" s="250"/>
      <c r="P269" s="250"/>
      <c r="Q269" s="250"/>
      <c r="R269" s="250"/>
      <c r="S269" s="250"/>
      <c r="T269" s="251"/>
      <c r="U269" s="12"/>
      <c r="V269" s="12"/>
      <c r="W269" s="12"/>
      <c r="X269" s="12"/>
      <c r="Y269" s="12"/>
      <c r="Z269" s="12"/>
      <c r="AA269" s="12"/>
      <c r="AB269" s="12"/>
      <c r="AC269" s="12"/>
      <c r="AD269" s="12"/>
      <c r="AE269" s="12"/>
      <c r="AT269" s="252" t="s">
        <v>276</v>
      </c>
      <c r="AU269" s="252" t="s">
        <v>84</v>
      </c>
      <c r="AV269" s="12" t="s">
        <v>86</v>
      </c>
      <c r="AW269" s="12" t="s">
        <v>32</v>
      </c>
      <c r="AX269" s="12" t="s">
        <v>84</v>
      </c>
      <c r="AY269" s="252" t="s">
        <v>251</v>
      </c>
    </row>
    <row r="270" s="2" customFormat="1" ht="24.15" customHeight="1">
      <c r="A270" s="38"/>
      <c r="B270" s="39"/>
      <c r="C270" s="220" t="s">
        <v>7</v>
      </c>
      <c r="D270" s="220" t="s">
        <v>255</v>
      </c>
      <c r="E270" s="221" t="s">
        <v>1391</v>
      </c>
      <c r="F270" s="222" t="s">
        <v>1392</v>
      </c>
      <c r="G270" s="223" t="s">
        <v>3853</v>
      </c>
      <c r="H270" s="224">
        <v>787.20000000000005</v>
      </c>
      <c r="I270" s="225"/>
      <c r="J270" s="226">
        <f>ROUND(I270*H270,2)</f>
        <v>0</v>
      </c>
      <c r="K270" s="227"/>
      <c r="L270" s="44"/>
      <c r="M270" s="228" t="s">
        <v>1</v>
      </c>
      <c r="N270" s="229" t="s">
        <v>41</v>
      </c>
      <c r="O270" s="91"/>
      <c r="P270" s="230">
        <f>O270*H270</f>
        <v>0</v>
      </c>
      <c r="Q270" s="230">
        <v>0</v>
      </c>
      <c r="R270" s="230">
        <f>Q270*H270</f>
        <v>0</v>
      </c>
      <c r="S270" s="230">
        <v>0</v>
      </c>
      <c r="T270" s="231">
        <f>S270*H270</f>
        <v>0</v>
      </c>
      <c r="U270" s="38"/>
      <c r="V270" s="38"/>
      <c r="W270" s="38"/>
      <c r="X270" s="38"/>
      <c r="Y270" s="38"/>
      <c r="Z270" s="38"/>
      <c r="AA270" s="38"/>
      <c r="AB270" s="38"/>
      <c r="AC270" s="38"/>
      <c r="AD270" s="38"/>
      <c r="AE270" s="38"/>
      <c r="AR270" s="232" t="s">
        <v>254</v>
      </c>
      <c r="AT270" s="232" t="s">
        <v>255</v>
      </c>
      <c r="AU270" s="232" t="s">
        <v>84</v>
      </c>
      <c r="AY270" s="17" t="s">
        <v>251</v>
      </c>
      <c r="BE270" s="233">
        <f>IF(N270="základní",J270,0)</f>
        <v>0</v>
      </c>
      <c r="BF270" s="233">
        <f>IF(N270="snížená",J270,0)</f>
        <v>0</v>
      </c>
      <c r="BG270" s="233">
        <f>IF(N270="zákl. přenesená",J270,0)</f>
        <v>0</v>
      </c>
      <c r="BH270" s="233">
        <f>IF(N270="sníž. přenesená",J270,0)</f>
        <v>0</v>
      </c>
      <c r="BI270" s="233">
        <f>IF(N270="nulová",J270,0)</f>
        <v>0</v>
      </c>
      <c r="BJ270" s="17" t="s">
        <v>84</v>
      </c>
      <c r="BK270" s="233">
        <f>ROUND(I270*H270,2)</f>
        <v>0</v>
      </c>
      <c r="BL270" s="17" t="s">
        <v>254</v>
      </c>
      <c r="BM270" s="232" t="s">
        <v>3992</v>
      </c>
    </row>
    <row r="271" s="2" customFormat="1">
      <c r="A271" s="38"/>
      <c r="B271" s="39"/>
      <c r="C271" s="40"/>
      <c r="D271" s="234" t="s">
        <v>260</v>
      </c>
      <c r="E271" s="40"/>
      <c r="F271" s="235" t="s">
        <v>1394</v>
      </c>
      <c r="G271" s="40"/>
      <c r="H271" s="40"/>
      <c r="I271" s="236"/>
      <c r="J271" s="40"/>
      <c r="K271" s="40"/>
      <c r="L271" s="44"/>
      <c r="M271" s="237"/>
      <c r="N271" s="238"/>
      <c r="O271" s="91"/>
      <c r="P271" s="91"/>
      <c r="Q271" s="91"/>
      <c r="R271" s="91"/>
      <c r="S271" s="91"/>
      <c r="T271" s="92"/>
      <c r="U271" s="38"/>
      <c r="V271" s="38"/>
      <c r="W271" s="38"/>
      <c r="X271" s="38"/>
      <c r="Y271" s="38"/>
      <c r="Z271" s="38"/>
      <c r="AA271" s="38"/>
      <c r="AB271" s="38"/>
      <c r="AC271" s="38"/>
      <c r="AD271" s="38"/>
      <c r="AE271" s="38"/>
      <c r="AT271" s="17" t="s">
        <v>260</v>
      </c>
      <c r="AU271" s="17" t="s">
        <v>84</v>
      </c>
    </row>
    <row r="272" s="2" customFormat="1">
      <c r="A272" s="38"/>
      <c r="B272" s="39"/>
      <c r="C272" s="40"/>
      <c r="D272" s="240" t="s">
        <v>274</v>
      </c>
      <c r="E272" s="40"/>
      <c r="F272" s="241" t="s">
        <v>3993</v>
      </c>
      <c r="G272" s="40"/>
      <c r="H272" s="40"/>
      <c r="I272" s="236"/>
      <c r="J272" s="40"/>
      <c r="K272" s="40"/>
      <c r="L272" s="44"/>
      <c r="M272" s="237"/>
      <c r="N272" s="238"/>
      <c r="O272" s="91"/>
      <c r="P272" s="91"/>
      <c r="Q272" s="91"/>
      <c r="R272" s="91"/>
      <c r="S272" s="91"/>
      <c r="T272" s="92"/>
      <c r="U272" s="38"/>
      <c r="V272" s="38"/>
      <c r="W272" s="38"/>
      <c r="X272" s="38"/>
      <c r="Y272" s="38"/>
      <c r="Z272" s="38"/>
      <c r="AA272" s="38"/>
      <c r="AB272" s="38"/>
      <c r="AC272" s="38"/>
      <c r="AD272" s="38"/>
      <c r="AE272" s="38"/>
      <c r="AT272" s="17" t="s">
        <v>274</v>
      </c>
      <c r="AU272" s="17" t="s">
        <v>84</v>
      </c>
    </row>
    <row r="273" s="13" customFormat="1">
      <c r="A273" s="13"/>
      <c r="B273" s="253"/>
      <c r="C273" s="254"/>
      <c r="D273" s="234" t="s">
        <v>276</v>
      </c>
      <c r="E273" s="255" t="s">
        <v>1</v>
      </c>
      <c r="F273" s="256" t="s">
        <v>3994</v>
      </c>
      <c r="G273" s="254"/>
      <c r="H273" s="255" t="s">
        <v>1</v>
      </c>
      <c r="I273" s="257"/>
      <c r="J273" s="254"/>
      <c r="K273" s="254"/>
      <c r="L273" s="258"/>
      <c r="M273" s="259"/>
      <c r="N273" s="260"/>
      <c r="O273" s="260"/>
      <c r="P273" s="260"/>
      <c r="Q273" s="260"/>
      <c r="R273" s="260"/>
      <c r="S273" s="260"/>
      <c r="T273" s="261"/>
      <c r="U273" s="13"/>
      <c r="V273" s="13"/>
      <c r="W273" s="13"/>
      <c r="X273" s="13"/>
      <c r="Y273" s="13"/>
      <c r="Z273" s="13"/>
      <c r="AA273" s="13"/>
      <c r="AB273" s="13"/>
      <c r="AC273" s="13"/>
      <c r="AD273" s="13"/>
      <c r="AE273" s="13"/>
      <c r="AT273" s="262" t="s">
        <v>276</v>
      </c>
      <c r="AU273" s="262" t="s">
        <v>84</v>
      </c>
      <c r="AV273" s="13" t="s">
        <v>84</v>
      </c>
      <c r="AW273" s="13" t="s">
        <v>32</v>
      </c>
      <c r="AX273" s="13" t="s">
        <v>76</v>
      </c>
      <c r="AY273" s="262" t="s">
        <v>251</v>
      </c>
    </row>
    <row r="274" s="12" customFormat="1">
      <c r="A274" s="12"/>
      <c r="B274" s="242"/>
      <c r="C274" s="243"/>
      <c r="D274" s="234" t="s">
        <v>276</v>
      </c>
      <c r="E274" s="244" t="s">
        <v>3995</v>
      </c>
      <c r="F274" s="245" t="s">
        <v>3996</v>
      </c>
      <c r="G274" s="243"/>
      <c r="H274" s="246">
        <v>57.119999999999997</v>
      </c>
      <c r="I274" s="247"/>
      <c r="J274" s="243"/>
      <c r="K274" s="243"/>
      <c r="L274" s="248"/>
      <c r="M274" s="249"/>
      <c r="N274" s="250"/>
      <c r="O274" s="250"/>
      <c r="P274" s="250"/>
      <c r="Q274" s="250"/>
      <c r="R274" s="250"/>
      <c r="S274" s="250"/>
      <c r="T274" s="251"/>
      <c r="U274" s="12"/>
      <c r="V274" s="12"/>
      <c r="W274" s="12"/>
      <c r="X274" s="12"/>
      <c r="Y274" s="12"/>
      <c r="Z274" s="12"/>
      <c r="AA274" s="12"/>
      <c r="AB274" s="12"/>
      <c r="AC274" s="12"/>
      <c r="AD274" s="12"/>
      <c r="AE274" s="12"/>
      <c r="AT274" s="252" t="s">
        <v>276</v>
      </c>
      <c r="AU274" s="252" t="s">
        <v>84</v>
      </c>
      <c r="AV274" s="12" t="s">
        <v>86</v>
      </c>
      <c r="AW274" s="12" t="s">
        <v>32</v>
      </c>
      <c r="AX274" s="12" t="s">
        <v>76</v>
      </c>
      <c r="AY274" s="252" t="s">
        <v>251</v>
      </c>
    </row>
    <row r="275" s="13" customFormat="1">
      <c r="A275" s="13"/>
      <c r="B275" s="253"/>
      <c r="C275" s="254"/>
      <c r="D275" s="234" t="s">
        <v>276</v>
      </c>
      <c r="E275" s="255" t="s">
        <v>1</v>
      </c>
      <c r="F275" s="256" t="s">
        <v>3997</v>
      </c>
      <c r="G275" s="254"/>
      <c r="H275" s="255" t="s">
        <v>1</v>
      </c>
      <c r="I275" s="257"/>
      <c r="J275" s="254"/>
      <c r="K275" s="254"/>
      <c r="L275" s="258"/>
      <c r="M275" s="259"/>
      <c r="N275" s="260"/>
      <c r="O275" s="260"/>
      <c r="P275" s="260"/>
      <c r="Q275" s="260"/>
      <c r="R275" s="260"/>
      <c r="S275" s="260"/>
      <c r="T275" s="261"/>
      <c r="U275" s="13"/>
      <c r="V275" s="13"/>
      <c r="W275" s="13"/>
      <c r="X275" s="13"/>
      <c r="Y275" s="13"/>
      <c r="Z275" s="13"/>
      <c r="AA275" s="13"/>
      <c r="AB275" s="13"/>
      <c r="AC275" s="13"/>
      <c r="AD275" s="13"/>
      <c r="AE275" s="13"/>
      <c r="AT275" s="262" t="s">
        <v>276</v>
      </c>
      <c r="AU275" s="262" t="s">
        <v>84</v>
      </c>
      <c r="AV275" s="13" t="s">
        <v>84</v>
      </c>
      <c r="AW275" s="13" t="s">
        <v>32</v>
      </c>
      <c r="AX275" s="13" t="s">
        <v>76</v>
      </c>
      <c r="AY275" s="262" t="s">
        <v>251</v>
      </c>
    </row>
    <row r="276" s="12" customFormat="1">
      <c r="A276" s="12"/>
      <c r="B276" s="242"/>
      <c r="C276" s="243"/>
      <c r="D276" s="234" t="s">
        <v>276</v>
      </c>
      <c r="E276" s="244" t="s">
        <v>3734</v>
      </c>
      <c r="F276" s="245" t="s">
        <v>3998</v>
      </c>
      <c r="G276" s="243"/>
      <c r="H276" s="246">
        <v>604.08000000000004</v>
      </c>
      <c r="I276" s="247"/>
      <c r="J276" s="243"/>
      <c r="K276" s="243"/>
      <c r="L276" s="248"/>
      <c r="M276" s="249"/>
      <c r="N276" s="250"/>
      <c r="O276" s="250"/>
      <c r="P276" s="250"/>
      <c r="Q276" s="250"/>
      <c r="R276" s="250"/>
      <c r="S276" s="250"/>
      <c r="T276" s="251"/>
      <c r="U276" s="12"/>
      <c r="V276" s="12"/>
      <c r="W276" s="12"/>
      <c r="X276" s="12"/>
      <c r="Y276" s="12"/>
      <c r="Z276" s="12"/>
      <c r="AA276" s="12"/>
      <c r="AB276" s="12"/>
      <c r="AC276" s="12"/>
      <c r="AD276" s="12"/>
      <c r="AE276" s="12"/>
      <c r="AT276" s="252" t="s">
        <v>276</v>
      </c>
      <c r="AU276" s="252" t="s">
        <v>84</v>
      </c>
      <c r="AV276" s="12" t="s">
        <v>86</v>
      </c>
      <c r="AW276" s="12" t="s">
        <v>32</v>
      </c>
      <c r="AX276" s="12" t="s">
        <v>76</v>
      </c>
      <c r="AY276" s="252" t="s">
        <v>251</v>
      </c>
    </row>
    <row r="277" s="13" customFormat="1">
      <c r="A277" s="13"/>
      <c r="B277" s="253"/>
      <c r="C277" s="254"/>
      <c r="D277" s="234" t="s">
        <v>276</v>
      </c>
      <c r="E277" s="255" t="s">
        <v>1</v>
      </c>
      <c r="F277" s="256" t="s">
        <v>3999</v>
      </c>
      <c r="G277" s="254"/>
      <c r="H277" s="255" t="s">
        <v>1</v>
      </c>
      <c r="I277" s="257"/>
      <c r="J277" s="254"/>
      <c r="K277" s="254"/>
      <c r="L277" s="258"/>
      <c r="M277" s="259"/>
      <c r="N277" s="260"/>
      <c r="O277" s="260"/>
      <c r="P277" s="260"/>
      <c r="Q277" s="260"/>
      <c r="R277" s="260"/>
      <c r="S277" s="260"/>
      <c r="T277" s="261"/>
      <c r="U277" s="13"/>
      <c r="V277" s="13"/>
      <c r="W277" s="13"/>
      <c r="X277" s="13"/>
      <c r="Y277" s="13"/>
      <c r="Z277" s="13"/>
      <c r="AA277" s="13"/>
      <c r="AB277" s="13"/>
      <c r="AC277" s="13"/>
      <c r="AD277" s="13"/>
      <c r="AE277" s="13"/>
      <c r="AT277" s="262" t="s">
        <v>276</v>
      </c>
      <c r="AU277" s="262" t="s">
        <v>84</v>
      </c>
      <c r="AV277" s="13" t="s">
        <v>84</v>
      </c>
      <c r="AW277" s="13" t="s">
        <v>32</v>
      </c>
      <c r="AX277" s="13" t="s">
        <v>76</v>
      </c>
      <c r="AY277" s="262" t="s">
        <v>251</v>
      </c>
    </row>
    <row r="278" s="12" customFormat="1">
      <c r="A278" s="12"/>
      <c r="B278" s="242"/>
      <c r="C278" s="243"/>
      <c r="D278" s="234" t="s">
        <v>276</v>
      </c>
      <c r="E278" s="244" t="s">
        <v>3761</v>
      </c>
      <c r="F278" s="245" t="s">
        <v>4000</v>
      </c>
      <c r="G278" s="243"/>
      <c r="H278" s="246">
        <v>118.8</v>
      </c>
      <c r="I278" s="247"/>
      <c r="J278" s="243"/>
      <c r="K278" s="243"/>
      <c r="L278" s="248"/>
      <c r="M278" s="249"/>
      <c r="N278" s="250"/>
      <c r="O278" s="250"/>
      <c r="P278" s="250"/>
      <c r="Q278" s="250"/>
      <c r="R278" s="250"/>
      <c r="S278" s="250"/>
      <c r="T278" s="251"/>
      <c r="U278" s="12"/>
      <c r="V278" s="12"/>
      <c r="W278" s="12"/>
      <c r="X278" s="12"/>
      <c r="Y278" s="12"/>
      <c r="Z278" s="12"/>
      <c r="AA278" s="12"/>
      <c r="AB278" s="12"/>
      <c r="AC278" s="12"/>
      <c r="AD278" s="12"/>
      <c r="AE278" s="12"/>
      <c r="AT278" s="252" t="s">
        <v>276</v>
      </c>
      <c r="AU278" s="252" t="s">
        <v>84</v>
      </c>
      <c r="AV278" s="12" t="s">
        <v>86</v>
      </c>
      <c r="AW278" s="12" t="s">
        <v>32</v>
      </c>
      <c r="AX278" s="12" t="s">
        <v>76</v>
      </c>
      <c r="AY278" s="252" t="s">
        <v>251</v>
      </c>
    </row>
    <row r="279" s="13" customFormat="1">
      <c r="A279" s="13"/>
      <c r="B279" s="253"/>
      <c r="C279" s="254"/>
      <c r="D279" s="234" t="s">
        <v>276</v>
      </c>
      <c r="E279" s="255" t="s">
        <v>1</v>
      </c>
      <c r="F279" s="256" t="s">
        <v>4001</v>
      </c>
      <c r="G279" s="254"/>
      <c r="H279" s="255" t="s">
        <v>1</v>
      </c>
      <c r="I279" s="257"/>
      <c r="J279" s="254"/>
      <c r="K279" s="254"/>
      <c r="L279" s="258"/>
      <c r="M279" s="259"/>
      <c r="N279" s="260"/>
      <c r="O279" s="260"/>
      <c r="P279" s="260"/>
      <c r="Q279" s="260"/>
      <c r="R279" s="260"/>
      <c r="S279" s="260"/>
      <c r="T279" s="261"/>
      <c r="U279" s="13"/>
      <c r="V279" s="13"/>
      <c r="W279" s="13"/>
      <c r="X279" s="13"/>
      <c r="Y279" s="13"/>
      <c r="Z279" s="13"/>
      <c r="AA279" s="13"/>
      <c r="AB279" s="13"/>
      <c r="AC279" s="13"/>
      <c r="AD279" s="13"/>
      <c r="AE279" s="13"/>
      <c r="AT279" s="262" t="s">
        <v>276</v>
      </c>
      <c r="AU279" s="262" t="s">
        <v>84</v>
      </c>
      <c r="AV279" s="13" t="s">
        <v>84</v>
      </c>
      <c r="AW279" s="13" t="s">
        <v>32</v>
      </c>
      <c r="AX279" s="13" t="s">
        <v>76</v>
      </c>
      <c r="AY279" s="262" t="s">
        <v>251</v>
      </c>
    </row>
    <row r="280" s="12" customFormat="1">
      <c r="A280" s="12"/>
      <c r="B280" s="242"/>
      <c r="C280" s="243"/>
      <c r="D280" s="234" t="s">
        <v>276</v>
      </c>
      <c r="E280" s="244" t="s">
        <v>3774</v>
      </c>
      <c r="F280" s="245" t="s">
        <v>4002</v>
      </c>
      <c r="G280" s="243"/>
      <c r="H280" s="246">
        <v>7.2000000000000002</v>
      </c>
      <c r="I280" s="247"/>
      <c r="J280" s="243"/>
      <c r="K280" s="243"/>
      <c r="L280" s="248"/>
      <c r="M280" s="249"/>
      <c r="N280" s="250"/>
      <c r="O280" s="250"/>
      <c r="P280" s="250"/>
      <c r="Q280" s="250"/>
      <c r="R280" s="250"/>
      <c r="S280" s="250"/>
      <c r="T280" s="251"/>
      <c r="U280" s="12"/>
      <c r="V280" s="12"/>
      <c r="W280" s="12"/>
      <c r="X280" s="12"/>
      <c r="Y280" s="12"/>
      <c r="Z280" s="12"/>
      <c r="AA280" s="12"/>
      <c r="AB280" s="12"/>
      <c r="AC280" s="12"/>
      <c r="AD280" s="12"/>
      <c r="AE280" s="12"/>
      <c r="AT280" s="252" t="s">
        <v>276</v>
      </c>
      <c r="AU280" s="252" t="s">
        <v>84</v>
      </c>
      <c r="AV280" s="12" t="s">
        <v>86</v>
      </c>
      <c r="AW280" s="12" t="s">
        <v>32</v>
      </c>
      <c r="AX280" s="12" t="s">
        <v>76</v>
      </c>
      <c r="AY280" s="252" t="s">
        <v>251</v>
      </c>
    </row>
    <row r="281" s="12" customFormat="1">
      <c r="A281" s="12"/>
      <c r="B281" s="242"/>
      <c r="C281" s="243"/>
      <c r="D281" s="234" t="s">
        <v>276</v>
      </c>
      <c r="E281" s="244" t="s">
        <v>4003</v>
      </c>
      <c r="F281" s="245" t="s">
        <v>4004</v>
      </c>
      <c r="G281" s="243"/>
      <c r="H281" s="246">
        <v>787.20000000000005</v>
      </c>
      <c r="I281" s="247"/>
      <c r="J281" s="243"/>
      <c r="K281" s="243"/>
      <c r="L281" s="248"/>
      <c r="M281" s="249"/>
      <c r="N281" s="250"/>
      <c r="O281" s="250"/>
      <c r="P281" s="250"/>
      <c r="Q281" s="250"/>
      <c r="R281" s="250"/>
      <c r="S281" s="250"/>
      <c r="T281" s="251"/>
      <c r="U281" s="12"/>
      <c r="V281" s="12"/>
      <c r="W281" s="12"/>
      <c r="X281" s="12"/>
      <c r="Y281" s="12"/>
      <c r="Z281" s="12"/>
      <c r="AA281" s="12"/>
      <c r="AB281" s="12"/>
      <c r="AC281" s="12"/>
      <c r="AD281" s="12"/>
      <c r="AE281" s="12"/>
      <c r="AT281" s="252" t="s">
        <v>276</v>
      </c>
      <c r="AU281" s="252" t="s">
        <v>84</v>
      </c>
      <c r="AV281" s="12" t="s">
        <v>86</v>
      </c>
      <c r="AW281" s="12" t="s">
        <v>32</v>
      </c>
      <c r="AX281" s="12" t="s">
        <v>84</v>
      </c>
      <c r="AY281" s="252" t="s">
        <v>251</v>
      </c>
    </row>
    <row r="282" s="2" customFormat="1" ht="16.5" customHeight="1">
      <c r="A282" s="38"/>
      <c r="B282" s="39"/>
      <c r="C282" s="292" t="s">
        <v>387</v>
      </c>
      <c r="D282" s="292" t="s">
        <v>1133</v>
      </c>
      <c r="E282" s="293" t="s">
        <v>2117</v>
      </c>
      <c r="F282" s="294" t="s">
        <v>2118</v>
      </c>
      <c r="G282" s="295" t="s">
        <v>3949</v>
      </c>
      <c r="H282" s="296">
        <v>1574.4000000000001</v>
      </c>
      <c r="I282" s="297"/>
      <c r="J282" s="298">
        <f>ROUND(I282*H282,2)</f>
        <v>0</v>
      </c>
      <c r="K282" s="299"/>
      <c r="L282" s="300"/>
      <c r="M282" s="301" t="s">
        <v>1</v>
      </c>
      <c r="N282" s="302" t="s">
        <v>41</v>
      </c>
      <c r="O282" s="91"/>
      <c r="P282" s="230">
        <f>O282*H282</f>
        <v>0</v>
      </c>
      <c r="Q282" s="230">
        <v>1</v>
      </c>
      <c r="R282" s="230">
        <f>Q282*H282</f>
        <v>1574.4000000000001</v>
      </c>
      <c r="S282" s="230">
        <v>0</v>
      </c>
      <c r="T282" s="231">
        <f>S282*H282</f>
        <v>0</v>
      </c>
      <c r="U282" s="38"/>
      <c r="V282" s="38"/>
      <c r="W282" s="38"/>
      <c r="X282" s="38"/>
      <c r="Y282" s="38"/>
      <c r="Z282" s="38"/>
      <c r="AA282" s="38"/>
      <c r="AB282" s="38"/>
      <c r="AC282" s="38"/>
      <c r="AD282" s="38"/>
      <c r="AE282" s="38"/>
      <c r="AR282" s="232" t="s">
        <v>299</v>
      </c>
      <c r="AT282" s="232" t="s">
        <v>1133</v>
      </c>
      <c r="AU282" s="232" t="s">
        <v>84</v>
      </c>
      <c r="AY282" s="17" t="s">
        <v>251</v>
      </c>
      <c r="BE282" s="233">
        <f>IF(N282="základní",J282,0)</f>
        <v>0</v>
      </c>
      <c r="BF282" s="233">
        <f>IF(N282="snížená",J282,0)</f>
        <v>0</v>
      </c>
      <c r="BG282" s="233">
        <f>IF(N282="zákl. přenesená",J282,0)</f>
        <v>0</v>
      </c>
      <c r="BH282" s="233">
        <f>IF(N282="sníž. přenesená",J282,0)</f>
        <v>0</v>
      </c>
      <c r="BI282" s="233">
        <f>IF(N282="nulová",J282,0)</f>
        <v>0</v>
      </c>
      <c r="BJ282" s="17" t="s">
        <v>84</v>
      </c>
      <c r="BK282" s="233">
        <f>ROUND(I282*H282,2)</f>
        <v>0</v>
      </c>
      <c r="BL282" s="17" t="s">
        <v>254</v>
      </c>
      <c r="BM282" s="232" t="s">
        <v>4005</v>
      </c>
    </row>
    <row r="283" s="2" customFormat="1">
      <c r="A283" s="38"/>
      <c r="B283" s="39"/>
      <c r="C283" s="40"/>
      <c r="D283" s="234" t="s">
        <v>260</v>
      </c>
      <c r="E283" s="40"/>
      <c r="F283" s="235" t="s">
        <v>2118</v>
      </c>
      <c r="G283" s="40"/>
      <c r="H283" s="40"/>
      <c r="I283" s="236"/>
      <c r="J283" s="40"/>
      <c r="K283" s="40"/>
      <c r="L283" s="44"/>
      <c r="M283" s="237"/>
      <c r="N283" s="238"/>
      <c r="O283" s="91"/>
      <c r="P283" s="91"/>
      <c r="Q283" s="91"/>
      <c r="R283" s="91"/>
      <c r="S283" s="91"/>
      <c r="T283" s="92"/>
      <c r="U283" s="38"/>
      <c r="V283" s="38"/>
      <c r="W283" s="38"/>
      <c r="X283" s="38"/>
      <c r="Y283" s="38"/>
      <c r="Z283" s="38"/>
      <c r="AA283" s="38"/>
      <c r="AB283" s="38"/>
      <c r="AC283" s="38"/>
      <c r="AD283" s="38"/>
      <c r="AE283" s="38"/>
      <c r="AT283" s="17" t="s">
        <v>260</v>
      </c>
      <c r="AU283" s="17" t="s">
        <v>84</v>
      </c>
    </row>
    <row r="284" s="2" customFormat="1">
      <c r="A284" s="38"/>
      <c r="B284" s="39"/>
      <c r="C284" s="40"/>
      <c r="D284" s="234" t="s">
        <v>262</v>
      </c>
      <c r="E284" s="40"/>
      <c r="F284" s="239" t="s">
        <v>4006</v>
      </c>
      <c r="G284" s="40"/>
      <c r="H284" s="40"/>
      <c r="I284" s="236"/>
      <c r="J284" s="40"/>
      <c r="K284" s="40"/>
      <c r="L284" s="44"/>
      <c r="M284" s="237"/>
      <c r="N284" s="238"/>
      <c r="O284" s="91"/>
      <c r="P284" s="91"/>
      <c r="Q284" s="91"/>
      <c r="R284" s="91"/>
      <c r="S284" s="91"/>
      <c r="T284" s="92"/>
      <c r="U284" s="38"/>
      <c r="V284" s="38"/>
      <c r="W284" s="38"/>
      <c r="X284" s="38"/>
      <c r="Y284" s="38"/>
      <c r="Z284" s="38"/>
      <c r="AA284" s="38"/>
      <c r="AB284" s="38"/>
      <c r="AC284" s="38"/>
      <c r="AD284" s="38"/>
      <c r="AE284" s="38"/>
      <c r="AT284" s="17" t="s">
        <v>262</v>
      </c>
      <c r="AU284" s="17" t="s">
        <v>84</v>
      </c>
    </row>
    <row r="285" s="12" customFormat="1">
      <c r="A285" s="12"/>
      <c r="B285" s="242"/>
      <c r="C285" s="243"/>
      <c r="D285" s="234" t="s">
        <v>276</v>
      </c>
      <c r="E285" s="244" t="s">
        <v>3720</v>
      </c>
      <c r="F285" s="245" t="s">
        <v>4007</v>
      </c>
      <c r="G285" s="243"/>
      <c r="H285" s="246">
        <v>787.20000000000005</v>
      </c>
      <c r="I285" s="247"/>
      <c r="J285" s="243"/>
      <c r="K285" s="243"/>
      <c r="L285" s="248"/>
      <c r="M285" s="249"/>
      <c r="N285" s="250"/>
      <c r="O285" s="250"/>
      <c r="P285" s="250"/>
      <c r="Q285" s="250"/>
      <c r="R285" s="250"/>
      <c r="S285" s="250"/>
      <c r="T285" s="251"/>
      <c r="U285" s="12"/>
      <c r="V285" s="12"/>
      <c r="W285" s="12"/>
      <c r="X285" s="12"/>
      <c r="Y285" s="12"/>
      <c r="Z285" s="12"/>
      <c r="AA285" s="12"/>
      <c r="AB285" s="12"/>
      <c r="AC285" s="12"/>
      <c r="AD285" s="12"/>
      <c r="AE285" s="12"/>
      <c r="AT285" s="252" t="s">
        <v>276</v>
      </c>
      <c r="AU285" s="252" t="s">
        <v>84</v>
      </c>
      <c r="AV285" s="12" t="s">
        <v>86</v>
      </c>
      <c r="AW285" s="12" t="s">
        <v>32</v>
      </c>
      <c r="AX285" s="12" t="s">
        <v>76</v>
      </c>
      <c r="AY285" s="252" t="s">
        <v>251</v>
      </c>
    </row>
    <row r="286" s="12" customFormat="1">
      <c r="A286" s="12"/>
      <c r="B286" s="242"/>
      <c r="C286" s="243"/>
      <c r="D286" s="234" t="s">
        <v>276</v>
      </c>
      <c r="E286" s="244" t="s">
        <v>4008</v>
      </c>
      <c r="F286" s="245" t="s">
        <v>4009</v>
      </c>
      <c r="G286" s="243"/>
      <c r="H286" s="246">
        <v>1574.4000000000001</v>
      </c>
      <c r="I286" s="247"/>
      <c r="J286" s="243"/>
      <c r="K286" s="243"/>
      <c r="L286" s="248"/>
      <c r="M286" s="249"/>
      <c r="N286" s="250"/>
      <c r="O286" s="250"/>
      <c r="P286" s="250"/>
      <c r="Q286" s="250"/>
      <c r="R286" s="250"/>
      <c r="S286" s="250"/>
      <c r="T286" s="251"/>
      <c r="U286" s="12"/>
      <c r="V286" s="12"/>
      <c r="W286" s="12"/>
      <c r="X286" s="12"/>
      <c r="Y286" s="12"/>
      <c r="Z286" s="12"/>
      <c r="AA286" s="12"/>
      <c r="AB286" s="12"/>
      <c r="AC286" s="12"/>
      <c r="AD286" s="12"/>
      <c r="AE286" s="12"/>
      <c r="AT286" s="252" t="s">
        <v>276</v>
      </c>
      <c r="AU286" s="252" t="s">
        <v>84</v>
      </c>
      <c r="AV286" s="12" t="s">
        <v>86</v>
      </c>
      <c r="AW286" s="12" t="s">
        <v>32</v>
      </c>
      <c r="AX286" s="12" t="s">
        <v>84</v>
      </c>
      <c r="AY286" s="252" t="s">
        <v>251</v>
      </c>
    </row>
    <row r="287" s="11" customFormat="1" ht="25.92" customHeight="1">
      <c r="A287" s="11"/>
      <c r="B287" s="206"/>
      <c r="C287" s="207"/>
      <c r="D287" s="208" t="s">
        <v>75</v>
      </c>
      <c r="E287" s="209" t="s">
        <v>86</v>
      </c>
      <c r="F287" s="209" t="s">
        <v>1434</v>
      </c>
      <c r="G287" s="207"/>
      <c r="H287" s="207"/>
      <c r="I287" s="210"/>
      <c r="J287" s="211">
        <f>BK287</f>
        <v>0</v>
      </c>
      <c r="K287" s="207"/>
      <c r="L287" s="212"/>
      <c r="M287" s="213"/>
      <c r="N287" s="214"/>
      <c r="O287" s="214"/>
      <c r="P287" s="215">
        <f>SUM(P288:P302)</f>
        <v>0</v>
      </c>
      <c r="Q287" s="214"/>
      <c r="R287" s="215">
        <f>SUM(R288:R302)</f>
        <v>227.10378038000002</v>
      </c>
      <c r="S287" s="214"/>
      <c r="T287" s="216">
        <f>SUM(T288:T302)</f>
        <v>0</v>
      </c>
      <c r="U287" s="11"/>
      <c r="V287" s="11"/>
      <c r="W287" s="11"/>
      <c r="X287" s="11"/>
      <c r="Y287" s="11"/>
      <c r="Z287" s="11"/>
      <c r="AA287" s="11"/>
      <c r="AB287" s="11"/>
      <c r="AC287" s="11"/>
      <c r="AD287" s="11"/>
      <c r="AE287" s="11"/>
      <c r="AR287" s="217" t="s">
        <v>84</v>
      </c>
      <c r="AT287" s="218" t="s">
        <v>75</v>
      </c>
      <c r="AU287" s="218" t="s">
        <v>76</v>
      </c>
      <c r="AY287" s="217" t="s">
        <v>251</v>
      </c>
      <c r="BK287" s="219">
        <f>SUM(BK288:BK302)</f>
        <v>0</v>
      </c>
    </row>
    <row r="288" s="2" customFormat="1" ht="37.8" customHeight="1">
      <c r="A288" s="38"/>
      <c r="B288" s="39"/>
      <c r="C288" s="220" t="s">
        <v>392</v>
      </c>
      <c r="D288" s="220" t="s">
        <v>255</v>
      </c>
      <c r="E288" s="221" t="s">
        <v>4010</v>
      </c>
      <c r="F288" s="222" t="s">
        <v>4011</v>
      </c>
      <c r="G288" s="223" t="s">
        <v>1133</v>
      </c>
      <c r="H288" s="224">
        <v>1103</v>
      </c>
      <c r="I288" s="225"/>
      <c r="J288" s="226">
        <f>ROUND(I288*H288,2)</f>
        <v>0</v>
      </c>
      <c r="K288" s="227"/>
      <c r="L288" s="44"/>
      <c r="M288" s="228" t="s">
        <v>1</v>
      </c>
      <c r="N288" s="229" t="s">
        <v>41</v>
      </c>
      <c r="O288" s="91"/>
      <c r="P288" s="230">
        <f>O288*H288</f>
        <v>0</v>
      </c>
      <c r="Q288" s="230">
        <v>0.20469000000000001</v>
      </c>
      <c r="R288" s="230">
        <f>Q288*H288</f>
        <v>225.77307000000002</v>
      </c>
      <c r="S288" s="230">
        <v>0</v>
      </c>
      <c r="T288" s="231">
        <f>S288*H288</f>
        <v>0</v>
      </c>
      <c r="U288" s="38"/>
      <c r="V288" s="38"/>
      <c r="W288" s="38"/>
      <c r="X288" s="38"/>
      <c r="Y288" s="38"/>
      <c r="Z288" s="38"/>
      <c r="AA288" s="38"/>
      <c r="AB288" s="38"/>
      <c r="AC288" s="38"/>
      <c r="AD288" s="38"/>
      <c r="AE288" s="38"/>
      <c r="AR288" s="232" t="s">
        <v>254</v>
      </c>
      <c r="AT288" s="232" t="s">
        <v>255</v>
      </c>
      <c r="AU288" s="232" t="s">
        <v>84</v>
      </c>
      <c r="AY288" s="17" t="s">
        <v>251</v>
      </c>
      <c r="BE288" s="233">
        <f>IF(N288="základní",J288,0)</f>
        <v>0</v>
      </c>
      <c r="BF288" s="233">
        <f>IF(N288="snížená",J288,0)</f>
        <v>0</v>
      </c>
      <c r="BG288" s="233">
        <f>IF(N288="zákl. přenesená",J288,0)</f>
        <v>0</v>
      </c>
      <c r="BH288" s="233">
        <f>IF(N288="sníž. přenesená",J288,0)</f>
        <v>0</v>
      </c>
      <c r="BI288" s="233">
        <f>IF(N288="nulová",J288,0)</f>
        <v>0</v>
      </c>
      <c r="BJ288" s="17" t="s">
        <v>84</v>
      </c>
      <c r="BK288" s="233">
        <f>ROUND(I288*H288,2)</f>
        <v>0</v>
      </c>
      <c r="BL288" s="17" t="s">
        <v>254</v>
      </c>
      <c r="BM288" s="232" t="s">
        <v>4012</v>
      </c>
    </row>
    <row r="289" s="2" customFormat="1">
      <c r="A289" s="38"/>
      <c r="B289" s="39"/>
      <c r="C289" s="40"/>
      <c r="D289" s="234" t="s">
        <v>260</v>
      </c>
      <c r="E289" s="40"/>
      <c r="F289" s="235" t="s">
        <v>4013</v>
      </c>
      <c r="G289" s="40"/>
      <c r="H289" s="40"/>
      <c r="I289" s="236"/>
      <c r="J289" s="40"/>
      <c r="K289" s="40"/>
      <c r="L289" s="44"/>
      <c r="M289" s="237"/>
      <c r="N289" s="238"/>
      <c r="O289" s="91"/>
      <c r="P289" s="91"/>
      <c r="Q289" s="91"/>
      <c r="R289" s="91"/>
      <c r="S289" s="91"/>
      <c r="T289" s="92"/>
      <c r="U289" s="38"/>
      <c r="V289" s="38"/>
      <c r="W289" s="38"/>
      <c r="X289" s="38"/>
      <c r="Y289" s="38"/>
      <c r="Z289" s="38"/>
      <c r="AA289" s="38"/>
      <c r="AB289" s="38"/>
      <c r="AC289" s="38"/>
      <c r="AD289" s="38"/>
      <c r="AE289" s="38"/>
      <c r="AT289" s="17" t="s">
        <v>260</v>
      </c>
      <c r="AU289" s="17" t="s">
        <v>84</v>
      </c>
    </row>
    <row r="290" s="2" customFormat="1">
      <c r="A290" s="38"/>
      <c r="B290" s="39"/>
      <c r="C290" s="40"/>
      <c r="D290" s="240" t="s">
        <v>274</v>
      </c>
      <c r="E290" s="40"/>
      <c r="F290" s="241" t="s">
        <v>4014</v>
      </c>
      <c r="G290" s="40"/>
      <c r="H290" s="40"/>
      <c r="I290" s="236"/>
      <c r="J290" s="40"/>
      <c r="K290" s="40"/>
      <c r="L290" s="44"/>
      <c r="M290" s="237"/>
      <c r="N290" s="238"/>
      <c r="O290" s="91"/>
      <c r="P290" s="91"/>
      <c r="Q290" s="91"/>
      <c r="R290" s="91"/>
      <c r="S290" s="91"/>
      <c r="T290" s="92"/>
      <c r="U290" s="38"/>
      <c r="V290" s="38"/>
      <c r="W290" s="38"/>
      <c r="X290" s="38"/>
      <c r="Y290" s="38"/>
      <c r="Z290" s="38"/>
      <c r="AA290" s="38"/>
      <c r="AB290" s="38"/>
      <c r="AC290" s="38"/>
      <c r="AD290" s="38"/>
      <c r="AE290" s="38"/>
      <c r="AT290" s="17" t="s">
        <v>274</v>
      </c>
      <c r="AU290" s="17" t="s">
        <v>84</v>
      </c>
    </row>
    <row r="291" s="12" customFormat="1">
      <c r="A291" s="12"/>
      <c r="B291" s="242"/>
      <c r="C291" s="243"/>
      <c r="D291" s="234" t="s">
        <v>276</v>
      </c>
      <c r="E291" s="244" t="s">
        <v>4015</v>
      </c>
      <c r="F291" s="245" t="s">
        <v>4016</v>
      </c>
      <c r="G291" s="243"/>
      <c r="H291" s="246">
        <v>1103</v>
      </c>
      <c r="I291" s="247"/>
      <c r="J291" s="243"/>
      <c r="K291" s="243"/>
      <c r="L291" s="248"/>
      <c r="M291" s="249"/>
      <c r="N291" s="250"/>
      <c r="O291" s="250"/>
      <c r="P291" s="250"/>
      <c r="Q291" s="250"/>
      <c r="R291" s="250"/>
      <c r="S291" s="250"/>
      <c r="T291" s="251"/>
      <c r="U291" s="12"/>
      <c r="V291" s="12"/>
      <c r="W291" s="12"/>
      <c r="X291" s="12"/>
      <c r="Y291" s="12"/>
      <c r="Z291" s="12"/>
      <c r="AA291" s="12"/>
      <c r="AB291" s="12"/>
      <c r="AC291" s="12"/>
      <c r="AD291" s="12"/>
      <c r="AE291" s="12"/>
      <c r="AT291" s="252" t="s">
        <v>276</v>
      </c>
      <c r="AU291" s="252" t="s">
        <v>84</v>
      </c>
      <c r="AV291" s="12" t="s">
        <v>86</v>
      </c>
      <c r="AW291" s="12" t="s">
        <v>32</v>
      </c>
      <c r="AX291" s="12" t="s">
        <v>84</v>
      </c>
      <c r="AY291" s="252" t="s">
        <v>251</v>
      </c>
    </row>
    <row r="292" s="2" customFormat="1" ht="24.15" customHeight="1">
      <c r="A292" s="38"/>
      <c r="B292" s="39"/>
      <c r="C292" s="220" t="s">
        <v>397</v>
      </c>
      <c r="D292" s="220" t="s">
        <v>255</v>
      </c>
      <c r="E292" s="221" t="s">
        <v>4017</v>
      </c>
      <c r="F292" s="222" t="s">
        <v>4018</v>
      </c>
      <c r="G292" s="223" t="s">
        <v>3949</v>
      </c>
      <c r="H292" s="224">
        <v>0.86699999999999999</v>
      </c>
      <c r="I292" s="225"/>
      <c r="J292" s="226">
        <f>ROUND(I292*H292,2)</f>
        <v>0</v>
      </c>
      <c r="K292" s="227"/>
      <c r="L292" s="44"/>
      <c r="M292" s="228" t="s">
        <v>1</v>
      </c>
      <c r="N292" s="229" t="s">
        <v>41</v>
      </c>
      <c r="O292" s="91"/>
      <c r="P292" s="230">
        <f>O292*H292</f>
        <v>0</v>
      </c>
      <c r="Q292" s="230">
        <v>1.0597399999999999</v>
      </c>
      <c r="R292" s="230">
        <f>Q292*H292</f>
        <v>0.91879457999999992</v>
      </c>
      <c r="S292" s="230">
        <v>0</v>
      </c>
      <c r="T292" s="231">
        <f>S292*H292</f>
        <v>0</v>
      </c>
      <c r="U292" s="38"/>
      <c r="V292" s="38"/>
      <c r="W292" s="38"/>
      <c r="X292" s="38"/>
      <c r="Y292" s="38"/>
      <c r="Z292" s="38"/>
      <c r="AA292" s="38"/>
      <c r="AB292" s="38"/>
      <c r="AC292" s="38"/>
      <c r="AD292" s="38"/>
      <c r="AE292" s="38"/>
      <c r="AR292" s="232" t="s">
        <v>254</v>
      </c>
      <c r="AT292" s="232" t="s">
        <v>255</v>
      </c>
      <c r="AU292" s="232" t="s">
        <v>84</v>
      </c>
      <c r="AY292" s="17" t="s">
        <v>251</v>
      </c>
      <c r="BE292" s="233">
        <f>IF(N292="základní",J292,0)</f>
        <v>0</v>
      </c>
      <c r="BF292" s="233">
        <f>IF(N292="snížená",J292,0)</f>
        <v>0</v>
      </c>
      <c r="BG292" s="233">
        <f>IF(N292="zákl. přenesená",J292,0)</f>
        <v>0</v>
      </c>
      <c r="BH292" s="233">
        <f>IF(N292="sníž. přenesená",J292,0)</f>
        <v>0</v>
      </c>
      <c r="BI292" s="233">
        <f>IF(N292="nulová",J292,0)</f>
        <v>0</v>
      </c>
      <c r="BJ292" s="17" t="s">
        <v>84</v>
      </c>
      <c r="BK292" s="233">
        <f>ROUND(I292*H292,2)</f>
        <v>0</v>
      </c>
      <c r="BL292" s="17" t="s">
        <v>254</v>
      </c>
      <c r="BM292" s="232" t="s">
        <v>4019</v>
      </c>
    </row>
    <row r="293" s="2" customFormat="1">
      <c r="A293" s="38"/>
      <c r="B293" s="39"/>
      <c r="C293" s="40"/>
      <c r="D293" s="234" t="s">
        <v>260</v>
      </c>
      <c r="E293" s="40"/>
      <c r="F293" s="235" t="s">
        <v>4020</v>
      </c>
      <c r="G293" s="40"/>
      <c r="H293" s="40"/>
      <c r="I293" s="236"/>
      <c r="J293" s="40"/>
      <c r="K293" s="40"/>
      <c r="L293" s="44"/>
      <c r="M293" s="237"/>
      <c r="N293" s="238"/>
      <c r="O293" s="91"/>
      <c r="P293" s="91"/>
      <c r="Q293" s="91"/>
      <c r="R293" s="91"/>
      <c r="S293" s="91"/>
      <c r="T293" s="92"/>
      <c r="U293" s="38"/>
      <c r="V293" s="38"/>
      <c r="W293" s="38"/>
      <c r="X293" s="38"/>
      <c r="Y293" s="38"/>
      <c r="Z293" s="38"/>
      <c r="AA293" s="38"/>
      <c r="AB293" s="38"/>
      <c r="AC293" s="38"/>
      <c r="AD293" s="38"/>
      <c r="AE293" s="38"/>
      <c r="AT293" s="17" t="s">
        <v>260</v>
      </c>
      <c r="AU293" s="17" t="s">
        <v>84</v>
      </c>
    </row>
    <row r="294" s="2" customFormat="1">
      <c r="A294" s="38"/>
      <c r="B294" s="39"/>
      <c r="C294" s="40"/>
      <c r="D294" s="240" t="s">
        <v>274</v>
      </c>
      <c r="E294" s="40"/>
      <c r="F294" s="241" t="s">
        <v>4021</v>
      </c>
      <c r="G294" s="40"/>
      <c r="H294" s="40"/>
      <c r="I294" s="236"/>
      <c r="J294" s="40"/>
      <c r="K294" s="40"/>
      <c r="L294" s="44"/>
      <c r="M294" s="237"/>
      <c r="N294" s="238"/>
      <c r="O294" s="91"/>
      <c r="P294" s="91"/>
      <c r="Q294" s="91"/>
      <c r="R294" s="91"/>
      <c r="S294" s="91"/>
      <c r="T294" s="92"/>
      <c r="U294" s="38"/>
      <c r="V294" s="38"/>
      <c r="W294" s="38"/>
      <c r="X294" s="38"/>
      <c r="Y294" s="38"/>
      <c r="Z294" s="38"/>
      <c r="AA294" s="38"/>
      <c r="AB294" s="38"/>
      <c r="AC294" s="38"/>
      <c r="AD294" s="38"/>
      <c r="AE294" s="38"/>
      <c r="AT294" s="17" t="s">
        <v>274</v>
      </c>
      <c r="AU294" s="17" t="s">
        <v>84</v>
      </c>
    </row>
    <row r="295" s="2" customFormat="1" ht="24.15" customHeight="1">
      <c r="A295" s="38"/>
      <c r="B295" s="39"/>
      <c r="C295" s="292" t="s">
        <v>952</v>
      </c>
      <c r="D295" s="292" t="s">
        <v>1133</v>
      </c>
      <c r="E295" s="293" t="s">
        <v>4022</v>
      </c>
      <c r="F295" s="294" t="s">
        <v>4023</v>
      </c>
      <c r="G295" s="295" t="s">
        <v>3900</v>
      </c>
      <c r="H295" s="296">
        <v>52.340000000000003</v>
      </c>
      <c r="I295" s="297"/>
      <c r="J295" s="298">
        <f>ROUND(I295*H295,2)</f>
        <v>0</v>
      </c>
      <c r="K295" s="299"/>
      <c r="L295" s="300"/>
      <c r="M295" s="301" t="s">
        <v>1</v>
      </c>
      <c r="N295" s="302" t="s">
        <v>41</v>
      </c>
      <c r="O295" s="91"/>
      <c r="P295" s="230">
        <f>O295*H295</f>
        <v>0</v>
      </c>
      <c r="Q295" s="230">
        <v>0.0078700000000000003</v>
      </c>
      <c r="R295" s="230">
        <f>Q295*H295</f>
        <v>0.41191580000000005</v>
      </c>
      <c r="S295" s="230">
        <v>0</v>
      </c>
      <c r="T295" s="231">
        <f>S295*H295</f>
        <v>0</v>
      </c>
      <c r="U295" s="38"/>
      <c r="V295" s="38"/>
      <c r="W295" s="38"/>
      <c r="X295" s="38"/>
      <c r="Y295" s="38"/>
      <c r="Z295" s="38"/>
      <c r="AA295" s="38"/>
      <c r="AB295" s="38"/>
      <c r="AC295" s="38"/>
      <c r="AD295" s="38"/>
      <c r="AE295" s="38"/>
      <c r="AR295" s="232" t="s">
        <v>299</v>
      </c>
      <c r="AT295" s="232" t="s">
        <v>1133</v>
      </c>
      <c r="AU295" s="232" t="s">
        <v>84</v>
      </c>
      <c r="AY295" s="17" t="s">
        <v>251</v>
      </c>
      <c r="BE295" s="233">
        <f>IF(N295="základní",J295,0)</f>
        <v>0</v>
      </c>
      <c r="BF295" s="233">
        <f>IF(N295="snížená",J295,0)</f>
        <v>0</v>
      </c>
      <c r="BG295" s="233">
        <f>IF(N295="zákl. přenesená",J295,0)</f>
        <v>0</v>
      </c>
      <c r="BH295" s="233">
        <f>IF(N295="sníž. přenesená",J295,0)</f>
        <v>0</v>
      </c>
      <c r="BI295" s="233">
        <f>IF(N295="nulová",J295,0)</f>
        <v>0</v>
      </c>
      <c r="BJ295" s="17" t="s">
        <v>84</v>
      </c>
      <c r="BK295" s="233">
        <f>ROUND(I295*H295,2)</f>
        <v>0</v>
      </c>
      <c r="BL295" s="17" t="s">
        <v>254</v>
      </c>
      <c r="BM295" s="232" t="s">
        <v>4024</v>
      </c>
    </row>
    <row r="296" s="2" customFormat="1">
      <c r="A296" s="38"/>
      <c r="B296" s="39"/>
      <c r="C296" s="40"/>
      <c r="D296" s="234" t="s">
        <v>260</v>
      </c>
      <c r="E296" s="40"/>
      <c r="F296" s="235" t="s">
        <v>4023</v>
      </c>
      <c r="G296" s="40"/>
      <c r="H296" s="40"/>
      <c r="I296" s="236"/>
      <c r="J296" s="40"/>
      <c r="K296" s="40"/>
      <c r="L296" s="44"/>
      <c r="M296" s="237"/>
      <c r="N296" s="238"/>
      <c r="O296" s="91"/>
      <c r="P296" s="91"/>
      <c r="Q296" s="91"/>
      <c r="R296" s="91"/>
      <c r="S296" s="91"/>
      <c r="T296" s="92"/>
      <c r="U296" s="38"/>
      <c r="V296" s="38"/>
      <c r="W296" s="38"/>
      <c r="X296" s="38"/>
      <c r="Y296" s="38"/>
      <c r="Z296" s="38"/>
      <c r="AA296" s="38"/>
      <c r="AB296" s="38"/>
      <c r="AC296" s="38"/>
      <c r="AD296" s="38"/>
      <c r="AE296" s="38"/>
      <c r="AT296" s="17" t="s">
        <v>260</v>
      </c>
      <c r="AU296" s="17" t="s">
        <v>84</v>
      </c>
    </row>
    <row r="297" s="2" customFormat="1">
      <c r="A297" s="38"/>
      <c r="B297" s="39"/>
      <c r="C297" s="40"/>
      <c r="D297" s="234" t="s">
        <v>262</v>
      </c>
      <c r="E297" s="40"/>
      <c r="F297" s="239" t="s">
        <v>4025</v>
      </c>
      <c r="G297" s="40"/>
      <c r="H297" s="40"/>
      <c r="I297" s="236"/>
      <c r="J297" s="40"/>
      <c r="K297" s="40"/>
      <c r="L297" s="44"/>
      <c r="M297" s="237"/>
      <c r="N297" s="238"/>
      <c r="O297" s="91"/>
      <c r="P297" s="91"/>
      <c r="Q297" s="91"/>
      <c r="R297" s="91"/>
      <c r="S297" s="91"/>
      <c r="T297" s="92"/>
      <c r="U297" s="38"/>
      <c r="V297" s="38"/>
      <c r="W297" s="38"/>
      <c r="X297" s="38"/>
      <c r="Y297" s="38"/>
      <c r="Z297" s="38"/>
      <c r="AA297" s="38"/>
      <c r="AB297" s="38"/>
      <c r="AC297" s="38"/>
      <c r="AD297" s="38"/>
      <c r="AE297" s="38"/>
      <c r="AT297" s="17" t="s">
        <v>262</v>
      </c>
      <c r="AU297" s="17" t="s">
        <v>84</v>
      </c>
    </row>
    <row r="298" s="13" customFormat="1">
      <c r="A298" s="13"/>
      <c r="B298" s="253"/>
      <c r="C298" s="254"/>
      <c r="D298" s="234" t="s">
        <v>276</v>
      </c>
      <c r="E298" s="255" t="s">
        <v>1</v>
      </c>
      <c r="F298" s="256" t="s">
        <v>4026</v>
      </c>
      <c r="G298" s="254"/>
      <c r="H298" s="255" t="s">
        <v>1</v>
      </c>
      <c r="I298" s="257"/>
      <c r="J298" s="254"/>
      <c r="K298" s="254"/>
      <c r="L298" s="258"/>
      <c r="M298" s="259"/>
      <c r="N298" s="260"/>
      <c r="O298" s="260"/>
      <c r="P298" s="260"/>
      <c r="Q298" s="260"/>
      <c r="R298" s="260"/>
      <c r="S298" s="260"/>
      <c r="T298" s="261"/>
      <c r="U298" s="13"/>
      <c r="V298" s="13"/>
      <c r="W298" s="13"/>
      <c r="X298" s="13"/>
      <c r="Y298" s="13"/>
      <c r="Z298" s="13"/>
      <c r="AA298" s="13"/>
      <c r="AB298" s="13"/>
      <c r="AC298" s="13"/>
      <c r="AD298" s="13"/>
      <c r="AE298" s="13"/>
      <c r="AT298" s="262" t="s">
        <v>276</v>
      </c>
      <c r="AU298" s="262" t="s">
        <v>84</v>
      </c>
      <c r="AV298" s="13" t="s">
        <v>84</v>
      </c>
      <c r="AW298" s="13" t="s">
        <v>32</v>
      </c>
      <c r="AX298" s="13" t="s">
        <v>76</v>
      </c>
      <c r="AY298" s="262" t="s">
        <v>251</v>
      </c>
    </row>
    <row r="299" s="12" customFormat="1">
      <c r="A299" s="12"/>
      <c r="B299" s="242"/>
      <c r="C299" s="243"/>
      <c r="D299" s="234" t="s">
        <v>276</v>
      </c>
      <c r="E299" s="244" t="s">
        <v>4027</v>
      </c>
      <c r="F299" s="245" t="s">
        <v>4028</v>
      </c>
      <c r="G299" s="243"/>
      <c r="H299" s="246">
        <v>8.8200000000000003</v>
      </c>
      <c r="I299" s="247"/>
      <c r="J299" s="243"/>
      <c r="K299" s="243"/>
      <c r="L299" s="248"/>
      <c r="M299" s="249"/>
      <c r="N299" s="250"/>
      <c r="O299" s="250"/>
      <c r="P299" s="250"/>
      <c r="Q299" s="250"/>
      <c r="R299" s="250"/>
      <c r="S299" s="250"/>
      <c r="T299" s="251"/>
      <c r="U299" s="12"/>
      <c r="V299" s="12"/>
      <c r="W299" s="12"/>
      <c r="X299" s="12"/>
      <c r="Y299" s="12"/>
      <c r="Z299" s="12"/>
      <c r="AA299" s="12"/>
      <c r="AB299" s="12"/>
      <c r="AC299" s="12"/>
      <c r="AD299" s="12"/>
      <c r="AE299" s="12"/>
      <c r="AT299" s="252" t="s">
        <v>276</v>
      </c>
      <c r="AU299" s="252" t="s">
        <v>84</v>
      </c>
      <c r="AV299" s="12" t="s">
        <v>86</v>
      </c>
      <c r="AW299" s="12" t="s">
        <v>32</v>
      </c>
      <c r="AX299" s="12" t="s">
        <v>76</v>
      </c>
      <c r="AY299" s="252" t="s">
        <v>251</v>
      </c>
    </row>
    <row r="300" s="13" customFormat="1">
      <c r="A300" s="13"/>
      <c r="B300" s="253"/>
      <c r="C300" s="254"/>
      <c r="D300" s="234" t="s">
        <v>276</v>
      </c>
      <c r="E300" s="255" t="s">
        <v>1</v>
      </c>
      <c r="F300" s="256" t="s">
        <v>4029</v>
      </c>
      <c r="G300" s="254"/>
      <c r="H300" s="255" t="s">
        <v>1</v>
      </c>
      <c r="I300" s="257"/>
      <c r="J300" s="254"/>
      <c r="K300" s="254"/>
      <c r="L300" s="258"/>
      <c r="M300" s="259"/>
      <c r="N300" s="260"/>
      <c r="O300" s="260"/>
      <c r="P300" s="260"/>
      <c r="Q300" s="260"/>
      <c r="R300" s="260"/>
      <c r="S300" s="260"/>
      <c r="T300" s="261"/>
      <c r="U300" s="13"/>
      <c r="V300" s="13"/>
      <c r="W300" s="13"/>
      <c r="X300" s="13"/>
      <c r="Y300" s="13"/>
      <c r="Z300" s="13"/>
      <c r="AA300" s="13"/>
      <c r="AB300" s="13"/>
      <c r="AC300" s="13"/>
      <c r="AD300" s="13"/>
      <c r="AE300" s="13"/>
      <c r="AT300" s="262" t="s">
        <v>276</v>
      </c>
      <c r="AU300" s="262" t="s">
        <v>84</v>
      </c>
      <c r="AV300" s="13" t="s">
        <v>84</v>
      </c>
      <c r="AW300" s="13" t="s">
        <v>32</v>
      </c>
      <c r="AX300" s="13" t="s">
        <v>76</v>
      </c>
      <c r="AY300" s="262" t="s">
        <v>251</v>
      </c>
    </row>
    <row r="301" s="12" customFormat="1">
      <c r="A301" s="12"/>
      <c r="B301" s="242"/>
      <c r="C301" s="243"/>
      <c r="D301" s="234" t="s">
        <v>276</v>
      </c>
      <c r="E301" s="244" t="s">
        <v>3736</v>
      </c>
      <c r="F301" s="245" t="s">
        <v>4030</v>
      </c>
      <c r="G301" s="243"/>
      <c r="H301" s="246">
        <v>43.520000000000003</v>
      </c>
      <c r="I301" s="247"/>
      <c r="J301" s="243"/>
      <c r="K301" s="243"/>
      <c r="L301" s="248"/>
      <c r="M301" s="249"/>
      <c r="N301" s="250"/>
      <c r="O301" s="250"/>
      <c r="P301" s="250"/>
      <c r="Q301" s="250"/>
      <c r="R301" s="250"/>
      <c r="S301" s="250"/>
      <c r="T301" s="251"/>
      <c r="U301" s="12"/>
      <c r="V301" s="12"/>
      <c r="W301" s="12"/>
      <c r="X301" s="12"/>
      <c r="Y301" s="12"/>
      <c r="Z301" s="12"/>
      <c r="AA301" s="12"/>
      <c r="AB301" s="12"/>
      <c r="AC301" s="12"/>
      <c r="AD301" s="12"/>
      <c r="AE301" s="12"/>
      <c r="AT301" s="252" t="s">
        <v>276</v>
      </c>
      <c r="AU301" s="252" t="s">
        <v>84</v>
      </c>
      <c r="AV301" s="12" t="s">
        <v>86</v>
      </c>
      <c r="AW301" s="12" t="s">
        <v>32</v>
      </c>
      <c r="AX301" s="12" t="s">
        <v>76</v>
      </c>
      <c r="AY301" s="252" t="s">
        <v>251</v>
      </c>
    </row>
    <row r="302" s="12" customFormat="1">
      <c r="A302" s="12"/>
      <c r="B302" s="242"/>
      <c r="C302" s="243"/>
      <c r="D302" s="234" t="s">
        <v>276</v>
      </c>
      <c r="E302" s="244" t="s">
        <v>4031</v>
      </c>
      <c r="F302" s="245" t="s">
        <v>4032</v>
      </c>
      <c r="G302" s="243"/>
      <c r="H302" s="246">
        <v>52.340000000000003</v>
      </c>
      <c r="I302" s="247"/>
      <c r="J302" s="243"/>
      <c r="K302" s="243"/>
      <c r="L302" s="248"/>
      <c r="M302" s="249"/>
      <c r="N302" s="250"/>
      <c r="O302" s="250"/>
      <c r="P302" s="250"/>
      <c r="Q302" s="250"/>
      <c r="R302" s="250"/>
      <c r="S302" s="250"/>
      <c r="T302" s="251"/>
      <c r="U302" s="12"/>
      <c r="V302" s="12"/>
      <c r="W302" s="12"/>
      <c r="X302" s="12"/>
      <c r="Y302" s="12"/>
      <c r="Z302" s="12"/>
      <c r="AA302" s="12"/>
      <c r="AB302" s="12"/>
      <c r="AC302" s="12"/>
      <c r="AD302" s="12"/>
      <c r="AE302" s="12"/>
      <c r="AT302" s="252" t="s">
        <v>276</v>
      </c>
      <c r="AU302" s="252" t="s">
        <v>84</v>
      </c>
      <c r="AV302" s="12" t="s">
        <v>86</v>
      </c>
      <c r="AW302" s="12" t="s">
        <v>32</v>
      </c>
      <c r="AX302" s="12" t="s">
        <v>84</v>
      </c>
      <c r="AY302" s="252" t="s">
        <v>251</v>
      </c>
    </row>
    <row r="303" s="11" customFormat="1" ht="25.92" customHeight="1">
      <c r="A303" s="11"/>
      <c r="B303" s="206"/>
      <c r="C303" s="207"/>
      <c r="D303" s="208" t="s">
        <v>75</v>
      </c>
      <c r="E303" s="209" t="s">
        <v>269</v>
      </c>
      <c r="F303" s="209" t="s">
        <v>3217</v>
      </c>
      <c r="G303" s="207"/>
      <c r="H303" s="207"/>
      <c r="I303" s="210"/>
      <c r="J303" s="211">
        <f>BK303</f>
        <v>0</v>
      </c>
      <c r="K303" s="207"/>
      <c r="L303" s="212"/>
      <c r="M303" s="213"/>
      <c r="N303" s="214"/>
      <c r="O303" s="214"/>
      <c r="P303" s="215">
        <f>SUM(P304:P349)</f>
        <v>0</v>
      </c>
      <c r="Q303" s="214"/>
      <c r="R303" s="215">
        <f>SUM(R304:R349)</f>
        <v>33.789704</v>
      </c>
      <c r="S303" s="214"/>
      <c r="T303" s="216">
        <f>SUM(T304:T349)</f>
        <v>0</v>
      </c>
      <c r="U303" s="11"/>
      <c r="V303" s="11"/>
      <c r="W303" s="11"/>
      <c r="X303" s="11"/>
      <c r="Y303" s="11"/>
      <c r="Z303" s="11"/>
      <c r="AA303" s="11"/>
      <c r="AB303" s="11"/>
      <c r="AC303" s="11"/>
      <c r="AD303" s="11"/>
      <c r="AE303" s="11"/>
      <c r="AR303" s="217" t="s">
        <v>84</v>
      </c>
      <c r="AT303" s="218" t="s">
        <v>75</v>
      </c>
      <c r="AU303" s="218" t="s">
        <v>76</v>
      </c>
      <c r="AY303" s="217" t="s">
        <v>251</v>
      </c>
      <c r="BK303" s="219">
        <f>SUM(BK304:BK349)</f>
        <v>0</v>
      </c>
    </row>
    <row r="304" s="2" customFormat="1" ht="16.5" customHeight="1">
      <c r="A304" s="38"/>
      <c r="B304" s="39"/>
      <c r="C304" s="220" t="s">
        <v>962</v>
      </c>
      <c r="D304" s="220" t="s">
        <v>255</v>
      </c>
      <c r="E304" s="221" t="s">
        <v>4033</v>
      </c>
      <c r="F304" s="222" t="s">
        <v>4034</v>
      </c>
      <c r="G304" s="223" t="s">
        <v>3900</v>
      </c>
      <c r="H304" s="224">
        <v>8.4000000000000004</v>
      </c>
      <c r="I304" s="225"/>
      <c r="J304" s="226">
        <f>ROUND(I304*H304,2)</f>
        <v>0</v>
      </c>
      <c r="K304" s="227"/>
      <c r="L304" s="44"/>
      <c r="M304" s="228" t="s">
        <v>1</v>
      </c>
      <c r="N304" s="229" t="s">
        <v>41</v>
      </c>
      <c r="O304" s="91"/>
      <c r="P304" s="230">
        <f>O304*H304</f>
        <v>0</v>
      </c>
      <c r="Q304" s="230">
        <v>0.00346</v>
      </c>
      <c r="R304" s="230">
        <f>Q304*H304</f>
        <v>0.029064</v>
      </c>
      <c r="S304" s="230">
        <v>0</v>
      </c>
      <c r="T304" s="231">
        <f>S304*H304</f>
        <v>0</v>
      </c>
      <c r="U304" s="38"/>
      <c r="V304" s="38"/>
      <c r="W304" s="38"/>
      <c r="X304" s="38"/>
      <c r="Y304" s="38"/>
      <c r="Z304" s="38"/>
      <c r="AA304" s="38"/>
      <c r="AB304" s="38"/>
      <c r="AC304" s="38"/>
      <c r="AD304" s="38"/>
      <c r="AE304" s="38"/>
      <c r="AR304" s="232" t="s">
        <v>254</v>
      </c>
      <c r="AT304" s="232" t="s">
        <v>255</v>
      </c>
      <c r="AU304" s="232" t="s">
        <v>84</v>
      </c>
      <c r="AY304" s="17" t="s">
        <v>251</v>
      </c>
      <c r="BE304" s="233">
        <f>IF(N304="základní",J304,0)</f>
        <v>0</v>
      </c>
      <c r="BF304" s="233">
        <f>IF(N304="snížená",J304,0)</f>
        <v>0</v>
      </c>
      <c r="BG304" s="233">
        <f>IF(N304="zákl. přenesená",J304,0)</f>
        <v>0</v>
      </c>
      <c r="BH304" s="233">
        <f>IF(N304="sníž. přenesená",J304,0)</f>
        <v>0</v>
      </c>
      <c r="BI304" s="233">
        <f>IF(N304="nulová",J304,0)</f>
        <v>0</v>
      </c>
      <c r="BJ304" s="17" t="s">
        <v>84</v>
      </c>
      <c r="BK304" s="233">
        <f>ROUND(I304*H304,2)</f>
        <v>0</v>
      </c>
      <c r="BL304" s="17" t="s">
        <v>254</v>
      </c>
      <c r="BM304" s="232" t="s">
        <v>4035</v>
      </c>
    </row>
    <row r="305" s="2" customFormat="1">
      <c r="A305" s="38"/>
      <c r="B305" s="39"/>
      <c r="C305" s="40"/>
      <c r="D305" s="234" t="s">
        <v>260</v>
      </c>
      <c r="E305" s="40"/>
      <c r="F305" s="235" t="s">
        <v>4036</v>
      </c>
      <c r="G305" s="40"/>
      <c r="H305" s="40"/>
      <c r="I305" s="236"/>
      <c r="J305" s="40"/>
      <c r="K305" s="40"/>
      <c r="L305" s="44"/>
      <c r="M305" s="237"/>
      <c r="N305" s="238"/>
      <c r="O305" s="91"/>
      <c r="P305" s="91"/>
      <c r="Q305" s="91"/>
      <c r="R305" s="91"/>
      <c r="S305" s="91"/>
      <c r="T305" s="92"/>
      <c r="U305" s="38"/>
      <c r="V305" s="38"/>
      <c r="W305" s="38"/>
      <c r="X305" s="38"/>
      <c r="Y305" s="38"/>
      <c r="Z305" s="38"/>
      <c r="AA305" s="38"/>
      <c r="AB305" s="38"/>
      <c r="AC305" s="38"/>
      <c r="AD305" s="38"/>
      <c r="AE305" s="38"/>
      <c r="AT305" s="17" t="s">
        <v>260</v>
      </c>
      <c r="AU305" s="17" t="s">
        <v>84</v>
      </c>
    </row>
    <row r="306" s="2" customFormat="1">
      <c r="A306" s="38"/>
      <c r="B306" s="39"/>
      <c r="C306" s="40"/>
      <c r="D306" s="240" t="s">
        <v>274</v>
      </c>
      <c r="E306" s="40"/>
      <c r="F306" s="241" t="s">
        <v>4037</v>
      </c>
      <c r="G306" s="40"/>
      <c r="H306" s="40"/>
      <c r="I306" s="236"/>
      <c r="J306" s="40"/>
      <c r="K306" s="40"/>
      <c r="L306" s="44"/>
      <c r="M306" s="237"/>
      <c r="N306" s="238"/>
      <c r="O306" s="91"/>
      <c r="P306" s="91"/>
      <c r="Q306" s="91"/>
      <c r="R306" s="91"/>
      <c r="S306" s="91"/>
      <c r="T306" s="92"/>
      <c r="U306" s="38"/>
      <c r="V306" s="38"/>
      <c r="W306" s="38"/>
      <c r="X306" s="38"/>
      <c r="Y306" s="38"/>
      <c r="Z306" s="38"/>
      <c r="AA306" s="38"/>
      <c r="AB306" s="38"/>
      <c r="AC306" s="38"/>
      <c r="AD306" s="38"/>
      <c r="AE306" s="38"/>
      <c r="AT306" s="17" t="s">
        <v>274</v>
      </c>
      <c r="AU306" s="17" t="s">
        <v>84</v>
      </c>
    </row>
    <row r="307" s="13" customFormat="1">
      <c r="A307" s="13"/>
      <c r="B307" s="253"/>
      <c r="C307" s="254"/>
      <c r="D307" s="234" t="s">
        <v>276</v>
      </c>
      <c r="E307" s="255" t="s">
        <v>1</v>
      </c>
      <c r="F307" s="256" t="s">
        <v>3867</v>
      </c>
      <c r="G307" s="254"/>
      <c r="H307" s="255" t="s">
        <v>1</v>
      </c>
      <c r="I307" s="257"/>
      <c r="J307" s="254"/>
      <c r="K307" s="254"/>
      <c r="L307" s="258"/>
      <c r="M307" s="259"/>
      <c r="N307" s="260"/>
      <c r="O307" s="260"/>
      <c r="P307" s="260"/>
      <c r="Q307" s="260"/>
      <c r="R307" s="260"/>
      <c r="S307" s="260"/>
      <c r="T307" s="261"/>
      <c r="U307" s="13"/>
      <c r="V307" s="13"/>
      <c r="W307" s="13"/>
      <c r="X307" s="13"/>
      <c r="Y307" s="13"/>
      <c r="Z307" s="13"/>
      <c r="AA307" s="13"/>
      <c r="AB307" s="13"/>
      <c r="AC307" s="13"/>
      <c r="AD307" s="13"/>
      <c r="AE307" s="13"/>
      <c r="AT307" s="262" t="s">
        <v>276</v>
      </c>
      <c r="AU307" s="262" t="s">
        <v>84</v>
      </c>
      <c r="AV307" s="13" t="s">
        <v>84</v>
      </c>
      <c r="AW307" s="13" t="s">
        <v>32</v>
      </c>
      <c r="AX307" s="13" t="s">
        <v>76</v>
      </c>
      <c r="AY307" s="262" t="s">
        <v>251</v>
      </c>
    </row>
    <row r="308" s="12" customFormat="1">
      <c r="A308" s="12"/>
      <c r="B308" s="242"/>
      <c r="C308" s="243"/>
      <c r="D308" s="234" t="s">
        <v>276</v>
      </c>
      <c r="E308" s="244" t="s">
        <v>4038</v>
      </c>
      <c r="F308" s="245" t="s">
        <v>4039</v>
      </c>
      <c r="G308" s="243"/>
      <c r="H308" s="246">
        <v>2.52</v>
      </c>
      <c r="I308" s="247"/>
      <c r="J308" s="243"/>
      <c r="K308" s="243"/>
      <c r="L308" s="248"/>
      <c r="M308" s="249"/>
      <c r="N308" s="250"/>
      <c r="O308" s="250"/>
      <c r="P308" s="250"/>
      <c r="Q308" s="250"/>
      <c r="R308" s="250"/>
      <c r="S308" s="250"/>
      <c r="T308" s="251"/>
      <c r="U308" s="12"/>
      <c r="V308" s="12"/>
      <c r="W308" s="12"/>
      <c r="X308" s="12"/>
      <c r="Y308" s="12"/>
      <c r="Z308" s="12"/>
      <c r="AA308" s="12"/>
      <c r="AB308" s="12"/>
      <c r="AC308" s="12"/>
      <c r="AD308" s="12"/>
      <c r="AE308" s="12"/>
      <c r="AT308" s="252" t="s">
        <v>276</v>
      </c>
      <c r="AU308" s="252" t="s">
        <v>84</v>
      </c>
      <c r="AV308" s="12" t="s">
        <v>86</v>
      </c>
      <c r="AW308" s="12" t="s">
        <v>32</v>
      </c>
      <c r="AX308" s="12" t="s">
        <v>76</v>
      </c>
      <c r="AY308" s="252" t="s">
        <v>251</v>
      </c>
    </row>
    <row r="309" s="13" customFormat="1">
      <c r="A309" s="13"/>
      <c r="B309" s="253"/>
      <c r="C309" s="254"/>
      <c r="D309" s="234" t="s">
        <v>276</v>
      </c>
      <c r="E309" s="255" t="s">
        <v>1</v>
      </c>
      <c r="F309" s="256" t="s">
        <v>3869</v>
      </c>
      <c r="G309" s="254"/>
      <c r="H309" s="255" t="s">
        <v>1</v>
      </c>
      <c r="I309" s="257"/>
      <c r="J309" s="254"/>
      <c r="K309" s="254"/>
      <c r="L309" s="258"/>
      <c r="M309" s="259"/>
      <c r="N309" s="260"/>
      <c r="O309" s="260"/>
      <c r="P309" s="260"/>
      <c r="Q309" s="260"/>
      <c r="R309" s="260"/>
      <c r="S309" s="260"/>
      <c r="T309" s="261"/>
      <c r="U309" s="13"/>
      <c r="V309" s="13"/>
      <c r="W309" s="13"/>
      <c r="X309" s="13"/>
      <c r="Y309" s="13"/>
      <c r="Z309" s="13"/>
      <c r="AA309" s="13"/>
      <c r="AB309" s="13"/>
      <c r="AC309" s="13"/>
      <c r="AD309" s="13"/>
      <c r="AE309" s="13"/>
      <c r="AT309" s="262" t="s">
        <v>276</v>
      </c>
      <c r="AU309" s="262" t="s">
        <v>84</v>
      </c>
      <c r="AV309" s="13" t="s">
        <v>84</v>
      </c>
      <c r="AW309" s="13" t="s">
        <v>32</v>
      </c>
      <c r="AX309" s="13" t="s">
        <v>76</v>
      </c>
      <c r="AY309" s="262" t="s">
        <v>251</v>
      </c>
    </row>
    <row r="310" s="12" customFormat="1">
      <c r="A310" s="12"/>
      <c r="B310" s="242"/>
      <c r="C310" s="243"/>
      <c r="D310" s="234" t="s">
        <v>276</v>
      </c>
      <c r="E310" s="244" t="s">
        <v>3738</v>
      </c>
      <c r="F310" s="245" t="s">
        <v>4040</v>
      </c>
      <c r="G310" s="243"/>
      <c r="H310" s="246">
        <v>5.8799999999999999</v>
      </c>
      <c r="I310" s="247"/>
      <c r="J310" s="243"/>
      <c r="K310" s="243"/>
      <c r="L310" s="248"/>
      <c r="M310" s="249"/>
      <c r="N310" s="250"/>
      <c r="O310" s="250"/>
      <c r="P310" s="250"/>
      <c r="Q310" s="250"/>
      <c r="R310" s="250"/>
      <c r="S310" s="250"/>
      <c r="T310" s="251"/>
      <c r="U310" s="12"/>
      <c r="V310" s="12"/>
      <c r="W310" s="12"/>
      <c r="X310" s="12"/>
      <c r="Y310" s="12"/>
      <c r="Z310" s="12"/>
      <c r="AA310" s="12"/>
      <c r="AB310" s="12"/>
      <c r="AC310" s="12"/>
      <c r="AD310" s="12"/>
      <c r="AE310" s="12"/>
      <c r="AT310" s="252" t="s">
        <v>276</v>
      </c>
      <c r="AU310" s="252" t="s">
        <v>84</v>
      </c>
      <c r="AV310" s="12" t="s">
        <v>86</v>
      </c>
      <c r="AW310" s="12" t="s">
        <v>32</v>
      </c>
      <c r="AX310" s="12" t="s">
        <v>76</v>
      </c>
      <c r="AY310" s="252" t="s">
        <v>251</v>
      </c>
    </row>
    <row r="311" s="12" customFormat="1">
      <c r="A311" s="12"/>
      <c r="B311" s="242"/>
      <c r="C311" s="243"/>
      <c r="D311" s="234" t="s">
        <v>276</v>
      </c>
      <c r="E311" s="244" t="s">
        <v>4041</v>
      </c>
      <c r="F311" s="245" t="s">
        <v>4042</v>
      </c>
      <c r="G311" s="243"/>
      <c r="H311" s="246">
        <v>8.4000000000000004</v>
      </c>
      <c r="I311" s="247"/>
      <c r="J311" s="243"/>
      <c r="K311" s="243"/>
      <c r="L311" s="248"/>
      <c r="M311" s="249"/>
      <c r="N311" s="250"/>
      <c r="O311" s="250"/>
      <c r="P311" s="250"/>
      <c r="Q311" s="250"/>
      <c r="R311" s="250"/>
      <c r="S311" s="250"/>
      <c r="T311" s="251"/>
      <c r="U311" s="12"/>
      <c r="V311" s="12"/>
      <c r="W311" s="12"/>
      <c r="X311" s="12"/>
      <c r="Y311" s="12"/>
      <c r="Z311" s="12"/>
      <c r="AA311" s="12"/>
      <c r="AB311" s="12"/>
      <c r="AC311" s="12"/>
      <c r="AD311" s="12"/>
      <c r="AE311" s="12"/>
      <c r="AT311" s="252" t="s">
        <v>276</v>
      </c>
      <c r="AU311" s="252" t="s">
        <v>84</v>
      </c>
      <c r="AV311" s="12" t="s">
        <v>86</v>
      </c>
      <c r="AW311" s="12" t="s">
        <v>32</v>
      </c>
      <c r="AX311" s="12" t="s">
        <v>84</v>
      </c>
      <c r="AY311" s="252" t="s">
        <v>251</v>
      </c>
    </row>
    <row r="312" s="2" customFormat="1" ht="16.5" customHeight="1">
      <c r="A312" s="38"/>
      <c r="B312" s="39"/>
      <c r="C312" s="220" t="s">
        <v>972</v>
      </c>
      <c r="D312" s="220" t="s">
        <v>255</v>
      </c>
      <c r="E312" s="221" t="s">
        <v>4043</v>
      </c>
      <c r="F312" s="222" t="s">
        <v>4044</v>
      </c>
      <c r="G312" s="223" t="s">
        <v>3900</v>
      </c>
      <c r="H312" s="224">
        <v>8.4000000000000004</v>
      </c>
      <c r="I312" s="225"/>
      <c r="J312" s="226">
        <f>ROUND(I312*H312,2)</f>
        <v>0</v>
      </c>
      <c r="K312" s="227"/>
      <c r="L312" s="44"/>
      <c r="M312" s="228" t="s">
        <v>1</v>
      </c>
      <c r="N312" s="229" t="s">
        <v>41</v>
      </c>
      <c r="O312" s="91"/>
      <c r="P312" s="230">
        <f>O312*H312</f>
        <v>0</v>
      </c>
      <c r="Q312" s="230">
        <v>0</v>
      </c>
      <c r="R312" s="230">
        <f>Q312*H312</f>
        <v>0</v>
      </c>
      <c r="S312" s="230">
        <v>0</v>
      </c>
      <c r="T312" s="231">
        <f>S312*H312</f>
        <v>0</v>
      </c>
      <c r="U312" s="38"/>
      <c r="V312" s="38"/>
      <c r="W312" s="38"/>
      <c r="X312" s="38"/>
      <c r="Y312" s="38"/>
      <c r="Z312" s="38"/>
      <c r="AA312" s="38"/>
      <c r="AB312" s="38"/>
      <c r="AC312" s="38"/>
      <c r="AD312" s="38"/>
      <c r="AE312" s="38"/>
      <c r="AR312" s="232" t="s">
        <v>254</v>
      </c>
      <c r="AT312" s="232" t="s">
        <v>255</v>
      </c>
      <c r="AU312" s="232" t="s">
        <v>84</v>
      </c>
      <c r="AY312" s="17" t="s">
        <v>251</v>
      </c>
      <c r="BE312" s="233">
        <f>IF(N312="základní",J312,0)</f>
        <v>0</v>
      </c>
      <c r="BF312" s="233">
        <f>IF(N312="snížená",J312,0)</f>
        <v>0</v>
      </c>
      <c r="BG312" s="233">
        <f>IF(N312="zákl. přenesená",J312,0)</f>
        <v>0</v>
      </c>
      <c r="BH312" s="233">
        <f>IF(N312="sníž. přenesená",J312,0)</f>
        <v>0</v>
      </c>
      <c r="BI312" s="233">
        <f>IF(N312="nulová",J312,0)</f>
        <v>0</v>
      </c>
      <c r="BJ312" s="17" t="s">
        <v>84</v>
      </c>
      <c r="BK312" s="233">
        <f>ROUND(I312*H312,2)</f>
        <v>0</v>
      </c>
      <c r="BL312" s="17" t="s">
        <v>254</v>
      </c>
      <c r="BM312" s="232" t="s">
        <v>4045</v>
      </c>
    </row>
    <row r="313" s="2" customFormat="1">
      <c r="A313" s="38"/>
      <c r="B313" s="39"/>
      <c r="C313" s="40"/>
      <c r="D313" s="234" t="s">
        <v>260</v>
      </c>
      <c r="E313" s="40"/>
      <c r="F313" s="235" t="s">
        <v>4046</v>
      </c>
      <c r="G313" s="40"/>
      <c r="H313" s="40"/>
      <c r="I313" s="236"/>
      <c r="J313" s="40"/>
      <c r="K313" s="40"/>
      <c r="L313" s="44"/>
      <c r="M313" s="237"/>
      <c r="N313" s="238"/>
      <c r="O313" s="91"/>
      <c r="P313" s="91"/>
      <c r="Q313" s="91"/>
      <c r="R313" s="91"/>
      <c r="S313" s="91"/>
      <c r="T313" s="92"/>
      <c r="U313" s="38"/>
      <c r="V313" s="38"/>
      <c r="W313" s="38"/>
      <c r="X313" s="38"/>
      <c r="Y313" s="38"/>
      <c r="Z313" s="38"/>
      <c r="AA313" s="38"/>
      <c r="AB313" s="38"/>
      <c r="AC313" s="38"/>
      <c r="AD313" s="38"/>
      <c r="AE313" s="38"/>
      <c r="AT313" s="17" t="s">
        <v>260</v>
      </c>
      <c r="AU313" s="17" t="s">
        <v>84</v>
      </c>
    </row>
    <row r="314" s="2" customFormat="1">
      <c r="A314" s="38"/>
      <c r="B314" s="39"/>
      <c r="C314" s="40"/>
      <c r="D314" s="240" t="s">
        <v>274</v>
      </c>
      <c r="E314" s="40"/>
      <c r="F314" s="241" t="s">
        <v>4047</v>
      </c>
      <c r="G314" s="40"/>
      <c r="H314" s="40"/>
      <c r="I314" s="236"/>
      <c r="J314" s="40"/>
      <c r="K314" s="40"/>
      <c r="L314" s="44"/>
      <c r="M314" s="237"/>
      <c r="N314" s="238"/>
      <c r="O314" s="91"/>
      <c r="P314" s="91"/>
      <c r="Q314" s="91"/>
      <c r="R314" s="91"/>
      <c r="S314" s="91"/>
      <c r="T314" s="92"/>
      <c r="U314" s="38"/>
      <c r="V314" s="38"/>
      <c r="W314" s="38"/>
      <c r="X314" s="38"/>
      <c r="Y314" s="38"/>
      <c r="Z314" s="38"/>
      <c r="AA314" s="38"/>
      <c r="AB314" s="38"/>
      <c r="AC314" s="38"/>
      <c r="AD314" s="38"/>
      <c r="AE314" s="38"/>
      <c r="AT314" s="17" t="s">
        <v>274</v>
      </c>
      <c r="AU314" s="17" t="s">
        <v>84</v>
      </c>
    </row>
    <row r="315" s="2" customFormat="1">
      <c r="A315" s="38"/>
      <c r="B315" s="39"/>
      <c r="C315" s="40"/>
      <c r="D315" s="234" t="s">
        <v>262</v>
      </c>
      <c r="E315" s="40"/>
      <c r="F315" s="239" t="s">
        <v>3916</v>
      </c>
      <c r="G315" s="40"/>
      <c r="H315" s="40"/>
      <c r="I315" s="236"/>
      <c r="J315" s="40"/>
      <c r="K315" s="40"/>
      <c r="L315" s="44"/>
      <c r="M315" s="237"/>
      <c r="N315" s="238"/>
      <c r="O315" s="91"/>
      <c r="P315" s="91"/>
      <c r="Q315" s="91"/>
      <c r="R315" s="91"/>
      <c r="S315" s="91"/>
      <c r="T315" s="92"/>
      <c r="U315" s="38"/>
      <c r="V315" s="38"/>
      <c r="W315" s="38"/>
      <c r="X315" s="38"/>
      <c r="Y315" s="38"/>
      <c r="Z315" s="38"/>
      <c r="AA315" s="38"/>
      <c r="AB315" s="38"/>
      <c r="AC315" s="38"/>
      <c r="AD315" s="38"/>
      <c r="AE315" s="38"/>
      <c r="AT315" s="17" t="s">
        <v>262</v>
      </c>
      <c r="AU315" s="17" t="s">
        <v>84</v>
      </c>
    </row>
    <row r="316" s="12" customFormat="1">
      <c r="A316" s="12"/>
      <c r="B316" s="242"/>
      <c r="C316" s="243"/>
      <c r="D316" s="234" t="s">
        <v>276</v>
      </c>
      <c r="E316" s="244" t="s">
        <v>4048</v>
      </c>
      <c r="F316" s="245" t="s">
        <v>4049</v>
      </c>
      <c r="G316" s="243"/>
      <c r="H316" s="246">
        <v>8.4000000000000004</v>
      </c>
      <c r="I316" s="247"/>
      <c r="J316" s="243"/>
      <c r="K316" s="243"/>
      <c r="L316" s="248"/>
      <c r="M316" s="249"/>
      <c r="N316" s="250"/>
      <c r="O316" s="250"/>
      <c r="P316" s="250"/>
      <c r="Q316" s="250"/>
      <c r="R316" s="250"/>
      <c r="S316" s="250"/>
      <c r="T316" s="251"/>
      <c r="U316" s="12"/>
      <c r="V316" s="12"/>
      <c r="W316" s="12"/>
      <c r="X316" s="12"/>
      <c r="Y316" s="12"/>
      <c r="Z316" s="12"/>
      <c r="AA316" s="12"/>
      <c r="AB316" s="12"/>
      <c r="AC316" s="12"/>
      <c r="AD316" s="12"/>
      <c r="AE316" s="12"/>
      <c r="AT316" s="252" t="s">
        <v>276</v>
      </c>
      <c r="AU316" s="252" t="s">
        <v>84</v>
      </c>
      <c r="AV316" s="12" t="s">
        <v>86</v>
      </c>
      <c r="AW316" s="12" t="s">
        <v>32</v>
      </c>
      <c r="AX316" s="12" t="s">
        <v>84</v>
      </c>
      <c r="AY316" s="252" t="s">
        <v>251</v>
      </c>
    </row>
    <row r="317" s="2" customFormat="1" ht="21.75" customHeight="1">
      <c r="A317" s="38"/>
      <c r="B317" s="39"/>
      <c r="C317" s="220" t="s">
        <v>986</v>
      </c>
      <c r="D317" s="220" t="s">
        <v>255</v>
      </c>
      <c r="E317" s="221" t="s">
        <v>4050</v>
      </c>
      <c r="F317" s="222" t="s">
        <v>4051</v>
      </c>
      <c r="G317" s="223" t="s">
        <v>1133</v>
      </c>
      <c r="H317" s="224">
        <v>1023</v>
      </c>
      <c r="I317" s="225"/>
      <c r="J317" s="226">
        <f>ROUND(I317*H317,2)</f>
        <v>0</v>
      </c>
      <c r="K317" s="227"/>
      <c r="L317" s="44"/>
      <c r="M317" s="228" t="s">
        <v>1</v>
      </c>
      <c r="N317" s="229" t="s">
        <v>41</v>
      </c>
      <c r="O317" s="91"/>
      <c r="P317" s="230">
        <f>O317*H317</f>
        <v>0</v>
      </c>
      <c r="Q317" s="230">
        <v>0</v>
      </c>
      <c r="R317" s="230">
        <f>Q317*H317</f>
        <v>0</v>
      </c>
      <c r="S317" s="230">
        <v>0</v>
      </c>
      <c r="T317" s="231">
        <f>S317*H317</f>
        <v>0</v>
      </c>
      <c r="U317" s="38"/>
      <c r="V317" s="38"/>
      <c r="W317" s="38"/>
      <c r="X317" s="38"/>
      <c r="Y317" s="38"/>
      <c r="Z317" s="38"/>
      <c r="AA317" s="38"/>
      <c r="AB317" s="38"/>
      <c r="AC317" s="38"/>
      <c r="AD317" s="38"/>
      <c r="AE317" s="38"/>
      <c r="AR317" s="232" t="s">
        <v>254</v>
      </c>
      <c r="AT317" s="232" t="s">
        <v>255</v>
      </c>
      <c r="AU317" s="232" t="s">
        <v>84</v>
      </c>
      <c r="AY317" s="17" t="s">
        <v>251</v>
      </c>
      <c r="BE317" s="233">
        <f>IF(N317="základní",J317,0)</f>
        <v>0</v>
      </c>
      <c r="BF317" s="233">
        <f>IF(N317="snížená",J317,0)</f>
        <v>0</v>
      </c>
      <c r="BG317" s="233">
        <f>IF(N317="zákl. přenesená",J317,0)</f>
        <v>0</v>
      </c>
      <c r="BH317" s="233">
        <f>IF(N317="sníž. přenesená",J317,0)</f>
        <v>0</v>
      </c>
      <c r="BI317" s="233">
        <f>IF(N317="nulová",J317,0)</f>
        <v>0</v>
      </c>
      <c r="BJ317" s="17" t="s">
        <v>84</v>
      </c>
      <c r="BK317" s="233">
        <f>ROUND(I317*H317,2)</f>
        <v>0</v>
      </c>
      <c r="BL317" s="17" t="s">
        <v>254</v>
      </c>
      <c r="BM317" s="232" t="s">
        <v>4052</v>
      </c>
    </row>
    <row r="318" s="2" customFormat="1">
      <c r="A318" s="38"/>
      <c r="B318" s="39"/>
      <c r="C318" s="40"/>
      <c r="D318" s="234" t="s">
        <v>260</v>
      </c>
      <c r="E318" s="40"/>
      <c r="F318" s="235" t="s">
        <v>4053</v>
      </c>
      <c r="G318" s="40"/>
      <c r="H318" s="40"/>
      <c r="I318" s="236"/>
      <c r="J318" s="40"/>
      <c r="K318" s="40"/>
      <c r="L318" s="44"/>
      <c r="M318" s="237"/>
      <c r="N318" s="238"/>
      <c r="O318" s="91"/>
      <c r="P318" s="91"/>
      <c r="Q318" s="91"/>
      <c r="R318" s="91"/>
      <c r="S318" s="91"/>
      <c r="T318" s="92"/>
      <c r="U318" s="38"/>
      <c r="V318" s="38"/>
      <c r="W318" s="38"/>
      <c r="X318" s="38"/>
      <c r="Y318" s="38"/>
      <c r="Z318" s="38"/>
      <c r="AA318" s="38"/>
      <c r="AB318" s="38"/>
      <c r="AC318" s="38"/>
      <c r="AD318" s="38"/>
      <c r="AE318" s="38"/>
      <c r="AT318" s="17" t="s">
        <v>260</v>
      </c>
      <c r="AU318" s="17" t="s">
        <v>84</v>
      </c>
    </row>
    <row r="319" s="2" customFormat="1">
      <c r="A319" s="38"/>
      <c r="B319" s="39"/>
      <c r="C319" s="40"/>
      <c r="D319" s="240" t="s">
        <v>274</v>
      </c>
      <c r="E319" s="40"/>
      <c r="F319" s="241" t="s">
        <v>4054</v>
      </c>
      <c r="G319" s="40"/>
      <c r="H319" s="40"/>
      <c r="I319" s="236"/>
      <c r="J319" s="40"/>
      <c r="K319" s="40"/>
      <c r="L319" s="44"/>
      <c r="M319" s="237"/>
      <c r="N319" s="238"/>
      <c r="O319" s="91"/>
      <c r="P319" s="91"/>
      <c r="Q319" s="91"/>
      <c r="R319" s="91"/>
      <c r="S319" s="91"/>
      <c r="T319" s="92"/>
      <c r="U319" s="38"/>
      <c r="V319" s="38"/>
      <c r="W319" s="38"/>
      <c r="X319" s="38"/>
      <c r="Y319" s="38"/>
      <c r="Z319" s="38"/>
      <c r="AA319" s="38"/>
      <c r="AB319" s="38"/>
      <c r="AC319" s="38"/>
      <c r="AD319" s="38"/>
      <c r="AE319" s="38"/>
      <c r="AT319" s="17" t="s">
        <v>274</v>
      </c>
      <c r="AU319" s="17" t="s">
        <v>84</v>
      </c>
    </row>
    <row r="320" s="13" customFormat="1">
      <c r="A320" s="13"/>
      <c r="B320" s="253"/>
      <c r="C320" s="254"/>
      <c r="D320" s="234" t="s">
        <v>276</v>
      </c>
      <c r="E320" s="255" t="s">
        <v>1</v>
      </c>
      <c r="F320" s="256" t="s">
        <v>4055</v>
      </c>
      <c r="G320" s="254"/>
      <c r="H320" s="255" t="s">
        <v>1</v>
      </c>
      <c r="I320" s="257"/>
      <c r="J320" s="254"/>
      <c r="K320" s="254"/>
      <c r="L320" s="258"/>
      <c r="M320" s="259"/>
      <c r="N320" s="260"/>
      <c r="O320" s="260"/>
      <c r="P320" s="260"/>
      <c r="Q320" s="260"/>
      <c r="R320" s="260"/>
      <c r="S320" s="260"/>
      <c r="T320" s="261"/>
      <c r="U320" s="13"/>
      <c r="V320" s="13"/>
      <c r="W320" s="13"/>
      <c r="X320" s="13"/>
      <c r="Y320" s="13"/>
      <c r="Z320" s="13"/>
      <c r="AA320" s="13"/>
      <c r="AB320" s="13"/>
      <c r="AC320" s="13"/>
      <c r="AD320" s="13"/>
      <c r="AE320" s="13"/>
      <c r="AT320" s="262" t="s">
        <v>276</v>
      </c>
      <c r="AU320" s="262" t="s">
        <v>84</v>
      </c>
      <c r="AV320" s="13" t="s">
        <v>84</v>
      </c>
      <c r="AW320" s="13" t="s">
        <v>32</v>
      </c>
      <c r="AX320" s="13" t="s">
        <v>76</v>
      </c>
      <c r="AY320" s="262" t="s">
        <v>251</v>
      </c>
    </row>
    <row r="321" s="12" customFormat="1">
      <c r="A321" s="12"/>
      <c r="B321" s="242"/>
      <c r="C321" s="243"/>
      <c r="D321" s="234" t="s">
        <v>276</v>
      </c>
      <c r="E321" s="244" t="s">
        <v>4056</v>
      </c>
      <c r="F321" s="245" t="s">
        <v>4057</v>
      </c>
      <c r="G321" s="243"/>
      <c r="H321" s="246">
        <v>1023</v>
      </c>
      <c r="I321" s="247"/>
      <c r="J321" s="243"/>
      <c r="K321" s="243"/>
      <c r="L321" s="248"/>
      <c r="M321" s="249"/>
      <c r="N321" s="250"/>
      <c r="O321" s="250"/>
      <c r="P321" s="250"/>
      <c r="Q321" s="250"/>
      <c r="R321" s="250"/>
      <c r="S321" s="250"/>
      <c r="T321" s="251"/>
      <c r="U321" s="12"/>
      <c r="V321" s="12"/>
      <c r="W321" s="12"/>
      <c r="X321" s="12"/>
      <c r="Y321" s="12"/>
      <c r="Z321" s="12"/>
      <c r="AA321" s="12"/>
      <c r="AB321" s="12"/>
      <c r="AC321" s="12"/>
      <c r="AD321" s="12"/>
      <c r="AE321" s="12"/>
      <c r="AT321" s="252" t="s">
        <v>276</v>
      </c>
      <c r="AU321" s="252" t="s">
        <v>84</v>
      </c>
      <c r="AV321" s="12" t="s">
        <v>86</v>
      </c>
      <c r="AW321" s="12" t="s">
        <v>32</v>
      </c>
      <c r="AX321" s="12" t="s">
        <v>84</v>
      </c>
      <c r="AY321" s="252" t="s">
        <v>251</v>
      </c>
    </row>
    <row r="322" s="2" customFormat="1" ht="37.8" customHeight="1">
      <c r="A322" s="38"/>
      <c r="B322" s="39"/>
      <c r="C322" s="220" t="s">
        <v>994</v>
      </c>
      <c r="D322" s="220" t="s">
        <v>255</v>
      </c>
      <c r="E322" s="221" t="s">
        <v>4058</v>
      </c>
      <c r="F322" s="222" t="s">
        <v>4059</v>
      </c>
      <c r="G322" s="223" t="s">
        <v>1622</v>
      </c>
      <c r="H322" s="224">
        <v>1</v>
      </c>
      <c r="I322" s="225"/>
      <c r="J322" s="226">
        <f>ROUND(I322*H322,2)</f>
        <v>0</v>
      </c>
      <c r="K322" s="227"/>
      <c r="L322" s="44"/>
      <c r="M322" s="228" t="s">
        <v>1</v>
      </c>
      <c r="N322" s="229" t="s">
        <v>41</v>
      </c>
      <c r="O322" s="91"/>
      <c r="P322" s="230">
        <f>O322*H322</f>
        <v>0</v>
      </c>
      <c r="Q322" s="230">
        <v>0.026509999999999999</v>
      </c>
      <c r="R322" s="230">
        <f>Q322*H322</f>
        <v>0.026509999999999999</v>
      </c>
      <c r="S322" s="230">
        <v>0</v>
      </c>
      <c r="T322" s="231">
        <f>S322*H322</f>
        <v>0</v>
      </c>
      <c r="U322" s="38"/>
      <c r="V322" s="38"/>
      <c r="W322" s="38"/>
      <c r="X322" s="38"/>
      <c r="Y322" s="38"/>
      <c r="Z322" s="38"/>
      <c r="AA322" s="38"/>
      <c r="AB322" s="38"/>
      <c r="AC322" s="38"/>
      <c r="AD322" s="38"/>
      <c r="AE322" s="38"/>
      <c r="AR322" s="232" t="s">
        <v>254</v>
      </c>
      <c r="AT322" s="232" t="s">
        <v>255</v>
      </c>
      <c r="AU322" s="232" t="s">
        <v>84</v>
      </c>
      <c r="AY322" s="17" t="s">
        <v>251</v>
      </c>
      <c r="BE322" s="233">
        <f>IF(N322="základní",J322,0)</f>
        <v>0</v>
      </c>
      <c r="BF322" s="233">
        <f>IF(N322="snížená",J322,0)</f>
        <v>0</v>
      </c>
      <c r="BG322" s="233">
        <f>IF(N322="zákl. přenesená",J322,0)</f>
        <v>0</v>
      </c>
      <c r="BH322" s="233">
        <f>IF(N322="sníž. přenesená",J322,0)</f>
        <v>0</v>
      </c>
      <c r="BI322" s="233">
        <f>IF(N322="nulová",J322,0)</f>
        <v>0</v>
      </c>
      <c r="BJ322" s="17" t="s">
        <v>84</v>
      </c>
      <c r="BK322" s="233">
        <f>ROUND(I322*H322,2)</f>
        <v>0</v>
      </c>
      <c r="BL322" s="17" t="s">
        <v>254</v>
      </c>
      <c r="BM322" s="232" t="s">
        <v>4060</v>
      </c>
    </row>
    <row r="323" s="2" customFormat="1">
      <c r="A323" s="38"/>
      <c r="B323" s="39"/>
      <c r="C323" s="40"/>
      <c r="D323" s="234" t="s">
        <v>260</v>
      </c>
      <c r="E323" s="40"/>
      <c r="F323" s="235" t="s">
        <v>4061</v>
      </c>
      <c r="G323" s="40"/>
      <c r="H323" s="40"/>
      <c r="I323" s="236"/>
      <c r="J323" s="40"/>
      <c r="K323" s="40"/>
      <c r="L323" s="44"/>
      <c r="M323" s="237"/>
      <c r="N323" s="238"/>
      <c r="O323" s="91"/>
      <c r="P323" s="91"/>
      <c r="Q323" s="91"/>
      <c r="R323" s="91"/>
      <c r="S323" s="91"/>
      <c r="T323" s="92"/>
      <c r="U323" s="38"/>
      <c r="V323" s="38"/>
      <c r="W323" s="38"/>
      <c r="X323" s="38"/>
      <c r="Y323" s="38"/>
      <c r="Z323" s="38"/>
      <c r="AA323" s="38"/>
      <c r="AB323" s="38"/>
      <c r="AC323" s="38"/>
      <c r="AD323" s="38"/>
      <c r="AE323" s="38"/>
      <c r="AT323" s="17" t="s">
        <v>260</v>
      </c>
      <c r="AU323" s="17" t="s">
        <v>84</v>
      </c>
    </row>
    <row r="324" s="2" customFormat="1">
      <c r="A324" s="38"/>
      <c r="B324" s="39"/>
      <c r="C324" s="40"/>
      <c r="D324" s="240" t="s">
        <v>274</v>
      </c>
      <c r="E324" s="40"/>
      <c r="F324" s="241" t="s">
        <v>4062</v>
      </c>
      <c r="G324" s="40"/>
      <c r="H324" s="40"/>
      <c r="I324" s="236"/>
      <c r="J324" s="40"/>
      <c r="K324" s="40"/>
      <c r="L324" s="44"/>
      <c r="M324" s="237"/>
      <c r="N324" s="238"/>
      <c r="O324" s="91"/>
      <c r="P324" s="91"/>
      <c r="Q324" s="91"/>
      <c r="R324" s="91"/>
      <c r="S324" s="91"/>
      <c r="T324" s="92"/>
      <c r="U324" s="38"/>
      <c r="V324" s="38"/>
      <c r="W324" s="38"/>
      <c r="X324" s="38"/>
      <c r="Y324" s="38"/>
      <c r="Z324" s="38"/>
      <c r="AA324" s="38"/>
      <c r="AB324" s="38"/>
      <c r="AC324" s="38"/>
      <c r="AD324" s="38"/>
      <c r="AE324" s="38"/>
      <c r="AT324" s="17" t="s">
        <v>274</v>
      </c>
      <c r="AU324" s="17" t="s">
        <v>84</v>
      </c>
    </row>
    <row r="325" s="13" customFormat="1">
      <c r="A325" s="13"/>
      <c r="B325" s="253"/>
      <c r="C325" s="254"/>
      <c r="D325" s="234" t="s">
        <v>276</v>
      </c>
      <c r="E325" s="255" t="s">
        <v>1</v>
      </c>
      <c r="F325" s="256" t="s">
        <v>3869</v>
      </c>
      <c r="G325" s="254"/>
      <c r="H325" s="255" t="s">
        <v>1</v>
      </c>
      <c r="I325" s="257"/>
      <c r="J325" s="254"/>
      <c r="K325" s="254"/>
      <c r="L325" s="258"/>
      <c r="M325" s="259"/>
      <c r="N325" s="260"/>
      <c r="O325" s="260"/>
      <c r="P325" s="260"/>
      <c r="Q325" s="260"/>
      <c r="R325" s="260"/>
      <c r="S325" s="260"/>
      <c r="T325" s="261"/>
      <c r="U325" s="13"/>
      <c r="V325" s="13"/>
      <c r="W325" s="13"/>
      <c r="X325" s="13"/>
      <c r="Y325" s="13"/>
      <c r="Z325" s="13"/>
      <c r="AA325" s="13"/>
      <c r="AB325" s="13"/>
      <c r="AC325" s="13"/>
      <c r="AD325" s="13"/>
      <c r="AE325" s="13"/>
      <c r="AT325" s="262" t="s">
        <v>276</v>
      </c>
      <c r="AU325" s="262" t="s">
        <v>84</v>
      </c>
      <c r="AV325" s="13" t="s">
        <v>84</v>
      </c>
      <c r="AW325" s="13" t="s">
        <v>32</v>
      </c>
      <c r="AX325" s="13" t="s">
        <v>76</v>
      </c>
      <c r="AY325" s="262" t="s">
        <v>251</v>
      </c>
    </row>
    <row r="326" s="12" customFormat="1">
      <c r="A326" s="12"/>
      <c r="B326" s="242"/>
      <c r="C326" s="243"/>
      <c r="D326" s="234" t="s">
        <v>276</v>
      </c>
      <c r="E326" s="244" t="s">
        <v>4063</v>
      </c>
      <c r="F326" s="245" t="s">
        <v>84</v>
      </c>
      <c r="G326" s="243"/>
      <c r="H326" s="246">
        <v>1</v>
      </c>
      <c r="I326" s="247"/>
      <c r="J326" s="243"/>
      <c r="K326" s="243"/>
      <c r="L326" s="248"/>
      <c r="M326" s="249"/>
      <c r="N326" s="250"/>
      <c r="O326" s="250"/>
      <c r="P326" s="250"/>
      <c r="Q326" s="250"/>
      <c r="R326" s="250"/>
      <c r="S326" s="250"/>
      <c r="T326" s="251"/>
      <c r="U326" s="12"/>
      <c r="V326" s="12"/>
      <c r="W326" s="12"/>
      <c r="X326" s="12"/>
      <c r="Y326" s="12"/>
      <c r="Z326" s="12"/>
      <c r="AA326" s="12"/>
      <c r="AB326" s="12"/>
      <c r="AC326" s="12"/>
      <c r="AD326" s="12"/>
      <c r="AE326" s="12"/>
      <c r="AT326" s="252" t="s">
        <v>276</v>
      </c>
      <c r="AU326" s="252" t="s">
        <v>84</v>
      </c>
      <c r="AV326" s="12" t="s">
        <v>86</v>
      </c>
      <c r="AW326" s="12" t="s">
        <v>32</v>
      </c>
      <c r="AX326" s="12" t="s">
        <v>84</v>
      </c>
      <c r="AY326" s="252" t="s">
        <v>251</v>
      </c>
    </row>
    <row r="327" s="2" customFormat="1" ht="24.15" customHeight="1">
      <c r="A327" s="38"/>
      <c r="B327" s="39"/>
      <c r="C327" s="292" t="s">
        <v>1000</v>
      </c>
      <c r="D327" s="292" t="s">
        <v>1133</v>
      </c>
      <c r="E327" s="293" t="s">
        <v>4064</v>
      </c>
      <c r="F327" s="294" t="s">
        <v>4065</v>
      </c>
      <c r="G327" s="295" t="s">
        <v>1622</v>
      </c>
      <c r="H327" s="296">
        <v>1</v>
      </c>
      <c r="I327" s="297"/>
      <c r="J327" s="298">
        <f>ROUND(I327*H327,2)</f>
        <v>0</v>
      </c>
      <c r="K327" s="299"/>
      <c r="L327" s="300"/>
      <c r="M327" s="301" t="s">
        <v>1</v>
      </c>
      <c r="N327" s="302" t="s">
        <v>41</v>
      </c>
      <c r="O327" s="91"/>
      <c r="P327" s="230">
        <f>O327*H327</f>
        <v>0</v>
      </c>
      <c r="Q327" s="230">
        <v>18.550000000000001</v>
      </c>
      <c r="R327" s="230">
        <f>Q327*H327</f>
        <v>18.550000000000001</v>
      </c>
      <c r="S327" s="230">
        <v>0</v>
      </c>
      <c r="T327" s="231">
        <f>S327*H327</f>
        <v>0</v>
      </c>
      <c r="U327" s="38"/>
      <c r="V327" s="38"/>
      <c r="W327" s="38"/>
      <c r="X327" s="38"/>
      <c r="Y327" s="38"/>
      <c r="Z327" s="38"/>
      <c r="AA327" s="38"/>
      <c r="AB327" s="38"/>
      <c r="AC327" s="38"/>
      <c r="AD327" s="38"/>
      <c r="AE327" s="38"/>
      <c r="AR327" s="232" t="s">
        <v>299</v>
      </c>
      <c r="AT327" s="232" t="s">
        <v>1133</v>
      </c>
      <c r="AU327" s="232" t="s">
        <v>84</v>
      </c>
      <c r="AY327" s="17" t="s">
        <v>251</v>
      </c>
      <c r="BE327" s="233">
        <f>IF(N327="základní",J327,0)</f>
        <v>0</v>
      </c>
      <c r="BF327" s="233">
        <f>IF(N327="snížená",J327,0)</f>
        <v>0</v>
      </c>
      <c r="BG327" s="233">
        <f>IF(N327="zákl. přenesená",J327,0)</f>
        <v>0</v>
      </c>
      <c r="BH327" s="233">
        <f>IF(N327="sníž. přenesená",J327,0)</f>
        <v>0</v>
      </c>
      <c r="BI327" s="233">
        <f>IF(N327="nulová",J327,0)</f>
        <v>0</v>
      </c>
      <c r="BJ327" s="17" t="s">
        <v>84</v>
      </c>
      <c r="BK327" s="233">
        <f>ROUND(I327*H327,2)</f>
        <v>0</v>
      </c>
      <c r="BL327" s="17" t="s">
        <v>254</v>
      </c>
      <c r="BM327" s="232" t="s">
        <v>4066</v>
      </c>
    </row>
    <row r="328" s="2" customFormat="1">
      <c r="A328" s="38"/>
      <c r="B328" s="39"/>
      <c r="C328" s="40"/>
      <c r="D328" s="234" t="s">
        <v>260</v>
      </c>
      <c r="E328" s="40"/>
      <c r="F328" s="235" t="s">
        <v>4065</v>
      </c>
      <c r="G328" s="40"/>
      <c r="H328" s="40"/>
      <c r="I328" s="236"/>
      <c r="J328" s="40"/>
      <c r="K328" s="40"/>
      <c r="L328" s="44"/>
      <c r="M328" s="237"/>
      <c r="N328" s="238"/>
      <c r="O328" s="91"/>
      <c r="P328" s="91"/>
      <c r="Q328" s="91"/>
      <c r="R328" s="91"/>
      <c r="S328" s="91"/>
      <c r="T328" s="92"/>
      <c r="U328" s="38"/>
      <c r="V328" s="38"/>
      <c r="W328" s="38"/>
      <c r="X328" s="38"/>
      <c r="Y328" s="38"/>
      <c r="Z328" s="38"/>
      <c r="AA328" s="38"/>
      <c r="AB328" s="38"/>
      <c r="AC328" s="38"/>
      <c r="AD328" s="38"/>
      <c r="AE328" s="38"/>
      <c r="AT328" s="17" t="s">
        <v>260</v>
      </c>
      <c r="AU328" s="17" t="s">
        <v>84</v>
      </c>
    </row>
    <row r="329" s="12" customFormat="1">
      <c r="A329" s="12"/>
      <c r="B329" s="242"/>
      <c r="C329" s="243"/>
      <c r="D329" s="234" t="s">
        <v>276</v>
      </c>
      <c r="E329" s="244" t="s">
        <v>4067</v>
      </c>
      <c r="F329" s="245" t="s">
        <v>84</v>
      </c>
      <c r="G329" s="243"/>
      <c r="H329" s="246">
        <v>1</v>
      </c>
      <c r="I329" s="247"/>
      <c r="J329" s="243"/>
      <c r="K329" s="243"/>
      <c r="L329" s="248"/>
      <c r="M329" s="249"/>
      <c r="N329" s="250"/>
      <c r="O329" s="250"/>
      <c r="P329" s="250"/>
      <c r="Q329" s="250"/>
      <c r="R329" s="250"/>
      <c r="S329" s="250"/>
      <c r="T329" s="251"/>
      <c r="U329" s="12"/>
      <c r="V329" s="12"/>
      <c r="W329" s="12"/>
      <c r="X329" s="12"/>
      <c r="Y329" s="12"/>
      <c r="Z329" s="12"/>
      <c r="AA329" s="12"/>
      <c r="AB329" s="12"/>
      <c r="AC329" s="12"/>
      <c r="AD329" s="12"/>
      <c r="AE329" s="12"/>
      <c r="AT329" s="252" t="s">
        <v>276</v>
      </c>
      <c r="AU329" s="252" t="s">
        <v>84</v>
      </c>
      <c r="AV329" s="12" t="s">
        <v>86</v>
      </c>
      <c r="AW329" s="12" t="s">
        <v>32</v>
      </c>
      <c r="AX329" s="12" t="s">
        <v>84</v>
      </c>
      <c r="AY329" s="252" t="s">
        <v>251</v>
      </c>
    </row>
    <row r="330" s="2" customFormat="1" ht="24.15" customHeight="1">
      <c r="A330" s="38"/>
      <c r="B330" s="39"/>
      <c r="C330" s="220" t="s">
        <v>747</v>
      </c>
      <c r="D330" s="220" t="s">
        <v>255</v>
      </c>
      <c r="E330" s="221" t="s">
        <v>4068</v>
      </c>
      <c r="F330" s="222" t="s">
        <v>4069</v>
      </c>
      <c r="G330" s="223" t="s">
        <v>1622</v>
      </c>
      <c r="H330" s="224">
        <v>1</v>
      </c>
      <c r="I330" s="225"/>
      <c r="J330" s="226">
        <f>ROUND(I330*H330,2)</f>
        <v>0</v>
      </c>
      <c r="K330" s="227"/>
      <c r="L330" s="44"/>
      <c r="M330" s="228" t="s">
        <v>1</v>
      </c>
      <c r="N330" s="229" t="s">
        <v>41</v>
      </c>
      <c r="O330" s="91"/>
      <c r="P330" s="230">
        <f>O330*H330</f>
        <v>0</v>
      </c>
      <c r="Q330" s="230">
        <v>0</v>
      </c>
      <c r="R330" s="230">
        <f>Q330*H330</f>
        <v>0</v>
      </c>
      <c r="S330" s="230">
        <v>0</v>
      </c>
      <c r="T330" s="231">
        <f>S330*H330</f>
        <v>0</v>
      </c>
      <c r="U330" s="38"/>
      <c r="V330" s="38"/>
      <c r="W330" s="38"/>
      <c r="X330" s="38"/>
      <c r="Y330" s="38"/>
      <c r="Z330" s="38"/>
      <c r="AA330" s="38"/>
      <c r="AB330" s="38"/>
      <c r="AC330" s="38"/>
      <c r="AD330" s="38"/>
      <c r="AE330" s="38"/>
      <c r="AR330" s="232" t="s">
        <v>254</v>
      </c>
      <c r="AT330" s="232" t="s">
        <v>255</v>
      </c>
      <c r="AU330" s="232" t="s">
        <v>84</v>
      </c>
      <c r="AY330" s="17" t="s">
        <v>251</v>
      </c>
      <c r="BE330" s="233">
        <f>IF(N330="základní",J330,0)</f>
        <v>0</v>
      </c>
      <c r="BF330" s="233">
        <f>IF(N330="snížená",J330,0)</f>
        <v>0</v>
      </c>
      <c r="BG330" s="233">
        <f>IF(N330="zákl. přenesená",J330,0)</f>
        <v>0</v>
      </c>
      <c r="BH330" s="233">
        <f>IF(N330="sníž. přenesená",J330,0)</f>
        <v>0</v>
      </c>
      <c r="BI330" s="233">
        <f>IF(N330="nulová",J330,0)</f>
        <v>0</v>
      </c>
      <c r="BJ330" s="17" t="s">
        <v>84</v>
      </c>
      <c r="BK330" s="233">
        <f>ROUND(I330*H330,2)</f>
        <v>0</v>
      </c>
      <c r="BL330" s="17" t="s">
        <v>254</v>
      </c>
      <c r="BM330" s="232" t="s">
        <v>4070</v>
      </c>
    </row>
    <row r="331" s="2" customFormat="1">
      <c r="A331" s="38"/>
      <c r="B331" s="39"/>
      <c r="C331" s="40"/>
      <c r="D331" s="234" t="s">
        <v>260</v>
      </c>
      <c r="E331" s="40"/>
      <c r="F331" s="235" t="s">
        <v>4071</v>
      </c>
      <c r="G331" s="40"/>
      <c r="H331" s="40"/>
      <c r="I331" s="236"/>
      <c r="J331" s="40"/>
      <c r="K331" s="40"/>
      <c r="L331" s="44"/>
      <c r="M331" s="237"/>
      <c r="N331" s="238"/>
      <c r="O331" s="91"/>
      <c r="P331" s="91"/>
      <c r="Q331" s="91"/>
      <c r="R331" s="91"/>
      <c r="S331" s="91"/>
      <c r="T331" s="92"/>
      <c r="U331" s="38"/>
      <c r="V331" s="38"/>
      <c r="W331" s="38"/>
      <c r="X331" s="38"/>
      <c r="Y331" s="38"/>
      <c r="Z331" s="38"/>
      <c r="AA331" s="38"/>
      <c r="AB331" s="38"/>
      <c r="AC331" s="38"/>
      <c r="AD331" s="38"/>
      <c r="AE331" s="38"/>
      <c r="AT331" s="17" t="s">
        <v>260</v>
      </c>
      <c r="AU331" s="17" t="s">
        <v>84</v>
      </c>
    </row>
    <row r="332" s="2" customFormat="1">
      <c r="A332" s="38"/>
      <c r="B332" s="39"/>
      <c r="C332" s="40"/>
      <c r="D332" s="240" t="s">
        <v>274</v>
      </c>
      <c r="E332" s="40"/>
      <c r="F332" s="241" t="s">
        <v>4072</v>
      </c>
      <c r="G332" s="40"/>
      <c r="H332" s="40"/>
      <c r="I332" s="236"/>
      <c r="J332" s="40"/>
      <c r="K332" s="40"/>
      <c r="L332" s="44"/>
      <c r="M332" s="237"/>
      <c r="N332" s="238"/>
      <c r="O332" s="91"/>
      <c r="P332" s="91"/>
      <c r="Q332" s="91"/>
      <c r="R332" s="91"/>
      <c r="S332" s="91"/>
      <c r="T332" s="92"/>
      <c r="U332" s="38"/>
      <c r="V332" s="38"/>
      <c r="W332" s="38"/>
      <c r="X332" s="38"/>
      <c r="Y332" s="38"/>
      <c r="Z332" s="38"/>
      <c r="AA332" s="38"/>
      <c r="AB332" s="38"/>
      <c r="AC332" s="38"/>
      <c r="AD332" s="38"/>
      <c r="AE332" s="38"/>
      <c r="AT332" s="17" t="s">
        <v>274</v>
      </c>
      <c r="AU332" s="17" t="s">
        <v>84</v>
      </c>
    </row>
    <row r="333" s="13" customFormat="1">
      <c r="A333" s="13"/>
      <c r="B333" s="253"/>
      <c r="C333" s="254"/>
      <c r="D333" s="234" t="s">
        <v>276</v>
      </c>
      <c r="E333" s="255" t="s">
        <v>1</v>
      </c>
      <c r="F333" s="256" t="s">
        <v>3869</v>
      </c>
      <c r="G333" s="254"/>
      <c r="H333" s="255" t="s">
        <v>1</v>
      </c>
      <c r="I333" s="257"/>
      <c r="J333" s="254"/>
      <c r="K333" s="254"/>
      <c r="L333" s="258"/>
      <c r="M333" s="259"/>
      <c r="N333" s="260"/>
      <c r="O333" s="260"/>
      <c r="P333" s="260"/>
      <c r="Q333" s="260"/>
      <c r="R333" s="260"/>
      <c r="S333" s="260"/>
      <c r="T333" s="261"/>
      <c r="U333" s="13"/>
      <c r="V333" s="13"/>
      <c r="W333" s="13"/>
      <c r="X333" s="13"/>
      <c r="Y333" s="13"/>
      <c r="Z333" s="13"/>
      <c r="AA333" s="13"/>
      <c r="AB333" s="13"/>
      <c r="AC333" s="13"/>
      <c r="AD333" s="13"/>
      <c r="AE333" s="13"/>
      <c r="AT333" s="262" t="s">
        <v>276</v>
      </c>
      <c r="AU333" s="262" t="s">
        <v>84</v>
      </c>
      <c r="AV333" s="13" t="s">
        <v>84</v>
      </c>
      <c r="AW333" s="13" t="s">
        <v>32</v>
      </c>
      <c r="AX333" s="13" t="s">
        <v>76</v>
      </c>
      <c r="AY333" s="262" t="s">
        <v>251</v>
      </c>
    </row>
    <row r="334" s="12" customFormat="1">
      <c r="A334" s="12"/>
      <c r="B334" s="242"/>
      <c r="C334" s="243"/>
      <c r="D334" s="234" t="s">
        <v>276</v>
      </c>
      <c r="E334" s="244" t="s">
        <v>4073</v>
      </c>
      <c r="F334" s="245" t="s">
        <v>84</v>
      </c>
      <c r="G334" s="243"/>
      <c r="H334" s="246">
        <v>1</v>
      </c>
      <c r="I334" s="247"/>
      <c r="J334" s="243"/>
      <c r="K334" s="243"/>
      <c r="L334" s="248"/>
      <c r="M334" s="249"/>
      <c r="N334" s="250"/>
      <c r="O334" s="250"/>
      <c r="P334" s="250"/>
      <c r="Q334" s="250"/>
      <c r="R334" s="250"/>
      <c r="S334" s="250"/>
      <c r="T334" s="251"/>
      <c r="U334" s="12"/>
      <c r="V334" s="12"/>
      <c r="W334" s="12"/>
      <c r="X334" s="12"/>
      <c r="Y334" s="12"/>
      <c r="Z334" s="12"/>
      <c r="AA334" s="12"/>
      <c r="AB334" s="12"/>
      <c r="AC334" s="12"/>
      <c r="AD334" s="12"/>
      <c r="AE334" s="12"/>
      <c r="AT334" s="252" t="s">
        <v>276</v>
      </c>
      <c r="AU334" s="252" t="s">
        <v>84</v>
      </c>
      <c r="AV334" s="12" t="s">
        <v>86</v>
      </c>
      <c r="AW334" s="12" t="s">
        <v>32</v>
      </c>
      <c r="AX334" s="12" t="s">
        <v>84</v>
      </c>
      <c r="AY334" s="252" t="s">
        <v>251</v>
      </c>
    </row>
    <row r="335" s="2" customFormat="1" ht="24.15" customHeight="1">
      <c r="A335" s="38"/>
      <c r="B335" s="39"/>
      <c r="C335" s="292" t="s">
        <v>1015</v>
      </c>
      <c r="D335" s="292" t="s">
        <v>1133</v>
      </c>
      <c r="E335" s="293" t="s">
        <v>4074</v>
      </c>
      <c r="F335" s="294" t="s">
        <v>4075</v>
      </c>
      <c r="G335" s="295" t="s">
        <v>1622</v>
      </c>
      <c r="H335" s="296">
        <v>1</v>
      </c>
      <c r="I335" s="297"/>
      <c r="J335" s="298">
        <f>ROUND(I335*H335,2)</f>
        <v>0</v>
      </c>
      <c r="K335" s="299"/>
      <c r="L335" s="300"/>
      <c r="M335" s="301" t="s">
        <v>1</v>
      </c>
      <c r="N335" s="302" t="s">
        <v>41</v>
      </c>
      <c r="O335" s="91"/>
      <c r="P335" s="230">
        <f>O335*H335</f>
        <v>0</v>
      </c>
      <c r="Q335" s="230">
        <v>10.779999999999999</v>
      </c>
      <c r="R335" s="230">
        <f>Q335*H335</f>
        <v>10.779999999999999</v>
      </c>
      <c r="S335" s="230">
        <v>0</v>
      </c>
      <c r="T335" s="231">
        <f>S335*H335</f>
        <v>0</v>
      </c>
      <c r="U335" s="38"/>
      <c r="V335" s="38"/>
      <c r="W335" s="38"/>
      <c r="X335" s="38"/>
      <c r="Y335" s="38"/>
      <c r="Z335" s="38"/>
      <c r="AA335" s="38"/>
      <c r="AB335" s="38"/>
      <c r="AC335" s="38"/>
      <c r="AD335" s="38"/>
      <c r="AE335" s="38"/>
      <c r="AR335" s="232" t="s">
        <v>299</v>
      </c>
      <c r="AT335" s="232" t="s">
        <v>1133</v>
      </c>
      <c r="AU335" s="232" t="s">
        <v>84</v>
      </c>
      <c r="AY335" s="17" t="s">
        <v>251</v>
      </c>
      <c r="BE335" s="233">
        <f>IF(N335="základní",J335,0)</f>
        <v>0</v>
      </c>
      <c r="BF335" s="233">
        <f>IF(N335="snížená",J335,0)</f>
        <v>0</v>
      </c>
      <c r="BG335" s="233">
        <f>IF(N335="zákl. přenesená",J335,0)</f>
        <v>0</v>
      </c>
      <c r="BH335" s="233">
        <f>IF(N335="sníž. přenesená",J335,0)</f>
        <v>0</v>
      </c>
      <c r="BI335" s="233">
        <f>IF(N335="nulová",J335,0)</f>
        <v>0</v>
      </c>
      <c r="BJ335" s="17" t="s">
        <v>84</v>
      </c>
      <c r="BK335" s="233">
        <f>ROUND(I335*H335,2)</f>
        <v>0</v>
      </c>
      <c r="BL335" s="17" t="s">
        <v>254</v>
      </c>
      <c r="BM335" s="232" t="s">
        <v>4076</v>
      </c>
    </row>
    <row r="336" s="2" customFormat="1">
      <c r="A336" s="38"/>
      <c r="B336" s="39"/>
      <c r="C336" s="40"/>
      <c r="D336" s="234" t="s">
        <v>260</v>
      </c>
      <c r="E336" s="40"/>
      <c r="F336" s="235" t="s">
        <v>4075</v>
      </c>
      <c r="G336" s="40"/>
      <c r="H336" s="40"/>
      <c r="I336" s="236"/>
      <c r="J336" s="40"/>
      <c r="K336" s="40"/>
      <c r="L336" s="44"/>
      <c r="M336" s="237"/>
      <c r="N336" s="238"/>
      <c r="O336" s="91"/>
      <c r="P336" s="91"/>
      <c r="Q336" s="91"/>
      <c r="R336" s="91"/>
      <c r="S336" s="91"/>
      <c r="T336" s="92"/>
      <c r="U336" s="38"/>
      <c r="V336" s="38"/>
      <c r="W336" s="38"/>
      <c r="X336" s="38"/>
      <c r="Y336" s="38"/>
      <c r="Z336" s="38"/>
      <c r="AA336" s="38"/>
      <c r="AB336" s="38"/>
      <c r="AC336" s="38"/>
      <c r="AD336" s="38"/>
      <c r="AE336" s="38"/>
      <c r="AT336" s="17" t="s">
        <v>260</v>
      </c>
      <c r="AU336" s="17" t="s">
        <v>84</v>
      </c>
    </row>
    <row r="337" s="2" customFormat="1">
      <c r="A337" s="38"/>
      <c r="B337" s="39"/>
      <c r="C337" s="40"/>
      <c r="D337" s="234" t="s">
        <v>262</v>
      </c>
      <c r="E337" s="40"/>
      <c r="F337" s="239" t="s">
        <v>4077</v>
      </c>
      <c r="G337" s="40"/>
      <c r="H337" s="40"/>
      <c r="I337" s="236"/>
      <c r="J337" s="40"/>
      <c r="K337" s="40"/>
      <c r="L337" s="44"/>
      <c r="M337" s="237"/>
      <c r="N337" s="238"/>
      <c r="O337" s="91"/>
      <c r="P337" s="91"/>
      <c r="Q337" s="91"/>
      <c r="R337" s="91"/>
      <c r="S337" s="91"/>
      <c r="T337" s="92"/>
      <c r="U337" s="38"/>
      <c r="V337" s="38"/>
      <c r="W337" s="38"/>
      <c r="X337" s="38"/>
      <c r="Y337" s="38"/>
      <c r="Z337" s="38"/>
      <c r="AA337" s="38"/>
      <c r="AB337" s="38"/>
      <c r="AC337" s="38"/>
      <c r="AD337" s="38"/>
      <c r="AE337" s="38"/>
      <c r="AT337" s="17" t="s">
        <v>262</v>
      </c>
      <c r="AU337" s="17" t="s">
        <v>84</v>
      </c>
    </row>
    <row r="338" s="12" customFormat="1">
      <c r="A338" s="12"/>
      <c r="B338" s="242"/>
      <c r="C338" s="243"/>
      <c r="D338" s="234" t="s">
        <v>276</v>
      </c>
      <c r="E338" s="244" t="s">
        <v>4078</v>
      </c>
      <c r="F338" s="245" t="s">
        <v>84</v>
      </c>
      <c r="G338" s="243"/>
      <c r="H338" s="246">
        <v>1</v>
      </c>
      <c r="I338" s="247"/>
      <c r="J338" s="243"/>
      <c r="K338" s="243"/>
      <c r="L338" s="248"/>
      <c r="M338" s="249"/>
      <c r="N338" s="250"/>
      <c r="O338" s="250"/>
      <c r="P338" s="250"/>
      <c r="Q338" s="250"/>
      <c r="R338" s="250"/>
      <c r="S338" s="250"/>
      <c r="T338" s="251"/>
      <c r="U338" s="12"/>
      <c r="V338" s="12"/>
      <c r="W338" s="12"/>
      <c r="X338" s="12"/>
      <c r="Y338" s="12"/>
      <c r="Z338" s="12"/>
      <c r="AA338" s="12"/>
      <c r="AB338" s="12"/>
      <c r="AC338" s="12"/>
      <c r="AD338" s="12"/>
      <c r="AE338" s="12"/>
      <c r="AT338" s="252" t="s">
        <v>276</v>
      </c>
      <c r="AU338" s="252" t="s">
        <v>84</v>
      </c>
      <c r="AV338" s="12" t="s">
        <v>86</v>
      </c>
      <c r="AW338" s="12" t="s">
        <v>32</v>
      </c>
      <c r="AX338" s="12" t="s">
        <v>84</v>
      </c>
      <c r="AY338" s="252" t="s">
        <v>251</v>
      </c>
    </row>
    <row r="339" s="2" customFormat="1" ht="21.75" customHeight="1">
      <c r="A339" s="38"/>
      <c r="B339" s="39"/>
      <c r="C339" s="292" t="s">
        <v>1023</v>
      </c>
      <c r="D339" s="292" t="s">
        <v>1133</v>
      </c>
      <c r="E339" s="293" t="s">
        <v>4079</v>
      </c>
      <c r="F339" s="294" t="s">
        <v>4080</v>
      </c>
      <c r="G339" s="295" t="s">
        <v>1133</v>
      </c>
      <c r="H339" s="296">
        <v>1</v>
      </c>
      <c r="I339" s="297"/>
      <c r="J339" s="298">
        <f>ROUND(I339*H339,2)</f>
        <v>0</v>
      </c>
      <c r="K339" s="299"/>
      <c r="L339" s="300"/>
      <c r="M339" s="301" t="s">
        <v>1</v>
      </c>
      <c r="N339" s="302" t="s">
        <v>41</v>
      </c>
      <c r="O339" s="91"/>
      <c r="P339" s="230">
        <f>O339*H339</f>
        <v>0</v>
      </c>
      <c r="Q339" s="230">
        <v>0.0061000000000000004</v>
      </c>
      <c r="R339" s="230">
        <f>Q339*H339</f>
        <v>0.0061000000000000004</v>
      </c>
      <c r="S339" s="230">
        <v>0</v>
      </c>
      <c r="T339" s="231">
        <f>S339*H339</f>
        <v>0</v>
      </c>
      <c r="U339" s="38"/>
      <c r="V339" s="38"/>
      <c r="W339" s="38"/>
      <c r="X339" s="38"/>
      <c r="Y339" s="38"/>
      <c r="Z339" s="38"/>
      <c r="AA339" s="38"/>
      <c r="AB339" s="38"/>
      <c r="AC339" s="38"/>
      <c r="AD339" s="38"/>
      <c r="AE339" s="38"/>
      <c r="AR339" s="232" t="s">
        <v>299</v>
      </c>
      <c r="AT339" s="232" t="s">
        <v>1133</v>
      </c>
      <c r="AU339" s="232" t="s">
        <v>84</v>
      </c>
      <c r="AY339" s="17" t="s">
        <v>251</v>
      </c>
      <c r="BE339" s="233">
        <f>IF(N339="základní",J339,0)</f>
        <v>0</v>
      </c>
      <c r="BF339" s="233">
        <f>IF(N339="snížená",J339,0)</f>
        <v>0</v>
      </c>
      <c r="BG339" s="233">
        <f>IF(N339="zákl. přenesená",J339,0)</f>
        <v>0</v>
      </c>
      <c r="BH339" s="233">
        <f>IF(N339="sníž. přenesená",J339,0)</f>
        <v>0</v>
      </c>
      <c r="BI339" s="233">
        <f>IF(N339="nulová",J339,0)</f>
        <v>0</v>
      </c>
      <c r="BJ339" s="17" t="s">
        <v>84</v>
      </c>
      <c r="BK339" s="233">
        <f>ROUND(I339*H339,2)</f>
        <v>0</v>
      </c>
      <c r="BL339" s="17" t="s">
        <v>254</v>
      </c>
      <c r="BM339" s="232" t="s">
        <v>4081</v>
      </c>
    </row>
    <row r="340" s="2" customFormat="1">
      <c r="A340" s="38"/>
      <c r="B340" s="39"/>
      <c r="C340" s="40"/>
      <c r="D340" s="234" t="s">
        <v>260</v>
      </c>
      <c r="E340" s="40"/>
      <c r="F340" s="235" t="s">
        <v>4080</v>
      </c>
      <c r="G340" s="40"/>
      <c r="H340" s="40"/>
      <c r="I340" s="236"/>
      <c r="J340" s="40"/>
      <c r="K340" s="40"/>
      <c r="L340" s="44"/>
      <c r="M340" s="237"/>
      <c r="N340" s="238"/>
      <c r="O340" s="91"/>
      <c r="P340" s="91"/>
      <c r="Q340" s="91"/>
      <c r="R340" s="91"/>
      <c r="S340" s="91"/>
      <c r="T340" s="92"/>
      <c r="U340" s="38"/>
      <c r="V340" s="38"/>
      <c r="W340" s="38"/>
      <c r="X340" s="38"/>
      <c r="Y340" s="38"/>
      <c r="Z340" s="38"/>
      <c r="AA340" s="38"/>
      <c r="AB340" s="38"/>
      <c r="AC340" s="38"/>
      <c r="AD340" s="38"/>
      <c r="AE340" s="38"/>
      <c r="AT340" s="17" t="s">
        <v>260</v>
      </c>
      <c r="AU340" s="17" t="s">
        <v>84</v>
      </c>
    </row>
    <row r="341" s="12" customFormat="1">
      <c r="A341" s="12"/>
      <c r="B341" s="242"/>
      <c r="C341" s="243"/>
      <c r="D341" s="234" t="s">
        <v>276</v>
      </c>
      <c r="E341" s="244" t="s">
        <v>4082</v>
      </c>
      <c r="F341" s="245" t="s">
        <v>84</v>
      </c>
      <c r="G341" s="243"/>
      <c r="H341" s="246">
        <v>1</v>
      </c>
      <c r="I341" s="247"/>
      <c r="J341" s="243"/>
      <c r="K341" s="243"/>
      <c r="L341" s="248"/>
      <c r="M341" s="249"/>
      <c r="N341" s="250"/>
      <c r="O341" s="250"/>
      <c r="P341" s="250"/>
      <c r="Q341" s="250"/>
      <c r="R341" s="250"/>
      <c r="S341" s="250"/>
      <c r="T341" s="251"/>
      <c r="U341" s="12"/>
      <c r="V341" s="12"/>
      <c r="W341" s="12"/>
      <c r="X341" s="12"/>
      <c r="Y341" s="12"/>
      <c r="Z341" s="12"/>
      <c r="AA341" s="12"/>
      <c r="AB341" s="12"/>
      <c r="AC341" s="12"/>
      <c r="AD341" s="12"/>
      <c r="AE341" s="12"/>
      <c r="AT341" s="252" t="s">
        <v>276</v>
      </c>
      <c r="AU341" s="252" t="s">
        <v>84</v>
      </c>
      <c r="AV341" s="12" t="s">
        <v>86</v>
      </c>
      <c r="AW341" s="12" t="s">
        <v>32</v>
      </c>
      <c r="AX341" s="12" t="s">
        <v>84</v>
      </c>
      <c r="AY341" s="252" t="s">
        <v>251</v>
      </c>
    </row>
    <row r="342" s="2" customFormat="1" ht="24.15" customHeight="1">
      <c r="A342" s="38"/>
      <c r="B342" s="39"/>
      <c r="C342" s="220" t="s">
        <v>1030</v>
      </c>
      <c r="D342" s="220" t="s">
        <v>255</v>
      </c>
      <c r="E342" s="221" t="s">
        <v>4083</v>
      </c>
      <c r="F342" s="222" t="s">
        <v>4084</v>
      </c>
      <c r="G342" s="223" t="s">
        <v>1622</v>
      </c>
      <c r="H342" s="224">
        <v>1</v>
      </c>
      <c r="I342" s="225"/>
      <c r="J342" s="226">
        <f>ROUND(I342*H342,2)</f>
        <v>0</v>
      </c>
      <c r="K342" s="227"/>
      <c r="L342" s="44"/>
      <c r="M342" s="228" t="s">
        <v>1</v>
      </c>
      <c r="N342" s="229" t="s">
        <v>41</v>
      </c>
      <c r="O342" s="91"/>
      <c r="P342" s="230">
        <f>O342*H342</f>
        <v>0</v>
      </c>
      <c r="Q342" s="230">
        <v>0</v>
      </c>
      <c r="R342" s="230">
        <f>Q342*H342</f>
        <v>0</v>
      </c>
      <c r="S342" s="230">
        <v>0</v>
      </c>
      <c r="T342" s="231">
        <f>S342*H342</f>
        <v>0</v>
      </c>
      <c r="U342" s="38"/>
      <c r="V342" s="38"/>
      <c r="W342" s="38"/>
      <c r="X342" s="38"/>
      <c r="Y342" s="38"/>
      <c r="Z342" s="38"/>
      <c r="AA342" s="38"/>
      <c r="AB342" s="38"/>
      <c r="AC342" s="38"/>
      <c r="AD342" s="38"/>
      <c r="AE342" s="38"/>
      <c r="AR342" s="232" t="s">
        <v>254</v>
      </c>
      <c r="AT342" s="232" t="s">
        <v>255</v>
      </c>
      <c r="AU342" s="232" t="s">
        <v>84</v>
      </c>
      <c r="AY342" s="17" t="s">
        <v>251</v>
      </c>
      <c r="BE342" s="233">
        <f>IF(N342="základní",J342,0)</f>
        <v>0</v>
      </c>
      <c r="BF342" s="233">
        <f>IF(N342="snížená",J342,0)</f>
        <v>0</v>
      </c>
      <c r="BG342" s="233">
        <f>IF(N342="zákl. přenesená",J342,0)</f>
        <v>0</v>
      </c>
      <c r="BH342" s="233">
        <f>IF(N342="sníž. přenesená",J342,0)</f>
        <v>0</v>
      </c>
      <c r="BI342" s="233">
        <f>IF(N342="nulová",J342,0)</f>
        <v>0</v>
      </c>
      <c r="BJ342" s="17" t="s">
        <v>84</v>
      </c>
      <c r="BK342" s="233">
        <f>ROUND(I342*H342,2)</f>
        <v>0</v>
      </c>
      <c r="BL342" s="17" t="s">
        <v>254</v>
      </c>
      <c r="BM342" s="232" t="s">
        <v>4085</v>
      </c>
    </row>
    <row r="343" s="2" customFormat="1">
      <c r="A343" s="38"/>
      <c r="B343" s="39"/>
      <c r="C343" s="40"/>
      <c r="D343" s="234" t="s">
        <v>260</v>
      </c>
      <c r="E343" s="40"/>
      <c r="F343" s="235" t="s">
        <v>4086</v>
      </c>
      <c r="G343" s="40"/>
      <c r="H343" s="40"/>
      <c r="I343" s="236"/>
      <c r="J343" s="40"/>
      <c r="K343" s="40"/>
      <c r="L343" s="44"/>
      <c r="M343" s="237"/>
      <c r="N343" s="238"/>
      <c r="O343" s="91"/>
      <c r="P343" s="91"/>
      <c r="Q343" s="91"/>
      <c r="R343" s="91"/>
      <c r="S343" s="91"/>
      <c r="T343" s="92"/>
      <c r="U343" s="38"/>
      <c r="V343" s="38"/>
      <c r="W343" s="38"/>
      <c r="X343" s="38"/>
      <c r="Y343" s="38"/>
      <c r="Z343" s="38"/>
      <c r="AA343" s="38"/>
      <c r="AB343" s="38"/>
      <c r="AC343" s="38"/>
      <c r="AD343" s="38"/>
      <c r="AE343" s="38"/>
      <c r="AT343" s="17" t="s">
        <v>260</v>
      </c>
      <c r="AU343" s="17" t="s">
        <v>84</v>
      </c>
    </row>
    <row r="344" s="2" customFormat="1">
      <c r="A344" s="38"/>
      <c r="B344" s="39"/>
      <c r="C344" s="40"/>
      <c r="D344" s="240" t="s">
        <v>274</v>
      </c>
      <c r="E344" s="40"/>
      <c r="F344" s="241" t="s">
        <v>4087</v>
      </c>
      <c r="G344" s="40"/>
      <c r="H344" s="40"/>
      <c r="I344" s="236"/>
      <c r="J344" s="40"/>
      <c r="K344" s="40"/>
      <c r="L344" s="44"/>
      <c r="M344" s="237"/>
      <c r="N344" s="238"/>
      <c r="O344" s="91"/>
      <c r="P344" s="91"/>
      <c r="Q344" s="91"/>
      <c r="R344" s="91"/>
      <c r="S344" s="91"/>
      <c r="T344" s="92"/>
      <c r="U344" s="38"/>
      <c r="V344" s="38"/>
      <c r="W344" s="38"/>
      <c r="X344" s="38"/>
      <c r="Y344" s="38"/>
      <c r="Z344" s="38"/>
      <c r="AA344" s="38"/>
      <c r="AB344" s="38"/>
      <c r="AC344" s="38"/>
      <c r="AD344" s="38"/>
      <c r="AE344" s="38"/>
      <c r="AT344" s="17" t="s">
        <v>274</v>
      </c>
      <c r="AU344" s="17" t="s">
        <v>84</v>
      </c>
    </row>
    <row r="345" s="12" customFormat="1">
      <c r="A345" s="12"/>
      <c r="B345" s="242"/>
      <c r="C345" s="243"/>
      <c r="D345" s="234" t="s">
        <v>276</v>
      </c>
      <c r="E345" s="244" t="s">
        <v>4088</v>
      </c>
      <c r="F345" s="245" t="s">
        <v>84</v>
      </c>
      <c r="G345" s="243"/>
      <c r="H345" s="246">
        <v>1</v>
      </c>
      <c r="I345" s="247"/>
      <c r="J345" s="243"/>
      <c r="K345" s="243"/>
      <c r="L345" s="248"/>
      <c r="M345" s="249"/>
      <c r="N345" s="250"/>
      <c r="O345" s="250"/>
      <c r="P345" s="250"/>
      <c r="Q345" s="250"/>
      <c r="R345" s="250"/>
      <c r="S345" s="250"/>
      <c r="T345" s="251"/>
      <c r="U345" s="12"/>
      <c r="V345" s="12"/>
      <c r="W345" s="12"/>
      <c r="X345" s="12"/>
      <c r="Y345" s="12"/>
      <c r="Z345" s="12"/>
      <c r="AA345" s="12"/>
      <c r="AB345" s="12"/>
      <c r="AC345" s="12"/>
      <c r="AD345" s="12"/>
      <c r="AE345" s="12"/>
      <c r="AT345" s="252" t="s">
        <v>276</v>
      </c>
      <c r="AU345" s="252" t="s">
        <v>84</v>
      </c>
      <c r="AV345" s="12" t="s">
        <v>86</v>
      </c>
      <c r="AW345" s="12" t="s">
        <v>32</v>
      </c>
      <c r="AX345" s="12" t="s">
        <v>84</v>
      </c>
      <c r="AY345" s="252" t="s">
        <v>251</v>
      </c>
    </row>
    <row r="346" s="2" customFormat="1" ht="33" customHeight="1">
      <c r="A346" s="38"/>
      <c r="B346" s="39"/>
      <c r="C346" s="292" t="s">
        <v>1045</v>
      </c>
      <c r="D346" s="292" t="s">
        <v>1133</v>
      </c>
      <c r="E346" s="293" t="s">
        <v>4089</v>
      </c>
      <c r="F346" s="294" t="s">
        <v>4090</v>
      </c>
      <c r="G346" s="295" t="s">
        <v>1622</v>
      </c>
      <c r="H346" s="296">
        <v>1</v>
      </c>
      <c r="I346" s="297"/>
      <c r="J346" s="298">
        <f>ROUND(I346*H346,2)</f>
        <v>0</v>
      </c>
      <c r="K346" s="299"/>
      <c r="L346" s="300"/>
      <c r="M346" s="301" t="s">
        <v>1</v>
      </c>
      <c r="N346" s="302" t="s">
        <v>41</v>
      </c>
      <c r="O346" s="91"/>
      <c r="P346" s="230">
        <f>O346*H346</f>
        <v>0</v>
      </c>
      <c r="Q346" s="230">
        <v>4.3980300000000003</v>
      </c>
      <c r="R346" s="230">
        <f>Q346*H346</f>
        <v>4.3980300000000003</v>
      </c>
      <c r="S346" s="230">
        <v>0</v>
      </c>
      <c r="T346" s="231">
        <f>S346*H346</f>
        <v>0</v>
      </c>
      <c r="U346" s="38"/>
      <c r="V346" s="38"/>
      <c r="W346" s="38"/>
      <c r="X346" s="38"/>
      <c r="Y346" s="38"/>
      <c r="Z346" s="38"/>
      <c r="AA346" s="38"/>
      <c r="AB346" s="38"/>
      <c r="AC346" s="38"/>
      <c r="AD346" s="38"/>
      <c r="AE346" s="38"/>
      <c r="AR346" s="232" t="s">
        <v>299</v>
      </c>
      <c r="AT346" s="232" t="s">
        <v>1133</v>
      </c>
      <c r="AU346" s="232" t="s">
        <v>84</v>
      </c>
      <c r="AY346" s="17" t="s">
        <v>251</v>
      </c>
      <c r="BE346" s="233">
        <f>IF(N346="základní",J346,0)</f>
        <v>0</v>
      </c>
      <c r="BF346" s="233">
        <f>IF(N346="snížená",J346,0)</f>
        <v>0</v>
      </c>
      <c r="BG346" s="233">
        <f>IF(N346="zákl. přenesená",J346,0)</f>
        <v>0</v>
      </c>
      <c r="BH346" s="233">
        <f>IF(N346="sníž. přenesená",J346,0)</f>
        <v>0</v>
      </c>
      <c r="BI346" s="233">
        <f>IF(N346="nulová",J346,0)</f>
        <v>0</v>
      </c>
      <c r="BJ346" s="17" t="s">
        <v>84</v>
      </c>
      <c r="BK346" s="233">
        <f>ROUND(I346*H346,2)</f>
        <v>0</v>
      </c>
      <c r="BL346" s="17" t="s">
        <v>254</v>
      </c>
      <c r="BM346" s="232" t="s">
        <v>4091</v>
      </c>
    </row>
    <row r="347" s="2" customFormat="1">
      <c r="A347" s="38"/>
      <c r="B347" s="39"/>
      <c r="C347" s="40"/>
      <c r="D347" s="234" t="s">
        <v>260</v>
      </c>
      <c r="E347" s="40"/>
      <c r="F347" s="235" t="s">
        <v>4090</v>
      </c>
      <c r="G347" s="40"/>
      <c r="H347" s="40"/>
      <c r="I347" s="236"/>
      <c r="J347" s="40"/>
      <c r="K347" s="40"/>
      <c r="L347" s="44"/>
      <c r="M347" s="237"/>
      <c r="N347" s="238"/>
      <c r="O347" s="91"/>
      <c r="P347" s="91"/>
      <c r="Q347" s="91"/>
      <c r="R347" s="91"/>
      <c r="S347" s="91"/>
      <c r="T347" s="92"/>
      <c r="U347" s="38"/>
      <c r="V347" s="38"/>
      <c r="W347" s="38"/>
      <c r="X347" s="38"/>
      <c r="Y347" s="38"/>
      <c r="Z347" s="38"/>
      <c r="AA347" s="38"/>
      <c r="AB347" s="38"/>
      <c r="AC347" s="38"/>
      <c r="AD347" s="38"/>
      <c r="AE347" s="38"/>
      <c r="AT347" s="17" t="s">
        <v>260</v>
      </c>
      <c r="AU347" s="17" t="s">
        <v>84</v>
      </c>
    </row>
    <row r="348" s="2" customFormat="1">
      <c r="A348" s="38"/>
      <c r="B348" s="39"/>
      <c r="C348" s="40"/>
      <c r="D348" s="234" t="s">
        <v>262</v>
      </c>
      <c r="E348" s="40"/>
      <c r="F348" s="239" t="s">
        <v>4092</v>
      </c>
      <c r="G348" s="40"/>
      <c r="H348" s="40"/>
      <c r="I348" s="236"/>
      <c r="J348" s="40"/>
      <c r="K348" s="40"/>
      <c r="L348" s="44"/>
      <c r="M348" s="237"/>
      <c r="N348" s="238"/>
      <c r="O348" s="91"/>
      <c r="P348" s="91"/>
      <c r="Q348" s="91"/>
      <c r="R348" s="91"/>
      <c r="S348" s="91"/>
      <c r="T348" s="92"/>
      <c r="U348" s="38"/>
      <c r="V348" s="38"/>
      <c r="W348" s="38"/>
      <c r="X348" s="38"/>
      <c r="Y348" s="38"/>
      <c r="Z348" s="38"/>
      <c r="AA348" s="38"/>
      <c r="AB348" s="38"/>
      <c r="AC348" s="38"/>
      <c r="AD348" s="38"/>
      <c r="AE348" s="38"/>
      <c r="AT348" s="17" t="s">
        <v>262</v>
      </c>
      <c r="AU348" s="17" t="s">
        <v>84</v>
      </c>
    </row>
    <row r="349" s="12" customFormat="1">
      <c r="A349" s="12"/>
      <c r="B349" s="242"/>
      <c r="C349" s="243"/>
      <c r="D349" s="234" t="s">
        <v>276</v>
      </c>
      <c r="E349" s="244" t="s">
        <v>4093</v>
      </c>
      <c r="F349" s="245" t="s">
        <v>84</v>
      </c>
      <c r="G349" s="243"/>
      <c r="H349" s="246">
        <v>1</v>
      </c>
      <c r="I349" s="247"/>
      <c r="J349" s="243"/>
      <c r="K349" s="243"/>
      <c r="L349" s="248"/>
      <c r="M349" s="249"/>
      <c r="N349" s="250"/>
      <c r="O349" s="250"/>
      <c r="P349" s="250"/>
      <c r="Q349" s="250"/>
      <c r="R349" s="250"/>
      <c r="S349" s="250"/>
      <c r="T349" s="251"/>
      <c r="U349" s="12"/>
      <c r="V349" s="12"/>
      <c r="W349" s="12"/>
      <c r="X349" s="12"/>
      <c r="Y349" s="12"/>
      <c r="Z349" s="12"/>
      <c r="AA349" s="12"/>
      <c r="AB349" s="12"/>
      <c r="AC349" s="12"/>
      <c r="AD349" s="12"/>
      <c r="AE349" s="12"/>
      <c r="AT349" s="252" t="s">
        <v>276</v>
      </c>
      <c r="AU349" s="252" t="s">
        <v>84</v>
      </c>
      <c r="AV349" s="12" t="s">
        <v>86</v>
      </c>
      <c r="AW349" s="12" t="s">
        <v>32</v>
      </c>
      <c r="AX349" s="12" t="s">
        <v>84</v>
      </c>
      <c r="AY349" s="252" t="s">
        <v>251</v>
      </c>
    </row>
    <row r="350" s="11" customFormat="1" ht="25.92" customHeight="1">
      <c r="A350" s="11"/>
      <c r="B350" s="206"/>
      <c r="C350" s="207"/>
      <c r="D350" s="208" t="s">
        <v>75</v>
      </c>
      <c r="E350" s="209" t="s">
        <v>254</v>
      </c>
      <c r="F350" s="209" t="s">
        <v>2267</v>
      </c>
      <c r="G350" s="207"/>
      <c r="H350" s="207"/>
      <c r="I350" s="210"/>
      <c r="J350" s="211">
        <f>BK350</f>
        <v>0</v>
      </c>
      <c r="K350" s="207"/>
      <c r="L350" s="212"/>
      <c r="M350" s="213"/>
      <c r="N350" s="214"/>
      <c r="O350" s="214"/>
      <c r="P350" s="215">
        <f>SUM(P351:P391)</f>
        <v>0</v>
      </c>
      <c r="Q350" s="214"/>
      <c r="R350" s="215">
        <f>SUM(R351:R391)</f>
        <v>346.80855040000006</v>
      </c>
      <c r="S350" s="214"/>
      <c r="T350" s="216">
        <f>SUM(T351:T391)</f>
        <v>0</v>
      </c>
      <c r="U350" s="11"/>
      <c r="V350" s="11"/>
      <c r="W350" s="11"/>
      <c r="X350" s="11"/>
      <c r="Y350" s="11"/>
      <c r="Z350" s="11"/>
      <c r="AA350" s="11"/>
      <c r="AB350" s="11"/>
      <c r="AC350" s="11"/>
      <c r="AD350" s="11"/>
      <c r="AE350" s="11"/>
      <c r="AR350" s="217" t="s">
        <v>84</v>
      </c>
      <c r="AT350" s="218" t="s">
        <v>75</v>
      </c>
      <c r="AU350" s="218" t="s">
        <v>76</v>
      </c>
      <c r="AY350" s="217" t="s">
        <v>251</v>
      </c>
      <c r="BK350" s="219">
        <f>SUM(BK351:BK391)</f>
        <v>0</v>
      </c>
    </row>
    <row r="351" s="2" customFormat="1" ht="24.15" customHeight="1">
      <c r="A351" s="38"/>
      <c r="B351" s="39"/>
      <c r="C351" s="220" t="s">
        <v>1052</v>
      </c>
      <c r="D351" s="220" t="s">
        <v>255</v>
      </c>
      <c r="E351" s="221" t="s">
        <v>4094</v>
      </c>
      <c r="F351" s="222" t="s">
        <v>4095</v>
      </c>
      <c r="G351" s="223" t="s">
        <v>3900</v>
      </c>
      <c r="H351" s="224">
        <v>26.170000000000002</v>
      </c>
      <c r="I351" s="225"/>
      <c r="J351" s="226">
        <f>ROUND(I351*H351,2)</f>
        <v>0</v>
      </c>
      <c r="K351" s="227"/>
      <c r="L351" s="44"/>
      <c r="M351" s="228" t="s">
        <v>1</v>
      </c>
      <c r="N351" s="229" t="s">
        <v>41</v>
      </c>
      <c r="O351" s="91"/>
      <c r="P351" s="230">
        <f>O351*H351</f>
        <v>0</v>
      </c>
      <c r="Q351" s="230">
        <v>0</v>
      </c>
      <c r="R351" s="230">
        <f>Q351*H351</f>
        <v>0</v>
      </c>
      <c r="S351" s="230">
        <v>0</v>
      </c>
      <c r="T351" s="231">
        <f>S351*H351</f>
        <v>0</v>
      </c>
      <c r="U351" s="38"/>
      <c r="V351" s="38"/>
      <c r="W351" s="38"/>
      <c r="X351" s="38"/>
      <c r="Y351" s="38"/>
      <c r="Z351" s="38"/>
      <c r="AA351" s="38"/>
      <c r="AB351" s="38"/>
      <c r="AC351" s="38"/>
      <c r="AD351" s="38"/>
      <c r="AE351" s="38"/>
      <c r="AR351" s="232" t="s">
        <v>254</v>
      </c>
      <c r="AT351" s="232" t="s">
        <v>255</v>
      </c>
      <c r="AU351" s="232" t="s">
        <v>84</v>
      </c>
      <c r="AY351" s="17" t="s">
        <v>251</v>
      </c>
      <c r="BE351" s="233">
        <f>IF(N351="základní",J351,0)</f>
        <v>0</v>
      </c>
      <c r="BF351" s="233">
        <f>IF(N351="snížená",J351,0)</f>
        <v>0</v>
      </c>
      <c r="BG351" s="233">
        <f>IF(N351="zákl. přenesená",J351,0)</f>
        <v>0</v>
      </c>
      <c r="BH351" s="233">
        <f>IF(N351="sníž. přenesená",J351,0)</f>
        <v>0</v>
      </c>
      <c r="BI351" s="233">
        <f>IF(N351="nulová",J351,0)</f>
        <v>0</v>
      </c>
      <c r="BJ351" s="17" t="s">
        <v>84</v>
      </c>
      <c r="BK351" s="233">
        <f>ROUND(I351*H351,2)</f>
        <v>0</v>
      </c>
      <c r="BL351" s="17" t="s">
        <v>254</v>
      </c>
      <c r="BM351" s="232" t="s">
        <v>4096</v>
      </c>
    </row>
    <row r="352" s="2" customFormat="1">
      <c r="A352" s="38"/>
      <c r="B352" s="39"/>
      <c r="C352" s="40"/>
      <c r="D352" s="234" t="s">
        <v>260</v>
      </c>
      <c r="E352" s="40"/>
      <c r="F352" s="235" t="s">
        <v>4097</v>
      </c>
      <c r="G352" s="40"/>
      <c r="H352" s="40"/>
      <c r="I352" s="236"/>
      <c r="J352" s="40"/>
      <c r="K352" s="40"/>
      <c r="L352" s="44"/>
      <c r="M352" s="237"/>
      <c r="N352" s="238"/>
      <c r="O352" s="91"/>
      <c r="P352" s="91"/>
      <c r="Q352" s="91"/>
      <c r="R352" s="91"/>
      <c r="S352" s="91"/>
      <c r="T352" s="92"/>
      <c r="U352" s="38"/>
      <c r="V352" s="38"/>
      <c r="W352" s="38"/>
      <c r="X352" s="38"/>
      <c r="Y352" s="38"/>
      <c r="Z352" s="38"/>
      <c r="AA352" s="38"/>
      <c r="AB352" s="38"/>
      <c r="AC352" s="38"/>
      <c r="AD352" s="38"/>
      <c r="AE352" s="38"/>
      <c r="AT352" s="17" t="s">
        <v>260</v>
      </c>
      <c r="AU352" s="17" t="s">
        <v>84</v>
      </c>
    </row>
    <row r="353" s="2" customFormat="1">
      <c r="A353" s="38"/>
      <c r="B353" s="39"/>
      <c r="C353" s="40"/>
      <c r="D353" s="240" t="s">
        <v>274</v>
      </c>
      <c r="E353" s="40"/>
      <c r="F353" s="241" t="s">
        <v>4098</v>
      </c>
      <c r="G353" s="40"/>
      <c r="H353" s="40"/>
      <c r="I353" s="236"/>
      <c r="J353" s="40"/>
      <c r="K353" s="40"/>
      <c r="L353" s="44"/>
      <c r="M353" s="237"/>
      <c r="N353" s="238"/>
      <c r="O353" s="91"/>
      <c r="P353" s="91"/>
      <c r="Q353" s="91"/>
      <c r="R353" s="91"/>
      <c r="S353" s="91"/>
      <c r="T353" s="92"/>
      <c r="U353" s="38"/>
      <c r="V353" s="38"/>
      <c r="W353" s="38"/>
      <c r="X353" s="38"/>
      <c r="Y353" s="38"/>
      <c r="Z353" s="38"/>
      <c r="AA353" s="38"/>
      <c r="AB353" s="38"/>
      <c r="AC353" s="38"/>
      <c r="AD353" s="38"/>
      <c r="AE353" s="38"/>
      <c r="AT353" s="17" t="s">
        <v>274</v>
      </c>
      <c r="AU353" s="17" t="s">
        <v>84</v>
      </c>
    </row>
    <row r="354" s="13" customFormat="1">
      <c r="A354" s="13"/>
      <c r="B354" s="253"/>
      <c r="C354" s="254"/>
      <c r="D354" s="234" t="s">
        <v>276</v>
      </c>
      <c r="E354" s="255" t="s">
        <v>1</v>
      </c>
      <c r="F354" s="256" t="s">
        <v>4099</v>
      </c>
      <c r="G354" s="254"/>
      <c r="H354" s="255" t="s">
        <v>1</v>
      </c>
      <c r="I354" s="257"/>
      <c r="J354" s="254"/>
      <c r="K354" s="254"/>
      <c r="L354" s="258"/>
      <c r="M354" s="259"/>
      <c r="N354" s="260"/>
      <c r="O354" s="260"/>
      <c r="P354" s="260"/>
      <c r="Q354" s="260"/>
      <c r="R354" s="260"/>
      <c r="S354" s="260"/>
      <c r="T354" s="261"/>
      <c r="U354" s="13"/>
      <c r="V354" s="13"/>
      <c r="W354" s="13"/>
      <c r="X354" s="13"/>
      <c r="Y354" s="13"/>
      <c r="Z354" s="13"/>
      <c r="AA354" s="13"/>
      <c r="AB354" s="13"/>
      <c r="AC354" s="13"/>
      <c r="AD354" s="13"/>
      <c r="AE354" s="13"/>
      <c r="AT354" s="262" t="s">
        <v>276</v>
      </c>
      <c r="AU354" s="262" t="s">
        <v>84</v>
      </c>
      <c r="AV354" s="13" t="s">
        <v>84</v>
      </c>
      <c r="AW354" s="13" t="s">
        <v>32</v>
      </c>
      <c r="AX354" s="13" t="s">
        <v>76</v>
      </c>
      <c r="AY354" s="262" t="s">
        <v>251</v>
      </c>
    </row>
    <row r="355" s="12" customFormat="1">
      <c r="A355" s="12"/>
      <c r="B355" s="242"/>
      <c r="C355" s="243"/>
      <c r="D355" s="234" t="s">
        <v>276</v>
      </c>
      <c r="E355" s="244" t="s">
        <v>4100</v>
      </c>
      <c r="F355" s="245" t="s">
        <v>4101</v>
      </c>
      <c r="G355" s="243"/>
      <c r="H355" s="246">
        <v>21.760000000000002</v>
      </c>
      <c r="I355" s="247"/>
      <c r="J355" s="243"/>
      <c r="K355" s="243"/>
      <c r="L355" s="248"/>
      <c r="M355" s="249"/>
      <c r="N355" s="250"/>
      <c r="O355" s="250"/>
      <c r="P355" s="250"/>
      <c r="Q355" s="250"/>
      <c r="R355" s="250"/>
      <c r="S355" s="250"/>
      <c r="T355" s="251"/>
      <c r="U355" s="12"/>
      <c r="V355" s="12"/>
      <c r="W355" s="12"/>
      <c r="X355" s="12"/>
      <c r="Y355" s="12"/>
      <c r="Z355" s="12"/>
      <c r="AA355" s="12"/>
      <c r="AB355" s="12"/>
      <c r="AC355" s="12"/>
      <c r="AD355" s="12"/>
      <c r="AE355" s="12"/>
      <c r="AT355" s="252" t="s">
        <v>276</v>
      </c>
      <c r="AU355" s="252" t="s">
        <v>84</v>
      </c>
      <c r="AV355" s="12" t="s">
        <v>86</v>
      </c>
      <c r="AW355" s="12" t="s">
        <v>32</v>
      </c>
      <c r="AX355" s="12" t="s">
        <v>76</v>
      </c>
      <c r="AY355" s="252" t="s">
        <v>251</v>
      </c>
    </row>
    <row r="356" s="13" customFormat="1">
      <c r="A356" s="13"/>
      <c r="B356" s="253"/>
      <c r="C356" s="254"/>
      <c r="D356" s="234" t="s">
        <v>276</v>
      </c>
      <c r="E356" s="255" t="s">
        <v>1</v>
      </c>
      <c r="F356" s="256" t="s">
        <v>4102</v>
      </c>
      <c r="G356" s="254"/>
      <c r="H356" s="255" t="s">
        <v>1</v>
      </c>
      <c r="I356" s="257"/>
      <c r="J356" s="254"/>
      <c r="K356" s="254"/>
      <c r="L356" s="258"/>
      <c r="M356" s="259"/>
      <c r="N356" s="260"/>
      <c r="O356" s="260"/>
      <c r="P356" s="260"/>
      <c r="Q356" s="260"/>
      <c r="R356" s="260"/>
      <c r="S356" s="260"/>
      <c r="T356" s="261"/>
      <c r="U356" s="13"/>
      <c r="V356" s="13"/>
      <c r="W356" s="13"/>
      <c r="X356" s="13"/>
      <c r="Y356" s="13"/>
      <c r="Z356" s="13"/>
      <c r="AA356" s="13"/>
      <c r="AB356" s="13"/>
      <c r="AC356" s="13"/>
      <c r="AD356" s="13"/>
      <c r="AE356" s="13"/>
      <c r="AT356" s="262" t="s">
        <v>276</v>
      </c>
      <c r="AU356" s="262" t="s">
        <v>84</v>
      </c>
      <c r="AV356" s="13" t="s">
        <v>84</v>
      </c>
      <c r="AW356" s="13" t="s">
        <v>32</v>
      </c>
      <c r="AX356" s="13" t="s">
        <v>76</v>
      </c>
      <c r="AY356" s="262" t="s">
        <v>251</v>
      </c>
    </row>
    <row r="357" s="12" customFormat="1">
      <c r="A357" s="12"/>
      <c r="B357" s="242"/>
      <c r="C357" s="243"/>
      <c r="D357" s="234" t="s">
        <v>276</v>
      </c>
      <c r="E357" s="244" t="s">
        <v>3740</v>
      </c>
      <c r="F357" s="245" t="s">
        <v>4103</v>
      </c>
      <c r="G357" s="243"/>
      <c r="H357" s="246">
        <v>4.4100000000000001</v>
      </c>
      <c r="I357" s="247"/>
      <c r="J357" s="243"/>
      <c r="K357" s="243"/>
      <c r="L357" s="248"/>
      <c r="M357" s="249"/>
      <c r="N357" s="250"/>
      <c r="O357" s="250"/>
      <c r="P357" s="250"/>
      <c r="Q357" s="250"/>
      <c r="R357" s="250"/>
      <c r="S357" s="250"/>
      <c r="T357" s="251"/>
      <c r="U357" s="12"/>
      <c r="V357" s="12"/>
      <c r="W357" s="12"/>
      <c r="X357" s="12"/>
      <c r="Y357" s="12"/>
      <c r="Z357" s="12"/>
      <c r="AA357" s="12"/>
      <c r="AB357" s="12"/>
      <c r="AC357" s="12"/>
      <c r="AD357" s="12"/>
      <c r="AE357" s="12"/>
      <c r="AT357" s="252" t="s">
        <v>276</v>
      </c>
      <c r="AU357" s="252" t="s">
        <v>84</v>
      </c>
      <c r="AV357" s="12" t="s">
        <v>86</v>
      </c>
      <c r="AW357" s="12" t="s">
        <v>32</v>
      </c>
      <c r="AX357" s="12" t="s">
        <v>76</v>
      </c>
      <c r="AY357" s="252" t="s">
        <v>251</v>
      </c>
    </row>
    <row r="358" s="12" customFormat="1">
      <c r="A358" s="12"/>
      <c r="B358" s="242"/>
      <c r="C358" s="243"/>
      <c r="D358" s="234" t="s">
        <v>276</v>
      </c>
      <c r="E358" s="244" t="s">
        <v>4104</v>
      </c>
      <c r="F358" s="245" t="s">
        <v>4105</v>
      </c>
      <c r="G358" s="243"/>
      <c r="H358" s="246">
        <v>26.170000000000002</v>
      </c>
      <c r="I358" s="247"/>
      <c r="J358" s="243"/>
      <c r="K358" s="243"/>
      <c r="L358" s="248"/>
      <c r="M358" s="249"/>
      <c r="N358" s="250"/>
      <c r="O358" s="250"/>
      <c r="P358" s="250"/>
      <c r="Q358" s="250"/>
      <c r="R358" s="250"/>
      <c r="S358" s="250"/>
      <c r="T358" s="251"/>
      <c r="U358" s="12"/>
      <c r="V358" s="12"/>
      <c r="W358" s="12"/>
      <c r="X358" s="12"/>
      <c r="Y358" s="12"/>
      <c r="Z358" s="12"/>
      <c r="AA358" s="12"/>
      <c r="AB358" s="12"/>
      <c r="AC358" s="12"/>
      <c r="AD358" s="12"/>
      <c r="AE358" s="12"/>
      <c r="AT358" s="252" t="s">
        <v>276</v>
      </c>
      <c r="AU358" s="252" t="s">
        <v>84</v>
      </c>
      <c r="AV358" s="12" t="s">
        <v>86</v>
      </c>
      <c r="AW358" s="12" t="s">
        <v>32</v>
      </c>
      <c r="AX358" s="12" t="s">
        <v>84</v>
      </c>
      <c r="AY358" s="252" t="s">
        <v>251</v>
      </c>
    </row>
    <row r="359" s="2" customFormat="1" ht="24.15" customHeight="1">
      <c r="A359" s="38"/>
      <c r="B359" s="39"/>
      <c r="C359" s="220" t="s">
        <v>1059</v>
      </c>
      <c r="D359" s="220" t="s">
        <v>255</v>
      </c>
      <c r="E359" s="221" t="s">
        <v>4106</v>
      </c>
      <c r="F359" s="222" t="s">
        <v>4107</v>
      </c>
      <c r="G359" s="223" t="s">
        <v>3900</v>
      </c>
      <c r="H359" s="224">
        <v>72</v>
      </c>
      <c r="I359" s="225"/>
      <c r="J359" s="226">
        <f>ROUND(I359*H359,2)</f>
        <v>0</v>
      </c>
      <c r="K359" s="227"/>
      <c r="L359" s="44"/>
      <c r="M359" s="228" t="s">
        <v>1</v>
      </c>
      <c r="N359" s="229" t="s">
        <v>41</v>
      </c>
      <c r="O359" s="91"/>
      <c r="P359" s="230">
        <f>O359*H359</f>
        <v>0</v>
      </c>
      <c r="Q359" s="230">
        <v>0</v>
      </c>
      <c r="R359" s="230">
        <f>Q359*H359</f>
        <v>0</v>
      </c>
      <c r="S359" s="230">
        <v>0</v>
      </c>
      <c r="T359" s="231">
        <f>S359*H359</f>
        <v>0</v>
      </c>
      <c r="U359" s="38"/>
      <c r="V359" s="38"/>
      <c r="W359" s="38"/>
      <c r="X359" s="38"/>
      <c r="Y359" s="38"/>
      <c r="Z359" s="38"/>
      <c r="AA359" s="38"/>
      <c r="AB359" s="38"/>
      <c r="AC359" s="38"/>
      <c r="AD359" s="38"/>
      <c r="AE359" s="38"/>
      <c r="AR359" s="232" t="s">
        <v>254</v>
      </c>
      <c r="AT359" s="232" t="s">
        <v>255</v>
      </c>
      <c r="AU359" s="232" t="s">
        <v>84</v>
      </c>
      <c r="AY359" s="17" t="s">
        <v>251</v>
      </c>
      <c r="BE359" s="233">
        <f>IF(N359="základní",J359,0)</f>
        <v>0</v>
      </c>
      <c r="BF359" s="233">
        <f>IF(N359="snížená",J359,0)</f>
        <v>0</v>
      </c>
      <c r="BG359" s="233">
        <f>IF(N359="zákl. přenesená",J359,0)</f>
        <v>0</v>
      </c>
      <c r="BH359" s="233">
        <f>IF(N359="sníž. přenesená",J359,0)</f>
        <v>0</v>
      </c>
      <c r="BI359" s="233">
        <f>IF(N359="nulová",J359,0)</f>
        <v>0</v>
      </c>
      <c r="BJ359" s="17" t="s">
        <v>84</v>
      </c>
      <c r="BK359" s="233">
        <f>ROUND(I359*H359,2)</f>
        <v>0</v>
      </c>
      <c r="BL359" s="17" t="s">
        <v>254</v>
      </c>
      <c r="BM359" s="232" t="s">
        <v>4108</v>
      </c>
    </row>
    <row r="360" s="2" customFormat="1">
      <c r="A360" s="38"/>
      <c r="B360" s="39"/>
      <c r="C360" s="40"/>
      <c r="D360" s="234" t="s">
        <v>260</v>
      </c>
      <c r="E360" s="40"/>
      <c r="F360" s="235" t="s">
        <v>4109</v>
      </c>
      <c r="G360" s="40"/>
      <c r="H360" s="40"/>
      <c r="I360" s="236"/>
      <c r="J360" s="40"/>
      <c r="K360" s="40"/>
      <c r="L360" s="44"/>
      <c r="M360" s="237"/>
      <c r="N360" s="238"/>
      <c r="O360" s="91"/>
      <c r="P360" s="91"/>
      <c r="Q360" s="91"/>
      <c r="R360" s="91"/>
      <c r="S360" s="91"/>
      <c r="T360" s="92"/>
      <c r="U360" s="38"/>
      <c r="V360" s="38"/>
      <c r="W360" s="38"/>
      <c r="X360" s="38"/>
      <c r="Y360" s="38"/>
      <c r="Z360" s="38"/>
      <c r="AA360" s="38"/>
      <c r="AB360" s="38"/>
      <c r="AC360" s="38"/>
      <c r="AD360" s="38"/>
      <c r="AE360" s="38"/>
      <c r="AT360" s="17" t="s">
        <v>260</v>
      </c>
      <c r="AU360" s="17" t="s">
        <v>84</v>
      </c>
    </row>
    <row r="361" s="2" customFormat="1">
      <c r="A361" s="38"/>
      <c r="B361" s="39"/>
      <c r="C361" s="40"/>
      <c r="D361" s="240" t="s">
        <v>274</v>
      </c>
      <c r="E361" s="40"/>
      <c r="F361" s="241" t="s">
        <v>4110</v>
      </c>
      <c r="G361" s="40"/>
      <c r="H361" s="40"/>
      <c r="I361" s="236"/>
      <c r="J361" s="40"/>
      <c r="K361" s="40"/>
      <c r="L361" s="44"/>
      <c r="M361" s="237"/>
      <c r="N361" s="238"/>
      <c r="O361" s="91"/>
      <c r="P361" s="91"/>
      <c r="Q361" s="91"/>
      <c r="R361" s="91"/>
      <c r="S361" s="91"/>
      <c r="T361" s="92"/>
      <c r="U361" s="38"/>
      <c r="V361" s="38"/>
      <c r="W361" s="38"/>
      <c r="X361" s="38"/>
      <c r="Y361" s="38"/>
      <c r="Z361" s="38"/>
      <c r="AA361" s="38"/>
      <c r="AB361" s="38"/>
      <c r="AC361" s="38"/>
      <c r="AD361" s="38"/>
      <c r="AE361" s="38"/>
      <c r="AT361" s="17" t="s">
        <v>274</v>
      </c>
      <c r="AU361" s="17" t="s">
        <v>84</v>
      </c>
    </row>
    <row r="362" s="13" customFormat="1">
      <c r="A362" s="13"/>
      <c r="B362" s="253"/>
      <c r="C362" s="254"/>
      <c r="D362" s="234" t="s">
        <v>276</v>
      </c>
      <c r="E362" s="255" t="s">
        <v>1</v>
      </c>
      <c r="F362" s="256" t="s">
        <v>4111</v>
      </c>
      <c r="G362" s="254"/>
      <c r="H362" s="255" t="s">
        <v>1</v>
      </c>
      <c r="I362" s="257"/>
      <c r="J362" s="254"/>
      <c r="K362" s="254"/>
      <c r="L362" s="258"/>
      <c r="M362" s="259"/>
      <c r="N362" s="260"/>
      <c r="O362" s="260"/>
      <c r="P362" s="260"/>
      <c r="Q362" s="260"/>
      <c r="R362" s="260"/>
      <c r="S362" s="260"/>
      <c r="T362" s="261"/>
      <c r="U362" s="13"/>
      <c r="V362" s="13"/>
      <c r="W362" s="13"/>
      <c r="X362" s="13"/>
      <c r="Y362" s="13"/>
      <c r="Z362" s="13"/>
      <c r="AA362" s="13"/>
      <c r="AB362" s="13"/>
      <c r="AC362" s="13"/>
      <c r="AD362" s="13"/>
      <c r="AE362" s="13"/>
      <c r="AT362" s="262" t="s">
        <v>276</v>
      </c>
      <c r="AU362" s="262" t="s">
        <v>84</v>
      </c>
      <c r="AV362" s="13" t="s">
        <v>84</v>
      </c>
      <c r="AW362" s="13" t="s">
        <v>32</v>
      </c>
      <c r="AX362" s="13" t="s">
        <v>76</v>
      </c>
      <c r="AY362" s="262" t="s">
        <v>251</v>
      </c>
    </row>
    <row r="363" s="12" customFormat="1">
      <c r="A363" s="12"/>
      <c r="B363" s="242"/>
      <c r="C363" s="243"/>
      <c r="D363" s="234" t="s">
        <v>276</v>
      </c>
      <c r="E363" s="244" t="s">
        <v>4112</v>
      </c>
      <c r="F363" s="245" t="s">
        <v>4113</v>
      </c>
      <c r="G363" s="243"/>
      <c r="H363" s="246">
        <v>72</v>
      </c>
      <c r="I363" s="247"/>
      <c r="J363" s="243"/>
      <c r="K363" s="243"/>
      <c r="L363" s="248"/>
      <c r="M363" s="249"/>
      <c r="N363" s="250"/>
      <c r="O363" s="250"/>
      <c r="P363" s="250"/>
      <c r="Q363" s="250"/>
      <c r="R363" s="250"/>
      <c r="S363" s="250"/>
      <c r="T363" s="251"/>
      <c r="U363" s="12"/>
      <c r="V363" s="12"/>
      <c r="W363" s="12"/>
      <c r="X363" s="12"/>
      <c r="Y363" s="12"/>
      <c r="Z363" s="12"/>
      <c r="AA363" s="12"/>
      <c r="AB363" s="12"/>
      <c r="AC363" s="12"/>
      <c r="AD363" s="12"/>
      <c r="AE363" s="12"/>
      <c r="AT363" s="252" t="s">
        <v>276</v>
      </c>
      <c r="AU363" s="252" t="s">
        <v>84</v>
      </c>
      <c r="AV363" s="12" t="s">
        <v>86</v>
      </c>
      <c r="AW363" s="12" t="s">
        <v>32</v>
      </c>
      <c r="AX363" s="12" t="s">
        <v>84</v>
      </c>
      <c r="AY363" s="252" t="s">
        <v>251</v>
      </c>
    </row>
    <row r="364" s="2" customFormat="1" ht="24.15" customHeight="1">
      <c r="A364" s="38"/>
      <c r="B364" s="39"/>
      <c r="C364" s="220" t="s">
        <v>1069</v>
      </c>
      <c r="D364" s="220" t="s">
        <v>255</v>
      </c>
      <c r="E364" s="221" t="s">
        <v>4114</v>
      </c>
      <c r="F364" s="222" t="s">
        <v>4115</v>
      </c>
      <c r="G364" s="223" t="s">
        <v>3900</v>
      </c>
      <c r="H364" s="224">
        <v>29.920000000000002</v>
      </c>
      <c r="I364" s="225"/>
      <c r="J364" s="226">
        <f>ROUND(I364*H364,2)</f>
        <v>0</v>
      </c>
      <c r="K364" s="227"/>
      <c r="L364" s="44"/>
      <c r="M364" s="228" t="s">
        <v>1</v>
      </c>
      <c r="N364" s="229" t="s">
        <v>41</v>
      </c>
      <c r="O364" s="91"/>
      <c r="P364" s="230">
        <f>O364*H364</f>
        <v>0</v>
      </c>
      <c r="Q364" s="230">
        <v>0.49562</v>
      </c>
      <c r="R364" s="230">
        <f>Q364*H364</f>
        <v>14.828950400000002</v>
      </c>
      <c r="S364" s="230">
        <v>0</v>
      </c>
      <c r="T364" s="231">
        <f>S364*H364</f>
        <v>0</v>
      </c>
      <c r="U364" s="38"/>
      <c r="V364" s="38"/>
      <c r="W364" s="38"/>
      <c r="X364" s="38"/>
      <c r="Y364" s="38"/>
      <c r="Z364" s="38"/>
      <c r="AA364" s="38"/>
      <c r="AB364" s="38"/>
      <c r="AC364" s="38"/>
      <c r="AD364" s="38"/>
      <c r="AE364" s="38"/>
      <c r="AR364" s="232" t="s">
        <v>254</v>
      </c>
      <c r="AT364" s="232" t="s">
        <v>255</v>
      </c>
      <c r="AU364" s="232" t="s">
        <v>84</v>
      </c>
      <c r="AY364" s="17" t="s">
        <v>251</v>
      </c>
      <c r="BE364" s="233">
        <f>IF(N364="základní",J364,0)</f>
        <v>0</v>
      </c>
      <c r="BF364" s="233">
        <f>IF(N364="snížená",J364,0)</f>
        <v>0</v>
      </c>
      <c r="BG364" s="233">
        <f>IF(N364="zákl. přenesená",J364,0)</f>
        <v>0</v>
      </c>
      <c r="BH364" s="233">
        <f>IF(N364="sníž. přenesená",J364,0)</f>
        <v>0</v>
      </c>
      <c r="BI364" s="233">
        <f>IF(N364="nulová",J364,0)</f>
        <v>0</v>
      </c>
      <c r="BJ364" s="17" t="s">
        <v>84</v>
      </c>
      <c r="BK364" s="233">
        <f>ROUND(I364*H364,2)</f>
        <v>0</v>
      </c>
      <c r="BL364" s="17" t="s">
        <v>254</v>
      </c>
      <c r="BM364" s="232" t="s">
        <v>4116</v>
      </c>
    </row>
    <row r="365" s="2" customFormat="1">
      <c r="A365" s="38"/>
      <c r="B365" s="39"/>
      <c r="C365" s="40"/>
      <c r="D365" s="234" t="s">
        <v>260</v>
      </c>
      <c r="E365" s="40"/>
      <c r="F365" s="235" t="s">
        <v>4117</v>
      </c>
      <c r="G365" s="40"/>
      <c r="H365" s="40"/>
      <c r="I365" s="236"/>
      <c r="J365" s="40"/>
      <c r="K365" s="40"/>
      <c r="L365" s="44"/>
      <c r="M365" s="237"/>
      <c r="N365" s="238"/>
      <c r="O365" s="91"/>
      <c r="P365" s="91"/>
      <c r="Q365" s="91"/>
      <c r="R365" s="91"/>
      <c r="S365" s="91"/>
      <c r="T365" s="92"/>
      <c r="U365" s="38"/>
      <c r="V365" s="38"/>
      <c r="W365" s="38"/>
      <c r="X365" s="38"/>
      <c r="Y365" s="38"/>
      <c r="Z365" s="38"/>
      <c r="AA365" s="38"/>
      <c r="AB365" s="38"/>
      <c r="AC365" s="38"/>
      <c r="AD365" s="38"/>
      <c r="AE365" s="38"/>
      <c r="AT365" s="17" t="s">
        <v>260</v>
      </c>
      <c r="AU365" s="17" t="s">
        <v>84</v>
      </c>
    </row>
    <row r="366" s="2" customFormat="1">
      <c r="A366" s="38"/>
      <c r="B366" s="39"/>
      <c r="C366" s="40"/>
      <c r="D366" s="240" t="s">
        <v>274</v>
      </c>
      <c r="E366" s="40"/>
      <c r="F366" s="241" t="s">
        <v>4118</v>
      </c>
      <c r="G366" s="40"/>
      <c r="H366" s="40"/>
      <c r="I366" s="236"/>
      <c r="J366" s="40"/>
      <c r="K366" s="40"/>
      <c r="L366" s="44"/>
      <c r="M366" s="237"/>
      <c r="N366" s="238"/>
      <c r="O366" s="91"/>
      <c r="P366" s="91"/>
      <c r="Q366" s="91"/>
      <c r="R366" s="91"/>
      <c r="S366" s="91"/>
      <c r="T366" s="92"/>
      <c r="U366" s="38"/>
      <c r="V366" s="38"/>
      <c r="W366" s="38"/>
      <c r="X366" s="38"/>
      <c r="Y366" s="38"/>
      <c r="Z366" s="38"/>
      <c r="AA366" s="38"/>
      <c r="AB366" s="38"/>
      <c r="AC366" s="38"/>
      <c r="AD366" s="38"/>
      <c r="AE366" s="38"/>
      <c r="AT366" s="17" t="s">
        <v>274</v>
      </c>
      <c r="AU366" s="17" t="s">
        <v>84</v>
      </c>
    </row>
    <row r="367" s="2" customFormat="1">
      <c r="A367" s="38"/>
      <c r="B367" s="39"/>
      <c r="C367" s="40"/>
      <c r="D367" s="234" t="s">
        <v>262</v>
      </c>
      <c r="E367" s="40"/>
      <c r="F367" s="239" t="s">
        <v>4025</v>
      </c>
      <c r="G367" s="40"/>
      <c r="H367" s="40"/>
      <c r="I367" s="236"/>
      <c r="J367" s="40"/>
      <c r="K367" s="40"/>
      <c r="L367" s="44"/>
      <c r="M367" s="237"/>
      <c r="N367" s="238"/>
      <c r="O367" s="91"/>
      <c r="P367" s="91"/>
      <c r="Q367" s="91"/>
      <c r="R367" s="91"/>
      <c r="S367" s="91"/>
      <c r="T367" s="92"/>
      <c r="U367" s="38"/>
      <c r="V367" s="38"/>
      <c r="W367" s="38"/>
      <c r="X367" s="38"/>
      <c r="Y367" s="38"/>
      <c r="Z367" s="38"/>
      <c r="AA367" s="38"/>
      <c r="AB367" s="38"/>
      <c r="AC367" s="38"/>
      <c r="AD367" s="38"/>
      <c r="AE367" s="38"/>
      <c r="AT367" s="17" t="s">
        <v>262</v>
      </c>
      <c r="AU367" s="17" t="s">
        <v>84</v>
      </c>
    </row>
    <row r="368" s="13" customFormat="1">
      <c r="A368" s="13"/>
      <c r="B368" s="253"/>
      <c r="C368" s="254"/>
      <c r="D368" s="234" t="s">
        <v>276</v>
      </c>
      <c r="E368" s="255" t="s">
        <v>1</v>
      </c>
      <c r="F368" s="256" t="s">
        <v>4119</v>
      </c>
      <c r="G368" s="254"/>
      <c r="H368" s="255" t="s">
        <v>1</v>
      </c>
      <c r="I368" s="257"/>
      <c r="J368" s="254"/>
      <c r="K368" s="254"/>
      <c r="L368" s="258"/>
      <c r="M368" s="259"/>
      <c r="N368" s="260"/>
      <c r="O368" s="260"/>
      <c r="P368" s="260"/>
      <c r="Q368" s="260"/>
      <c r="R368" s="260"/>
      <c r="S368" s="260"/>
      <c r="T368" s="261"/>
      <c r="U368" s="13"/>
      <c r="V368" s="13"/>
      <c r="W368" s="13"/>
      <c r="X368" s="13"/>
      <c r="Y368" s="13"/>
      <c r="Z368" s="13"/>
      <c r="AA368" s="13"/>
      <c r="AB368" s="13"/>
      <c r="AC368" s="13"/>
      <c r="AD368" s="13"/>
      <c r="AE368" s="13"/>
      <c r="AT368" s="262" t="s">
        <v>276</v>
      </c>
      <c r="AU368" s="262" t="s">
        <v>84</v>
      </c>
      <c r="AV368" s="13" t="s">
        <v>84</v>
      </c>
      <c r="AW368" s="13" t="s">
        <v>32</v>
      </c>
      <c r="AX368" s="13" t="s">
        <v>76</v>
      </c>
      <c r="AY368" s="262" t="s">
        <v>251</v>
      </c>
    </row>
    <row r="369" s="12" customFormat="1">
      <c r="A369" s="12"/>
      <c r="B369" s="242"/>
      <c r="C369" s="243"/>
      <c r="D369" s="234" t="s">
        <v>276</v>
      </c>
      <c r="E369" s="244" t="s">
        <v>4120</v>
      </c>
      <c r="F369" s="245" t="s">
        <v>4103</v>
      </c>
      <c r="G369" s="243"/>
      <c r="H369" s="246">
        <v>4.4100000000000001</v>
      </c>
      <c r="I369" s="247"/>
      <c r="J369" s="243"/>
      <c r="K369" s="243"/>
      <c r="L369" s="248"/>
      <c r="M369" s="249"/>
      <c r="N369" s="250"/>
      <c r="O369" s="250"/>
      <c r="P369" s="250"/>
      <c r="Q369" s="250"/>
      <c r="R369" s="250"/>
      <c r="S369" s="250"/>
      <c r="T369" s="251"/>
      <c r="U369" s="12"/>
      <c r="V369" s="12"/>
      <c r="W369" s="12"/>
      <c r="X369" s="12"/>
      <c r="Y369" s="12"/>
      <c r="Z369" s="12"/>
      <c r="AA369" s="12"/>
      <c r="AB369" s="12"/>
      <c r="AC369" s="12"/>
      <c r="AD369" s="12"/>
      <c r="AE369" s="12"/>
      <c r="AT369" s="252" t="s">
        <v>276</v>
      </c>
      <c r="AU369" s="252" t="s">
        <v>84</v>
      </c>
      <c r="AV369" s="12" t="s">
        <v>86</v>
      </c>
      <c r="AW369" s="12" t="s">
        <v>32</v>
      </c>
      <c r="AX369" s="12" t="s">
        <v>76</v>
      </c>
      <c r="AY369" s="252" t="s">
        <v>251</v>
      </c>
    </row>
    <row r="370" s="13" customFormat="1">
      <c r="A370" s="13"/>
      <c r="B370" s="253"/>
      <c r="C370" s="254"/>
      <c r="D370" s="234" t="s">
        <v>276</v>
      </c>
      <c r="E370" s="255" t="s">
        <v>1</v>
      </c>
      <c r="F370" s="256" t="s">
        <v>4121</v>
      </c>
      <c r="G370" s="254"/>
      <c r="H370" s="255" t="s">
        <v>1</v>
      </c>
      <c r="I370" s="257"/>
      <c r="J370" s="254"/>
      <c r="K370" s="254"/>
      <c r="L370" s="258"/>
      <c r="M370" s="259"/>
      <c r="N370" s="260"/>
      <c r="O370" s="260"/>
      <c r="P370" s="260"/>
      <c r="Q370" s="260"/>
      <c r="R370" s="260"/>
      <c r="S370" s="260"/>
      <c r="T370" s="261"/>
      <c r="U370" s="13"/>
      <c r="V370" s="13"/>
      <c r="W370" s="13"/>
      <c r="X370" s="13"/>
      <c r="Y370" s="13"/>
      <c r="Z370" s="13"/>
      <c r="AA370" s="13"/>
      <c r="AB370" s="13"/>
      <c r="AC370" s="13"/>
      <c r="AD370" s="13"/>
      <c r="AE370" s="13"/>
      <c r="AT370" s="262" t="s">
        <v>276</v>
      </c>
      <c r="AU370" s="262" t="s">
        <v>84</v>
      </c>
      <c r="AV370" s="13" t="s">
        <v>84</v>
      </c>
      <c r="AW370" s="13" t="s">
        <v>32</v>
      </c>
      <c r="AX370" s="13" t="s">
        <v>76</v>
      </c>
      <c r="AY370" s="262" t="s">
        <v>251</v>
      </c>
    </row>
    <row r="371" s="12" customFormat="1">
      <c r="A371" s="12"/>
      <c r="B371" s="242"/>
      <c r="C371" s="243"/>
      <c r="D371" s="234" t="s">
        <v>276</v>
      </c>
      <c r="E371" s="244" t="s">
        <v>3742</v>
      </c>
      <c r="F371" s="245" t="s">
        <v>4101</v>
      </c>
      <c r="G371" s="243"/>
      <c r="H371" s="246">
        <v>21.760000000000002</v>
      </c>
      <c r="I371" s="247"/>
      <c r="J371" s="243"/>
      <c r="K371" s="243"/>
      <c r="L371" s="248"/>
      <c r="M371" s="249"/>
      <c r="N371" s="250"/>
      <c r="O371" s="250"/>
      <c r="P371" s="250"/>
      <c r="Q371" s="250"/>
      <c r="R371" s="250"/>
      <c r="S371" s="250"/>
      <c r="T371" s="251"/>
      <c r="U371" s="12"/>
      <c r="V371" s="12"/>
      <c r="W371" s="12"/>
      <c r="X371" s="12"/>
      <c r="Y371" s="12"/>
      <c r="Z371" s="12"/>
      <c r="AA371" s="12"/>
      <c r="AB371" s="12"/>
      <c r="AC371" s="12"/>
      <c r="AD371" s="12"/>
      <c r="AE371" s="12"/>
      <c r="AT371" s="252" t="s">
        <v>276</v>
      </c>
      <c r="AU371" s="252" t="s">
        <v>84</v>
      </c>
      <c r="AV371" s="12" t="s">
        <v>86</v>
      </c>
      <c r="AW371" s="12" t="s">
        <v>32</v>
      </c>
      <c r="AX371" s="12" t="s">
        <v>76</v>
      </c>
      <c r="AY371" s="252" t="s">
        <v>251</v>
      </c>
    </row>
    <row r="372" s="13" customFormat="1">
      <c r="A372" s="13"/>
      <c r="B372" s="253"/>
      <c r="C372" s="254"/>
      <c r="D372" s="234" t="s">
        <v>276</v>
      </c>
      <c r="E372" s="255" t="s">
        <v>1</v>
      </c>
      <c r="F372" s="256" t="s">
        <v>4122</v>
      </c>
      <c r="G372" s="254"/>
      <c r="H372" s="255" t="s">
        <v>1</v>
      </c>
      <c r="I372" s="257"/>
      <c r="J372" s="254"/>
      <c r="K372" s="254"/>
      <c r="L372" s="258"/>
      <c r="M372" s="259"/>
      <c r="N372" s="260"/>
      <c r="O372" s="260"/>
      <c r="P372" s="260"/>
      <c r="Q372" s="260"/>
      <c r="R372" s="260"/>
      <c r="S372" s="260"/>
      <c r="T372" s="261"/>
      <c r="U372" s="13"/>
      <c r="V372" s="13"/>
      <c r="W372" s="13"/>
      <c r="X372" s="13"/>
      <c r="Y372" s="13"/>
      <c r="Z372" s="13"/>
      <c r="AA372" s="13"/>
      <c r="AB372" s="13"/>
      <c r="AC372" s="13"/>
      <c r="AD372" s="13"/>
      <c r="AE372" s="13"/>
      <c r="AT372" s="262" t="s">
        <v>276</v>
      </c>
      <c r="AU372" s="262" t="s">
        <v>84</v>
      </c>
      <c r="AV372" s="13" t="s">
        <v>84</v>
      </c>
      <c r="AW372" s="13" t="s">
        <v>32</v>
      </c>
      <c r="AX372" s="13" t="s">
        <v>76</v>
      </c>
      <c r="AY372" s="262" t="s">
        <v>251</v>
      </c>
    </row>
    <row r="373" s="12" customFormat="1">
      <c r="A373" s="12"/>
      <c r="B373" s="242"/>
      <c r="C373" s="243"/>
      <c r="D373" s="234" t="s">
        <v>276</v>
      </c>
      <c r="E373" s="244" t="s">
        <v>3763</v>
      </c>
      <c r="F373" s="245" t="s">
        <v>4123</v>
      </c>
      <c r="G373" s="243"/>
      <c r="H373" s="246">
        <v>3.75</v>
      </c>
      <c r="I373" s="247"/>
      <c r="J373" s="243"/>
      <c r="K373" s="243"/>
      <c r="L373" s="248"/>
      <c r="M373" s="249"/>
      <c r="N373" s="250"/>
      <c r="O373" s="250"/>
      <c r="P373" s="250"/>
      <c r="Q373" s="250"/>
      <c r="R373" s="250"/>
      <c r="S373" s="250"/>
      <c r="T373" s="251"/>
      <c r="U373" s="12"/>
      <c r="V373" s="12"/>
      <c r="W373" s="12"/>
      <c r="X373" s="12"/>
      <c r="Y373" s="12"/>
      <c r="Z373" s="12"/>
      <c r="AA373" s="12"/>
      <c r="AB373" s="12"/>
      <c r="AC373" s="12"/>
      <c r="AD373" s="12"/>
      <c r="AE373" s="12"/>
      <c r="AT373" s="252" t="s">
        <v>276</v>
      </c>
      <c r="AU373" s="252" t="s">
        <v>84</v>
      </c>
      <c r="AV373" s="12" t="s">
        <v>86</v>
      </c>
      <c r="AW373" s="12" t="s">
        <v>32</v>
      </c>
      <c r="AX373" s="12" t="s">
        <v>76</v>
      </c>
      <c r="AY373" s="252" t="s">
        <v>251</v>
      </c>
    </row>
    <row r="374" s="12" customFormat="1">
      <c r="A374" s="12"/>
      <c r="B374" s="242"/>
      <c r="C374" s="243"/>
      <c r="D374" s="234" t="s">
        <v>276</v>
      </c>
      <c r="E374" s="244" t="s">
        <v>4124</v>
      </c>
      <c r="F374" s="245" t="s">
        <v>4125</v>
      </c>
      <c r="G374" s="243"/>
      <c r="H374" s="246">
        <v>29.920000000000002</v>
      </c>
      <c r="I374" s="247"/>
      <c r="J374" s="243"/>
      <c r="K374" s="243"/>
      <c r="L374" s="248"/>
      <c r="M374" s="249"/>
      <c r="N374" s="250"/>
      <c r="O374" s="250"/>
      <c r="P374" s="250"/>
      <c r="Q374" s="250"/>
      <c r="R374" s="250"/>
      <c r="S374" s="250"/>
      <c r="T374" s="251"/>
      <c r="U374" s="12"/>
      <c r="V374" s="12"/>
      <c r="W374" s="12"/>
      <c r="X374" s="12"/>
      <c r="Y374" s="12"/>
      <c r="Z374" s="12"/>
      <c r="AA374" s="12"/>
      <c r="AB374" s="12"/>
      <c r="AC374" s="12"/>
      <c r="AD374" s="12"/>
      <c r="AE374" s="12"/>
      <c r="AT374" s="252" t="s">
        <v>276</v>
      </c>
      <c r="AU374" s="252" t="s">
        <v>84</v>
      </c>
      <c r="AV374" s="12" t="s">
        <v>86</v>
      </c>
      <c r="AW374" s="12" t="s">
        <v>32</v>
      </c>
      <c r="AX374" s="12" t="s">
        <v>84</v>
      </c>
      <c r="AY374" s="252" t="s">
        <v>251</v>
      </c>
    </row>
    <row r="375" s="2" customFormat="1" ht="24.15" customHeight="1">
      <c r="A375" s="38"/>
      <c r="B375" s="39"/>
      <c r="C375" s="220" t="s">
        <v>1078</v>
      </c>
      <c r="D375" s="220" t="s">
        <v>255</v>
      </c>
      <c r="E375" s="221" t="s">
        <v>4126</v>
      </c>
      <c r="F375" s="222" t="s">
        <v>4127</v>
      </c>
      <c r="G375" s="223" t="s">
        <v>3853</v>
      </c>
      <c r="H375" s="224">
        <v>2.25</v>
      </c>
      <c r="I375" s="225"/>
      <c r="J375" s="226">
        <f>ROUND(I375*H375,2)</f>
        <v>0</v>
      </c>
      <c r="K375" s="227"/>
      <c r="L375" s="44"/>
      <c r="M375" s="228" t="s">
        <v>1</v>
      </c>
      <c r="N375" s="229" t="s">
        <v>41</v>
      </c>
      <c r="O375" s="91"/>
      <c r="P375" s="230">
        <f>O375*H375</f>
        <v>0</v>
      </c>
      <c r="Q375" s="230">
        <v>2.21</v>
      </c>
      <c r="R375" s="230">
        <f>Q375*H375</f>
        <v>4.9725000000000001</v>
      </c>
      <c r="S375" s="230">
        <v>0</v>
      </c>
      <c r="T375" s="231">
        <f>S375*H375</f>
        <v>0</v>
      </c>
      <c r="U375" s="38"/>
      <c r="V375" s="38"/>
      <c r="W375" s="38"/>
      <c r="X375" s="38"/>
      <c r="Y375" s="38"/>
      <c r="Z375" s="38"/>
      <c r="AA375" s="38"/>
      <c r="AB375" s="38"/>
      <c r="AC375" s="38"/>
      <c r="AD375" s="38"/>
      <c r="AE375" s="38"/>
      <c r="AR375" s="232" t="s">
        <v>254</v>
      </c>
      <c r="AT375" s="232" t="s">
        <v>255</v>
      </c>
      <c r="AU375" s="232" t="s">
        <v>84</v>
      </c>
      <c r="AY375" s="17" t="s">
        <v>251</v>
      </c>
      <c r="BE375" s="233">
        <f>IF(N375="základní",J375,0)</f>
        <v>0</v>
      </c>
      <c r="BF375" s="233">
        <f>IF(N375="snížená",J375,0)</f>
        <v>0</v>
      </c>
      <c r="BG375" s="233">
        <f>IF(N375="zákl. přenesená",J375,0)</f>
        <v>0</v>
      </c>
      <c r="BH375" s="233">
        <f>IF(N375="sníž. přenesená",J375,0)</f>
        <v>0</v>
      </c>
      <c r="BI375" s="233">
        <f>IF(N375="nulová",J375,0)</f>
        <v>0</v>
      </c>
      <c r="BJ375" s="17" t="s">
        <v>84</v>
      </c>
      <c r="BK375" s="233">
        <f>ROUND(I375*H375,2)</f>
        <v>0</v>
      </c>
      <c r="BL375" s="17" t="s">
        <v>254</v>
      </c>
      <c r="BM375" s="232" t="s">
        <v>4128</v>
      </c>
    </row>
    <row r="376" s="2" customFormat="1">
      <c r="A376" s="38"/>
      <c r="B376" s="39"/>
      <c r="C376" s="40"/>
      <c r="D376" s="234" t="s">
        <v>260</v>
      </c>
      <c r="E376" s="40"/>
      <c r="F376" s="235" t="s">
        <v>4129</v>
      </c>
      <c r="G376" s="40"/>
      <c r="H376" s="40"/>
      <c r="I376" s="236"/>
      <c r="J376" s="40"/>
      <c r="K376" s="40"/>
      <c r="L376" s="44"/>
      <c r="M376" s="237"/>
      <c r="N376" s="238"/>
      <c r="O376" s="91"/>
      <c r="P376" s="91"/>
      <c r="Q376" s="91"/>
      <c r="R376" s="91"/>
      <c r="S376" s="91"/>
      <c r="T376" s="92"/>
      <c r="U376" s="38"/>
      <c r="V376" s="38"/>
      <c r="W376" s="38"/>
      <c r="X376" s="38"/>
      <c r="Y376" s="38"/>
      <c r="Z376" s="38"/>
      <c r="AA376" s="38"/>
      <c r="AB376" s="38"/>
      <c r="AC376" s="38"/>
      <c r="AD376" s="38"/>
      <c r="AE376" s="38"/>
      <c r="AT376" s="17" t="s">
        <v>260</v>
      </c>
      <c r="AU376" s="17" t="s">
        <v>84</v>
      </c>
    </row>
    <row r="377" s="2" customFormat="1">
      <c r="A377" s="38"/>
      <c r="B377" s="39"/>
      <c r="C377" s="40"/>
      <c r="D377" s="240" t="s">
        <v>274</v>
      </c>
      <c r="E377" s="40"/>
      <c r="F377" s="241" t="s">
        <v>4130</v>
      </c>
      <c r="G377" s="40"/>
      <c r="H377" s="40"/>
      <c r="I377" s="236"/>
      <c r="J377" s="40"/>
      <c r="K377" s="40"/>
      <c r="L377" s="44"/>
      <c r="M377" s="237"/>
      <c r="N377" s="238"/>
      <c r="O377" s="91"/>
      <c r="P377" s="91"/>
      <c r="Q377" s="91"/>
      <c r="R377" s="91"/>
      <c r="S377" s="91"/>
      <c r="T377" s="92"/>
      <c r="U377" s="38"/>
      <c r="V377" s="38"/>
      <c r="W377" s="38"/>
      <c r="X377" s="38"/>
      <c r="Y377" s="38"/>
      <c r="Z377" s="38"/>
      <c r="AA377" s="38"/>
      <c r="AB377" s="38"/>
      <c r="AC377" s="38"/>
      <c r="AD377" s="38"/>
      <c r="AE377" s="38"/>
      <c r="AT377" s="17" t="s">
        <v>274</v>
      </c>
      <c r="AU377" s="17" t="s">
        <v>84</v>
      </c>
    </row>
    <row r="378" s="13" customFormat="1">
      <c r="A378" s="13"/>
      <c r="B378" s="253"/>
      <c r="C378" s="254"/>
      <c r="D378" s="234" t="s">
        <v>276</v>
      </c>
      <c r="E378" s="255" t="s">
        <v>1</v>
      </c>
      <c r="F378" s="256" t="s">
        <v>4131</v>
      </c>
      <c r="G378" s="254"/>
      <c r="H378" s="255" t="s">
        <v>1</v>
      </c>
      <c r="I378" s="257"/>
      <c r="J378" s="254"/>
      <c r="K378" s="254"/>
      <c r="L378" s="258"/>
      <c r="M378" s="259"/>
      <c r="N378" s="260"/>
      <c r="O378" s="260"/>
      <c r="P378" s="260"/>
      <c r="Q378" s="260"/>
      <c r="R378" s="260"/>
      <c r="S378" s="260"/>
      <c r="T378" s="261"/>
      <c r="U378" s="13"/>
      <c r="V378" s="13"/>
      <c r="W378" s="13"/>
      <c r="X378" s="13"/>
      <c r="Y378" s="13"/>
      <c r="Z378" s="13"/>
      <c r="AA378" s="13"/>
      <c r="AB378" s="13"/>
      <c r="AC378" s="13"/>
      <c r="AD378" s="13"/>
      <c r="AE378" s="13"/>
      <c r="AT378" s="262" t="s">
        <v>276</v>
      </c>
      <c r="AU378" s="262" t="s">
        <v>84</v>
      </c>
      <c r="AV378" s="13" t="s">
        <v>84</v>
      </c>
      <c r="AW378" s="13" t="s">
        <v>32</v>
      </c>
      <c r="AX378" s="13" t="s">
        <v>76</v>
      </c>
      <c r="AY378" s="262" t="s">
        <v>251</v>
      </c>
    </row>
    <row r="379" s="12" customFormat="1">
      <c r="A379" s="12"/>
      <c r="B379" s="242"/>
      <c r="C379" s="243"/>
      <c r="D379" s="234" t="s">
        <v>276</v>
      </c>
      <c r="E379" s="244" t="s">
        <v>4132</v>
      </c>
      <c r="F379" s="245" t="s">
        <v>4133</v>
      </c>
      <c r="G379" s="243"/>
      <c r="H379" s="246">
        <v>2.25</v>
      </c>
      <c r="I379" s="247"/>
      <c r="J379" s="243"/>
      <c r="K379" s="243"/>
      <c r="L379" s="248"/>
      <c r="M379" s="249"/>
      <c r="N379" s="250"/>
      <c r="O379" s="250"/>
      <c r="P379" s="250"/>
      <c r="Q379" s="250"/>
      <c r="R379" s="250"/>
      <c r="S379" s="250"/>
      <c r="T379" s="251"/>
      <c r="U379" s="12"/>
      <c r="V379" s="12"/>
      <c r="W379" s="12"/>
      <c r="X379" s="12"/>
      <c r="Y379" s="12"/>
      <c r="Z379" s="12"/>
      <c r="AA379" s="12"/>
      <c r="AB379" s="12"/>
      <c r="AC379" s="12"/>
      <c r="AD379" s="12"/>
      <c r="AE379" s="12"/>
      <c r="AT379" s="252" t="s">
        <v>276</v>
      </c>
      <c r="AU379" s="252" t="s">
        <v>84</v>
      </c>
      <c r="AV379" s="12" t="s">
        <v>86</v>
      </c>
      <c r="AW379" s="12" t="s">
        <v>32</v>
      </c>
      <c r="AX379" s="12" t="s">
        <v>84</v>
      </c>
      <c r="AY379" s="252" t="s">
        <v>251</v>
      </c>
    </row>
    <row r="380" s="2" customFormat="1" ht="24.15" customHeight="1">
      <c r="A380" s="38"/>
      <c r="B380" s="39"/>
      <c r="C380" s="220" t="s">
        <v>1087</v>
      </c>
      <c r="D380" s="220" t="s">
        <v>255</v>
      </c>
      <c r="E380" s="221" t="s">
        <v>4134</v>
      </c>
      <c r="F380" s="222" t="s">
        <v>4135</v>
      </c>
      <c r="G380" s="223" t="s">
        <v>3900</v>
      </c>
      <c r="H380" s="224">
        <v>1421.77</v>
      </c>
      <c r="I380" s="225"/>
      <c r="J380" s="226">
        <f>ROUND(I380*H380,2)</f>
        <v>0</v>
      </c>
      <c r="K380" s="227"/>
      <c r="L380" s="44"/>
      <c r="M380" s="228" t="s">
        <v>1</v>
      </c>
      <c r="N380" s="229" t="s">
        <v>41</v>
      </c>
      <c r="O380" s="91"/>
      <c r="P380" s="230">
        <f>O380*H380</f>
        <v>0</v>
      </c>
      <c r="Q380" s="230">
        <v>0.23000000000000001</v>
      </c>
      <c r="R380" s="230">
        <f>Q380*H380</f>
        <v>327.00710000000004</v>
      </c>
      <c r="S380" s="230">
        <v>0</v>
      </c>
      <c r="T380" s="231">
        <f>S380*H380</f>
        <v>0</v>
      </c>
      <c r="U380" s="38"/>
      <c r="V380" s="38"/>
      <c r="W380" s="38"/>
      <c r="X380" s="38"/>
      <c r="Y380" s="38"/>
      <c r="Z380" s="38"/>
      <c r="AA380" s="38"/>
      <c r="AB380" s="38"/>
      <c r="AC380" s="38"/>
      <c r="AD380" s="38"/>
      <c r="AE380" s="38"/>
      <c r="AR380" s="232" t="s">
        <v>254</v>
      </c>
      <c r="AT380" s="232" t="s">
        <v>255</v>
      </c>
      <c r="AU380" s="232" t="s">
        <v>84</v>
      </c>
      <c r="AY380" s="17" t="s">
        <v>251</v>
      </c>
      <c r="BE380" s="233">
        <f>IF(N380="základní",J380,0)</f>
        <v>0</v>
      </c>
      <c r="BF380" s="233">
        <f>IF(N380="snížená",J380,0)</f>
        <v>0</v>
      </c>
      <c r="BG380" s="233">
        <f>IF(N380="zákl. přenesená",J380,0)</f>
        <v>0</v>
      </c>
      <c r="BH380" s="233">
        <f>IF(N380="sníž. přenesená",J380,0)</f>
        <v>0</v>
      </c>
      <c r="BI380" s="233">
        <f>IF(N380="nulová",J380,0)</f>
        <v>0</v>
      </c>
      <c r="BJ380" s="17" t="s">
        <v>84</v>
      </c>
      <c r="BK380" s="233">
        <f>ROUND(I380*H380,2)</f>
        <v>0</v>
      </c>
      <c r="BL380" s="17" t="s">
        <v>254</v>
      </c>
      <c r="BM380" s="232" t="s">
        <v>4136</v>
      </c>
    </row>
    <row r="381" s="2" customFormat="1">
      <c r="A381" s="38"/>
      <c r="B381" s="39"/>
      <c r="C381" s="40"/>
      <c r="D381" s="234" t="s">
        <v>260</v>
      </c>
      <c r="E381" s="40"/>
      <c r="F381" s="235" t="s">
        <v>4137</v>
      </c>
      <c r="G381" s="40"/>
      <c r="H381" s="40"/>
      <c r="I381" s="236"/>
      <c r="J381" s="40"/>
      <c r="K381" s="40"/>
      <c r="L381" s="44"/>
      <c r="M381" s="237"/>
      <c r="N381" s="238"/>
      <c r="O381" s="91"/>
      <c r="P381" s="91"/>
      <c r="Q381" s="91"/>
      <c r="R381" s="91"/>
      <c r="S381" s="91"/>
      <c r="T381" s="92"/>
      <c r="U381" s="38"/>
      <c r="V381" s="38"/>
      <c r="W381" s="38"/>
      <c r="X381" s="38"/>
      <c r="Y381" s="38"/>
      <c r="Z381" s="38"/>
      <c r="AA381" s="38"/>
      <c r="AB381" s="38"/>
      <c r="AC381" s="38"/>
      <c r="AD381" s="38"/>
      <c r="AE381" s="38"/>
      <c r="AT381" s="17" t="s">
        <v>260</v>
      </c>
      <c r="AU381" s="17" t="s">
        <v>84</v>
      </c>
    </row>
    <row r="382" s="2" customFormat="1">
      <c r="A382" s="38"/>
      <c r="B382" s="39"/>
      <c r="C382" s="40"/>
      <c r="D382" s="240" t="s">
        <v>274</v>
      </c>
      <c r="E382" s="40"/>
      <c r="F382" s="241" t="s">
        <v>4138</v>
      </c>
      <c r="G382" s="40"/>
      <c r="H382" s="40"/>
      <c r="I382" s="236"/>
      <c r="J382" s="40"/>
      <c r="K382" s="40"/>
      <c r="L382" s="44"/>
      <c r="M382" s="237"/>
      <c r="N382" s="238"/>
      <c r="O382" s="91"/>
      <c r="P382" s="91"/>
      <c r="Q382" s="91"/>
      <c r="R382" s="91"/>
      <c r="S382" s="91"/>
      <c r="T382" s="92"/>
      <c r="U382" s="38"/>
      <c r="V382" s="38"/>
      <c r="W382" s="38"/>
      <c r="X382" s="38"/>
      <c r="Y382" s="38"/>
      <c r="Z382" s="38"/>
      <c r="AA382" s="38"/>
      <c r="AB382" s="38"/>
      <c r="AC382" s="38"/>
      <c r="AD382" s="38"/>
      <c r="AE382" s="38"/>
      <c r="AT382" s="17" t="s">
        <v>274</v>
      </c>
      <c r="AU382" s="17" t="s">
        <v>84</v>
      </c>
    </row>
    <row r="383" s="13" customFormat="1">
      <c r="A383" s="13"/>
      <c r="B383" s="253"/>
      <c r="C383" s="254"/>
      <c r="D383" s="234" t="s">
        <v>276</v>
      </c>
      <c r="E383" s="255" t="s">
        <v>1</v>
      </c>
      <c r="F383" s="256" t="s">
        <v>3904</v>
      </c>
      <c r="G383" s="254"/>
      <c r="H383" s="255" t="s">
        <v>1</v>
      </c>
      <c r="I383" s="257"/>
      <c r="J383" s="254"/>
      <c r="K383" s="254"/>
      <c r="L383" s="258"/>
      <c r="M383" s="259"/>
      <c r="N383" s="260"/>
      <c r="O383" s="260"/>
      <c r="P383" s="260"/>
      <c r="Q383" s="260"/>
      <c r="R383" s="260"/>
      <c r="S383" s="260"/>
      <c r="T383" s="261"/>
      <c r="U383" s="13"/>
      <c r="V383" s="13"/>
      <c r="W383" s="13"/>
      <c r="X383" s="13"/>
      <c r="Y383" s="13"/>
      <c r="Z383" s="13"/>
      <c r="AA383" s="13"/>
      <c r="AB383" s="13"/>
      <c r="AC383" s="13"/>
      <c r="AD383" s="13"/>
      <c r="AE383" s="13"/>
      <c r="AT383" s="262" t="s">
        <v>276</v>
      </c>
      <c r="AU383" s="262" t="s">
        <v>84</v>
      </c>
      <c r="AV383" s="13" t="s">
        <v>84</v>
      </c>
      <c r="AW383" s="13" t="s">
        <v>32</v>
      </c>
      <c r="AX383" s="13" t="s">
        <v>76</v>
      </c>
      <c r="AY383" s="262" t="s">
        <v>251</v>
      </c>
    </row>
    <row r="384" s="12" customFormat="1">
      <c r="A384" s="12"/>
      <c r="B384" s="242"/>
      <c r="C384" s="243"/>
      <c r="D384" s="234" t="s">
        <v>276</v>
      </c>
      <c r="E384" s="244" t="s">
        <v>4139</v>
      </c>
      <c r="F384" s="245" t="s">
        <v>4140</v>
      </c>
      <c r="G384" s="243"/>
      <c r="H384" s="246">
        <v>1323.5999999999999</v>
      </c>
      <c r="I384" s="247"/>
      <c r="J384" s="243"/>
      <c r="K384" s="243"/>
      <c r="L384" s="248"/>
      <c r="M384" s="249"/>
      <c r="N384" s="250"/>
      <c r="O384" s="250"/>
      <c r="P384" s="250"/>
      <c r="Q384" s="250"/>
      <c r="R384" s="250"/>
      <c r="S384" s="250"/>
      <c r="T384" s="251"/>
      <c r="U384" s="12"/>
      <c r="V384" s="12"/>
      <c r="W384" s="12"/>
      <c r="X384" s="12"/>
      <c r="Y384" s="12"/>
      <c r="Z384" s="12"/>
      <c r="AA384" s="12"/>
      <c r="AB384" s="12"/>
      <c r="AC384" s="12"/>
      <c r="AD384" s="12"/>
      <c r="AE384" s="12"/>
      <c r="AT384" s="252" t="s">
        <v>276</v>
      </c>
      <c r="AU384" s="252" t="s">
        <v>84</v>
      </c>
      <c r="AV384" s="12" t="s">
        <v>86</v>
      </c>
      <c r="AW384" s="12" t="s">
        <v>32</v>
      </c>
      <c r="AX384" s="12" t="s">
        <v>76</v>
      </c>
      <c r="AY384" s="252" t="s">
        <v>251</v>
      </c>
    </row>
    <row r="385" s="13" customFormat="1">
      <c r="A385" s="13"/>
      <c r="B385" s="253"/>
      <c r="C385" s="254"/>
      <c r="D385" s="234" t="s">
        <v>276</v>
      </c>
      <c r="E385" s="255" t="s">
        <v>1</v>
      </c>
      <c r="F385" s="256" t="s">
        <v>4141</v>
      </c>
      <c r="G385" s="254"/>
      <c r="H385" s="255" t="s">
        <v>1</v>
      </c>
      <c r="I385" s="257"/>
      <c r="J385" s="254"/>
      <c r="K385" s="254"/>
      <c r="L385" s="258"/>
      <c r="M385" s="259"/>
      <c r="N385" s="260"/>
      <c r="O385" s="260"/>
      <c r="P385" s="260"/>
      <c r="Q385" s="260"/>
      <c r="R385" s="260"/>
      <c r="S385" s="260"/>
      <c r="T385" s="261"/>
      <c r="U385" s="13"/>
      <c r="V385" s="13"/>
      <c r="W385" s="13"/>
      <c r="X385" s="13"/>
      <c r="Y385" s="13"/>
      <c r="Z385" s="13"/>
      <c r="AA385" s="13"/>
      <c r="AB385" s="13"/>
      <c r="AC385" s="13"/>
      <c r="AD385" s="13"/>
      <c r="AE385" s="13"/>
      <c r="AT385" s="262" t="s">
        <v>276</v>
      </c>
      <c r="AU385" s="262" t="s">
        <v>84</v>
      </c>
      <c r="AV385" s="13" t="s">
        <v>84</v>
      </c>
      <c r="AW385" s="13" t="s">
        <v>32</v>
      </c>
      <c r="AX385" s="13" t="s">
        <v>76</v>
      </c>
      <c r="AY385" s="262" t="s">
        <v>251</v>
      </c>
    </row>
    <row r="386" s="12" customFormat="1">
      <c r="A386" s="12"/>
      <c r="B386" s="242"/>
      <c r="C386" s="243"/>
      <c r="D386" s="234" t="s">
        <v>276</v>
      </c>
      <c r="E386" s="244" t="s">
        <v>3744</v>
      </c>
      <c r="F386" s="245" t="s">
        <v>4113</v>
      </c>
      <c r="G386" s="243"/>
      <c r="H386" s="246">
        <v>72</v>
      </c>
      <c r="I386" s="247"/>
      <c r="J386" s="243"/>
      <c r="K386" s="243"/>
      <c r="L386" s="248"/>
      <c r="M386" s="249"/>
      <c r="N386" s="250"/>
      <c r="O386" s="250"/>
      <c r="P386" s="250"/>
      <c r="Q386" s="250"/>
      <c r="R386" s="250"/>
      <c r="S386" s="250"/>
      <c r="T386" s="251"/>
      <c r="U386" s="12"/>
      <c r="V386" s="12"/>
      <c r="W386" s="12"/>
      <c r="X386" s="12"/>
      <c r="Y386" s="12"/>
      <c r="Z386" s="12"/>
      <c r="AA386" s="12"/>
      <c r="AB386" s="12"/>
      <c r="AC386" s="12"/>
      <c r="AD386" s="12"/>
      <c r="AE386" s="12"/>
      <c r="AT386" s="252" t="s">
        <v>276</v>
      </c>
      <c r="AU386" s="252" t="s">
        <v>84</v>
      </c>
      <c r="AV386" s="12" t="s">
        <v>86</v>
      </c>
      <c r="AW386" s="12" t="s">
        <v>32</v>
      </c>
      <c r="AX386" s="12" t="s">
        <v>76</v>
      </c>
      <c r="AY386" s="252" t="s">
        <v>251</v>
      </c>
    </row>
    <row r="387" s="13" customFormat="1">
      <c r="A387" s="13"/>
      <c r="B387" s="253"/>
      <c r="C387" s="254"/>
      <c r="D387" s="234" t="s">
        <v>276</v>
      </c>
      <c r="E387" s="255" t="s">
        <v>1</v>
      </c>
      <c r="F387" s="256" t="s">
        <v>3867</v>
      </c>
      <c r="G387" s="254"/>
      <c r="H387" s="255" t="s">
        <v>1</v>
      </c>
      <c r="I387" s="257"/>
      <c r="J387" s="254"/>
      <c r="K387" s="254"/>
      <c r="L387" s="258"/>
      <c r="M387" s="259"/>
      <c r="N387" s="260"/>
      <c r="O387" s="260"/>
      <c r="P387" s="260"/>
      <c r="Q387" s="260"/>
      <c r="R387" s="260"/>
      <c r="S387" s="260"/>
      <c r="T387" s="261"/>
      <c r="U387" s="13"/>
      <c r="V387" s="13"/>
      <c r="W387" s="13"/>
      <c r="X387" s="13"/>
      <c r="Y387" s="13"/>
      <c r="Z387" s="13"/>
      <c r="AA387" s="13"/>
      <c r="AB387" s="13"/>
      <c r="AC387" s="13"/>
      <c r="AD387" s="13"/>
      <c r="AE387" s="13"/>
      <c r="AT387" s="262" t="s">
        <v>276</v>
      </c>
      <c r="AU387" s="262" t="s">
        <v>84</v>
      </c>
      <c r="AV387" s="13" t="s">
        <v>84</v>
      </c>
      <c r="AW387" s="13" t="s">
        <v>32</v>
      </c>
      <c r="AX387" s="13" t="s">
        <v>76</v>
      </c>
      <c r="AY387" s="262" t="s">
        <v>251</v>
      </c>
    </row>
    <row r="388" s="12" customFormat="1">
      <c r="A388" s="12"/>
      <c r="B388" s="242"/>
      <c r="C388" s="243"/>
      <c r="D388" s="234" t="s">
        <v>276</v>
      </c>
      <c r="E388" s="244" t="s">
        <v>3765</v>
      </c>
      <c r="F388" s="245" t="s">
        <v>4103</v>
      </c>
      <c r="G388" s="243"/>
      <c r="H388" s="246">
        <v>4.4100000000000001</v>
      </c>
      <c r="I388" s="247"/>
      <c r="J388" s="243"/>
      <c r="K388" s="243"/>
      <c r="L388" s="248"/>
      <c r="M388" s="249"/>
      <c r="N388" s="250"/>
      <c r="O388" s="250"/>
      <c r="P388" s="250"/>
      <c r="Q388" s="250"/>
      <c r="R388" s="250"/>
      <c r="S388" s="250"/>
      <c r="T388" s="251"/>
      <c r="U388" s="12"/>
      <c r="V388" s="12"/>
      <c r="W388" s="12"/>
      <c r="X388" s="12"/>
      <c r="Y388" s="12"/>
      <c r="Z388" s="12"/>
      <c r="AA388" s="12"/>
      <c r="AB388" s="12"/>
      <c r="AC388" s="12"/>
      <c r="AD388" s="12"/>
      <c r="AE388" s="12"/>
      <c r="AT388" s="252" t="s">
        <v>276</v>
      </c>
      <c r="AU388" s="252" t="s">
        <v>84</v>
      </c>
      <c r="AV388" s="12" t="s">
        <v>86</v>
      </c>
      <c r="AW388" s="12" t="s">
        <v>32</v>
      </c>
      <c r="AX388" s="12" t="s">
        <v>76</v>
      </c>
      <c r="AY388" s="252" t="s">
        <v>251</v>
      </c>
    </row>
    <row r="389" s="13" customFormat="1">
      <c r="A389" s="13"/>
      <c r="B389" s="253"/>
      <c r="C389" s="254"/>
      <c r="D389" s="234" t="s">
        <v>276</v>
      </c>
      <c r="E389" s="255" t="s">
        <v>1</v>
      </c>
      <c r="F389" s="256" t="s">
        <v>3869</v>
      </c>
      <c r="G389" s="254"/>
      <c r="H389" s="255" t="s">
        <v>1</v>
      </c>
      <c r="I389" s="257"/>
      <c r="J389" s="254"/>
      <c r="K389" s="254"/>
      <c r="L389" s="258"/>
      <c r="M389" s="259"/>
      <c r="N389" s="260"/>
      <c r="O389" s="260"/>
      <c r="P389" s="260"/>
      <c r="Q389" s="260"/>
      <c r="R389" s="260"/>
      <c r="S389" s="260"/>
      <c r="T389" s="261"/>
      <c r="U389" s="13"/>
      <c r="V389" s="13"/>
      <c r="W389" s="13"/>
      <c r="X389" s="13"/>
      <c r="Y389" s="13"/>
      <c r="Z389" s="13"/>
      <c r="AA389" s="13"/>
      <c r="AB389" s="13"/>
      <c r="AC389" s="13"/>
      <c r="AD389" s="13"/>
      <c r="AE389" s="13"/>
      <c r="AT389" s="262" t="s">
        <v>276</v>
      </c>
      <c r="AU389" s="262" t="s">
        <v>84</v>
      </c>
      <c r="AV389" s="13" t="s">
        <v>84</v>
      </c>
      <c r="AW389" s="13" t="s">
        <v>32</v>
      </c>
      <c r="AX389" s="13" t="s">
        <v>76</v>
      </c>
      <c r="AY389" s="262" t="s">
        <v>251</v>
      </c>
    </row>
    <row r="390" s="12" customFormat="1">
      <c r="A390" s="12"/>
      <c r="B390" s="242"/>
      <c r="C390" s="243"/>
      <c r="D390" s="234" t="s">
        <v>276</v>
      </c>
      <c r="E390" s="244" t="s">
        <v>3776</v>
      </c>
      <c r="F390" s="245" t="s">
        <v>4101</v>
      </c>
      <c r="G390" s="243"/>
      <c r="H390" s="246">
        <v>21.760000000000002</v>
      </c>
      <c r="I390" s="247"/>
      <c r="J390" s="243"/>
      <c r="K390" s="243"/>
      <c r="L390" s="248"/>
      <c r="M390" s="249"/>
      <c r="N390" s="250"/>
      <c r="O390" s="250"/>
      <c r="P390" s="250"/>
      <c r="Q390" s="250"/>
      <c r="R390" s="250"/>
      <c r="S390" s="250"/>
      <c r="T390" s="251"/>
      <c r="U390" s="12"/>
      <c r="V390" s="12"/>
      <c r="W390" s="12"/>
      <c r="X390" s="12"/>
      <c r="Y390" s="12"/>
      <c r="Z390" s="12"/>
      <c r="AA390" s="12"/>
      <c r="AB390" s="12"/>
      <c r="AC390" s="12"/>
      <c r="AD390" s="12"/>
      <c r="AE390" s="12"/>
      <c r="AT390" s="252" t="s">
        <v>276</v>
      </c>
      <c r="AU390" s="252" t="s">
        <v>84</v>
      </c>
      <c r="AV390" s="12" t="s">
        <v>86</v>
      </c>
      <c r="AW390" s="12" t="s">
        <v>32</v>
      </c>
      <c r="AX390" s="12" t="s">
        <v>76</v>
      </c>
      <c r="AY390" s="252" t="s">
        <v>251</v>
      </c>
    </row>
    <row r="391" s="12" customFormat="1">
      <c r="A391" s="12"/>
      <c r="B391" s="242"/>
      <c r="C391" s="243"/>
      <c r="D391" s="234" t="s">
        <v>276</v>
      </c>
      <c r="E391" s="244" t="s">
        <v>4142</v>
      </c>
      <c r="F391" s="245" t="s">
        <v>4143</v>
      </c>
      <c r="G391" s="243"/>
      <c r="H391" s="246">
        <v>1421.77</v>
      </c>
      <c r="I391" s="247"/>
      <c r="J391" s="243"/>
      <c r="K391" s="243"/>
      <c r="L391" s="248"/>
      <c r="M391" s="249"/>
      <c r="N391" s="250"/>
      <c r="O391" s="250"/>
      <c r="P391" s="250"/>
      <c r="Q391" s="250"/>
      <c r="R391" s="250"/>
      <c r="S391" s="250"/>
      <c r="T391" s="251"/>
      <c r="U391" s="12"/>
      <c r="V391" s="12"/>
      <c r="W391" s="12"/>
      <c r="X391" s="12"/>
      <c r="Y391" s="12"/>
      <c r="Z391" s="12"/>
      <c r="AA391" s="12"/>
      <c r="AB391" s="12"/>
      <c r="AC391" s="12"/>
      <c r="AD391" s="12"/>
      <c r="AE391" s="12"/>
      <c r="AT391" s="252" t="s">
        <v>276</v>
      </c>
      <c r="AU391" s="252" t="s">
        <v>84</v>
      </c>
      <c r="AV391" s="12" t="s">
        <v>86</v>
      </c>
      <c r="AW391" s="12" t="s">
        <v>32</v>
      </c>
      <c r="AX391" s="12" t="s">
        <v>84</v>
      </c>
      <c r="AY391" s="252" t="s">
        <v>251</v>
      </c>
    </row>
    <row r="392" s="11" customFormat="1" ht="25.92" customHeight="1">
      <c r="A392" s="11"/>
      <c r="B392" s="206"/>
      <c r="C392" s="207"/>
      <c r="D392" s="208" t="s">
        <v>75</v>
      </c>
      <c r="E392" s="209" t="s">
        <v>4144</v>
      </c>
      <c r="F392" s="209" t="s">
        <v>4145</v>
      </c>
      <c r="G392" s="207"/>
      <c r="H392" s="207"/>
      <c r="I392" s="210"/>
      <c r="J392" s="211">
        <f>BK392</f>
        <v>0</v>
      </c>
      <c r="K392" s="207"/>
      <c r="L392" s="212"/>
      <c r="M392" s="213"/>
      <c r="N392" s="214"/>
      <c r="O392" s="214"/>
      <c r="P392" s="215">
        <f>SUM(P393:P404)</f>
        <v>0</v>
      </c>
      <c r="Q392" s="214"/>
      <c r="R392" s="215">
        <f>SUM(R393:R404)</f>
        <v>0.37345000000000006</v>
      </c>
      <c r="S392" s="214"/>
      <c r="T392" s="216">
        <f>SUM(T393:T404)</f>
        <v>0</v>
      </c>
      <c r="U392" s="11"/>
      <c r="V392" s="11"/>
      <c r="W392" s="11"/>
      <c r="X392" s="11"/>
      <c r="Y392" s="11"/>
      <c r="Z392" s="11"/>
      <c r="AA392" s="11"/>
      <c r="AB392" s="11"/>
      <c r="AC392" s="11"/>
      <c r="AD392" s="11"/>
      <c r="AE392" s="11"/>
      <c r="AR392" s="217" t="s">
        <v>86</v>
      </c>
      <c r="AT392" s="218" t="s">
        <v>75</v>
      </c>
      <c r="AU392" s="218" t="s">
        <v>76</v>
      </c>
      <c r="AY392" s="217" t="s">
        <v>251</v>
      </c>
      <c r="BK392" s="219">
        <f>SUM(BK393:BK404)</f>
        <v>0</v>
      </c>
    </row>
    <row r="393" s="2" customFormat="1" ht="24.15" customHeight="1">
      <c r="A393" s="38"/>
      <c r="B393" s="39"/>
      <c r="C393" s="220" t="s">
        <v>1715</v>
      </c>
      <c r="D393" s="220" t="s">
        <v>255</v>
      </c>
      <c r="E393" s="221" t="s">
        <v>4146</v>
      </c>
      <c r="F393" s="222" t="s">
        <v>4147</v>
      </c>
      <c r="G393" s="223" t="s">
        <v>3900</v>
      </c>
      <c r="H393" s="224">
        <v>70</v>
      </c>
      <c r="I393" s="225"/>
      <c r="J393" s="226">
        <f>ROUND(I393*H393,2)</f>
        <v>0</v>
      </c>
      <c r="K393" s="227"/>
      <c r="L393" s="44"/>
      <c r="M393" s="228" t="s">
        <v>1</v>
      </c>
      <c r="N393" s="229" t="s">
        <v>41</v>
      </c>
      <c r="O393" s="91"/>
      <c r="P393" s="230">
        <f>O393*H393</f>
        <v>0</v>
      </c>
      <c r="Q393" s="230">
        <v>0.00040000000000000002</v>
      </c>
      <c r="R393" s="230">
        <f>Q393*H393</f>
        <v>0.028000000000000001</v>
      </c>
      <c r="S393" s="230">
        <v>0</v>
      </c>
      <c r="T393" s="231">
        <f>S393*H393</f>
        <v>0</v>
      </c>
      <c r="U393" s="38"/>
      <c r="V393" s="38"/>
      <c r="W393" s="38"/>
      <c r="X393" s="38"/>
      <c r="Y393" s="38"/>
      <c r="Z393" s="38"/>
      <c r="AA393" s="38"/>
      <c r="AB393" s="38"/>
      <c r="AC393" s="38"/>
      <c r="AD393" s="38"/>
      <c r="AE393" s="38"/>
      <c r="AR393" s="232" t="s">
        <v>350</v>
      </c>
      <c r="AT393" s="232" t="s">
        <v>255</v>
      </c>
      <c r="AU393" s="232" t="s">
        <v>84</v>
      </c>
      <c r="AY393" s="17" t="s">
        <v>251</v>
      </c>
      <c r="BE393" s="233">
        <f>IF(N393="základní",J393,0)</f>
        <v>0</v>
      </c>
      <c r="BF393" s="233">
        <f>IF(N393="snížená",J393,0)</f>
        <v>0</v>
      </c>
      <c r="BG393" s="233">
        <f>IF(N393="zákl. přenesená",J393,0)</f>
        <v>0</v>
      </c>
      <c r="BH393" s="233">
        <f>IF(N393="sníž. přenesená",J393,0)</f>
        <v>0</v>
      </c>
      <c r="BI393" s="233">
        <f>IF(N393="nulová",J393,0)</f>
        <v>0</v>
      </c>
      <c r="BJ393" s="17" t="s">
        <v>84</v>
      </c>
      <c r="BK393" s="233">
        <f>ROUND(I393*H393,2)</f>
        <v>0</v>
      </c>
      <c r="BL393" s="17" t="s">
        <v>350</v>
      </c>
      <c r="BM393" s="232" t="s">
        <v>4148</v>
      </c>
    </row>
    <row r="394" s="2" customFormat="1">
      <c r="A394" s="38"/>
      <c r="B394" s="39"/>
      <c r="C394" s="40"/>
      <c r="D394" s="234" t="s">
        <v>260</v>
      </c>
      <c r="E394" s="40"/>
      <c r="F394" s="235" t="s">
        <v>4149</v>
      </c>
      <c r="G394" s="40"/>
      <c r="H394" s="40"/>
      <c r="I394" s="236"/>
      <c r="J394" s="40"/>
      <c r="K394" s="40"/>
      <c r="L394" s="44"/>
      <c r="M394" s="237"/>
      <c r="N394" s="238"/>
      <c r="O394" s="91"/>
      <c r="P394" s="91"/>
      <c r="Q394" s="91"/>
      <c r="R394" s="91"/>
      <c r="S394" s="91"/>
      <c r="T394" s="92"/>
      <c r="U394" s="38"/>
      <c r="V394" s="38"/>
      <c r="W394" s="38"/>
      <c r="X394" s="38"/>
      <c r="Y394" s="38"/>
      <c r="Z394" s="38"/>
      <c r="AA394" s="38"/>
      <c r="AB394" s="38"/>
      <c r="AC394" s="38"/>
      <c r="AD394" s="38"/>
      <c r="AE394" s="38"/>
      <c r="AT394" s="17" t="s">
        <v>260</v>
      </c>
      <c r="AU394" s="17" t="s">
        <v>84</v>
      </c>
    </row>
    <row r="395" s="2" customFormat="1">
      <c r="A395" s="38"/>
      <c r="B395" s="39"/>
      <c r="C395" s="40"/>
      <c r="D395" s="240" t="s">
        <v>274</v>
      </c>
      <c r="E395" s="40"/>
      <c r="F395" s="241" t="s">
        <v>4150</v>
      </c>
      <c r="G395" s="40"/>
      <c r="H395" s="40"/>
      <c r="I395" s="236"/>
      <c r="J395" s="40"/>
      <c r="K395" s="40"/>
      <c r="L395" s="44"/>
      <c r="M395" s="237"/>
      <c r="N395" s="238"/>
      <c r="O395" s="91"/>
      <c r="P395" s="91"/>
      <c r="Q395" s="91"/>
      <c r="R395" s="91"/>
      <c r="S395" s="91"/>
      <c r="T395" s="92"/>
      <c r="U395" s="38"/>
      <c r="V395" s="38"/>
      <c r="W395" s="38"/>
      <c r="X395" s="38"/>
      <c r="Y395" s="38"/>
      <c r="Z395" s="38"/>
      <c r="AA395" s="38"/>
      <c r="AB395" s="38"/>
      <c r="AC395" s="38"/>
      <c r="AD395" s="38"/>
      <c r="AE395" s="38"/>
      <c r="AT395" s="17" t="s">
        <v>274</v>
      </c>
      <c r="AU395" s="17" t="s">
        <v>84</v>
      </c>
    </row>
    <row r="396" s="13" customFormat="1">
      <c r="A396" s="13"/>
      <c r="B396" s="253"/>
      <c r="C396" s="254"/>
      <c r="D396" s="234" t="s">
        <v>276</v>
      </c>
      <c r="E396" s="255" t="s">
        <v>1</v>
      </c>
      <c r="F396" s="256" t="s">
        <v>3869</v>
      </c>
      <c r="G396" s="254"/>
      <c r="H396" s="255" t="s">
        <v>1</v>
      </c>
      <c r="I396" s="257"/>
      <c r="J396" s="254"/>
      <c r="K396" s="254"/>
      <c r="L396" s="258"/>
      <c r="M396" s="259"/>
      <c r="N396" s="260"/>
      <c r="O396" s="260"/>
      <c r="P396" s="260"/>
      <c r="Q396" s="260"/>
      <c r="R396" s="260"/>
      <c r="S396" s="260"/>
      <c r="T396" s="261"/>
      <c r="U396" s="13"/>
      <c r="V396" s="13"/>
      <c r="W396" s="13"/>
      <c r="X396" s="13"/>
      <c r="Y396" s="13"/>
      <c r="Z396" s="13"/>
      <c r="AA396" s="13"/>
      <c r="AB396" s="13"/>
      <c r="AC396" s="13"/>
      <c r="AD396" s="13"/>
      <c r="AE396" s="13"/>
      <c r="AT396" s="262" t="s">
        <v>276</v>
      </c>
      <c r="AU396" s="262" t="s">
        <v>84</v>
      </c>
      <c r="AV396" s="13" t="s">
        <v>84</v>
      </c>
      <c r="AW396" s="13" t="s">
        <v>32</v>
      </c>
      <c r="AX396" s="13" t="s">
        <v>76</v>
      </c>
      <c r="AY396" s="262" t="s">
        <v>251</v>
      </c>
    </row>
    <row r="397" s="12" customFormat="1">
      <c r="A397" s="12"/>
      <c r="B397" s="242"/>
      <c r="C397" s="243"/>
      <c r="D397" s="234" t="s">
        <v>276</v>
      </c>
      <c r="E397" s="244" t="s">
        <v>4151</v>
      </c>
      <c r="F397" s="245" t="s">
        <v>4152</v>
      </c>
      <c r="G397" s="243"/>
      <c r="H397" s="246">
        <v>54</v>
      </c>
      <c r="I397" s="247"/>
      <c r="J397" s="243"/>
      <c r="K397" s="243"/>
      <c r="L397" s="248"/>
      <c r="M397" s="249"/>
      <c r="N397" s="250"/>
      <c r="O397" s="250"/>
      <c r="P397" s="250"/>
      <c r="Q397" s="250"/>
      <c r="R397" s="250"/>
      <c r="S397" s="250"/>
      <c r="T397" s="251"/>
      <c r="U397" s="12"/>
      <c r="V397" s="12"/>
      <c r="W397" s="12"/>
      <c r="X397" s="12"/>
      <c r="Y397" s="12"/>
      <c r="Z397" s="12"/>
      <c r="AA397" s="12"/>
      <c r="AB397" s="12"/>
      <c r="AC397" s="12"/>
      <c r="AD397" s="12"/>
      <c r="AE397" s="12"/>
      <c r="AT397" s="252" t="s">
        <v>276</v>
      </c>
      <c r="AU397" s="252" t="s">
        <v>84</v>
      </c>
      <c r="AV397" s="12" t="s">
        <v>86</v>
      </c>
      <c r="AW397" s="12" t="s">
        <v>32</v>
      </c>
      <c r="AX397" s="12" t="s">
        <v>76</v>
      </c>
      <c r="AY397" s="252" t="s">
        <v>251</v>
      </c>
    </row>
    <row r="398" s="13" customFormat="1">
      <c r="A398" s="13"/>
      <c r="B398" s="253"/>
      <c r="C398" s="254"/>
      <c r="D398" s="234" t="s">
        <v>276</v>
      </c>
      <c r="E398" s="255" t="s">
        <v>1</v>
      </c>
      <c r="F398" s="256" t="s">
        <v>3867</v>
      </c>
      <c r="G398" s="254"/>
      <c r="H398" s="255" t="s">
        <v>1</v>
      </c>
      <c r="I398" s="257"/>
      <c r="J398" s="254"/>
      <c r="K398" s="254"/>
      <c r="L398" s="258"/>
      <c r="M398" s="259"/>
      <c r="N398" s="260"/>
      <c r="O398" s="260"/>
      <c r="P398" s="260"/>
      <c r="Q398" s="260"/>
      <c r="R398" s="260"/>
      <c r="S398" s="260"/>
      <c r="T398" s="261"/>
      <c r="U398" s="13"/>
      <c r="V398" s="13"/>
      <c r="W398" s="13"/>
      <c r="X398" s="13"/>
      <c r="Y398" s="13"/>
      <c r="Z398" s="13"/>
      <c r="AA398" s="13"/>
      <c r="AB398" s="13"/>
      <c r="AC398" s="13"/>
      <c r="AD398" s="13"/>
      <c r="AE398" s="13"/>
      <c r="AT398" s="262" t="s">
        <v>276</v>
      </c>
      <c r="AU398" s="262" t="s">
        <v>84</v>
      </c>
      <c r="AV398" s="13" t="s">
        <v>84</v>
      </c>
      <c r="AW398" s="13" t="s">
        <v>32</v>
      </c>
      <c r="AX398" s="13" t="s">
        <v>76</v>
      </c>
      <c r="AY398" s="262" t="s">
        <v>251</v>
      </c>
    </row>
    <row r="399" s="12" customFormat="1">
      <c r="A399" s="12"/>
      <c r="B399" s="242"/>
      <c r="C399" s="243"/>
      <c r="D399" s="234" t="s">
        <v>276</v>
      </c>
      <c r="E399" s="244" t="s">
        <v>3754</v>
      </c>
      <c r="F399" s="245" t="s">
        <v>4153</v>
      </c>
      <c r="G399" s="243"/>
      <c r="H399" s="246">
        <v>16</v>
      </c>
      <c r="I399" s="247"/>
      <c r="J399" s="243"/>
      <c r="K399" s="243"/>
      <c r="L399" s="248"/>
      <c r="M399" s="249"/>
      <c r="N399" s="250"/>
      <c r="O399" s="250"/>
      <c r="P399" s="250"/>
      <c r="Q399" s="250"/>
      <c r="R399" s="250"/>
      <c r="S399" s="250"/>
      <c r="T399" s="251"/>
      <c r="U399" s="12"/>
      <c r="V399" s="12"/>
      <c r="W399" s="12"/>
      <c r="X399" s="12"/>
      <c r="Y399" s="12"/>
      <c r="Z399" s="12"/>
      <c r="AA399" s="12"/>
      <c r="AB399" s="12"/>
      <c r="AC399" s="12"/>
      <c r="AD399" s="12"/>
      <c r="AE399" s="12"/>
      <c r="AT399" s="252" t="s">
        <v>276</v>
      </c>
      <c r="AU399" s="252" t="s">
        <v>84</v>
      </c>
      <c r="AV399" s="12" t="s">
        <v>86</v>
      </c>
      <c r="AW399" s="12" t="s">
        <v>32</v>
      </c>
      <c r="AX399" s="12" t="s">
        <v>76</v>
      </c>
      <c r="AY399" s="252" t="s">
        <v>251</v>
      </c>
    </row>
    <row r="400" s="12" customFormat="1">
      <c r="A400" s="12"/>
      <c r="B400" s="242"/>
      <c r="C400" s="243"/>
      <c r="D400" s="234" t="s">
        <v>276</v>
      </c>
      <c r="E400" s="244" t="s">
        <v>4154</v>
      </c>
      <c r="F400" s="245" t="s">
        <v>4155</v>
      </c>
      <c r="G400" s="243"/>
      <c r="H400" s="246">
        <v>70</v>
      </c>
      <c r="I400" s="247"/>
      <c r="J400" s="243"/>
      <c r="K400" s="243"/>
      <c r="L400" s="248"/>
      <c r="M400" s="249"/>
      <c r="N400" s="250"/>
      <c r="O400" s="250"/>
      <c r="P400" s="250"/>
      <c r="Q400" s="250"/>
      <c r="R400" s="250"/>
      <c r="S400" s="250"/>
      <c r="T400" s="251"/>
      <c r="U400" s="12"/>
      <c r="V400" s="12"/>
      <c r="W400" s="12"/>
      <c r="X400" s="12"/>
      <c r="Y400" s="12"/>
      <c r="Z400" s="12"/>
      <c r="AA400" s="12"/>
      <c r="AB400" s="12"/>
      <c r="AC400" s="12"/>
      <c r="AD400" s="12"/>
      <c r="AE400" s="12"/>
      <c r="AT400" s="252" t="s">
        <v>276</v>
      </c>
      <c r="AU400" s="252" t="s">
        <v>84</v>
      </c>
      <c r="AV400" s="12" t="s">
        <v>86</v>
      </c>
      <c r="AW400" s="12" t="s">
        <v>32</v>
      </c>
      <c r="AX400" s="12" t="s">
        <v>84</v>
      </c>
      <c r="AY400" s="252" t="s">
        <v>251</v>
      </c>
    </row>
    <row r="401" s="2" customFormat="1" ht="37.8" customHeight="1">
      <c r="A401" s="38"/>
      <c r="B401" s="39"/>
      <c r="C401" s="292" t="s">
        <v>1721</v>
      </c>
      <c r="D401" s="292" t="s">
        <v>1133</v>
      </c>
      <c r="E401" s="293" t="s">
        <v>4156</v>
      </c>
      <c r="F401" s="294" t="s">
        <v>4157</v>
      </c>
      <c r="G401" s="295" t="s">
        <v>3900</v>
      </c>
      <c r="H401" s="296">
        <v>73.5</v>
      </c>
      <c r="I401" s="297"/>
      <c r="J401" s="298">
        <f>ROUND(I401*H401,2)</f>
        <v>0</v>
      </c>
      <c r="K401" s="299"/>
      <c r="L401" s="300"/>
      <c r="M401" s="301" t="s">
        <v>1</v>
      </c>
      <c r="N401" s="302" t="s">
        <v>41</v>
      </c>
      <c r="O401" s="91"/>
      <c r="P401" s="230">
        <f>O401*H401</f>
        <v>0</v>
      </c>
      <c r="Q401" s="230">
        <v>0.0047000000000000002</v>
      </c>
      <c r="R401" s="230">
        <f>Q401*H401</f>
        <v>0.34545000000000003</v>
      </c>
      <c r="S401" s="230">
        <v>0</v>
      </c>
      <c r="T401" s="231">
        <f>S401*H401</f>
        <v>0</v>
      </c>
      <c r="U401" s="38"/>
      <c r="V401" s="38"/>
      <c r="W401" s="38"/>
      <c r="X401" s="38"/>
      <c r="Y401" s="38"/>
      <c r="Z401" s="38"/>
      <c r="AA401" s="38"/>
      <c r="AB401" s="38"/>
      <c r="AC401" s="38"/>
      <c r="AD401" s="38"/>
      <c r="AE401" s="38"/>
      <c r="AR401" s="232" t="s">
        <v>1015</v>
      </c>
      <c r="AT401" s="232" t="s">
        <v>1133</v>
      </c>
      <c r="AU401" s="232" t="s">
        <v>84</v>
      </c>
      <c r="AY401" s="17" t="s">
        <v>251</v>
      </c>
      <c r="BE401" s="233">
        <f>IF(N401="základní",J401,0)</f>
        <v>0</v>
      </c>
      <c r="BF401" s="233">
        <f>IF(N401="snížená",J401,0)</f>
        <v>0</v>
      </c>
      <c r="BG401" s="233">
        <f>IF(N401="zákl. přenesená",J401,0)</f>
        <v>0</v>
      </c>
      <c r="BH401" s="233">
        <f>IF(N401="sníž. přenesená",J401,0)</f>
        <v>0</v>
      </c>
      <c r="BI401" s="233">
        <f>IF(N401="nulová",J401,0)</f>
        <v>0</v>
      </c>
      <c r="BJ401" s="17" t="s">
        <v>84</v>
      </c>
      <c r="BK401" s="233">
        <f>ROUND(I401*H401,2)</f>
        <v>0</v>
      </c>
      <c r="BL401" s="17" t="s">
        <v>350</v>
      </c>
      <c r="BM401" s="232" t="s">
        <v>4158</v>
      </c>
    </row>
    <row r="402" s="2" customFormat="1">
      <c r="A402" s="38"/>
      <c r="B402" s="39"/>
      <c r="C402" s="40"/>
      <c r="D402" s="234" t="s">
        <v>260</v>
      </c>
      <c r="E402" s="40"/>
      <c r="F402" s="235" t="s">
        <v>4157</v>
      </c>
      <c r="G402" s="40"/>
      <c r="H402" s="40"/>
      <c r="I402" s="236"/>
      <c r="J402" s="40"/>
      <c r="K402" s="40"/>
      <c r="L402" s="44"/>
      <c r="M402" s="237"/>
      <c r="N402" s="238"/>
      <c r="O402" s="91"/>
      <c r="P402" s="91"/>
      <c r="Q402" s="91"/>
      <c r="R402" s="91"/>
      <c r="S402" s="91"/>
      <c r="T402" s="92"/>
      <c r="U402" s="38"/>
      <c r="V402" s="38"/>
      <c r="W402" s="38"/>
      <c r="X402" s="38"/>
      <c r="Y402" s="38"/>
      <c r="Z402" s="38"/>
      <c r="AA402" s="38"/>
      <c r="AB402" s="38"/>
      <c r="AC402" s="38"/>
      <c r="AD402" s="38"/>
      <c r="AE402" s="38"/>
      <c r="AT402" s="17" t="s">
        <v>260</v>
      </c>
      <c r="AU402" s="17" t="s">
        <v>84</v>
      </c>
    </row>
    <row r="403" s="12" customFormat="1">
      <c r="A403" s="12"/>
      <c r="B403" s="242"/>
      <c r="C403" s="243"/>
      <c r="D403" s="234" t="s">
        <v>276</v>
      </c>
      <c r="E403" s="244" t="s">
        <v>3730</v>
      </c>
      <c r="F403" s="245" t="s">
        <v>1636</v>
      </c>
      <c r="G403" s="243"/>
      <c r="H403" s="246">
        <v>70</v>
      </c>
      <c r="I403" s="247"/>
      <c r="J403" s="243"/>
      <c r="K403" s="243"/>
      <c r="L403" s="248"/>
      <c r="M403" s="249"/>
      <c r="N403" s="250"/>
      <c r="O403" s="250"/>
      <c r="P403" s="250"/>
      <c r="Q403" s="250"/>
      <c r="R403" s="250"/>
      <c r="S403" s="250"/>
      <c r="T403" s="251"/>
      <c r="U403" s="12"/>
      <c r="V403" s="12"/>
      <c r="W403" s="12"/>
      <c r="X403" s="12"/>
      <c r="Y403" s="12"/>
      <c r="Z403" s="12"/>
      <c r="AA403" s="12"/>
      <c r="AB403" s="12"/>
      <c r="AC403" s="12"/>
      <c r="AD403" s="12"/>
      <c r="AE403" s="12"/>
      <c r="AT403" s="252" t="s">
        <v>276</v>
      </c>
      <c r="AU403" s="252" t="s">
        <v>84</v>
      </c>
      <c r="AV403" s="12" t="s">
        <v>86</v>
      </c>
      <c r="AW403" s="12" t="s">
        <v>32</v>
      </c>
      <c r="AX403" s="12" t="s">
        <v>76</v>
      </c>
      <c r="AY403" s="252" t="s">
        <v>251</v>
      </c>
    </row>
    <row r="404" s="12" customFormat="1">
      <c r="A404" s="12"/>
      <c r="B404" s="242"/>
      <c r="C404" s="243"/>
      <c r="D404" s="234" t="s">
        <v>276</v>
      </c>
      <c r="E404" s="244" t="s">
        <v>4159</v>
      </c>
      <c r="F404" s="245" t="s">
        <v>4160</v>
      </c>
      <c r="G404" s="243"/>
      <c r="H404" s="246">
        <v>73.5</v>
      </c>
      <c r="I404" s="247"/>
      <c r="J404" s="243"/>
      <c r="K404" s="243"/>
      <c r="L404" s="248"/>
      <c r="M404" s="249"/>
      <c r="N404" s="250"/>
      <c r="O404" s="250"/>
      <c r="P404" s="250"/>
      <c r="Q404" s="250"/>
      <c r="R404" s="250"/>
      <c r="S404" s="250"/>
      <c r="T404" s="251"/>
      <c r="U404" s="12"/>
      <c r="V404" s="12"/>
      <c r="W404" s="12"/>
      <c r="X404" s="12"/>
      <c r="Y404" s="12"/>
      <c r="Z404" s="12"/>
      <c r="AA404" s="12"/>
      <c r="AB404" s="12"/>
      <c r="AC404" s="12"/>
      <c r="AD404" s="12"/>
      <c r="AE404" s="12"/>
      <c r="AT404" s="252" t="s">
        <v>276</v>
      </c>
      <c r="AU404" s="252" t="s">
        <v>84</v>
      </c>
      <c r="AV404" s="12" t="s">
        <v>86</v>
      </c>
      <c r="AW404" s="12" t="s">
        <v>32</v>
      </c>
      <c r="AX404" s="12" t="s">
        <v>84</v>
      </c>
      <c r="AY404" s="252" t="s">
        <v>251</v>
      </c>
    </row>
    <row r="405" s="11" customFormat="1" ht="25.92" customHeight="1">
      <c r="A405" s="11"/>
      <c r="B405" s="206"/>
      <c r="C405" s="207"/>
      <c r="D405" s="208" t="s">
        <v>75</v>
      </c>
      <c r="E405" s="209" t="s">
        <v>299</v>
      </c>
      <c r="F405" s="209" t="s">
        <v>1855</v>
      </c>
      <c r="G405" s="207"/>
      <c r="H405" s="207"/>
      <c r="I405" s="210"/>
      <c r="J405" s="211">
        <f>BK405</f>
        <v>0</v>
      </c>
      <c r="K405" s="207"/>
      <c r="L405" s="212"/>
      <c r="M405" s="213"/>
      <c r="N405" s="214"/>
      <c r="O405" s="214"/>
      <c r="P405" s="215">
        <f>SUM(P406:P599)</f>
        <v>0</v>
      </c>
      <c r="Q405" s="214"/>
      <c r="R405" s="215">
        <f>SUM(R406:R599)</f>
        <v>153.14649855000005</v>
      </c>
      <c r="S405" s="214"/>
      <c r="T405" s="216">
        <f>SUM(T406:T599)</f>
        <v>0</v>
      </c>
      <c r="U405" s="11"/>
      <c r="V405" s="11"/>
      <c r="W405" s="11"/>
      <c r="X405" s="11"/>
      <c r="Y405" s="11"/>
      <c r="Z405" s="11"/>
      <c r="AA405" s="11"/>
      <c r="AB405" s="11"/>
      <c r="AC405" s="11"/>
      <c r="AD405" s="11"/>
      <c r="AE405" s="11"/>
      <c r="AR405" s="217" t="s">
        <v>84</v>
      </c>
      <c r="AT405" s="218" t="s">
        <v>75</v>
      </c>
      <c r="AU405" s="218" t="s">
        <v>76</v>
      </c>
      <c r="AY405" s="217" t="s">
        <v>251</v>
      </c>
      <c r="BK405" s="219">
        <f>SUM(BK406:BK599)</f>
        <v>0</v>
      </c>
    </row>
    <row r="406" s="2" customFormat="1" ht="24.15" customHeight="1">
      <c r="A406" s="38"/>
      <c r="B406" s="39"/>
      <c r="C406" s="220" t="s">
        <v>1435</v>
      </c>
      <c r="D406" s="220" t="s">
        <v>255</v>
      </c>
      <c r="E406" s="221" t="s">
        <v>4161</v>
      </c>
      <c r="F406" s="222" t="s">
        <v>4162</v>
      </c>
      <c r="G406" s="223" t="s">
        <v>1133</v>
      </c>
      <c r="H406" s="224">
        <v>16</v>
      </c>
      <c r="I406" s="225"/>
      <c r="J406" s="226">
        <f>ROUND(I406*H406,2)</f>
        <v>0</v>
      </c>
      <c r="K406" s="227"/>
      <c r="L406" s="44"/>
      <c r="M406" s="228" t="s">
        <v>1</v>
      </c>
      <c r="N406" s="229" t="s">
        <v>41</v>
      </c>
      <c r="O406" s="91"/>
      <c r="P406" s="230">
        <f>O406*H406</f>
        <v>0</v>
      </c>
      <c r="Q406" s="230">
        <v>1.0000000000000001E-05</v>
      </c>
      <c r="R406" s="230">
        <f>Q406*H406</f>
        <v>0.00016000000000000001</v>
      </c>
      <c r="S406" s="230">
        <v>0</v>
      </c>
      <c r="T406" s="231">
        <f>S406*H406</f>
        <v>0</v>
      </c>
      <c r="U406" s="38"/>
      <c r="V406" s="38"/>
      <c r="W406" s="38"/>
      <c r="X406" s="38"/>
      <c r="Y406" s="38"/>
      <c r="Z406" s="38"/>
      <c r="AA406" s="38"/>
      <c r="AB406" s="38"/>
      <c r="AC406" s="38"/>
      <c r="AD406" s="38"/>
      <c r="AE406" s="38"/>
      <c r="AR406" s="232" t="s">
        <v>254</v>
      </c>
      <c r="AT406" s="232" t="s">
        <v>255</v>
      </c>
      <c r="AU406" s="232" t="s">
        <v>84</v>
      </c>
      <c r="AY406" s="17" t="s">
        <v>251</v>
      </c>
      <c r="BE406" s="233">
        <f>IF(N406="základní",J406,0)</f>
        <v>0</v>
      </c>
      <c r="BF406" s="233">
        <f>IF(N406="snížená",J406,0)</f>
        <v>0</v>
      </c>
      <c r="BG406" s="233">
        <f>IF(N406="zákl. přenesená",J406,0)</f>
        <v>0</v>
      </c>
      <c r="BH406" s="233">
        <f>IF(N406="sníž. přenesená",J406,0)</f>
        <v>0</v>
      </c>
      <c r="BI406" s="233">
        <f>IF(N406="nulová",J406,0)</f>
        <v>0</v>
      </c>
      <c r="BJ406" s="17" t="s">
        <v>84</v>
      </c>
      <c r="BK406" s="233">
        <f>ROUND(I406*H406,2)</f>
        <v>0</v>
      </c>
      <c r="BL406" s="17" t="s">
        <v>254</v>
      </c>
      <c r="BM406" s="232" t="s">
        <v>4163</v>
      </c>
    </row>
    <row r="407" s="2" customFormat="1">
      <c r="A407" s="38"/>
      <c r="B407" s="39"/>
      <c r="C407" s="40"/>
      <c r="D407" s="234" t="s">
        <v>260</v>
      </c>
      <c r="E407" s="40"/>
      <c r="F407" s="235" t="s">
        <v>4164</v>
      </c>
      <c r="G407" s="40"/>
      <c r="H407" s="40"/>
      <c r="I407" s="236"/>
      <c r="J407" s="40"/>
      <c r="K407" s="40"/>
      <c r="L407" s="44"/>
      <c r="M407" s="237"/>
      <c r="N407" s="238"/>
      <c r="O407" s="91"/>
      <c r="P407" s="91"/>
      <c r="Q407" s="91"/>
      <c r="R407" s="91"/>
      <c r="S407" s="91"/>
      <c r="T407" s="92"/>
      <c r="U407" s="38"/>
      <c r="V407" s="38"/>
      <c r="W407" s="38"/>
      <c r="X407" s="38"/>
      <c r="Y407" s="38"/>
      <c r="Z407" s="38"/>
      <c r="AA407" s="38"/>
      <c r="AB407" s="38"/>
      <c r="AC407" s="38"/>
      <c r="AD407" s="38"/>
      <c r="AE407" s="38"/>
      <c r="AT407" s="17" t="s">
        <v>260</v>
      </c>
      <c r="AU407" s="17" t="s">
        <v>84</v>
      </c>
    </row>
    <row r="408" s="2" customFormat="1">
      <c r="A408" s="38"/>
      <c r="B408" s="39"/>
      <c r="C408" s="40"/>
      <c r="D408" s="240" t="s">
        <v>274</v>
      </c>
      <c r="E408" s="40"/>
      <c r="F408" s="241" t="s">
        <v>4165</v>
      </c>
      <c r="G408" s="40"/>
      <c r="H408" s="40"/>
      <c r="I408" s="236"/>
      <c r="J408" s="40"/>
      <c r="K408" s="40"/>
      <c r="L408" s="44"/>
      <c r="M408" s="237"/>
      <c r="N408" s="238"/>
      <c r="O408" s="91"/>
      <c r="P408" s="91"/>
      <c r="Q408" s="91"/>
      <c r="R408" s="91"/>
      <c r="S408" s="91"/>
      <c r="T408" s="92"/>
      <c r="U408" s="38"/>
      <c r="V408" s="38"/>
      <c r="W408" s="38"/>
      <c r="X408" s="38"/>
      <c r="Y408" s="38"/>
      <c r="Z408" s="38"/>
      <c r="AA408" s="38"/>
      <c r="AB408" s="38"/>
      <c r="AC408" s="38"/>
      <c r="AD408" s="38"/>
      <c r="AE408" s="38"/>
      <c r="AT408" s="17" t="s">
        <v>274</v>
      </c>
      <c r="AU408" s="17" t="s">
        <v>84</v>
      </c>
    </row>
    <row r="409" s="13" customFormat="1">
      <c r="A409" s="13"/>
      <c r="B409" s="253"/>
      <c r="C409" s="254"/>
      <c r="D409" s="234" t="s">
        <v>276</v>
      </c>
      <c r="E409" s="255" t="s">
        <v>1</v>
      </c>
      <c r="F409" s="256" t="s">
        <v>3882</v>
      </c>
      <c r="G409" s="254"/>
      <c r="H409" s="255" t="s">
        <v>1</v>
      </c>
      <c r="I409" s="257"/>
      <c r="J409" s="254"/>
      <c r="K409" s="254"/>
      <c r="L409" s="258"/>
      <c r="M409" s="259"/>
      <c r="N409" s="260"/>
      <c r="O409" s="260"/>
      <c r="P409" s="260"/>
      <c r="Q409" s="260"/>
      <c r="R409" s="260"/>
      <c r="S409" s="260"/>
      <c r="T409" s="261"/>
      <c r="U409" s="13"/>
      <c r="V409" s="13"/>
      <c r="W409" s="13"/>
      <c r="X409" s="13"/>
      <c r="Y409" s="13"/>
      <c r="Z409" s="13"/>
      <c r="AA409" s="13"/>
      <c r="AB409" s="13"/>
      <c r="AC409" s="13"/>
      <c r="AD409" s="13"/>
      <c r="AE409" s="13"/>
      <c r="AT409" s="262" t="s">
        <v>276</v>
      </c>
      <c r="AU409" s="262" t="s">
        <v>84</v>
      </c>
      <c r="AV409" s="13" t="s">
        <v>84</v>
      </c>
      <c r="AW409" s="13" t="s">
        <v>32</v>
      </c>
      <c r="AX409" s="13" t="s">
        <v>76</v>
      </c>
      <c r="AY409" s="262" t="s">
        <v>251</v>
      </c>
    </row>
    <row r="410" s="12" customFormat="1">
      <c r="A410" s="12"/>
      <c r="B410" s="242"/>
      <c r="C410" s="243"/>
      <c r="D410" s="234" t="s">
        <v>276</v>
      </c>
      <c r="E410" s="244" t="s">
        <v>4166</v>
      </c>
      <c r="F410" s="245" t="s">
        <v>350</v>
      </c>
      <c r="G410" s="243"/>
      <c r="H410" s="246">
        <v>16</v>
      </c>
      <c r="I410" s="247"/>
      <c r="J410" s="243"/>
      <c r="K410" s="243"/>
      <c r="L410" s="248"/>
      <c r="M410" s="249"/>
      <c r="N410" s="250"/>
      <c r="O410" s="250"/>
      <c r="P410" s="250"/>
      <c r="Q410" s="250"/>
      <c r="R410" s="250"/>
      <c r="S410" s="250"/>
      <c r="T410" s="251"/>
      <c r="U410" s="12"/>
      <c r="V410" s="12"/>
      <c r="W410" s="12"/>
      <c r="X410" s="12"/>
      <c r="Y410" s="12"/>
      <c r="Z410" s="12"/>
      <c r="AA410" s="12"/>
      <c r="AB410" s="12"/>
      <c r="AC410" s="12"/>
      <c r="AD410" s="12"/>
      <c r="AE410" s="12"/>
      <c r="AT410" s="252" t="s">
        <v>276</v>
      </c>
      <c r="AU410" s="252" t="s">
        <v>84</v>
      </c>
      <c r="AV410" s="12" t="s">
        <v>86</v>
      </c>
      <c r="AW410" s="12" t="s">
        <v>32</v>
      </c>
      <c r="AX410" s="12" t="s">
        <v>84</v>
      </c>
      <c r="AY410" s="252" t="s">
        <v>251</v>
      </c>
    </row>
    <row r="411" s="2" customFormat="1" ht="24.15" customHeight="1">
      <c r="A411" s="38"/>
      <c r="B411" s="39"/>
      <c r="C411" s="292" t="s">
        <v>1442</v>
      </c>
      <c r="D411" s="292" t="s">
        <v>1133</v>
      </c>
      <c r="E411" s="293" t="s">
        <v>4167</v>
      </c>
      <c r="F411" s="294" t="s">
        <v>4168</v>
      </c>
      <c r="G411" s="295" t="s">
        <v>1133</v>
      </c>
      <c r="H411" s="296">
        <v>16.48</v>
      </c>
      <c r="I411" s="297"/>
      <c r="J411" s="298">
        <f>ROUND(I411*H411,2)</f>
        <v>0</v>
      </c>
      <c r="K411" s="299"/>
      <c r="L411" s="300"/>
      <c r="M411" s="301" t="s">
        <v>1</v>
      </c>
      <c r="N411" s="302" t="s">
        <v>41</v>
      </c>
      <c r="O411" s="91"/>
      <c r="P411" s="230">
        <f>O411*H411</f>
        <v>0</v>
      </c>
      <c r="Q411" s="230">
        <v>0.0024099999999999998</v>
      </c>
      <c r="R411" s="230">
        <f>Q411*H411</f>
        <v>0.039716799999999997</v>
      </c>
      <c r="S411" s="230">
        <v>0</v>
      </c>
      <c r="T411" s="231">
        <f>S411*H411</f>
        <v>0</v>
      </c>
      <c r="U411" s="38"/>
      <c r="V411" s="38"/>
      <c r="W411" s="38"/>
      <c r="X411" s="38"/>
      <c r="Y411" s="38"/>
      <c r="Z411" s="38"/>
      <c r="AA411" s="38"/>
      <c r="AB411" s="38"/>
      <c r="AC411" s="38"/>
      <c r="AD411" s="38"/>
      <c r="AE411" s="38"/>
      <c r="AR411" s="232" t="s">
        <v>299</v>
      </c>
      <c r="AT411" s="232" t="s">
        <v>1133</v>
      </c>
      <c r="AU411" s="232" t="s">
        <v>84</v>
      </c>
      <c r="AY411" s="17" t="s">
        <v>251</v>
      </c>
      <c r="BE411" s="233">
        <f>IF(N411="základní",J411,0)</f>
        <v>0</v>
      </c>
      <c r="BF411" s="233">
        <f>IF(N411="snížená",J411,0)</f>
        <v>0</v>
      </c>
      <c r="BG411" s="233">
        <f>IF(N411="zákl. přenesená",J411,0)</f>
        <v>0</v>
      </c>
      <c r="BH411" s="233">
        <f>IF(N411="sníž. přenesená",J411,0)</f>
        <v>0</v>
      </c>
      <c r="BI411" s="233">
        <f>IF(N411="nulová",J411,0)</f>
        <v>0</v>
      </c>
      <c r="BJ411" s="17" t="s">
        <v>84</v>
      </c>
      <c r="BK411" s="233">
        <f>ROUND(I411*H411,2)</f>
        <v>0</v>
      </c>
      <c r="BL411" s="17" t="s">
        <v>254</v>
      </c>
      <c r="BM411" s="232" t="s">
        <v>4169</v>
      </c>
    </row>
    <row r="412" s="2" customFormat="1">
      <c r="A412" s="38"/>
      <c r="B412" s="39"/>
      <c r="C412" s="40"/>
      <c r="D412" s="234" t="s">
        <v>260</v>
      </c>
      <c r="E412" s="40"/>
      <c r="F412" s="235" t="s">
        <v>4168</v>
      </c>
      <c r="G412" s="40"/>
      <c r="H412" s="40"/>
      <c r="I412" s="236"/>
      <c r="J412" s="40"/>
      <c r="K412" s="40"/>
      <c r="L412" s="44"/>
      <c r="M412" s="237"/>
      <c r="N412" s="238"/>
      <c r="O412" s="91"/>
      <c r="P412" s="91"/>
      <c r="Q412" s="91"/>
      <c r="R412" s="91"/>
      <c r="S412" s="91"/>
      <c r="T412" s="92"/>
      <c r="U412" s="38"/>
      <c r="V412" s="38"/>
      <c r="W412" s="38"/>
      <c r="X412" s="38"/>
      <c r="Y412" s="38"/>
      <c r="Z412" s="38"/>
      <c r="AA412" s="38"/>
      <c r="AB412" s="38"/>
      <c r="AC412" s="38"/>
      <c r="AD412" s="38"/>
      <c r="AE412" s="38"/>
      <c r="AT412" s="17" t="s">
        <v>260</v>
      </c>
      <c r="AU412" s="17" t="s">
        <v>84</v>
      </c>
    </row>
    <row r="413" s="12" customFormat="1">
      <c r="A413" s="12"/>
      <c r="B413" s="242"/>
      <c r="C413" s="243"/>
      <c r="D413" s="234" t="s">
        <v>276</v>
      </c>
      <c r="E413" s="244" t="s">
        <v>3722</v>
      </c>
      <c r="F413" s="245" t="s">
        <v>350</v>
      </c>
      <c r="G413" s="243"/>
      <c r="H413" s="246">
        <v>16</v>
      </c>
      <c r="I413" s="247"/>
      <c r="J413" s="243"/>
      <c r="K413" s="243"/>
      <c r="L413" s="248"/>
      <c r="M413" s="249"/>
      <c r="N413" s="250"/>
      <c r="O413" s="250"/>
      <c r="P413" s="250"/>
      <c r="Q413" s="250"/>
      <c r="R413" s="250"/>
      <c r="S413" s="250"/>
      <c r="T413" s="251"/>
      <c r="U413" s="12"/>
      <c r="V413" s="12"/>
      <c r="W413" s="12"/>
      <c r="X413" s="12"/>
      <c r="Y413" s="12"/>
      <c r="Z413" s="12"/>
      <c r="AA413" s="12"/>
      <c r="AB413" s="12"/>
      <c r="AC413" s="12"/>
      <c r="AD413" s="12"/>
      <c r="AE413" s="12"/>
      <c r="AT413" s="252" t="s">
        <v>276</v>
      </c>
      <c r="AU413" s="252" t="s">
        <v>84</v>
      </c>
      <c r="AV413" s="12" t="s">
        <v>86</v>
      </c>
      <c r="AW413" s="12" t="s">
        <v>32</v>
      </c>
      <c r="AX413" s="12" t="s">
        <v>76</v>
      </c>
      <c r="AY413" s="252" t="s">
        <v>251</v>
      </c>
    </row>
    <row r="414" s="12" customFormat="1">
      <c r="A414" s="12"/>
      <c r="B414" s="242"/>
      <c r="C414" s="243"/>
      <c r="D414" s="234" t="s">
        <v>276</v>
      </c>
      <c r="E414" s="244" t="s">
        <v>4170</v>
      </c>
      <c r="F414" s="245" t="s">
        <v>4171</v>
      </c>
      <c r="G414" s="243"/>
      <c r="H414" s="246">
        <v>16.48</v>
      </c>
      <c r="I414" s="247"/>
      <c r="J414" s="243"/>
      <c r="K414" s="243"/>
      <c r="L414" s="248"/>
      <c r="M414" s="249"/>
      <c r="N414" s="250"/>
      <c r="O414" s="250"/>
      <c r="P414" s="250"/>
      <c r="Q414" s="250"/>
      <c r="R414" s="250"/>
      <c r="S414" s="250"/>
      <c r="T414" s="251"/>
      <c r="U414" s="12"/>
      <c r="V414" s="12"/>
      <c r="W414" s="12"/>
      <c r="X414" s="12"/>
      <c r="Y414" s="12"/>
      <c r="Z414" s="12"/>
      <c r="AA414" s="12"/>
      <c r="AB414" s="12"/>
      <c r="AC414" s="12"/>
      <c r="AD414" s="12"/>
      <c r="AE414" s="12"/>
      <c r="AT414" s="252" t="s">
        <v>276</v>
      </c>
      <c r="AU414" s="252" t="s">
        <v>84</v>
      </c>
      <c r="AV414" s="12" t="s">
        <v>86</v>
      </c>
      <c r="AW414" s="12" t="s">
        <v>32</v>
      </c>
      <c r="AX414" s="12" t="s">
        <v>84</v>
      </c>
      <c r="AY414" s="252" t="s">
        <v>251</v>
      </c>
    </row>
    <row r="415" s="2" customFormat="1" ht="24.15" customHeight="1">
      <c r="A415" s="38"/>
      <c r="B415" s="39"/>
      <c r="C415" s="220" t="s">
        <v>1449</v>
      </c>
      <c r="D415" s="220" t="s">
        <v>255</v>
      </c>
      <c r="E415" s="221" t="s">
        <v>4172</v>
      </c>
      <c r="F415" s="222" t="s">
        <v>4173</v>
      </c>
      <c r="G415" s="223" t="s">
        <v>1133</v>
      </c>
      <c r="H415" s="224">
        <v>180</v>
      </c>
      <c r="I415" s="225"/>
      <c r="J415" s="226">
        <f>ROUND(I415*H415,2)</f>
        <v>0</v>
      </c>
      <c r="K415" s="227"/>
      <c r="L415" s="44"/>
      <c r="M415" s="228" t="s">
        <v>1</v>
      </c>
      <c r="N415" s="229" t="s">
        <v>41</v>
      </c>
      <c r="O415" s="91"/>
      <c r="P415" s="230">
        <f>O415*H415</f>
        <v>0</v>
      </c>
      <c r="Q415" s="230">
        <v>2.0000000000000002E-05</v>
      </c>
      <c r="R415" s="230">
        <f>Q415*H415</f>
        <v>0.0036000000000000003</v>
      </c>
      <c r="S415" s="230">
        <v>0</v>
      </c>
      <c r="T415" s="231">
        <f>S415*H415</f>
        <v>0</v>
      </c>
      <c r="U415" s="38"/>
      <c r="V415" s="38"/>
      <c r="W415" s="38"/>
      <c r="X415" s="38"/>
      <c r="Y415" s="38"/>
      <c r="Z415" s="38"/>
      <c r="AA415" s="38"/>
      <c r="AB415" s="38"/>
      <c r="AC415" s="38"/>
      <c r="AD415" s="38"/>
      <c r="AE415" s="38"/>
      <c r="AR415" s="232" t="s">
        <v>254</v>
      </c>
      <c r="AT415" s="232" t="s">
        <v>255</v>
      </c>
      <c r="AU415" s="232" t="s">
        <v>84</v>
      </c>
      <c r="AY415" s="17" t="s">
        <v>251</v>
      </c>
      <c r="BE415" s="233">
        <f>IF(N415="základní",J415,0)</f>
        <v>0</v>
      </c>
      <c r="BF415" s="233">
        <f>IF(N415="snížená",J415,0)</f>
        <v>0</v>
      </c>
      <c r="BG415" s="233">
        <f>IF(N415="zákl. přenesená",J415,0)</f>
        <v>0</v>
      </c>
      <c r="BH415" s="233">
        <f>IF(N415="sníž. přenesená",J415,0)</f>
        <v>0</v>
      </c>
      <c r="BI415" s="233">
        <f>IF(N415="nulová",J415,0)</f>
        <v>0</v>
      </c>
      <c r="BJ415" s="17" t="s">
        <v>84</v>
      </c>
      <c r="BK415" s="233">
        <f>ROUND(I415*H415,2)</f>
        <v>0</v>
      </c>
      <c r="BL415" s="17" t="s">
        <v>254</v>
      </c>
      <c r="BM415" s="232" t="s">
        <v>4174</v>
      </c>
    </row>
    <row r="416" s="2" customFormat="1">
      <c r="A416" s="38"/>
      <c r="B416" s="39"/>
      <c r="C416" s="40"/>
      <c r="D416" s="234" t="s">
        <v>260</v>
      </c>
      <c r="E416" s="40"/>
      <c r="F416" s="235" t="s">
        <v>4175</v>
      </c>
      <c r="G416" s="40"/>
      <c r="H416" s="40"/>
      <c r="I416" s="236"/>
      <c r="J416" s="40"/>
      <c r="K416" s="40"/>
      <c r="L416" s="44"/>
      <c r="M416" s="237"/>
      <c r="N416" s="238"/>
      <c r="O416" s="91"/>
      <c r="P416" s="91"/>
      <c r="Q416" s="91"/>
      <c r="R416" s="91"/>
      <c r="S416" s="91"/>
      <c r="T416" s="92"/>
      <c r="U416" s="38"/>
      <c r="V416" s="38"/>
      <c r="W416" s="38"/>
      <c r="X416" s="38"/>
      <c r="Y416" s="38"/>
      <c r="Z416" s="38"/>
      <c r="AA416" s="38"/>
      <c r="AB416" s="38"/>
      <c r="AC416" s="38"/>
      <c r="AD416" s="38"/>
      <c r="AE416" s="38"/>
      <c r="AT416" s="17" t="s">
        <v>260</v>
      </c>
      <c r="AU416" s="17" t="s">
        <v>84</v>
      </c>
    </row>
    <row r="417" s="2" customFormat="1">
      <c r="A417" s="38"/>
      <c r="B417" s="39"/>
      <c r="C417" s="40"/>
      <c r="D417" s="240" t="s">
        <v>274</v>
      </c>
      <c r="E417" s="40"/>
      <c r="F417" s="241" t="s">
        <v>4176</v>
      </c>
      <c r="G417" s="40"/>
      <c r="H417" s="40"/>
      <c r="I417" s="236"/>
      <c r="J417" s="40"/>
      <c r="K417" s="40"/>
      <c r="L417" s="44"/>
      <c r="M417" s="237"/>
      <c r="N417" s="238"/>
      <c r="O417" s="91"/>
      <c r="P417" s="91"/>
      <c r="Q417" s="91"/>
      <c r="R417" s="91"/>
      <c r="S417" s="91"/>
      <c r="T417" s="92"/>
      <c r="U417" s="38"/>
      <c r="V417" s="38"/>
      <c r="W417" s="38"/>
      <c r="X417" s="38"/>
      <c r="Y417" s="38"/>
      <c r="Z417" s="38"/>
      <c r="AA417" s="38"/>
      <c r="AB417" s="38"/>
      <c r="AC417" s="38"/>
      <c r="AD417" s="38"/>
      <c r="AE417" s="38"/>
      <c r="AT417" s="17" t="s">
        <v>274</v>
      </c>
      <c r="AU417" s="17" t="s">
        <v>84</v>
      </c>
    </row>
    <row r="418" s="2" customFormat="1">
      <c r="A418" s="38"/>
      <c r="B418" s="39"/>
      <c r="C418" s="40"/>
      <c r="D418" s="234" t="s">
        <v>262</v>
      </c>
      <c r="E418" s="40"/>
      <c r="F418" s="239" t="s">
        <v>4177</v>
      </c>
      <c r="G418" s="40"/>
      <c r="H418" s="40"/>
      <c r="I418" s="236"/>
      <c r="J418" s="40"/>
      <c r="K418" s="40"/>
      <c r="L418" s="44"/>
      <c r="M418" s="237"/>
      <c r="N418" s="238"/>
      <c r="O418" s="91"/>
      <c r="P418" s="91"/>
      <c r="Q418" s="91"/>
      <c r="R418" s="91"/>
      <c r="S418" s="91"/>
      <c r="T418" s="92"/>
      <c r="U418" s="38"/>
      <c r="V418" s="38"/>
      <c r="W418" s="38"/>
      <c r="X418" s="38"/>
      <c r="Y418" s="38"/>
      <c r="Z418" s="38"/>
      <c r="AA418" s="38"/>
      <c r="AB418" s="38"/>
      <c r="AC418" s="38"/>
      <c r="AD418" s="38"/>
      <c r="AE418" s="38"/>
      <c r="AT418" s="17" t="s">
        <v>262</v>
      </c>
      <c r="AU418" s="17" t="s">
        <v>84</v>
      </c>
    </row>
    <row r="419" s="13" customFormat="1">
      <c r="A419" s="13"/>
      <c r="B419" s="253"/>
      <c r="C419" s="254"/>
      <c r="D419" s="234" t="s">
        <v>276</v>
      </c>
      <c r="E419" s="255" t="s">
        <v>1</v>
      </c>
      <c r="F419" s="256" t="s">
        <v>3878</v>
      </c>
      <c r="G419" s="254"/>
      <c r="H419" s="255" t="s">
        <v>1</v>
      </c>
      <c r="I419" s="257"/>
      <c r="J419" s="254"/>
      <c r="K419" s="254"/>
      <c r="L419" s="258"/>
      <c r="M419" s="259"/>
      <c r="N419" s="260"/>
      <c r="O419" s="260"/>
      <c r="P419" s="260"/>
      <c r="Q419" s="260"/>
      <c r="R419" s="260"/>
      <c r="S419" s="260"/>
      <c r="T419" s="261"/>
      <c r="U419" s="13"/>
      <c r="V419" s="13"/>
      <c r="W419" s="13"/>
      <c r="X419" s="13"/>
      <c r="Y419" s="13"/>
      <c r="Z419" s="13"/>
      <c r="AA419" s="13"/>
      <c r="AB419" s="13"/>
      <c r="AC419" s="13"/>
      <c r="AD419" s="13"/>
      <c r="AE419" s="13"/>
      <c r="AT419" s="262" t="s">
        <v>276</v>
      </c>
      <c r="AU419" s="262" t="s">
        <v>84</v>
      </c>
      <c r="AV419" s="13" t="s">
        <v>84</v>
      </c>
      <c r="AW419" s="13" t="s">
        <v>32</v>
      </c>
      <c r="AX419" s="13" t="s">
        <v>76</v>
      </c>
      <c r="AY419" s="262" t="s">
        <v>251</v>
      </c>
    </row>
    <row r="420" s="12" customFormat="1">
      <c r="A420" s="12"/>
      <c r="B420" s="242"/>
      <c r="C420" s="243"/>
      <c r="D420" s="234" t="s">
        <v>276</v>
      </c>
      <c r="E420" s="244" t="s">
        <v>4178</v>
      </c>
      <c r="F420" s="245" t="s">
        <v>1624</v>
      </c>
      <c r="G420" s="243"/>
      <c r="H420" s="246">
        <v>67</v>
      </c>
      <c r="I420" s="247"/>
      <c r="J420" s="243"/>
      <c r="K420" s="243"/>
      <c r="L420" s="248"/>
      <c r="M420" s="249"/>
      <c r="N420" s="250"/>
      <c r="O420" s="250"/>
      <c r="P420" s="250"/>
      <c r="Q420" s="250"/>
      <c r="R420" s="250"/>
      <c r="S420" s="250"/>
      <c r="T420" s="251"/>
      <c r="U420" s="12"/>
      <c r="V420" s="12"/>
      <c r="W420" s="12"/>
      <c r="X420" s="12"/>
      <c r="Y420" s="12"/>
      <c r="Z420" s="12"/>
      <c r="AA420" s="12"/>
      <c r="AB420" s="12"/>
      <c r="AC420" s="12"/>
      <c r="AD420" s="12"/>
      <c r="AE420" s="12"/>
      <c r="AT420" s="252" t="s">
        <v>276</v>
      </c>
      <c r="AU420" s="252" t="s">
        <v>84</v>
      </c>
      <c r="AV420" s="12" t="s">
        <v>86</v>
      </c>
      <c r="AW420" s="12" t="s">
        <v>32</v>
      </c>
      <c r="AX420" s="12" t="s">
        <v>76</v>
      </c>
      <c r="AY420" s="252" t="s">
        <v>251</v>
      </c>
    </row>
    <row r="421" s="13" customFormat="1">
      <c r="A421" s="13"/>
      <c r="B421" s="253"/>
      <c r="C421" s="254"/>
      <c r="D421" s="234" t="s">
        <v>276</v>
      </c>
      <c r="E421" s="255" t="s">
        <v>1</v>
      </c>
      <c r="F421" s="256" t="s">
        <v>3890</v>
      </c>
      <c r="G421" s="254"/>
      <c r="H421" s="255" t="s">
        <v>1</v>
      </c>
      <c r="I421" s="257"/>
      <c r="J421" s="254"/>
      <c r="K421" s="254"/>
      <c r="L421" s="258"/>
      <c r="M421" s="259"/>
      <c r="N421" s="260"/>
      <c r="O421" s="260"/>
      <c r="P421" s="260"/>
      <c r="Q421" s="260"/>
      <c r="R421" s="260"/>
      <c r="S421" s="260"/>
      <c r="T421" s="261"/>
      <c r="U421" s="13"/>
      <c r="V421" s="13"/>
      <c r="W421" s="13"/>
      <c r="X421" s="13"/>
      <c r="Y421" s="13"/>
      <c r="Z421" s="13"/>
      <c r="AA421" s="13"/>
      <c r="AB421" s="13"/>
      <c r="AC421" s="13"/>
      <c r="AD421" s="13"/>
      <c r="AE421" s="13"/>
      <c r="AT421" s="262" t="s">
        <v>276</v>
      </c>
      <c r="AU421" s="262" t="s">
        <v>84</v>
      </c>
      <c r="AV421" s="13" t="s">
        <v>84</v>
      </c>
      <c r="AW421" s="13" t="s">
        <v>32</v>
      </c>
      <c r="AX421" s="13" t="s">
        <v>76</v>
      </c>
      <c r="AY421" s="262" t="s">
        <v>251</v>
      </c>
    </row>
    <row r="422" s="12" customFormat="1">
      <c r="A422" s="12"/>
      <c r="B422" s="242"/>
      <c r="C422" s="243"/>
      <c r="D422" s="234" t="s">
        <v>276</v>
      </c>
      <c r="E422" s="244" t="s">
        <v>3745</v>
      </c>
      <c r="F422" s="245" t="s">
        <v>1023</v>
      </c>
      <c r="G422" s="243"/>
      <c r="H422" s="246">
        <v>33</v>
      </c>
      <c r="I422" s="247"/>
      <c r="J422" s="243"/>
      <c r="K422" s="243"/>
      <c r="L422" s="248"/>
      <c r="M422" s="249"/>
      <c r="N422" s="250"/>
      <c r="O422" s="250"/>
      <c r="P422" s="250"/>
      <c r="Q422" s="250"/>
      <c r="R422" s="250"/>
      <c r="S422" s="250"/>
      <c r="T422" s="251"/>
      <c r="U422" s="12"/>
      <c r="V422" s="12"/>
      <c r="W422" s="12"/>
      <c r="X422" s="12"/>
      <c r="Y422" s="12"/>
      <c r="Z422" s="12"/>
      <c r="AA422" s="12"/>
      <c r="AB422" s="12"/>
      <c r="AC422" s="12"/>
      <c r="AD422" s="12"/>
      <c r="AE422" s="12"/>
      <c r="AT422" s="252" t="s">
        <v>276</v>
      </c>
      <c r="AU422" s="252" t="s">
        <v>84</v>
      </c>
      <c r="AV422" s="12" t="s">
        <v>86</v>
      </c>
      <c r="AW422" s="12" t="s">
        <v>32</v>
      </c>
      <c r="AX422" s="12" t="s">
        <v>76</v>
      </c>
      <c r="AY422" s="252" t="s">
        <v>251</v>
      </c>
    </row>
    <row r="423" s="13" customFormat="1">
      <c r="A423" s="13"/>
      <c r="B423" s="253"/>
      <c r="C423" s="254"/>
      <c r="D423" s="234" t="s">
        <v>276</v>
      </c>
      <c r="E423" s="255" t="s">
        <v>1</v>
      </c>
      <c r="F423" s="256" t="s">
        <v>3894</v>
      </c>
      <c r="G423" s="254"/>
      <c r="H423" s="255" t="s">
        <v>1</v>
      </c>
      <c r="I423" s="257"/>
      <c r="J423" s="254"/>
      <c r="K423" s="254"/>
      <c r="L423" s="258"/>
      <c r="M423" s="259"/>
      <c r="N423" s="260"/>
      <c r="O423" s="260"/>
      <c r="P423" s="260"/>
      <c r="Q423" s="260"/>
      <c r="R423" s="260"/>
      <c r="S423" s="260"/>
      <c r="T423" s="261"/>
      <c r="U423" s="13"/>
      <c r="V423" s="13"/>
      <c r="W423" s="13"/>
      <c r="X423" s="13"/>
      <c r="Y423" s="13"/>
      <c r="Z423" s="13"/>
      <c r="AA423" s="13"/>
      <c r="AB423" s="13"/>
      <c r="AC423" s="13"/>
      <c r="AD423" s="13"/>
      <c r="AE423" s="13"/>
      <c r="AT423" s="262" t="s">
        <v>276</v>
      </c>
      <c r="AU423" s="262" t="s">
        <v>84</v>
      </c>
      <c r="AV423" s="13" t="s">
        <v>84</v>
      </c>
      <c r="AW423" s="13" t="s">
        <v>32</v>
      </c>
      <c r="AX423" s="13" t="s">
        <v>76</v>
      </c>
      <c r="AY423" s="262" t="s">
        <v>251</v>
      </c>
    </row>
    <row r="424" s="12" customFormat="1">
      <c r="A424" s="12"/>
      <c r="B424" s="242"/>
      <c r="C424" s="243"/>
      <c r="D424" s="234" t="s">
        <v>276</v>
      </c>
      <c r="E424" s="244" t="s">
        <v>3766</v>
      </c>
      <c r="F424" s="245" t="s">
        <v>1680</v>
      </c>
      <c r="G424" s="243"/>
      <c r="H424" s="246">
        <v>80</v>
      </c>
      <c r="I424" s="247"/>
      <c r="J424" s="243"/>
      <c r="K424" s="243"/>
      <c r="L424" s="248"/>
      <c r="M424" s="249"/>
      <c r="N424" s="250"/>
      <c r="O424" s="250"/>
      <c r="P424" s="250"/>
      <c r="Q424" s="250"/>
      <c r="R424" s="250"/>
      <c r="S424" s="250"/>
      <c r="T424" s="251"/>
      <c r="U424" s="12"/>
      <c r="V424" s="12"/>
      <c r="W424" s="12"/>
      <c r="X424" s="12"/>
      <c r="Y424" s="12"/>
      <c r="Z424" s="12"/>
      <c r="AA424" s="12"/>
      <c r="AB424" s="12"/>
      <c r="AC424" s="12"/>
      <c r="AD424" s="12"/>
      <c r="AE424" s="12"/>
      <c r="AT424" s="252" t="s">
        <v>276</v>
      </c>
      <c r="AU424" s="252" t="s">
        <v>84</v>
      </c>
      <c r="AV424" s="12" t="s">
        <v>86</v>
      </c>
      <c r="AW424" s="12" t="s">
        <v>32</v>
      </c>
      <c r="AX424" s="12" t="s">
        <v>76</v>
      </c>
      <c r="AY424" s="252" t="s">
        <v>251</v>
      </c>
    </row>
    <row r="425" s="12" customFormat="1">
      <c r="A425" s="12"/>
      <c r="B425" s="242"/>
      <c r="C425" s="243"/>
      <c r="D425" s="234" t="s">
        <v>276</v>
      </c>
      <c r="E425" s="244" t="s">
        <v>4179</v>
      </c>
      <c r="F425" s="245" t="s">
        <v>4180</v>
      </c>
      <c r="G425" s="243"/>
      <c r="H425" s="246">
        <v>180</v>
      </c>
      <c r="I425" s="247"/>
      <c r="J425" s="243"/>
      <c r="K425" s="243"/>
      <c r="L425" s="248"/>
      <c r="M425" s="249"/>
      <c r="N425" s="250"/>
      <c r="O425" s="250"/>
      <c r="P425" s="250"/>
      <c r="Q425" s="250"/>
      <c r="R425" s="250"/>
      <c r="S425" s="250"/>
      <c r="T425" s="251"/>
      <c r="U425" s="12"/>
      <c r="V425" s="12"/>
      <c r="W425" s="12"/>
      <c r="X425" s="12"/>
      <c r="Y425" s="12"/>
      <c r="Z425" s="12"/>
      <c r="AA425" s="12"/>
      <c r="AB425" s="12"/>
      <c r="AC425" s="12"/>
      <c r="AD425" s="12"/>
      <c r="AE425" s="12"/>
      <c r="AT425" s="252" t="s">
        <v>276</v>
      </c>
      <c r="AU425" s="252" t="s">
        <v>84</v>
      </c>
      <c r="AV425" s="12" t="s">
        <v>86</v>
      </c>
      <c r="AW425" s="12" t="s">
        <v>32</v>
      </c>
      <c r="AX425" s="12" t="s">
        <v>84</v>
      </c>
      <c r="AY425" s="252" t="s">
        <v>251</v>
      </c>
    </row>
    <row r="426" s="2" customFormat="1" ht="24.15" customHeight="1">
      <c r="A426" s="38"/>
      <c r="B426" s="39"/>
      <c r="C426" s="292" t="s">
        <v>1455</v>
      </c>
      <c r="D426" s="292" t="s">
        <v>1133</v>
      </c>
      <c r="E426" s="293" t="s">
        <v>4181</v>
      </c>
      <c r="F426" s="294" t="s">
        <v>4182</v>
      </c>
      <c r="G426" s="295" t="s">
        <v>1133</v>
      </c>
      <c r="H426" s="296">
        <v>182.69999999999999</v>
      </c>
      <c r="I426" s="297"/>
      <c r="J426" s="298">
        <f>ROUND(I426*H426,2)</f>
        <v>0</v>
      </c>
      <c r="K426" s="299"/>
      <c r="L426" s="300"/>
      <c r="M426" s="301" t="s">
        <v>1</v>
      </c>
      <c r="N426" s="302" t="s">
        <v>41</v>
      </c>
      <c r="O426" s="91"/>
      <c r="P426" s="230">
        <f>O426*H426</f>
        <v>0</v>
      </c>
      <c r="Q426" s="230">
        <v>0.0080199999999999994</v>
      </c>
      <c r="R426" s="230">
        <f>Q426*H426</f>
        <v>1.4652539999999998</v>
      </c>
      <c r="S426" s="230">
        <v>0</v>
      </c>
      <c r="T426" s="231">
        <f>S426*H426</f>
        <v>0</v>
      </c>
      <c r="U426" s="38"/>
      <c r="V426" s="38"/>
      <c r="W426" s="38"/>
      <c r="X426" s="38"/>
      <c r="Y426" s="38"/>
      <c r="Z426" s="38"/>
      <c r="AA426" s="38"/>
      <c r="AB426" s="38"/>
      <c r="AC426" s="38"/>
      <c r="AD426" s="38"/>
      <c r="AE426" s="38"/>
      <c r="AR426" s="232" t="s">
        <v>299</v>
      </c>
      <c r="AT426" s="232" t="s">
        <v>1133</v>
      </c>
      <c r="AU426" s="232" t="s">
        <v>84</v>
      </c>
      <c r="AY426" s="17" t="s">
        <v>251</v>
      </c>
      <c r="BE426" s="233">
        <f>IF(N426="základní",J426,0)</f>
        <v>0</v>
      </c>
      <c r="BF426" s="233">
        <f>IF(N426="snížená",J426,0)</f>
        <v>0</v>
      </c>
      <c r="BG426" s="233">
        <f>IF(N426="zákl. přenesená",J426,0)</f>
        <v>0</v>
      </c>
      <c r="BH426" s="233">
        <f>IF(N426="sníž. přenesená",J426,0)</f>
        <v>0</v>
      </c>
      <c r="BI426" s="233">
        <f>IF(N426="nulová",J426,0)</f>
        <v>0</v>
      </c>
      <c r="BJ426" s="17" t="s">
        <v>84</v>
      </c>
      <c r="BK426" s="233">
        <f>ROUND(I426*H426,2)</f>
        <v>0</v>
      </c>
      <c r="BL426" s="17" t="s">
        <v>254</v>
      </c>
      <c r="BM426" s="232" t="s">
        <v>4183</v>
      </c>
    </row>
    <row r="427" s="2" customFormat="1">
      <c r="A427" s="38"/>
      <c r="B427" s="39"/>
      <c r="C427" s="40"/>
      <c r="D427" s="234" t="s">
        <v>260</v>
      </c>
      <c r="E427" s="40"/>
      <c r="F427" s="235" t="s">
        <v>4182</v>
      </c>
      <c r="G427" s="40"/>
      <c r="H427" s="40"/>
      <c r="I427" s="236"/>
      <c r="J427" s="40"/>
      <c r="K427" s="40"/>
      <c r="L427" s="44"/>
      <c r="M427" s="237"/>
      <c r="N427" s="238"/>
      <c r="O427" s="91"/>
      <c r="P427" s="91"/>
      <c r="Q427" s="91"/>
      <c r="R427" s="91"/>
      <c r="S427" s="91"/>
      <c r="T427" s="92"/>
      <c r="U427" s="38"/>
      <c r="V427" s="38"/>
      <c r="W427" s="38"/>
      <c r="X427" s="38"/>
      <c r="Y427" s="38"/>
      <c r="Z427" s="38"/>
      <c r="AA427" s="38"/>
      <c r="AB427" s="38"/>
      <c r="AC427" s="38"/>
      <c r="AD427" s="38"/>
      <c r="AE427" s="38"/>
      <c r="AT427" s="17" t="s">
        <v>260</v>
      </c>
      <c r="AU427" s="17" t="s">
        <v>84</v>
      </c>
    </row>
    <row r="428" s="12" customFormat="1">
      <c r="A428" s="12"/>
      <c r="B428" s="242"/>
      <c r="C428" s="243"/>
      <c r="D428" s="234" t="s">
        <v>276</v>
      </c>
      <c r="E428" s="244" t="s">
        <v>3723</v>
      </c>
      <c r="F428" s="245" t="s">
        <v>3724</v>
      </c>
      <c r="G428" s="243"/>
      <c r="H428" s="246">
        <v>180</v>
      </c>
      <c r="I428" s="247"/>
      <c r="J428" s="243"/>
      <c r="K428" s="243"/>
      <c r="L428" s="248"/>
      <c r="M428" s="249"/>
      <c r="N428" s="250"/>
      <c r="O428" s="250"/>
      <c r="P428" s="250"/>
      <c r="Q428" s="250"/>
      <c r="R428" s="250"/>
      <c r="S428" s="250"/>
      <c r="T428" s="251"/>
      <c r="U428" s="12"/>
      <c r="V428" s="12"/>
      <c r="W428" s="12"/>
      <c r="X428" s="12"/>
      <c r="Y428" s="12"/>
      <c r="Z428" s="12"/>
      <c r="AA428" s="12"/>
      <c r="AB428" s="12"/>
      <c r="AC428" s="12"/>
      <c r="AD428" s="12"/>
      <c r="AE428" s="12"/>
      <c r="AT428" s="252" t="s">
        <v>276</v>
      </c>
      <c r="AU428" s="252" t="s">
        <v>84</v>
      </c>
      <c r="AV428" s="12" t="s">
        <v>86</v>
      </c>
      <c r="AW428" s="12" t="s">
        <v>32</v>
      </c>
      <c r="AX428" s="12" t="s">
        <v>76</v>
      </c>
      <c r="AY428" s="252" t="s">
        <v>251</v>
      </c>
    </row>
    <row r="429" s="12" customFormat="1">
      <c r="A429" s="12"/>
      <c r="B429" s="242"/>
      <c r="C429" s="243"/>
      <c r="D429" s="234" t="s">
        <v>276</v>
      </c>
      <c r="E429" s="244" t="s">
        <v>4184</v>
      </c>
      <c r="F429" s="245" t="s">
        <v>4185</v>
      </c>
      <c r="G429" s="243"/>
      <c r="H429" s="246">
        <v>182.69999999999999</v>
      </c>
      <c r="I429" s="247"/>
      <c r="J429" s="243"/>
      <c r="K429" s="243"/>
      <c r="L429" s="248"/>
      <c r="M429" s="249"/>
      <c r="N429" s="250"/>
      <c r="O429" s="250"/>
      <c r="P429" s="250"/>
      <c r="Q429" s="250"/>
      <c r="R429" s="250"/>
      <c r="S429" s="250"/>
      <c r="T429" s="251"/>
      <c r="U429" s="12"/>
      <c r="V429" s="12"/>
      <c r="W429" s="12"/>
      <c r="X429" s="12"/>
      <c r="Y429" s="12"/>
      <c r="Z429" s="12"/>
      <c r="AA429" s="12"/>
      <c r="AB429" s="12"/>
      <c r="AC429" s="12"/>
      <c r="AD429" s="12"/>
      <c r="AE429" s="12"/>
      <c r="AT429" s="252" t="s">
        <v>276</v>
      </c>
      <c r="AU429" s="252" t="s">
        <v>84</v>
      </c>
      <c r="AV429" s="12" t="s">
        <v>86</v>
      </c>
      <c r="AW429" s="12" t="s">
        <v>32</v>
      </c>
      <c r="AX429" s="12" t="s">
        <v>84</v>
      </c>
      <c r="AY429" s="252" t="s">
        <v>251</v>
      </c>
    </row>
    <row r="430" s="2" customFormat="1" ht="24.15" customHeight="1">
      <c r="A430" s="38"/>
      <c r="B430" s="39"/>
      <c r="C430" s="220" t="s">
        <v>1462</v>
      </c>
      <c r="D430" s="220" t="s">
        <v>255</v>
      </c>
      <c r="E430" s="221" t="s">
        <v>4186</v>
      </c>
      <c r="F430" s="222" t="s">
        <v>4187</v>
      </c>
      <c r="G430" s="223" t="s">
        <v>1133</v>
      </c>
      <c r="H430" s="224">
        <v>829</v>
      </c>
      <c r="I430" s="225"/>
      <c r="J430" s="226">
        <f>ROUND(I430*H430,2)</f>
        <v>0</v>
      </c>
      <c r="K430" s="227"/>
      <c r="L430" s="44"/>
      <c r="M430" s="228" t="s">
        <v>1</v>
      </c>
      <c r="N430" s="229" t="s">
        <v>41</v>
      </c>
      <c r="O430" s="91"/>
      <c r="P430" s="230">
        <f>O430*H430</f>
        <v>0</v>
      </c>
      <c r="Q430" s="230">
        <v>2.0000000000000002E-05</v>
      </c>
      <c r="R430" s="230">
        <f>Q430*H430</f>
        <v>0.016580000000000001</v>
      </c>
      <c r="S430" s="230">
        <v>0</v>
      </c>
      <c r="T430" s="231">
        <f>S430*H430</f>
        <v>0</v>
      </c>
      <c r="U430" s="38"/>
      <c r="V430" s="38"/>
      <c r="W430" s="38"/>
      <c r="X430" s="38"/>
      <c r="Y430" s="38"/>
      <c r="Z430" s="38"/>
      <c r="AA430" s="38"/>
      <c r="AB430" s="38"/>
      <c r="AC430" s="38"/>
      <c r="AD430" s="38"/>
      <c r="AE430" s="38"/>
      <c r="AR430" s="232" t="s">
        <v>254</v>
      </c>
      <c r="AT430" s="232" t="s">
        <v>255</v>
      </c>
      <c r="AU430" s="232" t="s">
        <v>84</v>
      </c>
      <c r="AY430" s="17" t="s">
        <v>251</v>
      </c>
      <c r="BE430" s="233">
        <f>IF(N430="základní",J430,0)</f>
        <v>0</v>
      </c>
      <c r="BF430" s="233">
        <f>IF(N430="snížená",J430,0)</f>
        <v>0</v>
      </c>
      <c r="BG430" s="233">
        <f>IF(N430="zákl. přenesená",J430,0)</f>
        <v>0</v>
      </c>
      <c r="BH430" s="233">
        <f>IF(N430="sníž. přenesená",J430,0)</f>
        <v>0</v>
      </c>
      <c r="BI430" s="233">
        <f>IF(N430="nulová",J430,0)</f>
        <v>0</v>
      </c>
      <c r="BJ430" s="17" t="s">
        <v>84</v>
      </c>
      <c r="BK430" s="233">
        <f>ROUND(I430*H430,2)</f>
        <v>0</v>
      </c>
      <c r="BL430" s="17" t="s">
        <v>254</v>
      </c>
      <c r="BM430" s="232" t="s">
        <v>4188</v>
      </c>
    </row>
    <row r="431" s="2" customFormat="1">
      <c r="A431" s="38"/>
      <c r="B431" s="39"/>
      <c r="C431" s="40"/>
      <c r="D431" s="234" t="s">
        <v>260</v>
      </c>
      <c r="E431" s="40"/>
      <c r="F431" s="235" t="s">
        <v>4189</v>
      </c>
      <c r="G431" s="40"/>
      <c r="H431" s="40"/>
      <c r="I431" s="236"/>
      <c r="J431" s="40"/>
      <c r="K431" s="40"/>
      <c r="L431" s="44"/>
      <c r="M431" s="237"/>
      <c r="N431" s="238"/>
      <c r="O431" s="91"/>
      <c r="P431" s="91"/>
      <c r="Q431" s="91"/>
      <c r="R431" s="91"/>
      <c r="S431" s="91"/>
      <c r="T431" s="92"/>
      <c r="U431" s="38"/>
      <c r="V431" s="38"/>
      <c r="W431" s="38"/>
      <c r="X431" s="38"/>
      <c r="Y431" s="38"/>
      <c r="Z431" s="38"/>
      <c r="AA431" s="38"/>
      <c r="AB431" s="38"/>
      <c r="AC431" s="38"/>
      <c r="AD431" s="38"/>
      <c r="AE431" s="38"/>
      <c r="AT431" s="17" t="s">
        <v>260</v>
      </c>
      <c r="AU431" s="17" t="s">
        <v>84</v>
      </c>
    </row>
    <row r="432" s="2" customFormat="1">
      <c r="A432" s="38"/>
      <c r="B432" s="39"/>
      <c r="C432" s="40"/>
      <c r="D432" s="240" t="s">
        <v>274</v>
      </c>
      <c r="E432" s="40"/>
      <c r="F432" s="241" t="s">
        <v>4190</v>
      </c>
      <c r="G432" s="40"/>
      <c r="H432" s="40"/>
      <c r="I432" s="236"/>
      <c r="J432" s="40"/>
      <c r="K432" s="40"/>
      <c r="L432" s="44"/>
      <c r="M432" s="237"/>
      <c r="N432" s="238"/>
      <c r="O432" s="91"/>
      <c r="P432" s="91"/>
      <c r="Q432" s="91"/>
      <c r="R432" s="91"/>
      <c r="S432" s="91"/>
      <c r="T432" s="92"/>
      <c r="U432" s="38"/>
      <c r="V432" s="38"/>
      <c r="W432" s="38"/>
      <c r="X432" s="38"/>
      <c r="Y432" s="38"/>
      <c r="Z432" s="38"/>
      <c r="AA432" s="38"/>
      <c r="AB432" s="38"/>
      <c r="AC432" s="38"/>
      <c r="AD432" s="38"/>
      <c r="AE432" s="38"/>
      <c r="AT432" s="17" t="s">
        <v>274</v>
      </c>
      <c r="AU432" s="17" t="s">
        <v>84</v>
      </c>
    </row>
    <row r="433" s="2" customFormat="1">
      <c r="A433" s="38"/>
      <c r="B433" s="39"/>
      <c r="C433" s="40"/>
      <c r="D433" s="234" t="s">
        <v>262</v>
      </c>
      <c r="E433" s="40"/>
      <c r="F433" s="239" t="s">
        <v>4177</v>
      </c>
      <c r="G433" s="40"/>
      <c r="H433" s="40"/>
      <c r="I433" s="236"/>
      <c r="J433" s="40"/>
      <c r="K433" s="40"/>
      <c r="L433" s="44"/>
      <c r="M433" s="237"/>
      <c r="N433" s="238"/>
      <c r="O433" s="91"/>
      <c r="P433" s="91"/>
      <c r="Q433" s="91"/>
      <c r="R433" s="91"/>
      <c r="S433" s="91"/>
      <c r="T433" s="92"/>
      <c r="U433" s="38"/>
      <c r="V433" s="38"/>
      <c r="W433" s="38"/>
      <c r="X433" s="38"/>
      <c r="Y433" s="38"/>
      <c r="Z433" s="38"/>
      <c r="AA433" s="38"/>
      <c r="AB433" s="38"/>
      <c r="AC433" s="38"/>
      <c r="AD433" s="38"/>
      <c r="AE433" s="38"/>
      <c r="AT433" s="17" t="s">
        <v>262</v>
      </c>
      <c r="AU433" s="17" t="s">
        <v>84</v>
      </c>
    </row>
    <row r="434" s="13" customFormat="1">
      <c r="A434" s="13"/>
      <c r="B434" s="253"/>
      <c r="C434" s="254"/>
      <c r="D434" s="234" t="s">
        <v>276</v>
      </c>
      <c r="E434" s="255" t="s">
        <v>1</v>
      </c>
      <c r="F434" s="256" t="s">
        <v>3886</v>
      </c>
      <c r="G434" s="254"/>
      <c r="H434" s="255" t="s">
        <v>1</v>
      </c>
      <c r="I434" s="257"/>
      <c r="J434" s="254"/>
      <c r="K434" s="254"/>
      <c r="L434" s="258"/>
      <c r="M434" s="259"/>
      <c r="N434" s="260"/>
      <c r="O434" s="260"/>
      <c r="P434" s="260"/>
      <c r="Q434" s="260"/>
      <c r="R434" s="260"/>
      <c r="S434" s="260"/>
      <c r="T434" s="261"/>
      <c r="U434" s="13"/>
      <c r="V434" s="13"/>
      <c r="W434" s="13"/>
      <c r="X434" s="13"/>
      <c r="Y434" s="13"/>
      <c r="Z434" s="13"/>
      <c r="AA434" s="13"/>
      <c r="AB434" s="13"/>
      <c r="AC434" s="13"/>
      <c r="AD434" s="13"/>
      <c r="AE434" s="13"/>
      <c r="AT434" s="262" t="s">
        <v>276</v>
      </c>
      <c r="AU434" s="262" t="s">
        <v>84</v>
      </c>
      <c r="AV434" s="13" t="s">
        <v>84</v>
      </c>
      <c r="AW434" s="13" t="s">
        <v>32</v>
      </c>
      <c r="AX434" s="13" t="s">
        <v>76</v>
      </c>
      <c r="AY434" s="262" t="s">
        <v>251</v>
      </c>
    </row>
    <row r="435" s="12" customFormat="1">
      <c r="A435" s="12"/>
      <c r="B435" s="242"/>
      <c r="C435" s="243"/>
      <c r="D435" s="234" t="s">
        <v>276</v>
      </c>
      <c r="E435" s="244" t="s">
        <v>4191</v>
      </c>
      <c r="F435" s="245" t="s">
        <v>4192</v>
      </c>
      <c r="G435" s="243"/>
      <c r="H435" s="246">
        <v>387</v>
      </c>
      <c r="I435" s="247"/>
      <c r="J435" s="243"/>
      <c r="K435" s="243"/>
      <c r="L435" s="248"/>
      <c r="M435" s="249"/>
      <c r="N435" s="250"/>
      <c r="O435" s="250"/>
      <c r="P435" s="250"/>
      <c r="Q435" s="250"/>
      <c r="R435" s="250"/>
      <c r="S435" s="250"/>
      <c r="T435" s="251"/>
      <c r="U435" s="12"/>
      <c r="V435" s="12"/>
      <c r="W435" s="12"/>
      <c r="X435" s="12"/>
      <c r="Y435" s="12"/>
      <c r="Z435" s="12"/>
      <c r="AA435" s="12"/>
      <c r="AB435" s="12"/>
      <c r="AC435" s="12"/>
      <c r="AD435" s="12"/>
      <c r="AE435" s="12"/>
      <c r="AT435" s="252" t="s">
        <v>276</v>
      </c>
      <c r="AU435" s="252" t="s">
        <v>84</v>
      </c>
      <c r="AV435" s="12" t="s">
        <v>86</v>
      </c>
      <c r="AW435" s="12" t="s">
        <v>32</v>
      </c>
      <c r="AX435" s="12" t="s">
        <v>76</v>
      </c>
      <c r="AY435" s="252" t="s">
        <v>251</v>
      </c>
    </row>
    <row r="436" s="13" customFormat="1">
      <c r="A436" s="13"/>
      <c r="B436" s="253"/>
      <c r="C436" s="254"/>
      <c r="D436" s="234" t="s">
        <v>276</v>
      </c>
      <c r="E436" s="255" t="s">
        <v>1</v>
      </c>
      <c r="F436" s="256" t="s">
        <v>3888</v>
      </c>
      <c r="G436" s="254"/>
      <c r="H436" s="255" t="s">
        <v>1</v>
      </c>
      <c r="I436" s="257"/>
      <c r="J436" s="254"/>
      <c r="K436" s="254"/>
      <c r="L436" s="258"/>
      <c r="M436" s="259"/>
      <c r="N436" s="260"/>
      <c r="O436" s="260"/>
      <c r="P436" s="260"/>
      <c r="Q436" s="260"/>
      <c r="R436" s="260"/>
      <c r="S436" s="260"/>
      <c r="T436" s="261"/>
      <c r="U436" s="13"/>
      <c r="V436" s="13"/>
      <c r="W436" s="13"/>
      <c r="X436" s="13"/>
      <c r="Y436" s="13"/>
      <c r="Z436" s="13"/>
      <c r="AA436" s="13"/>
      <c r="AB436" s="13"/>
      <c r="AC436" s="13"/>
      <c r="AD436" s="13"/>
      <c r="AE436" s="13"/>
      <c r="AT436" s="262" t="s">
        <v>276</v>
      </c>
      <c r="AU436" s="262" t="s">
        <v>84</v>
      </c>
      <c r="AV436" s="13" t="s">
        <v>84</v>
      </c>
      <c r="AW436" s="13" t="s">
        <v>32</v>
      </c>
      <c r="AX436" s="13" t="s">
        <v>76</v>
      </c>
      <c r="AY436" s="262" t="s">
        <v>251</v>
      </c>
    </row>
    <row r="437" s="12" customFormat="1">
      <c r="A437" s="12"/>
      <c r="B437" s="242"/>
      <c r="C437" s="243"/>
      <c r="D437" s="234" t="s">
        <v>276</v>
      </c>
      <c r="E437" s="244" t="s">
        <v>3746</v>
      </c>
      <c r="F437" s="245" t="s">
        <v>3747</v>
      </c>
      <c r="G437" s="243"/>
      <c r="H437" s="246">
        <v>335</v>
      </c>
      <c r="I437" s="247"/>
      <c r="J437" s="243"/>
      <c r="K437" s="243"/>
      <c r="L437" s="248"/>
      <c r="M437" s="249"/>
      <c r="N437" s="250"/>
      <c r="O437" s="250"/>
      <c r="P437" s="250"/>
      <c r="Q437" s="250"/>
      <c r="R437" s="250"/>
      <c r="S437" s="250"/>
      <c r="T437" s="251"/>
      <c r="U437" s="12"/>
      <c r="V437" s="12"/>
      <c r="W437" s="12"/>
      <c r="X437" s="12"/>
      <c r="Y437" s="12"/>
      <c r="Z437" s="12"/>
      <c r="AA437" s="12"/>
      <c r="AB437" s="12"/>
      <c r="AC437" s="12"/>
      <c r="AD437" s="12"/>
      <c r="AE437" s="12"/>
      <c r="AT437" s="252" t="s">
        <v>276</v>
      </c>
      <c r="AU437" s="252" t="s">
        <v>84</v>
      </c>
      <c r="AV437" s="12" t="s">
        <v>86</v>
      </c>
      <c r="AW437" s="12" t="s">
        <v>32</v>
      </c>
      <c r="AX437" s="12" t="s">
        <v>76</v>
      </c>
      <c r="AY437" s="252" t="s">
        <v>251</v>
      </c>
    </row>
    <row r="438" s="13" customFormat="1">
      <c r="A438" s="13"/>
      <c r="B438" s="253"/>
      <c r="C438" s="254"/>
      <c r="D438" s="234" t="s">
        <v>276</v>
      </c>
      <c r="E438" s="255" t="s">
        <v>1</v>
      </c>
      <c r="F438" s="256" t="s">
        <v>3892</v>
      </c>
      <c r="G438" s="254"/>
      <c r="H438" s="255" t="s">
        <v>1</v>
      </c>
      <c r="I438" s="257"/>
      <c r="J438" s="254"/>
      <c r="K438" s="254"/>
      <c r="L438" s="258"/>
      <c r="M438" s="259"/>
      <c r="N438" s="260"/>
      <c r="O438" s="260"/>
      <c r="P438" s="260"/>
      <c r="Q438" s="260"/>
      <c r="R438" s="260"/>
      <c r="S438" s="260"/>
      <c r="T438" s="261"/>
      <c r="U438" s="13"/>
      <c r="V438" s="13"/>
      <c r="W438" s="13"/>
      <c r="X438" s="13"/>
      <c r="Y438" s="13"/>
      <c r="Z438" s="13"/>
      <c r="AA438" s="13"/>
      <c r="AB438" s="13"/>
      <c r="AC438" s="13"/>
      <c r="AD438" s="13"/>
      <c r="AE438" s="13"/>
      <c r="AT438" s="262" t="s">
        <v>276</v>
      </c>
      <c r="AU438" s="262" t="s">
        <v>84</v>
      </c>
      <c r="AV438" s="13" t="s">
        <v>84</v>
      </c>
      <c r="AW438" s="13" t="s">
        <v>32</v>
      </c>
      <c r="AX438" s="13" t="s">
        <v>76</v>
      </c>
      <c r="AY438" s="262" t="s">
        <v>251</v>
      </c>
    </row>
    <row r="439" s="12" customFormat="1">
      <c r="A439" s="12"/>
      <c r="B439" s="242"/>
      <c r="C439" s="243"/>
      <c r="D439" s="234" t="s">
        <v>276</v>
      </c>
      <c r="E439" s="244" t="s">
        <v>3767</v>
      </c>
      <c r="F439" s="245" t="s">
        <v>1845</v>
      </c>
      <c r="G439" s="243"/>
      <c r="H439" s="246">
        <v>107</v>
      </c>
      <c r="I439" s="247"/>
      <c r="J439" s="243"/>
      <c r="K439" s="243"/>
      <c r="L439" s="248"/>
      <c r="M439" s="249"/>
      <c r="N439" s="250"/>
      <c r="O439" s="250"/>
      <c r="P439" s="250"/>
      <c r="Q439" s="250"/>
      <c r="R439" s="250"/>
      <c r="S439" s="250"/>
      <c r="T439" s="251"/>
      <c r="U439" s="12"/>
      <c r="V439" s="12"/>
      <c r="W439" s="12"/>
      <c r="X439" s="12"/>
      <c r="Y439" s="12"/>
      <c r="Z439" s="12"/>
      <c r="AA439" s="12"/>
      <c r="AB439" s="12"/>
      <c r="AC439" s="12"/>
      <c r="AD439" s="12"/>
      <c r="AE439" s="12"/>
      <c r="AT439" s="252" t="s">
        <v>276</v>
      </c>
      <c r="AU439" s="252" t="s">
        <v>84</v>
      </c>
      <c r="AV439" s="12" t="s">
        <v>86</v>
      </c>
      <c r="AW439" s="12" t="s">
        <v>32</v>
      </c>
      <c r="AX439" s="12" t="s">
        <v>76</v>
      </c>
      <c r="AY439" s="252" t="s">
        <v>251</v>
      </c>
    </row>
    <row r="440" s="12" customFormat="1">
      <c r="A440" s="12"/>
      <c r="B440" s="242"/>
      <c r="C440" s="243"/>
      <c r="D440" s="234" t="s">
        <v>276</v>
      </c>
      <c r="E440" s="244" t="s">
        <v>4193</v>
      </c>
      <c r="F440" s="245" t="s">
        <v>4194</v>
      </c>
      <c r="G440" s="243"/>
      <c r="H440" s="246">
        <v>829</v>
      </c>
      <c r="I440" s="247"/>
      <c r="J440" s="243"/>
      <c r="K440" s="243"/>
      <c r="L440" s="248"/>
      <c r="M440" s="249"/>
      <c r="N440" s="250"/>
      <c r="O440" s="250"/>
      <c r="P440" s="250"/>
      <c r="Q440" s="250"/>
      <c r="R440" s="250"/>
      <c r="S440" s="250"/>
      <c r="T440" s="251"/>
      <c r="U440" s="12"/>
      <c r="V440" s="12"/>
      <c r="W440" s="12"/>
      <c r="X440" s="12"/>
      <c r="Y440" s="12"/>
      <c r="Z440" s="12"/>
      <c r="AA440" s="12"/>
      <c r="AB440" s="12"/>
      <c r="AC440" s="12"/>
      <c r="AD440" s="12"/>
      <c r="AE440" s="12"/>
      <c r="AT440" s="252" t="s">
        <v>276</v>
      </c>
      <c r="AU440" s="252" t="s">
        <v>84</v>
      </c>
      <c r="AV440" s="12" t="s">
        <v>86</v>
      </c>
      <c r="AW440" s="12" t="s">
        <v>32</v>
      </c>
      <c r="AX440" s="12" t="s">
        <v>84</v>
      </c>
      <c r="AY440" s="252" t="s">
        <v>251</v>
      </c>
    </row>
    <row r="441" s="2" customFormat="1" ht="24.15" customHeight="1">
      <c r="A441" s="38"/>
      <c r="B441" s="39"/>
      <c r="C441" s="292" t="s">
        <v>1469</v>
      </c>
      <c r="D441" s="292" t="s">
        <v>1133</v>
      </c>
      <c r="E441" s="293" t="s">
        <v>4195</v>
      </c>
      <c r="F441" s="294" t="s">
        <v>4196</v>
      </c>
      <c r="G441" s="295" t="s">
        <v>1133</v>
      </c>
      <c r="H441" s="296">
        <v>841.43499999999995</v>
      </c>
      <c r="I441" s="297"/>
      <c r="J441" s="298">
        <f>ROUND(I441*H441,2)</f>
        <v>0</v>
      </c>
      <c r="K441" s="299"/>
      <c r="L441" s="300"/>
      <c r="M441" s="301" t="s">
        <v>1</v>
      </c>
      <c r="N441" s="302" t="s">
        <v>41</v>
      </c>
      <c r="O441" s="91"/>
      <c r="P441" s="230">
        <f>O441*H441</f>
        <v>0</v>
      </c>
      <c r="Q441" s="230">
        <v>0.01273</v>
      </c>
      <c r="R441" s="230">
        <f>Q441*H441</f>
        <v>10.71146755</v>
      </c>
      <c r="S441" s="230">
        <v>0</v>
      </c>
      <c r="T441" s="231">
        <f>S441*H441</f>
        <v>0</v>
      </c>
      <c r="U441" s="38"/>
      <c r="V441" s="38"/>
      <c r="W441" s="38"/>
      <c r="X441" s="38"/>
      <c r="Y441" s="38"/>
      <c r="Z441" s="38"/>
      <c r="AA441" s="38"/>
      <c r="AB441" s="38"/>
      <c r="AC441" s="38"/>
      <c r="AD441" s="38"/>
      <c r="AE441" s="38"/>
      <c r="AR441" s="232" t="s">
        <v>299</v>
      </c>
      <c r="AT441" s="232" t="s">
        <v>1133</v>
      </c>
      <c r="AU441" s="232" t="s">
        <v>84</v>
      </c>
      <c r="AY441" s="17" t="s">
        <v>251</v>
      </c>
      <c r="BE441" s="233">
        <f>IF(N441="základní",J441,0)</f>
        <v>0</v>
      </c>
      <c r="BF441" s="233">
        <f>IF(N441="snížená",J441,0)</f>
        <v>0</v>
      </c>
      <c r="BG441" s="233">
        <f>IF(N441="zákl. přenesená",J441,0)</f>
        <v>0</v>
      </c>
      <c r="BH441" s="233">
        <f>IF(N441="sníž. přenesená",J441,0)</f>
        <v>0</v>
      </c>
      <c r="BI441" s="233">
        <f>IF(N441="nulová",J441,0)</f>
        <v>0</v>
      </c>
      <c r="BJ441" s="17" t="s">
        <v>84</v>
      </c>
      <c r="BK441" s="233">
        <f>ROUND(I441*H441,2)</f>
        <v>0</v>
      </c>
      <c r="BL441" s="17" t="s">
        <v>254</v>
      </c>
      <c r="BM441" s="232" t="s">
        <v>4197</v>
      </c>
    </row>
    <row r="442" s="2" customFormat="1">
      <c r="A442" s="38"/>
      <c r="B442" s="39"/>
      <c r="C442" s="40"/>
      <c r="D442" s="234" t="s">
        <v>260</v>
      </c>
      <c r="E442" s="40"/>
      <c r="F442" s="235" t="s">
        <v>4196</v>
      </c>
      <c r="G442" s="40"/>
      <c r="H442" s="40"/>
      <c r="I442" s="236"/>
      <c r="J442" s="40"/>
      <c r="K442" s="40"/>
      <c r="L442" s="44"/>
      <c r="M442" s="237"/>
      <c r="N442" s="238"/>
      <c r="O442" s="91"/>
      <c r="P442" s="91"/>
      <c r="Q442" s="91"/>
      <c r="R442" s="91"/>
      <c r="S442" s="91"/>
      <c r="T442" s="92"/>
      <c r="U442" s="38"/>
      <c r="V442" s="38"/>
      <c r="W442" s="38"/>
      <c r="X442" s="38"/>
      <c r="Y442" s="38"/>
      <c r="Z442" s="38"/>
      <c r="AA442" s="38"/>
      <c r="AB442" s="38"/>
      <c r="AC442" s="38"/>
      <c r="AD442" s="38"/>
      <c r="AE442" s="38"/>
      <c r="AT442" s="17" t="s">
        <v>260</v>
      </c>
      <c r="AU442" s="17" t="s">
        <v>84</v>
      </c>
    </row>
    <row r="443" s="12" customFormat="1">
      <c r="A443" s="12"/>
      <c r="B443" s="242"/>
      <c r="C443" s="243"/>
      <c r="D443" s="234" t="s">
        <v>276</v>
      </c>
      <c r="E443" s="244" t="s">
        <v>3725</v>
      </c>
      <c r="F443" s="245" t="s">
        <v>3726</v>
      </c>
      <c r="G443" s="243"/>
      <c r="H443" s="246">
        <v>829</v>
      </c>
      <c r="I443" s="247"/>
      <c r="J443" s="243"/>
      <c r="K443" s="243"/>
      <c r="L443" s="248"/>
      <c r="M443" s="249"/>
      <c r="N443" s="250"/>
      <c r="O443" s="250"/>
      <c r="P443" s="250"/>
      <c r="Q443" s="250"/>
      <c r="R443" s="250"/>
      <c r="S443" s="250"/>
      <c r="T443" s="251"/>
      <c r="U443" s="12"/>
      <c r="V443" s="12"/>
      <c r="W443" s="12"/>
      <c r="X443" s="12"/>
      <c r="Y443" s="12"/>
      <c r="Z443" s="12"/>
      <c r="AA443" s="12"/>
      <c r="AB443" s="12"/>
      <c r="AC443" s="12"/>
      <c r="AD443" s="12"/>
      <c r="AE443" s="12"/>
      <c r="AT443" s="252" t="s">
        <v>276</v>
      </c>
      <c r="AU443" s="252" t="s">
        <v>84</v>
      </c>
      <c r="AV443" s="12" t="s">
        <v>86</v>
      </c>
      <c r="AW443" s="12" t="s">
        <v>32</v>
      </c>
      <c r="AX443" s="12" t="s">
        <v>76</v>
      </c>
      <c r="AY443" s="252" t="s">
        <v>251</v>
      </c>
    </row>
    <row r="444" s="12" customFormat="1">
      <c r="A444" s="12"/>
      <c r="B444" s="242"/>
      <c r="C444" s="243"/>
      <c r="D444" s="234" t="s">
        <v>276</v>
      </c>
      <c r="E444" s="244" t="s">
        <v>4198</v>
      </c>
      <c r="F444" s="245" t="s">
        <v>4199</v>
      </c>
      <c r="G444" s="243"/>
      <c r="H444" s="246">
        <v>841.43499999999995</v>
      </c>
      <c r="I444" s="247"/>
      <c r="J444" s="243"/>
      <c r="K444" s="243"/>
      <c r="L444" s="248"/>
      <c r="M444" s="249"/>
      <c r="N444" s="250"/>
      <c r="O444" s="250"/>
      <c r="P444" s="250"/>
      <c r="Q444" s="250"/>
      <c r="R444" s="250"/>
      <c r="S444" s="250"/>
      <c r="T444" s="251"/>
      <c r="U444" s="12"/>
      <c r="V444" s="12"/>
      <c r="W444" s="12"/>
      <c r="X444" s="12"/>
      <c r="Y444" s="12"/>
      <c r="Z444" s="12"/>
      <c r="AA444" s="12"/>
      <c r="AB444" s="12"/>
      <c r="AC444" s="12"/>
      <c r="AD444" s="12"/>
      <c r="AE444" s="12"/>
      <c r="AT444" s="252" t="s">
        <v>276</v>
      </c>
      <c r="AU444" s="252" t="s">
        <v>84</v>
      </c>
      <c r="AV444" s="12" t="s">
        <v>86</v>
      </c>
      <c r="AW444" s="12" t="s">
        <v>32</v>
      </c>
      <c r="AX444" s="12" t="s">
        <v>84</v>
      </c>
      <c r="AY444" s="252" t="s">
        <v>251</v>
      </c>
    </row>
    <row r="445" s="2" customFormat="1" ht="24.15" customHeight="1">
      <c r="A445" s="38"/>
      <c r="B445" s="39"/>
      <c r="C445" s="220" t="s">
        <v>1479</v>
      </c>
      <c r="D445" s="220" t="s">
        <v>255</v>
      </c>
      <c r="E445" s="221" t="s">
        <v>4200</v>
      </c>
      <c r="F445" s="222" t="s">
        <v>4201</v>
      </c>
      <c r="G445" s="223" t="s">
        <v>1133</v>
      </c>
      <c r="H445" s="224">
        <v>10</v>
      </c>
      <c r="I445" s="225"/>
      <c r="J445" s="226">
        <f>ROUND(I445*H445,2)</f>
        <v>0</v>
      </c>
      <c r="K445" s="227"/>
      <c r="L445" s="44"/>
      <c r="M445" s="228" t="s">
        <v>1</v>
      </c>
      <c r="N445" s="229" t="s">
        <v>41</v>
      </c>
      <c r="O445" s="91"/>
      <c r="P445" s="230">
        <f>O445*H445</f>
        <v>0</v>
      </c>
      <c r="Q445" s="230">
        <v>2.0000000000000002E-05</v>
      </c>
      <c r="R445" s="230">
        <f>Q445*H445</f>
        <v>0.00020000000000000001</v>
      </c>
      <c r="S445" s="230">
        <v>0</v>
      </c>
      <c r="T445" s="231">
        <f>S445*H445</f>
        <v>0</v>
      </c>
      <c r="U445" s="38"/>
      <c r="V445" s="38"/>
      <c r="W445" s="38"/>
      <c r="X445" s="38"/>
      <c r="Y445" s="38"/>
      <c r="Z445" s="38"/>
      <c r="AA445" s="38"/>
      <c r="AB445" s="38"/>
      <c r="AC445" s="38"/>
      <c r="AD445" s="38"/>
      <c r="AE445" s="38"/>
      <c r="AR445" s="232" t="s">
        <v>254</v>
      </c>
      <c r="AT445" s="232" t="s">
        <v>255</v>
      </c>
      <c r="AU445" s="232" t="s">
        <v>84</v>
      </c>
      <c r="AY445" s="17" t="s">
        <v>251</v>
      </c>
      <c r="BE445" s="233">
        <f>IF(N445="základní",J445,0)</f>
        <v>0</v>
      </c>
      <c r="BF445" s="233">
        <f>IF(N445="snížená",J445,0)</f>
        <v>0</v>
      </c>
      <c r="BG445" s="233">
        <f>IF(N445="zákl. přenesená",J445,0)</f>
        <v>0</v>
      </c>
      <c r="BH445" s="233">
        <f>IF(N445="sníž. přenesená",J445,0)</f>
        <v>0</v>
      </c>
      <c r="BI445" s="233">
        <f>IF(N445="nulová",J445,0)</f>
        <v>0</v>
      </c>
      <c r="BJ445" s="17" t="s">
        <v>84</v>
      </c>
      <c r="BK445" s="233">
        <f>ROUND(I445*H445,2)</f>
        <v>0</v>
      </c>
      <c r="BL445" s="17" t="s">
        <v>254</v>
      </c>
      <c r="BM445" s="232" t="s">
        <v>4202</v>
      </c>
    </row>
    <row r="446" s="2" customFormat="1">
      <c r="A446" s="38"/>
      <c r="B446" s="39"/>
      <c r="C446" s="40"/>
      <c r="D446" s="234" t="s">
        <v>260</v>
      </c>
      <c r="E446" s="40"/>
      <c r="F446" s="235" t="s">
        <v>4203</v>
      </c>
      <c r="G446" s="40"/>
      <c r="H446" s="40"/>
      <c r="I446" s="236"/>
      <c r="J446" s="40"/>
      <c r="K446" s="40"/>
      <c r="L446" s="44"/>
      <c r="M446" s="237"/>
      <c r="N446" s="238"/>
      <c r="O446" s="91"/>
      <c r="P446" s="91"/>
      <c r="Q446" s="91"/>
      <c r="R446" s="91"/>
      <c r="S446" s="91"/>
      <c r="T446" s="92"/>
      <c r="U446" s="38"/>
      <c r="V446" s="38"/>
      <c r="W446" s="38"/>
      <c r="X446" s="38"/>
      <c r="Y446" s="38"/>
      <c r="Z446" s="38"/>
      <c r="AA446" s="38"/>
      <c r="AB446" s="38"/>
      <c r="AC446" s="38"/>
      <c r="AD446" s="38"/>
      <c r="AE446" s="38"/>
      <c r="AT446" s="17" t="s">
        <v>260</v>
      </c>
      <c r="AU446" s="17" t="s">
        <v>84</v>
      </c>
    </row>
    <row r="447" s="2" customFormat="1">
      <c r="A447" s="38"/>
      <c r="B447" s="39"/>
      <c r="C447" s="40"/>
      <c r="D447" s="240" t="s">
        <v>274</v>
      </c>
      <c r="E447" s="40"/>
      <c r="F447" s="241" t="s">
        <v>4204</v>
      </c>
      <c r="G447" s="40"/>
      <c r="H447" s="40"/>
      <c r="I447" s="236"/>
      <c r="J447" s="40"/>
      <c r="K447" s="40"/>
      <c r="L447" s="44"/>
      <c r="M447" s="237"/>
      <c r="N447" s="238"/>
      <c r="O447" s="91"/>
      <c r="P447" s="91"/>
      <c r="Q447" s="91"/>
      <c r="R447" s="91"/>
      <c r="S447" s="91"/>
      <c r="T447" s="92"/>
      <c r="U447" s="38"/>
      <c r="V447" s="38"/>
      <c r="W447" s="38"/>
      <c r="X447" s="38"/>
      <c r="Y447" s="38"/>
      <c r="Z447" s="38"/>
      <c r="AA447" s="38"/>
      <c r="AB447" s="38"/>
      <c r="AC447" s="38"/>
      <c r="AD447" s="38"/>
      <c r="AE447" s="38"/>
      <c r="AT447" s="17" t="s">
        <v>274</v>
      </c>
      <c r="AU447" s="17" t="s">
        <v>84</v>
      </c>
    </row>
    <row r="448" s="13" customFormat="1">
      <c r="A448" s="13"/>
      <c r="B448" s="253"/>
      <c r="C448" s="254"/>
      <c r="D448" s="234" t="s">
        <v>276</v>
      </c>
      <c r="E448" s="255" t="s">
        <v>1</v>
      </c>
      <c r="F448" s="256" t="s">
        <v>3882</v>
      </c>
      <c r="G448" s="254"/>
      <c r="H448" s="255" t="s">
        <v>1</v>
      </c>
      <c r="I448" s="257"/>
      <c r="J448" s="254"/>
      <c r="K448" s="254"/>
      <c r="L448" s="258"/>
      <c r="M448" s="259"/>
      <c r="N448" s="260"/>
      <c r="O448" s="260"/>
      <c r="P448" s="260"/>
      <c r="Q448" s="260"/>
      <c r="R448" s="260"/>
      <c r="S448" s="260"/>
      <c r="T448" s="261"/>
      <c r="U448" s="13"/>
      <c r="V448" s="13"/>
      <c r="W448" s="13"/>
      <c r="X448" s="13"/>
      <c r="Y448" s="13"/>
      <c r="Z448" s="13"/>
      <c r="AA448" s="13"/>
      <c r="AB448" s="13"/>
      <c r="AC448" s="13"/>
      <c r="AD448" s="13"/>
      <c r="AE448" s="13"/>
      <c r="AT448" s="262" t="s">
        <v>276</v>
      </c>
      <c r="AU448" s="262" t="s">
        <v>84</v>
      </c>
      <c r="AV448" s="13" t="s">
        <v>84</v>
      </c>
      <c r="AW448" s="13" t="s">
        <v>32</v>
      </c>
      <c r="AX448" s="13" t="s">
        <v>76</v>
      </c>
      <c r="AY448" s="262" t="s">
        <v>251</v>
      </c>
    </row>
    <row r="449" s="12" customFormat="1">
      <c r="A449" s="12"/>
      <c r="B449" s="242"/>
      <c r="C449" s="243"/>
      <c r="D449" s="234" t="s">
        <v>276</v>
      </c>
      <c r="E449" s="244" t="s">
        <v>4205</v>
      </c>
      <c r="F449" s="245" t="s">
        <v>311</v>
      </c>
      <c r="G449" s="243"/>
      <c r="H449" s="246">
        <v>10</v>
      </c>
      <c r="I449" s="247"/>
      <c r="J449" s="243"/>
      <c r="K449" s="243"/>
      <c r="L449" s="248"/>
      <c r="M449" s="249"/>
      <c r="N449" s="250"/>
      <c r="O449" s="250"/>
      <c r="P449" s="250"/>
      <c r="Q449" s="250"/>
      <c r="R449" s="250"/>
      <c r="S449" s="250"/>
      <c r="T449" s="251"/>
      <c r="U449" s="12"/>
      <c r="V449" s="12"/>
      <c r="W449" s="12"/>
      <c r="X449" s="12"/>
      <c r="Y449" s="12"/>
      <c r="Z449" s="12"/>
      <c r="AA449" s="12"/>
      <c r="AB449" s="12"/>
      <c r="AC449" s="12"/>
      <c r="AD449" s="12"/>
      <c r="AE449" s="12"/>
      <c r="AT449" s="252" t="s">
        <v>276</v>
      </c>
      <c r="AU449" s="252" t="s">
        <v>84</v>
      </c>
      <c r="AV449" s="12" t="s">
        <v>86</v>
      </c>
      <c r="AW449" s="12" t="s">
        <v>32</v>
      </c>
      <c r="AX449" s="12" t="s">
        <v>84</v>
      </c>
      <c r="AY449" s="252" t="s">
        <v>251</v>
      </c>
    </row>
    <row r="450" s="2" customFormat="1" ht="24.15" customHeight="1">
      <c r="A450" s="38"/>
      <c r="B450" s="39"/>
      <c r="C450" s="292" t="s">
        <v>1484</v>
      </c>
      <c r="D450" s="292" t="s">
        <v>1133</v>
      </c>
      <c r="E450" s="293" t="s">
        <v>4206</v>
      </c>
      <c r="F450" s="294" t="s">
        <v>4207</v>
      </c>
      <c r="G450" s="295" t="s">
        <v>1133</v>
      </c>
      <c r="H450" s="296">
        <v>10.300000000000001</v>
      </c>
      <c r="I450" s="297"/>
      <c r="J450" s="298">
        <f>ROUND(I450*H450,2)</f>
        <v>0</v>
      </c>
      <c r="K450" s="299"/>
      <c r="L450" s="300"/>
      <c r="M450" s="301" t="s">
        <v>1</v>
      </c>
      <c r="N450" s="302" t="s">
        <v>41</v>
      </c>
      <c r="O450" s="91"/>
      <c r="P450" s="230">
        <f>O450*H450</f>
        <v>0</v>
      </c>
      <c r="Q450" s="230">
        <v>0.01601</v>
      </c>
      <c r="R450" s="230">
        <f>Q450*H450</f>
        <v>0.16490300000000002</v>
      </c>
      <c r="S450" s="230">
        <v>0</v>
      </c>
      <c r="T450" s="231">
        <f>S450*H450</f>
        <v>0</v>
      </c>
      <c r="U450" s="38"/>
      <c r="V450" s="38"/>
      <c r="W450" s="38"/>
      <c r="X450" s="38"/>
      <c r="Y450" s="38"/>
      <c r="Z450" s="38"/>
      <c r="AA450" s="38"/>
      <c r="AB450" s="38"/>
      <c r="AC450" s="38"/>
      <c r="AD450" s="38"/>
      <c r="AE450" s="38"/>
      <c r="AR450" s="232" t="s">
        <v>299</v>
      </c>
      <c r="AT450" s="232" t="s">
        <v>1133</v>
      </c>
      <c r="AU450" s="232" t="s">
        <v>84</v>
      </c>
      <c r="AY450" s="17" t="s">
        <v>251</v>
      </c>
      <c r="BE450" s="233">
        <f>IF(N450="základní",J450,0)</f>
        <v>0</v>
      </c>
      <c r="BF450" s="233">
        <f>IF(N450="snížená",J450,0)</f>
        <v>0</v>
      </c>
      <c r="BG450" s="233">
        <f>IF(N450="zákl. přenesená",J450,0)</f>
        <v>0</v>
      </c>
      <c r="BH450" s="233">
        <f>IF(N450="sníž. přenesená",J450,0)</f>
        <v>0</v>
      </c>
      <c r="BI450" s="233">
        <f>IF(N450="nulová",J450,0)</f>
        <v>0</v>
      </c>
      <c r="BJ450" s="17" t="s">
        <v>84</v>
      </c>
      <c r="BK450" s="233">
        <f>ROUND(I450*H450,2)</f>
        <v>0</v>
      </c>
      <c r="BL450" s="17" t="s">
        <v>254</v>
      </c>
      <c r="BM450" s="232" t="s">
        <v>4208</v>
      </c>
    </row>
    <row r="451" s="2" customFormat="1">
      <c r="A451" s="38"/>
      <c r="B451" s="39"/>
      <c r="C451" s="40"/>
      <c r="D451" s="234" t="s">
        <v>260</v>
      </c>
      <c r="E451" s="40"/>
      <c r="F451" s="235" t="s">
        <v>4207</v>
      </c>
      <c r="G451" s="40"/>
      <c r="H451" s="40"/>
      <c r="I451" s="236"/>
      <c r="J451" s="40"/>
      <c r="K451" s="40"/>
      <c r="L451" s="44"/>
      <c r="M451" s="237"/>
      <c r="N451" s="238"/>
      <c r="O451" s="91"/>
      <c r="P451" s="91"/>
      <c r="Q451" s="91"/>
      <c r="R451" s="91"/>
      <c r="S451" s="91"/>
      <c r="T451" s="92"/>
      <c r="U451" s="38"/>
      <c r="V451" s="38"/>
      <c r="W451" s="38"/>
      <c r="X451" s="38"/>
      <c r="Y451" s="38"/>
      <c r="Z451" s="38"/>
      <c r="AA451" s="38"/>
      <c r="AB451" s="38"/>
      <c r="AC451" s="38"/>
      <c r="AD451" s="38"/>
      <c r="AE451" s="38"/>
      <c r="AT451" s="17" t="s">
        <v>260</v>
      </c>
      <c r="AU451" s="17" t="s">
        <v>84</v>
      </c>
    </row>
    <row r="452" s="12" customFormat="1">
      <c r="A452" s="12"/>
      <c r="B452" s="242"/>
      <c r="C452" s="243"/>
      <c r="D452" s="234" t="s">
        <v>276</v>
      </c>
      <c r="E452" s="244" t="s">
        <v>3727</v>
      </c>
      <c r="F452" s="245" t="s">
        <v>311</v>
      </c>
      <c r="G452" s="243"/>
      <c r="H452" s="246">
        <v>10</v>
      </c>
      <c r="I452" s="247"/>
      <c r="J452" s="243"/>
      <c r="K452" s="243"/>
      <c r="L452" s="248"/>
      <c r="M452" s="249"/>
      <c r="N452" s="250"/>
      <c r="O452" s="250"/>
      <c r="P452" s="250"/>
      <c r="Q452" s="250"/>
      <c r="R452" s="250"/>
      <c r="S452" s="250"/>
      <c r="T452" s="251"/>
      <c r="U452" s="12"/>
      <c r="V452" s="12"/>
      <c r="W452" s="12"/>
      <c r="X452" s="12"/>
      <c r="Y452" s="12"/>
      <c r="Z452" s="12"/>
      <c r="AA452" s="12"/>
      <c r="AB452" s="12"/>
      <c r="AC452" s="12"/>
      <c r="AD452" s="12"/>
      <c r="AE452" s="12"/>
      <c r="AT452" s="252" t="s">
        <v>276</v>
      </c>
      <c r="AU452" s="252" t="s">
        <v>84</v>
      </c>
      <c r="AV452" s="12" t="s">
        <v>86</v>
      </c>
      <c r="AW452" s="12" t="s">
        <v>32</v>
      </c>
      <c r="AX452" s="12" t="s">
        <v>76</v>
      </c>
      <c r="AY452" s="252" t="s">
        <v>251</v>
      </c>
    </row>
    <row r="453" s="12" customFormat="1">
      <c r="A453" s="12"/>
      <c r="B453" s="242"/>
      <c r="C453" s="243"/>
      <c r="D453" s="234" t="s">
        <v>276</v>
      </c>
      <c r="E453" s="244" t="s">
        <v>4209</v>
      </c>
      <c r="F453" s="245" t="s">
        <v>4210</v>
      </c>
      <c r="G453" s="243"/>
      <c r="H453" s="246">
        <v>10.300000000000001</v>
      </c>
      <c r="I453" s="247"/>
      <c r="J453" s="243"/>
      <c r="K453" s="243"/>
      <c r="L453" s="248"/>
      <c r="M453" s="249"/>
      <c r="N453" s="250"/>
      <c r="O453" s="250"/>
      <c r="P453" s="250"/>
      <c r="Q453" s="250"/>
      <c r="R453" s="250"/>
      <c r="S453" s="250"/>
      <c r="T453" s="251"/>
      <c r="U453" s="12"/>
      <c r="V453" s="12"/>
      <c r="W453" s="12"/>
      <c r="X453" s="12"/>
      <c r="Y453" s="12"/>
      <c r="Z453" s="12"/>
      <c r="AA453" s="12"/>
      <c r="AB453" s="12"/>
      <c r="AC453" s="12"/>
      <c r="AD453" s="12"/>
      <c r="AE453" s="12"/>
      <c r="AT453" s="252" t="s">
        <v>276</v>
      </c>
      <c r="AU453" s="252" t="s">
        <v>84</v>
      </c>
      <c r="AV453" s="12" t="s">
        <v>86</v>
      </c>
      <c r="AW453" s="12" t="s">
        <v>32</v>
      </c>
      <c r="AX453" s="12" t="s">
        <v>84</v>
      </c>
      <c r="AY453" s="252" t="s">
        <v>251</v>
      </c>
    </row>
    <row r="454" s="2" customFormat="1" ht="24.15" customHeight="1">
      <c r="A454" s="38"/>
      <c r="B454" s="39"/>
      <c r="C454" s="220" t="s">
        <v>1492</v>
      </c>
      <c r="D454" s="220" t="s">
        <v>255</v>
      </c>
      <c r="E454" s="221" t="s">
        <v>4211</v>
      </c>
      <c r="F454" s="222" t="s">
        <v>4212</v>
      </c>
      <c r="G454" s="223" t="s">
        <v>1133</v>
      </c>
      <c r="H454" s="224">
        <v>68</v>
      </c>
      <c r="I454" s="225"/>
      <c r="J454" s="226">
        <f>ROUND(I454*H454,2)</f>
        <v>0</v>
      </c>
      <c r="K454" s="227"/>
      <c r="L454" s="44"/>
      <c r="M454" s="228" t="s">
        <v>1</v>
      </c>
      <c r="N454" s="229" t="s">
        <v>41</v>
      </c>
      <c r="O454" s="91"/>
      <c r="P454" s="230">
        <f>O454*H454</f>
        <v>0</v>
      </c>
      <c r="Q454" s="230">
        <v>3.0000000000000001E-05</v>
      </c>
      <c r="R454" s="230">
        <f>Q454*H454</f>
        <v>0.0020400000000000001</v>
      </c>
      <c r="S454" s="230">
        <v>0</v>
      </c>
      <c r="T454" s="231">
        <f>S454*H454</f>
        <v>0</v>
      </c>
      <c r="U454" s="38"/>
      <c r="V454" s="38"/>
      <c r="W454" s="38"/>
      <c r="X454" s="38"/>
      <c r="Y454" s="38"/>
      <c r="Z454" s="38"/>
      <c r="AA454" s="38"/>
      <c r="AB454" s="38"/>
      <c r="AC454" s="38"/>
      <c r="AD454" s="38"/>
      <c r="AE454" s="38"/>
      <c r="AR454" s="232" t="s">
        <v>254</v>
      </c>
      <c r="AT454" s="232" t="s">
        <v>255</v>
      </c>
      <c r="AU454" s="232" t="s">
        <v>84</v>
      </c>
      <c r="AY454" s="17" t="s">
        <v>251</v>
      </c>
      <c r="BE454" s="233">
        <f>IF(N454="základní",J454,0)</f>
        <v>0</v>
      </c>
      <c r="BF454" s="233">
        <f>IF(N454="snížená",J454,0)</f>
        <v>0</v>
      </c>
      <c r="BG454" s="233">
        <f>IF(N454="zákl. přenesená",J454,0)</f>
        <v>0</v>
      </c>
      <c r="BH454" s="233">
        <f>IF(N454="sníž. přenesená",J454,0)</f>
        <v>0</v>
      </c>
      <c r="BI454" s="233">
        <f>IF(N454="nulová",J454,0)</f>
        <v>0</v>
      </c>
      <c r="BJ454" s="17" t="s">
        <v>84</v>
      </c>
      <c r="BK454" s="233">
        <f>ROUND(I454*H454,2)</f>
        <v>0</v>
      </c>
      <c r="BL454" s="17" t="s">
        <v>254</v>
      </c>
      <c r="BM454" s="232" t="s">
        <v>4213</v>
      </c>
    </row>
    <row r="455" s="2" customFormat="1">
      <c r="A455" s="38"/>
      <c r="B455" s="39"/>
      <c r="C455" s="40"/>
      <c r="D455" s="234" t="s">
        <v>260</v>
      </c>
      <c r="E455" s="40"/>
      <c r="F455" s="235" t="s">
        <v>4214</v>
      </c>
      <c r="G455" s="40"/>
      <c r="H455" s="40"/>
      <c r="I455" s="236"/>
      <c r="J455" s="40"/>
      <c r="K455" s="40"/>
      <c r="L455" s="44"/>
      <c r="M455" s="237"/>
      <c r="N455" s="238"/>
      <c r="O455" s="91"/>
      <c r="P455" s="91"/>
      <c r="Q455" s="91"/>
      <c r="R455" s="91"/>
      <c r="S455" s="91"/>
      <c r="T455" s="92"/>
      <c r="U455" s="38"/>
      <c r="V455" s="38"/>
      <c r="W455" s="38"/>
      <c r="X455" s="38"/>
      <c r="Y455" s="38"/>
      <c r="Z455" s="38"/>
      <c r="AA455" s="38"/>
      <c r="AB455" s="38"/>
      <c r="AC455" s="38"/>
      <c r="AD455" s="38"/>
      <c r="AE455" s="38"/>
      <c r="AT455" s="17" t="s">
        <v>260</v>
      </c>
      <c r="AU455" s="17" t="s">
        <v>84</v>
      </c>
    </row>
    <row r="456" s="2" customFormat="1">
      <c r="A456" s="38"/>
      <c r="B456" s="39"/>
      <c r="C456" s="40"/>
      <c r="D456" s="240" t="s">
        <v>274</v>
      </c>
      <c r="E456" s="40"/>
      <c r="F456" s="241" t="s">
        <v>4215</v>
      </c>
      <c r="G456" s="40"/>
      <c r="H456" s="40"/>
      <c r="I456" s="236"/>
      <c r="J456" s="40"/>
      <c r="K456" s="40"/>
      <c r="L456" s="44"/>
      <c r="M456" s="237"/>
      <c r="N456" s="238"/>
      <c r="O456" s="91"/>
      <c r="P456" s="91"/>
      <c r="Q456" s="91"/>
      <c r="R456" s="91"/>
      <c r="S456" s="91"/>
      <c r="T456" s="92"/>
      <c r="U456" s="38"/>
      <c r="V456" s="38"/>
      <c r="W456" s="38"/>
      <c r="X456" s="38"/>
      <c r="Y456" s="38"/>
      <c r="Z456" s="38"/>
      <c r="AA456" s="38"/>
      <c r="AB456" s="38"/>
      <c r="AC456" s="38"/>
      <c r="AD456" s="38"/>
      <c r="AE456" s="38"/>
      <c r="AT456" s="17" t="s">
        <v>274</v>
      </c>
      <c r="AU456" s="17" t="s">
        <v>84</v>
      </c>
    </row>
    <row r="457" s="13" customFormat="1">
      <c r="A457" s="13"/>
      <c r="B457" s="253"/>
      <c r="C457" s="254"/>
      <c r="D457" s="234" t="s">
        <v>276</v>
      </c>
      <c r="E457" s="255" t="s">
        <v>1</v>
      </c>
      <c r="F457" s="256" t="s">
        <v>3882</v>
      </c>
      <c r="G457" s="254"/>
      <c r="H457" s="255" t="s">
        <v>1</v>
      </c>
      <c r="I457" s="257"/>
      <c r="J457" s="254"/>
      <c r="K457" s="254"/>
      <c r="L457" s="258"/>
      <c r="M457" s="259"/>
      <c r="N457" s="260"/>
      <c r="O457" s="260"/>
      <c r="P457" s="260"/>
      <c r="Q457" s="260"/>
      <c r="R457" s="260"/>
      <c r="S457" s="260"/>
      <c r="T457" s="261"/>
      <c r="U457" s="13"/>
      <c r="V457" s="13"/>
      <c r="W457" s="13"/>
      <c r="X457" s="13"/>
      <c r="Y457" s="13"/>
      <c r="Z457" s="13"/>
      <c r="AA457" s="13"/>
      <c r="AB457" s="13"/>
      <c r="AC457" s="13"/>
      <c r="AD457" s="13"/>
      <c r="AE457" s="13"/>
      <c r="AT457" s="262" t="s">
        <v>276</v>
      </c>
      <c r="AU457" s="262" t="s">
        <v>84</v>
      </c>
      <c r="AV457" s="13" t="s">
        <v>84</v>
      </c>
      <c r="AW457" s="13" t="s">
        <v>32</v>
      </c>
      <c r="AX457" s="13" t="s">
        <v>76</v>
      </c>
      <c r="AY457" s="262" t="s">
        <v>251</v>
      </c>
    </row>
    <row r="458" s="12" customFormat="1">
      <c r="A458" s="12"/>
      <c r="B458" s="242"/>
      <c r="C458" s="243"/>
      <c r="D458" s="234" t="s">
        <v>276</v>
      </c>
      <c r="E458" s="244" t="s">
        <v>4216</v>
      </c>
      <c r="F458" s="245" t="s">
        <v>1628</v>
      </c>
      <c r="G458" s="243"/>
      <c r="H458" s="246">
        <v>68</v>
      </c>
      <c r="I458" s="247"/>
      <c r="J458" s="243"/>
      <c r="K458" s="243"/>
      <c r="L458" s="248"/>
      <c r="M458" s="249"/>
      <c r="N458" s="250"/>
      <c r="O458" s="250"/>
      <c r="P458" s="250"/>
      <c r="Q458" s="250"/>
      <c r="R458" s="250"/>
      <c r="S458" s="250"/>
      <c r="T458" s="251"/>
      <c r="U458" s="12"/>
      <c r="V458" s="12"/>
      <c r="W458" s="12"/>
      <c r="X458" s="12"/>
      <c r="Y458" s="12"/>
      <c r="Z458" s="12"/>
      <c r="AA458" s="12"/>
      <c r="AB458" s="12"/>
      <c r="AC458" s="12"/>
      <c r="AD458" s="12"/>
      <c r="AE458" s="12"/>
      <c r="AT458" s="252" t="s">
        <v>276</v>
      </c>
      <c r="AU458" s="252" t="s">
        <v>84</v>
      </c>
      <c r="AV458" s="12" t="s">
        <v>86</v>
      </c>
      <c r="AW458" s="12" t="s">
        <v>32</v>
      </c>
      <c r="AX458" s="12" t="s">
        <v>84</v>
      </c>
      <c r="AY458" s="252" t="s">
        <v>251</v>
      </c>
    </row>
    <row r="459" s="2" customFormat="1" ht="24.15" customHeight="1">
      <c r="A459" s="38"/>
      <c r="B459" s="39"/>
      <c r="C459" s="292" t="s">
        <v>744</v>
      </c>
      <c r="D459" s="292" t="s">
        <v>1133</v>
      </c>
      <c r="E459" s="293" t="s">
        <v>4217</v>
      </c>
      <c r="F459" s="294" t="s">
        <v>4218</v>
      </c>
      <c r="G459" s="295" t="s">
        <v>1133</v>
      </c>
      <c r="H459" s="296">
        <v>70.040000000000006</v>
      </c>
      <c r="I459" s="297"/>
      <c r="J459" s="298">
        <f>ROUND(I459*H459,2)</f>
        <v>0</v>
      </c>
      <c r="K459" s="299"/>
      <c r="L459" s="300"/>
      <c r="M459" s="301" t="s">
        <v>1</v>
      </c>
      <c r="N459" s="302" t="s">
        <v>41</v>
      </c>
      <c r="O459" s="91"/>
      <c r="P459" s="230">
        <f>O459*H459</f>
        <v>0</v>
      </c>
      <c r="Q459" s="230">
        <v>0.026179999999999998</v>
      </c>
      <c r="R459" s="230">
        <f>Q459*H459</f>
        <v>1.8336472000000001</v>
      </c>
      <c r="S459" s="230">
        <v>0</v>
      </c>
      <c r="T459" s="231">
        <f>S459*H459</f>
        <v>0</v>
      </c>
      <c r="U459" s="38"/>
      <c r="V459" s="38"/>
      <c r="W459" s="38"/>
      <c r="X459" s="38"/>
      <c r="Y459" s="38"/>
      <c r="Z459" s="38"/>
      <c r="AA459" s="38"/>
      <c r="AB459" s="38"/>
      <c r="AC459" s="38"/>
      <c r="AD459" s="38"/>
      <c r="AE459" s="38"/>
      <c r="AR459" s="232" t="s">
        <v>299</v>
      </c>
      <c r="AT459" s="232" t="s">
        <v>1133</v>
      </c>
      <c r="AU459" s="232" t="s">
        <v>84</v>
      </c>
      <c r="AY459" s="17" t="s">
        <v>251</v>
      </c>
      <c r="BE459" s="233">
        <f>IF(N459="základní",J459,0)</f>
        <v>0</v>
      </c>
      <c r="BF459" s="233">
        <f>IF(N459="snížená",J459,0)</f>
        <v>0</v>
      </c>
      <c r="BG459" s="233">
        <f>IF(N459="zákl. přenesená",J459,0)</f>
        <v>0</v>
      </c>
      <c r="BH459" s="233">
        <f>IF(N459="sníž. přenesená",J459,0)</f>
        <v>0</v>
      </c>
      <c r="BI459" s="233">
        <f>IF(N459="nulová",J459,0)</f>
        <v>0</v>
      </c>
      <c r="BJ459" s="17" t="s">
        <v>84</v>
      </c>
      <c r="BK459" s="233">
        <f>ROUND(I459*H459,2)</f>
        <v>0</v>
      </c>
      <c r="BL459" s="17" t="s">
        <v>254</v>
      </c>
      <c r="BM459" s="232" t="s">
        <v>4219</v>
      </c>
    </row>
    <row r="460" s="2" customFormat="1">
      <c r="A460" s="38"/>
      <c r="B460" s="39"/>
      <c r="C460" s="40"/>
      <c r="D460" s="234" t="s">
        <v>260</v>
      </c>
      <c r="E460" s="40"/>
      <c r="F460" s="235" t="s">
        <v>4218</v>
      </c>
      <c r="G460" s="40"/>
      <c r="H460" s="40"/>
      <c r="I460" s="236"/>
      <c r="J460" s="40"/>
      <c r="K460" s="40"/>
      <c r="L460" s="44"/>
      <c r="M460" s="237"/>
      <c r="N460" s="238"/>
      <c r="O460" s="91"/>
      <c r="P460" s="91"/>
      <c r="Q460" s="91"/>
      <c r="R460" s="91"/>
      <c r="S460" s="91"/>
      <c r="T460" s="92"/>
      <c r="U460" s="38"/>
      <c r="V460" s="38"/>
      <c r="W460" s="38"/>
      <c r="X460" s="38"/>
      <c r="Y460" s="38"/>
      <c r="Z460" s="38"/>
      <c r="AA460" s="38"/>
      <c r="AB460" s="38"/>
      <c r="AC460" s="38"/>
      <c r="AD460" s="38"/>
      <c r="AE460" s="38"/>
      <c r="AT460" s="17" t="s">
        <v>260</v>
      </c>
      <c r="AU460" s="17" t="s">
        <v>84</v>
      </c>
    </row>
    <row r="461" s="12" customFormat="1">
      <c r="A461" s="12"/>
      <c r="B461" s="242"/>
      <c r="C461" s="243"/>
      <c r="D461" s="234" t="s">
        <v>276</v>
      </c>
      <c r="E461" s="244" t="s">
        <v>3728</v>
      </c>
      <c r="F461" s="245" t="s">
        <v>1628</v>
      </c>
      <c r="G461" s="243"/>
      <c r="H461" s="246">
        <v>68</v>
      </c>
      <c r="I461" s="247"/>
      <c r="J461" s="243"/>
      <c r="K461" s="243"/>
      <c r="L461" s="248"/>
      <c r="M461" s="249"/>
      <c r="N461" s="250"/>
      <c r="O461" s="250"/>
      <c r="P461" s="250"/>
      <c r="Q461" s="250"/>
      <c r="R461" s="250"/>
      <c r="S461" s="250"/>
      <c r="T461" s="251"/>
      <c r="U461" s="12"/>
      <c r="V461" s="12"/>
      <c r="W461" s="12"/>
      <c r="X461" s="12"/>
      <c r="Y461" s="12"/>
      <c r="Z461" s="12"/>
      <c r="AA461" s="12"/>
      <c r="AB461" s="12"/>
      <c r="AC461" s="12"/>
      <c r="AD461" s="12"/>
      <c r="AE461" s="12"/>
      <c r="AT461" s="252" t="s">
        <v>276</v>
      </c>
      <c r="AU461" s="252" t="s">
        <v>84</v>
      </c>
      <c r="AV461" s="12" t="s">
        <v>86</v>
      </c>
      <c r="AW461" s="12" t="s">
        <v>32</v>
      </c>
      <c r="AX461" s="12" t="s">
        <v>76</v>
      </c>
      <c r="AY461" s="252" t="s">
        <v>251</v>
      </c>
    </row>
    <row r="462" s="12" customFormat="1">
      <c r="A462" s="12"/>
      <c r="B462" s="242"/>
      <c r="C462" s="243"/>
      <c r="D462" s="234" t="s">
        <v>276</v>
      </c>
      <c r="E462" s="244" t="s">
        <v>4220</v>
      </c>
      <c r="F462" s="245" t="s">
        <v>4221</v>
      </c>
      <c r="G462" s="243"/>
      <c r="H462" s="246">
        <v>70.040000000000006</v>
      </c>
      <c r="I462" s="247"/>
      <c r="J462" s="243"/>
      <c r="K462" s="243"/>
      <c r="L462" s="248"/>
      <c r="M462" s="249"/>
      <c r="N462" s="250"/>
      <c r="O462" s="250"/>
      <c r="P462" s="250"/>
      <c r="Q462" s="250"/>
      <c r="R462" s="250"/>
      <c r="S462" s="250"/>
      <c r="T462" s="251"/>
      <c r="U462" s="12"/>
      <c r="V462" s="12"/>
      <c r="W462" s="12"/>
      <c r="X462" s="12"/>
      <c r="Y462" s="12"/>
      <c r="Z462" s="12"/>
      <c r="AA462" s="12"/>
      <c r="AB462" s="12"/>
      <c r="AC462" s="12"/>
      <c r="AD462" s="12"/>
      <c r="AE462" s="12"/>
      <c r="AT462" s="252" t="s">
        <v>276</v>
      </c>
      <c r="AU462" s="252" t="s">
        <v>84</v>
      </c>
      <c r="AV462" s="12" t="s">
        <v>86</v>
      </c>
      <c r="AW462" s="12" t="s">
        <v>32</v>
      </c>
      <c r="AX462" s="12" t="s">
        <v>84</v>
      </c>
      <c r="AY462" s="252" t="s">
        <v>251</v>
      </c>
    </row>
    <row r="463" s="2" customFormat="1" ht="21.75" customHeight="1">
      <c r="A463" s="38"/>
      <c r="B463" s="39"/>
      <c r="C463" s="220" t="s">
        <v>1502</v>
      </c>
      <c r="D463" s="220" t="s">
        <v>255</v>
      </c>
      <c r="E463" s="221" t="s">
        <v>4222</v>
      </c>
      <c r="F463" s="222" t="s">
        <v>4223</v>
      </c>
      <c r="G463" s="223" t="s">
        <v>1622</v>
      </c>
      <c r="H463" s="224">
        <v>1</v>
      </c>
      <c r="I463" s="225"/>
      <c r="J463" s="226">
        <f>ROUND(I463*H463,2)</f>
        <v>0</v>
      </c>
      <c r="K463" s="227"/>
      <c r="L463" s="44"/>
      <c r="M463" s="228" t="s">
        <v>1</v>
      </c>
      <c r="N463" s="229" t="s">
        <v>41</v>
      </c>
      <c r="O463" s="91"/>
      <c r="P463" s="230">
        <f>O463*H463</f>
        <v>0</v>
      </c>
      <c r="Q463" s="230">
        <v>0.00281</v>
      </c>
      <c r="R463" s="230">
        <f>Q463*H463</f>
        <v>0.00281</v>
      </c>
      <c r="S463" s="230">
        <v>0</v>
      </c>
      <c r="T463" s="231">
        <f>S463*H463</f>
        <v>0</v>
      </c>
      <c r="U463" s="38"/>
      <c r="V463" s="38"/>
      <c r="W463" s="38"/>
      <c r="X463" s="38"/>
      <c r="Y463" s="38"/>
      <c r="Z463" s="38"/>
      <c r="AA463" s="38"/>
      <c r="AB463" s="38"/>
      <c r="AC463" s="38"/>
      <c r="AD463" s="38"/>
      <c r="AE463" s="38"/>
      <c r="AR463" s="232" t="s">
        <v>254</v>
      </c>
      <c r="AT463" s="232" t="s">
        <v>255</v>
      </c>
      <c r="AU463" s="232" t="s">
        <v>84</v>
      </c>
      <c r="AY463" s="17" t="s">
        <v>251</v>
      </c>
      <c r="BE463" s="233">
        <f>IF(N463="základní",J463,0)</f>
        <v>0</v>
      </c>
      <c r="BF463" s="233">
        <f>IF(N463="snížená",J463,0)</f>
        <v>0</v>
      </c>
      <c r="BG463" s="233">
        <f>IF(N463="zákl. přenesená",J463,0)</f>
        <v>0</v>
      </c>
      <c r="BH463" s="233">
        <f>IF(N463="sníž. přenesená",J463,0)</f>
        <v>0</v>
      </c>
      <c r="BI463" s="233">
        <f>IF(N463="nulová",J463,0)</f>
        <v>0</v>
      </c>
      <c r="BJ463" s="17" t="s">
        <v>84</v>
      </c>
      <c r="BK463" s="233">
        <f>ROUND(I463*H463,2)</f>
        <v>0</v>
      </c>
      <c r="BL463" s="17" t="s">
        <v>254</v>
      </c>
      <c r="BM463" s="232" t="s">
        <v>4224</v>
      </c>
    </row>
    <row r="464" s="2" customFormat="1">
      <c r="A464" s="38"/>
      <c r="B464" s="39"/>
      <c r="C464" s="40"/>
      <c r="D464" s="234" t="s">
        <v>260</v>
      </c>
      <c r="E464" s="40"/>
      <c r="F464" s="235" t="s">
        <v>4225</v>
      </c>
      <c r="G464" s="40"/>
      <c r="H464" s="40"/>
      <c r="I464" s="236"/>
      <c r="J464" s="40"/>
      <c r="K464" s="40"/>
      <c r="L464" s="44"/>
      <c r="M464" s="237"/>
      <c r="N464" s="238"/>
      <c r="O464" s="91"/>
      <c r="P464" s="91"/>
      <c r="Q464" s="91"/>
      <c r="R464" s="91"/>
      <c r="S464" s="91"/>
      <c r="T464" s="92"/>
      <c r="U464" s="38"/>
      <c r="V464" s="38"/>
      <c r="W464" s="38"/>
      <c r="X464" s="38"/>
      <c r="Y464" s="38"/>
      <c r="Z464" s="38"/>
      <c r="AA464" s="38"/>
      <c r="AB464" s="38"/>
      <c r="AC464" s="38"/>
      <c r="AD464" s="38"/>
      <c r="AE464" s="38"/>
      <c r="AT464" s="17" t="s">
        <v>260</v>
      </c>
      <c r="AU464" s="17" t="s">
        <v>84</v>
      </c>
    </row>
    <row r="465" s="2" customFormat="1">
      <c r="A465" s="38"/>
      <c r="B465" s="39"/>
      <c r="C465" s="40"/>
      <c r="D465" s="240" t="s">
        <v>274</v>
      </c>
      <c r="E465" s="40"/>
      <c r="F465" s="241" t="s">
        <v>4226</v>
      </c>
      <c r="G465" s="40"/>
      <c r="H465" s="40"/>
      <c r="I465" s="236"/>
      <c r="J465" s="40"/>
      <c r="K465" s="40"/>
      <c r="L465" s="44"/>
      <c r="M465" s="237"/>
      <c r="N465" s="238"/>
      <c r="O465" s="91"/>
      <c r="P465" s="91"/>
      <c r="Q465" s="91"/>
      <c r="R465" s="91"/>
      <c r="S465" s="91"/>
      <c r="T465" s="92"/>
      <c r="U465" s="38"/>
      <c r="V465" s="38"/>
      <c r="W465" s="38"/>
      <c r="X465" s="38"/>
      <c r="Y465" s="38"/>
      <c r="Z465" s="38"/>
      <c r="AA465" s="38"/>
      <c r="AB465" s="38"/>
      <c r="AC465" s="38"/>
      <c r="AD465" s="38"/>
      <c r="AE465" s="38"/>
      <c r="AT465" s="17" t="s">
        <v>274</v>
      </c>
      <c r="AU465" s="17" t="s">
        <v>84</v>
      </c>
    </row>
    <row r="466" s="13" customFormat="1">
      <c r="A466" s="13"/>
      <c r="B466" s="253"/>
      <c r="C466" s="254"/>
      <c r="D466" s="234" t="s">
        <v>276</v>
      </c>
      <c r="E466" s="255" t="s">
        <v>1</v>
      </c>
      <c r="F466" s="256" t="s">
        <v>4227</v>
      </c>
      <c r="G466" s="254"/>
      <c r="H466" s="255" t="s">
        <v>1</v>
      </c>
      <c r="I466" s="257"/>
      <c r="J466" s="254"/>
      <c r="K466" s="254"/>
      <c r="L466" s="258"/>
      <c r="M466" s="259"/>
      <c r="N466" s="260"/>
      <c r="O466" s="260"/>
      <c r="P466" s="260"/>
      <c r="Q466" s="260"/>
      <c r="R466" s="260"/>
      <c r="S466" s="260"/>
      <c r="T466" s="261"/>
      <c r="U466" s="13"/>
      <c r="V466" s="13"/>
      <c r="W466" s="13"/>
      <c r="X466" s="13"/>
      <c r="Y466" s="13"/>
      <c r="Z466" s="13"/>
      <c r="AA466" s="13"/>
      <c r="AB466" s="13"/>
      <c r="AC466" s="13"/>
      <c r="AD466" s="13"/>
      <c r="AE466" s="13"/>
      <c r="AT466" s="262" t="s">
        <v>276</v>
      </c>
      <c r="AU466" s="262" t="s">
        <v>84</v>
      </c>
      <c r="AV466" s="13" t="s">
        <v>84</v>
      </c>
      <c r="AW466" s="13" t="s">
        <v>32</v>
      </c>
      <c r="AX466" s="13" t="s">
        <v>76</v>
      </c>
      <c r="AY466" s="262" t="s">
        <v>251</v>
      </c>
    </row>
    <row r="467" s="12" customFormat="1">
      <c r="A467" s="12"/>
      <c r="B467" s="242"/>
      <c r="C467" s="243"/>
      <c r="D467" s="234" t="s">
        <v>276</v>
      </c>
      <c r="E467" s="244" t="s">
        <v>4228</v>
      </c>
      <c r="F467" s="245" t="s">
        <v>84</v>
      </c>
      <c r="G467" s="243"/>
      <c r="H467" s="246">
        <v>1</v>
      </c>
      <c r="I467" s="247"/>
      <c r="J467" s="243"/>
      <c r="K467" s="243"/>
      <c r="L467" s="248"/>
      <c r="M467" s="249"/>
      <c r="N467" s="250"/>
      <c r="O467" s="250"/>
      <c r="P467" s="250"/>
      <c r="Q467" s="250"/>
      <c r="R467" s="250"/>
      <c r="S467" s="250"/>
      <c r="T467" s="251"/>
      <c r="U467" s="12"/>
      <c r="V467" s="12"/>
      <c r="W467" s="12"/>
      <c r="X467" s="12"/>
      <c r="Y467" s="12"/>
      <c r="Z467" s="12"/>
      <c r="AA467" s="12"/>
      <c r="AB467" s="12"/>
      <c r="AC467" s="12"/>
      <c r="AD467" s="12"/>
      <c r="AE467" s="12"/>
      <c r="AT467" s="252" t="s">
        <v>276</v>
      </c>
      <c r="AU467" s="252" t="s">
        <v>84</v>
      </c>
      <c r="AV467" s="12" t="s">
        <v>86</v>
      </c>
      <c r="AW467" s="12" t="s">
        <v>32</v>
      </c>
      <c r="AX467" s="12" t="s">
        <v>84</v>
      </c>
      <c r="AY467" s="252" t="s">
        <v>251</v>
      </c>
    </row>
    <row r="468" s="2" customFormat="1" ht="24.15" customHeight="1">
      <c r="A468" s="38"/>
      <c r="B468" s="39"/>
      <c r="C468" s="292" t="s">
        <v>1510</v>
      </c>
      <c r="D468" s="292" t="s">
        <v>1133</v>
      </c>
      <c r="E468" s="293" t="s">
        <v>4229</v>
      </c>
      <c r="F468" s="294" t="s">
        <v>4230</v>
      </c>
      <c r="G468" s="295" t="s">
        <v>1622</v>
      </c>
      <c r="H468" s="296">
        <v>1</v>
      </c>
      <c r="I468" s="297"/>
      <c r="J468" s="298">
        <f>ROUND(I468*H468,2)</f>
        <v>0</v>
      </c>
      <c r="K468" s="299"/>
      <c r="L468" s="300"/>
      <c r="M468" s="301" t="s">
        <v>1</v>
      </c>
      <c r="N468" s="302" t="s">
        <v>41</v>
      </c>
      <c r="O468" s="91"/>
      <c r="P468" s="230">
        <f>O468*H468</f>
        <v>0</v>
      </c>
      <c r="Q468" s="230">
        <v>0.045999999999999999</v>
      </c>
      <c r="R468" s="230">
        <f>Q468*H468</f>
        <v>0.045999999999999999</v>
      </c>
      <c r="S468" s="230">
        <v>0</v>
      </c>
      <c r="T468" s="231">
        <f>S468*H468</f>
        <v>0</v>
      </c>
      <c r="U468" s="38"/>
      <c r="V468" s="38"/>
      <c r="W468" s="38"/>
      <c r="X468" s="38"/>
      <c r="Y468" s="38"/>
      <c r="Z468" s="38"/>
      <c r="AA468" s="38"/>
      <c r="AB468" s="38"/>
      <c r="AC468" s="38"/>
      <c r="AD468" s="38"/>
      <c r="AE468" s="38"/>
      <c r="AR468" s="232" t="s">
        <v>299</v>
      </c>
      <c r="AT468" s="232" t="s">
        <v>1133</v>
      </c>
      <c r="AU468" s="232" t="s">
        <v>84</v>
      </c>
      <c r="AY468" s="17" t="s">
        <v>251</v>
      </c>
      <c r="BE468" s="233">
        <f>IF(N468="základní",J468,0)</f>
        <v>0</v>
      </c>
      <c r="BF468" s="233">
        <f>IF(N468="snížená",J468,0)</f>
        <v>0</v>
      </c>
      <c r="BG468" s="233">
        <f>IF(N468="zákl. přenesená",J468,0)</f>
        <v>0</v>
      </c>
      <c r="BH468" s="233">
        <f>IF(N468="sníž. přenesená",J468,0)</f>
        <v>0</v>
      </c>
      <c r="BI468" s="233">
        <f>IF(N468="nulová",J468,0)</f>
        <v>0</v>
      </c>
      <c r="BJ468" s="17" t="s">
        <v>84</v>
      </c>
      <c r="BK468" s="233">
        <f>ROUND(I468*H468,2)</f>
        <v>0</v>
      </c>
      <c r="BL468" s="17" t="s">
        <v>254</v>
      </c>
      <c r="BM468" s="232" t="s">
        <v>4231</v>
      </c>
    </row>
    <row r="469" s="2" customFormat="1">
      <c r="A469" s="38"/>
      <c r="B469" s="39"/>
      <c r="C469" s="40"/>
      <c r="D469" s="234" t="s">
        <v>260</v>
      </c>
      <c r="E469" s="40"/>
      <c r="F469" s="235" t="s">
        <v>4230</v>
      </c>
      <c r="G469" s="40"/>
      <c r="H469" s="40"/>
      <c r="I469" s="236"/>
      <c r="J469" s="40"/>
      <c r="K469" s="40"/>
      <c r="L469" s="44"/>
      <c r="M469" s="237"/>
      <c r="N469" s="238"/>
      <c r="O469" s="91"/>
      <c r="P469" s="91"/>
      <c r="Q469" s="91"/>
      <c r="R469" s="91"/>
      <c r="S469" s="91"/>
      <c r="T469" s="92"/>
      <c r="U469" s="38"/>
      <c r="V469" s="38"/>
      <c r="W469" s="38"/>
      <c r="X469" s="38"/>
      <c r="Y469" s="38"/>
      <c r="Z469" s="38"/>
      <c r="AA469" s="38"/>
      <c r="AB469" s="38"/>
      <c r="AC469" s="38"/>
      <c r="AD469" s="38"/>
      <c r="AE469" s="38"/>
      <c r="AT469" s="17" t="s">
        <v>260</v>
      </c>
      <c r="AU469" s="17" t="s">
        <v>84</v>
      </c>
    </row>
    <row r="470" s="13" customFormat="1">
      <c r="A470" s="13"/>
      <c r="B470" s="253"/>
      <c r="C470" s="254"/>
      <c r="D470" s="234" t="s">
        <v>276</v>
      </c>
      <c r="E470" s="255" t="s">
        <v>1</v>
      </c>
      <c r="F470" s="256" t="s">
        <v>4227</v>
      </c>
      <c r="G470" s="254"/>
      <c r="H470" s="255" t="s">
        <v>1</v>
      </c>
      <c r="I470" s="257"/>
      <c r="J470" s="254"/>
      <c r="K470" s="254"/>
      <c r="L470" s="258"/>
      <c r="M470" s="259"/>
      <c r="N470" s="260"/>
      <c r="O470" s="260"/>
      <c r="P470" s="260"/>
      <c r="Q470" s="260"/>
      <c r="R470" s="260"/>
      <c r="S470" s="260"/>
      <c r="T470" s="261"/>
      <c r="U470" s="13"/>
      <c r="V470" s="13"/>
      <c r="W470" s="13"/>
      <c r="X470" s="13"/>
      <c r="Y470" s="13"/>
      <c r="Z470" s="13"/>
      <c r="AA470" s="13"/>
      <c r="AB470" s="13"/>
      <c r="AC470" s="13"/>
      <c r="AD470" s="13"/>
      <c r="AE470" s="13"/>
      <c r="AT470" s="262" t="s">
        <v>276</v>
      </c>
      <c r="AU470" s="262" t="s">
        <v>84</v>
      </c>
      <c r="AV470" s="13" t="s">
        <v>84</v>
      </c>
      <c r="AW470" s="13" t="s">
        <v>32</v>
      </c>
      <c r="AX470" s="13" t="s">
        <v>76</v>
      </c>
      <c r="AY470" s="262" t="s">
        <v>251</v>
      </c>
    </row>
    <row r="471" s="12" customFormat="1">
      <c r="A471" s="12"/>
      <c r="B471" s="242"/>
      <c r="C471" s="243"/>
      <c r="D471" s="234" t="s">
        <v>276</v>
      </c>
      <c r="E471" s="244" t="s">
        <v>4232</v>
      </c>
      <c r="F471" s="245" t="s">
        <v>84</v>
      </c>
      <c r="G471" s="243"/>
      <c r="H471" s="246">
        <v>1</v>
      </c>
      <c r="I471" s="247"/>
      <c r="J471" s="243"/>
      <c r="K471" s="243"/>
      <c r="L471" s="248"/>
      <c r="M471" s="249"/>
      <c r="N471" s="250"/>
      <c r="O471" s="250"/>
      <c r="P471" s="250"/>
      <c r="Q471" s="250"/>
      <c r="R471" s="250"/>
      <c r="S471" s="250"/>
      <c r="T471" s="251"/>
      <c r="U471" s="12"/>
      <c r="V471" s="12"/>
      <c r="W471" s="12"/>
      <c r="X471" s="12"/>
      <c r="Y471" s="12"/>
      <c r="Z471" s="12"/>
      <c r="AA471" s="12"/>
      <c r="AB471" s="12"/>
      <c r="AC471" s="12"/>
      <c r="AD471" s="12"/>
      <c r="AE471" s="12"/>
      <c r="AT471" s="252" t="s">
        <v>276</v>
      </c>
      <c r="AU471" s="252" t="s">
        <v>84</v>
      </c>
      <c r="AV471" s="12" t="s">
        <v>86</v>
      </c>
      <c r="AW471" s="12" t="s">
        <v>32</v>
      </c>
      <c r="AX471" s="12" t="s">
        <v>84</v>
      </c>
      <c r="AY471" s="252" t="s">
        <v>251</v>
      </c>
    </row>
    <row r="472" s="2" customFormat="1" ht="21.75" customHeight="1">
      <c r="A472" s="38"/>
      <c r="B472" s="39"/>
      <c r="C472" s="220" t="s">
        <v>1520</v>
      </c>
      <c r="D472" s="220" t="s">
        <v>255</v>
      </c>
      <c r="E472" s="221" t="s">
        <v>1895</v>
      </c>
      <c r="F472" s="222" t="s">
        <v>1896</v>
      </c>
      <c r="G472" s="223" t="s">
        <v>1133</v>
      </c>
      <c r="H472" s="224">
        <v>16</v>
      </c>
      <c r="I472" s="225"/>
      <c r="J472" s="226">
        <f>ROUND(I472*H472,2)</f>
        <v>0</v>
      </c>
      <c r="K472" s="227"/>
      <c r="L472" s="44"/>
      <c r="M472" s="228" t="s">
        <v>1</v>
      </c>
      <c r="N472" s="229" t="s">
        <v>41</v>
      </c>
      <c r="O472" s="91"/>
      <c r="P472" s="230">
        <f>O472*H472</f>
        <v>0</v>
      </c>
      <c r="Q472" s="230">
        <v>0</v>
      </c>
      <c r="R472" s="230">
        <f>Q472*H472</f>
        <v>0</v>
      </c>
      <c r="S472" s="230">
        <v>0</v>
      </c>
      <c r="T472" s="231">
        <f>S472*H472</f>
        <v>0</v>
      </c>
      <c r="U472" s="38"/>
      <c r="V472" s="38"/>
      <c r="W472" s="38"/>
      <c r="X472" s="38"/>
      <c r="Y472" s="38"/>
      <c r="Z472" s="38"/>
      <c r="AA472" s="38"/>
      <c r="AB472" s="38"/>
      <c r="AC472" s="38"/>
      <c r="AD472" s="38"/>
      <c r="AE472" s="38"/>
      <c r="AR472" s="232" t="s">
        <v>254</v>
      </c>
      <c r="AT472" s="232" t="s">
        <v>255</v>
      </c>
      <c r="AU472" s="232" t="s">
        <v>84</v>
      </c>
      <c r="AY472" s="17" t="s">
        <v>251</v>
      </c>
      <c r="BE472" s="233">
        <f>IF(N472="základní",J472,0)</f>
        <v>0</v>
      </c>
      <c r="BF472" s="233">
        <f>IF(N472="snížená",J472,0)</f>
        <v>0</v>
      </c>
      <c r="BG472" s="233">
        <f>IF(N472="zákl. přenesená",J472,0)</f>
        <v>0</v>
      </c>
      <c r="BH472" s="233">
        <f>IF(N472="sníž. přenesená",J472,0)</f>
        <v>0</v>
      </c>
      <c r="BI472" s="233">
        <f>IF(N472="nulová",J472,0)</f>
        <v>0</v>
      </c>
      <c r="BJ472" s="17" t="s">
        <v>84</v>
      </c>
      <c r="BK472" s="233">
        <f>ROUND(I472*H472,2)</f>
        <v>0</v>
      </c>
      <c r="BL472" s="17" t="s">
        <v>254</v>
      </c>
      <c r="BM472" s="232" t="s">
        <v>4233</v>
      </c>
    </row>
    <row r="473" s="2" customFormat="1">
      <c r="A473" s="38"/>
      <c r="B473" s="39"/>
      <c r="C473" s="40"/>
      <c r="D473" s="234" t="s">
        <v>260</v>
      </c>
      <c r="E473" s="40"/>
      <c r="F473" s="235" t="s">
        <v>1898</v>
      </c>
      <c r="G473" s="40"/>
      <c r="H473" s="40"/>
      <c r="I473" s="236"/>
      <c r="J473" s="40"/>
      <c r="K473" s="40"/>
      <c r="L473" s="44"/>
      <c r="M473" s="237"/>
      <c r="N473" s="238"/>
      <c r="O473" s="91"/>
      <c r="P473" s="91"/>
      <c r="Q473" s="91"/>
      <c r="R473" s="91"/>
      <c r="S473" s="91"/>
      <c r="T473" s="92"/>
      <c r="U473" s="38"/>
      <c r="V473" s="38"/>
      <c r="W473" s="38"/>
      <c r="X473" s="38"/>
      <c r="Y473" s="38"/>
      <c r="Z473" s="38"/>
      <c r="AA473" s="38"/>
      <c r="AB473" s="38"/>
      <c r="AC473" s="38"/>
      <c r="AD473" s="38"/>
      <c r="AE473" s="38"/>
      <c r="AT473" s="17" t="s">
        <v>260</v>
      </c>
      <c r="AU473" s="17" t="s">
        <v>84</v>
      </c>
    </row>
    <row r="474" s="2" customFormat="1">
      <c r="A474" s="38"/>
      <c r="B474" s="39"/>
      <c r="C474" s="40"/>
      <c r="D474" s="240" t="s">
        <v>274</v>
      </c>
      <c r="E474" s="40"/>
      <c r="F474" s="241" t="s">
        <v>4234</v>
      </c>
      <c r="G474" s="40"/>
      <c r="H474" s="40"/>
      <c r="I474" s="236"/>
      <c r="J474" s="40"/>
      <c r="K474" s="40"/>
      <c r="L474" s="44"/>
      <c r="M474" s="237"/>
      <c r="N474" s="238"/>
      <c r="O474" s="91"/>
      <c r="P474" s="91"/>
      <c r="Q474" s="91"/>
      <c r="R474" s="91"/>
      <c r="S474" s="91"/>
      <c r="T474" s="92"/>
      <c r="U474" s="38"/>
      <c r="V474" s="38"/>
      <c r="W474" s="38"/>
      <c r="X474" s="38"/>
      <c r="Y474" s="38"/>
      <c r="Z474" s="38"/>
      <c r="AA474" s="38"/>
      <c r="AB474" s="38"/>
      <c r="AC474" s="38"/>
      <c r="AD474" s="38"/>
      <c r="AE474" s="38"/>
      <c r="AT474" s="17" t="s">
        <v>274</v>
      </c>
      <c r="AU474" s="17" t="s">
        <v>84</v>
      </c>
    </row>
    <row r="475" s="12" customFormat="1">
      <c r="A475" s="12"/>
      <c r="B475" s="242"/>
      <c r="C475" s="243"/>
      <c r="D475" s="234" t="s">
        <v>276</v>
      </c>
      <c r="E475" s="244" t="s">
        <v>4235</v>
      </c>
      <c r="F475" s="245" t="s">
        <v>350</v>
      </c>
      <c r="G475" s="243"/>
      <c r="H475" s="246">
        <v>16</v>
      </c>
      <c r="I475" s="247"/>
      <c r="J475" s="243"/>
      <c r="K475" s="243"/>
      <c r="L475" s="248"/>
      <c r="M475" s="249"/>
      <c r="N475" s="250"/>
      <c r="O475" s="250"/>
      <c r="P475" s="250"/>
      <c r="Q475" s="250"/>
      <c r="R475" s="250"/>
      <c r="S475" s="250"/>
      <c r="T475" s="251"/>
      <c r="U475" s="12"/>
      <c r="V475" s="12"/>
      <c r="W475" s="12"/>
      <c r="X475" s="12"/>
      <c r="Y475" s="12"/>
      <c r="Z475" s="12"/>
      <c r="AA475" s="12"/>
      <c r="AB475" s="12"/>
      <c r="AC475" s="12"/>
      <c r="AD475" s="12"/>
      <c r="AE475" s="12"/>
      <c r="AT475" s="252" t="s">
        <v>276</v>
      </c>
      <c r="AU475" s="252" t="s">
        <v>84</v>
      </c>
      <c r="AV475" s="12" t="s">
        <v>86</v>
      </c>
      <c r="AW475" s="12" t="s">
        <v>32</v>
      </c>
      <c r="AX475" s="12" t="s">
        <v>84</v>
      </c>
      <c r="AY475" s="252" t="s">
        <v>251</v>
      </c>
    </row>
    <row r="476" s="2" customFormat="1" ht="24.15" customHeight="1">
      <c r="A476" s="38"/>
      <c r="B476" s="39"/>
      <c r="C476" s="220" t="s">
        <v>1527</v>
      </c>
      <c r="D476" s="220" t="s">
        <v>255</v>
      </c>
      <c r="E476" s="221" t="s">
        <v>4236</v>
      </c>
      <c r="F476" s="222" t="s">
        <v>4237</v>
      </c>
      <c r="G476" s="223" t="s">
        <v>1133</v>
      </c>
      <c r="H476" s="224">
        <v>1019</v>
      </c>
      <c r="I476" s="225"/>
      <c r="J476" s="226">
        <f>ROUND(I476*H476,2)</f>
        <v>0</v>
      </c>
      <c r="K476" s="227"/>
      <c r="L476" s="44"/>
      <c r="M476" s="228" t="s">
        <v>1</v>
      </c>
      <c r="N476" s="229" t="s">
        <v>41</v>
      </c>
      <c r="O476" s="91"/>
      <c r="P476" s="230">
        <f>O476*H476</f>
        <v>0</v>
      </c>
      <c r="Q476" s="230">
        <v>0</v>
      </c>
      <c r="R476" s="230">
        <f>Q476*H476</f>
        <v>0</v>
      </c>
      <c r="S476" s="230">
        <v>0</v>
      </c>
      <c r="T476" s="231">
        <f>S476*H476</f>
        <v>0</v>
      </c>
      <c r="U476" s="38"/>
      <c r="V476" s="38"/>
      <c r="W476" s="38"/>
      <c r="X476" s="38"/>
      <c r="Y476" s="38"/>
      <c r="Z476" s="38"/>
      <c r="AA476" s="38"/>
      <c r="AB476" s="38"/>
      <c r="AC476" s="38"/>
      <c r="AD476" s="38"/>
      <c r="AE476" s="38"/>
      <c r="AR476" s="232" t="s">
        <v>254</v>
      </c>
      <c r="AT476" s="232" t="s">
        <v>255</v>
      </c>
      <c r="AU476" s="232" t="s">
        <v>84</v>
      </c>
      <c r="AY476" s="17" t="s">
        <v>251</v>
      </c>
      <c r="BE476" s="233">
        <f>IF(N476="základní",J476,0)</f>
        <v>0</v>
      </c>
      <c r="BF476" s="233">
        <f>IF(N476="snížená",J476,0)</f>
        <v>0</v>
      </c>
      <c r="BG476" s="233">
        <f>IF(N476="zákl. přenesená",J476,0)</f>
        <v>0</v>
      </c>
      <c r="BH476" s="233">
        <f>IF(N476="sníž. přenesená",J476,0)</f>
        <v>0</v>
      </c>
      <c r="BI476" s="233">
        <f>IF(N476="nulová",J476,0)</f>
        <v>0</v>
      </c>
      <c r="BJ476" s="17" t="s">
        <v>84</v>
      </c>
      <c r="BK476" s="233">
        <f>ROUND(I476*H476,2)</f>
        <v>0</v>
      </c>
      <c r="BL476" s="17" t="s">
        <v>254</v>
      </c>
      <c r="BM476" s="232" t="s">
        <v>4238</v>
      </c>
    </row>
    <row r="477" s="2" customFormat="1">
      <c r="A477" s="38"/>
      <c r="B477" s="39"/>
      <c r="C477" s="40"/>
      <c r="D477" s="234" t="s">
        <v>260</v>
      </c>
      <c r="E477" s="40"/>
      <c r="F477" s="235" t="s">
        <v>4239</v>
      </c>
      <c r="G477" s="40"/>
      <c r="H477" s="40"/>
      <c r="I477" s="236"/>
      <c r="J477" s="40"/>
      <c r="K477" s="40"/>
      <c r="L477" s="44"/>
      <c r="M477" s="237"/>
      <c r="N477" s="238"/>
      <c r="O477" s="91"/>
      <c r="P477" s="91"/>
      <c r="Q477" s="91"/>
      <c r="R477" s="91"/>
      <c r="S477" s="91"/>
      <c r="T477" s="92"/>
      <c r="U477" s="38"/>
      <c r="V477" s="38"/>
      <c r="W477" s="38"/>
      <c r="X477" s="38"/>
      <c r="Y477" s="38"/>
      <c r="Z477" s="38"/>
      <c r="AA477" s="38"/>
      <c r="AB477" s="38"/>
      <c r="AC477" s="38"/>
      <c r="AD477" s="38"/>
      <c r="AE477" s="38"/>
      <c r="AT477" s="17" t="s">
        <v>260</v>
      </c>
      <c r="AU477" s="17" t="s">
        <v>84</v>
      </c>
    </row>
    <row r="478" s="2" customFormat="1">
      <c r="A478" s="38"/>
      <c r="B478" s="39"/>
      <c r="C478" s="40"/>
      <c r="D478" s="240" t="s">
        <v>274</v>
      </c>
      <c r="E478" s="40"/>
      <c r="F478" s="241" t="s">
        <v>4240</v>
      </c>
      <c r="G478" s="40"/>
      <c r="H478" s="40"/>
      <c r="I478" s="236"/>
      <c r="J478" s="40"/>
      <c r="K478" s="40"/>
      <c r="L478" s="44"/>
      <c r="M478" s="237"/>
      <c r="N478" s="238"/>
      <c r="O478" s="91"/>
      <c r="P478" s="91"/>
      <c r="Q478" s="91"/>
      <c r="R478" s="91"/>
      <c r="S478" s="91"/>
      <c r="T478" s="92"/>
      <c r="U478" s="38"/>
      <c r="V478" s="38"/>
      <c r="W478" s="38"/>
      <c r="X478" s="38"/>
      <c r="Y478" s="38"/>
      <c r="Z478" s="38"/>
      <c r="AA478" s="38"/>
      <c r="AB478" s="38"/>
      <c r="AC478" s="38"/>
      <c r="AD478" s="38"/>
      <c r="AE478" s="38"/>
      <c r="AT478" s="17" t="s">
        <v>274</v>
      </c>
      <c r="AU478" s="17" t="s">
        <v>84</v>
      </c>
    </row>
    <row r="479" s="12" customFormat="1">
      <c r="A479" s="12"/>
      <c r="B479" s="242"/>
      <c r="C479" s="243"/>
      <c r="D479" s="234" t="s">
        <v>276</v>
      </c>
      <c r="E479" s="244" t="s">
        <v>4241</v>
      </c>
      <c r="F479" s="245" t="s">
        <v>4242</v>
      </c>
      <c r="G479" s="243"/>
      <c r="H479" s="246">
        <v>1019</v>
      </c>
      <c r="I479" s="247"/>
      <c r="J479" s="243"/>
      <c r="K479" s="243"/>
      <c r="L479" s="248"/>
      <c r="M479" s="249"/>
      <c r="N479" s="250"/>
      <c r="O479" s="250"/>
      <c r="P479" s="250"/>
      <c r="Q479" s="250"/>
      <c r="R479" s="250"/>
      <c r="S479" s="250"/>
      <c r="T479" s="251"/>
      <c r="U479" s="12"/>
      <c r="V479" s="12"/>
      <c r="W479" s="12"/>
      <c r="X479" s="12"/>
      <c r="Y479" s="12"/>
      <c r="Z479" s="12"/>
      <c r="AA479" s="12"/>
      <c r="AB479" s="12"/>
      <c r="AC479" s="12"/>
      <c r="AD479" s="12"/>
      <c r="AE479" s="12"/>
      <c r="AT479" s="252" t="s">
        <v>276</v>
      </c>
      <c r="AU479" s="252" t="s">
        <v>84</v>
      </c>
      <c r="AV479" s="12" t="s">
        <v>86</v>
      </c>
      <c r="AW479" s="12" t="s">
        <v>32</v>
      </c>
      <c r="AX479" s="12" t="s">
        <v>84</v>
      </c>
      <c r="AY479" s="252" t="s">
        <v>251</v>
      </c>
    </row>
    <row r="480" s="2" customFormat="1" ht="21.75" customHeight="1">
      <c r="A480" s="38"/>
      <c r="B480" s="39"/>
      <c r="C480" s="220" t="s">
        <v>1534</v>
      </c>
      <c r="D480" s="220" t="s">
        <v>255</v>
      </c>
      <c r="E480" s="221" t="s">
        <v>4243</v>
      </c>
      <c r="F480" s="222" t="s">
        <v>4244</v>
      </c>
      <c r="G480" s="223" t="s">
        <v>1133</v>
      </c>
      <c r="H480" s="224">
        <v>68</v>
      </c>
      <c r="I480" s="225"/>
      <c r="J480" s="226">
        <f>ROUND(I480*H480,2)</f>
        <v>0</v>
      </c>
      <c r="K480" s="227"/>
      <c r="L480" s="44"/>
      <c r="M480" s="228" t="s">
        <v>1</v>
      </c>
      <c r="N480" s="229" t="s">
        <v>41</v>
      </c>
      <c r="O480" s="91"/>
      <c r="P480" s="230">
        <f>O480*H480</f>
        <v>0</v>
      </c>
      <c r="Q480" s="230">
        <v>0</v>
      </c>
      <c r="R480" s="230">
        <f>Q480*H480</f>
        <v>0</v>
      </c>
      <c r="S480" s="230">
        <v>0</v>
      </c>
      <c r="T480" s="231">
        <f>S480*H480</f>
        <v>0</v>
      </c>
      <c r="U480" s="38"/>
      <c r="V480" s="38"/>
      <c r="W480" s="38"/>
      <c r="X480" s="38"/>
      <c r="Y480" s="38"/>
      <c r="Z480" s="38"/>
      <c r="AA480" s="38"/>
      <c r="AB480" s="38"/>
      <c r="AC480" s="38"/>
      <c r="AD480" s="38"/>
      <c r="AE480" s="38"/>
      <c r="AR480" s="232" t="s">
        <v>254</v>
      </c>
      <c r="AT480" s="232" t="s">
        <v>255</v>
      </c>
      <c r="AU480" s="232" t="s">
        <v>84</v>
      </c>
      <c r="AY480" s="17" t="s">
        <v>251</v>
      </c>
      <c r="BE480" s="233">
        <f>IF(N480="základní",J480,0)</f>
        <v>0</v>
      </c>
      <c r="BF480" s="233">
        <f>IF(N480="snížená",J480,0)</f>
        <v>0</v>
      </c>
      <c r="BG480" s="233">
        <f>IF(N480="zákl. přenesená",J480,0)</f>
        <v>0</v>
      </c>
      <c r="BH480" s="233">
        <f>IF(N480="sníž. přenesená",J480,0)</f>
        <v>0</v>
      </c>
      <c r="BI480" s="233">
        <f>IF(N480="nulová",J480,0)</f>
        <v>0</v>
      </c>
      <c r="BJ480" s="17" t="s">
        <v>84</v>
      </c>
      <c r="BK480" s="233">
        <f>ROUND(I480*H480,2)</f>
        <v>0</v>
      </c>
      <c r="BL480" s="17" t="s">
        <v>254</v>
      </c>
      <c r="BM480" s="232" t="s">
        <v>4245</v>
      </c>
    </row>
    <row r="481" s="2" customFormat="1">
      <c r="A481" s="38"/>
      <c r="B481" s="39"/>
      <c r="C481" s="40"/>
      <c r="D481" s="234" t="s">
        <v>260</v>
      </c>
      <c r="E481" s="40"/>
      <c r="F481" s="235" t="s">
        <v>4246</v>
      </c>
      <c r="G481" s="40"/>
      <c r="H481" s="40"/>
      <c r="I481" s="236"/>
      <c r="J481" s="40"/>
      <c r="K481" s="40"/>
      <c r="L481" s="44"/>
      <c r="M481" s="237"/>
      <c r="N481" s="238"/>
      <c r="O481" s="91"/>
      <c r="P481" s="91"/>
      <c r="Q481" s="91"/>
      <c r="R481" s="91"/>
      <c r="S481" s="91"/>
      <c r="T481" s="92"/>
      <c r="U481" s="38"/>
      <c r="V481" s="38"/>
      <c r="W481" s="38"/>
      <c r="X481" s="38"/>
      <c r="Y481" s="38"/>
      <c r="Z481" s="38"/>
      <c r="AA481" s="38"/>
      <c r="AB481" s="38"/>
      <c r="AC481" s="38"/>
      <c r="AD481" s="38"/>
      <c r="AE481" s="38"/>
      <c r="AT481" s="17" t="s">
        <v>260</v>
      </c>
      <c r="AU481" s="17" t="s">
        <v>84</v>
      </c>
    </row>
    <row r="482" s="2" customFormat="1">
      <c r="A482" s="38"/>
      <c r="B482" s="39"/>
      <c r="C482" s="40"/>
      <c r="D482" s="240" t="s">
        <v>274</v>
      </c>
      <c r="E482" s="40"/>
      <c r="F482" s="241" t="s">
        <v>4247</v>
      </c>
      <c r="G482" s="40"/>
      <c r="H482" s="40"/>
      <c r="I482" s="236"/>
      <c r="J482" s="40"/>
      <c r="K482" s="40"/>
      <c r="L482" s="44"/>
      <c r="M482" s="237"/>
      <c r="N482" s="238"/>
      <c r="O482" s="91"/>
      <c r="P482" s="91"/>
      <c r="Q482" s="91"/>
      <c r="R482" s="91"/>
      <c r="S482" s="91"/>
      <c r="T482" s="92"/>
      <c r="U482" s="38"/>
      <c r="V482" s="38"/>
      <c r="W482" s="38"/>
      <c r="X482" s="38"/>
      <c r="Y482" s="38"/>
      <c r="Z482" s="38"/>
      <c r="AA482" s="38"/>
      <c r="AB482" s="38"/>
      <c r="AC482" s="38"/>
      <c r="AD482" s="38"/>
      <c r="AE482" s="38"/>
      <c r="AT482" s="17" t="s">
        <v>274</v>
      </c>
      <c r="AU482" s="17" t="s">
        <v>84</v>
      </c>
    </row>
    <row r="483" s="12" customFormat="1">
      <c r="A483" s="12"/>
      <c r="B483" s="242"/>
      <c r="C483" s="243"/>
      <c r="D483" s="234" t="s">
        <v>276</v>
      </c>
      <c r="E483" s="244" t="s">
        <v>4248</v>
      </c>
      <c r="F483" s="245" t="s">
        <v>1628</v>
      </c>
      <c r="G483" s="243"/>
      <c r="H483" s="246">
        <v>68</v>
      </c>
      <c r="I483" s="247"/>
      <c r="J483" s="243"/>
      <c r="K483" s="243"/>
      <c r="L483" s="248"/>
      <c r="M483" s="249"/>
      <c r="N483" s="250"/>
      <c r="O483" s="250"/>
      <c r="P483" s="250"/>
      <c r="Q483" s="250"/>
      <c r="R483" s="250"/>
      <c r="S483" s="250"/>
      <c r="T483" s="251"/>
      <c r="U483" s="12"/>
      <c r="V483" s="12"/>
      <c r="W483" s="12"/>
      <c r="X483" s="12"/>
      <c r="Y483" s="12"/>
      <c r="Z483" s="12"/>
      <c r="AA483" s="12"/>
      <c r="AB483" s="12"/>
      <c r="AC483" s="12"/>
      <c r="AD483" s="12"/>
      <c r="AE483" s="12"/>
      <c r="AT483" s="252" t="s">
        <v>276</v>
      </c>
      <c r="AU483" s="252" t="s">
        <v>84</v>
      </c>
      <c r="AV483" s="12" t="s">
        <v>86</v>
      </c>
      <c r="AW483" s="12" t="s">
        <v>32</v>
      </c>
      <c r="AX483" s="12" t="s">
        <v>84</v>
      </c>
      <c r="AY483" s="252" t="s">
        <v>251</v>
      </c>
    </row>
    <row r="484" s="2" customFormat="1" ht="24.15" customHeight="1">
      <c r="A484" s="38"/>
      <c r="B484" s="39"/>
      <c r="C484" s="220" t="s">
        <v>1542</v>
      </c>
      <c r="D484" s="220" t="s">
        <v>255</v>
      </c>
      <c r="E484" s="221" t="s">
        <v>4249</v>
      </c>
      <c r="F484" s="222" t="s">
        <v>4250</v>
      </c>
      <c r="G484" s="223" t="s">
        <v>1622</v>
      </c>
      <c r="H484" s="224">
        <v>6</v>
      </c>
      <c r="I484" s="225"/>
      <c r="J484" s="226">
        <f>ROUND(I484*H484,2)</f>
        <v>0</v>
      </c>
      <c r="K484" s="227"/>
      <c r="L484" s="44"/>
      <c r="M484" s="228" t="s">
        <v>1</v>
      </c>
      <c r="N484" s="229" t="s">
        <v>41</v>
      </c>
      <c r="O484" s="91"/>
      <c r="P484" s="230">
        <f>O484*H484</f>
        <v>0</v>
      </c>
      <c r="Q484" s="230">
        <v>0.47094000000000003</v>
      </c>
      <c r="R484" s="230">
        <f>Q484*H484</f>
        <v>2.8256399999999999</v>
      </c>
      <c r="S484" s="230">
        <v>0</v>
      </c>
      <c r="T484" s="231">
        <f>S484*H484</f>
        <v>0</v>
      </c>
      <c r="U484" s="38"/>
      <c r="V484" s="38"/>
      <c r="W484" s="38"/>
      <c r="X484" s="38"/>
      <c r="Y484" s="38"/>
      <c r="Z484" s="38"/>
      <c r="AA484" s="38"/>
      <c r="AB484" s="38"/>
      <c r="AC484" s="38"/>
      <c r="AD484" s="38"/>
      <c r="AE484" s="38"/>
      <c r="AR484" s="232" t="s">
        <v>254</v>
      </c>
      <c r="AT484" s="232" t="s">
        <v>255</v>
      </c>
      <c r="AU484" s="232" t="s">
        <v>84</v>
      </c>
      <c r="AY484" s="17" t="s">
        <v>251</v>
      </c>
      <c r="BE484" s="233">
        <f>IF(N484="základní",J484,0)</f>
        <v>0</v>
      </c>
      <c r="BF484" s="233">
        <f>IF(N484="snížená",J484,0)</f>
        <v>0</v>
      </c>
      <c r="BG484" s="233">
        <f>IF(N484="zákl. přenesená",J484,0)</f>
        <v>0</v>
      </c>
      <c r="BH484" s="233">
        <f>IF(N484="sníž. přenesená",J484,0)</f>
        <v>0</v>
      </c>
      <c r="BI484" s="233">
        <f>IF(N484="nulová",J484,0)</f>
        <v>0</v>
      </c>
      <c r="BJ484" s="17" t="s">
        <v>84</v>
      </c>
      <c r="BK484" s="233">
        <f>ROUND(I484*H484,2)</f>
        <v>0</v>
      </c>
      <c r="BL484" s="17" t="s">
        <v>254</v>
      </c>
      <c r="BM484" s="232" t="s">
        <v>4251</v>
      </c>
    </row>
    <row r="485" s="2" customFormat="1">
      <c r="A485" s="38"/>
      <c r="B485" s="39"/>
      <c r="C485" s="40"/>
      <c r="D485" s="234" t="s">
        <v>260</v>
      </c>
      <c r="E485" s="40"/>
      <c r="F485" s="235" t="s">
        <v>4252</v>
      </c>
      <c r="G485" s="40"/>
      <c r="H485" s="40"/>
      <c r="I485" s="236"/>
      <c r="J485" s="40"/>
      <c r="K485" s="40"/>
      <c r="L485" s="44"/>
      <c r="M485" s="237"/>
      <c r="N485" s="238"/>
      <c r="O485" s="91"/>
      <c r="P485" s="91"/>
      <c r="Q485" s="91"/>
      <c r="R485" s="91"/>
      <c r="S485" s="91"/>
      <c r="T485" s="92"/>
      <c r="U485" s="38"/>
      <c r="V485" s="38"/>
      <c r="W485" s="38"/>
      <c r="X485" s="38"/>
      <c r="Y485" s="38"/>
      <c r="Z485" s="38"/>
      <c r="AA485" s="38"/>
      <c r="AB485" s="38"/>
      <c r="AC485" s="38"/>
      <c r="AD485" s="38"/>
      <c r="AE485" s="38"/>
      <c r="AT485" s="17" t="s">
        <v>260</v>
      </c>
      <c r="AU485" s="17" t="s">
        <v>84</v>
      </c>
    </row>
    <row r="486" s="2" customFormat="1">
      <c r="A486" s="38"/>
      <c r="B486" s="39"/>
      <c r="C486" s="40"/>
      <c r="D486" s="240" t="s">
        <v>274</v>
      </c>
      <c r="E486" s="40"/>
      <c r="F486" s="241" t="s">
        <v>4253</v>
      </c>
      <c r="G486" s="40"/>
      <c r="H486" s="40"/>
      <c r="I486" s="236"/>
      <c r="J486" s="40"/>
      <c r="K486" s="40"/>
      <c r="L486" s="44"/>
      <c r="M486" s="237"/>
      <c r="N486" s="238"/>
      <c r="O486" s="91"/>
      <c r="P486" s="91"/>
      <c r="Q486" s="91"/>
      <c r="R486" s="91"/>
      <c r="S486" s="91"/>
      <c r="T486" s="92"/>
      <c r="U486" s="38"/>
      <c r="V486" s="38"/>
      <c r="W486" s="38"/>
      <c r="X486" s="38"/>
      <c r="Y486" s="38"/>
      <c r="Z486" s="38"/>
      <c r="AA486" s="38"/>
      <c r="AB486" s="38"/>
      <c r="AC486" s="38"/>
      <c r="AD486" s="38"/>
      <c r="AE486" s="38"/>
      <c r="AT486" s="17" t="s">
        <v>274</v>
      </c>
      <c r="AU486" s="17" t="s">
        <v>84</v>
      </c>
    </row>
    <row r="487" s="12" customFormat="1">
      <c r="A487" s="12"/>
      <c r="B487" s="242"/>
      <c r="C487" s="243"/>
      <c r="D487" s="234" t="s">
        <v>276</v>
      </c>
      <c r="E487" s="244" t="s">
        <v>4254</v>
      </c>
      <c r="F487" s="245" t="s">
        <v>287</v>
      </c>
      <c r="G487" s="243"/>
      <c r="H487" s="246">
        <v>6</v>
      </c>
      <c r="I487" s="247"/>
      <c r="J487" s="243"/>
      <c r="K487" s="243"/>
      <c r="L487" s="248"/>
      <c r="M487" s="249"/>
      <c r="N487" s="250"/>
      <c r="O487" s="250"/>
      <c r="P487" s="250"/>
      <c r="Q487" s="250"/>
      <c r="R487" s="250"/>
      <c r="S487" s="250"/>
      <c r="T487" s="251"/>
      <c r="U487" s="12"/>
      <c r="V487" s="12"/>
      <c r="W487" s="12"/>
      <c r="X487" s="12"/>
      <c r="Y487" s="12"/>
      <c r="Z487" s="12"/>
      <c r="AA487" s="12"/>
      <c r="AB487" s="12"/>
      <c r="AC487" s="12"/>
      <c r="AD487" s="12"/>
      <c r="AE487" s="12"/>
      <c r="AT487" s="252" t="s">
        <v>276</v>
      </c>
      <c r="AU487" s="252" t="s">
        <v>84</v>
      </c>
      <c r="AV487" s="12" t="s">
        <v>86</v>
      </c>
      <c r="AW487" s="12" t="s">
        <v>32</v>
      </c>
      <c r="AX487" s="12" t="s">
        <v>84</v>
      </c>
      <c r="AY487" s="252" t="s">
        <v>251</v>
      </c>
    </row>
    <row r="488" s="2" customFormat="1" ht="16.5" customHeight="1">
      <c r="A488" s="38"/>
      <c r="B488" s="39"/>
      <c r="C488" s="220" t="s">
        <v>1549</v>
      </c>
      <c r="D488" s="220" t="s">
        <v>255</v>
      </c>
      <c r="E488" s="221" t="s">
        <v>4255</v>
      </c>
      <c r="F488" s="222" t="s">
        <v>4256</v>
      </c>
      <c r="G488" s="223" t="s">
        <v>1622</v>
      </c>
      <c r="H488" s="224">
        <v>32</v>
      </c>
      <c r="I488" s="225"/>
      <c r="J488" s="226">
        <f>ROUND(I488*H488,2)</f>
        <v>0</v>
      </c>
      <c r="K488" s="227"/>
      <c r="L488" s="44"/>
      <c r="M488" s="228" t="s">
        <v>1</v>
      </c>
      <c r="N488" s="229" t="s">
        <v>41</v>
      </c>
      <c r="O488" s="91"/>
      <c r="P488" s="230">
        <f>O488*H488</f>
        <v>0</v>
      </c>
      <c r="Q488" s="230">
        <v>0.035749999999999997</v>
      </c>
      <c r="R488" s="230">
        <f>Q488*H488</f>
        <v>1.1439999999999999</v>
      </c>
      <c r="S488" s="230">
        <v>0</v>
      </c>
      <c r="T488" s="231">
        <f>S488*H488</f>
        <v>0</v>
      </c>
      <c r="U488" s="38"/>
      <c r="V488" s="38"/>
      <c r="W488" s="38"/>
      <c r="X488" s="38"/>
      <c r="Y488" s="38"/>
      <c r="Z488" s="38"/>
      <c r="AA488" s="38"/>
      <c r="AB488" s="38"/>
      <c r="AC488" s="38"/>
      <c r="AD488" s="38"/>
      <c r="AE488" s="38"/>
      <c r="AR488" s="232" t="s">
        <v>254</v>
      </c>
      <c r="AT488" s="232" t="s">
        <v>255</v>
      </c>
      <c r="AU488" s="232" t="s">
        <v>84</v>
      </c>
      <c r="AY488" s="17" t="s">
        <v>251</v>
      </c>
      <c r="BE488" s="233">
        <f>IF(N488="základní",J488,0)</f>
        <v>0</v>
      </c>
      <c r="BF488" s="233">
        <f>IF(N488="snížená",J488,0)</f>
        <v>0</v>
      </c>
      <c r="BG488" s="233">
        <f>IF(N488="zákl. přenesená",J488,0)</f>
        <v>0</v>
      </c>
      <c r="BH488" s="233">
        <f>IF(N488="sníž. přenesená",J488,0)</f>
        <v>0</v>
      </c>
      <c r="BI488" s="233">
        <f>IF(N488="nulová",J488,0)</f>
        <v>0</v>
      </c>
      <c r="BJ488" s="17" t="s">
        <v>84</v>
      </c>
      <c r="BK488" s="233">
        <f>ROUND(I488*H488,2)</f>
        <v>0</v>
      </c>
      <c r="BL488" s="17" t="s">
        <v>254</v>
      </c>
      <c r="BM488" s="232" t="s">
        <v>4257</v>
      </c>
    </row>
    <row r="489" s="2" customFormat="1">
      <c r="A489" s="38"/>
      <c r="B489" s="39"/>
      <c r="C489" s="40"/>
      <c r="D489" s="234" t="s">
        <v>260</v>
      </c>
      <c r="E489" s="40"/>
      <c r="F489" s="235" t="s">
        <v>4258</v>
      </c>
      <c r="G489" s="40"/>
      <c r="H489" s="40"/>
      <c r="I489" s="236"/>
      <c r="J489" s="40"/>
      <c r="K489" s="40"/>
      <c r="L489" s="44"/>
      <c r="M489" s="237"/>
      <c r="N489" s="238"/>
      <c r="O489" s="91"/>
      <c r="P489" s="91"/>
      <c r="Q489" s="91"/>
      <c r="R489" s="91"/>
      <c r="S489" s="91"/>
      <c r="T489" s="92"/>
      <c r="U489" s="38"/>
      <c r="V489" s="38"/>
      <c r="W489" s="38"/>
      <c r="X489" s="38"/>
      <c r="Y489" s="38"/>
      <c r="Z489" s="38"/>
      <c r="AA489" s="38"/>
      <c r="AB489" s="38"/>
      <c r="AC489" s="38"/>
      <c r="AD489" s="38"/>
      <c r="AE489" s="38"/>
      <c r="AT489" s="17" t="s">
        <v>260</v>
      </c>
      <c r="AU489" s="17" t="s">
        <v>84</v>
      </c>
    </row>
    <row r="490" s="2" customFormat="1">
      <c r="A490" s="38"/>
      <c r="B490" s="39"/>
      <c r="C490" s="40"/>
      <c r="D490" s="240" t="s">
        <v>274</v>
      </c>
      <c r="E490" s="40"/>
      <c r="F490" s="241" t="s">
        <v>4259</v>
      </c>
      <c r="G490" s="40"/>
      <c r="H490" s="40"/>
      <c r="I490" s="236"/>
      <c r="J490" s="40"/>
      <c r="K490" s="40"/>
      <c r="L490" s="44"/>
      <c r="M490" s="237"/>
      <c r="N490" s="238"/>
      <c r="O490" s="91"/>
      <c r="P490" s="91"/>
      <c r="Q490" s="91"/>
      <c r="R490" s="91"/>
      <c r="S490" s="91"/>
      <c r="T490" s="92"/>
      <c r="U490" s="38"/>
      <c r="V490" s="38"/>
      <c r="W490" s="38"/>
      <c r="X490" s="38"/>
      <c r="Y490" s="38"/>
      <c r="Z490" s="38"/>
      <c r="AA490" s="38"/>
      <c r="AB490" s="38"/>
      <c r="AC490" s="38"/>
      <c r="AD490" s="38"/>
      <c r="AE490" s="38"/>
      <c r="AT490" s="17" t="s">
        <v>274</v>
      </c>
      <c r="AU490" s="17" t="s">
        <v>84</v>
      </c>
    </row>
    <row r="491" s="12" customFormat="1">
      <c r="A491" s="12"/>
      <c r="B491" s="242"/>
      <c r="C491" s="243"/>
      <c r="D491" s="234" t="s">
        <v>276</v>
      </c>
      <c r="E491" s="244" t="s">
        <v>4260</v>
      </c>
      <c r="F491" s="245" t="s">
        <v>1015</v>
      </c>
      <c r="G491" s="243"/>
      <c r="H491" s="246">
        <v>32</v>
      </c>
      <c r="I491" s="247"/>
      <c r="J491" s="243"/>
      <c r="K491" s="243"/>
      <c r="L491" s="248"/>
      <c r="M491" s="249"/>
      <c r="N491" s="250"/>
      <c r="O491" s="250"/>
      <c r="P491" s="250"/>
      <c r="Q491" s="250"/>
      <c r="R491" s="250"/>
      <c r="S491" s="250"/>
      <c r="T491" s="251"/>
      <c r="U491" s="12"/>
      <c r="V491" s="12"/>
      <c r="W491" s="12"/>
      <c r="X491" s="12"/>
      <c r="Y491" s="12"/>
      <c r="Z491" s="12"/>
      <c r="AA491" s="12"/>
      <c r="AB491" s="12"/>
      <c r="AC491" s="12"/>
      <c r="AD491" s="12"/>
      <c r="AE491" s="12"/>
      <c r="AT491" s="252" t="s">
        <v>276</v>
      </c>
      <c r="AU491" s="252" t="s">
        <v>84</v>
      </c>
      <c r="AV491" s="12" t="s">
        <v>86</v>
      </c>
      <c r="AW491" s="12" t="s">
        <v>32</v>
      </c>
      <c r="AX491" s="12" t="s">
        <v>84</v>
      </c>
      <c r="AY491" s="252" t="s">
        <v>251</v>
      </c>
    </row>
    <row r="492" s="2" customFormat="1" ht="33" customHeight="1">
      <c r="A492" s="38"/>
      <c r="B492" s="39"/>
      <c r="C492" s="220" t="s">
        <v>1557</v>
      </c>
      <c r="D492" s="220" t="s">
        <v>255</v>
      </c>
      <c r="E492" s="221" t="s">
        <v>4261</v>
      </c>
      <c r="F492" s="222" t="s">
        <v>4262</v>
      </c>
      <c r="G492" s="223" t="s">
        <v>1622</v>
      </c>
      <c r="H492" s="224">
        <v>1</v>
      </c>
      <c r="I492" s="225"/>
      <c r="J492" s="226">
        <f>ROUND(I492*H492,2)</f>
        <v>0</v>
      </c>
      <c r="K492" s="227"/>
      <c r="L492" s="44"/>
      <c r="M492" s="228" t="s">
        <v>1</v>
      </c>
      <c r="N492" s="229" t="s">
        <v>41</v>
      </c>
      <c r="O492" s="91"/>
      <c r="P492" s="230">
        <f>O492*H492</f>
        <v>0</v>
      </c>
      <c r="Q492" s="230">
        <v>11.840310000000001</v>
      </c>
      <c r="R492" s="230">
        <f>Q492*H492</f>
        <v>11.840310000000001</v>
      </c>
      <c r="S492" s="230">
        <v>0</v>
      </c>
      <c r="T492" s="231">
        <f>S492*H492</f>
        <v>0</v>
      </c>
      <c r="U492" s="38"/>
      <c r="V492" s="38"/>
      <c r="W492" s="38"/>
      <c r="X492" s="38"/>
      <c r="Y492" s="38"/>
      <c r="Z492" s="38"/>
      <c r="AA492" s="38"/>
      <c r="AB492" s="38"/>
      <c r="AC492" s="38"/>
      <c r="AD492" s="38"/>
      <c r="AE492" s="38"/>
      <c r="AR492" s="232" t="s">
        <v>254</v>
      </c>
      <c r="AT492" s="232" t="s">
        <v>255</v>
      </c>
      <c r="AU492" s="232" t="s">
        <v>84</v>
      </c>
      <c r="AY492" s="17" t="s">
        <v>251</v>
      </c>
      <c r="BE492" s="233">
        <f>IF(N492="základní",J492,0)</f>
        <v>0</v>
      </c>
      <c r="BF492" s="233">
        <f>IF(N492="snížená",J492,0)</f>
        <v>0</v>
      </c>
      <c r="BG492" s="233">
        <f>IF(N492="zákl. přenesená",J492,0)</f>
        <v>0</v>
      </c>
      <c r="BH492" s="233">
        <f>IF(N492="sníž. přenesená",J492,0)</f>
        <v>0</v>
      </c>
      <c r="BI492" s="233">
        <f>IF(N492="nulová",J492,0)</f>
        <v>0</v>
      </c>
      <c r="BJ492" s="17" t="s">
        <v>84</v>
      </c>
      <c r="BK492" s="233">
        <f>ROUND(I492*H492,2)</f>
        <v>0</v>
      </c>
      <c r="BL492" s="17" t="s">
        <v>254</v>
      </c>
      <c r="BM492" s="232" t="s">
        <v>4263</v>
      </c>
    </row>
    <row r="493" s="2" customFormat="1">
      <c r="A493" s="38"/>
      <c r="B493" s="39"/>
      <c r="C493" s="40"/>
      <c r="D493" s="234" t="s">
        <v>260</v>
      </c>
      <c r="E493" s="40"/>
      <c r="F493" s="235" t="s">
        <v>4264</v>
      </c>
      <c r="G493" s="40"/>
      <c r="H493" s="40"/>
      <c r="I493" s="236"/>
      <c r="J493" s="40"/>
      <c r="K493" s="40"/>
      <c r="L493" s="44"/>
      <c r="M493" s="237"/>
      <c r="N493" s="238"/>
      <c r="O493" s="91"/>
      <c r="P493" s="91"/>
      <c r="Q493" s="91"/>
      <c r="R493" s="91"/>
      <c r="S493" s="91"/>
      <c r="T493" s="92"/>
      <c r="U493" s="38"/>
      <c r="V493" s="38"/>
      <c r="W493" s="38"/>
      <c r="X493" s="38"/>
      <c r="Y493" s="38"/>
      <c r="Z493" s="38"/>
      <c r="AA493" s="38"/>
      <c r="AB493" s="38"/>
      <c r="AC493" s="38"/>
      <c r="AD493" s="38"/>
      <c r="AE493" s="38"/>
      <c r="AT493" s="17" t="s">
        <v>260</v>
      </c>
      <c r="AU493" s="17" t="s">
        <v>84</v>
      </c>
    </row>
    <row r="494" s="2" customFormat="1">
      <c r="A494" s="38"/>
      <c r="B494" s="39"/>
      <c r="C494" s="40"/>
      <c r="D494" s="240" t="s">
        <v>274</v>
      </c>
      <c r="E494" s="40"/>
      <c r="F494" s="241" t="s">
        <v>4265</v>
      </c>
      <c r="G494" s="40"/>
      <c r="H494" s="40"/>
      <c r="I494" s="236"/>
      <c r="J494" s="40"/>
      <c r="K494" s="40"/>
      <c r="L494" s="44"/>
      <c r="M494" s="237"/>
      <c r="N494" s="238"/>
      <c r="O494" s="91"/>
      <c r="P494" s="91"/>
      <c r="Q494" s="91"/>
      <c r="R494" s="91"/>
      <c r="S494" s="91"/>
      <c r="T494" s="92"/>
      <c r="U494" s="38"/>
      <c r="V494" s="38"/>
      <c r="W494" s="38"/>
      <c r="X494" s="38"/>
      <c r="Y494" s="38"/>
      <c r="Z494" s="38"/>
      <c r="AA494" s="38"/>
      <c r="AB494" s="38"/>
      <c r="AC494" s="38"/>
      <c r="AD494" s="38"/>
      <c r="AE494" s="38"/>
      <c r="AT494" s="17" t="s">
        <v>274</v>
      </c>
      <c r="AU494" s="17" t="s">
        <v>84</v>
      </c>
    </row>
    <row r="495" s="2" customFormat="1">
      <c r="A495" s="38"/>
      <c r="B495" s="39"/>
      <c r="C495" s="40"/>
      <c r="D495" s="234" t="s">
        <v>262</v>
      </c>
      <c r="E495" s="40"/>
      <c r="F495" s="239" t="s">
        <v>4266</v>
      </c>
      <c r="G495" s="40"/>
      <c r="H495" s="40"/>
      <c r="I495" s="236"/>
      <c r="J495" s="40"/>
      <c r="K495" s="40"/>
      <c r="L495" s="44"/>
      <c r="M495" s="237"/>
      <c r="N495" s="238"/>
      <c r="O495" s="91"/>
      <c r="P495" s="91"/>
      <c r="Q495" s="91"/>
      <c r="R495" s="91"/>
      <c r="S495" s="91"/>
      <c r="T495" s="92"/>
      <c r="U495" s="38"/>
      <c r="V495" s="38"/>
      <c r="W495" s="38"/>
      <c r="X495" s="38"/>
      <c r="Y495" s="38"/>
      <c r="Z495" s="38"/>
      <c r="AA495" s="38"/>
      <c r="AB495" s="38"/>
      <c r="AC495" s="38"/>
      <c r="AD495" s="38"/>
      <c r="AE495" s="38"/>
      <c r="AT495" s="17" t="s">
        <v>262</v>
      </c>
      <c r="AU495" s="17" t="s">
        <v>84</v>
      </c>
    </row>
    <row r="496" s="13" customFormat="1">
      <c r="A496" s="13"/>
      <c r="B496" s="253"/>
      <c r="C496" s="254"/>
      <c r="D496" s="234" t="s">
        <v>276</v>
      </c>
      <c r="E496" s="255" t="s">
        <v>1</v>
      </c>
      <c r="F496" s="256" t="s">
        <v>4267</v>
      </c>
      <c r="G496" s="254"/>
      <c r="H496" s="255" t="s">
        <v>1</v>
      </c>
      <c r="I496" s="257"/>
      <c r="J496" s="254"/>
      <c r="K496" s="254"/>
      <c r="L496" s="258"/>
      <c r="M496" s="259"/>
      <c r="N496" s="260"/>
      <c r="O496" s="260"/>
      <c r="P496" s="260"/>
      <c r="Q496" s="260"/>
      <c r="R496" s="260"/>
      <c r="S496" s="260"/>
      <c r="T496" s="261"/>
      <c r="U496" s="13"/>
      <c r="V496" s="13"/>
      <c r="W496" s="13"/>
      <c r="X496" s="13"/>
      <c r="Y496" s="13"/>
      <c r="Z496" s="13"/>
      <c r="AA496" s="13"/>
      <c r="AB496" s="13"/>
      <c r="AC496" s="13"/>
      <c r="AD496" s="13"/>
      <c r="AE496" s="13"/>
      <c r="AT496" s="262" t="s">
        <v>276</v>
      </c>
      <c r="AU496" s="262" t="s">
        <v>84</v>
      </c>
      <c r="AV496" s="13" t="s">
        <v>84</v>
      </c>
      <c r="AW496" s="13" t="s">
        <v>32</v>
      </c>
      <c r="AX496" s="13" t="s">
        <v>76</v>
      </c>
      <c r="AY496" s="262" t="s">
        <v>251</v>
      </c>
    </row>
    <row r="497" s="12" customFormat="1">
      <c r="A497" s="12"/>
      <c r="B497" s="242"/>
      <c r="C497" s="243"/>
      <c r="D497" s="234" t="s">
        <v>276</v>
      </c>
      <c r="E497" s="244" t="s">
        <v>4268</v>
      </c>
      <c r="F497" s="245" t="s">
        <v>84</v>
      </c>
      <c r="G497" s="243"/>
      <c r="H497" s="246">
        <v>1</v>
      </c>
      <c r="I497" s="247"/>
      <c r="J497" s="243"/>
      <c r="K497" s="243"/>
      <c r="L497" s="248"/>
      <c r="M497" s="249"/>
      <c r="N497" s="250"/>
      <c r="O497" s="250"/>
      <c r="P497" s="250"/>
      <c r="Q497" s="250"/>
      <c r="R497" s="250"/>
      <c r="S497" s="250"/>
      <c r="T497" s="251"/>
      <c r="U497" s="12"/>
      <c r="V497" s="12"/>
      <c r="W497" s="12"/>
      <c r="X497" s="12"/>
      <c r="Y497" s="12"/>
      <c r="Z497" s="12"/>
      <c r="AA497" s="12"/>
      <c r="AB497" s="12"/>
      <c r="AC497" s="12"/>
      <c r="AD497" s="12"/>
      <c r="AE497" s="12"/>
      <c r="AT497" s="252" t="s">
        <v>276</v>
      </c>
      <c r="AU497" s="252" t="s">
        <v>84</v>
      </c>
      <c r="AV497" s="12" t="s">
        <v>86</v>
      </c>
      <c r="AW497" s="12" t="s">
        <v>32</v>
      </c>
      <c r="AX497" s="12" t="s">
        <v>84</v>
      </c>
      <c r="AY497" s="252" t="s">
        <v>251</v>
      </c>
    </row>
    <row r="498" s="2" customFormat="1" ht="24.15" customHeight="1">
      <c r="A498" s="38"/>
      <c r="B498" s="39"/>
      <c r="C498" s="220" t="s">
        <v>1564</v>
      </c>
      <c r="D498" s="220" t="s">
        <v>255</v>
      </c>
      <c r="E498" s="221" t="s">
        <v>4269</v>
      </c>
      <c r="F498" s="222" t="s">
        <v>4270</v>
      </c>
      <c r="G498" s="223" t="s">
        <v>1622</v>
      </c>
      <c r="H498" s="224">
        <v>31</v>
      </c>
      <c r="I498" s="225"/>
      <c r="J498" s="226">
        <f>ROUND(I498*H498,2)</f>
        <v>0</v>
      </c>
      <c r="K498" s="227"/>
      <c r="L498" s="44"/>
      <c r="M498" s="228" t="s">
        <v>1</v>
      </c>
      <c r="N498" s="229" t="s">
        <v>41</v>
      </c>
      <c r="O498" s="91"/>
      <c r="P498" s="230">
        <f>O498*H498</f>
        <v>0</v>
      </c>
      <c r="Q498" s="230">
        <v>0.41948000000000002</v>
      </c>
      <c r="R498" s="230">
        <f>Q498*H498</f>
        <v>13.003880000000001</v>
      </c>
      <c r="S498" s="230">
        <v>0</v>
      </c>
      <c r="T498" s="231">
        <f>S498*H498</f>
        <v>0</v>
      </c>
      <c r="U498" s="38"/>
      <c r="V498" s="38"/>
      <c r="W498" s="38"/>
      <c r="X498" s="38"/>
      <c r="Y498" s="38"/>
      <c r="Z498" s="38"/>
      <c r="AA498" s="38"/>
      <c r="AB498" s="38"/>
      <c r="AC498" s="38"/>
      <c r="AD498" s="38"/>
      <c r="AE498" s="38"/>
      <c r="AR498" s="232" t="s">
        <v>254</v>
      </c>
      <c r="AT498" s="232" t="s">
        <v>255</v>
      </c>
      <c r="AU498" s="232" t="s">
        <v>84</v>
      </c>
      <c r="AY498" s="17" t="s">
        <v>251</v>
      </c>
      <c r="BE498" s="233">
        <f>IF(N498="základní",J498,0)</f>
        <v>0</v>
      </c>
      <c r="BF498" s="233">
        <f>IF(N498="snížená",J498,0)</f>
        <v>0</v>
      </c>
      <c r="BG498" s="233">
        <f>IF(N498="zákl. přenesená",J498,0)</f>
        <v>0</v>
      </c>
      <c r="BH498" s="233">
        <f>IF(N498="sníž. přenesená",J498,0)</f>
        <v>0</v>
      </c>
      <c r="BI498" s="233">
        <f>IF(N498="nulová",J498,0)</f>
        <v>0</v>
      </c>
      <c r="BJ498" s="17" t="s">
        <v>84</v>
      </c>
      <c r="BK498" s="233">
        <f>ROUND(I498*H498,2)</f>
        <v>0</v>
      </c>
      <c r="BL498" s="17" t="s">
        <v>254</v>
      </c>
      <c r="BM498" s="232" t="s">
        <v>4271</v>
      </c>
    </row>
    <row r="499" s="2" customFormat="1">
      <c r="A499" s="38"/>
      <c r="B499" s="39"/>
      <c r="C499" s="40"/>
      <c r="D499" s="234" t="s">
        <v>260</v>
      </c>
      <c r="E499" s="40"/>
      <c r="F499" s="235" t="s">
        <v>4272</v>
      </c>
      <c r="G499" s="40"/>
      <c r="H499" s="40"/>
      <c r="I499" s="236"/>
      <c r="J499" s="40"/>
      <c r="K499" s="40"/>
      <c r="L499" s="44"/>
      <c r="M499" s="237"/>
      <c r="N499" s="238"/>
      <c r="O499" s="91"/>
      <c r="P499" s="91"/>
      <c r="Q499" s="91"/>
      <c r="R499" s="91"/>
      <c r="S499" s="91"/>
      <c r="T499" s="92"/>
      <c r="U499" s="38"/>
      <c r="V499" s="38"/>
      <c r="W499" s="38"/>
      <c r="X499" s="38"/>
      <c r="Y499" s="38"/>
      <c r="Z499" s="38"/>
      <c r="AA499" s="38"/>
      <c r="AB499" s="38"/>
      <c r="AC499" s="38"/>
      <c r="AD499" s="38"/>
      <c r="AE499" s="38"/>
      <c r="AT499" s="17" t="s">
        <v>260</v>
      </c>
      <c r="AU499" s="17" t="s">
        <v>84</v>
      </c>
    </row>
    <row r="500" s="2" customFormat="1">
      <c r="A500" s="38"/>
      <c r="B500" s="39"/>
      <c r="C500" s="40"/>
      <c r="D500" s="240" t="s">
        <v>274</v>
      </c>
      <c r="E500" s="40"/>
      <c r="F500" s="241" t="s">
        <v>4273</v>
      </c>
      <c r="G500" s="40"/>
      <c r="H500" s="40"/>
      <c r="I500" s="236"/>
      <c r="J500" s="40"/>
      <c r="K500" s="40"/>
      <c r="L500" s="44"/>
      <c r="M500" s="237"/>
      <c r="N500" s="238"/>
      <c r="O500" s="91"/>
      <c r="P500" s="91"/>
      <c r="Q500" s="91"/>
      <c r="R500" s="91"/>
      <c r="S500" s="91"/>
      <c r="T500" s="92"/>
      <c r="U500" s="38"/>
      <c r="V500" s="38"/>
      <c r="W500" s="38"/>
      <c r="X500" s="38"/>
      <c r="Y500" s="38"/>
      <c r="Z500" s="38"/>
      <c r="AA500" s="38"/>
      <c r="AB500" s="38"/>
      <c r="AC500" s="38"/>
      <c r="AD500" s="38"/>
      <c r="AE500" s="38"/>
      <c r="AT500" s="17" t="s">
        <v>274</v>
      </c>
      <c r="AU500" s="17" t="s">
        <v>84</v>
      </c>
    </row>
    <row r="501" s="12" customFormat="1">
      <c r="A501" s="12"/>
      <c r="B501" s="242"/>
      <c r="C501" s="243"/>
      <c r="D501" s="234" t="s">
        <v>276</v>
      </c>
      <c r="E501" s="244" t="s">
        <v>4274</v>
      </c>
      <c r="F501" s="245" t="s">
        <v>747</v>
      </c>
      <c r="G501" s="243"/>
      <c r="H501" s="246">
        <v>31</v>
      </c>
      <c r="I501" s="247"/>
      <c r="J501" s="243"/>
      <c r="K501" s="243"/>
      <c r="L501" s="248"/>
      <c r="M501" s="249"/>
      <c r="N501" s="250"/>
      <c r="O501" s="250"/>
      <c r="P501" s="250"/>
      <c r="Q501" s="250"/>
      <c r="R501" s="250"/>
      <c r="S501" s="250"/>
      <c r="T501" s="251"/>
      <c r="U501" s="12"/>
      <c r="V501" s="12"/>
      <c r="W501" s="12"/>
      <c r="X501" s="12"/>
      <c r="Y501" s="12"/>
      <c r="Z501" s="12"/>
      <c r="AA501" s="12"/>
      <c r="AB501" s="12"/>
      <c r="AC501" s="12"/>
      <c r="AD501" s="12"/>
      <c r="AE501" s="12"/>
      <c r="AT501" s="252" t="s">
        <v>276</v>
      </c>
      <c r="AU501" s="252" t="s">
        <v>84</v>
      </c>
      <c r="AV501" s="12" t="s">
        <v>86</v>
      </c>
      <c r="AW501" s="12" t="s">
        <v>32</v>
      </c>
      <c r="AX501" s="12" t="s">
        <v>84</v>
      </c>
      <c r="AY501" s="252" t="s">
        <v>251</v>
      </c>
    </row>
    <row r="502" s="2" customFormat="1" ht="21.75" customHeight="1">
      <c r="A502" s="38"/>
      <c r="B502" s="39"/>
      <c r="C502" s="292" t="s">
        <v>1571</v>
      </c>
      <c r="D502" s="292" t="s">
        <v>1133</v>
      </c>
      <c r="E502" s="293" t="s">
        <v>4275</v>
      </c>
      <c r="F502" s="294" t="s">
        <v>4276</v>
      </c>
      <c r="G502" s="295" t="s">
        <v>1622</v>
      </c>
      <c r="H502" s="296">
        <v>31</v>
      </c>
      <c r="I502" s="297"/>
      <c r="J502" s="298">
        <f>ROUND(I502*H502,2)</f>
        <v>0</v>
      </c>
      <c r="K502" s="299"/>
      <c r="L502" s="300"/>
      <c r="M502" s="301" t="s">
        <v>1</v>
      </c>
      <c r="N502" s="302" t="s">
        <v>41</v>
      </c>
      <c r="O502" s="91"/>
      <c r="P502" s="230">
        <f>O502*H502</f>
        <v>0</v>
      </c>
      <c r="Q502" s="230">
        <v>1.6000000000000001</v>
      </c>
      <c r="R502" s="230">
        <f>Q502*H502</f>
        <v>49.600000000000001</v>
      </c>
      <c r="S502" s="230">
        <v>0</v>
      </c>
      <c r="T502" s="231">
        <f>S502*H502</f>
        <v>0</v>
      </c>
      <c r="U502" s="38"/>
      <c r="V502" s="38"/>
      <c r="W502" s="38"/>
      <c r="X502" s="38"/>
      <c r="Y502" s="38"/>
      <c r="Z502" s="38"/>
      <c r="AA502" s="38"/>
      <c r="AB502" s="38"/>
      <c r="AC502" s="38"/>
      <c r="AD502" s="38"/>
      <c r="AE502" s="38"/>
      <c r="AR502" s="232" t="s">
        <v>299</v>
      </c>
      <c r="AT502" s="232" t="s">
        <v>1133</v>
      </c>
      <c r="AU502" s="232" t="s">
        <v>84</v>
      </c>
      <c r="AY502" s="17" t="s">
        <v>251</v>
      </c>
      <c r="BE502" s="233">
        <f>IF(N502="základní",J502,0)</f>
        <v>0</v>
      </c>
      <c r="BF502" s="233">
        <f>IF(N502="snížená",J502,0)</f>
        <v>0</v>
      </c>
      <c r="BG502" s="233">
        <f>IF(N502="zákl. přenesená",J502,0)</f>
        <v>0</v>
      </c>
      <c r="BH502" s="233">
        <f>IF(N502="sníž. přenesená",J502,0)</f>
        <v>0</v>
      </c>
      <c r="BI502" s="233">
        <f>IF(N502="nulová",J502,0)</f>
        <v>0</v>
      </c>
      <c r="BJ502" s="17" t="s">
        <v>84</v>
      </c>
      <c r="BK502" s="233">
        <f>ROUND(I502*H502,2)</f>
        <v>0</v>
      </c>
      <c r="BL502" s="17" t="s">
        <v>254</v>
      </c>
      <c r="BM502" s="232" t="s">
        <v>4277</v>
      </c>
    </row>
    <row r="503" s="2" customFormat="1">
      <c r="A503" s="38"/>
      <c r="B503" s="39"/>
      <c r="C503" s="40"/>
      <c r="D503" s="234" t="s">
        <v>260</v>
      </c>
      <c r="E503" s="40"/>
      <c r="F503" s="235" t="s">
        <v>4276</v>
      </c>
      <c r="G503" s="40"/>
      <c r="H503" s="40"/>
      <c r="I503" s="236"/>
      <c r="J503" s="40"/>
      <c r="K503" s="40"/>
      <c r="L503" s="44"/>
      <c r="M503" s="237"/>
      <c r="N503" s="238"/>
      <c r="O503" s="91"/>
      <c r="P503" s="91"/>
      <c r="Q503" s="91"/>
      <c r="R503" s="91"/>
      <c r="S503" s="91"/>
      <c r="T503" s="92"/>
      <c r="U503" s="38"/>
      <c r="V503" s="38"/>
      <c r="W503" s="38"/>
      <c r="X503" s="38"/>
      <c r="Y503" s="38"/>
      <c r="Z503" s="38"/>
      <c r="AA503" s="38"/>
      <c r="AB503" s="38"/>
      <c r="AC503" s="38"/>
      <c r="AD503" s="38"/>
      <c r="AE503" s="38"/>
      <c r="AT503" s="17" t="s">
        <v>260</v>
      </c>
      <c r="AU503" s="17" t="s">
        <v>84</v>
      </c>
    </row>
    <row r="504" s="12" customFormat="1">
      <c r="A504" s="12"/>
      <c r="B504" s="242"/>
      <c r="C504" s="243"/>
      <c r="D504" s="234" t="s">
        <v>276</v>
      </c>
      <c r="E504" s="244" t="s">
        <v>4278</v>
      </c>
      <c r="F504" s="245" t="s">
        <v>747</v>
      </c>
      <c r="G504" s="243"/>
      <c r="H504" s="246">
        <v>31</v>
      </c>
      <c r="I504" s="247"/>
      <c r="J504" s="243"/>
      <c r="K504" s="243"/>
      <c r="L504" s="248"/>
      <c r="M504" s="249"/>
      <c r="N504" s="250"/>
      <c r="O504" s="250"/>
      <c r="P504" s="250"/>
      <c r="Q504" s="250"/>
      <c r="R504" s="250"/>
      <c r="S504" s="250"/>
      <c r="T504" s="251"/>
      <c r="U504" s="12"/>
      <c r="V504" s="12"/>
      <c r="W504" s="12"/>
      <c r="X504" s="12"/>
      <c r="Y504" s="12"/>
      <c r="Z504" s="12"/>
      <c r="AA504" s="12"/>
      <c r="AB504" s="12"/>
      <c r="AC504" s="12"/>
      <c r="AD504" s="12"/>
      <c r="AE504" s="12"/>
      <c r="AT504" s="252" t="s">
        <v>276</v>
      </c>
      <c r="AU504" s="252" t="s">
        <v>84</v>
      </c>
      <c r="AV504" s="12" t="s">
        <v>86</v>
      </c>
      <c r="AW504" s="12" t="s">
        <v>32</v>
      </c>
      <c r="AX504" s="12" t="s">
        <v>84</v>
      </c>
      <c r="AY504" s="252" t="s">
        <v>251</v>
      </c>
    </row>
    <row r="505" s="2" customFormat="1" ht="24.15" customHeight="1">
      <c r="A505" s="38"/>
      <c r="B505" s="39"/>
      <c r="C505" s="220" t="s">
        <v>1580</v>
      </c>
      <c r="D505" s="220" t="s">
        <v>255</v>
      </c>
      <c r="E505" s="221" t="s">
        <v>4279</v>
      </c>
      <c r="F505" s="222" t="s">
        <v>4280</v>
      </c>
      <c r="G505" s="223" t="s">
        <v>1622</v>
      </c>
      <c r="H505" s="224">
        <v>1</v>
      </c>
      <c r="I505" s="225"/>
      <c r="J505" s="226">
        <f>ROUND(I505*H505,2)</f>
        <v>0</v>
      </c>
      <c r="K505" s="227"/>
      <c r="L505" s="44"/>
      <c r="M505" s="228" t="s">
        <v>1</v>
      </c>
      <c r="N505" s="229" t="s">
        <v>41</v>
      </c>
      <c r="O505" s="91"/>
      <c r="P505" s="230">
        <f>O505*H505</f>
        <v>0</v>
      </c>
      <c r="Q505" s="230">
        <v>0.41948000000000002</v>
      </c>
      <c r="R505" s="230">
        <f>Q505*H505</f>
        <v>0.41948000000000002</v>
      </c>
      <c r="S505" s="230">
        <v>0</v>
      </c>
      <c r="T505" s="231">
        <f>S505*H505</f>
        <v>0</v>
      </c>
      <c r="U505" s="38"/>
      <c r="V505" s="38"/>
      <c r="W505" s="38"/>
      <c r="X505" s="38"/>
      <c r="Y505" s="38"/>
      <c r="Z505" s="38"/>
      <c r="AA505" s="38"/>
      <c r="AB505" s="38"/>
      <c r="AC505" s="38"/>
      <c r="AD505" s="38"/>
      <c r="AE505" s="38"/>
      <c r="AR505" s="232" t="s">
        <v>254</v>
      </c>
      <c r="AT505" s="232" t="s">
        <v>255</v>
      </c>
      <c r="AU505" s="232" t="s">
        <v>84</v>
      </c>
      <c r="AY505" s="17" t="s">
        <v>251</v>
      </c>
      <c r="BE505" s="233">
        <f>IF(N505="základní",J505,0)</f>
        <v>0</v>
      </c>
      <c r="BF505" s="233">
        <f>IF(N505="snížená",J505,0)</f>
        <v>0</v>
      </c>
      <c r="BG505" s="233">
        <f>IF(N505="zákl. přenesená",J505,0)</f>
        <v>0</v>
      </c>
      <c r="BH505" s="233">
        <f>IF(N505="sníž. přenesená",J505,0)</f>
        <v>0</v>
      </c>
      <c r="BI505" s="233">
        <f>IF(N505="nulová",J505,0)</f>
        <v>0</v>
      </c>
      <c r="BJ505" s="17" t="s">
        <v>84</v>
      </c>
      <c r="BK505" s="233">
        <f>ROUND(I505*H505,2)</f>
        <v>0</v>
      </c>
      <c r="BL505" s="17" t="s">
        <v>254</v>
      </c>
      <c r="BM505" s="232" t="s">
        <v>4281</v>
      </c>
    </row>
    <row r="506" s="2" customFormat="1">
      <c r="A506" s="38"/>
      <c r="B506" s="39"/>
      <c r="C506" s="40"/>
      <c r="D506" s="234" t="s">
        <v>260</v>
      </c>
      <c r="E506" s="40"/>
      <c r="F506" s="235" t="s">
        <v>4282</v>
      </c>
      <c r="G506" s="40"/>
      <c r="H506" s="40"/>
      <c r="I506" s="236"/>
      <c r="J506" s="40"/>
      <c r="K506" s="40"/>
      <c r="L506" s="44"/>
      <c r="M506" s="237"/>
      <c r="N506" s="238"/>
      <c r="O506" s="91"/>
      <c r="P506" s="91"/>
      <c r="Q506" s="91"/>
      <c r="R506" s="91"/>
      <c r="S506" s="91"/>
      <c r="T506" s="92"/>
      <c r="U506" s="38"/>
      <c r="V506" s="38"/>
      <c r="W506" s="38"/>
      <c r="X506" s="38"/>
      <c r="Y506" s="38"/>
      <c r="Z506" s="38"/>
      <c r="AA506" s="38"/>
      <c r="AB506" s="38"/>
      <c r="AC506" s="38"/>
      <c r="AD506" s="38"/>
      <c r="AE506" s="38"/>
      <c r="AT506" s="17" t="s">
        <v>260</v>
      </c>
      <c r="AU506" s="17" t="s">
        <v>84</v>
      </c>
    </row>
    <row r="507" s="2" customFormat="1">
      <c r="A507" s="38"/>
      <c r="B507" s="39"/>
      <c r="C507" s="40"/>
      <c r="D507" s="240" t="s">
        <v>274</v>
      </c>
      <c r="E507" s="40"/>
      <c r="F507" s="241" t="s">
        <v>4283</v>
      </c>
      <c r="G507" s="40"/>
      <c r="H507" s="40"/>
      <c r="I507" s="236"/>
      <c r="J507" s="40"/>
      <c r="K507" s="40"/>
      <c r="L507" s="44"/>
      <c r="M507" s="237"/>
      <c r="N507" s="238"/>
      <c r="O507" s="91"/>
      <c r="P507" s="91"/>
      <c r="Q507" s="91"/>
      <c r="R507" s="91"/>
      <c r="S507" s="91"/>
      <c r="T507" s="92"/>
      <c r="U507" s="38"/>
      <c r="V507" s="38"/>
      <c r="W507" s="38"/>
      <c r="X507" s="38"/>
      <c r="Y507" s="38"/>
      <c r="Z507" s="38"/>
      <c r="AA507" s="38"/>
      <c r="AB507" s="38"/>
      <c r="AC507" s="38"/>
      <c r="AD507" s="38"/>
      <c r="AE507" s="38"/>
      <c r="AT507" s="17" t="s">
        <v>274</v>
      </c>
      <c r="AU507" s="17" t="s">
        <v>84</v>
      </c>
    </row>
    <row r="508" s="12" customFormat="1">
      <c r="A508" s="12"/>
      <c r="B508" s="242"/>
      <c r="C508" s="243"/>
      <c r="D508" s="234" t="s">
        <v>276</v>
      </c>
      <c r="E508" s="244" t="s">
        <v>4284</v>
      </c>
      <c r="F508" s="245" t="s">
        <v>84</v>
      </c>
      <c r="G508" s="243"/>
      <c r="H508" s="246">
        <v>1</v>
      </c>
      <c r="I508" s="247"/>
      <c r="J508" s="243"/>
      <c r="K508" s="243"/>
      <c r="L508" s="248"/>
      <c r="M508" s="249"/>
      <c r="N508" s="250"/>
      <c r="O508" s="250"/>
      <c r="P508" s="250"/>
      <c r="Q508" s="250"/>
      <c r="R508" s="250"/>
      <c r="S508" s="250"/>
      <c r="T508" s="251"/>
      <c r="U508" s="12"/>
      <c r="V508" s="12"/>
      <c r="W508" s="12"/>
      <c r="X508" s="12"/>
      <c r="Y508" s="12"/>
      <c r="Z508" s="12"/>
      <c r="AA508" s="12"/>
      <c r="AB508" s="12"/>
      <c r="AC508" s="12"/>
      <c r="AD508" s="12"/>
      <c r="AE508" s="12"/>
      <c r="AT508" s="252" t="s">
        <v>276</v>
      </c>
      <c r="AU508" s="252" t="s">
        <v>84</v>
      </c>
      <c r="AV508" s="12" t="s">
        <v>86</v>
      </c>
      <c r="AW508" s="12" t="s">
        <v>32</v>
      </c>
      <c r="AX508" s="12" t="s">
        <v>84</v>
      </c>
      <c r="AY508" s="252" t="s">
        <v>251</v>
      </c>
    </row>
    <row r="509" s="2" customFormat="1" ht="21.75" customHeight="1">
      <c r="A509" s="38"/>
      <c r="B509" s="39"/>
      <c r="C509" s="292" t="s">
        <v>1591</v>
      </c>
      <c r="D509" s="292" t="s">
        <v>1133</v>
      </c>
      <c r="E509" s="293" t="s">
        <v>4285</v>
      </c>
      <c r="F509" s="294" t="s">
        <v>4286</v>
      </c>
      <c r="G509" s="295" t="s">
        <v>1622</v>
      </c>
      <c r="H509" s="296">
        <v>1</v>
      </c>
      <c r="I509" s="297"/>
      <c r="J509" s="298">
        <f>ROUND(I509*H509,2)</f>
        <v>0</v>
      </c>
      <c r="K509" s="299"/>
      <c r="L509" s="300"/>
      <c r="M509" s="301" t="s">
        <v>1</v>
      </c>
      <c r="N509" s="302" t="s">
        <v>41</v>
      </c>
      <c r="O509" s="91"/>
      <c r="P509" s="230">
        <f>O509*H509</f>
        <v>0</v>
      </c>
      <c r="Q509" s="230">
        <v>2.1000000000000001</v>
      </c>
      <c r="R509" s="230">
        <f>Q509*H509</f>
        <v>2.1000000000000001</v>
      </c>
      <c r="S509" s="230">
        <v>0</v>
      </c>
      <c r="T509" s="231">
        <f>S509*H509</f>
        <v>0</v>
      </c>
      <c r="U509" s="38"/>
      <c r="V509" s="38"/>
      <c r="W509" s="38"/>
      <c r="X509" s="38"/>
      <c r="Y509" s="38"/>
      <c r="Z509" s="38"/>
      <c r="AA509" s="38"/>
      <c r="AB509" s="38"/>
      <c r="AC509" s="38"/>
      <c r="AD509" s="38"/>
      <c r="AE509" s="38"/>
      <c r="AR509" s="232" t="s">
        <v>299</v>
      </c>
      <c r="AT509" s="232" t="s">
        <v>1133</v>
      </c>
      <c r="AU509" s="232" t="s">
        <v>84</v>
      </c>
      <c r="AY509" s="17" t="s">
        <v>251</v>
      </c>
      <c r="BE509" s="233">
        <f>IF(N509="základní",J509,0)</f>
        <v>0</v>
      </c>
      <c r="BF509" s="233">
        <f>IF(N509="snížená",J509,0)</f>
        <v>0</v>
      </c>
      <c r="BG509" s="233">
        <f>IF(N509="zákl. přenesená",J509,0)</f>
        <v>0</v>
      </c>
      <c r="BH509" s="233">
        <f>IF(N509="sníž. přenesená",J509,0)</f>
        <v>0</v>
      </c>
      <c r="BI509" s="233">
        <f>IF(N509="nulová",J509,0)</f>
        <v>0</v>
      </c>
      <c r="BJ509" s="17" t="s">
        <v>84</v>
      </c>
      <c r="BK509" s="233">
        <f>ROUND(I509*H509,2)</f>
        <v>0</v>
      </c>
      <c r="BL509" s="17" t="s">
        <v>254</v>
      </c>
      <c r="BM509" s="232" t="s">
        <v>4287</v>
      </c>
    </row>
    <row r="510" s="2" customFormat="1">
      <c r="A510" s="38"/>
      <c r="B510" s="39"/>
      <c r="C510" s="40"/>
      <c r="D510" s="234" t="s">
        <v>260</v>
      </c>
      <c r="E510" s="40"/>
      <c r="F510" s="235" t="s">
        <v>4286</v>
      </c>
      <c r="G510" s="40"/>
      <c r="H510" s="40"/>
      <c r="I510" s="236"/>
      <c r="J510" s="40"/>
      <c r="K510" s="40"/>
      <c r="L510" s="44"/>
      <c r="M510" s="237"/>
      <c r="N510" s="238"/>
      <c r="O510" s="91"/>
      <c r="P510" s="91"/>
      <c r="Q510" s="91"/>
      <c r="R510" s="91"/>
      <c r="S510" s="91"/>
      <c r="T510" s="92"/>
      <c r="U510" s="38"/>
      <c r="V510" s="38"/>
      <c r="W510" s="38"/>
      <c r="X510" s="38"/>
      <c r="Y510" s="38"/>
      <c r="Z510" s="38"/>
      <c r="AA510" s="38"/>
      <c r="AB510" s="38"/>
      <c r="AC510" s="38"/>
      <c r="AD510" s="38"/>
      <c r="AE510" s="38"/>
      <c r="AT510" s="17" t="s">
        <v>260</v>
      </c>
      <c r="AU510" s="17" t="s">
        <v>84</v>
      </c>
    </row>
    <row r="511" s="12" customFormat="1">
      <c r="A511" s="12"/>
      <c r="B511" s="242"/>
      <c r="C511" s="243"/>
      <c r="D511" s="234" t="s">
        <v>276</v>
      </c>
      <c r="E511" s="244" t="s">
        <v>4288</v>
      </c>
      <c r="F511" s="245" t="s">
        <v>84</v>
      </c>
      <c r="G511" s="243"/>
      <c r="H511" s="246">
        <v>1</v>
      </c>
      <c r="I511" s="247"/>
      <c r="J511" s="243"/>
      <c r="K511" s="243"/>
      <c r="L511" s="248"/>
      <c r="M511" s="249"/>
      <c r="N511" s="250"/>
      <c r="O511" s="250"/>
      <c r="P511" s="250"/>
      <c r="Q511" s="250"/>
      <c r="R511" s="250"/>
      <c r="S511" s="250"/>
      <c r="T511" s="251"/>
      <c r="U511" s="12"/>
      <c r="V511" s="12"/>
      <c r="W511" s="12"/>
      <c r="X511" s="12"/>
      <c r="Y511" s="12"/>
      <c r="Z511" s="12"/>
      <c r="AA511" s="12"/>
      <c r="AB511" s="12"/>
      <c r="AC511" s="12"/>
      <c r="AD511" s="12"/>
      <c r="AE511" s="12"/>
      <c r="AT511" s="252" t="s">
        <v>276</v>
      </c>
      <c r="AU511" s="252" t="s">
        <v>84</v>
      </c>
      <c r="AV511" s="12" t="s">
        <v>86</v>
      </c>
      <c r="AW511" s="12" t="s">
        <v>32</v>
      </c>
      <c r="AX511" s="12" t="s">
        <v>84</v>
      </c>
      <c r="AY511" s="252" t="s">
        <v>251</v>
      </c>
    </row>
    <row r="512" s="2" customFormat="1" ht="24.15" customHeight="1">
      <c r="A512" s="38"/>
      <c r="B512" s="39"/>
      <c r="C512" s="220" t="s">
        <v>1598</v>
      </c>
      <c r="D512" s="220" t="s">
        <v>255</v>
      </c>
      <c r="E512" s="221" t="s">
        <v>4289</v>
      </c>
      <c r="F512" s="222" t="s">
        <v>4290</v>
      </c>
      <c r="G512" s="223" t="s">
        <v>1622</v>
      </c>
      <c r="H512" s="224">
        <v>25</v>
      </c>
      <c r="I512" s="225"/>
      <c r="J512" s="226">
        <f>ROUND(I512*H512,2)</f>
        <v>0</v>
      </c>
      <c r="K512" s="227"/>
      <c r="L512" s="44"/>
      <c r="M512" s="228" t="s">
        <v>1</v>
      </c>
      <c r="N512" s="229" t="s">
        <v>41</v>
      </c>
      <c r="O512" s="91"/>
      <c r="P512" s="230">
        <f>O512*H512</f>
        <v>0</v>
      </c>
      <c r="Q512" s="230">
        <v>0.0098899999999999995</v>
      </c>
      <c r="R512" s="230">
        <f>Q512*H512</f>
        <v>0.24725</v>
      </c>
      <c r="S512" s="230">
        <v>0</v>
      </c>
      <c r="T512" s="231">
        <f>S512*H512</f>
        <v>0</v>
      </c>
      <c r="U512" s="38"/>
      <c r="V512" s="38"/>
      <c r="W512" s="38"/>
      <c r="X512" s="38"/>
      <c r="Y512" s="38"/>
      <c r="Z512" s="38"/>
      <c r="AA512" s="38"/>
      <c r="AB512" s="38"/>
      <c r="AC512" s="38"/>
      <c r="AD512" s="38"/>
      <c r="AE512" s="38"/>
      <c r="AR512" s="232" t="s">
        <v>254</v>
      </c>
      <c r="AT512" s="232" t="s">
        <v>255</v>
      </c>
      <c r="AU512" s="232" t="s">
        <v>84</v>
      </c>
      <c r="AY512" s="17" t="s">
        <v>251</v>
      </c>
      <c r="BE512" s="233">
        <f>IF(N512="základní",J512,0)</f>
        <v>0</v>
      </c>
      <c r="BF512" s="233">
        <f>IF(N512="snížená",J512,0)</f>
        <v>0</v>
      </c>
      <c r="BG512" s="233">
        <f>IF(N512="zákl. přenesená",J512,0)</f>
        <v>0</v>
      </c>
      <c r="BH512" s="233">
        <f>IF(N512="sníž. přenesená",J512,0)</f>
        <v>0</v>
      </c>
      <c r="BI512" s="233">
        <f>IF(N512="nulová",J512,0)</f>
        <v>0</v>
      </c>
      <c r="BJ512" s="17" t="s">
        <v>84</v>
      </c>
      <c r="BK512" s="233">
        <f>ROUND(I512*H512,2)</f>
        <v>0</v>
      </c>
      <c r="BL512" s="17" t="s">
        <v>254</v>
      </c>
      <c r="BM512" s="232" t="s">
        <v>4291</v>
      </c>
    </row>
    <row r="513" s="2" customFormat="1">
      <c r="A513" s="38"/>
      <c r="B513" s="39"/>
      <c r="C513" s="40"/>
      <c r="D513" s="234" t="s">
        <v>260</v>
      </c>
      <c r="E513" s="40"/>
      <c r="F513" s="235" t="s">
        <v>4292</v>
      </c>
      <c r="G513" s="40"/>
      <c r="H513" s="40"/>
      <c r="I513" s="236"/>
      <c r="J513" s="40"/>
      <c r="K513" s="40"/>
      <c r="L513" s="44"/>
      <c r="M513" s="237"/>
      <c r="N513" s="238"/>
      <c r="O513" s="91"/>
      <c r="P513" s="91"/>
      <c r="Q513" s="91"/>
      <c r="R513" s="91"/>
      <c r="S513" s="91"/>
      <c r="T513" s="92"/>
      <c r="U513" s="38"/>
      <c r="V513" s="38"/>
      <c r="W513" s="38"/>
      <c r="X513" s="38"/>
      <c r="Y513" s="38"/>
      <c r="Z513" s="38"/>
      <c r="AA513" s="38"/>
      <c r="AB513" s="38"/>
      <c r="AC513" s="38"/>
      <c r="AD513" s="38"/>
      <c r="AE513" s="38"/>
      <c r="AT513" s="17" t="s">
        <v>260</v>
      </c>
      <c r="AU513" s="17" t="s">
        <v>84</v>
      </c>
    </row>
    <row r="514" s="2" customFormat="1">
      <c r="A514" s="38"/>
      <c r="B514" s="39"/>
      <c r="C514" s="40"/>
      <c r="D514" s="240" t="s">
        <v>274</v>
      </c>
      <c r="E514" s="40"/>
      <c r="F514" s="241" t="s">
        <v>4293</v>
      </c>
      <c r="G514" s="40"/>
      <c r="H514" s="40"/>
      <c r="I514" s="236"/>
      <c r="J514" s="40"/>
      <c r="K514" s="40"/>
      <c r="L514" s="44"/>
      <c r="M514" s="237"/>
      <c r="N514" s="238"/>
      <c r="O514" s="91"/>
      <c r="P514" s="91"/>
      <c r="Q514" s="91"/>
      <c r="R514" s="91"/>
      <c r="S514" s="91"/>
      <c r="T514" s="92"/>
      <c r="U514" s="38"/>
      <c r="V514" s="38"/>
      <c r="W514" s="38"/>
      <c r="X514" s="38"/>
      <c r="Y514" s="38"/>
      <c r="Z514" s="38"/>
      <c r="AA514" s="38"/>
      <c r="AB514" s="38"/>
      <c r="AC514" s="38"/>
      <c r="AD514" s="38"/>
      <c r="AE514" s="38"/>
      <c r="AT514" s="17" t="s">
        <v>274</v>
      </c>
      <c r="AU514" s="17" t="s">
        <v>84</v>
      </c>
    </row>
    <row r="515" s="12" customFormat="1">
      <c r="A515" s="12"/>
      <c r="B515" s="242"/>
      <c r="C515" s="243"/>
      <c r="D515" s="234" t="s">
        <v>276</v>
      </c>
      <c r="E515" s="244" t="s">
        <v>4294</v>
      </c>
      <c r="F515" s="245" t="s">
        <v>952</v>
      </c>
      <c r="G515" s="243"/>
      <c r="H515" s="246">
        <v>25</v>
      </c>
      <c r="I515" s="247"/>
      <c r="J515" s="243"/>
      <c r="K515" s="243"/>
      <c r="L515" s="248"/>
      <c r="M515" s="249"/>
      <c r="N515" s="250"/>
      <c r="O515" s="250"/>
      <c r="P515" s="250"/>
      <c r="Q515" s="250"/>
      <c r="R515" s="250"/>
      <c r="S515" s="250"/>
      <c r="T515" s="251"/>
      <c r="U515" s="12"/>
      <c r="V515" s="12"/>
      <c r="W515" s="12"/>
      <c r="X515" s="12"/>
      <c r="Y515" s="12"/>
      <c r="Z515" s="12"/>
      <c r="AA515" s="12"/>
      <c r="AB515" s="12"/>
      <c r="AC515" s="12"/>
      <c r="AD515" s="12"/>
      <c r="AE515" s="12"/>
      <c r="AT515" s="252" t="s">
        <v>276</v>
      </c>
      <c r="AU515" s="252" t="s">
        <v>84</v>
      </c>
      <c r="AV515" s="12" t="s">
        <v>86</v>
      </c>
      <c r="AW515" s="12" t="s">
        <v>32</v>
      </c>
      <c r="AX515" s="12" t="s">
        <v>84</v>
      </c>
      <c r="AY515" s="252" t="s">
        <v>251</v>
      </c>
    </row>
    <row r="516" s="2" customFormat="1" ht="16.5" customHeight="1">
      <c r="A516" s="38"/>
      <c r="B516" s="39"/>
      <c r="C516" s="292" t="s">
        <v>1605</v>
      </c>
      <c r="D516" s="292" t="s">
        <v>1133</v>
      </c>
      <c r="E516" s="293" t="s">
        <v>4295</v>
      </c>
      <c r="F516" s="294" t="s">
        <v>4296</v>
      </c>
      <c r="G516" s="295" t="s">
        <v>1622</v>
      </c>
      <c r="H516" s="296">
        <v>25</v>
      </c>
      <c r="I516" s="297"/>
      <c r="J516" s="298">
        <f>ROUND(I516*H516,2)</f>
        <v>0</v>
      </c>
      <c r="K516" s="299"/>
      <c r="L516" s="300"/>
      <c r="M516" s="301" t="s">
        <v>1</v>
      </c>
      <c r="N516" s="302" t="s">
        <v>41</v>
      </c>
      <c r="O516" s="91"/>
      <c r="P516" s="230">
        <f>O516*H516</f>
        <v>0</v>
      </c>
      <c r="Q516" s="230">
        <v>0.26200000000000001</v>
      </c>
      <c r="R516" s="230">
        <f>Q516*H516</f>
        <v>6.5500000000000007</v>
      </c>
      <c r="S516" s="230">
        <v>0</v>
      </c>
      <c r="T516" s="231">
        <f>S516*H516</f>
        <v>0</v>
      </c>
      <c r="U516" s="38"/>
      <c r="V516" s="38"/>
      <c r="W516" s="38"/>
      <c r="X516" s="38"/>
      <c r="Y516" s="38"/>
      <c r="Z516" s="38"/>
      <c r="AA516" s="38"/>
      <c r="AB516" s="38"/>
      <c r="AC516" s="38"/>
      <c r="AD516" s="38"/>
      <c r="AE516" s="38"/>
      <c r="AR516" s="232" t="s">
        <v>299</v>
      </c>
      <c r="AT516" s="232" t="s">
        <v>1133</v>
      </c>
      <c r="AU516" s="232" t="s">
        <v>84</v>
      </c>
      <c r="AY516" s="17" t="s">
        <v>251</v>
      </c>
      <c r="BE516" s="233">
        <f>IF(N516="základní",J516,0)</f>
        <v>0</v>
      </c>
      <c r="BF516" s="233">
        <f>IF(N516="snížená",J516,0)</f>
        <v>0</v>
      </c>
      <c r="BG516" s="233">
        <f>IF(N516="zákl. přenesená",J516,0)</f>
        <v>0</v>
      </c>
      <c r="BH516" s="233">
        <f>IF(N516="sníž. přenesená",J516,0)</f>
        <v>0</v>
      </c>
      <c r="BI516" s="233">
        <f>IF(N516="nulová",J516,0)</f>
        <v>0</v>
      </c>
      <c r="BJ516" s="17" t="s">
        <v>84</v>
      </c>
      <c r="BK516" s="233">
        <f>ROUND(I516*H516,2)</f>
        <v>0</v>
      </c>
      <c r="BL516" s="17" t="s">
        <v>254</v>
      </c>
      <c r="BM516" s="232" t="s">
        <v>4297</v>
      </c>
    </row>
    <row r="517" s="2" customFormat="1">
      <c r="A517" s="38"/>
      <c r="B517" s="39"/>
      <c r="C517" s="40"/>
      <c r="D517" s="234" t="s">
        <v>260</v>
      </c>
      <c r="E517" s="40"/>
      <c r="F517" s="235" t="s">
        <v>4296</v>
      </c>
      <c r="G517" s="40"/>
      <c r="H517" s="40"/>
      <c r="I517" s="236"/>
      <c r="J517" s="40"/>
      <c r="K517" s="40"/>
      <c r="L517" s="44"/>
      <c r="M517" s="237"/>
      <c r="N517" s="238"/>
      <c r="O517" s="91"/>
      <c r="P517" s="91"/>
      <c r="Q517" s="91"/>
      <c r="R517" s="91"/>
      <c r="S517" s="91"/>
      <c r="T517" s="92"/>
      <c r="U517" s="38"/>
      <c r="V517" s="38"/>
      <c r="W517" s="38"/>
      <c r="X517" s="38"/>
      <c r="Y517" s="38"/>
      <c r="Z517" s="38"/>
      <c r="AA517" s="38"/>
      <c r="AB517" s="38"/>
      <c r="AC517" s="38"/>
      <c r="AD517" s="38"/>
      <c r="AE517" s="38"/>
      <c r="AT517" s="17" t="s">
        <v>260</v>
      </c>
      <c r="AU517" s="17" t="s">
        <v>84</v>
      </c>
    </row>
    <row r="518" s="12" customFormat="1">
      <c r="A518" s="12"/>
      <c r="B518" s="242"/>
      <c r="C518" s="243"/>
      <c r="D518" s="234" t="s">
        <v>276</v>
      </c>
      <c r="E518" s="244" t="s">
        <v>4298</v>
      </c>
      <c r="F518" s="245" t="s">
        <v>952</v>
      </c>
      <c r="G518" s="243"/>
      <c r="H518" s="246">
        <v>25</v>
      </c>
      <c r="I518" s="247"/>
      <c r="J518" s="243"/>
      <c r="K518" s="243"/>
      <c r="L518" s="248"/>
      <c r="M518" s="249"/>
      <c r="N518" s="250"/>
      <c r="O518" s="250"/>
      <c r="P518" s="250"/>
      <c r="Q518" s="250"/>
      <c r="R518" s="250"/>
      <c r="S518" s="250"/>
      <c r="T518" s="251"/>
      <c r="U518" s="12"/>
      <c r="V518" s="12"/>
      <c r="W518" s="12"/>
      <c r="X518" s="12"/>
      <c r="Y518" s="12"/>
      <c r="Z518" s="12"/>
      <c r="AA518" s="12"/>
      <c r="AB518" s="12"/>
      <c r="AC518" s="12"/>
      <c r="AD518" s="12"/>
      <c r="AE518" s="12"/>
      <c r="AT518" s="252" t="s">
        <v>276</v>
      </c>
      <c r="AU518" s="252" t="s">
        <v>84</v>
      </c>
      <c r="AV518" s="12" t="s">
        <v>86</v>
      </c>
      <c r="AW518" s="12" t="s">
        <v>32</v>
      </c>
      <c r="AX518" s="12" t="s">
        <v>84</v>
      </c>
      <c r="AY518" s="252" t="s">
        <v>251</v>
      </c>
    </row>
    <row r="519" s="2" customFormat="1" ht="24.15" customHeight="1">
      <c r="A519" s="38"/>
      <c r="B519" s="39"/>
      <c r="C519" s="220" t="s">
        <v>1175</v>
      </c>
      <c r="D519" s="220" t="s">
        <v>255</v>
      </c>
      <c r="E519" s="221" t="s">
        <v>4299</v>
      </c>
      <c r="F519" s="222" t="s">
        <v>4300</v>
      </c>
      <c r="G519" s="223" t="s">
        <v>1622</v>
      </c>
      <c r="H519" s="224">
        <v>25</v>
      </c>
      <c r="I519" s="225"/>
      <c r="J519" s="226">
        <f>ROUND(I519*H519,2)</f>
        <v>0</v>
      </c>
      <c r="K519" s="227"/>
      <c r="L519" s="44"/>
      <c r="M519" s="228" t="s">
        <v>1</v>
      </c>
      <c r="N519" s="229" t="s">
        <v>41</v>
      </c>
      <c r="O519" s="91"/>
      <c r="P519" s="230">
        <f>O519*H519</f>
        <v>0</v>
      </c>
      <c r="Q519" s="230">
        <v>0.0098899999999999995</v>
      </c>
      <c r="R519" s="230">
        <f>Q519*H519</f>
        <v>0.24725</v>
      </c>
      <c r="S519" s="230">
        <v>0</v>
      </c>
      <c r="T519" s="231">
        <f>S519*H519</f>
        <v>0</v>
      </c>
      <c r="U519" s="38"/>
      <c r="V519" s="38"/>
      <c r="W519" s="38"/>
      <c r="X519" s="38"/>
      <c r="Y519" s="38"/>
      <c r="Z519" s="38"/>
      <c r="AA519" s="38"/>
      <c r="AB519" s="38"/>
      <c r="AC519" s="38"/>
      <c r="AD519" s="38"/>
      <c r="AE519" s="38"/>
      <c r="AR519" s="232" t="s">
        <v>254</v>
      </c>
      <c r="AT519" s="232" t="s">
        <v>255</v>
      </c>
      <c r="AU519" s="232" t="s">
        <v>84</v>
      </c>
      <c r="AY519" s="17" t="s">
        <v>251</v>
      </c>
      <c r="BE519" s="233">
        <f>IF(N519="základní",J519,0)</f>
        <v>0</v>
      </c>
      <c r="BF519" s="233">
        <f>IF(N519="snížená",J519,0)</f>
        <v>0</v>
      </c>
      <c r="BG519" s="233">
        <f>IF(N519="zákl. přenesená",J519,0)</f>
        <v>0</v>
      </c>
      <c r="BH519" s="233">
        <f>IF(N519="sníž. přenesená",J519,0)</f>
        <v>0</v>
      </c>
      <c r="BI519" s="233">
        <f>IF(N519="nulová",J519,0)</f>
        <v>0</v>
      </c>
      <c r="BJ519" s="17" t="s">
        <v>84</v>
      </c>
      <c r="BK519" s="233">
        <f>ROUND(I519*H519,2)</f>
        <v>0</v>
      </c>
      <c r="BL519" s="17" t="s">
        <v>254</v>
      </c>
      <c r="BM519" s="232" t="s">
        <v>4301</v>
      </c>
    </row>
    <row r="520" s="2" customFormat="1">
      <c r="A520" s="38"/>
      <c r="B520" s="39"/>
      <c r="C520" s="40"/>
      <c r="D520" s="234" t="s">
        <v>260</v>
      </c>
      <c r="E520" s="40"/>
      <c r="F520" s="235" t="s">
        <v>4302</v>
      </c>
      <c r="G520" s="40"/>
      <c r="H520" s="40"/>
      <c r="I520" s="236"/>
      <c r="J520" s="40"/>
      <c r="K520" s="40"/>
      <c r="L520" s="44"/>
      <c r="M520" s="237"/>
      <c r="N520" s="238"/>
      <c r="O520" s="91"/>
      <c r="P520" s="91"/>
      <c r="Q520" s="91"/>
      <c r="R520" s="91"/>
      <c r="S520" s="91"/>
      <c r="T520" s="92"/>
      <c r="U520" s="38"/>
      <c r="V520" s="38"/>
      <c r="W520" s="38"/>
      <c r="X520" s="38"/>
      <c r="Y520" s="38"/>
      <c r="Z520" s="38"/>
      <c r="AA520" s="38"/>
      <c r="AB520" s="38"/>
      <c r="AC520" s="38"/>
      <c r="AD520" s="38"/>
      <c r="AE520" s="38"/>
      <c r="AT520" s="17" t="s">
        <v>260</v>
      </c>
      <c r="AU520" s="17" t="s">
        <v>84</v>
      </c>
    </row>
    <row r="521" s="2" customFormat="1">
      <c r="A521" s="38"/>
      <c r="B521" s="39"/>
      <c r="C521" s="40"/>
      <c r="D521" s="240" t="s">
        <v>274</v>
      </c>
      <c r="E521" s="40"/>
      <c r="F521" s="241" t="s">
        <v>4303</v>
      </c>
      <c r="G521" s="40"/>
      <c r="H521" s="40"/>
      <c r="I521" s="236"/>
      <c r="J521" s="40"/>
      <c r="K521" s="40"/>
      <c r="L521" s="44"/>
      <c r="M521" s="237"/>
      <c r="N521" s="238"/>
      <c r="O521" s="91"/>
      <c r="P521" s="91"/>
      <c r="Q521" s="91"/>
      <c r="R521" s="91"/>
      <c r="S521" s="91"/>
      <c r="T521" s="92"/>
      <c r="U521" s="38"/>
      <c r="V521" s="38"/>
      <c r="W521" s="38"/>
      <c r="X521" s="38"/>
      <c r="Y521" s="38"/>
      <c r="Z521" s="38"/>
      <c r="AA521" s="38"/>
      <c r="AB521" s="38"/>
      <c r="AC521" s="38"/>
      <c r="AD521" s="38"/>
      <c r="AE521" s="38"/>
      <c r="AT521" s="17" t="s">
        <v>274</v>
      </c>
      <c r="AU521" s="17" t="s">
        <v>84</v>
      </c>
    </row>
    <row r="522" s="12" customFormat="1">
      <c r="A522" s="12"/>
      <c r="B522" s="242"/>
      <c r="C522" s="243"/>
      <c r="D522" s="234" t="s">
        <v>276</v>
      </c>
      <c r="E522" s="244" t="s">
        <v>4304</v>
      </c>
      <c r="F522" s="245" t="s">
        <v>952</v>
      </c>
      <c r="G522" s="243"/>
      <c r="H522" s="246">
        <v>25</v>
      </c>
      <c r="I522" s="247"/>
      <c r="J522" s="243"/>
      <c r="K522" s="243"/>
      <c r="L522" s="248"/>
      <c r="M522" s="249"/>
      <c r="N522" s="250"/>
      <c r="O522" s="250"/>
      <c r="P522" s="250"/>
      <c r="Q522" s="250"/>
      <c r="R522" s="250"/>
      <c r="S522" s="250"/>
      <c r="T522" s="251"/>
      <c r="U522" s="12"/>
      <c r="V522" s="12"/>
      <c r="W522" s="12"/>
      <c r="X522" s="12"/>
      <c r="Y522" s="12"/>
      <c r="Z522" s="12"/>
      <c r="AA522" s="12"/>
      <c r="AB522" s="12"/>
      <c r="AC522" s="12"/>
      <c r="AD522" s="12"/>
      <c r="AE522" s="12"/>
      <c r="AT522" s="252" t="s">
        <v>276</v>
      </c>
      <c r="AU522" s="252" t="s">
        <v>84</v>
      </c>
      <c r="AV522" s="12" t="s">
        <v>86</v>
      </c>
      <c r="AW522" s="12" t="s">
        <v>32</v>
      </c>
      <c r="AX522" s="12" t="s">
        <v>84</v>
      </c>
      <c r="AY522" s="252" t="s">
        <v>251</v>
      </c>
    </row>
    <row r="523" s="2" customFormat="1" ht="16.5" customHeight="1">
      <c r="A523" s="38"/>
      <c r="B523" s="39"/>
      <c r="C523" s="292" t="s">
        <v>1619</v>
      </c>
      <c r="D523" s="292" t="s">
        <v>1133</v>
      </c>
      <c r="E523" s="293" t="s">
        <v>4305</v>
      </c>
      <c r="F523" s="294" t="s">
        <v>4306</v>
      </c>
      <c r="G523" s="295" t="s">
        <v>1622</v>
      </c>
      <c r="H523" s="296">
        <v>25</v>
      </c>
      <c r="I523" s="297"/>
      <c r="J523" s="298">
        <f>ROUND(I523*H523,2)</f>
        <v>0</v>
      </c>
      <c r="K523" s="299"/>
      <c r="L523" s="300"/>
      <c r="M523" s="301" t="s">
        <v>1</v>
      </c>
      <c r="N523" s="302" t="s">
        <v>41</v>
      </c>
      <c r="O523" s="91"/>
      <c r="P523" s="230">
        <f>O523*H523</f>
        <v>0</v>
      </c>
      <c r="Q523" s="230">
        <v>0.52600000000000002</v>
      </c>
      <c r="R523" s="230">
        <f>Q523*H523</f>
        <v>13.15</v>
      </c>
      <c r="S523" s="230">
        <v>0</v>
      </c>
      <c r="T523" s="231">
        <f>S523*H523</f>
        <v>0</v>
      </c>
      <c r="U523" s="38"/>
      <c r="V523" s="38"/>
      <c r="W523" s="38"/>
      <c r="X523" s="38"/>
      <c r="Y523" s="38"/>
      <c r="Z523" s="38"/>
      <c r="AA523" s="38"/>
      <c r="AB523" s="38"/>
      <c r="AC523" s="38"/>
      <c r="AD523" s="38"/>
      <c r="AE523" s="38"/>
      <c r="AR523" s="232" t="s">
        <v>299</v>
      </c>
      <c r="AT523" s="232" t="s">
        <v>1133</v>
      </c>
      <c r="AU523" s="232" t="s">
        <v>84</v>
      </c>
      <c r="AY523" s="17" t="s">
        <v>251</v>
      </c>
      <c r="BE523" s="233">
        <f>IF(N523="základní",J523,0)</f>
        <v>0</v>
      </c>
      <c r="BF523" s="233">
        <f>IF(N523="snížená",J523,0)</f>
        <v>0</v>
      </c>
      <c r="BG523" s="233">
        <f>IF(N523="zákl. přenesená",J523,0)</f>
        <v>0</v>
      </c>
      <c r="BH523" s="233">
        <f>IF(N523="sníž. přenesená",J523,0)</f>
        <v>0</v>
      </c>
      <c r="BI523" s="233">
        <f>IF(N523="nulová",J523,0)</f>
        <v>0</v>
      </c>
      <c r="BJ523" s="17" t="s">
        <v>84</v>
      </c>
      <c r="BK523" s="233">
        <f>ROUND(I523*H523,2)</f>
        <v>0</v>
      </c>
      <c r="BL523" s="17" t="s">
        <v>254</v>
      </c>
      <c r="BM523" s="232" t="s">
        <v>4307</v>
      </c>
    </row>
    <row r="524" s="2" customFormat="1">
      <c r="A524" s="38"/>
      <c r="B524" s="39"/>
      <c r="C524" s="40"/>
      <c r="D524" s="234" t="s">
        <v>260</v>
      </c>
      <c r="E524" s="40"/>
      <c r="F524" s="235" t="s">
        <v>4306</v>
      </c>
      <c r="G524" s="40"/>
      <c r="H524" s="40"/>
      <c r="I524" s="236"/>
      <c r="J524" s="40"/>
      <c r="K524" s="40"/>
      <c r="L524" s="44"/>
      <c r="M524" s="237"/>
      <c r="N524" s="238"/>
      <c r="O524" s="91"/>
      <c r="P524" s="91"/>
      <c r="Q524" s="91"/>
      <c r="R524" s="91"/>
      <c r="S524" s="91"/>
      <c r="T524" s="92"/>
      <c r="U524" s="38"/>
      <c r="V524" s="38"/>
      <c r="W524" s="38"/>
      <c r="X524" s="38"/>
      <c r="Y524" s="38"/>
      <c r="Z524" s="38"/>
      <c r="AA524" s="38"/>
      <c r="AB524" s="38"/>
      <c r="AC524" s="38"/>
      <c r="AD524" s="38"/>
      <c r="AE524" s="38"/>
      <c r="AT524" s="17" t="s">
        <v>260</v>
      </c>
      <c r="AU524" s="17" t="s">
        <v>84</v>
      </c>
    </row>
    <row r="525" s="12" customFormat="1">
      <c r="A525" s="12"/>
      <c r="B525" s="242"/>
      <c r="C525" s="243"/>
      <c r="D525" s="234" t="s">
        <v>276</v>
      </c>
      <c r="E525" s="244" t="s">
        <v>4308</v>
      </c>
      <c r="F525" s="245" t="s">
        <v>952</v>
      </c>
      <c r="G525" s="243"/>
      <c r="H525" s="246">
        <v>25</v>
      </c>
      <c r="I525" s="247"/>
      <c r="J525" s="243"/>
      <c r="K525" s="243"/>
      <c r="L525" s="248"/>
      <c r="M525" s="249"/>
      <c r="N525" s="250"/>
      <c r="O525" s="250"/>
      <c r="P525" s="250"/>
      <c r="Q525" s="250"/>
      <c r="R525" s="250"/>
      <c r="S525" s="250"/>
      <c r="T525" s="251"/>
      <c r="U525" s="12"/>
      <c r="V525" s="12"/>
      <c r="W525" s="12"/>
      <c r="X525" s="12"/>
      <c r="Y525" s="12"/>
      <c r="Z525" s="12"/>
      <c r="AA525" s="12"/>
      <c r="AB525" s="12"/>
      <c r="AC525" s="12"/>
      <c r="AD525" s="12"/>
      <c r="AE525" s="12"/>
      <c r="AT525" s="252" t="s">
        <v>276</v>
      </c>
      <c r="AU525" s="252" t="s">
        <v>84</v>
      </c>
      <c r="AV525" s="12" t="s">
        <v>86</v>
      </c>
      <c r="AW525" s="12" t="s">
        <v>32</v>
      </c>
      <c r="AX525" s="12" t="s">
        <v>84</v>
      </c>
      <c r="AY525" s="252" t="s">
        <v>251</v>
      </c>
    </row>
    <row r="526" s="2" customFormat="1" ht="24.15" customHeight="1">
      <c r="A526" s="38"/>
      <c r="B526" s="39"/>
      <c r="C526" s="220" t="s">
        <v>1624</v>
      </c>
      <c r="D526" s="220" t="s">
        <v>255</v>
      </c>
      <c r="E526" s="221" t="s">
        <v>4309</v>
      </c>
      <c r="F526" s="222" t="s">
        <v>4310</v>
      </c>
      <c r="G526" s="223" t="s">
        <v>1622</v>
      </c>
      <c r="H526" s="224">
        <v>10</v>
      </c>
      <c r="I526" s="225"/>
      <c r="J526" s="226">
        <f>ROUND(I526*H526,2)</f>
        <v>0</v>
      </c>
      <c r="K526" s="227"/>
      <c r="L526" s="44"/>
      <c r="M526" s="228" t="s">
        <v>1</v>
      </c>
      <c r="N526" s="229" t="s">
        <v>41</v>
      </c>
      <c r="O526" s="91"/>
      <c r="P526" s="230">
        <f>O526*H526</f>
        <v>0</v>
      </c>
      <c r="Q526" s="230">
        <v>0.0098899999999999995</v>
      </c>
      <c r="R526" s="230">
        <f>Q526*H526</f>
        <v>0.098899999999999988</v>
      </c>
      <c r="S526" s="230">
        <v>0</v>
      </c>
      <c r="T526" s="231">
        <f>S526*H526</f>
        <v>0</v>
      </c>
      <c r="U526" s="38"/>
      <c r="V526" s="38"/>
      <c r="W526" s="38"/>
      <c r="X526" s="38"/>
      <c r="Y526" s="38"/>
      <c r="Z526" s="38"/>
      <c r="AA526" s="38"/>
      <c r="AB526" s="38"/>
      <c r="AC526" s="38"/>
      <c r="AD526" s="38"/>
      <c r="AE526" s="38"/>
      <c r="AR526" s="232" t="s">
        <v>254</v>
      </c>
      <c r="AT526" s="232" t="s">
        <v>255</v>
      </c>
      <c r="AU526" s="232" t="s">
        <v>84</v>
      </c>
      <c r="AY526" s="17" t="s">
        <v>251</v>
      </c>
      <c r="BE526" s="233">
        <f>IF(N526="základní",J526,0)</f>
        <v>0</v>
      </c>
      <c r="BF526" s="233">
        <f>IF(N526="snížená",J526,0)</f>
        <v>0</v>
      </c>
      <c r="BG526" s="233">
        <f>IF(N526="zákl. přenesená",J526,0)</f>
        <v>0</v>
      </c>
      <c r="BH526" s="233">
        <f>IF(N526="sníž. přenesená",J526,0)</f>
        <v>0</v>
      </c>
      <c r="BI526" s="233">
        <f>IF(N526="nulová",J526,0)</f>
        <v>0</v>
      </c>
      <c r="BJ526" s="17" t="s">
        <v>84</v>
      </c>
      <c r="BK526" s="233">
        <f>ROUND(I526*H526,2)</f>
        <v>0</v>
      </c>
      <c r="BL526" s="17" t="s">
        <v>254</v>
      </c>
      <c r="BM526" s="232" t="s">
        <v>4311</v>
      </c>
    </row>
    <row r="527" s="2" customFormat="1">
      <c r="A527" s="38"/>
      <c r="B527" s="39"/>
      <c r="C527" s="40"/>
      <c r="D527" s="234" t="s">
        <v>260</v>
      </c>
      <c r="E527" s="40"/>
      <c r="F527" s="235" t="s">
        <v>4312</v>
      </c>
      <c r="G527" s="40"/>
      <c r="H527" s="40"/>
      <c r="I527" s="236"/>
      <c r="J527" s="40"/>
      <c r="K527" s="40"/>
      <c r="L527" s="44"/>
      <c r="M527" s="237"/>
      <c r="N527" s="238"/>
      <c r="O527" s="91"/>
      <c r="P527" s="91"/>
      <c r="Q527" s="91"/>
      <c r="R527" s="91"/>
      <c r="S527" s="91"/>
      <c r="T527" s="92"/>
      <c r="U527" s="38"/>
      <c r="V527" s="38"/>
      <c r="W527" s="38"/>
      <c r="X527" s="38"/>
      <c r="Y527" s="38"/>
      <c r="Z527" s="38"/>
      <c r="AA527" s="38"/>
      <c r="AB527" s="38"/>
      <c r="AC527" s="38"/>
      <c r="AD527" s="38"/>
      <c r="AE527" s="38"/>
      <c r="AT527" s="17" t="s">
        <v>260</v>
      </c>
      <c r="AU527" s="17" t="s">
        <v>84</v>
      </c>
    </row>
    <row r="528" s="2" customFormat="1">
      <c r="A528" s="38"/>
      <c r="B528" s="39"/>
      <c r="C528" s="40"/>
      <c r="D528" s="240" t="s">
        <v>274</v>
      </c>
      <c r="E528" s="40"/>
      <c r="F528" s="241" t="s">
        <v>4313</v>
      </c>
      <c r="G528" s="40"/>
      <c r="H528" s="40"/>
      <c r="I528" s="236"/>
      <c r="J528" s="40"/>
      <c r="K528" s="40"/>
      <c r="L528" s="44"/>
      <c r="M528" s="237"/>
      <c r="N528" s="238"/>
      <c r="O528" s="91"/>
      <c r="P528" s="91"/>
      <c r="Q528" s="91"/>
      <c r="R528" s="91"/>
      <c r="S528" s="91"/>
      <c r="T528" s="92"/>
      <c r="U528" s="38"/>
      <c r="V528" s="38"/>
      <c r="W528" s="38"/>
      <c r="X528" s="38"/>
      <c r="Y528" s="38"/>
      <c r="Z528" s="38"/>
      <c r="AA528" s="38"/>
      <c r="AB528" s="38"/>
      <c r="AC528" s="38"/>
      <c r="AD528" s="38"/>
      <c r="AE528" s="38"/>
      <c r="AT528" s="17" t="s">
        <v>274</v>
      </c>
      <c r="AU528" s="17" t="s">
        <v>84</v>
      </c>
    </row>
    <row r="529" s="12" customFormat="1">
      <c r="A529" s="12"/>
      <c r="B529" s="242"/>
      <c r="C529" s="243"/>
      <c r="D529" s="234" t="s">
        <v>276</v>
      </c>
      <c r="E529" s="244" t="s">
        <v>4314</v>
      </c>
      <c r="F529" s="245" t="s">
        <v>311</v>
      </c>
      <c r="G529" s="243"/>
      <c r="H529" s="246">
        <v>10</v>
      </c>
      <c r="I529" s="247"/>
      <c r="J529" s="243"/>
      <c r="K529" s="243"/>
      <c r="L529" s="248"/>
      <c r="M529" s="249"/>
      <c r="N529" s="250"/>
      <c r="O529" s="250"/>
      <c r="P529" s="250"/>
      <c r="Q529" s="250"/>
      <c r="R529" s="250"/>
      <c r="S529" s="250"/>
      <c r="T529" s="251"/>
      <c r="U529" s="12"/>
      <c r="V529" s="12"/>
      <c r="W529" s="12"/>
      <c r="X529" s="12"/>
      <c r="Y529" s="12"/>
      <c r="Z529" s="12"/>
      <c r="AA529" s="12"/>
      <c r="AB529" s="12"/>
      <c r="AC529" s="12"/>
      <c r="AD529" s="12"/>
      <c r="AE529" s="12"/>
      <c r="AT529" s="252" t="s">
        <v>276</v>
      </c>
      <c r="AU529" s="252" t="s">
        <v>84</v>
      </c>
      <c r="AV529" s="12" t="s">
        <v>86</v>
      </c>
      <c r="AW529" s="12" t="s">
        <v>32</v>
      </c>
      <c r="AX529" s="12" t="s">
        <v>84</v>
      </c>
      <c r="AY529" s="252" t="s">
        <v>251</v>
      </c>
    </row>
    <row r="530" s="2" customFormat="1" ht="21.75" customHeight="1">
      <c r="A530" s="38"/>
      <c r="B530" s="39"/>
      <c r="C530" s="292" t="s">
        <v>1628</v>
      </c>
      <c r="D530" s="292" t="s">
        <v>1133</v>
      </c>
      <c r="E530" s="293" t="s">
        <v>4315</v>
      </c>
      <c r="F530" s="294" t="s">
        <v>4316</v>
      </c>
      <c r="G530" s="295" t="s">
        <v>1622</v>
      </c>
      <c r="H530" s="296">
        <v>10</v>
      </c>
      <c r="I530" s="297"/>
      <c r="J530" s="298">
        <f>ROUND(I530*H530,2)</f>
        <v>0</v>
      </c>
      <c r="K530" s="299"/>
      <c r="L530" s="300"/>
      <c r="M530" s="301" t="s">
        <v>1</v>
      </c>
      <c r="N530" s="302" t="s">
        <v>41</v>
      </c>
      <c r="O530" s="91"/>
      <c r="P530" s="230">
        <f>O530*H530</f>
        <v>0</v>
      </c>
      <c r="Q530" s="230">
        <v>1.0129999999999999</v>
      </c>
      <c r="R530" s="230">
        <f>Q530*H530</f>
        <v>10.129999999999999</v>
      </c>
      <c r="S530" s="230">
        <v>0</v>
      </c>
      <c r="T530" s="231">
        <f>S530*H530</f>
        <v>0</v>
      </c>
      <c r="U530" s="38"/>
      <c r="V530" s="38"/>
      <c r="W530" s="38"/>
      <c r="X530" s="38"/>
      <c r="Y530" s="38"/>
      <c r="Z530" s="38"/>
      <c r="AA530" s="38"/>
      <c r="AB530" s="38"/>
      <c r="AC530" s="38"/>
      <c r="AD530" s="38"/>
      <c r="AE530" s="38"/>
      <c r="AR530" s="232" t="s">
        <v>299</v>
      </c>
      <c r="AT530" s="232" t="s">
        <v>1133</v>
      </c>
      <c r="AU530" s="232" t="s">
        <v>84</v>
      </c>
      <c r="AY530" s="17" t="s">
        <v>251</v>
      </c>
      <c r="BE530" s="233">
        <f>IF(N530="základní",J530,0)</f>
        <v>0</v>
      </c>
      <c r="BF530" s="233">
        <f>IF(N530="snížená",J530,0)</f>
        <v>0</v>
      </c>
      <c r="BG530" s="233">
        <f>IF(N530="zákl. přenesená",J530,0)</f>
        <v>0</v>
      </c>
      <c r="BH530" s="233">
        <f>IF(N530="sníž. přenesená",J530,0)</f>
        <v>0</v>
      </c>
      <c r="BI530" s="233">
        <f>IF(N530="nulová",J530,0)</f>
        <v>0</v>
      </c>
      <c r="BJ530" s="17" t="s">
        <v>84</v>
      </c>
      <c r="BK530" s="233">
        <f>ROUND(I530*H530,2)</f>
        <v>0</v>
      </c>
      <c r="BL530" s="17" t="s">
        <v>254</v>
      </c>
      <c r="BM530" s="232" t="s">
        <v>4317</v>
      </c>
    </row>
    <row r="531" s="2" customFormat="1">
      <c r="A531" s="38"/>
      <c r="B531" s="39"/>
      <c r="C531" s="40"/>
      <c r="D531" s="234" t="s">
        <v>260</v>
      </c>
      <c r="E531" s="40"/>
      <c r="F531" s="235" t="s">
        <v>4316</v>
      </c>
      <c r="G531" s="40"/>
      <c r="H531" s="40"/>
      <c r="I531" s="236"/>
      <c r="J531" s="40"/>
      <c r="K531" s="40"/>
      <c r="L531" s="44"/>
      <c r="M531" s="237"/>
      <c r="N531" s="238"/>
      <c r="O531" s="91"/>
      <c r="P531" s="91"/>
      <c r="Q531" s="91"/>
      <c r="R531" s="91"/>
      <c r="S531" s="91"/>
      <c r="T531" s="92"/>
      <c r="U531" s="38"/>
      <c r="V531" s="38"/>
      <c r="W531" s="38"/>
      <c r="X531" s="38"/>
      <c r="Y531" s="38"/>
      <c r="Z531" s="38"/>
      <c r="AA531" s="38"/>
      <c r="AB531" s="38"/>
      <c r="AC531" s="38"/>
      <c r="AD531" s="38"/>
      <c r="AE531" s="38"/>
      <c r="AT531" s="17" t="s">
        <v>260</v>
      </c>
      <c r="AU531" s="17" t="s">
        <v>84</v>
      </c>
    </row>
    <row r="532" s="12" customFormat="1">
      <c r="A532" s="12"/>
      <c r="B532" s="242"/>
      <c r="C532" s="243"/>
      <c r="D532" s="234" t="s">
        <v>276</v>
      </c>
      <c r="E532" s="244" t="s">
        <v>4318</v>
      </c>
      <c r="F532" s="245" t="s">
        <v>311</v>
      </c>
      <c r="G532" s="243"/>
      <c r="H532" s="246">
        <v>10</v>
      </c>
      <c r="I532" s="247"/>
      <c r="J532" s="243"/>
      <c r="K532" s="243"/>
      <c r="L532" s="248"/>
      <c r="M532" s="249"/>
      <c r="N532" s="250"/>
      <c r="O532" s="250"/>
      <c r="P532" s="250"/>
      <c r="Q532" s="250"/>
      <c r="R532" s="250"/>
      <c r="S532" s="250"/>
      <c r="T532" s="251"/>
      <c r="U532" s="12"/>
      <c r="V532" s="12"/>
      <c r="W532" s="12"/>
      <c r="X532" s="12"/>
      <c r="Y532" s="12"/>
      <c r="Z532" s="12"/>
      <c r="AA532" s="12"/>
      <c r="AB532" s="12"/>
      <c r="AC532" s="12"/>
      <c r="AD532" s="12"/>
      <c r="AE532" s="12"/>
      <c r="AT532" s="252" t="s">
        <v>276</v>
      </c>
      <c r="AU532" s="252" t="s">
        <v>84</v>
      </c>
      <c r="AV532" s="12" t="s">
        <v>86</v>
      </c>
      <c r="AW532" s="12" t="s">
        <v>32</v>
      </c>
      <c r="AX532" s="12" t="s">
        <v>84</v>
      </c>
      <c r="AY532" s="252" t="s">
        <v>251</v>
      </c>
    </row>
    <row r="533" s="2" customFormat="1" ht="24.15" customHeight="1">
      <c r="A533" s="38"/>
      <c r="B533" s="39"/>
      <c r="C533" s="220" t="s">
        <v>1632</v>
      </c>
      <c r="D533" s="220" t="s">
        <v>255</v>
      </c>
      <c r="E533" s="221" t="s">
        <v>4319</v>
      </c>
      <c r="F533" s="222" t="s">
        <v>4320</v>
      </c>
      <c r="G533" s="223" t="s">
        <v>1622</v>
      </c>
      <c r="H533" s="224">
        <v>32</v>
      </c>
      <c r="I533" s="225"/>
      <c r="J533" s="226">
        <f>ROUND(I533*H533,2)</f>
        <v>0</v>
      </c>
      <c r="K533" s="227"/>
      <c r="L533" s="44"/>
      <c r="M533" s="228" t="s">
        <v>1</v>
      </c>
      <c r="N533" s="229" t="s">
        <v>41</v>
      </c>
      <c r="O533" s="91"/>
      <c r="P533" s="230">
        <f>O533*H533</f>
        <v>0</v>
      </c>
      <c r="Q533" s="230">
        <v>0.01218</v>
      </c>
      <c r="R533" s="230">
        <f>Q533*H533</f>
        <v>0.38976</v>
      </c>
      <c r="S533" s="230">
        <v>0</v>
      </c>
      <c r="T533" s="231">
        <f>S533*H533</f>
        <v>0</v>
      </c>
      <c r="U533" s="38"/>
      <c r="V533" s="38"/>
      <c r="W533" s="38"/>
      <c r="X533" s="38"/>
      <c r="Y533" s="38"/>
      <c r="Z533" s="38"/>
      <c r="AA533" s="38"/>
      <c r="AB533" s="38"/>
      <c r="AC533" s="38"/>
      <c r="AD533" s="38"/>
      <c r="AE533" s="38"/>
      <c r="AR533" s="232" t="s">
        <v>254</v>
      </c>
      <c r="AT533" s="232" t="s">
        <v>255</v>
      </c>
      <c r="AU533" s="232" t="s">
        <v>84</v>
      </c>
      <c r="AY533" s="17" t="s">
        <v>251</v>
      </c>
      <c r="BE533" s="233">
        <f>IF(N533="základní",J533,0)</f>
        <v>0</v>
      </c>
      <c r="BF533" s="233">
        <f>IF(N533="snížená",J533,0)</f>
        <v>0</v>
      </c>
      <c r="BG533" s="233">
        <f>IF(N533="zákl. přenesená",J533,0)</f>
        <v>0</v>
      </c>
      <c r="BH533" s="233">
        <f>IF(N533="sníž. přenesená",J533,0)</f>
        <v>0</v>
      </c>
      <c r="BI533" s="233">
        <f>IF(N533="nulová",J533,0)</f>
        <v>0</v>
      </c>
      <c r="BJ533" s="17" t="s">
        <v>84</v>
      </c>
      <c r="BK533" s="233">
        <f>ROUND(I533*H533,2)</f>
        <v>0</v>
      </c>
      <c r="BL533" s="17" t="s">
        <v>254</v>
      </c>
      <c r="BM533" s="232" t="s">
        <v>4321</v>
      </c>
    </row>
    <row r="534" s="2" customFormat="1">
      <c r="A534" s="38"/>
      <c r="B534" s="39"/>
      <c r="C534" s="40"/>
      <c r="D534" s="234" t="s">
        <v>260</v>
      </c>
      <c r="E534" s="40"/>
      <c r="F534" s="235" t="s">
        <v>4322</v>
      </c>
      <c r="G534" s="40"/>
      <c r="H534" s="40"/>
      <c r="I534" s="236"/>
      <c r="J534" s="40"/>
      <c r="K534" s="40"/>
      <c r="L534" s="44"/>
      <c r="M534" s="237"/>
      <c r="N534" s="238"/>
      <c r="O534" s="91"/>
      <c r="P534" s="91"/>
      <c r="Q534" s="91"/>
      <c r="R534" s="91"/>
      <c r="S534" s="91"/>
      <c r="T534" s="92"/>
      <c r="U534" s="38"/>
      <c r="V534" s="38"/>
      <c r="W534" s="38"/>
      <c r="X534" s="38"/>
      <c r="Y534" s="38"/>
      <c r="Z534" s="38"/>
      <c r="AA534" s="38"/>
      <c r="AB534" s="38"/>
      <c r="AC534" s="38"/>
      <c r="AD534" s="38"/>
      <c r="AE534" s="38"/>
      <c r="AT534" s="17" t="s">
        <v>260</v>
      </c>
      <c r="AU534" s="17" t="s">
        <v>84</v>
      </c>
    </row>
    <row r="535" s="2" customFormat="1">
      <c r="A535" s="38"/>
      <c r="B535" s="39"/>
      <c r="C535" s="40"/>
      <c r="D535" s="240" t="s">
        <v>274</v>
      </c>
      <c r="E535" s="40"/>
      <c r="F535" s="241" t="s">
        <v>4323</v>
      </c>
      <c r="G535" s="40"/>
      <c r="H535" s="40"/>
      <c r="I535" s="236"/>
      <c r="J535" s="40"/>
      <c r="K535" s="40"/>
      <c r="L535" s="44"/>
      <c r="M535" s="237"/>
      <c r="N535" s="238"/>
      <c r="O535" s="91"/>
      <c r="P535" s="91"/>
      <c r="Q535" s="91"/>
      <c r="R535" s="91"/>
      <c r="S535" s="91"/>
      <c r="T535" s="92"/>
      <c r="U535" s="38"/>
      <c r="V535" s="38"/>
      <c r="W535" s="38"/>
      <c r="X535" s="38"/>
      <c r="Y535" s="38"/>
      <c r="Z535" s="38"/>
      <c r="AA535" s="38"/>
      <c r="AB535" s="38"/>
      <c r="AC535" s="38"/>
      <c r="AD535" s="38"/>
      <c r="AE535" s="38"/>
      <c r="AT535" s="17" t="s">
        <v>274</v>
      </c>
      <c r="AU535" s="17" t="s">
        <v>84</v>
      </c>
    </row>
    <row r="536" s="12" customFormat="1">
      <c r="A536" s="12"/>
      <c r="B536" s="242"/>
      <c r="C536" s="243"/>
      <c r="D536" s="234" t="s">
        <v>276</v>
      </c>
      <c r="E536" s="244" t="s">
        <v>4324</v>
      </c>
      <c r="F536" s="245" t="s">
        <v>1015</v>
      </c>
      <c r="G536" s="243"/>
      <c r="H536" s="246">
        <v>32</v>
      </c>
      <c r="I536" s="247"/>
      <c r="J536" s="243"/>
      <c r="K536" s="243"/>
      <c r="L536" s="248"/>
      <c r="M536" s="249"/>
      <c r="N536" s="250"/>
      <c r="O536" s="250"/>
      <c r="P536" s="250"/>
      <c r="Q536" s="250"/>
      <c r="R536" s="250"/>
      <c r="S536" s="250"/>
      <c r="T536" s="251"/>
      <c r="U536" s="12"/>
      <c r="V536" s="12"/>
      <c r="W536" s="12"/>
      <c r="X536" s="12"/>
      <c r="Y536" s="12"/>
      <c r="Z536" s="12"/>
      <c r="AA536" s="12"/>
      <c r="AB536" s="12"/>
      <c r="AC536" s="12"/>
      <c r="AD536" s="12"/>
      <c r="AE536" s="12"/>
      <c r="AT536" s="252" t="s">
        <v>276</v>
      </c>
      <c r="AU536" s="252" t="s">
        <v>84</v>
      </c>
      <c r="AV536" s="12" t="s">
        <v>86</v>
      </c>
      <c r="AW536" s="12" t="s">
        <v>32</v>
      </c>
      <c r="AX536" s="12" t="s">
        <v>84</v>
      </c>
      <c r="AY536" s="252" t="s">
        <v>251</v>
      </c>
    </row>
    <row r="537" s="2" customFormat="1" ht="24.15" customHeight="1">
      <c r="A537" s="38"/>
      <c r="B537" s="39"/>
      <c r="C537" s="292" t="s">
        <v>1636</v>
      </c>
      <c r="D537" s="292" t="s">
        <v>1133</v>
      </c>
      <c r="E537" s="293" t="s">
        <v>4325</v>
      </c>
      <c r="F537" s="294" t="s">
        <v>4326</v>
      </c>
      <c r="G537" s="295" t="s">
        <v>1622</v>
      </c>
      <c r="H537" s="296">
        <v>32</v>
      </c>
      <c r="I537" s="297"/>
      <c r="J537" s="298">
        <f>ROUND(I537*H537,2)</f>
        <v>0</v>
      </c>
      <c r="K537" s="299"/>
      <c r="L537" s="300"/>
      <c r="M537" s="301" t="s">
        <v>1</v>
      </c>
      <c r="N537" s="302" t="s">
        <v>41</v>
      </c>
      <c r="O537" s="91"/>
      <c r="P537" s="230">
        <f>O537*H537</f>
        <v>0</v>
      </c>
      <c r="Q537" s="230">
        <v>0.58499999999999996</v>
      </c>
      <c r="R537" s="230">
        <f>Q537*H537</f>
        <v>18.719999999999999</v>
      </c>
      <c r="S537" s="230">
        <v>0</v>
      </c>
      <c r="T537" s="231">
        <f>S537*H537</f>
        <v>0</v>
      </c>
      <c r="U537" s="38"/>
      <c r="V537" s="38"/>
      <c r="W537" s="38"/>
      <c r="X537" s="38"/>
      <c r="Y537" s="38"/>
      <c r="Z537" s="38"/>
      <c r="AA537" s="38"/>
      <c r="AB537" s="38"/>
      <c r="AC537" s="38"/>
      <c r="AD537" s="38"/>
      <c r="AE537" s="38"/>
      <c r="AR537" s="232" t="s">
        <v>299</v>
      </c>
      <c r="AT537" s="232" t="s">
        <v>1133</v>
      </c>
      <c r="AU537" s="232" t="s">
        <v>84</v>
      </c>
      <c r="AY537" s="17" t="s">
        <v>251</v>
      </c>
      <c r="BE537" s="233">
        <f>IF(N537="základní",J537,0)</f>
        <v>0</v>
      </c>
      <c r="BF537" s="233">
        <f>IF(N537="snížená",J537,0)</f>
        <v>0</v>
      </c>
      <c r="BG537" s="233">
        <f>IF(N537="zákl. přenesená",J537,0)</f>
        <v>0</v>
      </c>
      <c r="BH537" s="233">
        <f>IF(N537="sníž. přenesená",J537,0)</f>
        <v>0</v>
      </c>
      <c r="BI537" s="233">
        <f>IF(N537="nulová",J537,0)</f>
        <v>0</v>
      </c>
      <c r="BJ537" s="17" t="s">
        <v>84</v>
      </c>
      <c r="BK537" s="233">
        <f>ROUND(I537*H537,2)</f>
        <v>0</v>
      </c>
      <c r="BL537" s="17" t="s">
        <v>254</v>
      </c>
      <c r="BM537" s="232" t="s">
        <v>4327</v>
      </c>
    </row>
    <row r="538" s="2" customFormat="1">
      <c r="A538" s="38"/>
      <c r="B538" s="39"/>
      <c r="C538" s="40"/>
      <c r="D538" s="234" t="s">
        <v>260</v>
      </c>
      <c r="E538" s="40"/>
      <c r="F538" s="235" t="s">
        <v>4326</v>
      </c>
      <c r="G538" s="40"/>
      <c r="H538" s="40"/>
      <c r="I538" s="236"/>
      <c r="J538" s="40"/>
      <c r="K538" s="40"/>
      <c r="L538" s="44"/>
      <c r="M538" s="237"/>
      <c r="N538" s="238"/>
      <c r="O538" s="91"/>
      <c r="P538" s="91"/>
      <c r="Q538" s="91"/>
      <c r="R538" s="91"/>
      <c r="S538" s="91"/>
      <c r="T538" s="92"/>
      <c r="U538" s="38"/>
      <c r="V538" s="38"/>
      <c r="W538" s="38"/>
      <c r="X538" s="38"/>
      <c r="Y538" s="38"/>
      <c r="Z538" s="38"/>
      <c r="AA538" s="38"/>
      <c r="AB538" s="38"/>
      <c r="AC538" s="38"/>
      <c r="AD538" s="38"/>
      <c r="AE538" s="38"/>
      <c r="AT538" s="17" t="s">
        <v>260</v>
      </c>
      <c r="AU538" s="17" t="s">
        <v>84</v>
      </c>
    </row>
    <row r="539" s="12" customFormat="1">
      <c r="A539" s="12"/>
      <c r="B539" s="242"/>
      <c r="C539" s="243"/>
      <c r="D539" s="234" t="s">
        <v>276</v>
      </c>
      <c r="E539" s="244" t="s">
        <v>4328</v>
      </c>
      <c r="F539" s="245" t="s">
        <v>1015</v>
      </c>
      <c r="G539" s="243"/>
      <c r="H539" s="246">
        <v>32</v>
      </c>
      <c r="I539" s="247"/>
      <c r="J539" s="243"/>
      <c r="K539" s="243"/>
      <c r="L539" s="248"/>
      <c r="M539" s="249"/>
      <c r="N539" s="250"/>
      <c r="O539" s="250"/>
      <c r="P539" s="250"/>
      <c r="Q539" s="250"/>
      <c r="R539" s="250"/>
      <c r="S539" s="250"/>
      <c r="T539" s="251"/>
      <c r="U539" s="12"/>
      <c r="V539" s="12"/>
      <c r="W539" s="12"/>
      <c r="X539" s="12"/>
      <c r="Y539" s="12"/>
      <c r="Z539" s="12"/>
      <c r="AA539" s="12"/>
      <c r="AB539" s="12"/>
      <c r="AC539" s="12"/>
      <c r="AD539" s="12"/>
      <c r="AE539" s="12"/>
      <c r="AT539" s="252" t="s">
        <v>276</v>
      </c>
      <c r="AU539" s="252" t="s">
        <v>84</v>
      </c>
      <c r="AV539" s="12" t="s">
        <v>86</v>
      </c>
      <c r="AW539" s="12" t="s">
        <v>32</v>
      </c>
      <c r="AX539" s="12" t="s">
        <v>84</v>
      </c>
      <c r="AY539" s="252" t="s">
        <v>251</v>
      </c>
    </row>
    <row r="540" s="2" customFormat="1" ht="24.15" customHeight="1">
      <c r="A540" s="38"/>
      <c r="B540" s="39"/>
      <c r="C540" s="220" t="s">
        <v>1640</v>
      </c>
      <c r="D540" s="220" t="s">
        <v>255</v>
      </c>
      <c r="E540" s="221" t="s">
        <v>4329</v>
      </c>
      <c r="F540" s="222" t="s">
        <v>4330</v>
      </c>
      <c r="G540" s="223" t="s">
        <v>1622</v>
      </c>
      <c r="H540" s="224">
        <v>1</v>
      </c>
      <c r="I540" s="225"/>
      <c r="J540" s="226">
        <f>ROUND(I540*H540,2)</f>
        <v>0</v>
      </c>
      <c r="K540" s="227"/>
      <c r="L540" s="44"/>
      <c r="M540" s="228" t="s">
        <v>1</v>
      </c>
      <c r="N540" s="229" t="s">
        <v>41</v>
      </c>
      <c r="O540" s="91"/>
      <c r="P540" s="230">
        <f>O540*H540</f>
        <v>0</v>
      </c>
      <c r="Q540" s="230">
        <v>0.0098899999999999995</v>
      </c>
      <c r="R540" s="230">
        <f>Q540*H540</f>
        <v>0.0098899999999999995</v>
      </c>
      <c r="S540" s="230">
        <v>0</v>
      </c>
      <c r="T540" s="231">
        <f>S540*H540</f>
        <v>0</v>
      </c>
      <c r="U540" s="38"/>
      <c r="V540" s="38"/>
      <c r="W540" s="38"/>
      <c r="X540" s="38"/>
      <c r="Y540" s="38"/>
      <c r="Z540" s="38"/>
      <c r="AA540" s="38"/>
      <c r="AB540" s="38"/>
      <c r="AC540" s="38"/>
      <c r="AD540" s="38"/>
      <c r="AE540" s="38"/>
      <c r="AR540" s="232" t="s">
        <v>254</v>
      </c>
      <c r="AT540" s="232" t="s">
        <v>255</v>
      </c>
      <c r="AU540" s="232" t="s">
        <v>84</v>
      </c>
      <c r="AY540" s="17" t="s">
        <v>251</v>
      </c>
      <c r="BE540" s="233">
        <f>IF(N540="základní",J540,0)</f>
        <v>0</v>
      </c>
      <c r="BF540" s="233">
        <f>IF(N540="snížená",J540,0)</f>
        <v>0</v>
      </c>
      <c r="BG540" s="233">
        <f>IF(N540="zákl. přenesená",J540,0)</f>
        <v>0</v>
      </c>
      <c r="BH540" s="233">
        <f>IF(N540="sníž. přenesená",J540,0)</f>
        <v>0</v>
      </c>
      <c r="BI540" s="233">
        <f>IF(N540="nulová",J540,0)</f>
        <v>0</v>
      </c>
      <c r="BJ540" s="17" t="s">
        <v>84</v>
      </c>
      <c r="BK540" s="233">
        <f>ROUND(I540*H540,2)</f>
        <v>0</v>
      </c>
      <c r="BL540" s="17" t="s">
        <v>254</v>
      </c>
      <c r="BM540" s="232" t="s">
        <v>4331</v>
      </c>
    </row>
    <row r="541" s="2" customFormat="1">
      <c r="A541" s="38"/>
      <c r="B541" s="39"/>
      <c r="C541" s="40"/>
      <c r="D541" s="234" t="s">
        <v>260</v>
      </c>
      <c r="E541" s="40"/>
      <c r="F541" s="235" t="s">
        <v>4332</v>
      </c>
      <c r="G541" s="40"/>
      <c r="H541" s="40"/>
      <c r="I541" s="236"/>
      <c r="J541" s="40"/>
      <c r="K541" s="40"/>
      <c r="L541" s="44"/>
      <c r="M541" s="237"/>
      <c r="N541" s="238"/>
      <c r="O541" s="91"/>
      <c r="P541" s="91"/>
      <c r="Q541" s="91"/>
      <c r="R541" s="91"/>
      <c r="S541" s="91"/>
      <c r="T541" s="92"/>
      <c r="U541" s="38"/>
      <c r="V541" s="38"/>
      <c r="W541" s="38"/>
      <c r="X541" s="38"/>
      <c r="Y541" s="38"/>
      <c r="Z541" s="38"/>
      <c r="AA541" s="38"/>
      <c r="AB541" s="38"/>
      <c r="AC541" s="38"/>
      <c r="AD541" s="38"/>
      <c r="AE541" s="38"/>
      <c r="AT541" s="17" t="s">
        <v>260</v>
      </c>
      <c r="AU541" s="17" t="s">
        <v>84</v>
      </c>
    </row>
    <row r="542" s="2" customFormat="1">
      <c r="A542" s="38"/>
      <c r="B542" s="39"/>
      <c r="C542" s="40"/>
      <c r="D542" s="240" t="s">
        <v>274</v>
      </c>
      <c r="E542" s="40"/>
      <c r="F542" s="241" t="s">
        <v>4333</v>
      </c>
      <c r="G542" s="40"/>
      <c r="H542" s="40"/>
      <c r="I542" s="236"/>
      <c r="J542" s="40"/>
      <c r="K542" s="40"/>
      <c r="L542" s="44"/>
      <c r="M542" s="237"/>
      <c r="N542" s="238"/>
      <c r="O542" s="91"/>
      <c r="P542" s="91"/>
      <c r="Q542" s="91"/>
      <c r="R542" s="91"/>
      <c r="S542" s="91"/>
      <c r="T542" s="92"/>
      <c r="U542" s="38"/>
      <c r="V542" s="38"/>
      <c r="W542" s="38"/>
      <c r="X542" s="38"/>
      <c r="Y542" s="38"/>
      <c r="Z542" s="38"/>
      <c r="AA542" s="38"/>
      <c r="AB542" s="38"/>
      <c r="AC542" s="38"/>
      <c r="AD542" s="38"/>
      <c r="AE542" s="38"/>
      <c r="AT542" s="17" t="s">
        <v>274</v>
      </c>
      <c r="AU542" s="17" t="s">
        <v>84</v>
      </c>
    </row>
    <row r="543" s="12" customFormat="1">
      <c r="A543" s="12"/>
      <c r="B543" s="242"/>
      <c r="C543" s="243"/>
      <c r="D543" s="234" t="s">
        <v>276</v>
      </c>
      <c r="E543" s="244" t="s">
        <v>4334</v>
      </c>
      <c r="F543" s="245" t="s">
        <v>84</v>
      </c>
      <c r="G543" s="243"/>
      <c r="H543" s="246">
        <v>1</v>
      </c>
      <c r="I543" s="247"/>
      <c r="J543" s="243"/>
      <c r="K543" s="243"/>
      <c r="L543" s="248"/>
      <c r="M543" s="249"/>
      <c r="N543" s="250"/>
      <c r="O543" s="250"/>
      <c r="P543" s="250"/>
      <c r="Q543" s="250"/>
      <c r="R543" s="250"/>
      <c r="S543" s="250"/>
      <c r="T543" s="251"/>
      <c r="U543" s="12"/>
      <c r="V543" s="12"/>
      <c r="W543" s="12"/>
      <c r="X543" s="12"/>
      <c r="Y543" s="12"/>
      <c r="Z543" s="12"/>
      <c r="AA543" s="12"/>
      <c r="AB543" s="12"/>
      <c r="AC543" s="12"/>
      <c r="AD543" s="12"/>
      <c r="AE543" s="12"/>
      <c r="AT543" s="252" t="s">
        <v>276</v>
      </c>
      <c r="AU543" s="252" t="s">
        <v>84</v>
      </c>
      <c r="AV543" s="12" t="s">
        <v>86</v>
      </c>
      <c r="AW543" s="12" t="s">
        <v>32</v>
      </c>
      <c r="AX543" s="12" t="s">
        <v>84</v>
      </c>
      <c r="AY543" s="252" t="s">
        <v>251</v>
      </c>
    </row>
    <row r="544" s="2" customFormat="1" ht="24.15" customHeight="1">
      <c r="A544" s="38"/>
      <c r="B544" s="39"/>
      <c r="C544" s="292" t="s">
        <v>1644</v>
      </c>
      <c r="D544" s="292" t="s">
        <v>1133</v>
      </c>
      <c r="E544" s="293" t="s">
        <v>4335</v>
      </c>
      <c r="F544" s="294" t="s">
        <v>4336</v>
      </c>
      <c r="G544" s="295" t="s">
        <v>1622</v>
      </c>
      <c r="H544" s="296">
        <v>1</v>
      </c>
      <c r="I544" s="297"/>
      <c r="J544" s="298">
        <f>ROUND(I544*H544,2)</f>
        <v>0</v>
      </c>
      <c r="K544" s="299"/>
      <c r="L544" s="300"/>
      <c r="M544" s="301" t="s">
        <v>1</v>
      </c>
      <c r="N544" s="302" t="s">
        <v>41</v>
      </c>
      <c r="O544" s="91"/>
      <c r="P544" s="230">
        <f>O544*H544</f>
        <v>0</v>
      </c>
      <c r="Q544" s="230">
        <v>0.44900000000000001</v>
      </c>
      <c r="R544" s="230">
        <f>Q544*H544</f>
        <v>0.44900000000000001</v>
      </c>
      <c r="S544" s="230">
        <v>0</v>
      </c>
      <c r="T544" s="231">
        <f>S544*H544</f>
        <v>0</v>
      </c>
      <c r="U544" s="38"/>
      <c r="V544" s="38"/>
      <c r="W544" s="38"/>
      <c r="X544" s="38"/>
      <c r="Y544" s="38"/>
      <c r="Z544" s="38"/>
      <c r="AA544" s="38"/>
      <c r="AB544" s="38"/>
      <c r="AC544" s="38"/>
      <c r="AD544" s="38"/>
      <c r="AE544" s="38"/>
      <c r="AR544" s="232" t="s">
        <v>299</v>
      </c>
      <c r="AT544" s="232" t="s">
        <v>1133</v>
      </c>
      <c r="AU544" s="232" t="s">
        <v>84</v>
      </c>
      <c r="AY544" s="17" t="s">
        <v>251</v>
      </c>
      <c r="BE544" s="233">
        <f>IF(N544="základní",J544,0)</f>
        <v>0</v>
      </c>
      <c r="BF544" s="233">
        <f>IF(N544="snížená",J544,0)</f>
        <v>0</v>
      </c>
      <c r="BG544" s="233">
        <f>IF(N544="zákl. přenesená",J544,0)</f>
        <v>0</v>
      </c>
      <c r="BH544" s="233">
        <f>IF(N544="sníž. přenesená",J544,0)</f>
        <v>0</v>
      </c>
      <c r="BI544" s="233">
        <f>IF(N544="nulová",J544,0)</f>
        <v>0</v>
      </c>
      <c r="BJ544" s="17" t="s">
        <v>84</v>
      </c>
      <c r="BK544" s="233">
        <f>ROUND(I544*H544,2)</f>
        <v>0</v>
      </c>
      <c r="BL544" s="17" t="s">
        <v>254</v>
      </c>
      <c r="BM544" s="232" t="s">
        <v>4337</v>
      </c>
    </row>
    <row r="545" s="2" customFormat="1">
      <c r="A545" s="38"/>
      <c r="B545" s="39"/>
      <c r="C545" s="40"/>
      <c r="D545" s="234" t="s">
        <v>260</v>
      </c>
      <c r="E545" s="40"/>
      <c r="F545" s="235" t="s">
        <v>4336</v>
      </c>
      <c r="G545" s="40"/>
      <c r="H545" s="40"/>
      <c r="I545" s="236"/>
      <c r="J545" s="40"/>
      <c r="K545" s="40"/>
      <c r="L545" s="44"/>
      <c r="M545" s="237"/>
      <c r="N545" s="238"/>
      <c r="O545" s="91"/>
      <c r="P545" s="91"/>
      <c r="Q545" s="91"/>
      <c r="R545" s="91"/>
      <c r="S545" s="91"/>
      <c r="T545" s="92"/>
      <c r="U545" s="38"/>
      <c r="V545" s="38"/>
      <c r="W545" s="38"/>
      <c r="X545" s="38"/>
      <c r="Y545" s="38"/>
      <c r="Z545" s="38"/>
      <c r="AA545" s="38"/>
      <c r="AB545" s="38"/>
      <c r="AC545" s="38"/>
      <c r="AD545" s="38"/>
      <c r="AE545" s="38"/>
      <c r="AT545" s="17" t="s">
        <v>260</v>
      </c>
      <c r="AU545" s="17" t="s">
        <v>84</v>
      </c>
    </row>
    <row r="546" s="12" customFormat="1">
      <c r="A546" s="12"/>
      <c r="B546" s="242"/>
      <c r="C546" s="243"/>
      <c r="D546" s="234" t="s">
        <v>276</v>
      </c>
      <c r="E546" s="244" t="s">
        <v>4338</v>
      </c>
      <c r="F546" s="245" t="s">
        <v>84</v>
      </c>
      <c r="G546" s="243"/>
      <c r="H546" s="246">
        <v>1</v>
      </c>
      <c r="I546" s="247"/>
      <c r="J546" s="243"/>
      <c r="K546" s="243"/>
      <c r="L546" s="248"/>
      <c r="M546" s="249"/>
      <c r="N546" s="250"/>
      <c r="O546" s="250"/>
      <c r="P546" s="250"/>
      <c r="Q546" s="250"/>
      <c r="R546" s="250"/>
      <c r="S546" s="250"/>
      <c r="T546" s="251"/>
      <c r="U546" s="12"/>
      <c r="V546" s="12"/>
      <c r="W546" s="12"/>
      <c r="X546" s="12"/>
      <c r="Y546" s="12"/>
      <c r="Z546" s="12"/>
      <c r="AA546" s="12"/>
      <c r="AB546" s="12"/>
      <c r="AC546" s="12"/>
      <c r="AD546" s="12"/>
      <c r="AE546" s="12"/>
      <c r="AT546" s="252" t="s">
        <v>276</v>
      </c>
      <c r="AU546" s="252" t="s">
        <v>84</v>
      </c>
      <c r="AV546" s="12" t="s">
        <v>86</v>
      </c>
      <c r="AW546" s="12" t="s">
        <v>32</v>
      </c>
      <c r="AX546" s="12" t="s">
        <v>84</v>
      </c>
      <c r="AY546" s="252" t="s">
        <v>251</v>
      </c>
    </row>
    <row r="547" s="2" customFormat="1" ht="24.15" customHeight="1">
      <c r="A547" s="38"/>
      <c r="B547" s="39"/>
      <c r="C547" s="220" t="s">
        <v>1648</v>
      </c>
      <c r="D547" s="220" t="s">
        <v>255</v>
      </c>
      <c r="E547" s="221" t="s">
        <v>4339</v>
      </c>
      <c r="F547" s="222" t="s">
        <v>4340</v>
      </c>
      <c r="G547" s="223" t="s">
        <v>1622</v>
      </c>
      <c r="H547" s="224">
        <v>1</v>
      </c>
      <c r="I547" s="225"/>
      <c r="J547" s="226">
        <f>ROUND(I547*H547,2)</f>
        <v>0</v>
      </c>
      <c r="K547" s="227"/>
      <c r="L547" s="44"/>
      <c r="M547" s="228" t="s">
        <v>1</v>
      </c>
      <c r="N547" s="229" t="s">
        <v>41</v>
      </c>
      <c r="O547" s="91"/>
      <c r="P547" s="230">
        <f>O547*H547</f>
        <v>0</v>
      </c>
      <c r="Q547" s="230">
        <v>0.1056</v>
      </c>
      <c r="R547" s="230">
        <f>Q547*H547</f>
        <v>0.1056</v>
      </c>
      <c r="S547" s="230">
        <v>0</v>
      </c>
      <c r="T547" s="231">
        <f>S547*H547</f>
        <v>0</v>
      </c>
      <c r="U547" s="38"/>
      <c r="V547" s="38"/>
      <c r="W547" s="38"/>
      <c r="X547" s="38"/>
      <c r="Y547" s="38"/>
      <c r="Z547" s="38"/>
      <c r="AA547" s="38"/>
      <c r="AB547" s="38"/>
      <c r="AC547" s="38"/>
      <c r="AD547" s="38"/>
      <c r="AE547" s="38"/>
      <c r="AR547" s="232" t="s">
        <v>254</v>
      </c>
      <c r="AT547" s="232" t="s">
        <v>255</v>
      </c>
      <c r="AU547" s="232" t="s">
        <v>84</v>
      </c>
      <c r="AY547" s="17" t="s">
        <v>251</v>
      </c>
      <c r="BE547" s="233">
        <f>IF(N547="základní",J547,0)</f>
        <v>0</v>
      </c>
      <c r="BF547" s="233">
        <f>IF(N547="snížená",J547,0)</f>
        <v>0</v>
      </c>
      <c r="BG547" s="233">
        <f>IF(N547="zákl. přenesená",J547,0)</f>
        <v>0</v>
      </c>
      <c r="BH547" s="233">
        <f>IF(N547="sníž. přenesená",J547,0)</f>
        <v>0</v>
      </c>
      <c r="BI547" s="233">
        <f>IF(N547="nulová",J547,0)</f>
        <v>0</v>
      </c>
      <c r="BJ547" s="17" t="s">
        <v>84</v>
      </c>
      <c r="BK547" s="233">
        <f>ROUND(I547*H547,2)</f>
        <v>0</v>
      </c>
      <c r="BL547" s="17" t="s">
        <v>254</v>
      </c>
      <c r="BM547" s="232" t="s">
        <v>4341</v>
      </c>
    </row>
    <row r="548" s="2" customFormat="1">
      <c r="A548" s="38"/>
      <c r="B548" s="39"/>
      <c r="C548" s="40"/>
      <c r="D548" s="234" t="s">
        <v>260</v>
      </c>
      <c r="E548" s="40"/>
      <c r="F548" s="235" t="s">
        <v>4342</v>
      </c>
      <c r="G548" s="40"/>
      <c r="H548" s="40"/>
      <c r="I548" s="236"/>
      <c r="J548" s="40"/>
      <c r="K548" s="40"/>
      <c r="L548" s="44"/>
      <c r="M548" s="237"/>
      <c r="N548" s="238"/>
      <c r="O548" s="91"/>
      <c r="P548" s="91"/>
      <c r="Q548" s="91"/>
      <c r="R548" s="91"/>
      <c r="S548" s="91"/>
      <c r="T548" s="92"/>
      <c r="U548" s="38"/>
      <c r="V548" s="38"/>
      <c r="W548" s="38"/>
      <c r="X548" s="38"/>
      <c r="Y548" s="38"/>
      <c r="Z548" s="38"/>
      <c r="AA548" s="38"/>
      <c r="AB548" s="38"/>
      <c r="AC548" s="38"/>
      <c r="AD548" s="38"/>
      <c r="AE548" s="38"/>
      <c r="AT548" s="17" t="s">
        <v>260</v>
      </c>
      <c r="AU548" s="17" t="s">
        <v>84</v>
      </c>
    </row>
    <row r="549" s="2" customFormat="1">
      <c r="A549" s="38"/>
      <c r="B549" s="39"/>
      <c r="C549" s="40"/>
      <c r="D549" s="240" t="s">
        <v>274</v>
      </c>
      <c r="E549" s="40"/>
      <c r="F549" s="241" t="s">
        <v>4343</v>
      </c>
      <c r="G549" s="40"/>
      <c r="H549" s="40"/>
      <c r="I549" s="236"/>
      <c r="J549" s="40"/>
      <c r="K549" s="40"/>
      <c r="L549" s="44"/>
      <c r="M549" s="237"/>
      <c r="N549" s="238"/>
      <c r="O549" s="91"/>
      <c r="P549" s="91"/>
      <c r="Q549" s="91"/>
      <c r="R549" s="91"/>
      <c r="S549" s="91"/>
      <c r="T549" s="92"/>
      <c r="U549" s="38"/>
      <c r="V549" s="38"/>
      <c r="W549" s="38"/>
      <c r="X549" s="38"/>
      <c r="Y549" s="38"/>
      <c r="Z549" s="38"/>
      <c r="AA549" s="38"/>
      <c r="AB549" s="38"/>
      <c r="AC549" s="38"/>
      <c r="AD549" s="38"/>
      <c r="AE549" s="38"/>
      <c r="AT549" s="17" t="s">
        <v>274</v>
      </c>
      <c r="AU549" s="17" t="s">
        <v>84</v>
      </c>
    </row>
    <row r="550" s="13" customFormat="1">
      <c r="A550" s="13"/>
      <c r="B550" s="253"/>
      <c r="C550" s="254"/>
      <c r="D550" s="234" t="s">
        <v>276</v>
      </c>
      <c r="E550" s="255" t="s">
        <v>1</v>
      </c>
      <c r="F550" s="256" t="s">
        <v>4344</v>
      </c>
      <c r="G550" s="254"/>
      <c r="H550" s="255" t="s">
        <v>1</v>
      </c>
      <c r="I550" s="257"/>
      <c r="J550" s="254"/>
      <c r="K550" s="254"/>
      <c r="L550" s="258"/>
      <c r="M550" s="259"/>
      <c r="N550" s="260"/>
      <c r="O550" s="260"/>
      <c r="P550" s="260"/>
      <c r="Q550" s="260"/>
      <c r="R550" s="260"/>
      <c r="S550" s="260"/>
      <c r="T550" s="261"/>
      <c r="U550" s="13"/>
      <c r="V550" s="13"/>
      <c r="W550" s="13"/>
      <c r="X550" s="13"/>
      <c r="Y550" s="13"/>
      <c r="Z550" s="13"/>
      <c r="AA550" s="13"/>
      <c r="AB550" s="13"/>
      <c r="AC550" s="13"/>
      <c r="AD550" s="13"/>
      <c r="AE550" s="13"/>
      <c r="AT550" s="262" t="s">
        <v>276</v>
      </c>
      <c r="AU550" s="262" t="s">
        <v>84</v>
      </c>
      <c r="AV550" s="13" t="s">
        <v>84</v>
      </c>
      <c r="AW550" s="13" t="s">
        <v>32</v>
      </c>
      <c r="AX550" s="13" t="s">
        <v>76</v>
      </c>
      <c r="AY550" s="262" t="s">
        <v>251</v>
      </c>
    </row>
    <row r="551" s="12" customFormat="1">
      <c r="A551" s="12"/>
      <c r="B551" s="242"/>
      <c r="C551" s="243"/>
      <c r="D551" s="234" t="s">
        <v>276</v>
      </c>
      <c r="E551" s="244" t="s">
        <v>4345</v>
      </c>
      <c r="F551" s="245" t="s">
        <v>84</v>
      </c>
      <c r="G551" s="243"/>
      <c r="H551" s="246">
        <v>1</v>
      </c>
      <c r="I551" s="247"/>
      <c r="J551" s="243"/>
      <c r="K551" s="243"/>
      <c r="L551" s="248"/>
      <c r="M551" s="249"/>
      <c r="N551" s="250"/>
      <c r="O551" s="250"/>
      <c r="P551" s="250"/>
      <c r="Q551" s="250"/>
      <c r="R551" s="250"/>
      <c r="S551" s="250"/>
      <c r="T551" s="251"/>
      <c r="U551" s="12"/>
      <c r="V551" s="12"/>
      <c r="W551" s="12"/>
      <c r="X551" s="12"/>
      <c r="Y551" s="12"/>
      <c r="Z551" s="12"/>
      <c r="AA551" s="12"/>
      <c r="AB551" s="12"/>
      <c r="AC551" s="12"/>
      <c r="AD551" s="12"/>
      <c r="AE551" s="12"/>
      <c r="AT551" s="252" t="s">
        <v>276</v>
      </c>
      <c r="AU551" s="252" t="s">
        <v>84</v>
      </c>
      <c r="AV551" s="12" t="s">
        <v>86</v>
      </c>
      <c r="AW551" s="12" t="s">
        <v>32</v>
      </c>
      <c r="AX551" s="12" t="s">
        <v>84</v>
      </c>
      <c r="AY551" s="252" t="s">
        <v>251</v>
      </c>
    </row>
    <row r="552" s="2" customFormat="1" ht="24.15" customHeight="1">
      <c r="A552" s="38"/>
      <c r="B552" s="39"/>
      <c r="C552" s="220" t="s">
        <v>1652</v>
      </c>
      <c r="D552" s="220" t="s">
        <v>255</v>
      </c>
      <c r="E552" s="221" t="s">
        <v>4346</v>
      </c>
      <c r="F552" s="222" t="s">
        <v>4347</v>
      </c>
      <c r="G552" s="223" t="s">
        <v>1622</v>
      </c>
      <c r="H552" s="224">
        <v>3</v>
      </c>
      <c r="I552" s="225"/>
      <c r="J552" s="226">
        <f>ROUND(I552*H552,2)</f>
        <v>0</v>
      </c>
      <c r="K552" s="227"/>
      <c r="L552" s="44"/>
      <c r="M552" s="228" t="s">
        <v>1</v>
      </c>
      <c r="N552" s="229" t="s">
        <v>41</v>
      </c>
      <c r="O552" s="91"/>
      <c r="P552" s="230">
        <f>O552*H552</f>
        <v>0</v>
      </c>
      <c r="Q552" s="230">
        <v>0.024240000000000001</v>
      </c>
      <c r="R552" s="230">
        <f>Q552*H552</f>
        <v>0.072720000000000007</v>
      </c>
      <c r="S552" s="230">
        <v>0</v>
      </c>
      <c r="T552" s="231">
        <f>S552*H552</f>
        <v>0</v>
      </c>
      <c r="U552" s="38"/>
      <c r="V552" s="38"/>
      <c r="W552" s="38"/>
      <c r="X552" s="38"/>
      <c r="Y552" s="38"/>
      <c r="Z552" s="38"/>
      <c r="AA552" s="38"/>
      <c r="AB552" s="38"/>
      <c r="AC552" s="38"/>
      <c r="AD552" s="38"/>
      <c r="AE552" s="38"/>
      <c r="AR552" s="232" t="s">
        <v>254</v>
      </c>
      <c r="AT552" s="232" t="s">
        <v>255</v>
      </c>
      <c r="AU552" s="232" t="s">
        <v>84</v>
      </c>
      <c r="AY552" s="17" t="s">
        <v>251</v>
      </c>
      <c r="BE552" s="233">
        <f>IF(N552="základní",J552,0)</f>
        <v>0</v>
      </c>
      <c r="BF552" s="233">
        <f>IF(N552="snížená",J552,0)</f>
        <v>0</v>
      </c>
      <c r="BG552" s="233">
        <f>IF(N552="zákl. přenesená",J552,0)</f>
        <v>0</v>
      </c>
      <c r="BH552" s="233">
        <f>IF(N552="sníž. přenesená",J552,0)</f>
        <v>0</v>
      </c>
      <c r="BI552" s="233">
        <f>IF(N552="nulová",J552,0)</f>
        <v>0</v>
      </c>
      <c r="BJ552" s="17" t="s">
        <v>84</v>
      </c>
      <c r="BK552" s="233">
        <f>ROUND(I552*H552,2)</f>
        <v>0</v>
      </c>
      <c r="BL552" s="17" t="s">
        <v>254</v>
      </c>
      <c r="BM552" s="232" t="s">
        <v>4348</v>
      </c>
    </row>
    <row r="553" s="2" customFormat="1">
      <c r="A553" s="38"/>
      <c r="B553" s="39"/>
      <c r="C553" s="40"/>
      <c r="D553" s="234" t="s">
        <v>260</v>
      </c>
      <c r="E553" s="40"/>
      <c r="F553" s="235" t="s">
        <v>4349</v>
      </c>
      <c r="G553" s="40"/>
      <c r="H553" s="40"/>
      <c r="I553" s="236"/>
      <c r="J553" s="40"/>
      <c r="K553" s="40"/>
      <c r="L553" s="44"/>
      <c r="M553" s="237"/>
      <c r="N553" s="238"/>
      <c r="O553" s="91"/>
      <c r="P553" s="91"/>
      <c r="Q553" s="91"/>
      <c r="R553" s="91"/>
      <c r="S553" s="91"/>
      <c r="T553" s="92"/>
      <c r="U553" s="38"/>
      <c r="V553" s="38"/>
      <c r="W553" s="38"/>
      <c r="X553" s="38"/>
      <c r="Y553" s="38"/>
      <c r="Z553" s="38"/>
      <c r="AA553" s="38"/>
      <c r="AB553" s="38"/>
      <c r="AC553" s="38"/>
      <c r="AD553" s="38"/>
      <c r="AE553" s="38"/>
      <c r="AT553" s="17" t="s">
        <v>260</v>
      </c>
      <c r="AU553" s="17" t="s">
        <v>84</v>
      </c>
    </row>
    <row r="554" s="2" customFormat="1">
      <c r="A554" s="38"/>
      <c r="B554" s="39"/>
      <c r="C554" s="40"/>
      <c r="D554" s="240" t="s">
        <v>274</v>
      </c>
      <c r="E554" s="40"/>
      <c r="F554" s="241" t="s">
        <v>4350</v>
      </c>
      <c r="G554" s="40"/>
      <c r="H554" s="40"/>
      <c r="I554" s="236"/>
      <c r="J554" s="40"/>
      <c r="K554" s="40"/>
      <c r="L554" s="44"/>
      <c r="M554" s="237"/>
      <c r="N554" s="238"/>
      <c r="O554" s="91"/>
      <c r="P554" s="91"/>
      <c r="Q554" s="91"/>
      <c r="R554" s="91"/>
      <c r="S554" s="91"/>
      <c r="T554" s="92"/>
      <c r="U554" s="38"/>
      <c r="V554" s="38"/>
      <c r="W554" s="38"/>
      <c r="X554" s="38"/>
      <c r="Y554" s="38"/>
      <c r="Z554" s="38"/>
      <c r="AA554" s="38"/>
      <c r="AB554" s="38"/>
      <c r="AC554" s="38"/>
      <c r="AD554" s="38"/>
      <c r="AE554" s="38"/>
      <c r="AT554" s="17" t="s">
        <v>274</v>
      </c>
      <c r="AU554" s="17" t="s">
        <v>84</v>
      </c>
    </row>
    <row r="555" s="13" customFormat="1">
      <c r="A555" s="13"/>
      <c r="B555" s="253"/>
      <c r="C555" s="254"/>
      <c r="D555" s="234" t="s">
        <v>276</v>
      </c>
      <c r="E555" s="255" t="s">
        <v>1</v>
      </c>
      <c r="F555" s="256" t="s">
        <v>4351</v>
      </c>
      <c r="G555" s="254"/>
      <c r="H555" s="255" t="s">
        <v>1</v>
      </c>
      <c r="I555" s="257"/>
      <c r="J555" s="254"/>
      <c r="K555" s="254"/>
      <c r="L555" s="258"/>
      <c r="M555" s="259"/>
      <c r="N555" s="260"/>
      <c r="O555" s="260"/>
      <c r="P555" s="260"/>
      <c r="Q555" s="260"/>
      <c r="R555" s="260"/>
      <c r="S555" s="260"/>
      <c r="T555" s="261"/>
      <c r="U555" s="13"/>
      <c r="V555" s="13"/>
      <c r="W555" s="13"/>
      <c r="X555" s="13"/>
      <c r="Y555" s="13"/>
      <c r="Z555" s="13"/>
      <c r="AA555" s="13"/>
      <c r="AB555" s="13"/>
      <c r="AC555" s="13"/>
      <c r="AD555" s="13"/>
      <c r="AE555" s="13"/>
      <c r="AT555" s="262" t="s">
        <v>276</v>
      </c>
      <c r="AU555" s="262" t="s">
        <v>84</v>
      </c>
      <c r="AV555" s="13" t="s">
        <v>84</v>
      </c>
      <c r="AW555" s="13" t="s">
        <v>32</v>
      </c>
      <c r="AX555" s="13" t="s">
        <v>76</v>
      </c>
      <c r="AY555" s="262" t="s">
        <v>251</v>
      </c>
    </row>
    <row r="556" s="12" customFormat="1">
      <c r="A556" s="12"/>
      <c r="B556" s="242"/>
      <c r="C556" s="243"/>
      <c r="D556" s="234" t="s">
        <v>276</v>
      </c>
      <c r="E556" s="244" t="s">
        <v>4352</v>
      </c>
      <c r="F556" s="245" t="s">
        <v>86</v>
      </c>
      <c r="G556" s="243"/>
      <c r="H556" s="246">
        <v>2</v>
      </c>
      <c r="I556" s="247"/>
      <c r="J556" s="243"/>
      <c r="K556" s="243"/>
      <c r="L556" s="248"/>
      <c r="M556" s="249"/>
      <c r="N556" s="250"/>
      <c r="O556" s="250"/>
      <c r="P556" s="250"/>
      <c r="Q556" s="250"/>
      <c r="R556" s="250"/>
      <c r="S556" s="250"/>
      <c r="T556" s="251"/>
      <c r="U556" s="12"/>
      <c r="V556" s="12"/>
      <c r="W556" s="12"/>
      <c r="X556" s="12"/>
      <c r="Y556" s="12"/>
      <c r="Z556" s="12"/>
      <c r="AA556" s="12"/>
      <c r="AB556" s="12"/>
      <c r="AC556" s="12"/>
      <c r="AD556" s="12"/>
      <c r="AE556" s="12"/>
      <c r="AT556" s="252" t="s">
        <v>276</v>
      </c>
      <c r="AU556" s="252" t="s">
        <v>84</v>
      </c>
      <c r="AV556" s="12" t="s">
        <v>86</v>
      </c>
      <c r="AW556" s="12" t="s">
        <v>32</v>
      </c>
      <c r="AX556" s="12" t="s">
        <v>76</v>
      </c>
      <c r="AY556" s="252" t="s">
        <v>251</v>
      </c>
    </row>
    <row r="557" s="13" customFormat="1">
      <c r="A557" s="13"/>
      <c r="B557" s="253"/>
      <c r="C557" s="254"/>
      <c r="D557" s="234" t="s">
        <v>276</v>
      </c>
      <c r="E557" s="255" t="s">
        <v>1</v>
      </c>
      <c r="F557" s="256" t="s">
        <v>4344</v>
      </c>
      <c r="G557" s="254"/>
      <c r="H557" s="255" t="s">
        <v>1</v>
      </c>
      <c r="I557" s="257"/>
      <c r="J557" s="254"/>
      <c r="K557" s="254"/>
      <c r="L557" s="258"/>
      <c r="M557" s="259"/>
      <c r="N557" s="260"/>
      <c r="O557" s="260"/>
      <c r="P557" s="260"/>
      <c r="Q557" s="260"/>
      <c r="R557" s="260"/>
      <c r="S557" s="260"/>
      <c r="T557" s="261"/>
      <c r="U557" s="13"/>
      <c r="V557" s="13"/>
      <c r="W557" s="13"/>
      <c r="X557" s="13"/>
      <c r="Y557" s="13"/>
      <c r="Z557" s="13"/>
      <c r="AA557" s="13"/>
      <c r="AB557" s="13"/>
      <c r="AC557" s="13"/>
      <c r="AD557" s="13"/>
      <c r="AE557" s="13"/>
      <c r="AT557" s="262" t="s">
        <v>276</v>
      </c>
      <c r="AU557" s="262" t="s">
        <v>84</v>
      </c>
      <c r="AV557" s="13" t="s">
        <v>84</v>
      </c>
      <c r="AW557" s="13" t="s">
        <v>32</v>
      </c>
      <c r="AX557" s="13" t="s">
        <v>76</v>
      </c>
      <c r="AY557" s="262" t="s">
        <v>251</v>
      </c>
    </row>
    <row r="558" s="12" customFormat="1">
      <c r="A558" s="12"/>
      <c r="B558" s="242"/>
      <c r="C558" s="243"/>
      <c r="D558" s="234" t="s">
        <v>276</v>
      </c>
      <c r="E558" s="244" t="s">
        <v>3748</v>
      </c>
      <c r="F558" s="245" t="s">
        <v>84</v>
      </c>
      <c r="G558" s="243"/>
      <c r="H558" s="246">
        <v>1</v>
      </c>
      <c r="I558" s="247"/>
      <c r="J558" s="243"/>
      <c r="K558" s="243"/>
      <c r="L558" s="248"/>
      <c r="M558" s="249"/>
      <c r="N558" s="250"/>
      <c r="O558" s="250"/>
      <c r="P558" s="250"/>
      <c r="Q558" s="250"/>
      <c r="R558" s="250"/>
      <c r="S558" s="250"/>
      <c r="T558" s="251"/>
      <c r="U558" s="12"/>
      <c r="V558" s="12"/>
      <c r="W558" s="12"/>
      <c r="X558" s="12"/>
      <c r="Y558" s="12"/>
      <c r="Z558" s="12"/>
      <c r="AA558" s="12"/>
      <c r="AB558" s="12"/>
      <c r="AC558" s="12"/>
      <c r="AD558" s="12"/>
      <c r="AE558" s="12"/>
      <c r="AT558" s="252" t="s">
        <v>276</v>
      </c>
      <c r="AU558" s="252" t="s">
        <v>84</v>
      </c>
      <c r="AV558" s="12" t="s">
        <v>86</v>
      </c>
      <c r="AW558" s="12" t="s">
        <v>32</v>
      </c>
      <c r="AX558" s="12" t="s">
        <v>76</v>
      </c>
      <c r="AY558" s="252" t="s">
        <v>251</v>
      </c>
    </row>
    <row r="559" s="12" customFormat="1">
      <c r="A559" s="12"/>
      <c r="B559" s="242"/>
      <c r="C559" s="243"/>
      <c r="D559" s="234" t="s">
        <v>276</v>
      </c>
      <c r="E559" s="244" t="s">
        <v>4353</v>
      </c>
      <c r="F559" s="245" t="s">
        <v>4354</v>
      </c>
      <c r="G559" s="243"/>
      <c r="H559" s="246">
        <v>3</v>
      </c>
      <c r="I559" s="247"/>
      <c r="J559" s="243"/>
      <c r="K559" s="243"/>
      <c r="L559" s="248"/>
      <c r="M559" s="249"/>
      <c r="N559" s="250"/>
      <c r="O559" s="250"/>
      <c r="P559" s="250"/>
      <c r="Q559" s="250"/>
      <c r="R559" s="250"/>
      <c r="S559" s="250"/>
      <c r="T559" s="251"/>
      <c r="U559" s="12"/>
      <c r="V559" s="12"/>
      <c r="W559" s="12"/>
      <c r="X559" s="12"/>
      <c r="Y559" s="12"/>
      <c r="Z559" s="12"/>
      <c r="AA559" s="12"/>
      <c r="AB559" s="12"/>
      <c r="AC559" s="12"/>
      <c r="AD559" s="12"/>
      <c r="AE559" s="12"/>
      <c r="AT559" s="252" t="s">
        <v>276</v>
      </c>
      <c r="AU559" s="252" t="s">
        <v>84</v>
      </c>
      <c r="AV559" s="12" t="s">
        <v>86</v>
      </c>
      <c r="AW559" s="12" t="s">
        <v>32</v>
      </c>
      <c r="AX559" s="12" t="s">
        <v>84</v>
      </c>
      <c r="AY559" s="252" t="s">
        <v>251</v>
      </c>
    </row>
    <row r="560" s="2" customFormat="1" ht="24.15" customHeight="1">
      <c r="A560" s="38"/>
      <c r="B560" s="39"/>
      <c r="C560" s="220" t="s">
        <v>1656</v>
      </c>
      <c r="D560" s="220" t="s">
        <v>255</v>
      </c>
      <c r="E560" s="221" t="s">
        <v>4355</v>
      </c>
      <c r="F560" s="222" t="s">
        <v>4356</v>
      </c>
      <c r="G560" s="223" t="s">
        <v>1622</v>
      </c>
      <c r="H560" s="224">
        <v>3</v>
      </c>
      <c r="I560" s="225"/>
      <c r="J560" s="226">
        <f>ROUND(I560*H560,2)</f>
        <v>0</v>
      </c>
      <c r="K560" s="227"/>
      <c r="L560" s="44"/>
      <c r="M560" s="228" t="s">
        <v>1</v>
      </c>
      <c r="N560" s="229" t="s">
        <v>41</v>
      </c>
      <c r="O560" s="91"/>
      <c r="P560" s="230">
        <f>O560*H560</f>
        <v>0</v>
      </c>
      <c r="Q560" s="230">
        <v>0</v>
      </c>
      <c r="R560" s="230">
        <f>Q560*H560</f>
        <v>0</v>
      </c>
      <c r="S560" s="230">
        <v>0</v>
      </c>
      <c r="T560" s="231">
        <f>S560*H560</f>
        <v>0</v>
      </c>
      <c r="U560" s="38"/>
      <c r="V560" s="38"/>
      <c r="W560" s="38"/>
      <c r="X560" s="38"/>
      <c r="Y560" s="38"/>
      <c r="Z560" s="38"/>
      <c r="AA560" s="38"/>
      <c r="AB560" s="38"/>
      <c r="AC560" s="38"/>
      <c r="AD560" s="38"/>
      <c r="AE560" s="38"/>
      <c r="AR560" s="232" t="s">
        <v>254</v>
      </c>
      <c r="AT560" s="232" t="s">
        <v>255</v>
      </c>
      <c r="AU560" s="232" t="s">
        <v>84</v>
      </c>
      <c r="AY560" s="17" t="s">
        <v>251</v>
      </c>
      <c r="BE560" s="233">
        <f>IF(N560="základní",J560,0)</f>
        <v>0</v>
      </c>
      <c r="BF560" s="233">
        <f>IF(N560="snížená",J560,0)</f>
        <v>0</v>
      </c>
      <c r="BG560" s="233">
        <f>IF(N560="zákl. přenesená",J560,0)</f>
        <v>0</v>
      </c>
      <c r="BH560" s="233">
        <f>IF(N560="sníž. přenesená",J560,0)</f>
        <v>0</v>
      </c>
      <c r="BI560" s="233">
        <f>IF(N560="nulová",J560,0)</f>
        <v>0</v>
      </c>
      <c r="BJ560" s="17" t="s">
        <v>84</v>
      </c>
      <c r="BK560" s="233">
        <f>ROUND(I560*H560,2)</f>
        <v>0</v>
      </c>
      <c r="BL560" s="17" t="s">
        <v>254</v>
      </c>
      <c r="BM560" s="232" t="s">
        <v>4357</v>
      </c>
    </row>
    <row r="561" s="2" customFormat="1">
      <c r="A561" s="38"/>
      <c r="B561" s="39"/>
      <c r="C561" s="40"/>
      <c r="D561" s="234" t="s">
        <v>260</v>
      </c>
      <c r="E561" s="40"/>
      <c r="F561" s="235" t="s">
        <v>4358</v>
      </c>
      <c r="G561" s="40"/>
      <c r="H561" s="40"/>
      <c r="I561" s="236"/>
      <c r="J561" s="40"/>
      <c r="K561" s="40"/>
      <c r="L561" s="44"/>
      <c r="M561" s="237"/>
      <c r="N561" s="238"/>
      <c r="O561" s="91"/>
      <c r="P561" s="91"/>
      <c r="Q561" s="91"/>
      <c r="R561" s="91"/>
      <c r="S561" s="91"/>
      <c r="T561" s="92"/>
      <c r="U561" s="38"/>
      <c r="V561" s="38"/>
      <c r="W561" s="38"/>
      <c r="X561" s="38"/>
      <c r="Y561" s="38"/>
      <c r="Z561" s="38"/>
      <c r="AA561" s="38"/>
      <c r="AB561" s="38"/>
      <c r="AC561" s="38"/>
      <c r="AD561" s="38"/>
      <c r="AE561" s="38"/>
      <c r="AT561" s="17" t="s">
        <v>260</v>
      </c>
      <c r="AU561" s="17" t="s">
        <v>84</v>
      </c>
    </row>
    <row r="562" s="2" customFormat="1">
      <c r="A562" s="38"/>
      <c r="B562" s="39"/>
      <c r="C562" s="40"/>
      <c r="D562" s="240" t="s">
        <v>274</v>
      </c>
      <c r="E562" s="40"/>
      <c r="F562" s="241" t="s">
        <v>4359</v>
      </c>
      <c r="G562" s="40"/>
      <c r="H562" s="40"/>
      <c r="I562" s="236"/>
      <c r="J562" s="40"/>
      <c r="K562" s="40"/>
      <c r="L562" s="44"/>
      <c r="M562" s="237"/>
      <c r="N562" s="238"/>
      <c r="O562" s="91"/>
      <c r="P562" s="91"/>
      <c r="Q562" s="91"/>
      <c r="R562" s="91"/>
      <c r="S562" s="91"/>
      <c r="T562" s="92"/>
      <c r="U562" s="38"/>
      <c r="V562" s="38"/>
      <c r="W562" s="38"/>
      <c r="X562" s="38"/>
      <c r="Y562" s="38"/>
      <c r="Z562" s="38"/>
      <c r="AA562" s="38"/>
      <c r="AB562" s="38"/>
      <c r="AC562" s="38"/>
      <c r="AD562" s="38"/>
      <c r="AE562" s="38"/>
      <c r="AT562" s="17" t="s">
        <v>274</v>
      </c>
      <c r="AU562" s="17" t="s">
        <v>84</v>
      </c>
    </row>
    <row r="563" s="13" customFormat="1">
      <c r="A563" s="13"/>
      <c r="B563" s="253"/>
      <c r="C563" s="254"/>
      <c r="D563" s="234" t="s">
        <v>276</v>
      </c>
      <c r="E563" s="255" t="s">
        <v>1</v>
      </c>
      <c r="F563" s="256" t="s">
        <v>4351</v>
      </c>
      <c r="G563" s="254"/>
      <c r="H563" s="255" t="s">
        <v>1</v>
      </c>
      <c r="I563" s="257"/>
      <c r="J563" s="254"/>
      <c r="K563" s="254"/>
      <c r="L563" s="258"/>
      <c r="M563" s="259"/>
      <c r="N563" s="260"/>
      <c r="O563" s="260"/>
      <c r="P563" s="260"/>
      <c r="Q563" s="260"/>
      <c r="R563" s="260"/>
      <c r="S563" s="260"/>
      <c r="T563" s="261"/>
      <c r="U563" s="13"/>
      <c r="V563" s="13"/>
      <c r="W563" s="13"/>
      <c r="X563" s="13"/>
      <c r="Y563" s="13"/>
      <c r="Z563" s="13"/>
      <c r="AA563" s="13"/>
      <c r="AB563" s="13"/>
      <c r="AC563" s="13"/>
      <c r="AD563" s="13"/>
      <c r="AE563" s="13"/>
      <c r="AT563" s="262" t="s">
        <v>276</v>
      </c>
      <c r="AU563" s="262" t="s">
        <v>84</v>
      </c>
      <c r="AV563" s="13" t="s">
        <v>84</v>
      </c>
      <c r="AW563" s="13" t="s">
        <v>32</v>
      </c>
      <c r="AX563" s="13" t="s">
        <v>76</v>
      </c>
      <c r="AY563" s="262" t="s">
        <v>251</v>
      </c>
    </row>
    <row r="564" s="12" customFormat="1">
      <c r="A564" s="12"/>
      <c r="B564" s="242"/>
      <c r="C564" s="243"/>
      <c r="D564" s="234" t="s">
        <v>276</v>
      </c>
      <c r="E564" s="244" t="s">
        <v>4360</v>
      </c>
      <c r="F564" s="245" t="s">
        <v>86</v>
      </c>
      <c r="G564" s="243"/>
      <c r="H564" s="246">
        <v>2</v>
      </c>
      <c r="I564" s="247"/>
      <c r="J564" s="243"/>
      <c r="K564" s="243"/>
      <c r="L564" s="248"/>
      <c r="M564" s="249"/>
      <c r="N564" s="250"/>
      <c r="O564" s="250"/>
      <c r="P564" s="250"/>
      <c r="Q564" s="250"/>
      <c r="R564" s="250"/>
      <c r="S564" s="250"/>
      <c r="T564" s="251"/>
      <c r="U564" s="12"/>
      <c r="V564" s="12"/>
      <c r="W564" s="12"/>
      <c r="X564" s="12"/>
      <c r="Y564" s="12"/>
      <c r="Z564" s="12"/>
      <c r="AA564" s="12"/>
      <c r="AB564" s="12"/>
      <c r="AC564" s="12"/>
      <c r="AD564" s="12"/>
      <c r="AE564" s="12"/>
      <c r="AT564" s="252" t="s">
        <v>276</v>
      </c>
      <c r="AU564" s="252" t="s">
        <v>84</v>
      </c>
      <c r="AV564" s="12" t="s">
        <v>86</v>
      </c>
      <c r="AW564" s="12" t="s">
        <v>32</v>
      </c>
      <c r="AX564" s="12" t="s">
        <v>76</v>
      </c>
      <c r="AY564" s="252" t="s">
        <v>251</v>
      </c>
    </row>
    <row r="565" s="13" customFormat="1">
      <c r="A565" s="13"/>
      <c r="B565" s="253"/>
      <c r="C565" s="254"/>
      <c r="D565" s="234" t="s">
        <v>276</v>
      </c>
      <c r="E565" s="255" t="s">
        <v>1</v>
      </c>
      <c r="F565" s="256" t="s">
        <v>4344</v>
      </c>
      <c r="G565" s="254"/>
      <c r="H565" s="255" t="s">
        <v>1</v>
      </c>
      <c r="I565" s="257"/>
      <c r="J565" s="254"/>
      <c r="K565" s="254"/>
      <c r="L565" s="258"/>
      <c r="M565" s="259"/>
      <c r="N565" s="260"/>
      <c r="O565" s="260"/>
      <c r="P565" s="260"/>
      <c r="Q565" s="260"/>
      <c r="R565" s="260"/>
      <c r="S565" s="260"/>
      <c r="T565" s="261"/>
      <c r="U565" s="13"/>
      <c r="V565" s="13"/>
      <c r="W565" s="13"/>
      <c r="X565" s="13"/>
      <c r="Y565" s="13"/>
      <c r="Z565" s="13"/>
      <c r="AA565" s="13"/>
      <c r="AB565" s="13"/>
      <c r="AC565" s="13"/>
      <c r="AD565" s="13"/>
      <c r="AE565" s="13"/>
      <c r="AT565" s="262" t="s">
        <v>276</v>
      </c>
      <c r="AU565" s="262" t="s">
        <v>84</v>
      </c>
      <c r="AV565" s="13" t="s">
        <v>84</v>
      </c>
      <c r="AW565" s="13" t="s">
        <v>32</v>
      </c>
      <c r="AX565" s="13" t="s">
        <v>76</v>
      </c>
      <c r="AY565" s="262" t="s">
        <v>251</v>
      </c>
    </row>
    <row r="566" s="12" customFormat="1">
      <c r="A566" s="12"/>
      <c r="B566" s="242"/>
      <c r="C566" s="243"/>
      <c r="D566" s="234" t="s">
        <v>276</v>
      </c>
      <c r="E566" s="244" t="s">
        <v>3749</v>
      </c>
      <c r="F566" s="245" t="s">
        <v>84</v>
      </c>
      <c r="G566" s="243"/>
      <c r="H566" s="246">
        <v>1</v>
      </c>
      <c r="I566" s="247"/>
      <c r="J566" s="243"/>
      <c r="K566" s="243"/>
      <c r="L566" s="248"/>
      <c r="M566" s="249"/>
      <c r="N566" s="250"/>
      <c r="O566" s="250"/>
      <c r="P566" s="250"/>
      <c r="Q566" s="250"/>
      <c r="R566" s="250"/>
      <c r="S566" s="250"/>
      <c r="T566" s="251"/>
      <c r="U566" s="12"/>
      <c r="V566" s="12"/>
      <c r="W566" s="12"/>
      <c r="X566" s="12"/>
      <c r="Y566" s="12"/>
      <c r="Z566" s="12"/>
      <c r="AA566" s="12"/>
      <c r="AB566" s="12"/>
      <c r="AC566" s="12"/>
      <c r="AD566" s="12"/>
      <c r="AE566" s="12"/>
      <c r="AT566" s="252" t="s">
        <v>276</v>
      </c>
      <c r="AU566" s="252" t="s">
        <v>84</v>
      </c>
      <c r="AV566" s="12" t="s">
        <v>86</v>
      </c>
      <c r="AW566" s="12" t="s">
        <v>32</v>
      </c>
      <c r="AX566" s="12" t="s">
        <v>76</v>
      </c>
      <c r="AY566" s="252" t="s">
        <v>251</v>
      </c>
    </row>
    <row r="567" s="12" customFormat="1">
      <c r="A567" s="12"/>
      <c r="B567" s="242"/>
      <c r="C567" s="243"/>
      <c r="D567" s="234" t="s">
        <v>276</v>
      </c>
      <c r="E567" s="244" t="s">
        <v>4361</v>
      </c>
      <c r="F567" s="245" t="s">
        <v>4362</v>
      </c>
      <c r="G567" s="243"/>
      <c r="H567" s="246">
        <v>3</v>
      </c>
      <c r="I567" s="247"/>
      <c r="J567" s="243"/>
      <c r="K567" s="243"/>
      <c r="L567" s="248"/>
      <c r="M567" s="249"/>
      <c r="N567" s="250"/>
      <c r="O567" s="250"/>
      <c r="P567" s="250"/>
      <c r="Q567" s="250"/>
      <c r="R567" s="250"/>
      <c r="S567" s="250"/>
      <c r="T567" s="251"/>
      <c r="U567" s="12"/>
      <c r="V567" s="12"/>
      <c r="W567" s="12"/>
      <c r="X567" s="12"/>
      <c r="Y567" s="12"/>
      <c r="Z567" s="12"/>
      <c r="AA567" s="12"/>
      <c r="AB567" s="12"/>
      <c r="AC567" s="12"/>
      <c r="AD567" s="12"/>
      <c r="AE567" s="12"/>
      <c r="AT567" s="252" t="s">
        <v>276</v>
      </c>
      <c r="AU567" s="252" t="s">
        <v>84</v>
      </c>
      <c r="AV567" s="12" t="s">
        <v>86</v>
      </c>
      <c r="AW567" s="12" t="s">
        <v>32</v>
      </c>
      <c r="AX567" s="12" t="s">
        <v>84</v>
      </c>
      <c r="AY567" s="252" t="s">
        <v>251</v>
      </c>
    </row>
    <row r="568" s="2" customFormat="1" ht="33" customHeight="1">
      <c r="A568" s="38"/>
      <c r="B568" s="39"/>
      <c r="C568" s="220" t="s">
        <v>1661</v>
      </c>
      <c r="D568" s="220" t="s">
        <v>255</v>
      </c>
      <c r="E568" s="221" t="s">
        <v>4363</v>
      </c>
      <c r="F568" s="222" t="s">
        <v>4364</v>
      </c>
      <c r="G568" s="223" t="s">
        <v>1622</v>
      </c>
      <c r="H568" s="224">
        <v>1</v>
      </c>
      <c r="I568" s="225"/>
      <c r="J568" s="226">
        <f>ROUND(I568*H568,2)</f>
        <v>0</v>
      </c>
      <c r="K568" s="227"/>
      <c r="L568" s="44"/>
      <c r="M568" s="228" t="s">
        <v>1</v>
      </c>
      <c r="N568" s="229" t="s">
        <v>41</v>
      </c>
      <c r="O568" s="91"/>
      <c r="P568" s="230">
        <f>O568*H568</f>
        <v>0</v>
      </c>
      <c r="Q568" s="230">
        <v>0.2838</v>
      </c>
      <c r="R568" s="230">
        <f>Q568*H568</f>
        <v>0.2838</v>
      </c>
      <c r="S568" s="230">
        <v>0</v>
      </c>
      <c r="T568" s="231">
        <f>S568*H568</f>
        <v>0</v>
      </c>
      <c r="U568" s="38"/>
      <c r="V568" s="38"/>
      <c r="W568" s="38"/>
      <c r="X568" s="38"/>
      <c r="Y568" s="38"/>
      <c r="Z568" s="38"/>
      <c r="AA568" s="38"/>
      <c r="AB568" s="38"/>
      <c r="AC568" s="38"/>
      <c r="AD568" s="38"/>
      <c r="AE568" s="38"/>
      <c r="AR568" s="232" t="s">
        <v>254</v>
      </c>
      <c r="AT568" s="232" t="s">
        <v>255</v>
      </c>
      <c r="AU568" s="232" t="s">
        <v>84</v>
      </c>
      <c r="AY568" s="17" t="s">
        <v>251</v>
      </c>
      <c r="BE568" s="233">
        <f>IF(N568="základní",J568,0)</f>
        <v>0</v>
      </c>
      <c r="BF568" s="233">
        <f>IF(N568="snížená",J568,0)</f>
        <v>0</v>
      </c>
      <c r="BG568" s="233">
        <f>IF(N568="zákl. přenesená",J568,0)</f>
        <v>0</v>
      </c>
      <c r="BH568" s="233">
        <f>IF(N568="sníž. přenesená",J568,0)</f>
        <v>0</v>
      </c>
      <c r="BI568" s="233">
        <f>IF(N568="nulová",J568,0)</f>
        <v>0</v>
      </c>
      <c r="BJ568" s="17" t="s">
        <v>84</v>
      </c>
      <c r="BK568" s="233">
        <f>ROUND(I568*H568,2)</f>
        <v>0</v>
      </c>
      <c r="BL568" s="17" t="s">
        <v>254</v>
      </c>
      <c r="BM568" s="232" t="s">
        <v>4365</v>
      </c>
    </row>
    <row r="569" s="2" customFormat="1">
      <c r="A569" s="38"/>
      <c r="B569" s="39"/>
      <c r="C569" s="40"/>
      <c r="D569" s="234" t="s">
        <v>260</v>
      </c>
      <c r="E569" s="40"/>
      <c r="F569" s="235" t="s">
        <v>4366</v>
      </c>
      <c r="G569" s="40"/>
      <c r="H569" s="40"/>
      <c r="I569" s="236"/>
      <c r="J569" s="40"/>
      <c r="K569" s="40"/>
      <c r="L569" s="44"/>
      <c r="M569" s="237"/>
      <c r="N569" s="238"/>
      <c r="O569" s="91"/>
      <c r="P569" s="91"/>
      <c r="Q569" s="91"/>
      <c r="R569" s="91"/>
      <c r="S569" s="91"/>
      <c r="T569" s="92"/>
      <c r="U569" s="38"/>
      <c r="V569" s="38"/>
      <c r="W569" s="38"/>
      <c r="X569" s="38"/>
      <c r="Y569" s="38"/>
      <c r="Z569" s="38"/>
      <c r="AA569" s="38"/>
      <c r="AB569" s="38"/>
      <c r="AC569" s="38"/>
      <c r="AD569" s="38"/>
      <c r="AE569" s="38"/>
      <c r="AT569" s="17" t="s">
        <v>260</v>
      </c>
      <c r="AU569" s="17" t="s">
        <v>84</v>
      </c>
    </row>
    <row r="570" s="2" customFormat="1">
      <c r="A570" s="38"/>
      <c r="B570" s="39"/>
      <c r="C570" s="40"/>
      <c r="D570" s="240" t="s">
        <v>274</v>
      </c>
      <c r="E570" s="40"/>
      <c r="F570" s="241" t="s">
        <v>4367</v>
      </c>
      <c r="G570" s="40"/>
      <c r="H570" s="40"/>
      <c r="I570" s="236"/>
      <c r="J570" s="40"/>
      <c r="K570" s="40"/>
      <c r="L570" s="44"/>
      <c r="M570" s="237"/>
      <c r="N570" s="238"/>
      <c r="O570" s="91"/>
      <c r="P570" s="91"/>
      <c r="Q570" s="91"/>
      <c r="R570" s="91"/>
      <c r="S570" s="91"/>
      <c r="T570" s="92"/>
      <c r="U570" s="38"/>
      <c r="V570" s="38"/>
      <c r="W570" s="38"/>
      <c r="X570" s="38"/>
      <c r="Y570" s="38"/>
      <c r="Z570" s="38"/>
      <c r="AA570" s="38"/>
      <c r="AB570" s="38"/>
      <c r="AC570" s="38"/>
      <c r="AD570" s="38"/>
      <c r="AE570" s="38"/>
      <c r="AT570" s="17" t="s">
        <v>274</v>
      </c>
      <c r="AU570" s="17" t="s">
        <v>84</v>
      </c>
    </row>
    <row r="571" s="13" customFormat="1">
      <c r="A571" s="13"/>
      <c r="B571" s="253"/>
      <c r="C571" s="254"/>
      <c r="D571" s="234" t="s">
        <v>276</v>
      </c>
      <c r="E571" s="255" t="s">
        <v>1</v>
      </c>
      <c r="F571" s="256" t="s">
        <v>4344</v>
      </c>
      <c r="G571" s="254"/>
      <c r="H571" s="255" t="s">
        <v>1</v>
      </c>
      <c r="I571" s="257"/>
      <c r="J571" s="254"/>
      <c r="K571" s="254"/>
      <c r="L571" s="258"/>
      <c r="M571" s="259"/>
      <c r="N571" s="260"/>
      <c r="O571" s="260"/>
      <c r="P571" s="260"/>
      <c r="Q571" s="260"/>
      <c r="R571" s="260"/>
      <c r="S571" s="260"/>
      <c r="T571" s="261"/>
      <c r="U571" s="13"/>
      <c r="V571" s="13"/>
      <c r="W571" s="13"/>
      <c r="X571" s="13"/>
      <c r="Y571" s="13"/>
      <c r="Z571" s="13"/>
      <c r="AA571" s="13"/>
      <c r="AB571" s="13"/>
      <c r="AC571" s="13"/>
      <c r="AD571" s="13"/>
      <c r="AE571" s="13"/>
      <c r="AT571" s="262" t="s">
        <v>276</v>
      </c>
      <c r="AU571" s="262" t="s">
        <v>84</v>
      </c>
      <c r="AV571" s="13" t="s">
        <v>84</v>
      </c>
      <c r="AW571" s="13" t="s">
        <v>32</v>
      </c>
      <c r="AX571" s="13" t="s">
        <v>76</v>
      </c>
      <c r="AY571" s="262" t="s">
        <v>251</v>
      </c>
    </row>
    <row r="572" s="12" customFormat="1">
      <c r="A572" s="12"/>
      <c r="B572" s="242"/>
      <c r="C572" s="243"/>
      <c r="D572" s="234" t="s">
        <v>276</v>
      </c>
      <c r="E572" s="244" t="s">
        <v>4368</v>
      </c>
      <c r="F572" s="245" t="s">
        <v>84</v>
      </c>
      <c r="G572" s="243"/>
      <c r="H572" s="246">
        <v>1</v>
      </c>
      <c r="I572" s="247"/>
      <c r="J572" s="243"/>
      <c r="K572" s="243"/>
      <c r="L572" s="248"/>
      <c r="M572" s="249"/>
      <c r="N572" s="250"/>
      <c r="O572" s="250"/>
      <c r="P572" s="250"/>
      <c r="Q572" s="250"/>
      <c r="R572" s="250"/>
      <c r="S572" s="250"/>
      <c r="T572" s="251"/>
      <c r="U572" s="12"/>
      <c r="V572" s="12"/>
      <c r="W572" s="12"/>
      <c r="X572" s="12"/>
      <c r="Y572" s="12"/>
      <c r="Z572" s="12"/>
      <c r="AA572" s="12"/>
      <c r="AB572" s="12"/>
      <c r="AC572" s="12"/>
      <c r="AD572" s="12"/>
      <c r="AE572" s="12"/>
      <c r="AT572" s="252" t="s">
        <v>276</v>
      </c>
      <c r="AU572" s="252" t="s">
        <v>84</v>
      </c>
      <c r="AV572" s="12" t="s">
        <v>86</v>
      </c>
      <c r="AW572" s="12" t="s">
        <v>32</v>
      </c>
      <c r="AX572" s="12" t="s">
        <v>84</v>
      </c>
      <c r="AY572" s="252" t="s">
        <v>251</v>
      </c>
    </row>
    <row r="573" s="2" customFormat="1" ht="33" customHeight="1">
      <c r="A573" s="38"/>
      <c r="B573" s="39"/>
      <c r="C573" s="220" t="s">
        <v>1666</v>
      </c>
      <c r="D573" s="220" t="s">
        <v>255</v>
      </c>
      <c r="E573" s="221" t="s">
        <v>4369</v>
      </c>
      <c r="F573" s="222" t="s">
        <v>4370</v>
      </c>
      <c r="G573" s="223" t="s">
        <v>1622</v>
      </c>
      <c r="H573" s="224">
        <v>2</v>
      </c>
      <c r="I573" s="225"/>
      <c r="J573" s="226">
        <f>ROUND(I573*H573,2)</f>
        <v>0</v>
      </c>
      <c r="K573" s="227"/>
      <c r="L573" s="44"/>
      <c r="M573" s="228" t="s">
        <v>1</v>
      </c>
      <c r="N573" s="229" t="s">
        <v>41</v>
      </c>
      <c r="O573" s="91"/>
      <c r="P573" s="230">
        <f>O573*H573</f>
        <v>0</v>
      </c>
      <c r="Q573" s="230">
        <v>0.42115999999999998</v>
      </c>
      <c r="R573" s="230">
        <f>Q573*H573</f>
        <v>0.84231999999999996</v>
      </c>
      <c r="S573" s="230">
        <v>0</v>
      </c>
      <c r="T573" s="231">
        <f>S573*H573</f>
        <v>0</v>
      </c>
      <c r="U573" s="38"/>
      <c r="V573" s="38"/>
      <c r="W573" s="38"/>
      <c r="X573" s="38"/>
      <c r="Y573" s="38"/>
      <c r="Z573" s="38"/>
      <c r="AA573" s="38"/>
      <c r="AB573" s="38"/>
      <c r="AC573" s="38"/>
      <c r="AD573" s="38"/>
      <c r="AE573" s="38"/>
      <c r="AR573" s="232" t="s">
        <v>254</v>
      </c>
      <c r="AT573" s="232" t="s">
        <v>255</v>
      </c>
      <c r="AU573" s="232" t="s">
        <v>84</v>
      </c>
      <c r="AY573" s="17" t="s">
        <v>251</v>
      </c>
      <c r="BE573" s="233">
        <f>IF(N573="základní",J573,0)</f>
        <v>0</v>
      </c>
      <c r="BF573" s="233">
        <f>IF(N573="snížená",J573,0)</f>
        <v>0</v>
      </c>
      <c r="BG573" s="233">
        <f>IF(N573="zákl. přenesená",J573,0)</f>
        <v>0</v>
      </c>
      <c r="BH573" s="233">
        <f>IF(N573="sníž. přenesená",J573,0)</f>
        <v>0</v>
      </c>
      <c r="BI573" s="233">
        <f>IF(N573="nulová",J573,0)</f>
        <v>0</v>
      </c>
      <c r="BJ573" s="17" t="s">
        <v>84</v>
      </c>
      <c r="BK573" s="233">
        <f>ROUND(I573*H573,2)</f>
        <v>0</v>
      </c>
      <c r="BL573" s="17" t="s">
        <v>254</v>
      </c>
      <c r="BM573" s="232" t="s">
        <v>4371</v>
      </c>
    </row>
    <row r="574" s="2" customFormat="1">
      <c r="A574" s="38"/>
      <c r="B574" s="39"/>
      <c r="C574" s="40"/>
      <c r="D574" s="234" t="s">
        <v>260</v>
      </c>
      <c r="E574" s="40"/>
      <c r="F574" s="235" t="s">
        <v>4372</v>
      </c>
      <c r="G574" s="40"/>
      <c r="H574" s="40"/>
      <c r="I574" s="236"/>
      <c r="J574" s="40"/>
      <c r="K574" s="40"/>
      <c r="L574" s="44"/>
      <c r="M574" s="237"/>
      <c r="N574" s="238"/>
      <c r="O574" s="91"/>
      <c r="P574" s="91"/>
      <c r="Q574" s="91"/>
      <c r="R574" s="91"/>
      <c r="S574" s="91"/>
      <c r="T574" s="92"/>
      <c r="U574" s="38"/>
      <c r="V574" s="38"/>
      <c r="W574" s="38"/>
      <c r="X574" s="38"/>
      <c r="Y574" s="38"/>
      <c r="Z574" s="38"/>
      <c r="AA574" s="38"/>
      <c r="AB574" s="38"/>
      <c r="AC574" s="38"/>
      <c r="AD574" s="38"/>
      <c r="AE574" s="38"/>
      <c r="AT574" s="17" t="s">
        <v>260</v>
      </c>
      <c r="AU574" s="17" t="s">
        <v>84</v>
      </c>
    </row>
    <row r="575" s="2" customFormat="1">
      <c r="A575" s="38"/>
      <c r="B575" s="39"/>
      <c r="C575" s="40"/>
      <c r="D575" s="240" t="s">
        <v>274</v>
      </c>
      <c r="E575" s="40"/>
      <c r="F575" s="241" t="s">
        <v>4373</v>
      </c>
      <c r="G575" s="40"/>
      <c r="H575" s="40"/>
      <c r="I575" s="236"/>
      <c r="J575" s="40"/>
      <c r="K575" s="40"/>
      <c r="L575" s="44"/>
      <c r="M575" s="237"/>
      <c r="N575" s="238"/>
      <c r="O575" s="91"/>
      <c r="P575" s="91"/>
      <c r="Q575" s="91"/>
      <c r="R575" s="91"/>
      <c r="S575" s="91"/>
      <c r="T575" s="92"/>
      <c r="U575" s="38"/>
      <c r="V575" s="38"/>
      <c r="W575" s="38"/>
      <c r="X575" s="38"/>
      <c r="Y575" s="38"/>
      <c r="Z575" s="38"/>
      <c r="AA575" s="38"/>
      <c r="AB575" s="38"/>
      <c r="AC575" s="38"/>
      <c r="AD575" s="38"/>
      <c r="AE575" s="38"/>
      <c r="AT575" s="17" t="s">
        <v>274</v>
      </c>
      <c r="AU575" s="17" t="s">
        <v>84</v>
      </c>
    </row>
    <row r="576" s="13" customFormat="1">
      <c r="A576" s="13"/>
      <c r="B576" s="253"/>
      <c r="C576" s="254"/>
      <c r="D576" s="234" t="s">
        <v>276</v>
      </c>
      <c r="E576" s="255" t="s">
        <v>1</v>
      </c>
      <c r="F576" s="256" t="s">
        <v>4351</v>
      </c>
      <c r="G576" s="254"/>
      <c r="H576" s="255" t="s">
        <v>1</v>
      </c>
      <c r="I576" s="257"/>
      <c r="J576" s="254"/>
      <c r="K576" s="254"/>
      <c r="L576" s="258"/>
      <c r="M576" s="259"/>
      <c r="N576" s="260"/>
      <c r="O576" s="260"/>
      <c r="P576" s="260"/>
      <c r="Q576" s="260"/>
      <c r="R576" s="260"/>
      <c r="S576" s="260"/>
      <c r="T576" s="261"/>
      <c r="U576" s="13"/>
      <c r="V576" s="13"/>
      <c r="W576" s="13"/>
      <c r="X576" s="13"/>
      <c r="Y576" s="13"/>
      <c r="Z576" s="13"/>
      <c r="AA576" s="13"/>
      <c r="AB576" s="13"/>
      <c r="AC576" s="13"/>
      <c r="AD576" s="13"/>
      <c r="AE576" s="13"/>
      <c r="AT576" s="262" t="s">
        <v>276</v>
      </c>
      <c r="AU576" s="262" t="s">
        <v>84</v>
      </c>
      <c r="AV576" s="13" t="s">
        <v>84</v>
      </c>
      <c r="AW576" s="13" t="s">
        <v>32</v>
      </c>
      <c r="AX576" s="13" t="s">
        <v>76</v>
      </c>
      <c r="AY576" s="262" t="s">
        <v>251</v>
      </c>
    </row>
    <row r="577" s="12" customFormat="1">
      <c r="A577" s="12"/>
      <c r="B577" s="242"/>
      <c r="C577" s="243"/>
      <c r="D577" s="234" t="s">
        <v>276</v>
      </c>
      <c r="E577" s="244" t="s">
        <v>4374</v>
      </c>
      <c r="F577" s="245" t="s">
        <v>86</v>
      </c>
      <c r="G577" s="243"/>
      <c r="H577" s="246">
        <v>2</v>
      </c>
      <c r="I577" s="247"/>
      <c r="J577" s="243"/>
      <c r="K577" s="243"/>
      <c r="L577" s="248"/>
      <c r="M577" s="249"/>
      <c r="N577" s="250"/>
      <c r="O577" s="250"/>
      <c r="P577" s="250"/>
      <c r="Q577" s="250"/>
      <c r="R577" s="250"/>
      <c r="S577" s="250"/>
      <c r="T577" s="251"/>
      <c r="U577" s="12"/>
      <c r="V577" s="12"/>
      <c r="W577" s="12"/>
      <c r="X577" s="12"/>
      <c r="Y577" s="12"/>
      <c r="Z577" s="12"/>
      <c r="AA577" s="12"/>
      <c r="AB577" s="12"/>
      <c r="AC577" s="12"/>
      <c r="AD577" s="12"/>
      <c r="AE577" s="12"/>
      <c r="AT577" s="252" t="s">
        <v>276</v>
      </c>
      <c r="AU577" s="252" t="s">
        <v>84</v>
      </c>
      <c r="AV577" s="12" t="s">
        <v>86</v>
      </c>
      <c r="AW577" s="12" t="s">
        <v>32</v>
      </c>
      <c r="AX577" s="12" t="s">
        <v>84</v>
      </c>
      <c r="AY577" s="252" t="s">
        <v>251</v>
      </c>
    </row>
    <row r="578" s="2" customFormat="1" ht="37.8" customHeight="1">
      <c r="A578" s="38"/>
      <c r="B578" s="39"/>
      <c r="C578" s="220" t="s">
        <v>1671</v>
      </c>
      <c r="D578" s="220" t="s">
        <v>255</v>
      </c>
      <c r="E578" s="221" t="s">
        <v>4375</v>
      </c>
      <c r="F578" s="222" t="s">
        <v>4376</v>
      </c>
      <c r="G578" s="223" t="s">
        <v>1622</v>
      </c>
      <c r="H578" s="224">
        <v>5</v>
      </c>
      <c r="I578" s="225"/>
      <c r="J578" s="226">
        <f>ROUND(I578*H578,2)</f>
        <v>0</v>
      </c>
      <c r="K578" s="227"/>
      <c r="L578" s="44"/>
      <c r="M578" s="228" t="s">
        <v>1</v>
      </c>
      <c r="N578" s="229" t="s">
        <v>41</v>
      </c>
      <c r="O578" s="91"/>
      <c r="P578" s="230">
        <f>O578*H578</f>
        <v>0</v>
      </c>
      <c r="Q578" s="230">
        <v>0.089999999999999997</v>
      </c>
      <c r="R578" s="230">
        <f>Q578*H578</f>
        <v>0.44999999999999996</v>
      </c>
      <c r="S578" s="230">
        <v>0</v>
      </c>
      <c r="T578" s="231">
        <f>S578*H578</f>
        <v>0</v>
      </c>
      <c r="U578" s="38"/>
      <c r="V578" s="38"/>
      <c r="W578" s="38"/>
      <c r="X578" s="38"/>
      <c r="Y578" s="38"/>
      <c r="Z578" s="38"/>
      <c r="AA578" s="38"/>
      <c r="AB578" s="38"/>
      <c r="AC578" s="38"/>
      <c r="AD578" s="38"/>
      <c r="AE578" s="38"/>
      <c r="AR578" s="232" t="s">
        <v>254</v>
      </c>
      <c r="AT578" s="232" t="s">
        <v>255</v>
      </c>
      <c r="AU578" s="232" t="s">
        <v>84</v>
      </c>
      <c r="AY578" s="17" t="s">
        <v>251</v>
      </c>
      <c r="BE578" s="233">
        <f>IF(N578="základní",J578,0)</f>
        <v>0</v>
      </c>
      <c r="BF578" s="233">
        <f>IF(N578="snížená",J578,0)</f>
        <v>0</v>
      </c>
      <c r="BG578" s="233">
        <f>IF(N578="zákl. přenesená",J578,0)</f>
        <v>0</v>
      </c>
      <c r="BH578" s="233">
        <f>IF(N578="sníž. přenesená",J578,0)</f>
        <v>0</v>
      </c>
      <c r="BI578" s="233">
        <f>IF(N578="nulová",J578,0)</f>
        <v>0</v>
      </c>
      <c r="BJ578" s="17" t="s">
        <v>84</v>
      </c>
      <c r="BK578" s="233">
        <f>ROUND(I578*H578,2)</f>
        <v>0</v>
      </c>
      <c r="BL578" s="17" t="s">
        <v>254</v>
      </c>
      <c r="BM578" s="232" t="s">
        <v>4377</v>
      </c>
    </row>
    <row r="579" s="2" customFormat="1">
      <c r="A579" s="38"/>
      <c r="B579" s="39"/>
      <c r="C579" s="40"/>
      <c r="D579" s="234" t="s">
        <v>260</v>
      </c>
      <c r="E579" s="40"/>
      <c r="F579" s="235" t="s">
        <v>4378</v>
      </c>
      <c r="G579" s="40"/>
      <c r="H579" s="40"/>
      <c r="I579" s="236"/>
      <c r="J579" s="40"/>
      <c r="K579" s="40"/>
      <c r="L579" s="44"/>
      <c r="M579" s="237"/>
      <c r="N579" s="238"/>
      <c r="O579" s="91"/>
      <c r="P579" s="91"/>
      <c r="Q579" s="91"/>
      <c r="R579" s="91"/>
      <c r="S579" s="91"/>
      <c r="T579" s="92"/>
      <c r="U579" s="38"/>
      <c r="V579" s="38"/>
      <c r="W579" s="38"/>
      <c r="X579" s="38"/>
      <c r="Y579" s="38"/>
      <c r="Z579" s="38"/>
      <c r="AA579" s="38"/>
      <c r="AB579" s="38"/>
      <c r="AC579" s="38"/>
      <c r="AD579" s="38"/>
      <c r="AE579" s="38"/>
      <c r="AT579" s="17" t="s">
        <v>260</v>
      </c>
      <c r="AU579" s="17" t="s">
        <v>84</v>
      </c>
    </row>
    <row r="580" s="2" customFormat="1">
      <c r="A580" s="38"/>
      <c r="B580" s="39"/>
      <c r="C580" s="40"/>
      <c r="D580" s="240" t="s">
        <v>274</v>
      </c>
      <c r="E580" s="40"/>
      <c r="F580" s="241" t="s">
        <v>4379</v>
      </c>
      <c r="G580" s="40"/>
      <c r="H580" s="40"/>
      <c r="I580" s="236"/>
      <c r="J580" s="40"/>
      <c r="K580" s="40"/>
      <c r="L580" s="44"/>
      <c r="M580" s="237"/>
      <c r="N580" s="238"/>
      <c r="O580" s="91"/>
      <c r="P580" s="91"/>
      <c r="Q580" s="91"/>
      <c r="R580" s="91"/>
      <c r="S580" s="91"/>
      <c r="T580" s="92"/>
      <c r="U580" s="38"/>
      <c r="V580" s="38"/>
      <c r="W580" s="38"/>
      <c r="X580" s="38"/>
      <c r="Y580" s="38"/>
      <c r="Z580" s="38"/>
      <c r="AA580" s="38"/>
      <c r="AB580" s="38"/>
      <c r="AC580" s="38"/>
      <c r="AD580" s="38"/>
      <c r="AE580" s="38"/>
      <c r="AT580" s="17" t="s">
        <v>274</v>
      </c>
      <c r="AU580" s="17" t="s">
        <v>84</v>
      </c>
    </row>
    <row r="581" s="12" customFormat="1">
      <c r="A581" s="12"/>
      <c r="B581" s="242"/>
      <c r="C581" s="243"/>
      <c r="D581" s="234" t="s">
        <v>276</v>
      </c>
      <c r="E581" s="244" t="s">
        <v>4380</v>
      </c>
      <c r="F581" s="245" t="s">
        <v>282</v>
      </c>
      <c r="G581" s="243"/>
      <c r="H581" s="246">
        <v>5</v>
      </c>
      <c r="I581" s="247"/>
      <c r="J581" s="243"/>
      <c r="K581" s="243"/>
      <c r="L581" s="248"/>
      <c r="M581" s="249"/>
      <c r="N581" s="250"/>
      <c r="O581" s="250"/>
      <c r="P581" s="250"/>
      <c r="Q581" s="250"/>
      <c r="R581" s="250"/>
      <c r="S581" s="250"/>
      <c r="T581" s="251"/>
      <c r="U581" s="12"/>
      <c r="V581" s="12"/>
      <c r="W581" s="12"/>
      <c r="X581" s="12"/>
      <c r="Y581" s="12"/>
      <c r="Z581" s="12"/>
      <c r="AA581" s="12"/>
      <c r="AB581" s="12"/>
      <c r="AC581" s="12"/>
      <c r="AD581" s="12"/>
      <c r="AE581" s="12"/>
      <c r="AT581" s="252" t="s">
        <v>276</v>
      </c>
      <c r="AU581" s="252" t="s">
        <v>84</v>
      </c>
      <c r="AV581" s="12" t="s">
        <v>86</v>
      </c>
      <c r="AW581" s="12" t="s">
        <v>32</v>
      </c>
      <c r="AX581" s="12" t="s">
        <v>84</v>
      </c>
      <c r="AY581" s="252" t="s">
        <v>251</v>
      </c>
    </row>
    <row r="582" s="2" customFormat="1" ht="21.75" customHeight="1">
      <c r="A582" s="38"/>
      <c r="B582" s="39"/>
      <c r="C582" s="292" t="s">
        <v>1675</v>
      </c>
      <c r="D582" s="292" t="s">
        <v>1133</v>
      </c>
      <c r="E582" s="293" t="s">
        <v>4381</v>
      </c>
      <c r="F582" s="294" t="s">
        <v>4382</v>
      </c>
      <c r="G582" s="295" t="s">
        <v>1622</v>
      </c>
      <c r="H582" s="296">
        <v>5</v>
      </c>
      <c r="I582" s="297"/>
      <c r="J582" s="298">
        <f>ROUND(I582*H582,2)</f>
        <v>0</v>
      </c>
      <c r="K582" s="299"/>
      <c r="L582" s="300"/>
      <c r="M582" s="301" t="s">
        <v>1</v>
      </c>
      <c r="N582" s="302" t="s">
        <v>41</v>
      </c>
      <c r="O582" s="91"/>
      <c r="P582" s="230">
        <f>O582*H582</f>
        <v>0</v>
      </c>
      <c r="Q582" s="230">
        <v>0.059999999999999998</v>
      </c>
      <c r="R582" s="230">
        <f>Q582*H582</f>
        <v>0.29999999999999999</v>
      </c>
      <c r="S582" s="230">
        <v>0</v>
      </c>
      <c r="T582" s="231">
        <f>S582*H582</f>
        <v>0</v>
      </c>
      <c r="U582" s="38"/>
      <c r="V582" s="38"/>
      <c r="W582" s="38"/>
      <c r="X582" s="38"/>
      <c r="Y582" s="38"/>
      <c r="Z582" s="38"/>
      <c r="AA582" s="38"/>
      <c r="AB582" s="38"/>
      <c r="AC582" s="38"/>
      <c r="AD582" s="38"/>
      <c r="AE582" s="38"/>
      <c r="AR582" s="232" t="s">
        <v>299</v>
      </c>
      <c r="AT582" s="232" t="s">
        <v>1133</v>
      </c>
      <c r="AU582" s="232" t="s">
        <v>84</v>
      </c>
      <c r="AY582" s="17" t="s">
        <v>251</v>
      </c>
      <c r="BE582" s="233">
        <f>IF(N582="základní",J582,0)</f>
        <v>0</v>
      </c>
      <c r="BF582" s="233">
        <f>IF(N582="snížená",J582,0)</f>
        <v>0</v>
      </c>
      <c r="BG582" s="233">
        <f>IF(N582="zákl. přenesená",J582,0)</f>
        <v>0</v>
      </c>
      <c r="BH582" s="233">
        <f>IF(N582="sníž. přenesená",J582,0)</f>
        <v>0</v>
      </c>
      <c r="BI582" s="233">
        <f>IF(N582="nulová",J582,0)</f>
        <v>0</v>
      </c>
      <c r="BJ582" s="17" t="s">
        <v>84</v>
      </c>
      <c r="BK582" s="233">
        <f>ROUND(I582*H582,2)</f>
        <v>0</v>
      </c>
      <c r="BL582" s="17" t="s">
        <v>254</v>
      </c>
      <c r="BM582" s="232" t="s">
        <v>4383</v>
      </c>
    </row>
    <row r="583" s="2" customFormat="1">
      <c r="A583" s="38"/>
      <c r="B583" s="39"/>
      <c r="C583" s="40"/>
      <c r="D583" s="234" t="s">
        <v>260</v>
      </c>
      <c r="E583" s="40"/>
      <c r="F583" s="235" t="s">
        <v>4382</v>
      </c>
      <c r="G583" s="40"/>
      <c r="H583" s="40"/>
      <c r="I583" s="236"/>
      <c r="J583" s="40"/>
      <c r="K583" s="40"/>
      <c r="L583" s="44"/>
      <c r="M583" s="237"/>
      <c r="N583" s="238"/>
      <c r="O583" s="91"/>
      <c r="P583" s="91"/>
      <c r="Q583" s="91"/>
      <c r="R583" s="91"/>
      <c r="S583" s="91"/>
      <c r="T583" s="92"/>
      <c r="U583" s="38"/>
      <c r="V583" s="38"/>
      <c r="W583" s="38"/>
      <c r="X583" s="38"/>
      <c r="Y583" s="38"/>
      <c r="Z583" s="38"/>
      <c r="AA583" s="38"/>
      <c r="AB583" s="38"/>
      <c r="AC583" s="38"/>
      <c r="AD583" s="38"/>
      <c r="AE583" s="38"/>
      <c r="AT583" s="17" t="s">
        <v>260</v>
      </c>
      <c r="AU583" s="17" t="s">
        <v>84</v>
      </c>
    </row>
    <row r="584" s="12" customFormat="1">
      <c r="A584" s="12"/>
      <c r="B584" s="242"/>
      <c r="C584" s="243"/>
      <c r="D584" s="234" t="s">
        <v>276</v>
      </c>
      <c r="E584" s="244" t="s">
        <v>4384</v>
      </c>
      <c r="F584" s="245" t="s">
        <v>282</v>
      </c>
      <c r="G584" s="243"/>
      <c r="H584" s="246">
        <v>5</v>
      </c>
      <c r="I584" s="247"/>
      <c r="J584" s="243"/>
      <c r="K584" s="243"/>
      <c r="L584" s="248"/>
      <c r="M584" s="249"/>
      <c r="N584" s="250"/>
      <c r="O584" s="250"/>
      <c r="P584" s="250"/>
      <c r="Q584" s="250"/>
      <c r="R584" s="250"/>
      <c r="S584" s="250"/>
      <c r="T584" s="251"/>
      <c r="U584" s="12"/>
      <c r="V584" s="12"/>
      <c r="W584" s="12"/>
      <c r="X584" s="12"/>
      <c r="Y584" s="12"/>
      <c r="Z584" s="12"/>
      <c r="AA584" s="12"/>
      <c r="AB584" s="12"/>
      <c r="AC584" s="12"/>
      <c r="AD584" s="12"/>
      <c r="AE584" s="12"/>
      <c r="AT584" s="252" t="s">
        <v>276</v>
      </c>
      <c r="AU584" s="252" t="s">
        <v>84</v>
      </c>
      <c r="AV584" s="12" t="s">
        <v>86</v>
      </c>
      <c r="AW584" s="12" t="s">
        <v>32</v>
      </c>
      <c r="AX584" s="12" t="s">
        <v>84</v>
      </c>
      <c r="AY584" s="252" t="s">
        <v>251</v>
      </c>
    </row>
    <row r="585" s="2" customFormat="1" ht="37.8" customHeight="1">
      <c r="A585" s="38"/>
      <c r="B585" s="39"/>
      <c r="C585" s="220" t="s">
        <v>1680</v>
      </c>
      <c r="D585" s="220" t="s">
        <v>255</v>
      </c>
      <c r="E585" s="221" t="s">
        <v>4385</v>
      </c>
      <c r="F585" s="222" t="s">
        <v>4386</v>
      </c>
      <c r="G585" s="223" t="s">
        <v>1622</v>
      </c>
      <c r="H585" s="224">
        <v>28</v>
      </c>
      <c r="I585" s="225"/>
      <c r="J585" s="226">
        <f>ROUND(I585*H585,2)</f>
        <v>0</v>
      </c>
      <c r="K585" s="227"/>
      <c r="L585" s="44"/>
      <c r="M585" s="228" t="s">
        <v>1</v>
      </c>
      <c r="N585" s="229" t="s">
        <v>41</v>
      </c>
      <c r="O585" s="91"/>
      <c r="P585" s="230">
        <f>O585*H585</f>
        <v>0</v>
      </c>
      <c r="Q585" s="230">
        <v>0.089999999999999997</v>
      </c>
      <c r="R585" s="230">
        <f>Q585*H585</f>
        <v>2.52</v>
      </c>
      <c r="S585" s="230">
        <v>0</v>
      </c>
      <c r="T585" s="231">
        <f>S585*H585</f>
        <v>0</v>
      </c>
      <c r="U585" s="38"/>
      <c r="V585" s="38"/>
      <c r="W585" s="38"/>
      <c r="X585" s="38"/>
      <c r="Y585" s="38"/>
      <c r="Z585" s="38"/>
      <c r="AA585" s="38"/>
      <c r="AB585" s="38"/>
      <c r="AC585" s="38"/>
      <c r="AD585" s="38"/>
      <c r="AE585" s="38"/>
      <c r="AR585" s="232" t="s">
        <v>254</v>
      </c>
      <c r="AT585" s="232" t="s">
        <v>255</v>
      </c>
      <c r="AU585" s="232" t="s">
        <v>84</v>
      </c>
      <c r="AY585" s="17" t="s">
        <v>251</v>
      </c>
      <c r="BE585" s="233">
        <f>IF(N585="základní",J585,0)</f>
        <v>0</v>
      </c>
      <c r="BF585" s="233">
        <f>IF(N585="snížená",J585,0)</f>
        <v>0</v>
      </c>
      <c r="BG585" s="233">
        <f>IF(N585="zákl. přenesená",J585,0)</f>
        <v>0</v>
      </c>
      <c r="BH585" s="233">
        <f>IF(N585="sníž. přenesená",J585,0)</f>
        <v>0</v>
      </c>
      <c r="BI585" s="233">
        <f>IF(N585="nulová",J585,0)</f>
        <v>0</v>
      </c>
      <c r="BJ585" s="17" t="s">
        <v>84</v>
      </c>
      <c r="BK585" s="233">
        <f>ROUND(I585*H585,2)</f>
        <v>0</v>
      </c>
      <c r="BL585" s="17" t="s">
        <v>254</v>
      </c>
      <c r="BM585" s="232" t="s">
        <v>4387</v>
      </c>
    </row>
    <row r="586" s="2" customFormat="1">
      <c r="A586" s="38"/>
      <c r="B586" s="39"/>
      <c r="C586" s="40"/>
      <c r="D586" s="234" t="s">
        <v>260</v>
      </c>
      <c r="E586" s="40"/>
      <c r="F586" s="235" t="s">
        <v>4388</v>
      </c>
      <c r="G586" s="40"/>
      <c r="H586" s="40"/>
      <c r="I586" s="236"/>
      <c r="J586" s="40"/>
      <c r="K586" s="40"/>
      <c r="L586" s="44"/>
      <c r="M586" s="237"/>
      <c r="N586" s="238"/>
      <c r="O586" s="91"/>
      <c r="P586" s="91"/>
      <c r="Q586" s="91"/>
      <c r="R586" s="91"/>
      <c r="S586" s="91"/>
      <c r="T586" s="92"/>
      <c r="U586" s="38"/>
      <c r="V586" s="38"/>
      <c r="W586" s="38"/>
      <c r="X586" s="38"/>
      <c r="Y586" s="38"/>
      <c r="Z586" s="38"/>
      <c r="AA586" s="38"/>
      <c r="AB586" s="38"/>
      <c r="AC586" s="38"/>
      <c r="AD586" s="38"/>
      <c r="AE586" s="38"/>
      <c r="AT586" s="17" t="s">
        <v>260</v>
      </c>
      <c r="AU586" s="17" t="s">
        <v>84</v>
      </c>
    </row>
    <row r="587" s="2" customFormat="1">
      <c r="A587" s="38"/>
      <c r="B587" s="39"/>
      <c r="C587" s="40"/>
      <c r="D587" s="240" t="s">
        <v>274</v>
      </c>
      <c r="E587" s="40"/>
      <c r="F587" s="241" t="s">
        <v>4389</v>
      </c>
      <c r="G587" s="40"/>
      <c r="H587" s="40"/>
      <c r="I587" s="236"/>
      <c r="J587" s="40"/>
      <c r="K587" s="40"/>
      <c r="L587" s="44"/>
      <c r="M587" s="237"/>
      <c r="N587" s="238"/>
      <c r="O587" s="91"/>
      <c r="P587" s="91"/>
      <c r="Q587" s="91"/>
      <c r="R587" s="91"/>
      <c r="S587" s="91"/>
      <c r="T587" s="92"/>
      <c r="U587" s="38"/>
      <c r="V587" s="38"/>
      <c r="W587" s="38"/>
      <c r="X587" s="38"/>
      <c r="Y587" s="38"/>
      <c r="Z587" s="38"/>
      <c r="AA587" s="38"/>
      <c r="AB587" s="38"/>
      <c r="AC587" s="38"/>
      <c r="AD587" s="38"/>
      <c r="AE587" s="38"/>
      <c r="AT587" s="17" t="s">
        <v>274</v>
      </c>
      <c r="AU587" s="17" t="s">
        <v>84</v>
      </c>
    </row>
    <row r="588" s="12" customFormat="1">
      <c r="A588" s="12"/>
      <c r="B588" s="242"/>
      <c r="C588" s="243"/>
      <c r="D588" s="234" t="s">
        <v>276</v>
      </c>
      <c r="E588" s="244" t="s">
        <v>4390</v>
      </c>
      <c r="F588" s="245" t="s">
        <v>986</v>
      </c>
      <c r="G588" s="243"/>
      <c r="H588" s="246">
        <v>28</v>
      </c>
      <c r="I588" s="247"/>
      <c r="J588" s="243"/>
      <c r="K588" s="243"/>
      <c r="L588" s="248"/>
      <c r="M588" s="249"/>
      <c r="N588" s="250"/>
      <c r="O588" s="250"/>
      <c r="P588" s="250"/>
      <c r="Q588" s="250"/>
      <c r="R588" s="250"/>
      <c r="S588" s="250"/>
      <c r="T588" s="251"/>
      <c r="U588" s="12"/>
      <c r="V588" s="12"/>
      <c r="W588" s="12"/>
      <c r="X588" s="12"/>
      <c r="Y588" s="12"/>
      <c r="Z588" s="12"/>
      <c r="AA588" s="12"/>
      <c r="AB588" s="12"/>
      <c r="AC588" s="12"/>
      <c r="AD588" s="12"/>
      <c r="AE588" s="12"/>
      <c r="AT588" s="252" t="s">
        <v>276</v>
      </c>
      <c r="AU588" s="252" t="s">
        <v>84</v>
      </c>
      <c r="AV588" s="12" t="s">
        <v>86</v>
      </c>
      <c r="AW588" s="12" t="s">
        <v>32</v>
      </c>
      <c r="AX588" s="12" t="s">
        <v>84</v>
      </c>
      <c r="AY588" s="252" t="s">
        <v>251</v>
      </c>
    </row>
    <row r="589" s="2" customFormat="1" ht="24.15" customHeight="1">
      <c r="A589" s="38"/>
      <c r="B589" s="39"/>
      <c r="C589" s="292" t="s">
        <v>1685</v>
      </c>
      <c r="D589" s="292" t="s">
        <v>1133</v>
      </c>
      <c r="E589" s="293" t="s">
        <v>4391</v>
      </c>
      <c r="F589" s="294" t="s">
        <v>4392</v>
      </c>
      <c r="G589" s="295" t="s">
        <v>1622</v>
      </c>
      <c r="H589" s="296">
        <v>28</v>
      </c>
      <c r="I589" s="297"/>
      <c r="J589" s="298">
        <f>ROUND(I589*H589,2)</f>
        <v>0</v>
      </c>
      <c r="K589" s="299"/>
      <c r="L589" s="300"/>
      <c r="M589" s="301" t="s">
        <v>1</v>
      </c>
      <c r="N589" s="302" t="s">
        <v>41</v>
      </c>
      <c r="O589" s="91"/>
      <c r="P589" s="230">
        <f>O589*H589</f>
        <v>0</v>
      </c>
      <c r="Q589" s="230">
        <v>0.12</v>
      </c>
      <c r="R589" s="230">
        <f>Q589*H589</f>
        <v>3.3599999999999999</v>
      </c>
      <c r="S589" s="230">
        <v>0</v>
      </c>
      <c r="T589" s="231">
        <f>S589*H589</f>
        <v>0</v>
      </c>
      <c r="U589" s="38"/>
      <c r="V589" s="38"/>
      <c r="W589" s="38"/>
      <c r="X589" s="38"/>
      <c r="Y589" s="38"/>
      <c r="Z589" s="38"/>
      <c r="AA589" s="38"/>
      <c r="AB589" s="38"/>
      <c r="AC589" s="38"/>
      <c r="AD589" s="38"/>
      <c r="AE589" s="38"/>
      <c r="AR589" s="232" t="s">
        <v>299</v>
      </c>
      <c r="AT589" s="232" t="s">
        <v>1133</v>
      </c>
      <c r="AU589" s="232" t="s">
        <v>84</v>
      </c>
      <c r="AY589" s="17" t="s">
        <v>251</v>
      </c>
      <c r="BE589" s="233">
        <f>IF(N589="základní",J589,0)</f>
        <v>0</v>
      </c>
      <c r="BF589" s="233">
        <f>IF(N589="snížená",J589,0)</f>
        <v>0</v>
      </c>
      <c r="BG589" s="233">
        <f>IF(N589="zákl. přenesená",J589,0)</f>
        <v>0</v>
      </c>
      <c r="BH589" s="233">
        <f>IF(N589="sníž. přenesená",J589,0)</f>
        <v>0</v>
      </c>
      <c r="BI589" s="233">
        <f>IF(N589="nulová",J589,0)</f>
        <v>0</v>
      </c>
      <c r="BJ589" s="17" t="s">
        <v>84</v>
      </c>
      <c r="BK589" s="233">
        <f>ROUND(I589*H589,2)</f>
        <v>0</v>
      </c>
      <c r="BL589" s="17" t="s">
        <v>254</v>
      </c>
      <c r="BM589" s="232" t="s">
        <v>4393</v>
      </c>
    </row>
    <row r="590" s="2" customFormat="1">
      <c r="A590" s="38"/>
      <c r="B590" s="39"/>
      <c r="C590" s="40"/>
      <c r="D590" s="234" t="s">
        <v>260</v>
      </c>
      <c r="E590" s="40"/>
      <c r="F590" s="235" t="s">
        <v>4392</v>
      </c>
      <c r="G590" s="40"/>
      <c r="H590" s="40"/>
      <c r="I590" s="236"/>
      <c r="J590" s="40"/>
      <c r="K590" s="40"/>
      <c r="L590" s="44"/>
      <c r="M590" s="237"/>
      <c r="N590" s="238"/>
      <c r="O590" s="91"/>
      <c r="P590" s="91"/>
      <c r="Q590" s="91"/>
      <c r="R590" s="91"/>
      <c r="S590" s="91"/>
      <c r="T590" s="92"/>
      <c r="U590" s="38"/>
      <c r="V590" s="38"/>
      <c r="W590" s="38"/>
      <c r="X590" s="38"/>
      <c r="Y590" s="38"/>
      <c r="Z590" s="38"/>
      <c r="AA590" s="38"/>
      <c r="AB590" s="38"/>
      <c r="AC590" s="38"/>
      <c r="AD590" s="38"/>
      <c r="AE590" s="38"/>
      <c r="AT590" s="17" t="s">
        <v>260</v>
      </c>
      <c r="AU590" s="17" t="s">
        <v>84</v>
      </c>
    </row>
    <row r="591" s="12" customFormat="1">
      <c r="A591" s="12"/>
      <c r="B591" s="242"/>
      <c r="C591" s="243"/>
      <c r="D591" s="234" t="s">
        <v>276</v>
      </c>
      <c r="E591" s="244" t="s">
        <v>4394</v>
      </c>
      <c r="F591" s="245" t="s">
        <v>986</v>
      </c>
      <c r="G591" s="243"/>
      <c r="H591" s="246">
        <v>28</v>
      </c>
      <c r="I591" s="247"/>
      <c r="J591" s="243"/>
      <c r="K591" s="243"/>
      <c r="L591" s="248"/>
      <c r="M591" s="249"/>
      <c r="N591" s="250"/>
      <c r="O591" s="250"/>
      <c r="P591" s="250"/>
      <c r="Q591" s="250"/>
      <c r="R591" s="250"/>
      <c r="S591" s="250"/>
      <c r="T591" s="251"/>
      <c r="U591" s="12"/>
      <c r="V591" s="12"/>
      <c r="W591" s="12"/>
      <c r="X591" s="12"/>
      <c r="Y591" s="12"/>
      <c r="Z591" s="12"/>
      <c r="AA591" s="12"/>
      <c r="AB591" s="12"/>
      <c r="AC591" s="12"/>
      <c r="AD591" s="12"/>
      <c r="AE591" s="12"/>
      <c r="AT591" s="252" t="s">
        <v>276</v>
      </c>
      <c r="AU591" s="252" t="s">
        <v>84</v>
      </c>
      <c r="AV591" s="12" t="s">
        <v>86</v>
      </c>
      <c r="AW591" s="12" t="s">
        <v>32</v>
      </c>
      <c r="AX591" s="12" t="s">
        <v>84</v>
      </c>
      <c r="AY591" s="252" t="s">
        <v>251</v>
      </c>
    </row>
    <row r="592" s="2" customFormat="1" ht="24.15" customHeight="1">
      <c r="A592" s="38"/>
      <c r="B592" s="39"/>
      <c r="C592" s="220" t="s">
        <v>1690</v>
      </c>
      <c r="D592" s="220" t="s">
        <v>255</v>
      </c>
      <c r="E592" s="221" t="s">
        <v>4395</v>
      </c>
      <c r="F592" s="222" t="s">
        <v>4396</v>
      </c>
      <c r="G592" s="223" t="s">
        <v>1622</v>
      </c>
      <c r="H592" s="224">
        <v>2</v>
      </c>
      <c r="I592" s="225"/>
      <c r="J592" s="226">
        <f>ROUND(I592*H592,2)</f>
        <v>0</v>
      </c>
      <c r="K592" s="227"/>
      <c r="L592" s="44"/>
      <c r="M592" s="228" t="s">
        <v>1</v>
      </c>
      <c r="N592" s="229" t="s">
        <v>41</v>
      </c>
      <c r="O592" s="91"/>
      <c r="P592" s="230">
        <f>O592*H592</f>
        <v>0</v>
      </c>
      <c r="Q592" s="230">
        <v>0.00016000000000000001</v>
      </c>
      <c r="R592" s="230">
        <f>Q592*H592</f>
        <v>0.00032000000000000003</v>
      </c>
      <c r="S592" s="230">
        <v>0</v>
      </c>
      <c r="T592" s="231">
        <f>S592*H592</f>
        <v>0</v>
      </c>
      <c r="U592" s="38"/>
      <c r="V592" s="38"/>
      <c r="W592" s="38"/>
      <c r="X592" s="38"/>
      <c r="Y592" s="38"/>
      <c r="Z592" s="38"/>
      <c r="AA592" s="38"/>
      <c r="AB592" s="38"/>
      <c r="AC592" s="38"/>
      <c r="AD592" s="38"/>
      <c r="AE592" s="38"/>
      <c r="AR592" s="232" t="s">
        <v>254</v>
      </c>
      <c r="AT592" s="232" t="s">
        <v>255</v>
      </c>
      <c r="AU592" s="232" t="s">
        <v>84</v>
      </c>
      <c r="AY592" s="17" t="s">
        <v>251</v>
      </c>
      <c r="BE592" s="233">
        <f>IF(N592="základní",J592,0)</f>
        <v>0</v>
      </c>
      <c r="BF592" s="233">
        <f>IF(N592="snížená",J592,0)</f>
        <v>0</v>
      </c>
      <c r="BG592" s="233">
        <f>IF(N592="zákl. přenesená",J592,0)</f>
        <v>0</v>
      </c>
      <c r="BH592" s="233">
        <f>IF(N592="sníž. přenesená",J592,0)</f>
        <v>0</v>
      </c>
      <c r="BI592" s="233">
        <f>IF(N592="nulová",J592,0)</f>
        <v>0</v>
      </c>
      <c r="BJ592" s="17" t="s">
        <v>84</v>
      </c>
      <c r="BK592" s="233">
        <f>ROUND(I592*H592,2)</f>
        <v>0</v>
      </c>
      <c r="BL592" s="17" t="s">
        <v>254</v>
      </c>
      <c r="BM592" s="232" t="s">
        <v>4397</v>
      </c>
    </row>
    <row r="593" s="2" customFormat="1">
      <c r="A593" s="38"/>
      <c r="B593" s="39"/>
      <c r="C593" s="40"/>
      <c r="D593" s="234" t="s">
        <v>260</v>
      </c>
      <c r="E593" s="40"/>
      <c r="F593" s="235" t="s">
        <v>4398</v>
      </c>
      <c r="G593" s="40"/>
      <c r="H593" s="40"/>
      <c r="I593" s="236"/>
      <c r="J593" s="40"/>
      <c r="K593" s="40"/>
      <c r="L593" s="44"/>
      <c r="M593" s="237"/>
      <c r="N593" s="238"/>
      <c r="O593" s="91"/>
      <c r="P593" s="91"/>
      <c r="Q593" s="91"/>
      <c r="R593" s="91"/>
      <c r="S593" s="91"/>
      <c r="T593" s="92"/>
      <c r="U593" s="38"/>
      <c r="V593" s="38"/>
      <c r="W593" s="38"/>
      <c r="X593" s="38"/>
      <c r="Y593" s="38"/>
      <c r="Z593" s="38"/>
      <c r="AA593" s="38"/>
      <c r="AB593" s="38"/>
      <c r="AC593" s="38"/>
      <c r="AD593" s="38"/>
      <c r="AE593" s="38"/>
      <c r="AT593" s="17" t="s">
        <v>260</v>
      </c>
      <c r="AU593" s="17" t="s">
        <v>84</v>
      </c>
    </row>
    <row r="594" s="2" customFormat="1">
      <c r="A594" s="38"/>
      <c r="B594" s="39"/>
      <c r="C594" s="40"/>
      <c r="D594" s="240" t="s">
        <v>274</v>
      </c>
      <c r="E594" s="40"/>
      <c r="F594" s="241" t="s">
        <v>4399</v>
      </c>
      <c r="G594" s="40"/>
      <c r="H594" s="40"/>
      <c r="I594" s="236"/>
      <c r="J594" s="40"/>
      <c r="K594" s="40"/>
      <c r="L594" s="44"/>
      <c r="M594" s="237"/>
      <c r="N594" s="238"/>
      <c r="O594" s="91"/>
      <c r="P594" s="91"/>
      <c r="Q594" s="91"/>
      <c r="R594" s="91"/>
      <c r="S594" s="91"/>
      <c r="T594" s="92"/>
      <c r="U594" s="38"/>
      <c r="V594" s="38"/>
      <c r="W594" s="38"/>
      <c r="X594" s="38"/>
      <c r="Y594" s="38"/>
      <c r="Z594" s="38"/>
      <c r="AA594" s="38"/>
      <c r="AB594" s="38"/>
      <c r="AC594" s="38"/>
      <c r="AD594" s="38"/>
      <c r="AE594" s="38"/>
      <c r="AT594" s="17" t="s">
        <v>274</v>
      </c>
      <c r="AU594" s="17" t="s">
        <v>84</v>
      </c>
    </row>
    <row r="595" s="13" customFormat="1">
      <c r="A595" s="13"/>
      <c r="B595" s="253"/>
      <c r="C595" s="254"/>
      <c r="D595" s="234" t="s">
        <v>276</v>
      </c>
      <c r="E595" s="255" t="s">
        <v>1</v>
      </c>
      <c r="F595" s="256" t="s">
        <v>4400</v>
      </c>
      <c r="G595" s="254"/>
      <c r="H595" s="255" t="s">
        <v>1</v>
      </c>
      <c r="I595" s="257"/>
      <c r="J595" s="254"/>
      <c r="K595" s="254"/>
      <c r="L595" s="258"/>
      <c r="M595" s="259"/>
      <c r="N595" s="260"/>
      <c r="O595" s="260"/>
      <c r="P595" s="260"/>
      <c r="Q595" s="260"/>
      <c r="R595" s="260"/>
      <c r="S595" s="260"/>
      <c r="T595" s="261"/>
      <c r="U595" s="13"/>
      <c r="V595" s="13"/>
      <c r="W595" s="13"/>
      <c r="X595" s="13"/>
      <c r="Y595" s="13"/>
      <c r="Z595" s="13"/>
      <c r="AA595" s="13"/>
      <c r="AB595" s="13"/>
      <c r="AC595" s="13"/>
      <c r="AD595" s="13"/>
      <c r="AE595" s="13"/>
      <c r="AT595" s="262" t="s">
        <v>276</v>
      </c>
      <c r="AU595" s="262" t="s">
        <v>84</v>
      </c>
      <c r="AV595" s="13" t="s">
        <v>84</v>
      </c>
      <c r="AW595" s="13" t="s">
        <v>32</v>
      </c>
      <c r="AX595" s="13" t="s">
        <v>76</v>
      </c>
      <c r="AY595" s="262" t="s">
        <v>251</v>
      </c>
    </row>
    <row r="596" s="12" customFormat="1">
      <c r="A596" s="12"/>
      <c r="B596" s="242"/>
      <c r="C596" s="243"/>
      <c r="D596" s="234" t="s">
        <v>276</v>
      </c>
      <c r="E596" s="244" t="s">
        <v>4401</v>
      </c>
      <c r="F596" s="245" t="s">
        <v>86</v>
      </c>
      <c r="G596" s="243"/>
      <c r="H596" s="246">
        <v>2</v>
      </c>
      <c r="I596" s="247"/>
      <c r="J596" s="243"/>
      <c r="K596" s="243"/>
      <c r="L596" s="248"/>
      <c r="M596" s="249"/>
      <c r="N596" s="250"/>
      <c r="O596" s="250"/>
      <c r="P596" s="250"/>
      <c r="Q596" s="250"/>
      <c r="R596" s="250"/>
      <c r="S596" s="250"/>
      <c r="T596" s="251"/>
      <c r="U596" s="12"/>
      <c r="V596" s="12"/>
      <c r="W596" s="12"/>
      <c r="X596" s="12"/>
      <c r="Y596" s="12"/>
      <c r="Z596" s="12"/>
      <c r="AA596" s="12"/>
      <c r="AB596" s="12"/>
      <c r="AC596" s="12"/>
      <c r="AD596" s="12"/>
      <c r="AE596" s="12"/>
      <c r="AT596" s="252" t="s">
        <v>276</v>
      </c>
      <c r="AU596" s="252" t="s">
        <v>84</v>
      </c>
      <c r="AV596" s="12" t="s">
        <v>86</v>
      </c>
      <c r="AW596" s="12" t="s">
        <v>32</v>
      </c>
      <c r="AX596" s="12" t="s">
        <v>84</v>
      </c>
      <c r="AY596" s="252" t="s">
        <v>251</v>
      </c>
    </row>
    <row r="597" s="2" customFormat="1" ht="24.15" customHeight="1">
      <c r="A597" s="38"/>
      <c r="B597" s="39"/>
      <c r="C597" s="220" t="s">
        <v>1694</v>
      </c>
      <c r="D597" s="220" t="s">
        <v>255</v>
      </c>
      <c r="E597" s="221" t="s">
        <v>4402</v>
      </c>
      <c r="F597" s="222" t="s">
        <v>4403</v>
      </c>
      <c r="G597" s="223" t="s">
        <v>3949</v>
      </c>
      <c r="H597" s="224">
        <v>153.14599999999999</v>
      </c>
      <c r="I597" s="225"/>
      <c r="J597" s="226">
        <f>ROUND(I597*H597,2)</f>
        <v>0</v>
      </c>
      <c r="K597" s="227"/>
      <c r="L597" s="44"/>
      <c r="M597" s="228" t="s">
        <v>1</v>
      </c>
      <c r="N597" s="229" t="s">
        <v>41</v>
      </c>
      <c r="O597" s="91"/>
      <c r="P597" s="230">
        <f>O597*H597</f>
        <v>0</v>
      </c>
      <c r="Q597" s="230">
        <v>0</v>
      </c>
      <c r="R597" s="230">
        <f>Q597*H597</f>
        <v>0</v>
      </c>
      <c r="S597" s="230">
        <v>0</v>
      </c>
      <c r="T597" s="231">
        <f>S597*H597</f>
        <v>0</v>
      </c>
      <c r="U597" s="38"/>
      <c r="V597" s="38"/>
      <c r="W597" s="38"/>
      <c r="X597" s="38"/>
      <c r="Y597" s="38"/>
      <c r="Z597" s="38"/>
      <c r="AA597" s="38"/>
      <c r="AB597" s="38"/>
      <c r="AC597" s="38"/>
      <c r="AD597" s="38"/>
      <c r="AE597" s="38"/>
      <c r="AR597" s="232" t="s">
        <v>254</v>
      </c>
      <c r="AT597" s="232" t="s">
        <v>255</v>
      </c>
      <c r="AU597" s="232" t="s">
        <v>84</v>
      </c>
      <c r="AY597" s="17" t="s">
        <v>251</v>
      </c>
      <c r="BE597" s="233">
        <f>IF(N597="základní",J597,0)</f>
        <v>0</v>
      </c>
      <c r="BF597" s="233">
        <f>IF(N597="snížená",J597,0)</f>
        <v>0</v>
      </c>
      <c r="BG597" s="233">
        <f>IF(N597="zákl. přenesená",J597,0)</f>
        <v>0</v>
      </c>
      <c r="BH597" s="233">
        <f>IF(N597="sníž. přenesená",J597,0)</f>
        <v>0</v>
      </c>
      <c r="BI597" s="233">
        <f>IF(N597="nulová",J597,0)</f>
        <v>0</v>
      </c>
      <c r="BJ597" s="17" t="s">
        <v>84</v>
      </c>
      <c r="BK597" s="233">
        <f>ROUND(I597*H597,2)</f>
        <v>0</v>
      </c>
      <c r="BL597" s="17" t="s">
        <v>254</v>
      </c>
      <c r="BM597" s="232" t="s">
        <v>4404</v>
      </c>
    </row>
    <row r="598" s="2" customFormat="1">
      <c r="A598" s="38"/>
      <c r="B598" s="39"/>
      <c r="C598" s="40"/>
      <c r="D598" s="234" t="s">
        <v>260</v>
      </c>
      <c r="E598" s="40"/>
      <c r="F598" s="235" t="s">
        <v>4405</v>
      </c>
      <c r="G598" s="40"/>
      <c r="H598" s="40"/>
      <c r="I598" s="236"/>
      <c r="J598" s="40"/>
      <c r="K598" s="40"/>
      <c r="L598" s="44"/>
      <c r="M598" s="237"/>
      <c r="N598" s="238"/>
      <c r="O598" s="91"/>
      <c r="P598" s="91"/>
      <c r="Q598" s="91"/>
      <c r="R598" s="91"/>
      <c r="S598" s="91"/>
      <c r="T598" s="92"/>
      <c r="U598" s="38"/>
      <c r="V598" s="38"/>
      <c r="W598" s="38"/>
      <c r="X598" s="38"/>
      <c r="Y598" s="38"/>
      <c r="Z598" s="38"/>
      <c r="AA598" s="38"/>
      <c r="AB598" s="38"/>
      <c r="AC598" s="38"/>
      <c r="AD598" s="38"/>
      <c r="AE598" s="38"/>
      <c r="AT598" s="17" t="s">
        <v>260</v>
      </c>
      <c r="AU598" s="17" t="s">
        <v>84</v>
      </c>
    </row>
    <row r="599" s="2" customFormat="1">
      <c r="A599" s="38"/>
      <c r="B599" s="39"/>
      <c r="C599" s="40"/>
      <c r="D599" s="240" t="s">
        <v>274</v>
      </c>
      <c r="E599" s="40"/>
      <c r="F599" s="241" t="s">
        <v>4406</v>
      </c>
      <c r="G599" s="40"/>
      <c r="H599" s="40"/>
      <c r="I599" s="236"/>
      <c r="J599" s="40"/>
      <c r="K599" s="40"/>
      <c r="L599" s="44"/>
      <c r="M599" s="237"/>
      <c r="N599" s="238"/>
      <c r="O599" s="91"/>
      <c r="P599" s="91"/>
      <c r="Q599" s="91"/>
      <c r="R599" s="91"/>
      <c r="S599" s="91"/>
      <c r="T599" s="92"/>
      <c r="U599" s="38"/>
      <c r="V599" s="38"/>
      <c r="W599" s="38"/>
      <c r="X599" s="38"/>
      <c r="Y599" s="38"/>
      <c r="Z599" s="38"/>
      <c r="AA599" s="38"/>
      <c r="AB599" s="38"/>
      <c r="AC599" s="38"/>
      <c r="AD599" s="38"/>
      <c r="AE599" s="38"/>
      <c r="AT599" s="17" t="s">
        <v>274</v>
      </c>
      <c r="AU599" s="17" t="s">
        <v>84</v>
      </c>
    </row>
    <row r="600" s="11" customFormat="1" ht="25.92" customHeight="1">
      <c r="A600" s="11"/>
      <c r="B600" s="206"/>
      <c r="C600" s="207"/>
      <c r="D600" s="208" t="s">
        <v>75</v>
      </c>
      <c r="E600" s="209" t="s">
        <v>306</v>
      </c>
      <c r="F600" s="209" t="s">
        <v>4407</v>
      </c>
      <c r="G600" s="207"/>
      <c r="H600" s="207"/>
      <c r="I600" s="210"/>
      <c r="J600" s="211">
        <f>BK600</f>
        <v>0</v>
      </c>
      <c r="K600" s="207"/>
      <c r="L600" s="212"/>
      <c r="M600" s="213"/>
      <c r="N600" s="214"/>
      <c r="O600" s="214"/>
      <c r="P600" s="215">
        <f>SUM(P601:P611)</f>
        <v>0</v>
      </c>
      <c r="Q600" s="214"/>
      <c r="R600" s="215">
        <f>SUM(R601:R611)</f>
        <v>0</v>
      </c>
      <c r="S600" s="214"/>
      <c r="T600" s="216">
        <f>SUM(T601:T611)</f>
        <v>0</v>
      </c>
      <c r="U600" s="11"/>
      <c r="V600" s="11"/>
      <c r="W600" s="11"/>
      <c r="X600" s="11"/>
      <c r="Y600" s="11"/>
      <c r="Z600" s="11"/>
      <c r="AA600" s="11"/>
      <c r="AB600" s="11"/>
      <c r="AC600" s="11"/>
      <c r="AD600" s="11"/>
      <c r="AE600" s="11"/>
      <c r="AR600" s="217" t="s">
        <v>84</v>
      </c>
      <c r="AT600" s="218" t="s">
        <v>75</v>
      </c>
      <c r="AU600" s="218" t="s">
        <v>76</v>
      </c>
      <c r="AY600" s="217" t="s">
        <v>251</v>
      </c>
      <c r="BK600" s="219">
        <f>SUM(BK601:BK611)</f>
        <v>0</v>
      </c>
    </row>
    <row r="601" s="2" customFormat="1" ht="21.75" customHeight="1">
      <c r="A601" s="38"/>
      <c r="B601" s="39"/>
      <c r="C601" s="220" t="s">
        <v>1702</v>
      </c>
      <c r="D601" s="220" t="s">
        <v>255</v>
      </c>
      <c r="E601" s="221" t="s">
        <v>4408</v>
      </c>
      <c r="F601" s="222" t="s">
        <v>4409</v>
      </c>
      <c r="G601" s="223" t="s">
        <v>3853</v>
      </c>
      <c r="H601" s="224">
        <v>40</v>
      </c>
      <c r="I601" s="225"/>
      <c r="J601" s="226">
        <f>ROUND(I601*H601,2)</f>
        <v>0</v>
      </c>
      <c r="K601" s="227"/>
      <c r="L601" s="44"/>
      <c r="M601" s="228" t="s">
        <v>1</v>
      </c>
      <c r="N601" s="229" t="s">
        <v>41</v>
      </c>
      <c r="O601" s="91"/>
      <c r="P601" s="230">
        <f>O601*H601</f>
        <v>0</v>
      </c>
      <c r="Q601" s="230">
        <v>0</v>
      </c>
      <c r="R601" s="230">
        <f>Q601*H601</f>
        <v>0</v>
      </c>
      <c r="S601" s="230">
        <v>0</v>
      </c>
      <c r="T601" s="231">
        <f>S601*H601</f>
        <v>0</v>
      </c>
      <c r="U601" s="38"/>
      <c r="V601" s="38"/>
      <c r="W601" s="38"/>
      <c r="X601" s="38"/>
      <c r="Y601" s="38"/>
      <c r="Z601" s="38"/>
      <c r="AA601" s="38"/>
      <c r="AB601" s="38"/>
      <c r="AC601" s="38"/>
      <c r="AD601" s="38"/>
      <c r="AE601" s="38"/>
      <c r="AR601" s="232" t="s">
        <v>254</v>
      </c>
      <c r="AT601" s="232" t="s">
        <v>255</v>
      </c>
      <c r="AU601" s="232" t="s">
        <v>84</v>
      </c>
      <c r="AY601" s="17" t="s">
        <v>251</v>
      </c>
      <c r="BE601" s="233">
        <f>IF(N601="základní",J601,0)</f>
        <v>0</v>
      </c>
      <c r="BF601" s="233">
        <f>IF(N601="snížená",J601,0)</f>
        <v>0</v>
      </c>
      <c r="BG601" s="233">
        <f>IF(N601="zákl. přenesená",J601,0)</f>
        <v>0</v>
      </c>
      <c r="BH601" s="233">
        <f>IF(N601="sníž. přenesená",J601,0)</f>
        <v>0</v>
      </c>
      <c r="BI601" s="233">
        <f>IF(N601="nulová",J601,0)</f>
        <v>0</v>
      </c>
      <c r="BJ601" s="17" t="s">
        <v>84</v>
      </c>
      <c r="BK601" s="233">
        <f>ROUND(I601*H601,2)</f>
        <v>0</v>
      </c>
      <c r="BL601" s="17" t="s">
        <v>254</v>
      </c>
      <c r="BM601" s="232" t="s">
        <v>4410</v>
      </c>
    </row>
    <row r="602" s="2" customFormat="1">
      <c r="A602" s="38"/>
      <c r="B602" s="39"/>
      <c r="C602" s="40"/>
      <c r="D602" s="234" t="s">
        <v>260</v>
      </c>
      <c r="E602" s="40"/>
      <c r="F602" s="235" t="s">
        <v>4411</v>
      </c>
      <c r="G602" s="40"/>
      <c r="H602" s="40"/>
      <c r="I602" s="236"/>
      <c r="J602" s="40"/>
      <c r="K602" s="40"/>
      <c r="L602" s="44"/>
      <c r="M602" s="237"/>
      <c r="N602" s="238"/>
      <c r="O602" s="91"/>
      <c r="P602" s="91"/>
      <c r="Q602" s="91"/>
      <c r="R602" s="91"/>
      <c r="S602" s="91"/>
      <c r="T602" s="92"/>
      <c r="U602" s="38"/>
      <c r="V602" s="38"/>
      <c r="W602" s="38"/>
      <c r="X602" s="38"/>
      <c r="Y602" s="38"/>
      <c r="Z602" s="38"/>
      <c r="AA602" s="38"/>
      <c r="AB602" s="38"/>
      <c r="AC602" s="38"/>
      <c r="AD602" s="38"/>
      <c r="AE602" s="38"/>
      <c r="AT602" s="17" t="s">
        <v>260</v>
      </c>
      <c r="AU602" s="17" t="s">
        <v>84</v>
      </c>
    </row>
    <row r="603" s="2" customFormat="1">
      <c r="A603" s="38"/>
      <c r="B603" s="39"/>
      <c r="C603" s="40"/>
      <c r="D603" s="240" t="s">
        <v>274</v>
      </c>
      <c r="E603" s="40"/>
      <c r="F603" s="241" t="s">
        <v>4412</v>
      </c>
      <c r="G603" s="40"/>
      <c r="H603" s="40"/>
      <c r="I603" s="236"/>
      <c r="J603" s="40"/>
      <c r="K603" s="40"/>
      <c r="L603" s="44"/>
      <c r="M603" s="237"/>
      <c r="N603" s="238"/>
      <c r="O603" s="91"/>
      <c r="P603" s="91"/>
      <c r="Q603" s="91"/>
      <c r="R603" s="91"/>
      <c r="S603" s="91"/>
      <c r="T603" s="92"/>
      <c r="U603" s="38"/>
      <c r="V603" s="38"/>
      <c r="W603" s="38"/>
      <c r="X603" s="38"/>
      <c r="Y603" s="38"/>
      <c r="Z603" s="38"/>
      <c r="AA603" s="38"/>
      <c r="AB603" s="38"/>
      <c r="AC603" s="38"/>
      <c r="AD603" s="38"/>
      <c r="AE603" s="38"/>
      <c r="AT603" s="17" t="s">
        <v>274</v>
      </c>
      <c r="AU603" s="17" t="s">
        <v>84</v>
      </c>
    </row>
    <row r="604" s="13" customFormat="1">
      <c r="A604" s="13"/>
      <c r="B604" s="253"/>
      <c r="C604" s="254"/>
      <c r="D604" s="234" t="s">
        <v>276</v>
      </c>
      <c r="E604" s="255" t="s">
        <v>1</v>
      </c>
      <c r="F604" s="256" t="s">
        <v>3867</v>
      </c>
      <c r="G604" s="254"/>
      <c r="H604" s="255" t="s">
        <v>1</v>
      </c>
      <c r="I604" s="257"/>
      <c r="J604" s="254"/>
      <c r="K604" s="254"/>
      <c r="L604" s="258"/>
      <c r="M604" s="259"/>
      <c r="N604" s="260"/>
      <c r="O604" s="260"/>
      <c r="P604" s="260"/>
      <c r="Q604" s="260"/>
      <c r="R604" s="260"/>
      <c r="S604" s="260"/>
      <c r="T604" s="261"/>
      <c r="U604" s="13"/>
      <c r="V604" s="13"/>
      <c r="W604" s="13"/>
      <c r="X604" s="13"/>
      <c r="Y604" s="13"/>
      <c r="Z604" s="13"/>
      <c r="AA604" s="13"/>
      <c r="AB604" s="13"/>
      <c r="AC604" s="13"/>
      <c r="AD604" s="13"/>
      <c r="AE604" s="13"/>
      <c r="AT604" s="262" t="s">
        <v>276</v>
      </c>
      <c r="AU604" s="262" t="s">
        <v>84</v>
      </c>
      <c r="AV604" s="13" t="s">
        <v>84</v>
      </c>
      <c r="AW604" s="13" t="s">
        <v>32</v>
      </c>
      <c r="AX604" s="13" t="s">
        <v>76</v>
      </c>
      <c r="AY604" s="262" t="s">
        <v>251</v>
      </c>
    </row>
    <row r="605" s="12" customFormat="1">
      <c r="A605" s="12"/>
      <c r="B605" s="242"/>
      <c r="C605" s="243"/>
      <c r="D605" s="234" t="s">
        <v>276</v>
      </c>
      <c r="E605" s="244" t="s">
        <v>4413</v>
      </c>
      <c r="F605" s="245" t="s">
        <v>299</v>
      </c>
      <c r="G605" s="243"/>
      <c r="H605" s="246">
        <v>8</v>
      </c>
      <c r="I605" s="247"/>
      <c r="J605" s="243"/>
      <c r="K605" s="243"/>
      <c r="L605" s="248"/>
      <c r="M605" s="249"/>
      <c r="N605" s="250"/>
      <c r="O605" s="250"/>
      <c r="P605" s="250"/>
      <c r="Q605" s="250"/>
      <c r="R605" s="250"/>
      <c r="S605" s="250"/>
      <c r="T605" s="251"/>
      <c r="U605" s="12"/>
      <c r="V605" s="12"/>
      <c r="W605" s="12"/>
      <c r="X605" s="12"/>
      <c r="Y605" s="12"/>
      <c r="Z605" s="12"/>
      <c r="AA605" s="12"/>
      <c r="AB605" s="12"/>
      <c r="AC605" s="12"/>
      <c r="AD605" s="12"/>
      <c r="AE605" s="12"/>
      <c r="AT605" s="252" t="s">
        <v>276</v>
      </c>
      <c r="AU605" s="252" t="s">
        <v>84</v>
      </c>
      <c r="AV605" s="12" t="s">
        <v>86</v>
      </c>
      <c r="AW605" s="12" t="s">
        <v>32</v>
      </c>
      <c r="AX605" s="12" t="s">
        <v>76</v>
      </c>
      <c r="AY605" s="252" t="s">
        <v>251</v>
      </c>
    </row>
    <row r="606" s="13" customFormat="1">
      <c r="A606" s="13"/>
      <c r="B606" s="253"/>
      <c r="C606" s="254"/>
      <c r="D606" s="234" t="s">
        <v>276</v>
      </c>
      <c r="E606" s="255" t="s">
        <v>1</v>
      </c>
      <c r="F606" s="256" t="s">
        <v>4414</v>
      </c>
      <c r="G606" s="254"/>
      <c r="H606" s="255" t="s">
        <v>1</v>
      </c>
      <c r="I606" s="257"/>
      <c r="J606" s="254"/>
      <c r="K606" s="254"/>
      <c r="L606" s="258"/>
      <c r="M606" s="259"/>
      <c r="N606" s="260"/>
      <c r="O606" s="260"/>
      <c r="P606" s="260"/>
      <c r="Q606" s="260"/>
      <c r="R606" s="260"/>
      <c r="S606" s="260"/>
      <c r="T606" s="261"/>
      <c r="U606" s="13"/>
      <c r="V606" s="13"/>
      <c r="W606" s="13"/>
      <c r="X606" s="13"/>
      <c r="Y606" s="13"/>
      <c r="Z606" s="13"/>
      <c r="AA606" s="13"/>
      <c r="AB606" s="13"/>
      <c r="AC606" s="13"/>
      <c r="AD606" s="13"/>
      <c r="AE606" s="13"/>
      <c r="AT606" s="262" t="s">
        <v>276</v>
      </c>
      <c r="AU606" s="262" t="s">
        <v>84</v>
      </c>
      <c r="AV606" s="13" t="s">
        <v>84</v>
      </c>
      <c r="AW606" s="13" t="s">
        <v>32</v>
      </c>
      <c r="AX606" s="13" t="s">
        <v>76</v>
      </c>
      <c r="AY606" s="262" t="s">
        <v>251</v>
      </c>
    </row>
    <row r="607" s="12" customFormat="1">
      <c r="A607" s="12"/>
      <c r="B607" s="242"/>
      <c r="C607" s="243"/>
      <c r="D607" s="234" t="s">
        <v>276</v>
      </c>
      <c r="E607" s="244" t="s">
        <v>3752</v>
      </c>
      <c r="F607" s="245" t="s">
        <v>1015</v>
      </c>
      <c r="G607" s="243"/>
      <c r="H607" s="246">
        <v>32</v>
      </c>
      <c r="I607" s="247"/>
      <c r="J607" s="243"/>
      <c r="K607" s="243"/>
      <c r="L607" s="248"/>
      <c r="M607" s="249"/>
      <c r="N607" s="250"/>
      <c r="O607" s="250"/>
      <c r="P607" s="250"/>
      <c r="Q607" s="250"/>
      <c r="R607" s="250"/>
      <c r="S607" s="250"/>
      <c r="T607" s="251"/>
      <c r="U607" s="12"/>
      <c r="V607" s="12"/>
      <c r="W607" s="12"/>
      <c r="X607" s="12"/>
      <c r="Y607" s="12"/>
      <c r="Z607" s="12"/>
      <c r="AA607" s="12"/>
      <c r="AB607" s="12"/>
      <c r="AC607" s="12"/>
      <c r="AD607" s="12"/>
      <c r="AE607" s="12"/>
      <c r="AT607" s="252" t="s">
        <v>276</v>
      </c>
      <c r="AU607" s="252" t="s">
        <v>84</v>
      </c>
      <c r="AV607" s="12" t="s">
        <v>86</v>
      </c>
      <c r="AW607" s="12" t="s">
        <v>32</v>
      </c>
      <c r="AX607" s="12" t="s">
        <v>76</v>
      </c>
      <c r="AY607" s="252" t="s">
        <v>251</v>
      </c>
    </row>
    <row r="608" s="12" customFormat="1">
      <c r="A608" s="12"/>
      <c r="B608" s="242"/>
      <c r="C608" s="243"/>
      <c r="D608" s="234" t="s">
        <v>276</v>
      </c>
      <c r="E608" s="244" t="s">
        <v>4415</v>
      </c>
      <c r="F608" s="245" t="s">
        <v>4416</v>
      </c>
      <c r="G608" s="243"/>
      <c r="H608" s="246">
        <v>40</v>
      </c>
      <c r="I608" s="247"/>
      <c r="J608" s="243"/>
      <c r="K608" s="243"/>
      <c r="L608" s="248"/>
      <c r="M608" s="249"/>
      <c r="N608" s="250"/>
      <c r="O608" s="250"/>
      <c r="P608" s="250"/>
      <c r="Q608" s="250"/>
      <c r="R608" s="250"/>
      <c r="S608" s="250"/>
      <c r="T608" s="251"/>
      <c r="U608" s="12"/>
      <c r="V608" s="12"/>
      <c r="W608" s="12"/>
      <c r="X608" s="12"/>
      <c r="Y608" s="12"/>
      <c r="Z608" s="12"/>
      <c r="AA608" s="12"/>
      <c r="AB608" s="12"/>
      <c r="AC608" s="12"/>
      <c r="AD608" s="12"/>
      <c r="AE608" s="12"/>
      <c r="AT608" s="252" t="s">
        <v>276</v>
      </c>
      <c r="AU608" s="252" t="s">
        <v>84</v>
      </c>
      <c r="AV608" s="12" t="s">
        <v>86</v>
      </c>
      <c r="AW608" s="12" t="s">
        <v>32</v>
      </c>
      <c r="AX608" s="12" t="s">
        <v>84</v>
      </c>
      <c r="AY608" s="252" t="s">
        <v>251</v>
      </c>
    </row>
    <row r="609" s="2" customFormat="1" ht="16.5" customHeight="1">
      <c r="A609" s="38"/>
      <c r="B609" s="39"/>
      <c r="C609" s="292" t="s">
        <v>1707</v>
      </c>
      <c r="D609" s="292" t="s">
        <v>1133</v>
      </c>
      <c r="E609" s="293" t="s">
        <v>4417</v>
      </c>
      <c r="F609" s="294" t="s">
        <v>4418</v>
      </c>
      <c r="G609" s="295" t="s">
        <v>3853</v>
      </c>
      <c r="H609" s="296">
        <v>40</v>
      </c>
      <c r="I609" s="297"/>
      <c r="J609" s="298">
        <f>ROUND(I609*H609,2)</f>
        <v>0</v>
      </c>
      <c r="K609" s="299"/>
      <c r="L609" s="300"/>
      <c r="M609" s="301" t="s">
        <v>1</v>
      </c>
      <c r="N609" s="302" t="s">
        <v>41</v>
      </c>
      <c r="O609" s="91"/>
      <c r="P609" s="230">
        <f>O609*H609</f>
        <v>0</v>
      </c>
      <c r="Q609" s="230">
        <v>0</v>
      </c>
      <c r="R609" s="230">
        <f>Q609*H609</f>
        <v>0</v>
      </c>
      <c r="S609" s="230">
        <v>0</v>
      </c>
      <c r="T609" s="231">
        <f>S609*H609</f>
        <v>0</v>
      </c>
      <c r="U609" s="38"/>
      <c r="V609" s="38"/>
      <c r="W609" s="38"/>
      <c r="X609" s="38"/>
      <c r="Y609" s="38"/>
      <c r="Z609" s="38"/>
      <c r="AA609" s="38"/>
      <c r="AB609" s="38"/>
      <c r="AC609" s="38"/>
      <c r="AD609" s="38"/>
      <c r="AE609" s="38"/>
      <c r="AR609" s="232" t="s">
        <v>299</v>
      </c>
      <c r="AT609" s="232" t="s">
        <v>1133</v>
      </c>
      <c r="AU609" s="232" t="s">
        <v>84</v>
      </c>
      <c r="AY609" s="17" t="s">
        <v>251</v>
      </c>
      <c r="BE609" s="233">
        <f>IF(N609="základní",J609,0)</f>
        <v>0</v>
      </c>
      <c r="BF609" s="233">
        <f>IF(N609="snížená",J609,0)</f>
        <v>0</v>
      </c>
      <c r="BG609" s="233">
        <f>IF(N609="zákl. přenesená",J609,0)</f>
        <v>0</v>
      </c>
      <c r="BH609" s="233">
        <f>IF(N609="sníž. přenesená",J609,0)</f>
        <v>0</v>
      </c>
      <c r="BI609" s="233">
        <f>IF(N609="nulová",J609,0)</f>
        <v>0</v>
      </c>
      <c r="BJ609" s="17" t="s">
        <v>84</v>
      </c>
      <c r="BK609" s="233">
        <f>ROUND(I609*H609,2)</f>
        <v>0</v>
      </c>
      <c r="BL609" s="17" t="s">
        <v>254</v>
      </c>
      <c r="BM609" s="232" t="s">
        <v>4419</v>
      </c>
    </row>
    <row r="610" s="2" customFormat="1">
      <c r="A610" s="38"/>
      <c r="B610" s="39"/>
      <c r="C610" s="40"/>
      <c r="D610" s="234" t="s">
        <v>260</v>
      </c>
      <c r="E610" s="40"/>
      <c r="F610" s="235" t="s">
        <v>4418</v>
      </c>
      <c r="G610" s="40"/>
      <c r="H610" s="40"/>
      <c r="I610" s="236"/>
      <c r="J610" s="40"/>
      <c r="K610" s="40"/>
      <c r="L610" s="44"/>
      <c r="M610" s="237"/>
      <c r="N610" s="238"/>
      <c r="O610" s="91"/>
      <c r="P610" s="91"/>
      <c r="Q610" s="91"/>
      <c r="R610" s="91"/>
      <c r="S610" s="91"/>
      <c r="T610" s="92"/>
      <c r="U610" s="38"/>
      <c r="V610" s="38"/>
      <c r="W610" s="38"/>
      <c r="X610" s="38"/>
      <c r="Y610" s="38"/>
      <c r="Z610" s="38"/>
      <c r="AA610" s="38"/>
      <c r="AB610" s="38"/>
      <c r="AC610" s="38"/>
      <c r="AD610" s="38"/>
      <c r="AE610" s="38"/>
      <c r="AT610" s="17" t="s">
        <v>260</v>
      </c>
      <c r="AU610" s="17" t="s">
        <v>84</v>
      </c>
    </row>
    <row r="611" s="12" customFormat="1">
      <c r="A611" s="12"/>
      <c r="B611" s="242"/>
      <c r="C611" s="243"/>
      <c r="D611" s="234" t="s">
        <v>276</v>
      </c>
      <c r="E611" s="244" t="s">
        <v>4420</v>
      </c>
      <c r="F611" s="245" t="s">
        <v>1087</v>
      </c>
      <c r="G611" s="243"/>
      <c r="H611" s="246">
        <v>40</v>
      </c>
      <c r="I611" s="247"/>
      <c r="J611" s="243"/>
      <c r="K611" s="243"/>
      <c r="L611" s="248"/>
      <c r="M611" s="285"/>
      <c r="N611" s="286"/>
      <c r="O611" s="286"/>
      <c r="P611" s="286"/>
      <c r="Q611" s="286"/>
      <c r="R611" s="286"/>
      <c r="S611" s="286"/>
      <c r="T611" s="287"/>
      <c r="U611" s="12"/>
      <c r="V611" s="12"/>
      <c r="W611" s="12"/>
      <c r="X611" s="12"/>
      <c r="Y611" s="12"/>
      <c r="Z611" s="12"/>
      <c r="AA611" s="12"/>
      <c r="AB611" s="12"/>
      <c r="AC611" s="12"/>
      <c r="AD611" s="12"/>
      <c r="AE611" s="12"/>
      <c r="AT611" s="252" t="s">
        <v>276</v>
      </c>
      <c r="AU611" s="252" t="s">
        <v>84</v>
      </c>
      <c r="AV611" s="12" t="s">
        <v>86</v>
      </c>
      <c r="AW611" s="12" t="s">
        <v>32</v>
      </c>
      <c r="AX611" s="12" t="s">
        <v>84</v>
      </c>
      <c r="AY611" s="252" t="s">
        <v>251</v>
      </c>
    </row>
    <row r="612" s="2" customFormat="1" ht="6.96" customHeight="1">
      <c r="A612" s="38"/>
      <c r="B612" s="66"/>
      <c r="C612" s="67"/>
      <c r="D612" s="67"/>
      <c r="E612" s="67"/>
      <c r="F612" s="67"/>
      <c r="G612" s="67"/>
      <c r="H612" s="67"/>
      <c r="I612" s="67"/>
      <c r="J612" s="67"/>
      <c r="K612" s="67"/>
      <c r="L612" s="44"/>
      <c r="M612" s="38"/>
      <c r="O612" s="38"/>
      <c r="P612" s="38"/>
      <c r="Q612" s="38"/>
      <c r="R612" s="38"/>
      <c r="S612" s="38"/>
      <c r="T612" s="38"/>
      <c r="U612" s="38"/>
      <c r="V612" s="38"/>
      <c r="W612" s="38"/>
      <c r="X612" s="38"/>
      <c r="Y612" s="38"/>
      <c r="Z612" s="38"/>
      <c r="AA612" s="38"/>
      <c r="AB612" s="38"/>
      <c r="AC612" s="38"/>
      <c r="AD612" s="38"/>
      <c r="AE612" s="38"/>
    </row>
  </sheetData>
  <sheetProtection sheet="1" autoFilter="0" formatColumns="0" formatRows="0" objects="1" scenarios="1" spinCount="100000" saltValue="jnnHxct855R6layyGY8eS1hRZFpWvp0X7Qjt8qthTjAHMXlyQm0nvwjWd0mBfYOY5eSr2DQ5liUdLaoeYGQ23w==" hashValue="7jaMQkIda3oX2QwOScv4WYCLkihByrgsebkMpIgvatWLg2XgWu2p4dMPMEYB38s7fz19uj6zN1tK9CRVUq+kPQ==" algorithmName="SHA-512" password="CC35"/>
  <autoFilter ref="C122:K611"/>
  <mergeCells count="9">
    <mergeCell ref="E7:H7"/>
    <mergeCell ref="E9:H9"/>
    <mergeCell ref="E18:H18"/>
    <mergeCell ref="E27:H27"/>
    <mergeCell ref="E85:H85"/>
    <mergeCell ref="E87:H87"/>
    <mergeCell ref="E113:H113"/>
    <mergeCell ref="E115:H115"/>
    <mergeCell ref="L2:V2"/>
  </mergeCells>
  <hyperlinks>
    <hyperlink ref="F127" r:id="rId1" display="https://podminky.urs.cz/item/CS_URS_2025_01/115101201"/>
    <hyperlink ref="F132" r:id="rId2" display="https://podminky.urs.cz/item/CS_URS_2025_01/115101301"/>
    <hyperlink ref="F137" r:id="rId3" display="https://podminky.urs.cz/item/CS_URS_2025_01/119001402"/>
    <hyperlink ref="F142" r:id="rId4" display="https://podminky.urs.cz/item/CS_URS_2025_01/119001405"/>
    <hyperlink ref="F147" r:id="rId5" display="https://podminky.urs.cz/item/CS_URS_2025_01/119001406"/>
    <hyperlink ref="F152" r:id="rId6" display="https://podminky.urs.cz/item/CS_URS_2025_01/119001421"/>
    <hyperlink ref="F157" r:id="rId7" display="https://podminky.urs.cz/item/CS_URS_2025_01/120001101"/>
    <hyperlink ref="F161" r:id="rId8" display="https://podminky.urs.cz/item/CS_URS_2025_01/131251204"/>
    <hyperlink ref="F171" r:id="rId9" display="https://podminky.urs.cz/item/CS_URS_2025_01/132154206"/>
    <hyperlink ref="F192" r:id="rId10" display="https://podminky.urs.cz/item/CS_URS_2025_01/151101101"/>
    <hyperlink ref="F202" r:id="rId11" display="https://podminky.urs.cz/item/CS_URS_2025_01/151101111"/>
    <hyperlink ref="F207" r:id="rId12" display="https://podminky.urs.cz/item/CS_URS_2025_01/161102111"/>
    <hyperlink ref="F212" r:id="rId13" display="https://podminky.urs.cz/item/CS_URS_2025_01/162351124"/>
    <hyperlink ref="F217" r:id="rId14" display="https://podminky.urs.cz/item/CS_URS_2025_01/162751117"/>
    <hyperlink ref="F222" r:id="rId15" display="https://podminky.urs.cz/item/CS_URS_2025_01/162751119"/>
    <hyperlink ref="F227" r:id="rId16" display="https://podminky.urs.cz/item/CS_URS_2025_01/167151111"/>
    <hyperlink ref="F232" r:id="rId17" display="https://podminky.urs.cz/item/CS_URS_2025_01/171201231"/>
    <hyperlink ref="F237" r:id="rId18" display="https://podminky.urs.cz/item/CS_URS_2025_01/171251201"/>
    <hyperlink ref="F242" r:id="rId19" display="https://podminky.urs.cz/item/CS_URS_2025_01/174101101"/>
    <hyperlink ref="F272" r:id="rId20" display="https://podminky.urs.cz/item/CS_URS_2025_01/175151101"/>
    <hyperlink ref="F290" r:id="rId21" display="https://podminky.urs.cz/item/CS_URS_2025_01/212752101"/>
    <hyperlink ref="F294" r:id="rId22" display="https://podminky.urs.cz/item/CS_URS_2025_01/273361412"/>
    <hyperlink ref="F306" r:id="rId23" display="https://podminky.urs.cz/item/CS_URS_2025_01/341351311"/>
    <hyperlink ref="F314" r:id="rId24" display="https://podminky.urs.cz/item/CS_URS_2025_01/341351312"/>
    <hyperlink ref="F319" r:id="rId25" display="https://podminky.urs.cz/item/CS_URS_2025_01/359901211"/>
    <hyperlink ref="F324" r:id="rId26" display="https://podminky.urs.cz/item/CS_URS_2025_01/382122123"/>
    <hyperlink ref="F332" r:id="rId27" display="https://podminky.urs.cz/item/CS_URS_2025_01/382122313"/>
    <hyperlink ref="F344" r:id="rId28" display="https://podminky.urs.cz/item/CS_URS_2025_01/386120103"/>
    <hyperlink ref="F353" r:id="rId29" display="https://podminky.urs.cz/item/CS_URS_2025_01/451315115"/>
    <hyperlink ref="F361" r:id="rId30" display="https://podminky.urs.cz/item/CS_URS_2025_01/451315125"/>
    <hyperlink ref="F366" r:id="rId31" display="https://podminky.urs.cz/item/CS_URS_2025_01/451315137"/>
    <hyperlink ref="F377" r:id="rId32" display="https://podminky.urs.cz/item/CS_URS_2025_01/463211121"/>
    <hyperlink ref="F382" r:id="rId33" display="https://podminky.urs.cz/item/CS_URS_2025_01/564231111"/>
    <hyperlink ref="F395" r:id="rId34" display="https://podminky.urs.cz/item/CS_URS_2025_01/711141559"/>
    <hyperlink ref="F408" r:id="rId35" display="https://podminky.urs.cz/item/CS_URS_2025_01/871313122"/>
    <hyperlink ref="F417" r:id="rId36" display="https://podminky.urs.cz/item/CS_URS_2025_01/871360320"/>
    <hyperlink ref="F432" r:id="rId37" display="https://podminky.urs.cz/item/CS_URS_2025_01/871370320"/>
    <hyperlink ref="F447" r:id="rId38" display="https://podminky.urs.cz/item/CS_URS_2025_01/871373122"/>
    <hyperlink ref="F456" r:id="rId39" display="https://podminky.urs.cz/item/CS_URS_2025_01/871393122"/>
    <hyperlink ref="F465" r:id="rId40" display="https://podminky.urs.cz/item/CS_URS_2025_01/891312122"/>
    <hyperlink ref="F474" r:id="rId41" display="https://podminky.urs.cz/item/CS_URS_2025_01/892351111"/>
    <hyperlink ref="F478" r:id="rId42" display="https://podminky.urs.cz/item/CS_URS_2025_01/892381111"/>
    <hyperlink ref="F482" r:id="rId43" display="https://podminky.urs.cz/item/CS_URS_2025_01/892421111"/>
    <hyperlink ref="F486" r:id="rId44" display="https://podminky.urs.cz/item/CS_URS_2025_01/892442111"/>
    <hyperlink ref="F490" r:id="rId45" display="https://podminky.urs.cz/item/CS_URS_2025_01/894118001"/>
    <hyperlink ref="F494" r:id="rId46" display="https://podminky.urs.cz/item/CS_URS_2025_01/894221216"/>
    <hyperlink ref="F500" r:id="rId47" display="https://podminky.urs.cz/item/CS_URS_2025_01/894410101"/>
    <hyperlink ref="F507" r:id="rId48" display="https://podminky.urs.cz/item/CS_URS_2025_01/894410103"/>
    <hyperlink ref="F514" r:id="rId49" display="https://podminky.urs.cz/item/CS_URS_2025_01/894410211"/>
    <hyperlink ref="F521" r:id="rId50" display="https://podminky.urs.cz/item/CS_URS_2025_01/894410212"/>
    <hyperlink ref="F528" r:id="rId51" display="https://podminky.urs.cz/item/CS_URS_2025_01/894410213"/>
    <hyperlink ref="F535" r:id="rId52" display="https://podminky.urs.cz/item/CS_URS_2025_01/894410232"/>
    <hyperlink ref="F542" r:id="rId53" display="https://podminky.urs.cz/item/CS_URS_2025_01/894410302"/>
    <hyperlink ref="F549" r:id="rId54" display="https://podminky.urs.cz/item/CS_URS_2025_01/894812312"/>
    <hyperlink ref="F554" r:id="rId55" display="https://podminky.urs.cz/item/CS_URS_2025_01/894812332"/>
    <hyperlink ref="F562" r:id="rId56" display="https://podminky.urs.cz/item/CS_URS_2025_01/894812339"/>
    <hyperlink ref="F570" r:id="rId57" display="https://podminky.urs.cz/item/CS_URS_2025_01/894812351"/>
    <hyperlink ref="F575" r:id="rId58" display="https://podminky.urs.cz/item/CS_URS_2025_01/894812376"/>
    <hyperlink ref="F580" r:id="rId59" display="https://podminky.urs.cz/item/CS_URS_2025_01/899102112"/>
    <hyperlink ref="F587" r:id="rId60" display="https://podminky.urs.cz/item/CS_URS_2025_01/899104112"/>
    <hyperlink ref="F594" r:id="rId61" display="https://podminky.urs.cz/item/CS_URS_2025_01/899713111"/>
    <hyperlink ref="F599" r:id="rId62" display="https://podminky.urs.cz/item/CS_URS_2025_01/998276101"/>
    <hyperlink ref="F603" r:id="rId63" display="https://podminky.urs.cz/item/CS_URS_2025_01/933901111"/>
  </hyperlinks>
  <pageMargins left="0.39375" right="0.39375" top="0.39375" bottom="0.39375" header="0" footer="0"/>
  <pageSetup paperSize="9" orientation="portrait" blackAndWhite="1" fitToHeight="100"/>
  <headerFooter>
    <oddFooter>&amp;CStrana &amp;P z &amp;N</oddFooter>
  </headerFooter>
  <drawing r:id="rId64"/>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158</v>
      </c>
      <c r="AZ2" s="288" t="s">
        <v>4093</v>
      </c>
      <c r="BA2" s="288" t="s">
        <v>4093</v>
      </c>
      <c r="BB2" s="288" t="s">
        <v>1</v>
      </c>
      <c r="BC2" s="288" t="s">
        <v>4421</v>
      </c>
      <c r="BD2" s="288" t="s">
        <v>86</v>
      </c>
    </row>
    <row r="3" s="1" customFormat="1" ht="6.96" customHeight="1">
      <c r="B3" s="146"/>
      <c r="C3" s="147"/>
      <c r="D3" s="147"/>
      <c r="E3" s="147"/>
      <c r="F3" s="147"/>
      <c r="G3" s="147"/>
      <c r="H3" s="147"/>
      <c r="I3" s="147"/>
      <c r="J3" s="147"/>
      <c r="K3" s="147"/>
      <c r="L3" s="20"/>
      <c r="AT3" s="17" t="s">
        <v>76</v>
      </c>
      <c r="AZ3" s="288" t="s">
        <v>4422</v>
      </c>
      <c r="BA3" s="288" t="s">
        <v>4422</v>
      </c>
      <c r="BB3" s="288" t="s">
        <v>1</v>
      </c>
      <c r="BC3" s="288" t="s">
        <v>86</v>
      </c>
      <c r="BD3" s="288" t="s">
        <v>86</v>
      </c>
    </row>
    <row r="4" s="1" customFormat="1" ht="24.96" customHeight="1">
      <c r="B4" s="20"/>
      <c r="D4" s="148" t="s">
        <v>222</v>
      </c>
      <c r="L4" s="20"/>
      <c r="M4" s="149" t="s">
        <v>10</v>
      </c>
      <c r="AT4" s="17" t="s">
        <v>4</v>
      </c>
      <c r="AZ4" s="288" t="s">
        <v>3732</v>
      </c>
      <c r="BA4" s="288" t="s">
        <v>3732</v>
      </c>
      <c r="BB4" s="288" t="s">
        <v>1</v>
      </c>
      <c r="BC4" s="288" t="s">
        <v>1660</v>
      </c>
      <c r="BD4" s="288" t="s">
        <v>86</v>
      </c>
    </row>
    <row r="5" s="1" customFormat="1" ht="6.96" customHeight="1">
      <c r="B5" s="20"/>
      <c r="L5" s="20"/>
      <c r="AZ5" s="288" t="s">
        <v>4423</v>
      </c>
      <c r="BA5" s="288" t="s">
        <v>4423</v>
      </c>
      <c r="BB5" s="288" t="s">
        <v>1</v>
      </c>
      <c r="BC5" s="288" t="s">
        <v>150</v>
      </c>
      <c r="BD5" s="288" t="s">
        <v>86</v>
      </c>
    </row>
    <row r="6" s="1" customFormat="1" ht="12" customHeight="1">
      <c r="B6" s="20"/>
      <c r="D6" s="150" t="s">
        <v>16</v>
      </c>
      <c r="L6" s="20"/>
      <c r="AZ6" s="288" t="s">
        <v>3736</v>
      </c>
      <c r="BA6" s="288" t="s">
        <v>3736</v>
      </c>
      <c r="BB6" s="288" t="s">
        <v>1</v>
      </c>
      <c r="BC6" s="288" t="s">
        <v>4424</v>
      </c>
      <c r="BD6" s="288" t="s">
        <v>86</v>
      </c>
    </row>
    <row r="7" s="1" customFormat="1" ht="26.25" customHeight="1">
      <c r="B7" s="20"/>
      <c r="E7" s="151" t="str">
        <f>'Rekapitulace stavby'!K6</f>
        <v>Vybudování komunikací a inženýrských sítí v lokalitě Berlín 2, Frýdek-Místek</v>
      </c>
      <c r="F7" s="150"/>
      <c r="G7" s="150"/>
      <c r="H7" s="150"/>
      <c r="L7" s="20"/>
      <c r="AZ7" s="288" t="s">
        <v>3738</v>
      </c>
      <c r="BA7" s="288" t="s">
        <v>3738</v>
      </c>
      <c r="BB7" s="288" t="s">
        <v>1</v>
      </c>
      <c r="BC7" s="288" t="s">
        <v>4424</v>
      </c>
      <c r="BD7" s="288" t="s">
        <v>86</v>
      </c>
    </row>
    <row r="8" s="2" customFormat="1" ht="12" customHeight="1">
      <c r="A8" s="38"/>
      <c r="B8" s="44"/>
      <c r="C8" s="38"/>
      <c r="D8" s="150" t="s">
        <v>223</v>
      </c>
      <c r="E8" s="38"/>
      <c r="F8" s="38"/>
      <c r="G8" s="38"/>
      <c r="H8" s="38"/>
      <c r="I8" s="38"/>
      <c r="J8" s="38"/>
      <c r="K8" s="38"/>
      <c r="L8" s="63"/>
      <c r="S8" s="38"/>
      <c r="T8" s="38"/>
      <c r="U8" s="38"/>
      <c r="V8" s="38"/>
      <c r="W8" s="38"/>
      <c r="X8" s="38"/>
      <c r="Y8" s="38"/>
      <c r="Z8" s="38"/>
      <c r="AA8" s="38"/>
      <c r="AB8" s="38"/>
      <c r="AC8" s="38"/>
      <c r="AD8" s="38"/>
      <c r="AE8" s="38"/>
      <c r="AZ8" s="288" t="s">
        <v>4425</v>
      </c>
      <c r="BA8" s="288" t="s">
        <v>4425</v>
      </c>
      <c r="BB8" s="288" t="s">
        <v>1</v>
      </c>
      <c r="BC8" s="288" t="s">
        <v>4426</v>
      </c>
      <c r="BD8" s="288" t="s">
        <v>86</v>
      </c>
    </row>
    <row r="9" s="2" customFormat="1" ht="30" customHeight="1">
      <c r="A9" s="38"/>
      <c r="B9" s="44"/>
      <c r="C9" s="38"/>
      <c r="D9" s="38"/>
      <c r="E9" s="152" t="s">
        <v>4427</v>
      </c>
      <c r="F9" s="38"/>
      <c r="G9" s="38"/>
      <c r="H9" s="38"/>
      <c r="I9" s="38"/>
      <c r="J9" s="38"/>
      <c r="K9" s="38"/>
      <c r="L9" s="63"/>
      <c r="S9" s="38"/>
      <c r="T9" s="38"/>
      <c r="U9" s="38"/>
      <c r="V9" s="38"/>
      <c r="W9" s="38"/>
      <c r="X9" s="38"/>
      <c r="Y9" s="38"/>
      <c r="Z9" s="38"/>
      <c r="AA9" s="38"/>
      <c r="AB9" s="38"/>
      <c r="AC9" s="38"/>
      <c r="AD9" s="38"/>
      <c r="AE9" s="38"/>
      <c r="AZ9" s="288" t="s">
        <v>4428</v>
      </c>
      <c r="BA9" s="288" t="s">
        <v>4428</v>
      </c>
      <c r="BB9" s="288" t="s">
        <v>1</v>
      </c>
      <c r="BC9" s="288" t="s">
        <v>4429</v>
      </c>
      <c r="BD9" s="288" t="s">
        <v>86</v>
      </c>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c r="AZ10" s="288" t="s">
        <v>3740</v>
      </c>
      <c r="BA10" s="288" t="s">
        <v>3740</v>
      </c>
      <c r="BB10" s="288" t="s">
        <v>1</v>
      </c>
      <c r="BC10" s="288" t="s">
        <v>4430</v>
      </c>
      <c r="BD10" s="288" t="s">
        <v>86</v>
      </c>
    </row>
    <row r="11" s="2" customFormat="1" ht="12" customHeight="1">
      <c r="A11" s="38"/>
      <c r="B11" s="44"/>
      <c r="C11" s="38"/>
      <c r="D11" s="150" t="s">
        <v>18</v>
      </c>
      <c r="E11" s="38"/>
      <c r="F11" s="141" t="s">
        <v>1</v>
      </c>
      <c r="G11" s="38"/>
      <c r="H11" s="38"/>
      <c r="I11" s="150" t="s">
        <v>19</v>
      </c>
      <c r="J11" s="141" t="s">
        <v>1</v>
      </c>
      <c r="K11" s="38"/>
      <c r="L11" s="63"/>
      <c r="S11" s="38"/>
      <c r="T11" s="38"/>
      <c r="U11" s="38"/>
      <c r="V11" s="38"/>
      <c r="W11" s="38"/>
      <c r="X11" s="38"/>
      <c r="Y11" s="38"/>
      <c r="Z11" s="38"/>
      <c r="AA11" s="38"/>
      <c r="AB11" s="38"/>
      <c r="AC11" s="38"/>
      <c r="AD11" s="38"/>
      <c r="AE11" s="38"/>
    </row>
    <row r="12" s="2" customFormat="1" ht="12" customHeight="1">
      <c r="A12" s="38"/>
      <c r="B12" s="44"/>
      <c r="C12" s="38"/>
      <c r="D12" s="150" t="s">
        <v>20</v>
      </c>
      <c r="E12" s="38"/>
      <c r="F12" s="141" t="s">
        <v>21</v>
      </c>
      <c r="G12" s="38"/>
      <c r="H12" s="38"/>
      <c r="I12" s="150" t="s">
        <v>22</v>
      </c>
      <c r="J12" s="153" t="str">
        <f>'Rekapitulace stavby'!AN8</f>
        <v>12. 5. 2025</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50" t="s">
        <v>24</v>
      </c>
      <c r="E14" s="38"/>
      <c r="F14" s="38"/>
      <c r="G14" s="38"/>
      <c r="H14" s="38"/>
      <c r="I14" s="150" t="s">
        <v>25</v>
      </c>
      <c r="J14" s="141"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1" t="s">
        <v>26</v>
      </c>
      <c r="F15" s="38"/>
      <c r="G15" s="38"/>
      <c r="H15" s="38"/>
      <c r="I15" s="150" t="s">
        <v>27</v>
      </c>
      <c r="J15" s="141"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50" t="s">
        <v>28</v>
      </c>
      <c r="E17" s="38"/>
      <c r="F17" s="38"/>
      <c r="G17" s="38"/>
      <c r="H17" s="38"/>
      <c r="I17" s="15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1"/>
      <c r="G18" s="141"/>
      <c r="H18" s="141"/>
      <c r="I18" s="15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50" t="s">
        <v>30</v>
      </c>
      <c r="E20" s="38"/>
      <c r="F20" s="38"/>
      <c r="G20" s="38"/>
      <c r="H20" s="38"/>
      <c r="I20" s="150" t="s">
        <v>25</v>
      </c>
      <c r="J20" s="141"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1" t="s">
        <v>31</v>
      </c>
      <c r="F21" s="38"/>
      <c r="G21" s="38"/>
      <c r="H21" s="38"/>
      <c r="I21" s="150" t="s">
        <v>27</v>
      </c>
      <c r="J21" s="141"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50" t="s">
        <v>33</v>
      </c>
      <c r="E23" s="38"/>
      <c r="F23" s="38"/>
      <c r="G23" s="38"/>
      <c r="H23" s="38"/>
      <c r="I23" s="150" t="s">
        <v>25</v>
      </c>
      <c r="J23" s="141"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1" t="s">
        <v>3753</v>
      </c>
      <c r="F24" s="38"/>
      <c r="G24" s="38"/>
      <c r="H24" s="38"/>
      <c r="I24" s="150" t="s">
        <v>27</v>
      </c>
      <c r="J24" s="141"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5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54"/>
      <c r="B27" s="155"/>
      <c r="C27" s="154"/>
      <c r="D27" s="154"/>
      <c r="E27" s="156" t="s">
        <v>1</v>
      </c>
      <c r="F27" s="156"/>
      <c r="G27" s="156"/>
      <c r="H27" s="156"/>
      <c r="I27" s="154"/>
      <c r="J27" s="154"/>
      <c r="K27" s="154"/>
      <c r="L27" s="157"/>
      <c r="S27" s="154"/>
      <c r="T27" s="154"/>
      <c r="U27" s="154"/>
      <c r="V27" s="154"/>
      <c r="W27" s="154"/>
      <c r="X27" s="154"/>
      <c r="Y27" s="154"/>
      <c r="Z27" s="154"/>
      <c r="AA27" s="154"/>
      <c r="AB27" s="154"/>
      <c r="AC27" s="154"/>
      <c r="AD27" s="154"/>
      <c r="AE27" s="154"/>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58"/>
      <c r="E29" s="158"/>
      <c r="F29" s="158"/>
      <c r="G29" s="158"/>
      <c r="H29" s="158"/>
      <c r="I29" s="158"/>
      <c r="J29" s="158"/>
      <c r="K29" s="158"/>
      <c r="L29" s="63"/>
      <c r="S29" s="38"/>
      <c r="T29" s="38"/>
      <c r="U29" s="38"/>
      <c r="V29" s="38"/>
      <c r="W29" s="38"/>
      <c r="X29" s="38"/>
      <c r="Y29" s="38"/>
      <c r="Z29" s="38"/>
      <c r="AA29" s="38"/>
      <c r="AB29" s="38"/>
      <c r="AC29" s="38"/>
      <c r="AD29" s="38"/>
      <c r="AE29" s="38"/>
    </row>
    <row r="30" s="2" customFormat="1" ht="25.44" customHeight="1">
      <c r="A30" s="38"/>
      <c r="B30" s="44"/>
      <c r="C30" s="38"/>
      <c r="D30" s="159" t="s">
        <v>36</v>
      </c>
      <c r="E30" s="38"/>
      <c r="F30" s="38"/>
      <c r="G30" s="38"/>
      <c r="H30" s="38"/>
      <c r="I30" s="38"/>
      <c r="J30" s="160">
        <f>ROUND(J125, 2)</f>
        <v>0</v>
      </c>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14.4" customHeight="1">
      <c r="A32" s="38"/>
      <c r="B32" s="44"/>
      <c r="C32" s="38"/>
      <c r="D32" s="38"/>
      <c r="E32" s="38"/>
      <c r="F32" s="161" t="s">
        <v>38</v>
      </c>
      <c r="G32" s="38"/>
      <c r="H32" s="38"/>
      <c r="I32" s="161" t="s">
        <v>37</v>
      </c>
      <c r="J32" s="161" t="s">
        <v>39</v>
      </c>
      <c r="K32" s="38"/>
      <c r="L32" s="63"/>
      <c r="S32" s="38"/>
      <c r="T32" s="38"/>
      <c r="U32" s="38"/>
      <c r="V32" s="38"/>
      <c r="W32" s="38"/>
      <c r="X32" s="38"/>
      <c r="Y32" s="38"/>
      <c r="Z32" s="38"/>
      <c r="AA32" s="38"/>
      <c r="AB32" s="38"/>
      <c r="AC32" s="38"/>
      <c r="AD32" s="38"/>
      <c r="AE32" s="38"/>
    </row>
    <row r="33" s="2" customFormat="1" ht="14.4" customHeight="1">
      <c r="A33" s="38"/>
      <c r="B33" s="44"/>
      <c r="C33" s="38"/>
      <c r="D33" s="162" t="s">
        <v>40</v>
      </c>
      <c r="E33" s="150" t="s">
        <v>41</v>
      </c>
      <c r="F33" s="163">
        <f>ROUND((SUM(BE125:BE333)),  2)</f>
        <v>0</v>
      </c>
      <c r="G33" s="38"/>
      <c r="H33" s="38"/>
      <c r="I33" s="164">
        <v>0.20999999999999999</v>
      </c>
      <c r="J33" s="163">
        <f>ROUND(((SUM(BE125:BE333))*I33),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50" t="s">
        <v>42</v>
      </c>
      <c r="F34" s="163">
        <f>ROUND((SUM(BF125:BF333)),  2)</f>
        <v>0</v>
      </c>
      <c r="G34" s="38"/>
      <c r="H34" s="38"/>
      <c r="I34" s="164">
        <v>0.12</v>
      </c>
      <c r="J34" s="163">
        <f>ROUND(((SUM(BF125:BF333))*I34),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50" t="s">
        <v>43</v>
      </c>
      <c r="F35" s="163">
        <f>ROUND((SUM(BG125:BG333)),  2)</f>
        <v>0</v>
      </c>
      <c r="G35" s="38"/>
      <c r="H35" s="38"/>
      <c r="I35" s="164">
        <v>0.20999999999999999</v>
      </c>
      <c r="J35" s="163">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50" t="s">
        <v>44</v>
      </c>
      <c r="F36" s="163">
        <f>ROUND((SUM(BH125:BH333)),  2)</f>
        <v>0</v>
      </c>
      <c r="G36" s="38"/>
      <c r="H36" s="38"/>
      <c r="I36" s="164">
        <v>0.12</v>
      </c>
      <c r="J36" s="163">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45</v>
      </c>
      <c r="F37" s="163">
        <f>ROUND((SUM(BI125:BI333)),  2)</f>
        <v>0</v>
      </c>
      <c r="G37" s="38"/>
      <c r="H37" s="38"/>
      <c r="I37" s="164">
        <v>0</v>
      </c>
      <c r="J37" s="163">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65"/>
      <c r="D39" s="166" t="s">
        <v>46</v>
      </c>
      <c r="E39" s="167"/>
      <c r="F39" s="167"/>
      <c r="G39" s="168" t="s">
        <v>47</v>
      </c>
      <c r="H39" s="169" t="s">
        <v>48</v>
      </c>
      <c r="I39" s="167"/>
      <c r="J39" s="170">
        <f>SUM(J30:J37)</f>
        <v>0</v>
      </c>
      <c r="K39" s="171"/>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223</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30" customHeight="1">
      <c r="A87" s="38"/>
      <c r="B87" s="39"/>
      <c r="C87" s="40"/>
      <c r="D87" s="40"/>
      <c r="E87" s="76" t="str">
        <f>E9</f>
        <v>301.b - DEŠŤOVÁ KANALIZACE-OTEVŘENÁ RETENČNÍ NÁDRŽ</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Frýdek-Místek</v>
      </c>
      <c r="G89" s="40"/>
      <c r="H89" s="40"/>
      <c r="I89" s="32" t="s">
        <v>22</v>
      </c>
      <c r="J89" s="79" t="str">
        <f>IF(J12="","",J12)</f>
        <v>12. 5. 2025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5.15" customHeight="1">
      <c r="A91" s="38"/>
      <c r="B91" s="39"/>
      <c r="C91" s="32" t="s">
        <v>24</v>
      </c>
      <c r="D91" s="40"/>
      <c r="E91" s="40"/>
      <c r="F91" s="27" t="str">
        <f>E15</f>
        <v>Statutární město Frýdek-Místek</v>
      </c>
      <c r="G91" s="40"/>
      <c r="H91" s="40"/>
      <c r="I91" s="32" t="s">
        <v>30</v>
      </c>
      <c r="J91" s="36" t="str">
        <f>E21</f>
        <v>DOPRAPLAN s.r.o.</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Ing. Tomáš Janošec</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84" t="s">
        <v>226</v>
      </c>
      <c r="D94" s="185"/>
      <c r="E94" s="185"/>
      <c r="F94" s="185"/>
      <c r="G94" s="185"/>
      <c r="H94" s="185"/>
      <c r="I94" s="185"/>
      <c r="J94" s="186" t="s">
        <v>227</v>
      </c>
      <c r="K94" s="185"/>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87" t="s">
        <v>228</v>
      </c>
      <c r="D96" s="40"/>
      <c r="E96" s="40"/>
      <c r="F96" s="40"/>
      <c r="G96" s="40"/>
      <c r="H96" s="40"/>
      <c r="I96" s="40"/>
      <c r="J96" s="110">
        <f>J125</f>
        <v>0</v>
      </c>
      <c r="K96" s="40"/>
      <c r="L96" s="63"/>
      <c r="S96" s="38"/>
      <c r="T96" s="38"/>
      <c r="U96" s="38"/>
      <c r="V96" s="38"/>
      <c r="W96" s="38"/>
      <c r="X96" s="38"/>
      <c r="Y96" s="38"/>
      <c r="Z96" s="38"/>
      <c r="AA96" s="38"/>
      <c r="AB96" s="38"/>
      <c r="AC96" s="38"/>
      <c r="AD96" s="38"/>
      <c r="AE96" s="38"/>
      <c r="AU96" s="17" t="s">
        <v>229</v>
      </c>
    </row>
    <row r="97" s="9" customFormat="1" ht="24.96" customHeight="1">
      <c r="A97" s="9"/>
      <c r="B97" s="188"/>
      <c r="C97" s="189"/>
      <c r="D97" s="190" t="s">
        <v>1184</v>
      </c>
      <c r="E97" s="191"/>
      <c r="F97" s="191"/>
      <c r="G97" s="191"/>
      <c r="H97" s="191"/>
      <c r="I97" s="191"/>
      <c r="J97" s="192">
        <f>J126</f>
        <v>0</v>
      </c>
      <c r="K97" s="189"/>
      <c r="L97" s="193"/>
      <c r="S97" s="9"/>
      <c r="T97" s="9"/>
      <c r="U97" s="9"/>
      <c r="V97" s="9"/>
      <c r="W97" s="9"/>
      <c r="X97" s="9"/>
      <c r="Y97" s="9"/>
      <c r="Z97" s="9"/>
      <c r="AA97" s="9"/>
      <c r="AB97" s="9"/>
      <c r="AC97" s="9"/>
      <c r="AD97" s="9"/>
      <c r="AE97" s="9"/>
    </row>
    <row r="98" s="9" customFormat="1" ht="24.96" customHeight="1">
      <c r="A98" s="9"/>
      <c r="B98" s="188"/>
      <c r="C98" s="189"/>
      <c r="D98" s="190" t="s">
        <v>1185</v>
      </c>
      <c r="E98" s="191"/>
      <c r="F98" s="191"/>
      <c r="G98" s="191"/>
      <c r="H98" s="191"/>
      <c r="I98" s="191"/>
      <c r="J98" s="192">
        <f>J191</f>
        <v>0</v>
      </c>
      <c r="K98" s="189"/>
      <c r="L98" s="193"/>
      <c r="S98" s="9"/>
      <c r="T98" s="9"/>
      <c r="U98" s="9"/>
      <c r="V98" s="9"/>
      <c r="W98" s="9"/>
      <c r="X98" s="9"/>
      <c r="Y98" s="9"/>
      <c r="Z98" s="9"/>
      <c r="AA98" s="9"/>
      <c r="AB98" s="9"/>
      <c r="AC98" s="9"/>
      <c r="AD98" s="9"/>
      <c r="AE98" s="9"/>
    </row>
    <row r="99" s="9" customFormat="1" ht="24.96" customHeight="1">
      <c r="A99" s="9"/>
      <c r="B99" s="188"/>
      <c r="C99" s="189"/>
      <c r="D99" s="190" t="s">
        <v>3805</v>
      </c>
      <c r="E99" s="191"/>
      <c r="F99" s="191"/>
      <c r="G99" s="191"/>
      <c r="H99" s="191"/>
      <c r="I99" s="191"/>
      <c r="J99" s="192">
        <f>J209</f>
        <v>0</v>
      </c>
      <c r="K99" s="189"/>
      <c r="L99" s="193"/>
      <c r="S99" s="9"/>
      <c r="T99" s="9"/>
      <c r="U99" s="9"/>
      <c r="V99" s="9"/>
      <c r="W99" s="9"/>
      <c r="X99" s="9"/>
      <c r="Y99" s="9"/>
      <c r="Z99" s="9"/>
      <c r="AA99" s="9"/>
      <c r="AB99" s="9"/>
      <c r="AC99" s="9"/>
      <c r="AD99" s="9"/>
      <c r="AE99" s="9"/>
    </row>
    <row r="100" s="9" customFormat="1" ht="24.96" customHeight="1">
      <c r="A100" s="9"/>
      <c r="B100" s="188"/>
      <c r="C100" s="189"/>
      <c r="D100" s="190" t="s">
        <v>3806</v>
      </c>
      <c r="E100" s="191"/>
      <c r="F100" s="191"/>
      <c r="G100" s="191"/>
      <c r="H100" s="191"/>
      <c r="I100" s="191"/>
      <c r="J100" s="192">
        <f>J232</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4431</v>
      </c>
      <c r="E101" s="191"/>
      <c r="F101" s="191"/>
      <c r="G101" s="191"/>
      <c r="H101" s="191"/>
      <c r="I101" s="191"/>
      <c r="J101" s="192">
        <f>J265</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4432</v>
      </c>
      <c r="E102" s="191"/>
      <c r="F102" s="191"/>
      <c r="G102" s="191"/>
      <c r="H102" s="191"/>
      <c r="I102" s="191"/>
      <c r="J102" s="192">
        <f>J277</f>
        <v>0</v>
      </c>
      <c r="K102" s="189"/>
      <c r="L102" s="193"/>
      <c r="S102" s="9"/>
      <c r="T102" s="9"/>
      <c r="U102" s="9"/>
      <c r="V102" s="9"/>
      <c r="W102" s="9"/>
      <c r="X102" s="9"/>
      <c r="Y102" s="9"/>
      <c r="Z102" s="9"/>
      <c r="AA102" s="9"/>
      <c r="AB102" s="9"/>
      <c r="AC102" s="9"/>
      <c r="AD102" s="9"/>
      <c r="AE102" s="9"/>
    </row>
    <row r="103" s="9" customFormat="1" ht="24.96" customHeight="1">
      <c r="A103" s="9"/>
      <c r="B103" s="188"/>
      <c r="C103" s="189"/>
      <c r="D103" s="190" t="s">
        <v>3807</v>
      </c>
      <c r="E103" s="191"/>
      <c r="F103" s="191"/>
      <c r="G103" s="191"/>
      <c r="H103" s="191"/>
      <c r="I103" s="191"/>
      <c r="J103" s="192">
        <f>J286</f>
        <v>0</v>
      </c>
      <c r="K103" s="189"/>
      <c r="L103" s="193"/>
      <c r="S103" s="9"/>
      <c r="T103" s="9"/>
      <c r="U103" s="9"/>
      <c r="V103" s="9"/>
      <c r="W103" s="9"/>
      <c r="X103" s="9"/>
      <c r="Y103" s="9"/>
      <c r="Z103" s="9"/>
      <c r="AA103" s="9"/>
      <c r="AB103" s="9"/>
      <c r="AC103" s="9"/>
      <c r="AD103" s="9"/>
      <c r="AE103" s="9"/>
    </row>
    <row r="104" s="9" customFormat="1" ht="24.96" customHeight="1">
      <c r="A104" s="9"/>
      <c r="B104" s="188"/>
      <c r="C104" s="189"/>
      <c r="D104" s="190" t="s">
        <v>3808</v>
      </c>
      <c r="E104" s="191"/>
      <c r="F104" s="191"/>
      <c r="G104" s="191"/>
      <c r="H104" s="191"/>
      <c r="I104" s="191"/>
      <c r="J104" s="192">
        <f>J299</f>
        <v>0</v>
      </c>
      <c r="K104" s="189"/>
      <c r="L104" s="193"/>
      <c r="S104" s="9"/>
      <c r="T104" s="9"/>
      <c r="U104" s="9"/>
      <c r="V104" s="9"/>
      <c r="W104" s="9"/>
      <c r="X104" s="9"/>
      <c r="Y104" s="9"/>
      <c r="Z104" s="9"/>
      <c r="AA104" s="9"/>
      <c r="AB104" s="9"/>
      <c r="AC104" s="9"/>
      <c r="AD104" s="9"/>
      <c r="AE104" s="9"/>
    </row>
    <row r="105" s="9" customFormat="1" ht="24.96" customHeight="1">
      <c r="A105" s="9"/>
      <c r="B105" s="188"/>
      <c r="C105" s="189"/>
      <c r="D105" s="190" t="s">
        <v>1187</v>
      </c>
      <c r="E105" s="191"/>
      <c r="F105" s="191"/>
      <c r="G105" s="191"/>
      <c r="H105" s="191"/>
      <c r="I105" s="191"/>
      <c r="J105" s="192">
        <f>J318</f>
        <v>0</v>
      </c>
      <c r="K105" s="189"/>
      <c r="L105" s="193"/>
      <c r="S105" s="9"/>
      <c r="T105" s="9"/>
      <c r="U105" s="9"/>
      <c r="V105" s="9"/>
      <c r="W105" s="9"/>
      <c r="X105" s="9"/>
      <c r="Y105" s="9"/>
      <c r="Z105" s="9"/>
      <c r="AA105" s="9"/>
      <c r="AB105" s="9"/>
      <c r="AC105" s="9"/>
      <c r="AD105" s="9"/>
      <c r="AE105" s="9"/>
    </row>
    <row r="106" s="2" customFormat="1" ht="21.84" customHeight="1">
      <c r="A106" s="38"/>
      <c r="B106" s="39"/>
      <c r="C106" s="40"/>
      <c r="D106" s="40"/>
      <c r="E106" s="40"/>
      <c r="F106" s="40"/>
      <c r="G106" s="40"/>
      <c r="H106" s="40"/>
      <c r="I106" s="40"/>
      <c r="J106" s="40"/>
      <c r="K106" s="40"/>
      <c r="L106" s="63"/>
      <c r="S106" s="38"/>
      <c r="T106" s="38"/>
      <c r="U106" s="38"/>
      <c r="V106" s="38"/>
      <c r="W106" s="38"/>
      <c r="X106" s="38"/>
      <c r="Y106" s="38"/>
      <c r="Z106" s="38"/>
      <c r="AA106" s="38"/>
      <c r="AB106" s="38"/>
      <c r="AC106" s="38"/>
      <c r="AD106" s="38"/>
      <c r="AE106" s="38"/>
    </row>
    <row r="107" s="2" customFormat="1" ht="6.96" customHeight="1">
      <c r="A107" s="38"/>
      <c r="B107" s="66"/>
      <c r="C107" s="67"/>
      <c r="D107" s="67"/>
      <c r="E107" s="67"/>
      <c r="F107" s="67"/>
      <c r="G107" s="67"/>
      <c r="H107" s="67"/>
      <c r="I107" s="67"/>
      <c r="J107" s="67"/>
      <c r="K107" s="67"/>
      <c r="L107" s="63"/>
      <c r="S107" s="38"/>
      <c r="T107" s="38"/>
      <c r="U107" s="38"/>
      <c r="V107" s="38"/>
      <c r="W107" s="38"/>
      <c r="X107" s="38"/>
      <c r="Y107" s="38"/>
      <c r="Z107" s="38"/>
      <c r="AA107" s="38"/>
      <c r="AB107" s="38"/>
      <c r="AC107" s="38"/>
      <c r="AD107" s="38"/>
      <c r="AE107" s="38"/>
    </row>
    <row r="111" s="2" customFormat="1" ht="6.96" customHeight="1">
      <c r="A111" s="38"/>
      <c r="B111" s="68"/>
      <c r="C111" s="69"/>
      <c r="D111" s="69"/>
      <c r="E111" s="69"/>
      <c r="F111" s="69"/>
      <c r="G111" s="69"/>
      <c r="H111" s="69"/>
      <c r="I111" s="69"/>
      <c r="J111" s="69"/>
      <c r="K111" s="69"/>
      <c r="L111" s="63"/>
      <c r="S111" s="38"/>
      <c r="T111" s="38"/>
      <c r="U111" s="38"/>
      <c r="V111" s="38"/>
      <c r="W111" s="38"/>
      <c r="X111" s="38"/>
      <c r="Y111" s="38"/>
      <c r="Z111" s="38"/>
      <c r="AA111" s="38"/>
      <c r="AB111" s="38"/>
      <c r="AC111" s="38"/>
      <c r="AD111" s="38"/>
      <c r="AE111" s="38"/>
    </row>
    <row r="112" s="2" customFormat="1" ht="24.96" customHeight="1">
      <c r="A112" s="38"/>
      <c r="B112" s="39"/>
      <c r="C112" s="23" t="s">
        <v>236</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6.96" customHeight="1">
      <c r="A113" s="38"/>
      <c r="B113" s="39"/>
      <c r="C113" s="40"/>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16</v>
      </c>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26.25" customHeight="1">
      <c r="A115" s="38"/>
      <c r="B115" s="39"/>
      <c r="C115" s="40"/>
      <c r="D115" s="40"/>
      <c r="E115" s="183" t="str">
        <f>E7</f>
        <v>Vybudování komunikací a inženýrských sítí v lokalitě Berlín 2, Frýdek-Místek</v>
      </c>
      <c r="F115" s="32"/>
      <c r="G115" s="32"/>
      <c r="H115" s="32"/>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223</v>
      </c>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30" customHeight="1">
      <c r="A117" s="38"/>
      <c r="B117" s="39"/>
      <c r="C117" s="40"/>
      <c r="D117" s="40"/>
      <c r="E117" s="76" t="str">
        <f>E9</f>
        <v>301.b - DEŠŤOVÁ KANALIZACE-OTEVŘENÁ RETENČNÍ NÁDRŽ</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20</v>
      </c>
      <c r="D119" s="40"/>
      <c r="E119" s="40"/>
      <c r="F119" s="27" t="str">
        <f>F12</f>
        <v>Frýdek-Místek</v>
      </c>
      <c r="G119" s="40"/>
      <c r="H119" s="40"/>
      <c r="I119" s="32" t="s">
        <v>22</v>
      </c>
      <c r="J119" s="79" t="str">
        <f>IF(J12="","",J12)</f>
        <v>12. 5. 2025</v>
      </c>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5.15" customHeight="1">
      <c r="A121" s="38"/>
      <c r="B121" s="39"/>
      <c r="C121" s="32" t="s">
        <v>24</v>
      </c>
      <c r="D121" s="40"/>
      <c r="E121" s="40"/>
      <c r="F121" s="27" t="str">
        <f>E15</f>
        <v>Statutární město Frýdek-Místek</v>
      </c>
      <c r="G121" s="40"/>
      <c r="H121" s="40"/>
      <c r="I121" s="32" t="s">
        <v>30</v>
      </c>
      <c r="J121" s="36" t="str">
        <f>E21</f>
        <v>DOPRAPLAN s.r.o.</v>
      </c>
      <c r="K121" s="40"/>
      <c r="L121" s="63"/>
      <c r="S121" s="38"/>
      <c r="T121" s="38"/>
      <c r="U121" s="38"/>
      <c r="V121" s="38"/>
      <c r="W121" s="38"/>
      <c r="X121" s="38"/>
      <c r="Y121" s="38"/>
      <c r="Z121" s="38"/>
      <c r="AA121" s="38"/>
      <c r="AB121" s="38"/>
      <c r="AC121" s="38"/>
      <c r="AD121" s="38"/>
      <c r="AE121" s="38"/>
    </row>
    <row r="122" s="2" customFormat="1" ht="15.15" customHeight="1">
      <c r="A122" s="38"/>
      <c r="B122" s="39"/>
      <c r="C122" s="32" t="s">
        <v>28</v>
      </c>
      <c r="D122" s="40"/>
      <c r="E122" s="40"/>
      <c r="F122" s="27" t="str">
        <f>IF(E18="","",E18)</f>
        <v>Vyplň údaj</v>
      </c>
      <c r="G122" s="40"/>
      <c r="H122" s="40"/>
      <c r="I122" s="32" t="s">
        <v>33</v>
      </c>
      <c r="J122" s="36" t="str">
        <f>E24</f>
        <v>Ing. Tomáš Janošec</v>
      </c>
      <c r="K122" s="40"/>
      <c r="L122" s="63"/>
      <c r="S122" s="38"/>
      <c r="T122" s="38"/>
      <c r="U122" s="38"/>
      <c r="V122" s="38"/>
      <c r="W122" s="38"/>
      <c r="X122" s="38"/>
      <c r="Y122" s="38"/>
      <c r="Z122" s="38"/>
      <c r="AA122" s="38"/>
      <c r="AB122" s="38"/>
      <c r="AC122" s="38"/>
      <c r="AD122" s="38"/>
      <c r="AE122" s="38"/>
    </row>
    <row r="123" s="2" customFormat="1" ht="10.32" customHeight="1">
      <c r="A123" s="38"/>
      <c r="B123" s="39"/>
      <c r="C123" s="40"/>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10" customFormat="1" ht="29.28" customHeight="1">
      <c r="A124" s="194"/>
      <c r="B124" s="195"/>
      <c r="C124" s="196" t="s">
        <v>237</v>
      </c>
      <c r="D124" s="197" t="s">
        <v>61</v>
      </c>
      <c r="E124" s="197" t="s">
        <v>57</v>
      </c>
      <c r="F124" s="197" t="s">
        <v>58</v>
      </c>
      <c r="G124" s="197" t="s">
        <v>238</v>
      </c>
      <c r="H124" s="197" t="s">
        <v>239</v>
      </c>
      <c r="I124" s="197" t="s">
        <v>240</v>
      </c>
      <c r="J124" s="198" t="s">
        <v>227</v>
      </c>
      <c r="K124" s="199" t="s">
        <v>241</v>
      </c>
      <c r="L124" s="200"/>
      <c r="M124" s="100" t="s">
        <v>1</v>
      </c>
      <c r="N124" s="101" t="s">
        <v>40</v>
      </c>
      <c r="O124" s="101" t="s">
        <v>242</v>
      </c>
      <c r="P124" s="101" t="s">
        <v>243</v>
      </c>
      <c r="Q124" s="101" t="s">
        <v>244</v>
      </c>
      <c r="R124" s="101" t="s">
        <v>245</v>
      </c>
      <c r="S124" s="101" t="s">
        <v>246</v>
      </c>
      <c r="T124" s="102" t="s">
        <v>247</v>
      </c>
      <c r="U124" s="194"/>
      <c r="V124" s="194"/>
      <c r="W124" s="194"/>
      <c r="X124" s="194"/>
      <c r="Y124" s="194"/>
      <c r="Z124" s="194"/>
      <c r="AA124" s="194"/>
      <c r="AB124" s="194"/>
      <c r="AC124" s="194"/>
      <c r="AD124" s="194"/>
      <c r="AE124" s="194"/>
    </row>
    <row r="125" s="2" customFormat="1" ht="22.8" customHeight="1">
      <c r="A125" s="38"/>
      <c r="B125" s="39"/>
      <c r="C125" s="107" t="s">
        <v>248</v>
      </c>
      <c r="D125" s="40"/>
      <c r="E125" s="40"/>
      <c r="F125" s="40"/>
      <c r="G125" s="40"/>
      <c r="H125" s="40"/>
      <c r="I125" s="40"/>
      <c r="J125" s="201">
        <f>BK125</f>
        <v>0</v>
      </c>
      <c r="K125" s="40"/>
      <c r="L125" s="44"/>
      <c r="M125" s="103"/>
      <c r="N125" s="202"/>
      <c r="O125" s="104"/>
      <c r="P125" s="203">
        <f>P126+P191+P209+P232+P265+P277+P286+P299+P318</f>
        <v>0</v>
      </c>
      <c r="Q125" s="104"/>
      <c r="R125" s="203">
        <f>R126+R191+R209+R232+R265+R277+R286+R299+R318</f>
        <v>1496.6408199599998</v>
      </c>
      <c r="S125" s="104"/>
      <c r="T125" s="204">
        <f>T126+T191+T209+T232+T265+T277+T286+T299+T318</f>
        <v>0</v>
      </c>
      <c r="U125" s="38"/>
      <c r="V125" s="38"/>
      <c r="W125" s="38"/>
      <c r="X125" s="38"/>
      <c r="Y125" s="38"/>
      <c r="Z125" s="38"/>
      <c r="AA125" s="38"/>
      <c r="AB125" s="38"/>
      <c r="AC125" s="38"/>
      <c r="AD125" s="38"/>
      <c r="AE125" s="38"/>
      <c r="AT125" s="17" t="s">
        <v>75</v>
      </c>
      <c r="AU125" s="17" t="s">
        <v>229</v>
      </c>
      <c r="BK125" s="205">
        <f>BK126+BK191+BK209+BK232+BK265+BK277+BK286+BK299+BK318</f>
        <v>0</v>
      </c>
    </row>
    <row r="126" s="11" customFormat="1" ht="25.92" customHeight="1">
      <c r="A126" s="11"/>
      <c r="B126" s="206"/>
      <c r="C126" s="207"/>
      <c r="D126" s="208" t="s">
        <v>75</v>
      </c>
      <c r="E126" s="209" t="s">
        <v>84</v>
      </c>
      <c r="F126" s="209" t="s">
        <v>406</v>
      </c>
      <c r="G126" s="207"/>
      <c r="H126" s="207"/>
      <c r="I126" s="210"/>
      <c r="J126" s="211">
        <f>BK126</f>
        <v>0</v>
      </c>
      <c r="K126" s="207"/>
      <c r="L126" s="212"/>
      <c r="M126" s="213"/>
      <c r="N126" s="214"/>
      <c r="O126" s="214"/>
      <c r="P126" s="215">
        <f>SUM(P127:P190)</f>
        <v>0</v>
      </c>
      <c r="Q126" s="214"/>
      <c r="R126" s="215">
        <f>SUM(R127:R190)</f>
        <v>480.00749999999999</v>
      </c>
      <c r="S126" s="214"/>
      <c r="T126" s="216">
        <f>SUM(T127:T190)</f>
        <v>0</v>
      </c>
      <c r="U126" s="11"/>
      <c r="V126" s="11"/>
      <c r="W126" s="11"/>
      <c r="X126" s="11"/>
      <c r="Y126" s="11"/>
      <c r="Z126" s="11"/>
      <c r="AA126" s="11"/>
      <c r="AB126" s="11"/>
      <c r="AC126" s="11"/>
      <c r="AD126" s="11"/>
      <c r="AE126" s="11"/>
      <c r="AR126" s="217" t="s">
        <v>84</v>
      </c>
      <c r="AT126" s="218" t="s">
        <v>75</v>
      </c>
      <c r="AU126" s="218" t="s">
        <v>76</v>
      </c>
      <c r="AY126" s="217" t="s">
        <v>251</v>
      </c>
      <c r="BK126" s="219">
        <f>SUM(BK127:BK190)</f>
        <v>0</v>
      </c>
    </row>
    <row r="127" s="2" customFormat="1" ht="24.15" customHeight="1">
      <c r="A127" s="38"/>
      <c r="B127" s="39"/>
      <c r="C127" s="220" t="s">
        <v>84</v>
      </c>
      <c r="D127" s="220" t="s">
        <v>255</v>
      </c>
      <c r="E127" s="221" t="s">
        <v>3810</v>
      </c>
      <c r="F127" s="222" t="s">
        <v>3811</v>
      </c>
      <c r="G127" s="223" t="s">
        <v>3812</v>
      </c>
      <c r="H127" s="224">
        <v>250</v>
      </c>
      <c r="I127" s="225"/>
      <c r="J127" s="226">
        <f>ROUND(I127*H127,2)</f>
        <v>0</v>
      </c>
      <c r="K127" s="227"/>
      <c r="L127" s="44"/>
      <c r="M127" s="228" t="s">
        <v>1</v>
      </c>
      <c r="N127" s="229" t="s">
        <v>41</v>
      </c>
      <c r="O127" s="91"/>
      <c r="P127" s="230">
        <f>O127*H127</f>
        <v>0</v>
      </c>
      <c r="Q127" s="230">
        <v>3.0000000000000001E-05</v>
      </c>
      <c r="R127" s="230">
        <f>Q127*H127</f>
        <v>0.0075000000000000006</v>
      </c>
      <c r="S127" s="230">
        <v>0</v>
      </c>
      <c r="T127" s="231">
        <f>S127*H127</f>
        <v>0</v>
      </c>
      <c r="U127" s="38"/>
      <c r="V127" s="38"/>
      <c r="W127" s="38"/>
      <c r="X127" s="38"/>
      <c r="Y127" s="38"/>
      <c r="Z127" s="38"/>
      <c r="AA127" s="38"/>
      <c r="AB127" s="38"/>
      <c r="AC127" s="38"/>
      <c r="AD127" s="38"/>
      <c r="AE127" s="38"/>
      <c r="AR127" s="232" t="s">
        <v>254</v>
      </c>
      <c r="AT127" s="232" t="s">
        <v>255</v>
      </c>
      <c r="AU127" s="232" t="s">
        <v>84</v>
      </c>
      <c r="AY127" s="17" t="s">
        <v>251</v>
      </c>
      <c r="BE127" s="233">
        <f>IF(N127="základní",J127,0)</f>
        <v>0</v>
      </c>
      <c r="BF127" s="233">
        <f>IF(N127="snížená",J127,0)</f>
        <v>0</v>
      </c>
      <c r="BG127" s="233">
        <f>IF(N127="zákl. přenesená",J127,0)</f>
        <v>0</v>
      </c>
      <c r="BH127" s="233">
        <f>IF(N127="sníž. přenesená",J127,0)</f>
        <v>0</v>
      </c>
      <c r="BI127" s="233">
        <f>IF(N127="nulová",J127,0)</f>
        <v>0</v>
      </c>
      <c r="BJ127" s="17" t="s">
        <v>84</v>
      </c>
      <c r="BK127" s="233">
        <f>ROUND(I127*H127,2)</f>
        <v>0</v>
      </c>
      <c r="BL127" s="17" t="s">
        <v>254</v>
      </c>
      <c r="BM127" s="232" t="s">
        <v>4433</v>
      </c>
    </row>
    <row r="128" s="2" customFormat="1">
      <c r="A128" s="38"/>
      <c r="B128" s="39"/>
      <c r="C128" s="40"/>
      <c r="D128" s="234" t="s">
        <v>260</v>
      </c>
      <c r="E128" s="40"/>
      <c r="F128" s="235" t="s">
        <v>3814</v>
      </c>
      <c r="G128" s="40"/>
      <c r="H128" s="40"/>
      <c r="I128" s="236"/>
      <c r="J128" s="40"/>
      <c r="K128" s="40"/>
      <c r="L128" s="44"/>
      <c r="M128" s="237"/>
      <c r="N128" s="238"/>
      <c r="O128" s="91"/>
      <c r="P128" s="91"/>
      <c r="Q128" s="91"/>
      <c r="R128" s="91"/>
      <c r="S128" s="91"/>
      <c r="T128" s="92"/>
      <c r="U128" s="38"/>
      <c r="V128" s="38"/>
      <c r="W128" s="38"/>
      <c r="X128" s="38"/>
      <c r="Y128" s="38"/>
      <c r="Z128" s="38"/>
      <c r="AA128" s="38"/>
      <c r="AB128" s="38"/>
      <c r="AC128" s="38"/>
      <c r="AD128" s="38"/>
      <c r="AE128" s="38"/>
      <c r="AT128" s="17" t="s">
        <v>260</v>
      </c>
      <c r="AU128" s="17" t="s">
        <v>84</v>
      </c>
    </row>
    <row r="129" s="2" customFormat="1">
      <c r="A129" s="38"/>
      <c r="B129" s="39"/>
      <c r="C129" s="40"/>
      <c r="D129" s="240" t="s">
        <v>274</v>
      </c>
      <c r="E129" s="40"/>
      <c r="F129" s="241" t="s">
        <v>3815</v>
      </c>
      <c r="G129" s="40"/>
      <c r="H129" s="40"/>
      <c r="I129" s="236"/>
      <c r="J129" s="40"/>
      <c r="K129" s="40"/>
      <c r="L129" s="44"/>
      <c r="M129" s="237"/>
      <c r="N129" s="238"/>
      <c r="O129" s="91"/>
      <c r="P129" s="91"/>
      <c r="Q129" s="91"/>
      <c r="R129" s="91"/>
      <c r="S129" s="91"/>
      <c r="T129" s="92"/>
      <c r="U129" s="38"/>
      <c r="V129" s="38"/>
      <c r="W129" s="38"/>
      <c r="X129" s="38"/>
      <c r="Y129" s="38"/>
      <c r="Z129" s="38"/>
      <c r="AA129" s="38"/>
      <c r="AB129" s="38"/>
      <c r="AC129" s="38"/>
      <c r="AD129" s="38"/>
      <c r="AE129" s="38"/>
      <c r="AT129" s="17" t="s">
        <v>274</v>
      </c>
      <c r="AU129" s="17" t="s">
        <v>84</v>
      </c>
    </row>
    <row r="130" s="13" customFormat="1">
      <c r="A130" s="13"/>
      <c r="B130" s="253"/>
      <c r="C130" s="254"/>
      <c r="D130" s="234" t="s">
        <v>276</v>
      </c>
      <c r="E130" s="255" t="s">
        <v>1</v>
      </c>
      <c r="F130" s="256" t="s">
        <v>3816</v>
      </c>
      <c r="G130" s="254"/>
      <c r="H130" s="255" t="s">
        <v>1</v>
      </c>
      <c r="I130" s="257"/>
      <c r="J130" s="254"/>
      <c r="K130" s="254"/>
      <c r="L130" s="258"/>
      <c r="M130" s="259"/>
      <c r="N130" s="260"/>
      <c r="O130" s="260"/>
      <c r="P130" s="260"/>
      <c r="Q130" s="260"/>
      <c r="R130" s="260"/>
      <c r="S130" s="260"/>
      <c r="T130" s="261"/>
      <c r="U130" s="13"/>
      <c r="V130" s="13"/>
      <c r="W130" s="13"/>
      <c r="X130" s="13"/>
      <c r="Y130" s="13"/>
      <c r="Z130" s="13"/>
      <c r="AA130" s="13"/>
      <c r="AB130" s="13"/>
      <c r="AC130" s="13"/>
      <c r="AD130" s="13"/>
      <c r="AE130" s="13"/>
      <c r="AT130" s="262" t="s">
        <v>276</v>
      </c>
      <c r="AU130" s="262" t="s">
        <v>84</v>
      </c>
      <c r="AV130" s="13" t="s">
        <v>84</v>
      </c>
      <c r="AW130" s="13" t="s">
        <v>32</v>
      </c>
      <c r="AX130" s="13" t="s">
        <v>76</v>
      </c>
      <c r="AY130" s="262" t="s">
        <v>251</v>
      </c>
    </row>
    <row r="131" s="12" customFormat="1">
      <c r="A131" s="12"/>
      <c r="B131" s="242"/>
      <c r="C131" s="243"/>
      <c r="D131" s="234" t="s">
        <v>276</v>
      </c>
      <c r="E131" s="244" t="s">
        <v>3817</v>
      </c>
      <c r="F131" s="245" t="s">
        <v>3818</v>
      </c>
      <c r="G131" s="243"/>
      <c r="H131" s="246">
        <v>250</v>
      </c>
      <c r="I131" s="247"/>
      <c r="J131" s="243"/>
      <c r="K131" s="243"/>
      <c r="L131" s="248"/>
      <c r="M131" s="249"/>
      <c r="N131" s="250"/>
      <c r="O131" s="250"/>
      <c r="P131" s="250"/>
      <c r="Q131" s="250"/>
      <c r="R131" s="250"/>
      <c r="S131" s="250"/>
      <c r="T131" s="251"/>
      <c r="U131" s="12"/>
      <c r="V131" s="12"/>
      <c r="W131" s="12"/>
      <c r="X131" s="12"/>
      <c r="Y131" s="12"/>
      <c r="Z131" s="12"/>
      <c r="AA131" s="12"/>
      <c r="AB131" s="12"/>
      <c r="AC131" s="12"/>
      <c r="AD131" s="12"/>
      <c r="AE131" s="12"/>
      <c r="AT131" s="252" t="s">
        <v>276</v>
      </c>
      <c r="AU131" s="252" t="s">
        <v>84</v>
      </c>
      <c r="AV131" s="12" t="s">
        <v>86</v>
      </c>
      <c r="AW131" s="12" t="s">
        <v>32</v>
      </c>
      <c r="AX131" s="12" t="s">
        <v>84</v>
      </c>
      <c r="AY131" s="252" t="s">
        <v>251</v>
      </c>
    </row>
    <row r="132" s="2" customFormat="1" ht="24.15" customHeight="1">
      <c r="A132" s="38"/>
      <c r="B132" s="39"/>
      <c r="C132" s="220" t="s">
        <v>86</v>
      </c>
      <c r="D132" s="220" t="s">
        <v>255</v>
      </c>
      <c r="E132" s="221" t="s">
        <v>3819</v>
      </c>
      <c r="F132" s="222" t="s">
        <v>3820</v>
      </c>
      <c r="G132" s="223" t="s">
        <v>3821</v>
      </c>
      <c r="H132" s="224">
        <v>25</v>
      </c>
      <c r="I132" s="225"/>
      <c r="J132" s="226">
        <f>ROUND(I132*H132,2)</f>
        <v>0</v>
      </c>
      <c r="K132" s="227"/>
      <c r="L132" s="44"/>
      <c r="M132" s="228" t="s">
        <v>1</v>
      </c>
      <c r="N132" s="229" t="s">
        <v>41</v>
      </c>
      <c r="O132" s="91"/>
      <c r="P132" s="230">
        <f>O132*H132</f>
        <v>0</v>
      </c>
      <c r="Q132" s="230">
        <v>0</v>
      </c>
      <c r="R132" s="230">
        <f>Q132*H132</f>
        <v>0</v>
      </c>
      <c r="S132" s="230">
        <v>0</v>
      </c>
      <c r="T132" s="231">
        <f>S132*H132</f>
        <v>0</v>
      </c>
      <c r="U132" s="38"/>
      <c r="V132" s="38"/>
      <c r="W132" s="38"/>
      <c r="X132" s="38"/>
      <c r="Y132" s="38"/>
      <c r="Z132" s="38"/>
      <c r="AA132" s="38"/>
      <c r="AB132" s="38"/>
      <c r="AC132" s="38"/>
      <c r="AD132" s="38"/>
      <c r="AE132" s="38"/>
      <c r="AR132" s="232" t="s">
        <v>254</v>
      </c>
      <c r="AT132" s="232" t="s">
        <v>255</v>
      </c>
      <c r="AU132" s="232" t="s">
        <v>84</v>
      </c>
      <c r="AY132" s="17" t="s">
        <v>251</v>
      </c>
      <c r="BE132" s="233">
        <f>IF(N132="základní",J132,0)</f>
        <v>0</v>
      </c>
      <c r="BF132" s="233">
        <f>IF(N132="snížená",J132,0)</f>
        <v>0</v>
      </c>
      <c r="BG132" s="233">
        <f>IF(N132="zákl. přenesená",J132,0)</f>
        <v>0</v>
      </c>
      <c r="BH132" s="233">
        <f>IF(N132="sníž. přenesená",J132,0)</f>
        <v>0</v>
      </c>
      <c r="BI132" s="233">
        <f>IF(N132="nulová",J132,0)</f>
        <v>0</v>
      </c>
      <c r="BJ132" s="17" t="s">
        <v>84</v>
      </c>
      <c r="BK132" s="233">
        <f>ROUND(I132*H132,2)</f>
        <v>0</v>
      </c>
      <c r="BL132" s="17" t="s">
        <v>254</v>
      </c>
      <c r="BM132" s="232" t="s">
        <v>4434</v>
      </c>
    </row>
    <row r="133" s="2" customFormat="1">
      <c r="A133" s="38"/>
      <c r="B133" s="39"/>
      <c r="C133" s="40"/>
      <c r="D133" s="234" t="s">
        <v>260</v>
      </c>
      <c r="E133" s="40"/>
      <c r="F133" s="235" t="s">
        <v>3823</v>
      </c>
      <c r="G133" s="40"/>
      <c r="H133" s="40"/>
      <c r="I133" s="236"/>
      <c r="J133" s="40"/>
      <c r="K133" s="40"/>
      <c r="L133" s="44"/>
      <c r="M133" s="237"/>
      <c r="N133" s="238"/>
      <c r="O133" s="91"/>
      <c r="P133" s="91"/>
      <c r="Q133" s="91"/>
      <c r="R133" s="91"/>
      <c r="S133" s="91"/>
      <c r="T133" s="92"/>
      <c r="U133" s="38"/>
      <c r="V133" s="38"/>
      <c r="W133" s="38"/>
      <c r="X133" s="38"/>
      <c r="Y133" s="38"/>
      <c r="Z133" s="38"/>
      <c r="AA133" s="38"/>
      <c r="AB133" s="38"/>
      <c r="AC133" s="38"/>
      <c r="AD133" s="38"/>
      <c r="AE133" s="38"/>
      <c r="AT133" s="17" t="s">
        <v>260</v>
      </c>
      <c r="AU133" s="17" t="s">
        <v>84</v>
      </c>
    </row>
    <row r="134" s="2" customFormat="1">
      <c r="A134" s="38"/>
      <c r="B134" s="39"/>
      <c r="C134" s="40"/>
      <c r="D134" s="240" t="s">
        <v>274</v>
      </c>
      <c r="E134" s="40"/>
      <c r="F134" s="241" t="s">
        <v>3824</v>
      </c>
      <c r="G134" s="40"/>
      <c r="H134" s="40"/>
      <c r="I134" s="236"/>
      <c r="J134" s="40"/>
      <c r="K134" s="40"/>
      <c r="L134" s="44"/>
      <c r="M134" s="237"/>
      <c r="N134" s="238"/>
      <c r="O134" s="91"/>
      <c r="P134" s="91"/>
      <c r="Q134" s="91"/>
      <c r="R134" s="91"/>
      <c r="S134" s="91"/>
      <c r="T134" s="92"/>
      <c r="U134" s="38"/>
      <c r="V134" s="38"/>
      <c r="W134" s="38"/>
      <c r="X134" s="38"/>
      <c r="Y134" s="38"/>
      <c r="Z134" s="38"/>
      <c r="AA134" s="38"/>
      <c r="AB134" s="38"/>
      <c r="AC134" s="38"/>
      <c r="AD134" s="38"/>
      <c r="AE134" s="38"/>
      <c r="AT134" s="17" t="s">
        <v>274</v>
      </c>
      <c r="AU134" s="17" t="s">
        <v>84</v>
      </c>
    </row>
    <row r="135" s="13" customFormat="1">
      <c r="A135" s="13"/>
      <c r="B135" s="253"/>
      <c r="C135" s="254"/>
      <c r="D135" s="234" t="s">
        <v>276</v>
      </c>
      <c r="E135" s="255" t="s">
        <v>1</v>
      </c>
      <c r="F135" s="256" t="s">
        <v>3816</v>
      </c>
      <c r="G135" s="254"/>
      <c r="H135" s="255" t="s">
        <v>1</v>
      </c>
      <c r="I135" s="257"/>
      <c r="J135" s="254"/>
      <c r="K135" s="254"/>
      <c r="L135" s="258"/>
      <c r="M135" s="259"/>
      <c r="N135" s="260"/>
      <c r="O135" s="260"/>
      <c r="P135" s="260"/>
      <c r="Q135" s="260"/>
      <c r="R135" s="260"/>
      <c r="S135" s="260"/>
      <c r="T135" s="261"/>
      <c r="U135" s="13"/>
      <c r="V135" s="13"/>
      <c r="W135" s="13"/>
      <c r="X135" s="13"/>
      <c r="Y135" s="13"/>
      <c r="Z135" s="13"/>
      <c r="AA135" s="13"/>
      <c r="AB135" s="13"/>
      <c r="AC135" s="13"/>
      <c r="AD135" s="13"/>
      <c r="AE135" s="13"/>
      <c r="AT135" s="262" t="s">
        <v>276</v>
      </c>
      <c r="AU135" s="262" t="s">
        <v>84</v>
      </c>
      <c r="AV135" s="13" t="s">
        <v>84</v>
      </c>
      <c r="AW135" s="13" t="s">
        <v>32</v>
      </c>
      <c r="AX135" s="13" t="s">
        <v>76</v>
      </c>
      <c r="AY135" s="262" t="s">
        <v>251</v>
      </c>
    </row>
    <row r="136" s="12" customFormat="1">
      <c r="A136" s="12"/>
      <c r="B136" s="242"/>
      <c r="C136" s="243"/>
      <c r="D136" s="234" t="s">
        <v>276</v>
      </c>
      <c r="E136" s="244" t="s">
        <v>3825</v>
      </c>
      <c r="F136" s="245" t="s">
        <v>952</v>
      </c>
      <c r="G136" s="243"/>
      <c r="H136" s="246">
        <v>25</v>
      </c>
      <c r="I136" s="247"/>
      <c r="J136" s="243"/>
      <c r="K136" s="243"/>
      <c r="L136" s="248"/>
      <c r="M136" s="249"/>
      <c r="N136" s="250"/>
      <c r="O136" s="250"/>
      <c r="P136" s="250"/>
      <c r="Q136" s="250"/>
      <c r="R136" s="250"/>
      <c r="S136" s="250"/>
      <c r="T136" s="251"/>
      <c r="U136" s="12"/>
      <c r="V136" s="12"/>
      <c r="W136" s="12"/>
      <c r="X136" s="12"/>
      <c r="Y136" s="12"/>
      <c r="Z136" s="12"/>
      <c r="AA136" s="12"/>
      <c r="AB136" s="12"/>
      <c r="AC136" s="12"/>
      <c r="AD136" s="12"/>
      <c r="AE136" s="12"/>
      <c r="AT136" s="252" t="s">
        <v>276</v>
      </c>
      <c r="AU136" s="252" t="s">
        <v>84</v>
      </c>
      <c r="AV136" s="12" t="s">
        <v>86</v>
      </c>
      <c r="AW136" s="12" t="s">
        <v>32</v>
      </c>
      <c r="AX136" s="12" t="s">
        <v>84</v>
      </c>
      <c r="AY136" s="252" t="s">
        <v>251</v>
      </c>
    </row>
    <row r="137" s="2" customFormat="1" ht="33" customHeight="1">
      <c r="A137" s="38"/>
      <c r="B137" s="39"/>
      <c r="C137" s="220" t="s">
        <v>269</v>
      </c>
      <c r="D137" s="220" t="s">
        <v>255</v>
      </c>
      <c r="E137" s="221" t="s">
        <v>4435</v>
      </c>
      <c r="F137" s="222" t="s">
        <v>4436</v>
      </c>
      <c r="G137" s="223" t="s">
        <v>3853</v>
      </c>
      <c r="H137" s="224">
        <v>2730</v>
      </c>
      <c r="I137" s="225"/>
      <c r="J137" s="226">
        <f>ROUND(I137*H137,2)</f>
        <v>0</v>
      </c>
      <c r="K137" s="227"/>
      <c r="L137" s="44"/>
      <c r="M137" s="228" t="s">
        <v>1</v>
      </c>
      <c r="N137" s="229" t="s">
        <v>41</v>
      </c>
      <c r="O137" s="91"/>
      <c r="P137" s="230">
        <f>O137*H137</f>
        <v>0</v>
      </c>
      <c r="Q137" s="230">
        <v>0</v>
      </c>
      <c r="R137" s="230">
        <f>Q137*H137</f>
        <v>0</v>
      </c>
      <c r="S137" s="230">
        <v>0</v>
      </c>
      <c r="T137" s="231">
        <f>S137*H137</f>
        <v>0</v>
      </c>
      <c r="U137" s="38"/>
      <c r="V137" s="38"/>
      <c r="W137" s="38"/>
      <c r="X137" s="38"/>
      <c r="Y137" s="38"/>
      <c r="Z137" s="38"/>
      <c r="AA137" s="38"/>
      <c r="AB137" s="38"/>
      <c r="AC137" s="38"/>
      <c r="AD137" s="38"/>
      <c r="AE137" s="38"/>
      <c r="AR137" s="232" t="s">
        <v>254</v>
      </c>
      <c r="AT137" s="232" t="s">
        <v>255</v>
      </c>
      <c r="AU137" s="232" t="s">
        <v>84</v>
      </c>
      <c r="AY137" s="17" t="s">
        <v>251</v>
      </c>
      <c r="BE137" s="233">
        <f>IF(N137="základní",J137,0)</f>
        <v>0</v>
      </c>
      <c r="BF137" s="233">
        <f>IF(N137="snížená",J137,0)</f>
        <v>0</v>
      </c>
      <c r="BG137" s="233">
        <f>IF(N137="zákl. přenesená",J137,0)</f>
        <v>0</v>
      </c>
      <c r="BH137" s="233">
        <f>IF(N137="sníž. přenesená",J137,0)</f>
        <v>0</v>
      </c>
      <c r="BI137" s="233">
        <f>IF(N137="nulová",J137,0)</f>
        <v>0</v>
      </c>
      <c r="BJ137" s="17" t="s">
        <v>84</v>
      </c>
      <c r="BK137" s="233">
        <f>ROUND(I137*H137,2)</f>
        <v>0</v>
      </c>
      <c r="BL137" s="17" t="s">
        <v>254</v>
      </c>
      <c r="BM137" s="232" t="s">
        <v>4437</v>
      </c>
    </row>
    <row r="138" s="2" customFormat="1">
      <c r="A138" s="38"/>
      <c r="B138" s="39"/>
      <c r="C138" s="40"/>
      <c r="D138" s="234" t="s">
        <v>260</v>
      </c>
      <c r="E138" s="40"/>
      <c r="F138" s="235" t="s">
        <v>4438</v>
      </c>
      <c r="G138" s="40"/>
      <c r="H138" s="40"/>
      <c r="I138" s="236"/>
      <c r="J138" s="40"/>
      <c r="K138" s="40"/>
      <c r="L138" s="44"/>
      <c r="M138" s="237"/>
      <c r="N138" s="238"/>
      <c r="O138" s="91"/>
      <c r="P138" s="91"/>
      <c r="Q138" s="91"/>
      <c r="R138" s="91"/>
      <c r="S138" s="91"/>
      <c r="T138" s="92"/>
      <c r="U138" s="38"/>
      <c r="V138" s="38"/>
      <c r="W138" s="38"/>
      <c r="X138" s="38"/>
      <c r="Y138" s="38"/>
      <c r="Z138" s="38"/>
      <c r="AA138" s="38"/>
      <c r="AB138" s="38"/>
      <c r="AC138" s="38"/>
      <c r="AD138" s="38"/>
      <c r="AE138" s="38"/>
      <c r="AT138" s="17" t="s">
        <v>260</v>
      </c>
      <c r="AU138" s="17" t="s">
        <v>84</v>
      </c>
    </row>
    <row r="139" s="2" customFormat="1">
      <c r="A139" s="38"/>
      <c r="B139" s="39"/>
      <c r="C139" s="40"/>
      <c r="D139" s="240" t="s">
        <v>274</v>
      </c>
      <c r="E139" s="40"/>
      <c r="F139" s="241" t="s">
        <v>4439</v>
      </c>
      <c r="G139" s="40"/>
      <c r="H139" s="40"/>
      <c r="I139" s="236"/>
      <c r="J139" s="40"/>
      <c r="K139" s="40"/>
      <c r="L139" s="44"/>
      <c r="M139" s="237"/>
      <c r="N139" s="238"/>
      <c r="O139" s="91"/>
      <c r="P139" s="91"/>
      <c r="Q139" s="91"/>
      <c r="R139" s="91"/>
      <c r="S139" s="91"/>
      <c r="T139" s="92"/>
      <c r="U139" s="38"/>
      <c r="V139" s="38"/>
      <c r="W139" s="38"/>
      <c r="X139" s="38"/>
      <c r="Y139" s="38"/>
      <c r="Z139" s="38"/>
      <c r="AA139" s="38"/>
      <c r="AB139" s="38"/>
      <c r="AC139" s="38"/>
      <c r="AD139" s="38"/>
      <c r="AE139" s="38"/>
      <c r="AT139" s="17" t="s">
        <v>274</v>
      </c>
      <c r="AU139" s="17" t="s">
        <v>84</v>
      </c>
    </row>
    <row r="140" s="13" customFormat="1">
      <c r="A140" s="13"/>
      <c r="B140" s="253"/>
      <c r="C140" s="254"/>
      <c r="D140" s="234" t="s">
        <v>276</v>
      </c>
      <c r="E140" s="255" t="s">
        <v>1</v>
      </c>
      <c r="F140" s="256" t="s">
        <v>3869</v>
      </c>
      <c r="G140" s="254"/>
      <c r="H140" s="255" t="s">
        <v>1</v>
      </c>
      <c r="I140" s="257"/>
      <c r="J140" s="254"/>
      <c r="K140" s="254"/>
      <c r="L140" s="258"/>
      <c r="M140" s="259"/>
      <c r="N140" s="260"/>
      <c r="O140" s="260"/>
      <c r="P140" s="260"/>
      <c r="Q140" s="260"/>
      <c r="R140" s="260"/>
      <c r="S140" s="260"/>
      <c r="T140" s="261"/>
      <c r="U140" s="13"/>
      <c r="V140" s="13"/>
      <c r="W140" s="13"/>
      <c r="X140" s="13"/>
      <c r="Y140" s="13"/>
      <c r="Z140" s="13"/>
      <c r="AA140" s="13"/>
      <c r="AB140" s="13"/>
      <c r="AC140" s="13"/>
      <c r="AD140" s="13"/>
      <c r="AE140" s="13"/>
      <c r="AT140" s="262" t="s">
        <v>276</v>
      </c>
      <c r="AU140" s="262" t="s">
        <v>84</v>
      </c>
      <c r="AV140" s="13" t="s">
        <v>84</v>
      </c>
      <c r="AW140" s="13" t="s">
        <v>32</v>
      </c>
      <c r="AX140" s="13" t="s">
        <v>76</v>
      </c>
      <c r="AY140" s="262" t="s">
        <v>251</v>
      </c>
    </row>
    <row r="141" s="12" customFormat="1">
      <c r="A141" s="12"/>
      <c r="B141" s="242"/>
      <c r="C141" s="243"/>
      <c r="D141" s="234" t="s">
        <v>276</v>
      </c>
      <c r="E141" s="244" t="s">
        <v>3832</v>
      </c>
      <c r="F141" s="245" t="s">
        <v>4440</v>
      </c>
      <c r="G141" s="243"/>
      <c r="H141" s="246">
        <v>2730</v>
      </c>
      <c r="I141" s="247"/>
      <c r="J141" s="243"/>
      <c r="K141" s="243"/>
      <c r="L141" s="248"/>
      <c r="M141" s="249"/>
      <c r="N141" s="250"/>
      <c r="O141" s="250"/>
      <c r="P141" s="250"/>
      <c r="Q141" s="250"/>
      <c r="R141" s="250"/>
      <c r="S141" s="250"/>
      <c r="T141" s="251"/>
      <c r="U141" s="12"/>
      <c r="V141" s="12"/>
      <c r="W141" s="12"/>
      <c r="X141" s="12"/>
      <c r="Y141" s="12"/>
      <c r="Z141" s="12"/>
      <c r="AA141" s="12"/>
      <c r="AB141" s="12"/>
      <c r="AC141" s="12"/>
      <c r="AD141" s="12"/>
      <c r="AE141" s="12"/>
      <c r="AT141" s="252" t="s">
        <v>276</v>
      </c>
      <c r="AU141" s="252" t="s">
        <v>84</v>
      </c>
      <c r="AV141" s="12" t="s">
        <v>86</v>
      </c>
      <c r="AW141" s="12" t="s">
        <v>32</v>
      </c>
      <c r="AX141" s="12" t="s">
        <v>84</v>
      </c>
      <c r="AY141" s="252" t="s">
        <v>251</v>
      </c>
    </row>
    <row r="142" s="2" customFormat="1" ht="24.15" customHeight="1">
      <c r="A142" s="38"/>
      <c r="B142" s="39"/>
      <c r="C142" s="220" t="s">
        <v>254</v>
      </c>
      <c r="D142" s="220" t="s">
        <v>255</v>
      </c>
      <c r="E142" s="221" t="s">
        <v>3919</v>
      </c>
      <c r="F142" s="222" t="s">
        <v>3920</v>
      </c>
      <c r="G142" s="223" t="s">
        <v>3853</v>
      </c>
      <c r="H142" s="224">
        <v>2730</v>
      </c>
      <c r="I142" s="225"/>
      <c r="J142" s="226">
        <f>ROUND(I142*H142,2)</f>
        <v>0</v>
      </c>
      <c r="K142" s="227"/>
      <c r="L142" s="44"/>
      <c r="M142" s="228" t="s">
        <v>1</v>
      </c>
      <c r="N142" s="229" t="s">
        <v>41</v>
      </c>
      <c r="O142" s="91"/>
      <c r="P142" s="230">
        <f>O142*H142</f>
        <v>0</v>
      </c>
      <c r="Q142" s="230">
        <v>0</v>
      </c>
      <c r="R142" s="230">
        <f>Q142*H142</f>
        <v>0</v>
      </c>
      <c r="S142" s="230">
        <v>0</v>
      </c>
      <c r="T142" s="231">
        <f>S142*H142</f>
        <v>0</v>
      </c>
      <c r="U142" s="38"/>
      <c r="V142" s="38"/>
      <c r="W142" s="38"/>
      <c r="X142" s="38"/>
      <c r="Y142" s="38"/>
      <c r="Z142" s="38"/>
      <c r="AA142" s="38"/>
      <c r="AB142" s="38"/>
      <c r="AC142" s="38"/>
      <c r="AD142" s="38"/>
      <c r="AE142" s="38"/>
      <c r="AR142" s="232" t="s">
        <v>254</v>
      </c>
      <c r="AT142" s="232" t="s">
        <v>255</v>
      </c>
      <c r="AU142" s="232" t="s">
        <v>84</v>
      </c>
      <c r="AY142" s="17" t="s">
        <v>251</v>
      </c>
      <c r="BE142" s="233">
        <f>IF(N142="základní",J142,0)</f>
        <v>0</v>
      </c>
      <c r="BF142" s="233">
        <f>IF(N142="snížená",J142,0)</f>
        <v>0</v>
      </c>
      <c r="BG142" s="233">
        <f>IF(N142="zákl. přenesená",J142,0)</f>
        <v>0</v>
      </c>
      <c r="BH142" s="233">
        <f>IF(N142="sníž. přenesená",J142,0)</f>
        <v>0</v>
      </c>
      <c r="BI142" s="233">
        <f>IF(N142="nulová",J142,0)</f>
        <v>0</v>
      </c>
      <c r="BJ142" s="17" t="s">
        <v>84</v>
      </c>
      <c r="BK142" s="233">
        <f>ROUND(I142*H142,2)</f>
        <v>0</v>
      </c>
      <c r="BL142" s="17" t="s">
        <v>254</v>
      </c>
      <c r="BM142" s="232" t="s">
        <v>4441</v>
      </c>
    </row>
    <row r="143" s="2" customFormat="1">
      <c r="A143" s="38"/>
      <c r="B143" s="39"/>
      <c r="C143" s="40"/>
      <c r="D143" s="234" t="s">
        <v>260</v>
      </c>
      <c r="E143" s="40"/>
      <c r="F143" s="235" t="s">
        <v>3922</v>
      </c>
      <c r="G143" s="40"/>
      <c r="H143" s="40"/>
      <c r="I143" s="236"/>
      <c r="J143" s="40"/>
      <c r="K143" s="40"/>
      <c r="L143" s="44"/>
      <c r="M143" s="237"/>
      <c r="N143" s="238"/>
      <c r="O143" s="91"/>
      <c r="P143" s="91"/>
      <c r="Q143" s="91"/>
      <c r="R143" s="91"/>
      <c r="S143" s="91"/>
      <c r="T143" s="92"/>
      <c r="U143" s="38"/>
      <c r="V143" s="38"/>
      <c r="W143" s="38"/>
      <c r="X143" s="38"/>
      <c r="Y143" s="38"/>
      <c r="Z143" s="38"/>
      <c r="AA143" s="38"/>
      <c r="AB143" s="38"/>
      <c r="AC143" s="38"/>
      <c r="AD143" s="38"/>
      <c r="AE143" s="38"/>
      <c r="AT143" s="17" t="s">
        <v>260</v>
      </c>
      <c r="AU143" s="17" t="s">
        <v>84</v>
      </c>
    </row>
    <row r="144" s="2" customFormat="1">
      <c r="A144" s="38"/>
      <c r="B144" s="39"/>
      <c r="C144" s="40"/>
      <c r="D144" s="240" t="s">
        <v>274</v>
      </c>
      <c r="E144" s="40"/>
      <c r="F144" s="241" t="s">
        <v>3923</v>
      </c>
      <c r="G144" s="40"/>
      <c r="H144" s="40"/>
      <c r="I144" s="236"/>
      <c r="J144" s="40"/>
      <c r="K144" s="40"/>
      <c r="L144" s="44"/>
      <c r="M144" s="237"/>
      <c r="N144" s="238"/>
      <c r="O144" s="91"/>
      <c r="P144" s="91"/>
      <c r="Q144" s="91"/>
      <c r="R144" s="91"/>
      <c r="S144" s="91"/>
      <c r="T144" s="92"/>
      <c r="U144" s="38"/>
      <c r="V144" s="38"/>
      <c r="W144" s="38"/>
      <c r="X144" s="38"/>
      <c r="Y144" s="38"/>
      <c r="Z144" s="38"/>
      <c r="AA144" s="38"/>
      <c r="AB144" s="38"/>
      <c r="AC144" s="38"/>
      <c r="AD144" s="38"/>
      <c r="AE144" s="38"/>
      <c r="AT144" s="17" t="s">
        <v>274</v>
      </c>
      <c r="AU144" s="17" t="s">
        <v>84</v>
      </c>
    </row>
    <row r="145" s="2" customFormat="1">
      <c r="A145" s="38"/>
      <c r="B145" s="39"/>
      <c r="C145" s="40"/>
      <c r="D145" s="234" t="s">
        <v>262</v>
      </c>
      <c r="E145" s="40"/>
      <c r="F145" s="239" t="s">
        <v>4442</v>
      </c>
      <c r="G145" s="40"/>
      <c r="H145" s="40"/>
      <c r="I145" s="236"/>
      <c r="J145" s="40"/>
      <c r="K145" s="40"/>
      <c r="L145" s="44"/>
      <c r="M145" s="237"/>
      <c r="N145" s="238"/>
      <c r="O145" s="91"/>
      <c r="P145" s="91"/>
      <c r="Q145" s="91"/>
      <c r="R145" s="91"/>
      <c r="S145" s="91"/>
      <c r="T145" s="92"/>
      <c r="U145" s="38"/>
      <c r="V145" s="38"/>
      <c r="W145" s="38"/>
      <c r="X145" s="38"/>
      <c r="Y145" s="38"/>
      <c r="Z145" s="38"/>
      <c r="AA145" s="38"/>
      <c r="AB145" s="38"/>
      <c r="AC145" s="38"/>
      <c r="AD145" s="38"/>
      <c r="AE145" s="38"/>
      <c r="AT145" s="17" t="s">
        <v>262</v>
      </c>
      <c r="AU145" s="17" t="s">
        <v>84</v>
      </c>
    </row>
    <row r="146" s="13" customFormat="1">
      <c r="A146" s="13"/>
      <c r="B146" s="253"/>
      <c r="C146" s="254"/>
      <c r="D146" s="234" t="s">
        <v>276</v>
      </c>
      <c r="E146" s="255" t="s">
        <v>1</v>
      </c>
      <c r="F146" s="256" t="s">
        <v>4443</v>
      </c>
      <c r="G146" s="254"/>
      <c r="H146" s="255" t="s">
        <v>1</v>
      </c>
      <c r="I146" s="257"/>
      <c r="J146" s="254"/>
      <c r="K146" s="254"/>
      <c r="L146" s="258"/>
      <c r="M146" s="259"/>
      <c r="N146" s="260"/>
      <c r="O146" s="260"/>
      <c r="P146" s="260"/>
      <c r="Q146" s="260"/>
      <c r="R146" s="260"/>
      <c r="S146" s="260"/>
      <c r="T146" s="261"/>
      <c r="U146" s="13"/>
      <c r="V146" s="13"/>
      <c r="W146" s="13"/>
      <c r="X146" s="13"/>
      <c r="Y146" s="13"/>
      <c r="Z146" s="13"/>
      <c r="AA146" s="13"/>
      <c r="AB146" s="13"/>
      <c r="AC146" s="13"/>
      <c r="AD146" s="13"/>
      <c r="AE146" s="13"/>
      <c r="AT146" s="262" t="s">
        <v>276</v>
      </c>
      <c r="AU146" s="262" t="s">
        <v>84</v>
      </c>
      <c r="AV146" s="13" t="s">
        <v>84</v>
      </c>
      <c r="AW146" s="13" t="s">
        <v>32</v>
      </c>
      <c r="AX146" s="13" t="s">
        <v>76</v>
      </c>
      <c r="AY146" s="262" t="s">
        <v>251</v>
      </c>
    </row>
    <row r="147" s="12" customFormat="1">
      <c r="A147" s="12"/>
      <c r="B147" s="242"/>
      <c r="C147" s="243"/>
      <c r="D147" s="234" t="s">
        <v>276</v>
      </c>
      <c r="E147" s="244" t="s">
        <v>3838</v>
      </c>
      <c r="F147" s="245" t="s">
        <v>4444</v>
      </c>
      <c r="G147" s="243"/>
      <c r="H147" s="246">
        <v>2730</v>
      </c>
      <c r="I147" s="247"/>
      <c r="J147" s="243"/>
      <c r="K147" s="243"/>
      <c r="L147" s="248"/>
      <c r="M147" s="249"/>
      <c r="N147" s="250"/>
      <c r="O147" s="250"/>
      <c r="P147" s="250"/>
      <c r="Q147" s="250"/>
      <c r="R147" s="250"/>
      <c r="S147" s="250"/>
      <c r="T147" s="251"/>
      <c r="U147" s="12"/>
      <c r="V147" s="12"/>
      <c r="W147" s="12"/>
      <c r="X147" s="12"/>
      <c r="Y147" s="12"/>
      <c r="Z147" s="12"/>
      <c r="AA147" s="12"/>
      <c r="AB147" s="12"/>
      <c r="AC147" s="12"/>
      <c r="AD147" s="12"/>
      <c r="AE147" s="12"/>
      <c r="AT147" s="252" t="s">
        <v>276</v>
      </c>
      <c r="AU147" s="252" t="s">
        <v>84</v>
      </c>
      <c r="AV147" s="12" t="s">
        <v>86</v>
      </c>
      <c r="AW147" s="12" t="s">
        <v>32</v>
      </c>
      <c r="AX147" s="12" t="s">
        <v>84</v>
      </c>
      <c r="AY147" s="252" t="s">
        <v>251</v>
      </c>
    </row>
    <row r="148" s="2" customFormat="1" ht="37.8" customHeight="1">
      <c r="A148" s="38"/>
      <c r="B148" s="39"/>
      <c r="C148" s="220" t="s">
        <v>282</v>
      </c>
      <c r="D148" s="220" t="s">
        <v>255</v>
      </c>
      <c r="E148" s="221" t="s">
        <v>3927</v>
      </c>
      <c r="F148" s="222" t="s">
        <v>3928</v>
      </c>
      <c r="G148" s="223" t="s">
        <v>3853</v>
      </c>
      <c r="H148" s="224">
        <v>1911</v>
      </c>
      <c r="I148" s="225"/>
      <c r="J148" s="226">
        <f>ROUND(I148*H148,2)</f>
        <v>0</v>
      </c>
      <c r="K148" s="227"/>
      <c r="L148" s="44"/>
      <c r="M148" s="228" t="s">
        <v>1</v>
      </c>
      <c r="N148" s="229" t="s">
        <v>41</v>
      </c>
      <c r="O148" s="91"/>
      <c r="P148" s="230">
        <f>O148*H148</f>
        <v>0</v>
      </c>
      <c r="Q148" s="230">
        <v>0</v>
      </c>
      <c r="R148" s="230">
        <f>Q148*H148</f>
        <v>0</v>
      </c>
      <c r="S148" s="230">
        <v>0</v>
      </c>
      <c r="T148" s="231">
        <f>S148*H148</f>
        <v>0</v>
      </c>
      <c r="U148" s="38"/>
      <c r="V148" s="38"/>
      <c r="W148" s="38"/>
      <c r="X148" s="38"/>
      <c r="Y148" s="38"/>
      <c r="Z148" s="38"/>
      <c r="AA148" s="38"/>
      <c r="AB148" s="38"/>
      <c r="AC148" s="38"/>
      <c r="AD148" s="38"/>
      <c r="AE148" s="38"/>
      <c r="AR148" s="232" t="s">
        <v>254</v>
      </c>
      <c r="AT148" s="232" t="s">
        <v>255</v>
      </c>
      <c r="AU148" s="232" t="s">
        <v>84</v>
      </c>
      <c r="AY148" s="17" t="s">
        <v>251</v>
      </c>
      <c r="BE148" s="233">
        <f>IF(N148="základní",J148,0)</f>
        <v>0</v>
      </c>
      <c r="BF148" s="233">
        <f>IF(N148="snížená",J148,0)</f>
        <v>0</v>
      </c>
      <c r="BG148" s="233">
        <f>IF(N148="zákl. přenesená",J148,0)</f>
        <v>0</v>
      </c>
      <c r="BH148" s="233">
        <f>IF(N148="sníž. přenesená",J148,0)</f>
        <v>0</v>
      </c>
      <c r="BI148" s="233">
        <f>IF(N148="nulová",J148,0)</f>
        <v>0</v>
      </c>
      <c r="BJ148" s="17" t="s">
        <v>84</v>
      </c>
      <c r="BK148" s="233">
        <f>ROUND(I148*H148,2)</f>
        <v>0</v>
      </c>
      <c r="BL148" s="17" t="s">
        <v>254</v>
      </c>
      <c r="BM148" s="232" t="s">
        <v>4445</v>
      </c>
    </row>
    <row r="149" s="2" customFormat="1">
      <c r="A149" s="38"/>
      <c r="B149" s="39"/>
      <c r="C149" s="40"/>
      <c r="D149" s="234" t="s">
        <v>260</v>
      </c>
      <c r="E149" s="40"/>
      <c r="F149" s="235" t="s">
        <v>3930</v>
      </c>
      <c r="G149" s="40"/>
      <c r="H149" s="40"/>
      <c r="I149" s="236"/>
      <c r="J149" s="40"/>
      <c r="K149" s="40"/>
      <c r="L149" s="44"/>
      <c r="M149" s="237"/>
      <c r="N149" s="238"/>
      <c r="O149" s="91"/>
      <c r="P149" s="91"/>
      <c r="Q149" s="91"/>
      <c r="R149" s="91"/>
      <c r="S149" s="91"/>
      <c r="T149" s="92"/>
      <c r="U149" s="38"/>
      <c r="V149" s="38"/>
      <c r="W149" s="38"/>
      <c r="X149" s="38"/>
      <c r="Y149" s="38"/>
      <c r="Z149" s="38"/>
      <c r="AA149" s="38"/>
      <c r="AB149" s="38"/>
      <c r="AC149" s="38"/>
      <c r="AD149" s="38"/>
      <c r="AE149" s="38"/>
      <c r="AT149" s="17" t="s">
        <v>260</v>
      </c>
      <c r="AU149" s="17" t="s">
        <v>84</v>
      </c>
    </row>
    <row r="150" s="2" customFormat="1">
      <c r="A150" s="38"/>
      <c r="B150" s="39"/>
      <c r="C150" s="40"/>
      <c r="D150" s="240" t="s">
        <v>274</v>
      </c>
      <c r="E150" s="40"/>
      <c r="F150" s="241" t="s">
        <v>3931</v>
      </c>
      <c r="G150" s="40"/>
      <c r="H150" s="40"/>
      <c r="I150" s="236"/>
      <c r="J150" s="40"/>
      <c r="K150" s="40"/>
      <c r="L150" s="44"/>
      <c r="M150" s="237"/>
      <c r="N150" s="238"/>
      <c r="O150" s="91"/>
      <c r="P150" s="91"/>
      <c r="Q150" s="91"/>
      <c r="R150" s="91"/>
      <c r="S150" s="91"/>
      <c r="T150" s="92"/>
      <c r="U150" s="38"/>
      <c r="V150" s="38"/>
      <c r="W150" s="38"/>
      <c r="X150" s="38"/>
      <c r="Y150" s="38"/>
      <c r="Z150" s="38"/>
      <c r="AA150" s="38"/>
      <c r="AB150" s="38"/>
      <c r="AC150" s="38"/>
      <c r="AD150" s="38"/>
      <c r="AE150" s="38"/>
      <c r="AT150" s="17" t="s">
        <v>274</v>
      </c>
      <c r="AU150" s="17" t="s">
        <v>84</v>
      </c>
    </row>
    <row r="151" s="13" customFormat="1">
      <c r="A151" s="13"/>
      <c r="B151" s="253"/>
      <c r="C151" s="254"/>
      <c r="D151" s="234" t="s">
        <v>276</v>
      </c>
      <c r="E151" s="255" t="s">
        <v>1</v>
      </c>
      <c r="F151" s="256" t="s">
        <v>4446</v>
      </c>
      <c r="G151" s="254"/>
      <c r="H151" s="255" t="s">
        <v>1</v>
      </c>
      <c r="I151" s="257"/>
      <c r="J151" s="254"/>
      <c r="K151" s="254"/>
      <c r="L151" s="258"/>
      <c r="M151" s="259"/>
      <c r="N151" s="260"/>
      <c r="O151" s="260"/>
      <c r="P151" s="260"/>
      <c r="Q151" s="260"/>
      <c r="R151" s="260"/>
      <c r="S151" s="260"/>
      <c r="T151" s="261"/>
      <c r="U151" s="13"/>
      <c r="V151" s="13"/>
      <c r="W151" s="13"/>
      <c r="X151" s="13"/>
      <c r="Y151" s="13"/>
      <c r="Z151" s="13"/>
      <c r="AA151" s="13"/>
      <c r="AB151" s="13"/>
      <c r="AC151" s="13"/>
      <c r="AD151" s="13"/>
      <c r="AE151" s="13"/>
      <c r="AT151" s="262" t="s">
        <v>276</v>
      </c>
      <c r="AU151" s="262" t="s">
        <v>84</v>
      </c>
      <c r="AV151" s="13" t="s">
        <v>84</v>
      </c>
      <c r="AW151" s="13" t="s">
        <v>32</v>
      </c>
      <c r="AX151" s="13" t="s">
        <v>76</v>
      </c>
      <c r="AY151" s="262" t="s">
        <v>251</v>
      </c>
    </row>
    <row r="152" s="12" customFormat="1">
      <c r="A152" s="12"/>
      <c r="B152" s="242"/>
      <c r="C152" s="243"/>
      <c r="D152" s="234" t="s">
        <v>276</v>
      </c>
      <c r="E152" s="244" t="s">
        <v>3844</v>
      </c>
      <c r="F152" s="245" t="s">
        <v>4447</v>
      </c>
      <c r="G152" s="243"/>
      <c r="H152" s="246">
        <v>1911</v>
      </c>
      <c r="I152" s="247"/>
      <c r="J152" s="243"/>
      <c r="K152" s="243"/>
      <c r="L152" s="248"/>
      <c r="M152" s="249"/>
      <c r="N152" s="250"/>
      <c r="O152" s="250"/>
      <c r="P152" s="250"/>
      <c r="Q152" s="250"/>
      <c r="R152" s="250"/>
      <c r="S152" s="250"/>
      <c r="T152" s="251"/>
      <c r="U152" s="12"/>
      <c r="V152" s="12"/>
      <c r="W152" s="12"/>
      <c r="X152" s="12"/>
      <c r="Y152" s="12"/>
      <c r="Z152" s="12"/>
      <c r="AA152" s="12"/>
      <c r="AB152" s="12"/>
      <c r="AC152" s="12"/>
      <c r="AD152" s="12"/>
      <c r="AE152" s="12"/>
      <c r="AT152" s="252" t="s">
        <v>276</v>
      </c>
      <c r="AU152" s="252" t="s">
        <v>84</v>
      </c>
      <c r="AV152" s="12" t="s">
        <v>86</v>
      </c>
      <c r="AW152" s="12" t="s">
        <v>32</v>
      </c>
      <c r="AX152" s="12" t="s">
        <v>84</v>
      </c>
      <c r="AY152" s="252" t="s">
        <v>251</v>
      </c>
    </row>
    <row r="153" s="2" customFormat="1" ht="37.8" customHeight="1">
      <c r="A153" s="38"/>
      <c r="B153" s="39"/>
      <c r="C153" s="220" t="s">
        <v>287</v>
      </c>
      <c r="D153" s="220" t="s">
        <v>255</v>
      </c>
      <c r="E153" s="221" t="s">
        <v>1272</v>
      </c>
      <c r="F153" s="222" t="s">
        <v>1273</v>
      </c>
      <c r="G153" s="223" t="s">
        <v>3853</v>
      </c>
      <c r="H153" s="224">
        <v>1911</v>
      </c>
      <c r="I153" s="225"/>
      <c r="J153" s="226">
        <f>ROUND(I153*H153,2)</f>
        <v>0</v>
      </c>
      <c r="K153" s="227"/>
      <c r="L153" s="44"/>
      <c r="M153" s="228" t="s">
        <v>1</v>
      </c>
      <c r="N153" s="229" t="s">
        <v>41</v>
      </c>
      <c r="O153" s="91"/>
      <c r="P153" s="230">
        <f>O153*H153</f>
        <v>0</v>
      </c>
      <c r="Q153" s="230">
        <v>0</v>
      </c>
      <c r="R153" s="230">
        <f>Q153*H153</f>
        <v>0</v>
      </c>
      <c r="S153" s="230">
        <v>0</v>
      </c>
      <c r="T153" s="231">
        <f>S153*H153</f>
        <v>0</v>
      </c>
      <c r="U153" s="38"/>
      <c r="V153" s="38"/>
      <c r="W153" s="38"/>
      <c r="X153" s="38"/>
      <c r="Y153" s="38"/>
      <c r="Z153" s="38"/>
      <c r="AA153" s="38"/>
      <c r="AB153" s="38"/>
      <c r="AC153" s="38"/>
      <c r="AD153" s="38"/>
      <c r="AE153" s="38"/>
      <c r="AR153" s="232" t="s">
        <v>254</v>
      </c>
      <c r="AT153" s="232" t="s">
        <v>255</v>
      </c>
      <c r="AU153" s="232" t="s">
        <v>84</v>
      </c>
      <c r="AY153" s="17" t="s">
        <v>251</v>
      </c>
      <c r="BE153" s="233">
        <f>IF(N153="základní",J153,0)</f>
        <v>0</v>
      </c>
      <c r="BF153" s="233">
        <f>IF(N153="snížená",J153,0)</f>
        <v>0</v>
      </c>
      <c r="BG153" s="233">
        <f>IF(N153="zákl. přenesená",J153,0)</f>
        <v>0</v>
      </c>
      <c r="BH153" s="233">
        <f>IF(N153="sníž. přenesená",J153,0)</f>
        <v>0</v>
      </c>
      <c r="BI153" s="233">
        <f>IF(N153="nulová",J153,0)</f>
        <v>0</v>
      </c>
      <c r="BJ153" s="17" t="s">
        <v>84</v>
      </c>
      <c r="BK153" s="233">
        <f>ROUND(I153*H153,2)</f>
        <v>0</v>
      </c>
      <c r="BL153" s="17" t="s">
        <v>254</v>
      </c>
      <c r="BM153" s="232" t="s">
        <v>4448</v>
      </c>
    </row>
    <row r="154" s="2" customFormat="1">
      <c r="A154" s="38"/>
      <c r="B154" s="39"/>
      <c r="C154" s="40"/>
      <c r="D154" s="234" t="s">
        <v>260</v>
      </c>
      <c r="E154" s="40"/>
      <c r="F154" s="235" t="s">
        <v>1275</v>
      </c>
      <c r="G154" s="40"/>
      <c r="H154" s="40"/>
      <c r="I154" s="236"/>
      <c r="J154" s="40"/>
      <c r="K154" s="40"/>
      <c r="L154" s="44"/>
      <c r="M154" s="237"/>
      <c r="N154" s="238"/>
      <c r="O154" s="91"/>
      <c r="P154" s="91"/>
      <c r="Q154" s="91"/>
      <c r="R154" s="91"/>
      <c r="S154" s="91"/>
      <c r="T154" s="92"/>
      <c r="U154" s="38"/>
      <c r="V154" s="38"/>
      <c r="W154" s="38"/>
      <c r="X154" s="38"/>
      <c r="Y154" s="38"/>
      <c r="Z154" s="38"/>
      <c r="AA154" s="38"/>
      <c r="AB154" s="38"/>
      <c r="AC154" s="38"/>
      <c r="AD154" s="38"/>
      <c r="AE154" s="38"/>
      <c r="AT154" s="17" t="s">
        <v>260</v>
      </c>
      <c r="AU154" s="17" t="s">
        <v>84</v>
      </c>
    </row>
    <row r="155" s="2" customFormat="1">
      <c r="A155" s="38"/>
      <c r="B155" s="39"/>
      <c r="C155" s="40"/>
      <c r="D155" s="240" t="s">
        <v>274</v>
      </c>
      <c r="E155" s="40"/>
      <c r="F155" s="241" t="s">
        <v>3936</v>
      </c>
      <c r="G155" s="40"/>
      <c r="H155" s="40"/>
      <c r="I155" s="236"/>
      <c r="J155" s="40"/>
      <c r="K155" s="40"/>
      <c r="L155" s="44"/>
      <c r="M155" s="237"/>
      <c r="N155" s="238"/>
      <c r="O155" s="91"/>
      <c r="P155" s="91"/>
      <c r="Q155" s="91"/>
      <c r="R155" s="91"/>
      <c r="S155" s="91"/>
      <c r="T155" s="92"/>
      <c r="U155" s="38"/>
      <c r="V155" s="38"/>
      <c r="W155" s="38"/>
      <c r="X155" s="38"/>
      <c r="Y155" s="38"/>
      <c r="Z155" s="38"/>
      <c r="AA155" s="38"/>
      <c r="AB155" s="38"/>
      <c r="AC155" s="38"/>
      <c r="AD155" s="38"/>
      <c r="AE155" s="38"/>
      <c r="AT155" s="17" t="s">
        <v>274</v>
      </c>
      <c r="AU155" s="17" t="s">
        <v>84</v>
      </c>
    </row>
    <row r="156" s="13" customFormat="1">
      <c r="A156" s="13"/>
      <c r="B156" s="253"/>
      <c r="C156" s="254"/>
      <c r="D156" s="234" t="s">
        <v>276</v>
      </c>
      <c r="E156" s="255" t="s">
        <v>1</v>
      </c>
      <c r="F156" s="256" t="s">
        <v>3937</v>
      </c>
      <c r="G156" s="254"/>
      <c r="H156" s="255" t="s">
        <v>1</v>
      </c>
      <c r="I156" s="257"/>
      <c r="J156" s="254"/>
      <c r="K156" s="254"/>
      <c r="L156" s="258"/>
      <c r="M156" s="259"/>
      <c r="N156" s="260"/>
      <c r="O156" s="260"/>
      <c r="P156" s="260"/>
      <c r="Q156" s="260"/>
      <c r="R156" s="260"/>
      <c r="S156" s="260"/>
      <c r="T156" s="261"/>
      <c r="U156" s="13"/>
      <c r="V156" s="13"/>
      <c r="W156" s="13"/>
      <c r="X156" s="13"/>
      <c r="Y156" s="13"/>
      <c r="Z156" s="13"/>
      <c r="AA156" s="13"/>
      <c r="AB156" s="13"/>
      <c r="AC156" s="13"/>
      <c r="AD156" s="13"/>
      <c r="AE156" s="13"/>
      <c r="AT156" s="262" t="s">
        <v>276</v>
      </c>
      <c r="AU156" s="262" t="s">
        <v>84</v>
      </c>
      <c r="AV156" s="13" t="s">
        <v>84</v>
      </c>
      <c r="AW156" s="13" t="s">
        <v>32</v>
      </c>
      <c r="AX156" s="13" t="s">
        <v>76</v>
      </c>
      <c r="AY156" s="262" t="s">
        <v>251</v>
      </c>
    </row>
    <row r="157" s="12" customFormat="1">
      <c r="A157" s="12"/>
      <c r="B157" s="242"/>
      <c r="C157" s="243"/>
      <c r="D157" s="234" t="s">
        <v>276</v>
      </c>
      <c r="E157" s="244" t="s">
        <v>3850</v>
      </c>
      <c r="F157" s="245" t="s">
        <v>4449</v>
      </c>
      <c r="G157" s="243"/>
      <c r="H157" s="246">
        <v>1911</v>
      </c>
      <c r="I157" s="247"/>
      <c r="J157" s="243"/>
      <c r="K157" s="243"/>
      <c r="L157" s="248"/>
      <c r="M157" s="249"/>
      <c r="N157" s="250"/>
      <c r="O157" s="250"/>
      <c r="P157" s="250"/>
      <c r="Q157" s="250"/>
      <c r="R157" s="250"/>
      <c r="S157" s="250"/>
      <c r="T157" s="251"/>
      <c r="U157" s="12"/>
      <c r="V157" s="12"/>
      <c r="W157" s="12"/>
      <c r="X157" s="12"/>
      <c r="Y157" s="12"/>
      <c r="Z157" s="12"/>
      <c r="AA157" s="12"/>
      <c r="AB157" s="12"/>
      <c r="AC157" s="12"/>
      <c r="AD157" s="12"/>
      <c r="AE157" s="12"/>
      <c r="AT157" s="252" t="s">
        <v>276</v>
      </c>
      <c r="AU157" s="252" t="s">
        <v>84</v>
      </c>
      <c r="AV157" s="12" t="s">
        <v>86</v>
      </c>
      <c r="AW157" s="12" t="s">
        <v>32</v>
      </c>
      <c r="AX157" s="12" t="s">
        <v>84</v>
      </c>
      <c r="AY157" s="252" t="s">
        <v>251</v>
      </c>
    </row>
    <row r="158" s="2" customFormat="1" ht="37.8" customHeight="1">
      <c r="A158" s="38"/>
      <c r="B158" s="39"/>
      <c r="C158" s="220" t="s">
        <v>294</v>
      </c>
      <c r="D158" s="220" t="s">
        <v>255</v>
      </c>
      <c r="E158" s="221" t="s">
        <v>1281</v>
      </c>
      <c r="F158" s="222" t="s">
        <v>1282</v>
      </c>
      <c r="G158" s="223" t="s">
        <v>3853</v>
      </c>
      <c r="H158" s="224">
        <v>19110</v>
      </c>
      <c r="I158" s="225"/>
      <c r="J158" s="226">
        <f>ROUND(I158*H158,2)</f>
        <v>0</v>
      </c>
      <c r="K158" s="227"/>
      <c r="L158" s="44"/>
      <c r="M158" s="228" t="s">
        <v>1</v>
      </c>
      <c r="N158" s="229" t="s">
        <v>41</v>
      </c>
      <c r="O158" s="91"/>
      <c r="P158" s="230">
        <f>O158*H158</f>
        <v>0</v>
      </c>
      <c r="Q158" s="230">
        <v>0</v>
      </c>
      <c r="R158" s="230">
        <f>Q158*H158</f>
        <v>0</v>
      </c>
      <c r="S158" s="230">
        <v>0</v>
      </c>
      <c r="T158" s="231">
        <f>S158*H158</f>
        <v>0</v>
      </c>
      <c r="U158" s="38"/>
      <c r="V158" s="38"/>
      <c r="W158" s="38"/>
      <c r="X158" s="38"/>
      <c r="Y158" s="38"/>
      <c r="Z158" s="38"/>
      <c r="AA158" s="38"/>
      <c r="AB158" s="38"/>
      <c r="AC158" s="38"/>
      <c r="AD158" s="38"/>
      <c r="AE158" s="38"/>
      <c r="AR158" s="232" t="s">
        <v>254</v>
      </c>
      <c r="AT158" s="232" t="s">
        <v>255</v>
      </c>
      <c r="AU158" s="232" t="s">
        <v>84</v>
      </c>
      <c r="AY158" s="17" t="s">
        <v>251</v>
      </c>
      <c r="BE158" s="233">
        <f>IF(N158="základní",J158,0)</f>
        <v>0</v>
      </c>
      <c r="BF158" s="233">
        <f>IF(N158="snížená",J158,0)</f>
        <v>0</v>
      </c>
      <c r="BG158" s="233">
        <f>IF(N158="zákl. přenesená",J158,0)</f>
        <v>0</v>
      </c>
      <c r="BH158" s="233">
        <f>IF(N158="sníž. přenesená",J158,0)</f>
        <v>0</v>
      </c>
      <c r="BI158" s="233">
        <f>IF(N158="nulová",J158,0)</f>
        <v>0</v>
      </c>
      <c r="BJ158" s="17" t="s">
        <v>84</v>
      </c>
      <c r="BK158" s="233">
        <f>ROUND(I158*H158,2)</f>
        <v>0</v>
      </c>
      <c r="BL158" s="17" t="s">
        <v>254</v>
      </c>
      <c r="BM158" s="232" t="s">
        <v>4450</v>
      </c>
    </row>
    <row r="159" s="2" customFormat="1">
      <c r="A159" s="38"/>
      <c r="B159" s="39"/>
      <c r="C159" s="40"/>
      <c r="D159" s="234" t="s">
        <v>260</v>
      </c>
      <c r="E159" s="40"/>
      <c r="F159" s="235" t="s">
        <v>1284</v>
      </c>
      <c r="G159" s="40"/>
      <c r="H159" s="40"/>
      <c r="I159" s="236"/>
      <c r="J159" s="40"/>
      <c r="K159" s="40"/>
      <c r="L159" s="44"/>
      <c r="M159" s="237"/>
      <c r="N159" s="238"/>
      <c r="O159" s="91"/>
      <c r="P159" s="91"/>
      <c r="Q159" s="91"/>
      <c r="R159" s="91"/>
      <c r="S159" s="91"/>
      <c r="T159" s="92"/>
      <c r="U159" s="38"/>
      <c r="V159" s="38"/>
      <c r="W159" s="38"/>
      <c r="X159" s="38"/>
      <c r="Y159" s="38"/>
      <c r="Z159" s="38"/>
      <c r="AA159" s="38"/>
      <c r="AB159" s="38"/>
      <c r="AC159" s="38"/>
      <c r="AD159" s="38"/>
      <c r="AE159" s="38"/>
      <c r="AT159" s="17" t="s">
        <v>260</v>
      </c>
      <c r="AU159" s="17" t="s">
        <v>84</v>
      </c>
    </row>
    <row r="160" s="2" customFormat="1">
      <c r="A160" s="38"/>
      <c r="B160" s="39"/>
      <c r="C160" s="40"/>
      <c r="D160" s="240" t="s">
        <v>274</v>
      </c>
      <c r="E160" s="40"/>
      <c r="F160" s="241" t="s">
        <v>3941</v>
      </c>
      <c r="G160" s="40"/>
      <c r="H160" s="40"/>
      <c r="I160" s="236"/>
      <c r="J160" s="40"/>
      <c r="K160" s="40"/>
      <c r="L160" s="44"/>
      <c r="M160" s="237"/>
      <c r="N160" s="238"/>
      <c r="O160" s="91"/>
      <c r="P160" s="91"/>
      <c r="Q160" s="91"/>
      <c r="R160" s="91"/>
      <c r="S160" s="91"/>
      <c r="T160" s="92"/>
      <c r="U160" s="38"/>
      <c r="V160" s="38"/>
      <c r="W160" s="38"/>
      <c r="X160" s="38"/>
      <c r="Y160" s="38"/>
      <c r="Z160" s="38"/>
      <c r="AA160" s="38"/>
      <c r="AB160" s="38"/>
      <c r="AC160" s="38"/>
      <c r="AD160" s="38"/>
      <c r="AE160" s="38"/>
      <c r="AT160" s="17" t="s">
        <v>274</v>
      </c>
      <c r="AU160" s="17" t="s">
        <v>84</v>
      </c>
    </row>
    <row r="161" s="13" customFormat="1">
      <c r="A161" s="13"/>
      <c r="B161" s="253"/>
      <c r="C161" s="254"/>
      <c r="D161" s="234" t="s">
        <v>276</v>
      </c>
      <c r="E161" s="255" t="s">
        <v>1</v>
      </c>
      <c r="F161" s="256" t="s">
        <v>3942</v>
      </c>
      <c r="G161" s="254"/>
      <c r="H161" s="255" t="s">
        <v>1</v>
      </c>
      <c r="I161" s="257"/>
      <c r="J161" s="254"/>
      <c r="K161" s="254"/>
      <c r="L161" s="258"/>
      <c r="M161" s="259"/>
      <c r="N161" s="260"/>
      <c r="O161" s="260"/>
      <c r="P161" s="260"/>
      <c r="Q161" s="260"/>
      <c r="R161" s="260"/>
      <c r="S161" s="260"/>
      <c r="T161" s="261"/>
      <c r="U161" s="13"/>
      <c r="V161" s="13"/>
      <c r="W161" s="13"/>
      <c r="X161" s="13"/>
      <c r="Y161" s="13"/>
      <c r="Z161" s="13"/>
      <c r="AA161" s="13"/>
      <c r="AB161" s="13"/>
      <c r="AC161" s="13"/>
      <c r="AD161" s="13"/>
      <c r="AE161" s="13"/>
      <c r="AT161" s="262" t="s">
        <v>276</v>
      </c>
      <c r="AU161" s="262" t="s">
        <v>84</v>
      </c>
      <c r="AV161" s="13" t="s">
        <v>84</v>
      </c>
      <c r="AW161" s="13" t="s">
        <v>32</v>
      </c>
      <c r="AX161" s="13" t="s">
        <v>76</v>
      </c>
      <c r="AY161" s="262" t="s">
        <v>251</v>
      </c>
    </row>
    <row r="162" s="12" customFormat="1">
      <c r="A162" s="12"/>
      <c r="B162" s="242"/>
      <c r="C162" s="243"/>
      <c r="D162" s="234" t="s">
        <v>276</v>
      </c>
      <c r="E162" s="244" t="s">
        <v>3857</v>
      </c>
      <c r="F162" s="245" t="s">
        <v>4451</v>
      </c>
      <c r="G162" s="243"/>
      <c r="H162" s="246">
        <v>19110</v>
      </c>
      <c r="I162" s="247"/>
      <c r="J162" s="243"/>
      <c r="K162" s="243"/>
      <c r="L162" s="248"/>
      <c r="M162" s="249"/>
      <c r="N162" s="250"/>
      <c r="O162" s="250"/>
      <c r="P162" s="250"/>
      <c r="Q162" s="250"/>
      <c r="R162" s="250"/>
      <c r="S162" s="250"/>
      <c r="T162" s="251"/>
      <c r="U162" s="12"/>
      <c r="V162" s="12"/>
      <c r="W162" s="12"/>
      <c r="X162" s="12"/>
      <c r="Y162" s="12"/>
      <c r="Z162" s="12"/>
      <c r="AA162" s="12"/>
      <c r="AB162" s="12"/>
      <c r="AC162" s="12"/>
      <c r="AD162" s="12"/>
      <c r="AE162" s="12"/>
      <c r="AT162" s="252" t="s">
        <v>276</v>
      </c>
      <c r="AU162" s="252" t="s">
        <v>84</v>
      </c>
      <c r="AV162" s="12" t="s">
        <v>86</v>
      </c>
      <c r="AW162" s="12" t="s">
        <v>32</v>
      </c>
      <c r="AX162" s="12" t="s">
        <v>84</v>
      </c>
      <c r="AY162" s="252" t="s">
        <v>251</v>
      </c>
    </row>
    <row r="163" s="2" customFormat="1" ht="24.15" customHeight="1">
      <c r="A163" s="38"/>
      <c r="B163" s="39"/>
      <c r="C163" s="220" t="s">
        <v>299</v>
      </c>
      <c r="D163" s="220" t="s">
        <v>255</v>
      </c>
      <c r="E163" s="221" t="s">
        <v>1302</v>
      </c>
      <c r="F163" s="222" t="s">
        <v>1303</v>
      </c>
      <c r="G163" s="223" t="s">
        <v>3853</v>
      </c>
      <c r="H163" s="224">
        <v>1911</v>
      </c>
      <c r="I163" s="225"/>
      <c r="J163" s="226">
        <f>ROUND(I163*H163,2)</f>
        <v>0</v>
      </c>
      <c r="K163" s="227"/>
      <c r="L163" s="44"/>
      <c r="M163" s="228" t="s">
        <v>1</v>
      </c>
      <c r="N163" s="229" t="s">
        <v>41</v>
      </c>
      <c r="O163" s="91"/>
      <c r="P163" s="230">
        <f>O163*H163</f>
        <v>0</v>
      </c>
      <c r="Q163" s="230">
        <v>0</v>
      </c>
      <c r="R163" s="230">
        <f>Q163*H163</f>
        <v>0</v>
      </c>
      <c r="S163" s="230">
        <v>0</v>
      </c>
      <c r="T163" s="231">
        <f>S163*H163</f>
        <v>0</v>
      </c>
      <c r="U163" s="38"/>
      <c r="V163" s="38"/>
      <c r="W163" s="38"/>
      <c r="X163" s="38"/>
      <c r="Y163" s="38"/>
      <c r="Z163" s="38"/>
      <c r="AA163" s="38"/>
      <c r="AB163" s="38"/>
      <c r="AC163" s="38"/>
      <c r="AD163" s="38"/>
      <c r="AE163" s="38"/>
      <c r="AR163" s="232" t="s">
        <v>254</v>
      </c>
      <c r="AT163" s="232" t="s">
        <v>255</v>
      </c>
      <c r="AU163" s="232" t="s">
        <v>84</v>
      </c>
      <c r="AY163" s="17" t="s">
        <v>251</v>
      </c>
      <c r="BE163" s="233">
        <f>IF(N163="základní",J163,0)</f>
        <v>0</v>
      </c>
      <c r="BF163" s="233">
        <f>IF(N163="snížená",J163,0)</f>
        <v>0</v>
      </c>
      <c r="BG163" s="233">
        <f>IF(N163="zákl. přenesená",J163,0)</f>
        <v>0</v>
      </c>
      <c r="BH163" s="233">
        <f>IF(N163="sníž. přenesená",J163,0)</f>
        <v>0</v>
      </c>
      <c r="BI163" s="233">
        <f>IF(N163="nulová",J163,0)</f>
        <v>0</v>
      </c>
      <c r="BJ163" s="17" t="s">
        <v>84</v>
      </c>
      <c r="BK163" s="233">
        <f>ROUND(I163*H163,2)</f>
        <v>0</v>
      </c>
      <c r="BL163" s="17" t="s">
        <v>254</v>
      </c>
      <c r="BM163" s="232" t="s">
        <v>4452</v>
      </c>
    </row>
    <row r="164" s="2" customFormat="1">
      <c r="A164" s="38"/>
      <c r="B164" s="39"/>
      <c r="C164" s="40"/>
      <c r="D164" s="234" t="s">
        <v>260</v>
      </c>
      <c r="E164" s="40"/>
      <c r="F164" s="235" t="s">
        <v>1305</v>
      </c>
      <c r="G164" s="40"/>
      <c r="H164" s="40"/>
      <c r="I164" s="236"/>
      <c r="J164" s="40"/>
      <c r="K164" s="40"/>
      <c r="L164" s="44"/>
      <c r="M164" s="237"/>
      <c r="N164" s="238"/>
      <c r="O164" s="91"/>
      <c r="P164" s="91"/>
      <c r="Q164" s="91"/>
      <c r="R164" s="91"/>
      <c r="S164" s="91"/>
      <c r="T164" s="92"/>
      <c r="U164" s="38"/>
      <c r="V164" s="38"/>
      <c r="W164" s="38"/>
      <c r="X164" s="38"/>
      <c r="Y164" s="38"/>
      <c r="Z164" s="38"/>
      <c r="AA164" s="38"/>
      <c r="AB164" s="38"/>
      <c r="AC164" s="38"/>
      <c r="AD164" s="38"/>
      <c r="AE164" s="38"/>
      <c r="AT164" s="17" t="s">
        <v>260</v>
      </c>
      <c r="AU164" s="17" t="s">
        <v>84</v>
      </c>
    </row>
    <row r="165" s="2" customFormat="1">
      <c r="A165" s="38"/>
      <c r="B165" s="39"/>
      <c r="C165" s="40"/>
      <c r="D165" s="240" t="s">
        <v>274</v>
      </c>
      <c r="E165" s="40"/>
      <c r="F165" s="241" t="s">
        <v>3946</v>
      </c>
      <c r="G165" s="40"/>
      <c r="H165" s="40"/>
      <c r="I165" s="236"/>
      <c r="J165" s="40"/>
      <c r="K165" s="40"/>
      <c r="L165" s="44"/>
      <c r="M165" s="237"/>
      <c r="N165" s="238"/>
      <c r="O165" s="91"/>
      <c r="P165" s="91"/>
      <c r="Q165" s="91"/>
      <c r="R165" s="91"/>
      <c r="S165" s="91"/>
      <c r="T165" s="92"/>
      <c r="U165" s="38"/>
      <c r="V165" s="38"/>
      <c r="W165" s="38"/>
      <c r="X165" s="38"/>
      <c r="Y165" s="38"/>
      <c r="Z165" s="38"/>
      <c r="AA165" s="38"/>
      <c r="AB165" s="38"/>
      <c r="AC165" s="38"/>
      <c r="AD165" s="38"/>
      <c r="AE165" s="38"/>
      <c r="AT165" s="17" t="s">
        <v>274</v>
      </c>
      <c r="AU165" s="17" t="s">
        <v>84</v>
      </c>
    </row>
    <row r="166" s="2" customFormat="1">
      <c r="A166" s="38"/>
      <c r="B166" s="39"/>
      <c r="C166" s="40"/>
      <c r="D166" s="234" t="s">
        <v>262</v>
      </c>
      <c r="E166" s="40"/>
      <c r="F166" s="239" t="s">
        <v>3947</v>
      </c>
      <c r="G166" s="40"/>
      <c r="H166" s="40"/>
      <c r="I166" s="236"/>
      <c r="J166" s="40"/>
      <c r="K166" s="40"/>
      <c r="L166" s="44"/>
      <c r="M166" s="237"/>
      <c r="N166" s="238"/>
      <c r="O166" s="91"/>
      <c r="P166" s="91"/>
      <c r="Q166" s="91"/>
      <c r="R166" s="91"/>
      <c r="S166" s="91"/>
      <c r="T166" s="92"/>
      <c r="U166" s="38"/>
      <c r="V166" s="38"/>
      <c r="W166" s="38"/>
      <c r="X166" s="38"/>
      <c r="Y166" s="38"/>
      <c r="Z166" s="38"/>
      <c r="AA166" s="38"/>
      <c r="AB166" s="38"/>
      <c r="AC166" s="38"/>
      <c r="AD166" s="38"/>
      <c r="AE166" s="38"/>
      <c r="AT166" s="17" t="s">
        <v>262</v>
      </c>
      <c r="AU166" s="17" t="s">
        <v>84</v>
      </c>
    </row>
    <row r="167" s="12" customFormat="1">
      <c r="A167" s="12"/>
      <c r="B167" s="242"/>
      <c r="C167" s="243"/>
      <c r="D167" s="234" t="s">
        <v>276</v>
      </c>
      <c r="E167" s="244" t="s">
        <v>3865</v>
      </c>
      <c r="F167" s="245" t="s">
        <v>4449</v>
      </c>
      <c r="G167" s="243"/>
      <c r="H167" s="246">
        <v>1911</v>
      </c>
      <c r="I167" s="247"/>
      <c r="J167" s="243"/>
      <c r="K167" s="243"/>
      <c r="L167" s="248"/>
      <c r="M167" s="249"/>
      <c r="N167" s="250"/>
      <c r="O167" s="250"/>
      <c r="P167" s="250"/>
      <c r="Q167" s="250"/>
      <c r="R167" s="250"/>
      <c r="S167" s="250"/>
      <c r="T167" s="251"/>
      <c r="U167" s="12"/>
      <c r="V167" s="12"/>
      <c r="W167" s="12"/>
      <c r="X167" s="12"/>
      <c r="Y167" s="12"/>
      <c r="Z167" s="12"/>
      <c r="AA167" s="12"/>
      <c r="AB167" s="12"/>
      <c r="AC167" s="12"/>
      <c r="AD167" s="12"/>
      <c r="AE167" s="12"/>
      <c r="AT167" s="252" t="s">
        <v>276</v>
      </c>
      <c r="AU167" s="252" t="s">
        <v>84</v>
      </c>
      <c r="AV167" s="12" t="s">
        <v>86</v>
      </c>
      <c r="AW167" s="12" t="s">
        <v>32</v>
      </c>
      <c r="AX167" s="12" t="s">
        <v>84</v>
      </c>
      <c r="AY167" s="252" t="s">
        <v>251</v>
      </c>
    </row>
    <row r="168" s="2" customFormat="1" ht="33" customHeight="1">
      <c r="A168" s="38"/>
      <c r="B168" s="39"/>
      <c r="C168" s="220" t="s">
        <v>306</v>
      </c>
      <c r="D168" s="220" t="s">
        <v>255</v>
      </c>
      <c r="E168" s="221" t="s">
        <v>679</v>
      </c>
      <c r="F168" s="222" t="s">
        <v>680</v>
      </c>
      <c r="G168" s="223" t="s">
        <v>3949</v>
      </c>
      <c r="H168" s="224">
        <v>3057.5999999999999</v>
      </c>
      <c r="I168" s="225"/>
      <c r="J168" s="226">
        <f>ROUND(I168*H168,2)</f>
        <v>0</v>
      </c>
      <c r="K168" s="227"/>
      <c r="L168" s="44"/>
      <c r="M168" s="228" t="s">
        <v>1</v>
      </c>
      <c r="N168" s="229" t="s">
        <v>41</v>
      </c>
      <c r="O168" s="91"/>
      <c r="P168" s="230">
        <f>O168*H168</f>
        <v>0</v>
      </c>
      <c r="Q168" s="230">
        <v>0</v>
      </c>
      <c r="R168" s="230">
        <f>Q168*H168</f>
        <v>0</v>
      </c>
      <c r="S168" s="230">
        <v>0</v>
      </c>
      <c r="T168" s="231">
        <f>S168*H168</f>
        <v>0</v>
      </c>
      <c r="U168" s="38"/>
      <c r="V168" s="38"/>
      <c r="W168" s="38"/>
      <c r="X168" s="38"/>
      <c r="Y168" s="38"/>
      <c r="Z168" s="38"/>
      <c r="AA168" s="38"/>
      <c r="AB168" s="38"/>
      <c r="AC168" s="38"/>
      <c r="AD168" s="38"/>
      <c r="AE168" s="38"/>
      <c r="AR168" s="232" t="s">
        <v>254</v>
      </c>
      <c r="AT168" s="232" t="s">
        <v>255</v>
      </c>
      <c r="AU168" s="232" t="s">
        <v>84</v>
      </c>
      <c r="AY168" s="17" t="s">
        <v>251</v>
      </c>
      <c r="BE168" s="233">
        <f>IF(N168="základní",J168,0)</f>
        <v>0</v>
      </c>
      <c r="BF168" s="233">
        <f>IF(N168="snížená",J168,0)</f>
        <v>0</v>
      </c>
      <c r="BG168" s="233">
        <f>IF(N168="zákl. přenesená",J168,0)</f>
        <v>0</v>
      </c>
      <c r="BH168" s="233">
        <f>IF(N168="sníž. přenesená",J168,0)</f>
        <v>0</v>
      </c>
      <c r="BI168" s="233">
        <f>IF(N168="nulová",J168,0)</f>
        <v>0</v>
      </c>
      <c r="BJ168" s="17" t="s">
        <v>84</v>
      </c>
      <c r="BK168" s="233">
        <f>ROUND(I168*H168,2)</f>
        <v>0</v>
      </c>
      <c r="BL168" s="17" t="s">
        <v>254</v>
      </c>
      <c r="BM168" s="232" t="s">
        <v>4453</v>
      </c>
    </row>
    <row r="169" s="2" customFormat="1">
      <c r="A169" s="38"/>
      <c r="B169" s="39"/>
      <c r="C169" s="40"/>
      <c r="D169" s="234" t="s">
        <v>260</v>
      </c>
      <c r="E169" s="40"/>
      <c r="F169" s="235" t="s">
        <v>683</v>
      </c>
      <c r="G169" s="40"/>
      <c r="H169" s="40"/>
      <c r="I169" s="236"/>
      <c r="J169" s="40"/>
      <c r="K169" s="40"/>
      <c r="L169" s="44"/>
      <c r="M169" s="237"/>
      <c r="N169" s="238"/>
      <c r="O169" s="91"/>
      <c r="P169" s="91"/>
      <c r="Q169" s="91"/>
      <c r="R169" s="91"/>
      <c r="S169" s="91"/>
      <c r="T169" s="92"/>
      <c r="U169" s="38"/>
      <c r="V169" s="38"/>
      <c r="W169" s="38"/>
      <c r="X169" s="38"/>
      <c r="Y169" s="38"/>
      <c r="Z169" s="38"/>
      <c r="AA169" s="38"/>
      <c r="AB169" s="38"/>
      <c r="AC169" s="38"/>
      <c r="AD169" s="38"/>
      <c r="AE169" s="38"/>
      <c r="AT169" s="17" t="s">
        <v>260</v>
      </c>
      <c r="AU169" s="17" t="s">
        <v>84</v>
      </c>
    </row>
    <row r="170" s="2" customFormat="1">
      <c r="A170" s="38"/>
      <c r="B170" s="39"/>
      <c r="C170" s="40"/>
      <c r="D170" s="240" t="s">
        <v>274</v>
      </c>
      <c r="E170" s="40"/>
      <c r="F170" s="241" t="s">
        <v>3951</v>
      </c>
      <c r="G170" s="40"/>
      <c r="H170" s="40"/>
      <c r="I170" s="236"/>
      <c r="J170" s="40"/>
      <c r="K170" s="40"/>
      <c r="L170" s="44"/>
      <c r="M170" s="237"/>
      <c r="N170" s="238"/>
      <c r="O170" s="91"/>
      <c r="P170" s="91"/>
      <c r="Q170" s="91"/>
      <c r="R170" s="91"/>
      <c r="S170" s="91"/>
      <c r="T170" s="92"/>
      <c r="U170" s="38"/>
      <c r="V170" s="38"/>
      <c r="W170" s="38"/>
      <c r="X170" s="38"/>
      <c r="Y170" s="38"/>
      <c r="Z170" s="38"/>
      <c r="AA170" s="38"/>
      <c r="AB170" s="38"/>
      <c r="AC170" s="38"/>
      <c r="AD170" s="38"/>
      <c r="AE170" s="38"/>
      <c r="AT170" s="17" t="s">
        <v>274</v>
      </c>
      <c r="AU170" s="17" t="s">
        <v>84</v>
      </c>
    </row>
    <row r="171" s="13" customFormat="1">
      <c r="A171" s="13"/>
      <c r="B171" s="253"/>
      <c r="C171" s="254"/>
      <c r="D171" s="234" t="s">
        <v>276</v>
      </c>
      <c r="E171" s="255" t="s">
        <v>1</v>
      </c>
      <c r="F171" s="256" t="s">
        <v>3952</v>
      </c>
      <c r="G171" s="254"/>
      <c r="H171" s="255" t="s">
        <v>1</v>
      </c>
      <c r="I171" s="257"/>
      <c r="J171" s="254"/>
      <c r="K171" s="254"/>
      <c r="L171" s="258"/>
      <c r="M171" s="259"/>
      <c r="N171" s="260"/>
      <c r="O171" s="260"/>
      <c r="P171" s="260"/>
      <c r="Q171" s="260"/>
      <c r="R171" s="260"/>
      <c r="S171" s="260"/>
      <c r="T171" s="261"/>
      <c r="U171" s="13"/>
      <c r="V171" s="13"/>
      <c r="W171" s="13"/>
      <c r="X171" s="13"/>
      <c r="Y171" s="13"/>
      <c r="Z171" s="13"/>
      <c r="AA171" s="13"/>
      <c r="AB171" s="13"/>
      <c r="AC171" s="13"/>
      <c r="AD171" s="13"/>
      <c r="AE171" s="13"/>
      <c r="AT171" s="262" t="s">
        <v>276</v>
      </c>
      <c r="AU171" s="262" t="s">
        <v>84</v>
      </c>
      <c r="AV171" s="13" t="s">
        <v>84</v>
      </c>
      <c r="AW171" s="13" t="s">
        <v>32</v>
      </c>
      <c r="AX171" s="13" t="s">
        <v>76</v>
      </c>
      <c r="AY171" s="262" t="s">
        <v>251</v>
      </c>
    </row>
    <row r="172" s="12" customFormat="1">
      <c r="A172" s="12"/>
      <c r="B172" s="242"/>
      <c r="C172" s="243"/>
      <c r="D172" s="234" t="s">
        <v>276</v>
      </c>
      <c r="E172" s="244" t="s">
        <v>3879</v>
      </c>
      <c r="F172" s="245" t="s">
        <v>4454</v>
      </c>
      <c r="G172" s="243"/>
      <c r="H172" s="246">
        <v>3057.5999999999999</v>
      </c>
      <c r="I172" s="247"/>
      <c r="J172" s="243"/>
      <c r="K172" s="243"/>
      <c r="L172" s="248"/>
      <c r="M172" s="249"/>
      <c r="N172" s="250"/>
      <c r="O172" s="250"/>
      <c r="P172" s="250"/>
      <c r="Q172" s="250"/>
      <c r="R172" s="250"/>
      <c r="S172" s="250"/>
      <c r="T172" s="251"/>
      <c r="U172" s="12"/>
      <c r="V172" s="12"/>
      <c r="W172" s="12"/>
      <c r="X172" s="12"/>
      <c r="Y172" s="12"/>
      <c r="Z172" s="12"/>
      <c r="AA172" s="12"/>
      <c r="AB172" s="12"/>
      <c r="AC172" s="12"/>
      <c r="AD172" s="12"/>
      <c r="AE172" s="12"/>
      <c r="AT172" s="252" t="s">
        <v>276</v>
      </c>
      <c r="AU172" s="252" t="s">
        <v>84</v>
      </c>
      <c r="AV172" s="12" t="s">
        <v>86</v>
      </c>
      <c r="AW172" s="12" t="s">
        <v>32</v>
      </c>
      <c r="AX172" s="12" t="s">
        <v>84</v>
      </c>
      <c r="AY172" s="252" t="s">
        <v>251</v>
      </c>
    </row>
    <row r="173" s="2" customFormat="1" ht="16.5" customHeight="1">
      <c r="A173" s="38"/>
      <c r="B173" s="39"/>
      <c r="C173" s="220" t="s">
        <v>311</v>
      </c>
      <c r="D173" s="220" t="s">
        <v>255</v>
      </c>
      <c r="E173" s="221" t="s">
        <v>610</v>
      </c>
      <c r="F173" s="222" t="s">
        <v>611</v>
      </c>
      <c r="G173" s="223" t="s">
        <v>3853</v>
      </c>
      <c r="H173" s="224">
        <v>1911</v>
      </c>
      <c r="I173" s="225"/>
      <c r="J173" s="226">
        <f>ROUND(I173*H173,2)</f>
        <v>0</v>
      </c>
      <c r="K173" s="227"/>
      <c r="L173" s="44"/>
      <c r="M173" s="228" t="s">
        <v>1</v>
      </c>
      <c r="N173" s="229" t="s">
        <v>41</v>
      </c>
      <c r="O173" s="91"/>
      <c r="P173" s="230">
        <f>O173*H173</f>
        <v>0</v>
      </c>
      <c r="Q173" s="230">
        <v>0</v>
      </c>
      <c r="R173" s="230">
        <f>Q173*H173</f>
        <v>0</v>
      </c>
      <c r="S173" s="230">
        <v>0</v>
      </c>
      <c r="T173" s="231">
        <f>S173*H173</f>
        <v>0</v>
      </c>
      <c r="U173" s="38"/>
      <c r="V173" s="38"/>
      <c r="W173" s="38"/>
      <c r="X173" s="38"/>
      <c r="Y173" s="38"/>
      <c r="Z173" s="38"/>
      <c r="AA173" s="38"/>
      <c r="AB173" s="38"/>
      <c r="AC173" s="38"/>
      <c r="AD173" s="38"/>
      <c r="AE173" s="38"/>
      <c r="AR173" s="232" t="s">
        <v>254</v>
      </c>
      <c r="AT173" s="232" t="s">
        <v>255</v>
      </c>
      <c r="AU173" s="232" t="s">
        <v>84</v>
      </c>
      <c r="AY173" s="17" t="s">
        <v>251</v>
      </c>
      <c r="BE173" s="233">
        <f>IF(N173="základní",J173,0)</f>
        <v>0</v>
      </c>
      <c r="BF173" s="233">
        <f>IF(N173="snížená",J173,0)</f>
        <v>0</v>
      </c>
      <c r="BG173" s="233">
        <f>IF(N173="zákl. přenesená",J173,0)</f>
        <v>0</v>
      </c>
      <c r="BH173" s="233">
        <f>IF(N173="sníž. přenesená",J173,0)</f>
        <v>0</v>
      </c>
      <c r="BI173" s="233">
        <f>IF(N173="nulová",J173,0)</f>
        <v>0</v>
      </c>
      <c r="BJ173" s="17" t="s">
        <v>84</v>
      </c>
      <c r="BK173" s="233">
        <f>ROUND(I173*H173,2)</f>
        <v>0</v>
      </c>
      <c r="BL173" s="17" t="s">
        <v>254</v>
      </c>
      <c r="BM173" s="232" t="s">
        <v>4455</v>
      </c>
    </row>
    <row r="174" s="2" customFormat="1">
      <c r="A174" s="38"/>
      <c r="B174" s="39"/>
      <c r="C174" s="40"/>
      <c r="D174" s="234" t="s">
        <v>260</v>
      </c>
      <c r="E174" s="40"/>
      <c r="F174" s="235" t="s">
        <v>613</v>
      </c>
      <c r="G174" s="40"/>
      <c r="H174" s="40"/>
      <c r="I174" s="236"/>
      <c r="J174" s="40"/>
      <c r="K174" s="40"/>
      <c r="L174" s="44"/>
      <c r="M174" s="237"/>
      <c r="N174" s="238"/>
      <c r="O174" s="91"/>
      <c r="P174" s="91"/>
      <c r="Q174" s="91"/>
      <c r="R174" s="91"/>
      <c r="S174" s="91"/>
      <c r="T174" s="92"/>
      <c r="U174" s="38"/>
      <c r="V174" s="38"/>
      <c r="W174" s="38"/>
      <c r="X174" s="38"/>
      <c r="Y174" s="38"/>
      <c r="Z174" s="38"/>
      <c r="AA174" s="38"/>
      <c r="AB174" s="38"/>
      <c r="AC174" s="38"/>
      <c r="AD174" s="38"/>
      <c r="AE174" s="38"/>
      <c r="AT174" s="17" t="s">
        <v>260</v>
      </c>
      <c r="AU174" s="17" t="s">
        <v>84</v>
      </c>
    </row>
    <row r="175" s="2" customFormat="1">
      <c r="A175" s="38"/>
      <c r="B175" s="39"/>
      <c r="C175" s="40"/>
      <c r="D175" s="240" t="s">
        <v>274</v>
      </c>
      <c r="E175" s="40"/>
      <c r="F175" s="241" t="s">
        <v>3956</v>
      </c>
      <c r="G175" s="40"/>
      <c r="H175" s="40"/>
      <c r="I175" s="236"/>
      <c r="J175" s="40"/>
      <c r="K175" s="40"/>
      <c r="L175" s="44"/>
      <c r="M175" s="237"/>
      <c r="N175" s="238"/>
      <c r="O175" s="91"/>
      <c r="P175" s="91"/>
      <c r="Q175" s="91"/>
      <c r="R175" s="91"/>
      <c r="S175" s="91"/>
      <c r="T175" s="92"/>
      <c r="U175" s="38"/>
      <c r="V175" s="38"/>
      <c r="W175" s="38"/>
      <c r="X175" s="38"/>
      <c r="Y175" s="38"/>
      <c r="Z175" s="38"/>
      <c r="AA175" s="38"/>
      <c r="AB175" s="38"/>
      <c r="AC175" s="38"/>
      <c r="AD175" s="38"/>
      <c r="AE175" s="38"/>
      <c r="AT175" s="17" t="s">
        <v>274</v>
      </c>
      <c r="AU175" s="17" t="s">
        <v>84</v>
      </c>
    </row>
    <row r="176" s="13" customFormat="1">
      <c r="A176" s="13"/>
      <c r="B176" s="253"/>
      <c r="C176" s="254"/>
      <c r="D176" s="234" t="s">
        <v>276</v>
      </c>
      <c r="E176" s="255" t="s">
        <v>1</v>
      </c>
      <c r="F176" s="256" t="s">
        <v>3937</v>
      </c>
      <c r="G176" s="254"/>
      <c r="H176" s="255" t="s">
        <v>1</v>
      </c>
      <c r="I176" s="257"/>
      <c r="J176" s="254"/>
      <c r="K176" s="254"/>
      <c r="L176" s="258"/>
      <c r="M176" s="259"/>
      <c r="N176" s="260"/>
      <c r="O176" s="260"/>
      <c r="P176" s="260"/>
      <c r="Q176" s="260"/>
      <c r="R176" s="260"/>
      <c r="S176" s="260"/>
      <c r="T176" s="261"/>
      <c r="U176" s="13"/>
      <c r="V176" s="13"/>
      <c r="W176" s="13"/>
      <c r="X176" s="13"/>
      <c r="Y176" s="13"/>
      <c r="Z176" s="13"/>
      <c r="AA176" s="13"/>
      <c r="AB176" s="13"/>
      <c r="AC176" s="13"/>
      <c r="AD176" s="13"/>
      <c r="AE176" s="13"/>
      <c r="AT176" s="262" t="s">
        <v>276</v>
      </c>
      <c r="AU176" s="262" t="s">
        <v>84</v>
      </c>
      <c r="AV176" s="13" t="s">
        <v>84</v>
      </c>
      <c r="AW176" s="13" t="s">
        <v>32</v>
      </c>
      <c r="AX176" s="13" t="s">
        <v>76</v>
      </c>
      <c r="AY176" s="262" t="s">
        <v>251</v>
      </c>
    </row>
    <row r="177" s="12" customFormat="1">
      <c r="A177" s="12"/>
      <c r="B177" s="242"/>
      <c r="C177" s="243"/>
      <c r="D177" s="234" t="s">
        <v>276</v>
      </c>
      <c r="E177" s="244" t="s">
        <v>3905</v>
      </c>
      <c r="F177" s="245" t="s">
        <v>4449</v>
      </c>
      <c r="G177" s="243"/>
      <c r="H177" s="246">
        <v>1911</v>
      </c>
      <c r="I177" s="247"/>
      <c r="J177" s="243"/>
      <c r="K177" s="243"/>
      <c r="L177" s="248"/>
      <c r="M177" s="249"/>
      <c r="N177" s="250"/>
      <c r="O177" s="250"/>
      <c r="P177" s="250"/>
      <c r="Q177" s="250"/>
      <c r="R177" s="250"/>
      <c r="S177" s="250"/>
      <c r="T177" s="251"/>
      <c r="U177" s="12"/>
      <c r="V177" s="12"/>
      <c r="W177" s="12"/>
      <c r="X177" s="12"/>
      <c r="Y177" s="12"/>
      <c r="Z177" s="12"/>
      <c r="AA177" s="12"/>
      <c r="AB177" s="12"/>
      <c r="AC177" s="12"/>
      <c r="AD177" s="12"/>
      <c r="AE177" s="12"/>
      <c r="AT177" s="252" t="s">
        <v>276</v>
      </c>
      <c r="AU177" s="252" t="s">
        <v>84</v>
      </c>
      <c r="AV177" s="12" t="s">
        <v>86</v>
      </c>
      <c r="AW177" s="12" t="s">
        <v>32</v>
      </c>
      <c r="AX177" s="12" t="s">
        <v>84</v>
      </c>
      <c r="AY177" s="252" t="s">
        <v>251</v>
      </c>
    </row>
    <row r="178" s="2" customFormat="1" ht="24.15" customHeight="1">
      <c r="A178" s="38"/>
      <c r="B178" s="39"/>
      <c r="C178" s="220" t="s">
        <v>319</v>
      </c>
      <c r="D178" s="220" t="s">
        <v>255</v>
      </c>
      <c r="E178" s="221" t="s">
        <v>1365</v>
      </c>
      <c r="F178" s="222" t="s">
        <v>1366</v>
      </c>
      <c r="G178" s="223" t="s">
        <v>3853</v>
      </c>
      <c r="H178" s="224">
        <v>300</v>
      </c>
      <c r="I178" s="225"/>
      <c r="J178" s="226">
        <f>ROUND(I178*H178,2)</f>
        <v>0</v>
      </c>
      <c r="K178" s="227"/>
      <c r="L178" s="44"/>
      <c r="M178" s="228" t="s">
        <v>1</v>
      </c>
      <c r="N178" s="229" t="s">
        <v>41</v>
      </c>
      <c r="O178" s="91"/>
      <c r="P178" s="230">
        <f>O178*H178</f>
        <v>0</v>
      </c>
      <c r="Q178" s="230">
        <v>0</v>
      </c>
      <c r="R178" s="230">
        <f>Q178*H178</f>
        <v>0</v>
      </c>
      <c r="S178" s="230">
        <v>0</v>
      </c>
      <c r="T178" s="231">
        <f>S178*H178</f>
        <v>0</v>
      </c>
      <c r="U178" s="38"/>
      <c r="V178" s="38"/>
      <c r="W178" s="38"/>
      <c r="X178" s="38"/>
      <c r="Y178" s="38"/>
      <c r="Z178" s="38"/>
      <c r="AA178" s="38"/>
      <c r="AB178" s="38"/>
      <c r="AC178" s="38"/>
      <c r="AD178" s="38"/>
      <c r="AE178" s="38"/>
      <c r="AR178" s="232" t="s">
        <v>254</v>
      </c>
      <c r="AT178" s="232" t="s">
        <v>255</v>
      </c>
      <c r="AU178" s="232" t="s">
        <v>84</v>
      </c>
      <c r="AY178" s="17" t="s">
        <v>251</v>
      </c>
      <c r="BE178" s="233">
        <f>IF(N178="základní",J178,0)</f>
        <v>0</v>
      </c>
      <c r="BF178" s="233">
        <f>IF(N178="snížená",J178,0)</f>
        <v>0</v>
      </c>
      <c r="BG178" s="233">
        <f>IF(N178="zákl. přenesená",J178,0)</f>
        <v>0</v>
      </c>
      <c r="BH178" s="233">
        <f>IF(N178="sníž. přenesená",J178,0)</f>
        <v>0</v>
      </c>
      <c r="BI178" s="233">
        <f>IF(N178="nulová",J178,0)</f>
        <v>0</v>
      </c>
      <c r="BJ178" s="17" t="s">
        <v>84</v>
      </c>
      <c r="BK178" s="233">
        <f>ROUND(I178*H178,2)</f>
        <v>0</v>
      </c>
      <c r="BL178" s="17" t="s">
        <v>254</v>
      </c>
      <c r="BM178" s="232" t="s">
        <v>4456</v>
      </c>
    </row>
    <row r="179" s="2" customFormat="1">
      <c r="A179" s="38"/>
      <c r="B179" s="39"/>
      <c r="C179" s="40"/>
      <c r="D179" s="234" t="s">
        <v>260</v>
      </c>
      <c r="E179" s="40"/>
      <c r="F179" s="235" t="s">
        <v>1368</v>
      </c>
      <c r="G179" s="40"/>
      <c r="H179" s="40"/>
      <c r="I179" s="236"/>
      <c r="J179" s="40"/>
      <c r="K179" s="40"/>
      <c r="L179" s="44"/>
      <c r="M179" s="237"/>
      <c r="N179" s="238"/>
      <c r="O179" s="91"/>
      <c r="P179" s="91"/>
      <c r="Q179" s="91"/>
      <c r="R179" s="91"/>
      <c r="S179" s="91"/>
      <c r="T179" s="92"/>
      <c r="U179" s="38"/>
      <c r="V179" s="38"/>
      <c r="W179" s="38"/>
      <c r="X179" s="38"/>
      <c r="Y179" s="38"/>
      <c r="Z179" s="38"/>
      <c r="AA179" s="38"/>
      <c r="AB179" s="38"/>
      <c r="AC179" s="38"/>
      <c r="AD179" s="38"/>
      <c r="AE179" s="38"/>
      <c r="AT179" s="17" t="s">
        <v>260</v>
      </c>
      <c r="AU179" s="17" t="s">
        <v>84</v>
      </c>
    </row>
    <row r="180" s="2" customFormat="1">
      <c r="A180" s="38"/>
      <c r="B180" s="39"/>
      <c r="C180" s="40"/>
      <c r="D180" s="240" t="s">
        <v>274</v>
      </c>
      <c r="E180" s="40"/>
      <c r="F180" s="241" t="s">
        <v>4457</v>
      </c>
      <c r="G180" s="40"/>
      <c r="H180" s="40"/>
      <c r="I180" s="236"/>
      <c r="J180" s="40"/>
      <c r="K180" s="40"/>
      <c r="L180" s="44"/>
      <c r="M180" s="237"/>
      <c r="N180" s="238"/>
      <c r="O180" s="91"/>
      <c r="P180" s="91"/>
      <c r="Q180" s="91"/>
      <c r="R180" s="91"/>
      <c r="S180" s="91"/>
      <c r="T180" s="92"/>
      <c r="U180" s="38"/>
      <c r="V180" s="38"/>
      <c r="W180" s="38"/>
      <c r="X180" s="38"/>
      <c r="Y180" s="38"/>
      <c r="Z180" s="38"/>
      <c r="AA180" s="38"/>
      <c r="AB180" s="38"/>
      <c r="AC180" s="38"/>
      <c r="AD180" s="38"/>
      <c r="AE180" s="38"/>
      <c r="AT180" s="17" t="s">
        <v>274</v>
      </c>
      <c r="AU180" s="17" t="s">
        <v>84</v>
      </c>
    </row>
    <row r="181" s="13" customFormat="1">
      <c r="A181" s="13"/>
      <c r="B181" s="253"/>
      <c r="C181" s="254"/>
      <c r="D181" s="234" t="s">
        <v>276</v>
      </c>
      <c r="E181" s="255" t="s">
        <v>1</v>
      </c>
      <c r="F181" s="256" t="s">
        <v>4458</v>
      </c>
      <c r="G181" s="254"/>
      <c r="H181" s="255" t="s">
        <v>1</v>
      </c>
      <c r="I181" s="257"/>
      <c r="J181" s="254"/>
      <c r="K181" s="254"/>
      <c r="L181" s="258"/>
      <c r="M181" s="259"/>
      <c r="N181" s="260"/>
      <c r="O181" s="260"/>
      <c r="P181" s="260"/>
      <c r="Q181" s="260"/>
      <c r="R181" s="260"/>
      <c r="S181" s="260"/>
      <c r="T181" s="261"/>
      <c r="U181" s="13"/>
      <c r="V181" s="13"/>
      <c r="W181" s="13"/>
      <c r="X181" s="13"/>
      <c r="Y181" s="13"/>
      <c r="Z181" s="13"/>
      <c r="AA181" s="13"/>
      <c r="AB181" s="13"/>
      <c r="AC181" s="13"/>
      <c r="AD181" s="13"/>
      <c r="AE181" s="13"/>
      <c r="AT181" s="262" t="s">
        <v>276</v>
      </c>
      <c r="AU181" s="262" t="s">
        <v>84</v>
      </c>
      <c r="AV181" s="13" t="s">
        <v>84</v>
      </c>
      <c r="AW181" s="13" t="s">
        <v>32</v>
      </c>
      <c r="AX181" s="13" t="s">
        <v>76</v>
      </c>
      <c r="AY181" s="262" t="s">
        <v>251</v>
      </c>
    </row>
    <row r="182" s="12" customFormat="1">
      <c r="A182" s="12"/>
      <c r="B182" s="242"/>
      <c r="C182" s="243"/>
      <c r="D182" s="234" t="s">
        <v>276</v>
      </c>
      <c r="E182" s="244" t="s">
        <v>3917</v>
      </c>
      <c r="F182" s="245" t="s">
        <v>630</v>
      </c>
      <c r="G182" s="243"/>
      <c r="H182" s="246">
        <v>300</v>
      </c>
      <c r="I182" s="247"/>
      <c r="J182" s="243"/>
      <c r="K182" s="243"/>
      <c r="L182" s="248"/>
      <c r="M182" s="249"/>
      <c r="N182" s="250"/>
      <c r="O182" s="250"/>
      <c r="P182" s="250"/>
      <c r="Q182" s="250"/>
      <c r="R182" s="250"/>
      <c r="S182" s="250"/>
      <c r="T182" s="251"/>
      <c r="U182" s="12"/>
      <c r="V182" s="12"/>
      <c r="W182" s="12"/>
      <c r="X182" s="12"/>
      <c r="Y182" s="12"/>
      <c r="Z182" s="12"/>
      <c r="AA182" s="12"/>
      <c r="AB182" s="12"/>
      <c r="AC182" s="12"/>
      <c r="AD182" s="12"/>
      <c r="AE182" s="12"/>
      <c r="AT182" s="252" t="s">
        <v>276</v>
      </c>
      <c r="AU182" s="252" t="s">
        <v>84</v>
      </c>
      <c r="AV182" s="12" t="s">
        <v>86</v>
      </c>
      <c r="AW182" s="12" t="s">
        <v>32</v>
      </c>
      <c r="AX182" s="12" t="s">
        <v>84</v>
      </c>
      <c r="AY182" s="252" t="s">
        <v>251</v>
      </c>
    </row>
    <row r="183" s="2" customFormat="1" ht="16.5" customHeight="1">
      <c r="A183" s="38"/>
      <c r="B183" s="39"/>
      <c r="C183" s="220" t="s">
        <v>8</v>
      </c>
      <c r="D183" s="220" t="s">
        <v>255</v>
      </c>
      <c r="E183" s="221" t="s">
        <v>4459</v>
      </c>
      <c r="F183" s="222" t="s">
        <v>4460</v>
      </c>
      <c r="G183" s="223" t="s">
        <v>3853</v>
      </c>
      <c r="H183" s="224">
        <v>300</v>
      </c>
      <c r="I183" s="225"/>
      <c r="J183" s="226">
        <f>ROUND(I183*H183,2)</f>
        <v>0</v>
      </c>
      <c r="K183" s="227"/>
      <c r="L183" s="44"/>
      <c r="M183" s="228" t="s">
        <v>1</v>
      </c>
      <c r="N183" s="229" t="s">
        <v>41</v>
      </c>
      <c r="O183" s="91"/>
      <c r="P183" s="230">
        <f>O183*H183</f>
        <v>0</v>
      </c>
      <c r="Q183" s="230">
        <v>0</v>
      </c>
      <c r="R183" s="230">
        <f>Q183*H183</f>
        <v>0</v>
      </c>
      <c r="S183" s="230">
        <v>0</v>
      </c>
      <c r="T183" s="231">
        <f>S183*H183</f>
        <v>0</v>
      </c>
      <c r="U183" s="38"/>
      <c r="V183" s="38"/>
      <c r="W183" s="38"/>
      <c r="X183" s="38"/>
      <c r="Y183" s="38"/>
      <c r="Z183" s="38"/>
      <c r="AA183" s="38"/>
      <c r="AB183" s="38"/>
      <c r="AC183" s="38"/>
      <c r="AD183" s="38"/>
      <c r="AE183" s="38"/>
      <c r="AR183" s="232" t="s">
        <v>254</v>
      </c>
      <c r="AT183" s="232" t="s">
        <v>255</v>
      </c>
      <c r="AU183" s="232" t="s">
        <v>84</v>
      </c>
      <c r="AY183" s="17" t="s">
        <v>251</v>
      </c>
      <c r="BE183" s="233">
        <f>IF(N183="základní",J183,0)</f>
        <v>0</v>
      </c>
      <c r="BF183" s="233">
        <f>IF(N183="snížená",J183,0)</f>
        <v>0</v>
      </c>
      <c r="BG183" s="233">
        <f>IF(N183="zákl. přenesená",J183,0)</f>
        <v>0</v>
      </c>
      <c r="BH183" s="233">
        <f>IF(N183="sníž. přenesená",J183,0)</f>
        <v>0</v>
      </c>
      <c r="BI183" s="233">
        <f>IF(N183="nulová",J183,0)</f>
        <v>0</v>
      </c>
      <c r="BJ183" s="17" t="s">
        <v>84</v>
      </c>
      <c r="BK183" s="233">
        <f>ROUND(I183*H183,2)</f>
        <v>0</v>
      </c>
      <c r="BL183" s="17" t="s">
        <v>254</v>
      </c>
      <c r="BM183" s="232" t="s">
        <v>4461</v>
      </c>
    </row>
    <row r="184" s="2" customFormat="1">
      <c r="A184" s="38"/>
      <c r="B184" s="39"/>
      <c r="C184" s="40"/>
      <c r="D184" s="234" t="s">
        <v>260</v>
      </c>
      <c r="E184" s="40"/>
      <c r="F184" s="235" t="s">
        <v>4462</v>
      </c>
      <c r="G184" s="40"/>
      <c r="H184" s="40"/>
      <c r="I184" s="236"/>
      <c r="J184" s="40"/>
      <c r="K184" s="40"/>
      <c r="L184" s="44"/>
      <c r="M184" s="237"/>
      <c r="N184" s="238"/>
      <c r="O184" s="91"/>
      <c r="P184" s="91"/>
      <c r="Q184" s="91"/>
      <c r="R184" s="91"/>
      <c r="S184" s="91"/>
      <c r="T184" s="92"/>
      <c r="U184" s="38"/>
      <c r="V184" s="38"/>
      <c r="W184" s="38"/>
      <c r="X184" s="38"/>
      <c r="Y184" s="38"/>
      <c r="Z184" s="38"/>
      <c r="AA184" s="38"/>
      <c r="AB184" s="38"/>
      <c r="AC184" s="38"/>
      <c r="AD184" s="38"/>
      <c r="AE184" s="38"/>
      <c r="AT184" s="17" t="s">
        <v>260</v>
      </c>
      <c r="AU184" s="17" t="s">
        <v>84</v>
      </c>
    </row>
    <row r="185" s="2" customFormat="1">
      <c r="A185" s="38"/>
      <c r="B185" s="39"/>
      <c r="C185" s="40"/>
      <c r="D185" s="240" t="s">
        <v>274</v>
      </c>
      <c r="E185" s="40"/>
      <c r="F185" s="241" t="s">
        <v>4463</v>
      </c>
      <c r="G185" s="40"/>
      <c r="H185" s="40"/>
      <c r="I185" s="236"/>
      <c r="J185" s="40"/>
      <c r="K185" s="40"/>
      <c r="L185" s="44"/>
      <c r="M185" s="237"/>
      <c r="N185" s="238"/>
      <c r="O185" s="91"/>
      <c r="P185" s="91"/>
      <c r="Q185" s="91"/>
      <c r="R185" s="91"/>
      <c r="S185" s="91"/>
      <c r="T185" s="92"/>
      <c r="U185" s="38"/>
      <c r="V185" s="38"/>
      <c r="W185" s="38"/>
      <c r="X185" s="38"/>
      <c r="Y185" s="38"/>
      <c r="Z185" s="38"/>
      <c r="AA185" s="38"/>
      <c r="AB185" s="38"/>
      <c r="AC185" s="38"/>
      <c r="AD185" s="38"/>
      <c r="AE185" s="38"/>
      <c r="AT185" s="17" t="s">
        <v>274</v>
      </c>
      <c r="AU185" s="17" t="s">
        <v>84</v>
      </c>
    </row>
    <row r="186" s="12" customFormat="1">
      <c r="A186" s="12"/>
      <c r="B186" s="242"/>
      <c r="C186" s="243"/>
      <c r="D186" s="234" t="s">
        <v>276</v>
      </c>
      <c r="E186" s="244" t="s">
        <v>3925</v>
      </c>
      <c r="F186" s="245" t="s">
        <v>630</v>
      </c>
      <c r="G186" s="243"/>
      <c r="H186" s="246">
        <v>300</v>
      </c>
      <c r="I186" s="247"/>
      <c r="J186" s="243"/>
      <c r="K186" s="243"/>
      <c r="L186" s="248"/>
      <c r="M186" s="249"/>
      <c r="N186" s="250"/>
      <c r="O186" s="250"/>
      <c r="P186" s="250"/>
      <c r="Q186" s="250"/>
      <c r="R186" s="250"/>
      <c r="S186" s="250"/>
      <c r="T186" s="251"/>
      <c r="U186" s="12"/>
      <c r="V186" s="12"/>
      <c r="W186" s="12"/>
      <c r="X186" s="12"/>
      <c r="Y186" s="12"/>
      <c r="Z186" s="12"/>
      <c r="AA186" s="12"/>
      <c r="AB186" s="12"/>
      <c r="AC186" s="12"/>
      <c r="AD186" s="12"/>
      <c r="AE186" s="12"/>
      <c r="AT186" s="252" t="s">
        <v>276</v>
      </c>
      <c r="AU186" s="252" t="s">
        <v>84</v>
      </c>
      <c r="AV186" s="12" t="s">
        <v>86</v>
      </c>
      <c r="AW186" s="12" t="s">
        <v>32</v>
      </c>
      <c r="AX186" s="12" t="s">
        <v>84</v>
      </c>
      <c r="AY186" s="252" t="s">
        <v>251</v>
      </c>
    </row>
    <row r="187" s="2" customFormat="1" ht="16.5" customHeight="1">
      <c r="A187" s="38"/>
      <c r="B187" s="39"/>
      <c r="C187" s="292" t="s">
        <v>331</v>
      </c>
      <c r="D187" s="292" t="s">
        <v>1133</v>
      </c>
      <c r="E187" s="293" t="s">
        <v>4464</v>
      </c>
      <c r="F187" s="294" t="s">
        <v>4465</v>
      </c>
      <c r="G187" s="295" t="s">
        <v>3949</v>
      </c>
      <c r="H187" s="296">
        <v>480</v>
      </c>
      <c r="I187" s="297"/>
      <c r="J187" s="298">
        <f>ROUND(I187*H187,2)</f>
        <v>0</v>
      </c>
      <c r="K187" s="299"/>
      <c r="L187" s="300"/>
      <c r="M187" s="301" t="s">
        <v>1</v>
      </c>
      <c r="N187" s="302" t="s">
        <v>41</v>
      </c>
      <c r="O187" s="91"/>
      <c r="P187" s="230">
        <f>O187*H187</f>
        <v>0</v>
      </c>
      <c r="Q187" s="230">
        <v>1</v>
      </c>
      <c r="R187" s="230">
        <f>Q187*H187</f>
        <v>480</v>
      </c>
      <c r="S187" s="230">
        <v>0</v>
      </c>
      <c r="T187" s="231">
        <f>S187*H187</f>
        <v>0</v>
      </c>
      <c r="U187" s="38"/>
      <c r="V187" s="38"/>
      <c r="W187" s="38"/>
      <c r="X187" s="38"/>
      <c r="Y187" s="38"/>
      <c r="Z187" s="38"/>
      <c r="AA187" s="38"/>
      <c r="AB187" s="38"/>
      <c r="AC187" s="38"/>
      <c r="AD187" s="38"/>
      <c r="AE187" s="38"/>
      <c r="AR187" s="232" t="s">
        <v>299</v>
      </c>
      <c r="AT187" s="232" t="s">
        <v>1133</v>
      </c>
      <c r="AU187" s="232" t="s">
        <v>84</v>
      </c>
      <c r="AY187" s="17" t="s">
        <v>251</v>
      </c>
      <c r="BE187" s="233">
        <f>IF(N187="základní",J187,0)</f>
        <v>0</v>
      </c>
      <c r="BF187" s="233">
        <f>IF(N187="snížená",J187,0)</f>
        <v>0</v>
      </c>
      <c r="BG187" s="233">
        <f>IF(N187="zákl. přenesená",J187,0)</f>
        <v>0</v>
      </c>
      <c r="BH187" s="233">
        <f>IF(N187="sníž. přenesená",J187,0)</f>
        <v>0</v>
      </c>
      <c r="BI187" s="233">
        <f>IF(N187="nulová",J187,0)</f>
        <v>0</v>
      </c>
      <c r="BJ187" s="17" t="s">
        <v>84</v>
      </c>
      <c r="BK187" s="233">
        <f>ROUND(I187*H187,2)</f>
        <v>0</v>
      </c>
      <c r="BL187" s="17" t="s">
        <v>254</v>
      </c>
      <c r="BM187" s="232" t="s">
        <v>4466</v>
      </c>
    </row>
    <row r="188" s="2" customFormat="1">
      <c r="A188" s="38"/>
      <c r="B188" s="39"/>
      <c r="C188" s="40"/>
      <c r="D188" s="234" t="s">
        <v>260</v>
      </c>
      <c r="E188" s="40"/>
      <c r="F188" s="235" t="s">
        <v>4465</v>
      </c>
      <c r="G188" s="40"/>
      <c r="H188" s="40"/>
      <c r="I188" s="236"/>
      <c r="J188" s="40"/>
      <c r="K188" s="40"/>
      <c r="L188" s="44"/>
      <c r="M188" s="237"/>
      <c r="N188" s="238"/>
      <c r="O188" s="91"/>
      <c r="P188" s="91"/>
      <c r="Q188" s="91"/>
      <c r="R188" s="91"/>
      <c r="S188" s="91"/>
      <c r="T188" s="92"/>
      <c r="U188" s="38"/>
      <c r="V188" s="38"/>
      <c r="W188" s="38"/>
      <c r="X188" s="38"/>
      <c r="Y188" s="38"/>
      <c r="Z188" s="38"/>
      <c r="AA188" s="38"/>
      <c r="AB188" s="38"/>
      <c r="AC188" s="38"/>
      <c r="AD188" s="38"/>
      <c r="AE188" s="38"/>
      <c r="AT188" s="17" t="s">
        <v>260</v>
      </c>
      <c r="AU188" s="17" t="s">
        <v>84</v>
      </c>
    </row>
    <row r="189" s="13" customFormat="1">
      <c r="A189" s="13"/>
      <c r="B189" s="253"/>
      <c r="C189" s="254"/>
      <c r="D189" s="234" t="s">
        <v>276</v>
      </c>
      <c r="E189" s="255" t="s">
        <v>1</v>
      </c>
      <c r="F189" s="256" t="s">
        <v>4458</v>
      </c>
      <c r="G189" s="254"/>
      <c r="H189" s="255" t="s">
        <v>1</v>
      </c>
      <c r="I189" s="257"/>
      <c r="J189" s="254"/>
      <c r="K189" s="254"/>
      <c r="L189" s="258"/>
      <c r="M189" s="259"/>
      <c r="N189" s="260"/>
      <c r="O189" s="260"/>
      <c r="P189" s="260"/>
      <c r="Q189" s="260"/>
      <c r="R189" s="260"/>
      <c r="S189" s="260"/>
      <c r="T189" s="261"/>
      <c r="U189" s="13"/>
      <c r="V189" s="13"/>
      <c r="W189" s="13"/>
      <c r="X189" s="13"/>
      <c r="Y189" s="13"/>
      <c r="Z189" s="13"/>
      <c r="AA189" s="13"/>
      <c r="AB189" s="13"/>
      <c r="AC189" s="13"/>
      <c r="AD189" s="13"/>
      <c r="AE189" s="13"/>
      <c r="AT189" s="262" t="s">
        <v>276</v>
      </c>
      <c r="AU189" s="262" t="s">
        <v>84</v>
      </c>
      <c r="AV189" s="13" t="s">
        <v>84</v>
      </c>
      <c r="AW189" s="13" t="s">
        <v>32</v>
      </c>
      <c r="AX189" s="13" t="s">
        <v>76</v>
      </c>
      <c r="AY189" s="262" t="s">
        <v>251</v>
      </c>
    </row>
    <row r="190" s="12" customFormat="1">
      <c r="A190" s="12"/>
      <c r="B190" s="242"/>
      <c r="C190" s="243"/>
      <c r="D190" s="234" t="s">
        <v>276</v>
      </c>
      <c r="E190" s="244" t="s">
        <v>3933</v>
      </c>
      <c r="F190" s="245" t="s">
        <v>4467</v>
      </c>
      <c r="G190" s="243"/>
      <c r="H190" s="246">
        <v>480</v>
      </c>
      <c r="I190" s="247"/>
      <c r="J190" s="243"/>
      <c r="K190" s="243"/>
      <c r="L190" s="248"/>
      <c r="M190" s="249"/>
      <c r="N190" s="250"/>
      <c r="O190" s="250"/>
      <c r="P190" s="250"/>
      <c r="Q190" s="250"/>
      <c r="R190" s="250"/>
      <c r="S190" s="250"/>
      <c r="T190" s="251"/>
      <c r="U190" s="12"/>
      <c r="V190" s="12"/>
      <c r="W190" s="12"/>
      <c r="X190" s="12"/>
      <c r="Y190" s="12"/>
      <c r="Z190" s="12"/>
      <c r="AA190" s="12"/>
      <c r="AB190" s="12"/>
      <c r="AC190" s="12"/>
      <c r="AD190" s="12"/>
      <c r="AE190" s="12"/>
      <c r="AT190" s="252" t="s">
        <v>276</v>
      </c>
      <c r="AU190" s="252" t="s">
        <v>84</v>
      </c>
      <c r="AV190" s="12" t="s">
        <v>86</v>
      </c>
      <c r="AW190" s="12" t="s">
        <v>32</v>
      </c>
      <c r="AX190" s="12" t="s">
        <v>84</v>
      </c>
      <c r="AY190" s="252" t="s">
        <v>251</v>
      </c>
    </row>
    <row r="191" s="11" customFormat="1" ht="25.92" customHeight="1">
      <c r="A191" s="11"/>
      <c r="B191" s="206"/>
      <c r="C191" s="207"/>
      <c r="D191" s="208" t="s">
        <v>75</v>
      </c>
      <c r="E191" s="209" t="s">
        <v>86</v>
      </c>
      <c r="F191" s="209" t="s">
        <v>1434</v>
      </c>
      <c r="G191" s="207"/>
      <c r="H191" s="207"/>
      <c r="I191" s="210"/>
      <c r="J191" s="211">
        <f>BK191</f>
        <v>0</v>
      </c>
      <c r="K191" s="207"/>
      <c r="L191" s="212"/>
      <c r="M191" s="213"/>
      <c r="N191" s="214"/>
      <c r="O191" s="214"/>
      <c r="P191" s="215">
        <f>SUM(P192:P208)</f>
        <v>0</v>
      </c>
      <c r="Q191" s="214"/>
      <c r="R191" s="215">
        <f>SUM(R192:R208)</f>
        <v>83.635755560000007</v>
      </c>
      <c r="S191" s="214"/>
      <c r="T191" s="216">
        <f>SUM(T192:T208)</f>
        <v>0</v>
      </c>
      <c r="U191" s="11"/>
      <c r="V191" s="11"/>
      <c r="W191" s="11"/>
      <c r="X191" s="11"/>
      <c r="Y191" s="11"/>
      <c r="Z191" s="11"/>
      <c r="AA191" s="11"/>
      <c r="AB191" s="11"/>
      <c r="AC191" s="11"/>
      <c r="AD191" s="11"/>
      <c r="AE191" s="11"/>
      <c r="AR191" s="217" t="s">
        <v>84</v>
      </c>
      <c r="AT191" s="218" t="s">
        <v>75</v>
      </c>
      <c r="AU191" s="218" t="s">
        <v>76</v>
      </c>
      <c r="AY191" s="217" t="s">
        <v>251</v>
      </c>
      <c r="BK191" s="219">
        <f>SUM(BK192:BK208)</f>
        <v>0</v>
      </c>
    </row>
    <row r="192" s="2" customFormat="1" ht="37.8" customHeight="1">
      <c r="A192" s="38"/>
      <c r="B192" s="39"/>
      <c r="C192" s="220" t="s">
        <v>336</v>
      </c>
      <c r="D192" s="220" t="s">
        <v>255</v>
      </c>
      <c r="E192" s="221" t="s">
        <v>4010</v>
      </c>
      <c r="F192" s="222" t="s">
        <v>4011</v>
      </c>
      <c r="G192" s="223" t="s">
        <v>1133</v>
      </c>
      <c r="H192" s="224">
        <v>100</v>
      </c>
      <c r="I192" s="225"/>
      <c r="J192" s="226">
        <f>ROUND(I192*H192,2)</f>
        <v>0</v>
      </c>
      <c r="K192" s="227"/>
      <c r="L192" s="44"/>
      <c r="M192" s="228" t="s">
        <v>1</v>
      </c>
      <c r="N192" s="229" t="s">
        <v>41</v>
      </c>
      <c r="O192" s="91"/>
      <c r="P192" s="230">
        <f>O192*H192</f>
        <v>0</v>
      </c>
      <c r="Q192" s="230">
        <v>0.20469000000000001</v>
      </c>
      <c r="R192" s="230">
        <f>Q192*H192</f>
        <v>20.469000000000001</v>
      </c>
      <c r="S192" s="230">
        <v>0</v>
      </c>
      <c r="T192" s="231">
        <f>S192*H192</f>
        <v>0</v>
      </c>
      <c r="U192" s="38"/>
      <c r="V192" s="38"/>
      <c r="W192" s="38"/>
      <c r="X192" s="38"/>
      <c r="Y192" s="38"/>
      <c r="Z192" s="38"/>
      <c r="AA192" s="38"/>
      <c r="AB192" s="38"/>
      <c r="AC192" s="38"/>
      <c r="AD192" s="38"/>
      <c r="AE192" s="38"/>
      <c r="AR192" s="232" t="s">
        <v>254</v>
      </c>
      <c r="AT192" s="232" t="s">
        <v>255</v>
      </c>
      <c r="AU192" s="232" t="s">
        <v>84</v>
      </c>
      <c r="AY192" s="17" t="s">
        <v>251</v>
      </c>
      <c r="BE192" s="233">
        <f>IF(N192="základní",J192,0)</f>
        <v>0</v>
      </c>
      <c r="BF192" s="233">
        <f>IF(N192="snížená",J192,0)</f>
        <v>0</v>
      </c>
      <c r="BG192" s="233">
        <f>IF(N192="zákl. přenesená",J192,0)</f>
        <v>0</v>
      </c>
      <c r="BH192" s="233">
        <f>IF(N192="sníž. přenesená",J192,0)</f>
        <v>0</v>
      </c>
      <c r="BI192" s="233">
        <f>IF(N192="nulová",J192,0)</f>
        <v>0</v>
      </c>
      <c r="BJ192" s="17" t="s">
        <v>84</v>
      </c>
      <c r="BK192" s="233">
        <f>ROUND(I192*H192,2)</f>
        <v>0</v>
      </c>
      <c r="BL192" s="17" t="s">
        <v>254</v>
      </c>
      <c r="BM192" s="232" t="s">
        <v>4468</v>
      </c>
    </row>
    <row r="193" s="2" customFormat="1">
      <c r="A193" s="38"/>
      <c r="B193" s="39"/>
      <c r="C193" s="40"/>
      <c r="D193" s="234" t="s">
        <v>260</v>
      </c>
      <c r="E193" s="40"/>
      <c r="F193" s="235" t="s">
        <v>4013</v>
      </c>
      <c r="G193" s="40"/>
      <c r="H193" s="40"/>
      <c r="I193" s="236"/>
      <c r="J193" s="40"/>
      <c r="K193" s="40"/>
      <c r="L193" s="44"/>
      <c r="M193" s="237"/>
      <c r="N193" s="238"/>
      <c r="O193" s="91"/>
      <c r="P193" s="91"/>
      <c r="Q193" s="91"/>
      <c r="R193" s="91"/>
      <c r="S193" s="91"/>
      <c r="T193" s="92"/>
      <c r="U193" s="38"/>
      <c r="V193" s="38"/>
      <c r="W193" s="38"/>
      <c r="X193" s="38"/>
      <c r="Y193" s="38"/>
      <c r="Z193" s="38"/>
      <c r="AA193" s="38"/>
      <c r="AB193" s="38"/>
      <c r="AC193" s="38"/>
      <c r="AD193" s="38"/>
      <c r="AE193" s="38"/>
      <c r="AT193" s="17" t="s">
        <v>260</v>
      </c>
      <c r="AU193" s="17" t="s">
        <v>84</v>
      </c>
    </row>
    <row r="194" s="2" customFormat="1">
      <c r="A194" s="38"/>
      <c r="B194" s="39"/>
      <c r="C194" s="40"/>
      <c r="D194" s="240" t="s">
        <v>274</v>
      </c>
      <c r="E194" s="40"/>
      <c r="F194" s="241" t="s">
        <v>4014</v>
      </c>
      <c r="G194" s="40"/>
      <c r="H194" s="40"/>
      <c r="I194" s="236"/>
      <c r="J194" s="40"/>
      <c r="K194" s="40"/>
      <c r="L194" s="44"/>
      <c r="M194" s="237"/>
      <c r="N194" s="238"/>
      <c r="O194" s="91"/>
      <c r="P194" s="91"/>
      <c r="Q194" s="91"/>
      <c r="R194" s="91"/>
      <c r="S194" s="91"/>
      <c r="T194" s="92"/>
      <c r="U194" s="38"/>
      <c r="V194" s="38"/>
      <c r="W194" s="38"/>
      <c r="X194" s="38"/>
      <c r="Y194" s="38"/>
      <c r="Z194" s="38"/>
      <c r="AA194" s="38"/>
      <c r="AB194" s="38"/>
      <c r="AC194" s="38"/>
      <c r="AD194" s="38"/>
      <c r="AE194" s="38"/>
      <c r="AT194" s="17" t="s">
        <v>274</v>
      </c>
      <c r="AU194" s="17" t="s">
        <v>84</v>
      </c>
    </row>
    <row r="195" s="12" customFormat="1">
      <c r="A195" s="12"/>
      <c r="B195" s="242"/>
      <c r="C195" s="243"/>
      <c r="D195" s="234" t="s">
        <v>276</v>
      </c>
      <c r="E195" s="244" t="s">
        <v>3938</v>
      </c>
      <c r="F195" s="245" t="s">
        <v>1660</v>
      </c>
      <c r="G195" s="243"/>
      <c r="H195" s="246">
        <v>100</v>
      </c>
      <c r="I195" s="247"/>
      <c r="J195" s="243"/>
      <c r="K195" s="243"/>
      <c r="L195" s="248"/>
      <c r="M195" s="249"/>
      <c r="N195" s="250"/>
      <c r="O195" s="250"/>
      <c r="P195" s="250"/>
      <c r="Q195" s="250"/>
      <c r="R195" s="250"/>
      <c r="S195" s="250"/>
      <c r="T195" s="251"/>
      <c r="U195" s="12"/>
      <c r="V195" s="12"/>
      <c r="W195" s="12"/>
      <c r="X195" s="12"/>
      <c r="Y195" s="12"/>
      <c r="Z195" s="12"/>
      <c r="AA195" s="12"/>
      <c r="AB195" s="12"/>
      <c r="AC195" s="12"/>
      <c r="AD195" s="12"/>
      <c r="AE195" s="12"/>
      <c r="AT195" s="252" t="s">
        <v>276</v>
      </c>
      <c r="AU195" s="252" t="s">
        <v>84</v>
      </c>
      <c r="AV195" s="12" t="s">
        <v>86</v>
      </c>
      <c r="AW195" s="12" t="s">
        <v>32</v>
      </c>
      <c r="AX195" s="12" t="s">
        <v>84</v>
      </c>
      <c r="AY195" s="252" t="s">
        <v>251</v>
      </c>
    </row>
    <row r="196" s="2" customFormat="1" ht="24.15" customHeight="1">
      <c r="A196" s="38"/>
      <c r="B196" s="39"/>
      <c r="C196" s="220" t="s">
        <v>342</v>
      </c>
      <c r="D196" s="220" t="s">
        <v>255</v>
      </c>
      <c r="E196" s="221" t="s">
        <v>4017</v>
      </c>
      <c r="F196" s="222" t="s">
        <v>4018</v>
      </c>
      <c r="G196" s="223" t="s">
        <v>3949</v>
      </c>
      <c r="H196" s="224">
        <v>0.40400000000000003</v>
      </c>
      <c r="I196" s="225"/>
      <c r="J196" s="226">
        <f>ROUND(I196*H196,2)</f>
        <v>0</v>
      </c>
      <c r="K196" s="227"/>
      <c r="L196" s="44"/>
      <c r="M196" s="228" t="s">
        <v>1</v>
      </c>
      <c r="N196" s="229" t="s">
        <v>41</v>
      </c>
      <c r="O196" s="91"/>
      <c r="P196" s="230">
        <f>O196*H196</f>
        <v>0</v>
      </c>
      <c r="Q196" s="230">
        <v>1.0597399999999999</v>
      </c>
      <c r="R196" s="230">
        <f>Q196*H196</f>
        <v>0.42813496000000001</v>
      </c>
      <c r="S196" s="230">
        <v>0</v>
      </c>
      <c r="T196" s="231">
        <f>S196*H196</f>
        <v>0</v>
      </c>
      <c r="U196" s="38"/>
      <c r="V196" s="38"/>
      <c r="W196" s="38"/>
      <c r="X196" s="38"/>
      <c r="Y196" s="38"/>
      <c r="Z196" s="38"/>
      <c r="AA196" s="38"/>
      <c r="AB196" s="38"/>
      <c r="AC196" s="38"/>
      <c r="AD196" s="38"/>
      <c r="AE196" s="38"/>
      <c r="AR196" s="232" t="s">
        <v>254</v>
      </c>
      <c r="AT196" s="232" t="s">
        <v>255</v>
      </c>
      <c r="AU196" s="232" t="s">
        <v>84</v>
      </c>
      <c r="AY196" s="17" t="s">
        <v>251</v>
      </c>
      <c r="BE196" s="233">
        <f>IF(N196="základní",J196,0)</f>
        <v>0</v>
      </c>
      <c r="BF196" s="233">
        <f>IF(N196="snížená",J196,0)</f>
        <v>0</v>
      </c>
      <c r="BG196" s="233">
        <f>IF(N196="zákl. přenesená",J196,0)</f>
        <v>0</v>
      </c>
      <c r="BH196" s="233">
        <f>IF(N196="sníž. přenesená",J196,0)</f>
        <v>0</v>
      </c>
      <c r="BI196" s="233">
        <f>IF(N196="nulová",J196,0)</f>
        <v>0</v>
      </c>
      <c r="BJ196" s="17" t="s">
        <v>84</v>
      </c>
      <c r="BK196" s="233">
        <f>ROUND(I196*H196,2)</f>
        <v>0</v>
      </c>
      <c r="BL196" s="17" t="s">
        <v>254</v>
      </c>
      <c r="BM196" s="232" t="s">
        <v>4469</v>
      </c>
    </row>
    <row r="197" s="2" customFormat="1">
      <c r="A197" s="38"/>
      <c r="B197" s="39"/>
      <c r="C197" s="40"/>
      <c r="D197" s="234" t="s">
        <v>260</v>
      </c>
      <c r="E197" s="40"/>
      <c r="F197" s="235" t="s">
        <v>4020</v>
      </c>
      <c r="G197" s="40"/>
      <c r="H197" s="40"/>
      <c r="I197" s="236"/>
      <c r="J197" s="40"/>
      <c r="K197" s="40"/>
      <c r="L197" s="44"/>
      <c r="M197" s="237"/>
      <c r="N197" s="238"/>
      <c r="O197" s="91"/>
      <c r="P197" s="91"/>
      <c r="Q197" s="91"/>
      <c r="R197" s="91"/>
      <c r="S197" s="91"/>
      <c r="T197" s="92"/>
      <c r="U197" s="38"/>
      <c r="V197" s="38"/>
      <c r="W197" s="38"/>
      <c r="X197" s="38"/>
      <c r="Y197" s="38"/>
      <c r="Z197" s="38"/>
      <c r="AA197" s="38"/>
      <c r="AB197" s="38"/>
      <c r="AC197" s="38"/>
      <c r="AD197" s="38"/>
      <c r="AE197" s="38"/>
      <c r="AT197" s="17" t="s">
        <v>260</v>
      </c>
      <c r="AU197" s="17" t="s">
        <v>84</v>
      </c>
    </row>
    <row r="198" s="2" customFormat="1">
      <c r="A198" s="38"/>
      <c r="B198" s="39"/>
      <c r="C198" s="40"/>
      <c r="D198" s="240" t="s">
        <v>274</v>
      </c>
      <c r="E198" s="40"/>
      <c r="F198" s="241" t="s">
        <v>4021</v>
      </c>
      <c r="G198" s="40"/>
      <c r="H198" s="40"/>
      <c r="I198" s="236"/>
      <c r="J198" s="40"/>
      <c r="K198" s="40"/>
      <c r="L198" s="44"/>
      <c r="M198" s="237"/>
      <c r="N198" s="238"/>
      <c r="O198" s="91"/>
      <c r="P198" s="91"/>
      <c r="Q198" s="91"/>
      <c r="R198" s="91"/>
      <c r="S198" s="91"/>
      <c r="T198" s="92"/>
      <c r="U198" s="38"/>
      <c r="V198" s="38"/>
      <c r="W198" s="38"/>
      <c r="X198" s="38"/>
      <c r="Y198" s="38"/>
      <c r="Z198" s="38"/>
      <c r="AA198" s="38"/>
      <c r="AB198" s="38"/>
      <c r="AC198" s="38"/>
      <c r="AD198" s="38"/>
      <c r="AE198" s="38"/>
      <c r="AT198" s="17" t="s">
        <v>274</v>
      </c>
      <c r="AU198" s="17" t="s">
        <v>84</v>
      </c>
    </row>
    <row r="199" s="2" customFormat="1" ht="24.15" customHeight="1">
      <c r="A199" s="38"/>
      <c r="B199" s="39"/>
      <c r="C199" s="292" t="s">
        <v>350</v>
      </c>
      <c r="D199" s="292" t="s">
        <v>1133</v>
      </c>
      <c r="E199" s="293" t="s">
        <v>4022</v>
      </c>
      <c r="F199" s="294" t="s">
        <v>4023</v>
      </c>
      <c r="G199" s="295" t="s">
        <v>3900</v>
      </c>
      <c r="H199" s="296">
        <v>24.379999999999999</v>
      </c>
      <c r="I199" s="297"/>
      <c r="J199" s="298">
        <f>ROUND(I199*H199,2)</f>
        <v>0</v>
      </c>
      <c r="K199" s="299"/>
      <c r="L199" s="300"/>
      <c r="M199" s="301" t="s">
        <v>1</v>
      </c>
      <c r="N199" s="302" t="s">
        <v>41</v>
      </c>
      <c r="O199" s="91"/>
      <c r="P199" s="230">
        <f>O199*H199</f>
        <v>0</v>
      </c>
      <c r="Q199" s="230">
        <v>0.0078700000000000003</v>
      </c>
      <c r="R199" s="230">
        <f>Q199*H199</f>
        <v>0.1918706</v>
      </c>
      <c r="S199" s="230">
        <v>0</v>
      </c>
      <c r="T199" s="231">
        <f>S199*H199</f>
        <v>0</v>
      </c>
      <c r="U199" s="38"/>
      <c r="V199" s="38"/>
      <c r="W199" s="38"/>
      <c r="X199" s="38"/>
      <c r="Y199" s="38"/>
      <c r="Z199" s="38"/>
      <c r="AA199" s="38"/>
      <c r="AB199" s="38"/>
      <c r="AC199" s="38"/>
      <c r="AD199" s="38"/>
      <c r="AE199" s="38"/>
      <c r="AR199" s="232" t="s">
        <v>299</v>
      </c>
      <c r="AT199" s="232" t="s">
        <v>1133</v>
      </c>
      <c r="AU199" s="232" t="s">
        <v>84</v>
      </c>
      <c r="AY199" s="17" t="s">
        <v>251</v>
      </c>
      <c r="BE199" s="233">
        <f>IF(N199="základní",J199,0)</f>
        <v>0</v>
      </c>
      <c r="BF199" s="233">
        <f>IF(N199="snížená",J199,0)</f>
        <v>0</v>
      </c>
      <c r="BG199" s="233">
        <f>IF(N199="zákl. přenesená",J199,0)</f>
        <v>0</v>
      </c>
      <c r="BH199" s="233">
        <f>IF(N199="sníž. přenesená",J199,0)</f>
        <v>0</v>
      </c>
      <c r="BI199" s="233">
        <f>IF(N199="nulová",J199,0)</f>
        <v>0</v>
      </c>
      <c r="BJ199" s="17" t="s">
        <v>84</v>
      </c>
      <c r="BK199" s="233">
        <f>ROUND(I199*H199,2)</f>
        <v>0</v>
      </c>
      <c r="BL199" s="17" t="s">
        <v>254</v>
      </c>
      <c r="BM199" s="232" t="s">
        <v>4470</v>
      </c>
    </row>
    <row r="200" s="2" customFormat="1">
      <c r="A200" s="38"/>
      <c r="B200" s="39"/>
      <c r="C200" s="40"/>
      <c r="D200" s="234" t="s">
        <v>260</v>
      </c>
      <c r="E200" s="40"/>
      <c r="F200" s="235" t="s">
        <v>4023</v>
      </c>
      <c r="G200" s="40"/>
      <c r="H200" s="40"/>
      <c r="I200" s="236"/>
      <c r="J200" s="40"/>
      <c r="K200" s="40"/>
      <c r="L200" s="44"/>
      <c r="M200" s="237"/>
      <c r="N200" s="238"/>
      <c r="O200" s="91"/>
      <c r="P200" s="91"/>
      <c r="Q200" s="91"/>
      <c r="R200" s="91"/>
      <c r="S200" s="91"/>
      <c r="T200" s="92"/>
      <c r="U200" s="38"/>
      <c r="V200" s="38"/>
      <c r="W200" s="38"/>
      <c r="X200" s="38"/>
      <c r="Y200" s="38"/>
      <c r="Z200" s="38"/>
      <c r="AA200" s="38"/>
      <c r="AB200" s="38"/>
      <c r="AC200" s="38"/>
      <c r="AD200" s="38"/>
      <c r="AE200" s="38"/>
      <c r="AT200" s="17" t="s">
        <v>260</v>
      </c>
      <c r="AU200" s="17" t="s">
        <v>84</v>
      </c>
    </row>
    <row r="201" s="2" customFormat="1">
      <c r="A201" s="38"/>
      <c r="B201" s="39"/>
      <c r="C201" s="40"/>
      <c r="D201" s="234" t="s">
        <v>262</v>
      </c>
      <c r="E201" s="40"/>
      <c r="F201" s="239" t="s">
        <v>4025</v>
      </c>
      <c r="G201" s="40"/>
      <c r="H201" s="40"/>
      <c r="I201" s="236"/>
      <c r="J201" s="40"/>
      <c r="K201" s="40"/>
      <c r="L201" s="44"/>
      <c r="M201" s="237"/>
      <c r="N201" s="238"/>
      <c r="O201" s="91"/>
      <c r="P201" s="91"/>
      <c r="Q201" s="91"/>
      <c r="R201" s="91"/>
      <c r="S201" s="91"/>
      <c r="T201" s="92"/>
      <c r="U201" s="38"/>
      <c r="V201" s="38"/>
      <c r="W201" s="38"/>
      <c r="X201" s="38"/>
      <c r="Y201" s="38"/>
      <c r="Z201" s="38"/>
      <c r="AA201" s="38"/>
      <c r="AB201" s="38"/>
      <c r="AC201" s="38"/>
      <c r="AD201" s="38"/>
      <c r="AE201" s="38"/>
      <c r="AT201" s="17" t="s">
        <v>262</v>
      </c>
      <c r="AU201" s="17" t="s">
        <v>84</v>
      </c>
    </row>
    <row r="202" s="13" customFormat="1">
      <c r="A202" s="13"/>
      <c r="B202" s="253"/>
      <c r="C202" s="254"/>
      <c r="D202" s="234" t="s">
        <v>276</v>
      </c>
      <c r="E202" s="255" t="s">
        <v>1</v>
      </c>
      <c r="F202" s="256" t="s">
        <v>4471</v>
      </c>
      <c r="G202" s="254"/>
      <c r="H202" s="255" t="s">
        <v>1</v>
      </c>
      <c r="I202" s="257"/>
      <c r="J202" s="254"/>
      <c r="K202" s="254"/>
      <c r="L202" s="258"/>
      <c r="M202" s="259"/>
      <c r="N202" s="260"/>
      <c r="O202" s="260"/>
      <c r="P202" s="260"/>
      <c r="Q202" s="260"/>
      <c r="R202" s="260"/>
      <c r="S202" s="260"/>
      <c r="T202" s="261"/>
      <c r="U202" s="13"/>
      <c r="V202" s="13"/>
      <c r="W202" s="13"/>
      <c r="X202" s="13"/>
      <c r="Y202" s="13"/>
      <c r="Z202" s="13"/>
      <c r="AA202" s="13"/>
      <c r="AB202" s="13"/>
      <c r="AC202" s="13"/>
      <c r="AD202" s="13"/>
      <c r="AE202" s="13"/>
      <c r="AT202" s="262" t="s">
        <v>276</v>
      </c>
      <c r="AU202" s="262" t="s">
        <v>84</v>
      </c>
      <c r="AV202" s="13" t="s">
        <v>84</v>
      </c>
      <c r="AW202" s="13" t="s">
        <v>32</v>
      </c>
      <c r="AX202" s="13" t="s">
        <v>76</v>
      </c>
      <c r="AY202" s="262" t="s">
        <v>251</v>
      </c>
    </row>
    <row r="203" s="12" customFormat="1">
      <c r="A203" s="12"/>
      <c r="B203" s="242"/>
      <c r="C203" s="243"/>
      <c r="D203" s="234" t="s">
        <v>276</v>
      </c>
      <c r="E203" s="244" t="s">
        <v>3948</v>
      </c>
      <c r="F203" s="245" t="s">
        <v>4472</v>
      </c>
      <c r="G203" s="243"/>
      <c r="H203" s="246">
        <v>24.379999999999999</v>
      </c>
      <c r="I203" s="247"/>
      <c r="J203" s="243"/>
      <c r="K203" s="243"/>
      <c r="L203" s="248"/>
      <c r="M203" s="249"/>
      <c r="N203" s="250"/>
      <c r="O203" s="250"/>
      <c r="P203" s="250"/>
      <c r="Q203" s="250"/>
      <c r="R203" s="250"/>
      <c r="S203" s="250"/>
      <c r="T203" s="251"/>
      <c r="U203" s="12"/>
      <c r="V203" s="12"/>
      <c r="W203" s="12"/>
      <c r="X203" s="12"/>
      <c r="Y203" s="12"/>
      <c r="Z203" s="12"/>
      <c r="AA203" s="12"/>
      <c r="AB203" s="12"/>
      <c r="AC203" s="12"/>
      <c r="AD203" s="12"/>
      <c r="AE203" s="12"/>
      <c r="AT203" s="252" t="s">
        <v>276</v>
      </c>
      <c r="AU203" s="252" t="s">
        <v>84</v>
      </c>
      <c r="AV203" s="12" t="s">
        <v>86</v>
      </c>
      <c r="AW203" s="12" t="s">
        <v>32</v>
      </c>
      <c r="AX203" s="12" t="s">
        <v>84</v>
      </c>
      <c r="AY203" s="252" t="s">
        <v>251</v>
      </c>
    </row>
    <row r="204" s="2" customFormat="1" ht="16.5" customHeight="1">
      <c r="A204" s="38"/>
      <c r="B204" s="39"/>
      <c r="C204" s="220" t="s">
        <v>357</v>
      </c>
      <c r="D204" s="220" t="s">
        <v>255</v>
      </c>
      <c r="E204" s="221" t="s">
        <v>4473</v>
      </c>
      <c r="F204" s="222" t="s">
        <v>4474</v>
      </c>
      <c r="G204" s="223" t="s">
        <v>3853</v>
      </c>
      <c r="H204" s="224">
        <v>25</v>
      </c>
      <c r="I204" s="225"/>
      <c r="J204" s="226">
        <f>ROUND(I204*H204,2)</f>
        <v>0</v>
      </c>
      <c r="K204" s="227"/>
      <c r="L204" s="44"/>
      <c r="M204" s="228" t="s">
        <v>1</v>
      </c>
      <c r="N204" s="229" t="s">
        <v>41</v>
      </c>
      <c r="O204" s="91"/>
      <c r="P204" s="230">
        <f>O204*H204</f>
        <v>0</v>
      </c>
      <c r="Q204" s="230">
        <v>2.5018699999999998</v>
      </c>
      <c r="R204" s="230">
        <f>Q204*H204</f>
        <v>62.546749999999996</v>
      </c>
      <c r="S204" s="230">
        <v>0</v>
      </c>
      <c r="T204" s="231">
        <f>S204*H204</f>
        <v>0</v>
      </c>
      <c r="U204" s="38"/>
      <c r="V204" s="38"/>
      <c r="W204" s="38"/>
      <c r="X204" s="38"/>
      <c r="Y204" s="38"/>
      <c r="Z204" s="38"/>
      <c r="AA204" s="38"/>
      <c r="AB204" s="38"/>
      <c r="AC204" s="38"/>
      <c r="AD204" s="38"/>
      <c r="AE204" s="38"/>
      <c r="AR204" s="232" t="s">
        <v>254</v>
      </c>
      <c r="AT204" s="232" t="s">
        <v>255</v>
      </c>
      <c r="AU204" s="232" t="s">
        <v>84</v>
      </c>
      <c r="AY204" s="17" t="s">
        <v>251</v>
      </c>
      <c r="BE204" s="233">
        <f>IF(N204="základní",J204,0)</f>
        <v>0</v>
      </c>
      <c r="BF204" s="233">
        <f>IF(N204="snížená",J204,0)</f>
        <v>0</v>
      </c>
      <c r="BG204" s="233">
        <f>IF(N204="zákl. přenesená",J204,0)</f>
        <v>0</v>
      </c>
      <c r="BH204" s="233">
        <f>IF(N204="sníž. přenesená",J204,0)</f>
        <v>0</v>
      </c>
      <c r="BI204" s="233">
        <f>IF(N204="nulová",J204,0)</f>
        <v>0</v>
      </c>
      <c r="BJ204" s="17" t="s">
        <v>84</v>
      </c>
      <c r="BK204" s="233">
        <f>ROUND(I204*H204,2)</f>
        <v>0</v>
      </c>
      <c r="BL204" s="17" t="s">
        <v>254</v>
      </c>
      <c r="BM204" s="232" t="s">
        <v>4475</v>
      </c>
    </row>
    <row r="205" s="2" customFormat="1">
      <c r="A205" s="38"/>
      <c r="B205" s="39"/>
      <c r="C205" s="40"/>
      <c r="D205" s="234" t="s">
        <v>260</v>
      </c>
      <c r="E205" s="40"/>
      <c r="F205" s="235" t="s">
        <v>4476</v>
      </c>
      <c r="G205" s="40"/>
      <c r="H205" s="40"/>
      <c r="I205" s="236"/>
      <c r="J205" s="40"/>
      <c r="K205" s="40"/>
      <c r="L205" s="44"/>
      <c r="M205" s="237"/>
      <c r="N205" s="238"/>
      <c r="O205" s="91"/>
      <c r="P205" s="91"/>
      <c r="Q205" s="91"/>
      <c r="R205" s="91"/>
      <c r="S205" s="91"/>
      <c r="T205" s="92"/>
      <c r="U205" s="38"/>
      <c r="V205" s="38"/>
      <c r="W205" s="38"/>
      <c r="X205" s="38"/>
      <c r="Y205" s="38"/>
      <c r="Z205" s="38"/>
      <c r="AA205" s="38"/>
      <c r="AB205" s="38"/>
      <c r="AC205" s="38"/>
      <c r="AD205" s="38"/>
      <c r="AE205" s="38"/>
      <c r="AT205" s="17" t="s">
        <v>260</v>
      </c>
      <c r="AU205" s="17" t="s">
        <v>84</v>
      </c>
    </row>
    <row r="206" s="2" customFormat="1">
      <c r="A206" s="38"/>
      <c r="B206" s="39"/>
      <c r="C206" s="40"/>
      <c r="D206" s="240" t="s">
        <v>274</v>
      </c>
      <c r="E206" s="40"/>
      <c r="F206" s="241" t="s">
        <v>4477</v>
      </c>
      <c r="G206" s="40"/>
      <c r="H206" s="40"/>
      <c r="I206" s="236"/>
      <c r="J206" s="40"/>
      <c r="K206" s="40"/>
      <c r="L206" s="44"/>
      <c r="M206" s="237"/>
      <c r="N206" s="238"/>
      <c r="O206" s="91"/>
      <c r="P206" s="91"/>
      <c r="Q206" s="91"/>
      <c r="R206" s="91"/>
      <c r="S206" s="91"/>
      <c r="T206" s="92"/>
      <c r="U206" s="38"/>
      <c r="V206" s="38"/>
      <c r="W206" s="38"/>
      <c r="X206" s="38"/>
      <c r="Y206" s="38"/>
      <c r="Z206" s="38"/>
      <c r="AA206" s="38"/>
      <c r="AB206" s="38"/>
      <c r="AC206" s="38"/>
      <c r="AD206" s="38"/>
      <c r="AE206" s="38"/>
      <c r="AT206" s="17" t="s">
        <v>274</v>
      </c>
      <c r="AU206" s="17" t="s">
        <v>84</v>
      </c>
    </row>
    <row r="207" s="13" customFormat="1">
      <c r="A207" s="13"/>
      <c r="B207" s="253"/>
      <c r="C207" s="254"/>
      <c r="D207" s="234" t="s">
        <v>276</v>
      </c>
      <c r="E207" s="255" t="s">
        <v>1</v>
      </c>
      <c r="F207" s="256" t="s">
        <v>4478</v>
      </c>
      <c r="G207" s="254"/>
      <c r="H207" s="255" t="s">
        <v>1</v>
      </c>
      <c r="I207" s="257"/>
      <c r="J207" s="254"/>
      <c r="K207" s="254"/>
      <c r="L207" s="258"/>
      <c r="M207" s="259"/>
      <c r="N207" s="260"/>
      <c r="O207" s="260"/>
      <c r="P207" s="260"/>
      <c r="Q207" s="260"/>
      <c r="R207" s="260"/>
      <c r="S207" s="260"/>
      <c r="T207" s="261"/>
      <c r="U207" s="13"/>
      <c r="V207" s="13"/>
      <c r="W207" s="13"/>
      <c r="X207" s="13"/>
      <c r="Y207" s="13"/>
      <c r="Z207" s="13"/>
      <c r="AA207" s="13"/>
      <c r="AB207" s="13"/>
      <c r="AC207" s="13"/>
      <c r="AD207" s="13"/>
      <c r="AE207" s="13"/>
      <c r="AT207" s="262" t="s">
        <v>276</v>
      </c>
      <c r="AU207" s="262" t="s">
        <v>84</v>
      </c>
      <c r="AV207" s="13" t="s">
        <v>84</v>
      </c>
      <c r="AW207" s="13" t="s">
        <v>32</v>
      </c>
      <c r="AX207" s="13" t="s">
        <v>76</v>
      </c>
      <c r="AY207" s="262" t="s">
        <v>251</v>
      </c>
    </row>
    <row r="208" s="12" customFormat="1">
      <c r="A208" s="12"/>
      <c r="B208" s="242"/>
      <c r="C208" s="243"/>
      <c r="D208" s="234" t="s">
        <v>276</v>
      </c>
      <c r="E208" s="244" t="s">
        <v>3953</v>
      </c>
      <c r="F208" s="245" t="s">
        <v>4479</v>
      </c>
      <c r="G208" s="243"/>
      <c r="H208" s="246">
        <v>25</v>
      </c>
      <c r="I208" s="247"/>
      <c r="J208" s="243"/>
      <c r="K208" s="243"/>
      <c r="L208" s="248"/>
      <c r="M208" s="249"/>
      <c r="N208" s="250"/>
      <c r="O208" s="250"/>
      <c r="P208" s="250"/>
      <c r="Q208" s="250"/>
      <c r="R208" s="250"/>
      <c r="S208" s="250"/>
      <c r="T208" s="251"/>
      <c r="U208" s="12"/>
      <c r="V208" s="12"/>
      <c r="W208" s="12"/>
      <c r="X208" s="12"/>
      <c r="Y208" s="12"/>
      <c r="Z208" s="12"/>
      <c r="AA208" s="12"/>
      <c r="AB208" s="12"/>
      <c r="AC208" s="12"/>
      <c r="AD208" s="12"/>
      <c r="AE208" s="12"/>
      <c r="AT208" s="252" t="s">
        <v>276</v>
      </c>
      <c r="AU208" s="252" t="s">
        <v>84</v>
      </c>
      <c r="AV208" s="12" t="s">
        <v>86</v>
      </c>
      <c r="AW208" s="12" t="s">
        <v>32</v>
      </c>
      <c r="AX208" s="12" t="s">
        <v>84</v>
      </c>
      <c r="AY208" s="252" t="s">
        <v>251</v>
      </c>
    </row>
    <row r="209" s="11" customFormat="1" ht="25.92" customHeight="1">
      <c r="A209" s="11"/>
      <c r="B209" s="206"/>
      <c r="C209" s="207"/>
      <c r="D209" s="208" t="s">
        <v>75</v>
      </c>
      <c r="E209" s="209" t="s">
        <v>269</v>
      </c>
      <c r="F209" s="209" t="s">
        <v>3217</v>
      </c>
      <c r="G209" s="207"/>
      <c r="H209" s="207"/>
      <c r="I209" s="210"/>
      <c r="J209" s="211">
        <f>BK209</f>
        <v>0</v>
      </c>
      <c r="K209" s="207"/>
      <c r="L209" s="212"/>
      <c r="M209" s="213"/>
      <c r="N209" s="214"/>
      <c r="O209" s="214"/>
      <c r="P209" s="215">
        <f>SUM(P210:P231)</f>
        <v>0</v>
      </c>
      <c r="Q209" s="214"/>
      <c r="R209" s="215">
        <f>SUM(R210:R231)</f>
        <v>0.36177759999999998</v>
      </c>
      <c r="S209" s="214"/>
      <c r="T209" s="216">
        <f>SUM(T210:T231)</f>
        <v>0</v>
      </c>
      <c r="U209" s="11"/>
      <c r="V209" s="11"/>
      <c r="W209" s="11"/>
      <c r="X209" s="11"/>
      <c r="Y209" s="11"/>
      <c r="Z209" s="11"/>
      <c r="AA209" s="11"/>
      <c r="AB209" s="11"/>
      <c r="AC209" s="11"/>
      <c r="AD209" s="11"/>
      <c r="AE209" s="11"/>
      <c r="AR209" s="217" t="s">
        <v>84</v>
      </c>
      <c r="AT209" s="218" t="s">
        <v>75</v>
      </c>
      <c r="AU209" s="218" t="s">
        <v>76</v>
      </c>
      <c r="AY209" s="217" t="s">
        <v>251</v>
      </c>
      <c r="BK209" s="219">
        <f>SUM(BK210:BK231)</f>
        <v>0</v>
      </c>
    </row>
    <row r="210" s="2" customFormat="1" ht="24.15" customHeight="1">
      <c r="A210" s="38"/>
      <c r="B210" s="39"/>
      <c r="C210" s="220" t="s">
        <v>363</v>
      </c>
      <c r="D210" s="220" t="s">
        <v>255</v>
      </c>
      <c r="E210" s="221" t="s">
        <v>4480</v>
      </c>
      <c r="F210" s="222" t="s">
        <v>4481</v>
      </c>
      <c r="G210" s="223" t="s">
        <v>3853</v>
      </c>
      <c r="H210" s="224">
        <v>34</v>
      </c>
      <c r="I210" s="225"/>
      <c r="J210" s="226">
        <f>ROUND(I210*H210,2)</f>
        <v>0</v>
      </c>
      <c r="K210" s="227"/>
      <c r="L210" s="44"/>
      <c r="M210" s="228" t="s">
        <v>1</v>
      </c>
      <c r="N210" s="229" t="s">
        <v>41</v>
      </c>
      <c r="O210" s="91"/>
      <c r="P210" s="230">
        <f>O210*H210</f>
        <v>0</v>
      </c>
      <c r="Q210" s="230">
        <v>0</v>
      </c>
      <c r="R210" s="230">
        <f>Q210*H210</f>
        <v>0</v>
      </c>
      <c r="S210" s="230">
        <v>0</v>
      </c>
      <c r="T210" s="231">
        <f>S210*H210</f>
        <v>0</v>
      </c>
      <c r="U210" s="38"/>
      <c r="V210" s="38"/>
      <c r="W210" s="38"/>
      <c r="X210" s="38"/>
      <c r="Y210" s="38"/>
      <c r="Z210" s="38"/>
      <c r="AA210" s="38"/>
      <c r="AB210" s="38"/>
      <c r="AC210" s="38"/>
      <c r="AD210" s="38"/>
      <c r="AE210" s="38"/>
      <c r="AR210" s="232" t="s">
        <v>254</v>
      </c>
      <c r="AT210" s="232" t="s">
        <v>255</v>
      </c>
      <c r="AU210" s="232" t="s">
        <v>84</v>
      </c>
      <c r="AY210" s="17" t="s">
        <v>251</v>
      </c>
      <c r="BE210" s="233">
        <f>IF(N210="základní",J210,0)</f>
        <v>0</v>
      </c>
      <c r="BF210" s="233">
        <f>IF(N210="snížená",J210,0)</f>
        <v>0</v>
      </c>
      <c r="BG210" s="233">
        <f>IF(N210="zákl. přenesená",J210,0)</f>
        <v>0</v>
      </c>
      <c r="BH210" s="233">
        <f>IF(N210="sníž. přenesená",J210,0)</f>
        <v>0</v>
      </c>
      <c r="BI210" s="233">
        <f>IF(N210="nulová",J210,0)</f>
        <v>0</v>
      </c>
      <c r="BJ210" s="17" t="s">
        <v>84</v>
      </c>
      <c r="BK210" s="233">
        <f>ROUND(I210*H210,2)</f>
        <v>0</v>
      </c>
      <c r="BL210" s="17" t="s">
        <v>254</v>
      </c>
      <c r="BM210" s="232" t="s">
        <v>4482</v>
      </c>
    </row>
    <row r="211" s="2" customFormat="1">
      <c r="A211" s="38"/>
      <c r="B211" s="39"/>
      <c r="C211" s="40"/>
      <c r="D211" s="234" t="s">
        <v>260</v>
      </c>
      <c r="E211" s="40"/>
      <c r="F211" s="235" t="s">
        <v>4483</v>
      </c>
      <c r="G211" s="40"/>
      <c r="H211" s="40"/>
      <c r="I211" s="236"/>
      <c r="J211" s="40"/>
      <c r="K211" s="40"/>
      <c r="L211" s="44"/>
      <c r="M211" s="237"/>
      <c r="N211" s="238"/>
      <c r="O211" s="91"/>
      <c r="P211" s="91"/>
      <c r="Q211" s="91"/>
      <c r="R211" s="91"/>
      <c r="S211" s="91"/>
      <c r="T211" s="92"/>
      <c r="U211" s="38"/>
      <c r="V211" s="38"/>
      <c r="W211" s="38"/>
      <c r="X211" s="38"/>
      <c r="Y211" s="38"/>
      <c r="Z211" s="38"/>
      <c r="AA211" s="38"/>
      <c r="AB211" s="38"/>
      <c r="AC211" s="38"/>
      <c r="AD211" s="38"/>
      <c r="AE211" s="38"/>
      <c r="AT211" s="17" t="s">
        <v>260</v>
      </c>
      <c r="AU211" s="17" t="s">
        <v>84</v>
      </c>
    </row>
    <row r="212" s="2" customFormat="1">
      <c r="A212" s="38"/>
      <c r="B212" s="39"/>
      <c r="C212" s="40"/>
      <c r="D212" s="240" t="s">
        <v>274</v>
      </c>
      <c r="E212" s="40"/>
      <c r="F212" s="241" t="s">
        <v>4484</v>
      </c>
      <c r="G212" s="40"/>
      <c r="H212" s="40"/>
      <c r="I212" s="236"/>
      <c r="J212" s="40"/>
      <c r="K212" s="40"/>
      <c r="L212" s="44"/>
      <c r="M212" s="237"/>
      <c r="N212" s="238"/>
      <c r="O212" s="91"/>
      <c r="P212" s="91"/>
      <c r="Q212" s="91"/>
      <c r="R212" s="91"/>
      <c r="S212" s="91"/>
      <c r="T212" s="92"/>
      <c r="U212" s="38"/>
      <c r="V212" s="38"/>
      <c r="W212" s="38"/>
      <c r="X212" s="38"/>
      <c r="Y212" s="38"/>
      <c r="Z212" s="38"/>
      <c r="AA212" s="38"/>
      <c r="AB212" s="38"/>
      <c r="AC212" s="38"/>
      <c r="AD212" s="38"/>
      <c r="AE212" s="38"/>
      <c r="AT212" s="17" t="s">
        <v>274</v>
      </c>
      <c r="AU212" s="17" t="s">
        <v>84</v>
      </c>
    </row>
    <row r="213" s="2" customFormat="1">
      <c r="A213" s="38"/>
      <c r="B213" s="39"/>
      <c r="C213" s="40"/>
      <c r="D213" s="234" t="s">
        <v>262</v>
      </c>
      <c r="E213" s="40"/>
      <c r="F213" s="239" t="s">
        <v>4485</v>
      </c>
      <c r="G213" s="40"/>
      <c r="H213" s="40"/>
      <c r="I213" s="236"/>
      <c r="J213" s="40"/>
      <c r="K213" s="40"/>
      <c r="L213" s="44"/>
      <c r="M213" s="237"/>
      <c r="N213" s="238"/>
      <c r="O213" s="91"/>
      <c r="P213" s="91"/>
      <c r="Q213" s="91"/>
      <c r="R213" s="91"/>
      <c r="S213" s="91"/>
      <c r="T213" s="92"/>
      <c r="U213" s="38"/>
      <c r="V213" s="38"/>
      <c r="W213" s="38"/>
      <c r="X213" s="38"/>
      <c r="Y213" s="38"/>
      <c r="Z213" s="38"/>
      <c r="AA213" s="38"/>
      <c r="AB213" s="38"/>
      <c r="AC213" s="38"/>
      <c r="AD213" s="38"/>
      <c r="AE213" s="38"/>
      <c r="AT213" s="17" t="s">
        <v>262</v>
      </c>
      <c r="AU213" s="17" t="s">
        <v>84</v>
      </c>
    </row>
    <row r="214" s="13" customFormat="1">
      <c r="A214" s="13"/>
      <c r="B214" s="253"/>
      <c r="C214" s="254"/>
      <c r="D214" s="234" t="s">
        <v>276</v>
      </c>
      <c r="E214" s="255" t="s">
        <v>1</v>
      </c>
      <c r="F214" s="256" t="s">
        <v>4486</v>
      </c>
      <c r="G214" s="254"/>
      <c r="H214" s="255" t="s">
        <v>1</v>
      </c>
      <c r="I214" s="257"/>
      <c r="J214" s="254"/>
      <c r="K214" s="254"/>
      <c r="L214" s="258"/>
      <c r="M214" s="259"/>
      <c r="N214" s="260"/>
      <c r="O214" s="260"/>
      <c r="P214" s="260"/>
      <c r="Q214" s="260"/>
      <c r="R214" s="260"/>
      <c r="S214" s="260"/>
      <c r="T214" s="261"/>
      <c r="U214" s="13"/>
      <c r="V214" s="13"/>
      <c r="W214" s="13"/>
      <c r="X214" s="13"/>
      <c r="Y214" s="13"/>
      <c r="Z214" s="13"/>
      <c r="AA214" s="13"/>
      <c r="AB214" s="13"/>
      <c r="AC214" s="13"/>
      <c r="AD214" s="13"/>
      <c r="AE214" s="13"/>
      <c r="AT214" s="262" t="s">
        <v>276</v>
      </c>
      <c r="AU214" s="262" t="s">
        <v>84</v>
      </c>
      <c r="AV214" s="13" t="s">
        <v>84</v>
      </c>
      <c r="AW214" s="13" t="s">
        <v>32</v>
      </c>
      <c r="AX214" s="13" t="s">
        <v>76</v>
      </c>
      <c r="AY214" s="262" t="s">
        <v>251</v>
      </c>
    </row>
    <row r="215" s="12" customFormat="1">
      <c r="A215" s="12"/>
      <c r="B215" s="242"/>
      <c r="C215" s="243"/>
      <c r="D215" s="234" t="s">
        <v>276</v>
      </c>
      <c r="E215" s="244" t="s">
        <v>3957</v>
      </c>
      <c r="F215" s="245" t="s">
        <v>1015</v>
      </c>
      <c r="G215" s="243"/>
      <c r="H215" s="246">
        <v>32</v>
      </c>
      <c r="I215" s="247"/>
      <c r="J215" s="243"/>
      <c r="K215" s="243"/>
      <c r="L215" s="248"/>
      <c r="M215" s="249"/>
      <c r="N215" s="250"/>
      <c r="O215" s="250"/>
      <c r="P215" s="250"/>
      <c r="Q215" s="250"/>
      <c r="R215" s="250"/>
      <c r="S215" s="250"/>
      <c r="T215" s="251"/>
      <c r="U215" s="12"/>
      <c r="V215" s="12"/>
      <c r="W215" s="12"/>
      <c r="X215" s="12"/>
      <c r="Y215" s="12"/>
      <c r="Z215" s="12"/>
      <c r="AA215" s="12"/>
      <c r="AB215" s="12"/>
      <c r="AC215" s="12"/>
      <c r="AD215" s="12"/>
      <c r="AE215" s="12"/>
      <c r="AT215" s="252" t="s">
        <v>276</v>
      </c>
      <c r="AU215" s="252" t="s">
        <v>84</v>
      </c>
      <c r="AV215" s="12" t="s">
        <v>86</v>
      </c>
      <c r="AW215" s="12" t="s">
        <v>32</v>
      </c>
      <c r="AX215" s="12" t="s">
        <v>76</v>
      </c>
      <c r="AY215" s="252" t="s">
        <v>251</v>
      </c>
    </row>
    <row r="216" s="13" customFormat="1">
      <c r="A216" s="13"/>
      <c r="B216" s="253"/>
      <c r="C216" s="254"/>
      <c r="D216" s="234" t="s">
        <v>276</v>
      </c>
      <c r="E216" s="255" t="s">
        <v>1</v>
      </c>
      <c r="F216" s="256" t="s">
        <v>4487</v>
      </c>
      <c r="G216" s="254"/>
      <c r="H216" s="255" t="s">
        <v>1</v>
      </c>
      <c r="I216" s="257"/>
      <c r="J216" s="254"/>
      <c r="K216" s="254"/>
      <c r="L216" s="258"/>
      <c r="M216" s="259"/>
      <c r="N216" s="260"/>
      <c r="O216" s="260"/>
      <c r="P216" s="260"/>
      <c r="Q216" s="260"/>
      <c r="R216" s="260"/>
      <c r="S216" s="260"/>
      <c r="T216" s="261"/>
      <c r="U216" s="13"/>
      <c r="V216" s="13"/>
      <c r="W216" s="13"/>
      <c r="X216" s="13"/>
      <c r="Y216" s="13"/>
      <c r="Z216" s="13"/>
      <c r="AA216" s="13"/>
      <c r="AB216" s="13"/>
      <c r="AC216" s="13"/>
      <c r="AD216" s="13"/>
      <c r="AE216" s="13"/>
      <c r="AT216" s="262" t="s">
        <v>276</v>
      </c>
      <c r="AU216" s="262" t="s">
        <v>84</v>
      </c>
      <c r="AV216" s="13" t="s">
        <v>84</v>
      </c>
      <c r="AW216" s="13" t="s">
        <v>32</v>
      </c>
      <c r="AX216" s="13" t="s">
        <v>76</v>
      </c>
      <c r="AY216" s="262" t="s">
        <v>251</v>
      </c>
    </row>
    <row r="217" s="12" customFormat="1">
      <c r="A217" s="12"/>
      <c r="B217" s="242"/>
      <c r="C217" s="243"/>
      <c r="D217" s="234" t="s">
        <v>276</v>
      </c>
      <c r="E217" s="244" t="s">
        <v>4422</v>
      </c>
      <c r="F217" s="245" t="s">
        <v>86</v>
      </c>
      <c r="G217" s="243"/>
      <c r="H217" s="246">
        <v>2</v>
      </c>
      <c r="I217" s="247"/>
      <c r="J217" s="243"/>
      <c r="K217" s="243"/>
      <c r="L217" s="248"/>
      <c r="M217" s="249"/>
      <c r="N217" s="250"/>
      <c r="O217" s="250"/>
      <c r="P217" s="250"/>
      <c r="Q217" s="250"/>
      <c r="R217" s="250"/>
      <c r="S217" s="250"/>
      <c r="T217" s="251"/>
      <c r="U217" s="12"/>
      <c r="V217" s="12"/>
      <c r="W217" s="12"/>
      <c r="X217" s="12"/>
      <c r="Y217" s="12"/>
      <c r="Z217" s="12"/>
      <c r="AA217" s="12"/>
      <c r="AB217" s="12"/>
      <c r="AC217" s="12"/>
      <c r="AD217" s="12"/>
      <c r="AE217" s="12"/>
      <c r="AT217" s="252" t="s">
        <v>276</v>
      </c>
      <c r="AU217" s="252" t="s">
        <v>84</v>
      </c>
      <c r="AV217" s="12" t="s">
        <v>86</v>
      </c>
      <c r="AW217" s="12" t="s">
        <v>32</v>
      </c>
      <c r="AX217" s="12" t="s">
        <v>76</v>
      </c>
      <c r="AY217" s="252" t="s">
        <v>251</v>
      </c>
    </row>
    <row r="218" s="12" customFormat="1">
      <c r="A218" s="12"/>
      <c r="B218" s="242"/>
      <c r="C218" s="243"/>
      <c r="D218" s="234" t="s">
        <v>276</v>
      </c>
      <c r="E218" s="244" t="s">
        <v>4488</v>
      </c>
      <c r="F218" s="245" t="s">
        <v>4489</v>
      </c>
      <c r="G218" s="243"/>
      <c r="H218" s="246">
        <v>34</v>
      </c>
      <c r="I218" s="247"/>
      <c r="J218" s="243"/>
      <c r="K218" s="243"/>
      <c r="L218" s="248"/>
      <c r="M218" s="249"/>
      <c r="N218" s="250"/>
      <c r="O218" s="250"/>
      <c r="P218" s="250"/>
      <c r="Q218" s="250"/>
      <c r="R218" s="250"/>
      <c r="S218" s="250"/>
      <c r="T218" s="251"/>
      <c r="U218" s="12"/>
      <c r="V218" s="12"/>
      <c r="W218" s="12"/>
      <c r="X218" s="12"/>
      <c r="Y218" s="12"/>
      <c r="Z218" s="12"/>
      <c r="AA218" s="12"/>
      <c r="AB218" s="12"/>
      <c r="AC218" s="12"/>
      <c r="AD218" s="12"/>
      <c r="AE218" s="12"/>
      <c r="AT218" s="252" t="s">
        <v>276</v>
      </c>
      <c r="AU218" s="252" t="s">
        <v>84</v>
      </c>
      <c r="AV218" s="12" t="s">
        <v>86</v>
      </c>
      <c r="AW218" s="12" t="s">
        <v>32</v>
      </c>
      <c r="AX218" s="12" t="s">
        <v>84</v>
      </c>
      <c r="AY218" s="252" t="s">
        <v>251</v>
      </c>
    </row>
    <row r="219" s="2" customFormat="1" ht="16.5" customHeight="1">
      <c r="A219" s="38"/>
      <c r="B219" s="39"/>
      <c r="C219" s="220" t="s">
        <v>371</v>
      </c>
      <c r="D219" s="220" t="s">
        <v>255</v>
      </c>
      <c r="E219" s="221" t="s">
        <v>4033</v>
      </c>
      <c r="F219" s="222" t="s">
        <v>4034</v>
      </c>
      <c r="G219" s="223" t="s">
        <v>3900</v>
      </c>
      <c r="H219" s="224">
        <v>104.56</v>
      </c>
      <c r="I219" s="225"/>
      <c r="J219" s="226">
        <f>ROUND(I219*H219,2)</f>
        <v>0</v>
      </c>
      <c r="K219" s="227"/>
      <c r="L219" s="44"/>
      <c r="M219" s="228" t="s">
        <v>1</v>
      </c>
      <c r="N219" s="229" t="s">
        <v>41</v>
      </c>
      <c r="O219" s="91"/>
      <c r="P219" s="230">
        <f>O219*H219</f>
        <v>0</v>
      </c>
      <c r="Q219" s="230">
        <v>0.00346</v>
      </c>
      <c r="R219" s="230">
        <f>Q219*H219</f>
        <v>0.36177759999999998</v>
      </c>
      <c r="S219" s="230">
        <v>0</v>
      </c>
      <c r="T219" s="231">
        <f>S219*H219</f>
        <v>0</v>
      </c>
      <c r="U219" s="38"/>
      <c r="V219" s="38"/>
      <c r="W219" s="38"/>
      <c r="X219" s="38"/>
      <c r="Y219" s="38"/>
      <c r="Z219" s="38"/>
      <c r="AA219" s="38"/>
      <c r="AB219" s="38"/>
      <c r="AC219" s="38"/>
      <c r="AD219" s="38"/>
      <c r="AE219" s="38"/>
      <c r="AR219" s="232" t="s">
        <v>254</v>
      </c>
      <c r="AT219" s="232" t="s">
        <v>255</v>
      </c>
      <c r="AU219" s="232" t="s">
        <v>84</v>
      </c>
      <c r="AY219" s="17" t="s">
        <v>251</v>
      </c>
      <c r="BE219" s="233">
        <f>IF(N219="základní",J219,0)</f>
        <v>0</v>
      </c>
      <c r="BF219" s="233">
        <f>IF(N219="snížená",J219,0)</f>
        <v>0</v>
      </c>
      <c r="BG219" s="233">
        <f>IF(N219="zákl. přenesená",J219,0)</f>
        <v>0</v>
      </c>
      <c r="BH219" s="233">
        <f>IF(N219="sníž. přenesená",J219,0)</f>
        <v>0</v>
      </c>
      <c r="BI219" s="233">
        <f>IF(N219="nulová",J219,0)</f>
        <v>0</v>
      </c>
      <c r="BJ219" s="17" t="s">
        <v>84</v>
      </c>
      <c r="BK219" s="233">
        <f>ROUND(I219*H219,2)</f>
        <v>0</v>
      </c>
      <c r="BL219" s="17" t="s">
        <v>254</v>
      </c>
      <c r="BM219" s="232" t="s">
        <v>4490</v>
      </c>
    </row>
    <row r="220" s="2" customFormat="1">
      <c r="A220" s="38"/>
      <c r="B220" s="39"/>
      <c r="C220" s="40"/>
      <c r="D220" s="234" t="s">
        <v>260</v>
      </c>
      <c r="E220" s="40"/>
      <c r="F220" s="235" t="s">
        <v>4036</v>
      </c>
      <c r="G220" s="40"/>
      <c r="H220" s="40"/>
      <c r="I220" s="236"/>
      <c r="J220" s="40"/>
      <c r="K220" s="40"/>
      <c r="L220" s="44"/>
      <c r="M220" s="237"/>
      <c r="N220" s="238"/>
      <c r="O220" s="91"/>
      <c r="P220" s="91"/>
      <c r="Q220" s="91"/>
      <c r="R220" s="91"/>
      <c r="S220" s="91"/>
      <c r="T220" s="92"/>
      <c r="U220" s="38"/>
      <c r="V220" s="38"/>
      <c r="W220" s="38"/>
      <c r="X220" s="38"/>
      <c r="Y220" s="38"/>
      <c r="Z220" s="38"/>
      <c r="AA220" s="38"/>
      <c r="AB220" s="38"/>
      <c r="AC220" s="38"/>
      <c r="AD220" s="38"/>
      <c r="AE220" s="38"/>
      <c r="AT220" s="17" t="s">
        <v>260</v>
      </c>
      <c r="AU220" s="17" t="s">
        <v>84</v>
      </c>
    </row>
    <row r="221" s="2" customFormat="1">
      <c r="A221" s="38"/>
      <c r="B221" s="39"/>
      <c r="C221" s="40"/>
      <c r="D221" s="240" t="s">
        <v>274</v>
      </c>
      <c r="E221" s="40"/>
      <c r="F221" s="241" t="s">
        <v>4037</v>
      </c>
      <c r="G221" s="40"/>
      <c r="H221" s="40"/>
      <c r="I221" s="236"/>
      <c r="J221" s="40"/>
      <c r="K221" s="40"/>
      <c r="L221" s="44"/>
      <c r="M221" s="237"/>
      <c r="N221" s="238"/>
      <c r="O221" s="91"/>
      <c r="P221" s="91"/>
      <c r="Q221" s="91"/>
      <c r="R221" s="91"/>
      <c r="S221" s="91"/>
      <c r="T221" s="92"/>
      <c r="U221" s="38"/>
      <c r="V221" s="38"/>
      <c r="W221" s="38"/>
      <c r="X221" s="38"/>
      <c r="Y221" s="38"/>
      <c r="Z221" s="38"/>
      <c r="AA221" s="38"/>
      <c r="AB221" s="38"/>
      <c r="AC221" s="38"/>
      <c r="AD221" s="38"/>
      <c r="AE221" s="38"/>
      <c r="AT221" s="17" t="s">
        <v>274</v>
      </c>
      <c r="AU221" s="17" t="s">
        <v>84</v>
      </c>
    </row>
    <row r="222" s="13" customFormat="1">
      <c r="A222" s="13"/>
      <c r="B222" s="253"/>
      <c r="C222" s="254"/>
      <c r="D222" s="234" t="s">
        <v>276</v>
      </c>
      <c r="E222" s="255" t="s">
        <v>1</v>
      </c>
      <c r="F222" s="256" t="s">
        <v>4491</v>
      </c>
      <c r="G222" s="254"/>
      <c r="H222" s="255" t="s">
        <v>1</v>
      </c>
      <c r="I222" s="257"/>
      <c r="J222" s="254"/>
      <c r="K222" s="254"/>
      <c r="L222" s="258"/>
      <c r="M222" s="259"/>
      <c r="N222" s="260"/>
      <c r="O222" s="260"/>
      <c r="P222" s="260"/>
      <c r="Q222" s="260"/>
      <c r="R222" s="260"/>
      <c r="S222" s="260"/>
      <c r="T222" s="261"/>
      <c r="U222" s="13"/>
      <c r="V222" s="13"/>
      <c r="W222" s="13"/>
      <c r="X222" s="13"/>
      <c r="Y222" s="13"/>
      <c r="Z222" s="13"/>
      <c r="AA222" s="13"/>
      <c r="AB222" s="13"/>
      <c r="AC222" s="13"/>
      <c r="AD222" s="13"/>
      <c r="AE222" s="13"/>
      <c r="AT222" s="262" t="s">
        <v>276</v>
      </c>
      <c r="AU222" s="262" t="s">
        <v>84</v>
      </c>
      <c r="AV222" s="13" t="s">
        <v>84</v>
      </c>
      <c r="AW222" s="13" t="s">
        <v>32</v>
      </c>
      <c r="AX222" s="13" t="s">
        <v>76</v>
      </c>
      <c r="AY222" s="262" t="s">
        <v>251</v>
      </c>
    </row>
    <row r="223" s="12" customFormat="1">
      <c r="A223" s="12"/>
      <c r="B223" s="242"/>
      <c r="C223" s="243"/>
      <c r="D223" s="234" t="s">
        <v>276</v>
      </c>
      <c r="E223" s="244" t="s">
        <v>3962</v>
      </c>
      <c r="F223" s="245" t="s">
        <v>4492</v>
      </c>
      <c r="G223" s="243"/>
      <c r="H223" s="246">
        <v>4.5599999999999996</v>
      </c>
      <c r="I223" s="247"/>
      <c r="J223" s="243"/>
      <c r="K223" s="243"/>
      <c r="L223" s="248"/>
      <c r="M223" s="249"/>
      <c r="N223" s="250"/>
      <c r="O223" s="250"/>
      <c r="P223" s="250"/>
      <c r="Q223" s="250"/>
      <c r="R223" s="250"/>
      <c r="S223" s="250"/>
      <c r="T223" s="251"/>
      <c r="U223" s="12"/>
      <c r="V223" s="12"/>
      <c r="W223" s="12"/>
      <c r="X223" s="12"/>
      <c r="Y223" s="12"/>
      <c r="Z223" s="12"/>
      <c r="AA223" s="12"/>
      <c r="AB223" s="12"/>
      <c r="AC223" s="12"/>
      <c r="AD223" s="12"/>
      <c r="AE223" s="12"/>
      <c r="AT223" s="252" t="s">
        <v>276</v>
      </c>
      <c r="AU223" s="252" t="s">
        <v>84</v>
      </c>
      <c r="AV223" s="12" t="s">
        <v>86</v>
      </c>
      <c r="AW223" s="12" t="s">
        <v>32</v>
      </c>
      <c r="AX223" s="12" t="s">
        <v>76</v>
      </c>
      <c r="AY223" s="252" t="s">
        <v>251</v>
      </c>
    </row>
    <row r="224" s="13" customFormat="1">
      <c r="A224" s="13"/>
      <c r="B224" s="253"/>
      <c r="C224" s="254"/>
      <c r="D224" s="234" t="s">
        <v>276</v>
      </c>
      <c r="E224" s="255" t="s">
        <v>1</v>
      </c>
      <c r="F224" s="256" t="s">
        <v>4493</v>
      </c>
      <c r="G224" s="254"/>
      <c r="H224" s="255" t="s">
        <v>1</v>
      </c>
      <c r="I224" s="257"/>
      <c r="J224" s="254"/>
      <c r="K224" s="254"/>
      <c r="L224" s="258"/>
      <c r="M224" s="259"/>
      <c r="N224" s="260"/>
      <c r="O224" s="260"/>
      <c r="P224" s="260"/>
      <c r="Q224" s="260"/>
      <c r="R224" s="260"/>
      <c r="S224" s="260"/>
      <c r="T224" s="261"/>
      <c r="U224" s="13"/>
      <c r="V224" s="13"/>
      <c r="W224" s="13"/>
      <c r="X224" s="13"/>
      <c r="Y224" s="13"/>
      <c r="Z224" s="13"/>
      <c r="AA224" s="13"/>
      <c r="AB224" s="13"/>
      <c r="AC224" s="13"/>
      <c r="AD224" s="13"/>
      <c r="AE224" s="13"/>
      <c r="AT224" s="262" t="s">
        <v>276</v>
      </c>
      <c r="AU224" s="262" t="s">
        <v>84</v>
      </c>
      <c r="AV224" s="13" t="s">
        <v>84</v>
      </c>
      <c r="AW224" s="13" t="s">
        <v>32</v>
      </c>
      <c r="AX224" s="13" t="s">
        <v>76</v>
      </c>
      <c r="AY224" s="262" t="s">
        <v>251</v>
      </c>
    </row>
    <row r="225" s="12" customFormat="1">
      <c r="A225" s="12"/>
      <c r="B225" s="242"/>
      <c r="C225" s="243"/>
      <c r="D225" s="234" t="s">
        <v>276</v>
      </c>
      <c r="E225" s="244" t="s">
        <v>3732</v>
      </c>
      <c r="F225" s="245" t="s">
        <v>4494</v>
      </c>
      <c r="G225" s="243"/>
      <c r="H225" s="246">
        <v>100</v>
      </c>
      <c r="I225" s="247"/>
      <c r="J225" s="243"/>
      <c r="K225" s="243"/>
      <c r="L225" s="248"/>
      <c r="M225" s="249"/>
      <c r="N225" s="250"/>
      <c r="O225" s="250"/>
      <c r="P225" s="250"/>
      <c r="Q225" s="250"/>
      <c r="R225" s="250"/>
      <c r="S225" s="250"/>
      <c r="T225" s="251"/>
      <c r="U225" s="12"/>
      <c r="V225" s="12"/>
      <c r="W225" s="12"/>
      <c r="X225" s="12"/>
      <c r="Y225" s="12"/>
      <c r="Z225" s="12"/>
      <c r="AA225" s="12"/>
      <c r="AB225" s="12"/>
      <c r="AC225" s="12"/>
      <c r="AD225" s="12"/>
      <c r="AE225" s="12"/>
      <c r="AT225" s="252" t="s">
        <v>276</v>
      </c>
      <c r="AU225" s="252" t="s">
        <v>84</v>
      </c>
      <c r="AV225" s="12" t="s">
        <v>86</v>
      </c>
      <c r="AW225" s="12" t="s">
        <v>32</v>
      </c>
      <c r="AX225" s="12" t="s">
        <v>76</v>
      </c>
      <c r="AY225" s="252" t="s">
        <v>251</v>
      </c>
    </row>
    <row r="226" s="12" customFormat="1">
      <c r="A226" s="12"/>
      <c r="B226" s="242"/>
      <c r="C226" s="243"/>
      <c r="D226" s="234" t="s">
        <v>276</v>
      </c>
      <c r="E226" s="244" t="s">
        <v>3759</v>
      </c>
      <c r="F226" s="245" t="s">
        <v>4495</v>
      </c>
      <c r="G226" s="243"/>
      <c r="H226" s="246">
        <v>104.56</v>
      </c>
      <c r="I226" s="247"/>
      <c r="J226" s="243"/>
      <c r="K226" s="243"/>
      <c r="L226" s="248"/>
      <c r="M226" s="249"/>
      <c r="N226" s="250"/>
      <c r="O226" s="250"/>
      <c r="P226" s="250"/>
      <c r="Q226" s="250"/>
      <c r="R226" s="250"/>
      <c r="S226" s="250"/>
      <c r="T226" s="251"/>
      <c r="U226" s="12"/>
      <c r="V226" s="12"/>
      <c r="W226" s="12"/>
      <c r="X226" s="12"/>
      <c r="Y226" s="12"/>
      <c r="Z226" s="12"/>
      <c r="AA226" s="12"/>
      <c r="AB226" s="12"/>
      <c r="AC226" s="12"/>
      <c r="AD226" s="12"/>
      <c r="AE226" s="12"/>
      <c r="AT226" s="252" t="s">
        <v>276</v>
      </c>
      <c r="AU226" s="252" t="s">
        <v>84</v>
      </c>
      <c r="AV226" s="12" t="s">
        <v>86</v>
      </c>
      <c r="AW226" s="12" t="s">
        <v>32</v>
      </c>
      <c r="AX226" s="12" t="s">
        <v>84</v>
      </c>
      <c r="AY226" s="252" t="s">
        <v>251</v>
      </c>
    </row>
    <row r="227" s="2" customFormat="1" ht="16.5" customHeight="1">
      <c r="A227" s="38"/>
      <c r="B227" s="39"/>
      <c r="C227" s="220" t="s">
        <v>378</v>
      </c>
      <c r="D227" s="220" t="s">
        <v>255</v>
      </c>
      <c r="E227" s="221" t="s">
        <v>4043</v>
      </c>
      <c r="F227" s="222" t="s">
        <v>4044</v>
      </c>
      <c r="G227" s="223" t="s">
        <v>3900</v>
      </c>
      <c r="H227" s="224">
        <v>104.56</v>
      </c>
      <c r="I227" s="225"/>
      <c r="J227" s="226">
        <f>ROUND(I227*H227,2)</f>
        <v>0</v>
      </c>
      <c r="K227" s="227"/>
      <c r="L227" s="44"/>
      <c r="M227" s="228" t="s">
        <v>1</v>
      </c>
      <c r="N227" s="229" t="s">
        <v>41</v>
      </c>
      <c r="O227" s="91"/>
      <c r="P227" s="230">
        <f>O227*H227</f>
        <v>0</v>
      </c>
      <c r="Q227" s="230">
        <v>0</v>
      </c>
      <c r="R227" s="230">
        <f>Q227*H227</f>
        <v>0</v>
      </c>
      <c r="S227" s="230">
        <v>0</v>
      </c>
      <c r="T227" s="231">
        <f>S227*H227</f>
        <v>0</v>
      </c>
      <c r="U227" s="38"/>
      <c r="V227" s="38"/>
      <c r="W227" s="38"/>
      <c r="X227" s="38"/>
      <c r="Y227" s="38"/>
      <c r="Z227" s="38"/>
      <c r="AA227" s="38"/>
      <c r="AB227" s="38"/>
      <c r="AC227" s="38"/>
      <c r="AD227" s="38"/>
      <c r="AE227" s="38"/>
      <c r="AR227" s="232" t="s">
        <v>254</v>
      </c>
      <c r="AT227" s="232" t="s">
        <v>255</v>
      </c>
      <c r="AU227" s="232" t="s">
        <v>84</v>
      </c>
      <c r="AY227" s="17" t="s">
        <v>251</v>
      </c>
      <c r="BE227" s="233">
        <f>IF(N227="základní",J227,0)</f>
        <v>0</v>
      </c>
      <c r="BF227" s="233">
        <f>IF(N227="snížená",J227,0)</f>
        <v>0</v>
      </c>
      <c r="BG227" s="233">
        <f>IF(N227="zákl. přenesená",J227,0)</f>
        <v>0</v>
      </c>
      <c r="BH227" s="233">
        <f>IF(N227="sníž. přenesená",J227,0)</f>
        <v>0</v>
      </c>
      <c r="BI227" s="233">
        <f>IF(N227="nulová",J227,0)</f>
        <v>0</v>
      </c>
      <c r="BJ227" s="17" t="s">
        <v>84</v>
      </c>
      <c r="BK227" s="233">
        <f>ROUND(I227*H227,2)</f>
        <v>0</v>
      </c>
      <c r="BL227" s="17" t="s">
        <v>254</v>
      </c>
      <c r="BM227" s="232" t="s">
        <v>4496</v>
      </c>
    </row>
    <row r="228" s="2" customFormat="1">
      <c r="A228" s="38"/>
      <c r="B228" s="39"/>
      <c r="C228" s="40"/>
      <c r="D228" s="234" t="s">
        <v>260</v>
      </c>
      <c r="E228" s="40"/>
      <c r="F228" s="235" t="s">
        <v>4046</v>
      </c>
      <c r="G228" s="40"/>
      <c r="H228" s="40"/>
      <c r="I228" s="236"/>
      <c r="J228" s="40"/>
      <c r="K228" s="40"/>
      <c r="L228" s="44"/>
      <c r="M228" s="237"/>
      <c r="N228" s="238"/>
      <c r="O228" s="91"/>
      <c r="P228" s="91"/>
      <c r="Q228" s="91"/>
      <c r="R228" s="91"/>
      <c r="S228" s="91"/>
      <c r="T228" s="92"/>
      <c r="U228" s="38"/>
      <c r="V228" s="38"/>
      <c r="W228" s="38"/>
      <c r="X228" s="38"/>
      <c r="Y228" s="38"/>
      <c r="Z228" s="38"/>
      <c r="AA228" s="38"/>
      <c r="AB228" s="38"/>
      <c r="AC228" s="38"/>
      <c r="AD228" s="38"/>
      <c r="AE228" s="38"/>
      <c r="AT228" s="17" t="s">
        <v>260</v>
      </c>
      <c r="AU228" s="17" t="s">
        <v>84</v>
      </c>
    </row>
    <row r="229" s="2" customFormat="1">
      <c r="A229" s="38"/>
      <c r="B229" s="39"/>
      <c r="C229" s="40"/>
      <c r="D229" s="240" t="s">
        <v>274</v>
      </c>
      <c r="E229" s="40"/>
      <c r="F229" s="241" t="s">
        <v>4047</v>
      </c>
      <c r="G229" s="40"/>
      <c r="H229" s="40"/>
      <c r="I229" s="236"/>
      <c r="J229" s="40"/>
      <c r="K229" s="40"/>
      <c r="L229" s="44"/>
      <c r="M229" s="237"/>
      <c r="N229" s="238"/>
      <c r="O229" s="91"/>
      <c r="P229" s="91"/>
      <c r="Q229" s="91"/>
      <c r="R229" s="91"/>
      <c r="S229" s="91"/>
      <c r="T229" s="92"/>
      <c r="U229" s="38"/>
      <c r="V229" s="38"/>
      <c r="W229" s="38"/>
      <c r="X229" s="38"/>
      <c r="Y229" s="38"/>
      <c r="Z229" s="38"/>
      <c r="AA229" s="38"/>
      <c r="AB229" s="38"/>
      <c r="AC229" s="38"/>
      <c r="AD229" s="38"/>
      <c r="AE229" s="38"/>
      <c r="AT229" s="17" t="s">
        <v>274</v>
      </c>
      <c r="AU229" s="17" t="s">
        <v>84</v>
      </c>
    </row>
    <row r="230" s="2" customFormat="1">
      <c r="A230" s="38"/>
      <c r="B230" s="39"/>
      <c r="C230" s="40"/>
      <c r="D230" s="234" t="s">
        <v>262</v>
      </c>
      <c r="E230" s="40"/>
      <c r="F230" s="239" t="s">
        <v>3916</v>
      </c>
      <c r="G230" s="40"/>
      <c r="H230" s="40"/>
      <c r="I230" s="236"/>
      <c r="J230" s="40"/>
      <c r="K230" s="40"/>
      <c r="L230" s="44"/>
      <c r="M230" s="237"/>
      <c r="N230" s="238"/>
      <c r="O230" s="91"/>
      <c r="P230" s="91"/>
      <c r="Q230" s="91"/>
      <c r="R230" s="91"/>
      <c r="S230" s="91"/>
      <c r="T230" s="92"/>
      <c r="U230" s="38"/>
      <c r="V230" s="38"/>
      <c r="W230" s="38"/>
      <c r="X230" s="38"/>
      <c r="Y230" s="38"/>
      <c r="Z230" s="38"/>
      <c r="AA230" s="38"/>
      <c r="AB230" s="38"/>
      <c r="AC230" s="38"/>
      <c r="AD230" s="38"/>
      <c r="AE230" s="38"/>
      <c r="AT230" s="17" t="s">
        <v>262</v>
      </c>
      <c r="AU230" s="17" t="s">
        <v>84</v>
      </c>
    </row>
    <row r="231" s="12" customFormat="1">
      <c r="A231" s="12"/>
      <c r="B231" s="242"/>
      <c r="C231" s="243"/>
      <c r="D231" s="234" t="s">
        <v>276</v>
      </c>
      <c r="E231" s="244" t="s">
        <v>3718</v>
      </c>
      <c r="F231" s="245" t="s">
        <v>4497</v>
      </c>
      <c r="G231" s="243"/>
      <c r="H231" s="246">
        <v>104.56</v>
      </c>
      <c r="I231" s="247"/>
      <c r="J231" s="243"/>
      <c r="K231" s="243"/>
      <c r="L231" s="248"/>
      <c r="M231" s="249"/>
      <c r="N231" s="250"/>
      <c r="O231" s="250"/>
      <c r="P231" s="250"/>
      <c r="Q231" s="250"/>
      <c r="R231" s="250"/>
      <c r="S231" s="250"/>
      <c r="T231" s="251"/>
      <c r="U231" s="12"/>
      <c r="V231" s="12"/>
      <c r="W231" s="12"/>
      <c r="X231" s="12"/>
      <c r="Y231" s="12"/>
      <c r="Z231" s="12"/>
      <c r="AA231" s="12"/>
      <c r="AB231" s="12"/>
      <c r="AC231" s="12"/>
      <c r="AD231" s="12"/>
      <c r="AE231" s="12"/>
      <c r="AT231" s="252" t="s">
        <v>276</v>
      </c>
      <c r="AU231" s="252" t="s">
        <v>84</v>
      </c>
      <c r="AV231" s="12" t="s">
        <v>86</v>
      </c>
      <c r="AW231" s="12" t="s">
        <v>32</v>
      </c>
      <c r="AX231" s="12" t="s">
        <v>84</v>
      </c>
      <c r="AY231" s="252" t="s">
        <v>251</v>
      </c>
    </row>
    <row r="232" s="11" customFormat="1" ht="25.92" customHeight="1">
      <c r="A232" s="11"/>
      <c r="B232" s="206"/>
      <c r="C232" s="207"/>
      <c r="D232" s="208" t="s">
        <v>75</v>
      </c>
      <c r="E232" s="209" t="s">
        <v>254</v>
      </c>
      <c r="F232" s="209" t="s">
        <v>2267</v>
      </c>
      <c r="G232" s="207"/>
      <c r="H232" s="207"/>
      <c r="I232" s="210"/>
      <c r="J232" s="211">
        <f>BK232</f>
        <v>0</v>
      </c>
      <c r="K232" s="207"/>
      <c r="L232" s="212"/>
      <c r="M232" s="213"/>
      <c r="N232" s="214"/>
      <c r="O232" s="214"/>
      <c r="P232" s="215">
        <f>SUM(P233:P264)</f>
        <v>0</v>
      </c>
      <c r="Q232" s="214"/>
      <c r="R232" s="215">
        <f>SUM(R233:R264)</f>
        <v>923.29760779999992</v>
      </c>
      <c r="S232" s="214"/>
      <c r="T232" s="216">
        <f>SUM(T233:T264)</f>
        <v>0</v>
      </c>
      <c r="U232" s="11"/>
      <c r="V232" s="11"/>
      <c r="W232" s="11"/>
      <c r="X232" s="11"/>
      <c r="Y232" s="11"/>
      <c r="Z232" s="11"/>
      <c r="AA232" s="11"/>
      <c r="AB232" s="11"/>
      <c r="AC232" s="11"/>
      <c r="AD232" s="11"/>
      <c r="AE232" s="11"/>
      <c r="AR232" s="217" t="s">
        <v>84</v>
      </c>
      <c r="AT232" s="218" t="s">
        <v>75</v>
      </c>
      <c r="AU232" s="218" t="s">
        <v>76</v>
      </c>
      <c r="AY232" s="217" t="s">
        <v>251</v>
      </c>
      <c r="BK232" s="219">
        <f>SUM(BK233:BK264)</f>
        <v>0</v>
      </c>
    </row>
    <row r="233" s="2" customFormat="1" ht="24.15" customHeight="1">
      <c r="A233" s="38"/>
      <c r="B233" s="39"/>
      <c r="C233" s="220" t="s">
        <v>7</v>
      </c>
      <c r="D233" s="220" t="s">
        <v>255</v>
      </c>
      <c r="E233" s="221" t="s">
        <v>4094</v>
      </c>
      <c r="F233" s="222" t="s">
        <v>4095</v>
      </c>
      <c r="G233" s="223" t="s">
        <v>3900</v>
      </c>
      <c r="H233" s="224">
        <v>12.19</v>
      </c>
      <c r="I233" s="225"/>
      <c r="J233" s="226">
        <f>ROUND(I233*H233,2)</f>
        <v>0</v>
      </c>
      <c r="K233" s="227"/>
      <c r="L233" s="44"/>
      <c r="M233" s="228" t="s">
        <v>1</v>
      </c>
      <c r="N233" s="229" t="s">
        <v>41</v>
      </c>
      <c r="O233" s="91"/>
      <c r="P233" s="230">
        <f>O233*H233</f>
        <v>0</v>
      </c>
      <c r="Q233" s="230">
        <v>0</v>
      </c>
      <c r="R233" s="230">
        <f>Q233*H233</f>
        <v>0</v>
      </c>
      <c r="S233" s="230">
        <v>0</v>
      </c>
      <c r="T233" s="231">
        <f>S233*H233</f>
        <v>0</v>
      </c>
      <c r="U233" s="38"/>
      <c r="V233" s="38"/>
      <c r="W233" s="38"/>
      <c r="X233" s="38"/>
      <c r="Y233" s="38"/>
      <c r="Z233" s="38"/>
      <c r="AA233" s="38"/>
      <c r="AB233" s="38"/>
      <c r="AC233" s="38"/>
      <c r="AD233" s="38"/>
      <c r="AE233" s="38"/>
      <c r="AR233" s="232" t="s">
        <v>254</v>
      </c>
      <c r="AT233" s="232" t="s">
        <v>255</v>
      </c>
      <c r="AU233" s="232" t="s">
        <v>84</v>
      </c>
      <c r="AY233" s="17" t="s">
        <v>251</v>
      </c>
      <c r="BE233" s="233">
        <f>IF(N233="základní",J233,0)</f>
        <v>0</v>
      </c>
      <c r="BF233" s="233">
        <f>IF(N233="snížená",J233,0)</f>
        <v>0</v>
      </c>
      <c r="BG233" s="233">
        <f>IF(N233="zákl. přenesená",J233,0)</f>
        <v>0</v>
      </c>
      <c r="BH233" s="233">
        <f>IF(N233="sníž. přenesená",J233,0)</f>
        <v>0</v>
      </c>
      <c r="BI233" s="233">
        <f>IF(N233="nulová",J233,0)</f>
        <v>0</v>
      </c>
      <c r="BJ233" s="17" t="s">
        <v>84</v>
      </c>
      <c r="BK233" s="233">
        <f>ROUND(I233*H233,2)</f>
        <v>0</v>
      </c>
      <c r="BL233" s="17" t="s">
        <v>254</v>
      </c>
      <c r="BM233" s="232" t="s">
        <v>4498</v>
      </c>
    </row>
    <row r="234" s="2" customFormat="1">
      <c r="A234" s="38"/>
      <c r="B234" s="39"/>
      <c r="C234" s="40"/>
      <c r="D234" s="234" t="s">
        <v>260</v>
      </c>
      <c r="E234" s="40"/>
      <c r="F234" s="235" t="s">
        <v>4097</v>
      </c>
      <c r="G234" s="40"/>
      <c r="H234" s="40"/>
      <c r="I234" s="236"/>
      <c r="J234" s="40"/>
      <c r="K234" s="40"/>
      <c r="L234" s="44"/>
      <c r="M234" s="237"/>
      <c r="N234" s="238"/>
      <c r="O234" s="91"/>
      <c r="P234" s="91"/>
      <c r="Q234" s="91"/>
      <c r="R234" s="91"/>
      <c r="S234" s="91"/>
      <c r="T234" s="92"/>
      <c r="U234" s="38"/>
      <c r="V234" s="38"/>
      <c r="W234" s="38"/>
      <c r="X234" s="38"/>
      <c r="Y234" s="38"/>
      <c r="Z234" s="38"/>
      <c r="AA234" s="38"/>
      <c r="AB234" s="38"/>
      <c r="AC234" s="38"/>
      <c r="AD234" s="38"/>
      <c r="AE234" s="38"/>
      <c r="AT234" s="17" t="s">
        <v>260</v>
      </c>
      <c r="AU234" s="17" t="s">
        <v>84</v>
      </c>
    </row>
    <row r="235" s="2" customFormat="1">
      <c r="A235" s="38"/>
      <c r="B235" s="39"/>
      <c r="C235" s="40"/>
      <c r="D235" s="240" t="s">
        <v>274</v>
      </c>
      <c r="E235" s="40"/>
      <c r="F235" s="241" t="s">
        <v>4098</v>
      </c>
      <c r="G235" s="40"/>
      <c r="H235" s="40"/>
      <c r="I235" s="236"/>
      <c r="J235" s="40"/>
      <c r="K235" s="40"/>
      <c r="L235" s="44"/>
      <c r="M235" s="237"/>
      <c r="N235" s="238"/>
      <c r="O235" s="91"/>
      <c r="P235" s="91"/>
      <c r="Q235" s="91"/>
      <c r="R235" s="91"/>
      <c r="S235" s="91"/>
      <c r="T235" s="92"/>
      <c r="U235" s="38"/>
      <c r="V235" s="38"/>
      <c r="W235" s="38"/>
      <c r="X235" s="38"/>
      <c r="Y235" s="38"/>
      <c r="Z235" s="38"/>
      <c r="AA235" s="38"/>
      <c r="AB235" s="38"/>
      <c r="AC235" s="38"/>
      <c r="AD235" s="38"/>
      <c r="AE235" s="38"/>
      <c r="AT235" s="17" t="s">
        <v>274</v>
      </c>
      <c r="AU235" s="17" t="s">
        <v>84</v>
      </c>
    </row>
    <row r="236" s="13" customFormat="1">
      <c r="A236" s="13"/>
      <c r="B236" s="253"/>
      <c r="C236" s="254"/>
      <c r="D236" s="234" t="s">
        <v>276</v>
      </c>
      <c r="E236" s="255" t="s">
        <v>1</v>
      </c>
      <c r="F236" s="256" t="s">
        <v>4499</v>
      </c>
      <c r="G236" s="254"/>
      <c r="H236" s="255" t="s">
        <v>1</v>
      </c>
      <c r="I236" s="257"/>
      <c r="J236" s="254"/>
      <c r="K236" s="254"/>
      <c r="L236" s="258"/>
      <c r="M236" s="259"/>
      <c r="N236" s="260"/>
      <c r="O236" s="260"/>
      <c r="P236" s="260"/>
      <c r="Q236" s="260"/>
      <c r="R236" s="260"/>
      <c r="S236" s="260"/>
      <c r="T236" s="261"/>
      <c r="U236" s="13"/>
      <c r="V236" s="13"/>
      <c r="W236" s="13"/>
      <c r="X236" s="13"/>
      <c r="Y236" s="13"/>
      <c r="Z236" s="13"/>
      <c r="AA236" s="13"/>
      <c r="AB236" s="13"/>
      <c r="AC236" s="13"/>
      <c r="AD236" s="13"/>
      <c r="AE236" s="13"/>
      <c r="AT236" s="262" t="s">
        <v>276</v>
      </c>
      <c r="AU236" s="262" t="s">
        <v>84</v>
      </c>
      <c r="AV236" s="13" t="s">
        <v>84</v>
      </c>
      <c r="AW236" s="13" t="s">
        <v>32</v>
      </c>
      <c r="AX236" s="13" t="s">
        <v>76</v>
      </c>
      <c r="AY236" s="262" t="s">
        <v>251</v>
      </c>
    </row>
    <row r="237" s="12" customFormat="1">
      <c r="A237" s="12"/>
      <c r="B237" s="242"/>
      <c r="C237" s="243"/>
      <c r="D237" s="234" t="s">
        <v>276</v>
      </c>
      <c r="E237" s="244" t="s">
        <v>3995</v>
      </c>
      <c r="F237" s="245" t="s">
        <v>4500</v>
      </c>
      <c r="G237" s="243"/>
      <c r="H237" s="246">
        <v>12.19</v>
      </c>
      <c r="I237" s="247"/>
      <c r="J237" s="243"/>
      <c r="K237" s="243"/>
      <c r="L237" s="248"/>
      <c r="M237" s="249"/>
      <c r="N237" s="250"/>
      <c r="O237" s="250"/>
      <c r="P237" s="250"/>
      <c r="Q237" s="250"/>
      <c r="R237" s="250"/>
      <c r="S237" s="250"/>
      <c r="T237" s="251"/>
      <c r="U237" s="12"/>
      <c r="V237" s="12"/>
      <c r="W237" s="12"/>
      <c r="X237" s="12"/>
      <c r="Y237" s="12"/>
      <c r="Z237" s="12"/>
      <c r="AA237" s="12"/>
      <c r="AB237" s="12"/>
      <c r="AC237" s="12"/>
      <c r="AD237" s="12"/>
      <c r="AE237" s="12"/>
      <c r="AT237" s="252" t="s">
        <v>276</v>
      </c>
      <c r="AU237" s="252" t="s">
        <v>84</v>
      </c>
      <c r="AV237" s="12" t="s">
        <v>86</v>
      </c>
      <c r="AW237" s="12" t="s">
        <v>32</v>
      </c>
      <c r="AX237" s="12" t="s">
        <v>84</v>
      </c>
      <c r="AY237" s="252" t="s">
        <v>251</v>
      </c>
    </row>
    <row r="238" s="2" customFormat="1" ht="24.15" customHeight="1">
      <c r="A238" s="38"/>
      <c r="B238" s="39"/>
      <c r="C238" s="220" t="s">
        <v>387</v>
      </c>
      <c r="D238" s="220" t="s">
        <v>255</v>
      </c>
      <c r="E238" s="221" t="s">
        <v>4114</v>
      </c>
      <c r="F238" s="222" t="s">
        <v>4115</v>
      </c>
      <c r="G238" s="223" t="s">
        <v>3900</v>
      </c>
      <c r="H238" s="224">
        <v>12.19</v>
      </c>
      <c r="I238" s="225"/>
      <c r="J238" s="226">
        <f>ROUND(I238*H238,2)</f>
        <v>0</v>
      </c>
      <c r="K238" s="227"/>
      <c r="L238" s="44"/>
      <c r="M238" s="228" t="s">
        <v>1</v>
      </c>
      <c r="N238" s="229" t="s">
        <v>41</v>
      </c>
      <c r="O238" s="91"/>
      <c r="P238" s="230">
        <f>O238*H238</f>
        <v>0</v>
      </c>
      <c r="Q238" s="230">
        <v>0.49562</v>
      </c>
      <c r="R238" s="230">
        <f>Q238*H238</f>
        <v>6.0416077999999995</v>
      </c>
      <c r="S238" s="230">
        <v>0</v>
      </c>
      <c r="T238" s="231">
        <f>S238*H238</f>
        <v>0</v>
      </c>
      <c r="U238" s="38"/>
      <c r="V238" s="38"/>
      <c r="W238" s="38"/>
      <c r="X238" s="38"/>
      <c r="Y238" s="38"/>
      <c r="Z238" s="38"/>
      <c r="AA238" s="38"/>
      <c r="AB238" s="38"/>
      <c r="AC238" s="38"/>
      <c r="AD238" s="38"/>
      <c r="AE238" s="38"/>
      <c r="AR238" s="232" t="s">
        <v>254</v>
      </c>
      <c r="AT238" s="232" t="s">
        <v>255</v>
      </c>
      <c r="AU238" s="232" t="s">
        <v>84</v>
      </c>
      <c r="AY238" s="17" t="s">
        <v>251</v>
      </c>
      <c r="BE238" s="233">
        <f>IF(N238="základní",J238,0)</f>
        <v>0</v>
      </c>
      <c r="BF238" s="233">
        <f>IF(N238="snížená",J238,0)</f>
        <v>0</v>
      </c>
      <c r="BG238" s="233">
        <f>IF(N238="zákl. přenesená",J238,0)</f>
        <v>0</v>
      </c>
      <c r="BH238" s="233">
        <f>IF(N238="sníž. přenesená",J238,0)</f>
        <v>0</v>
      </c>
      <c r="BI238" s="233">
        <f>IF(N238="nulová",J238,0)</f>
        <v>0</v>
      </c>
      <c r="BJ238" s="17" t="s">
        <v>84</v>
      </c>
      <c r="BK238" s="233">
        <f>ROUND(I238*H238,2)</f>
        <v>0</v>
      </c>
      <c r="BL238" s="17" t="s">
        <v>254</v>
      </c>
      <c r="BM238" s="232" t="s">
        <v>4501</v>
      </c>
    </row>
    <row r="239" s="2" customFormat="1">
      <c r="A239" s="38"/>
      <c r="B239" s="39"/>
      <c r="C239" s="40"/>
      <c r="D239" s="234" t="s">
        <v>260</v>
      </c>
      <c r="E239" s="40"/>
      <c r="F239" s="235" t="s">
        <v>4117</v>
      </c>
      <c r="G239" s="40"/>
      <c r="H239" s="40"/>
      <c r="I239" s="236"/>
      <c r="J239" s="40"/>
      <c r="K239" s="40"/>
      <c r="L239" s="44"/>
      <c r="M239" s="237"/>
      <c r="N239" s="238"/>
      <c r="O239" s="91"/>
      <c r="P239" s="91"/>
      <c r="Q239" s="91"/>
      <c r="R239" s="91"/>
      <c r="S239" s="91"/>
      <c r="T239" s="92"/>
      <c r="U239" s="38"/>
      <c r="V239" s="38"/>
      <c r="W239" s="38"/>
      <c r="X239" s="38"/>
      <c r="Y239" s="38"/>
      <c r="Z239" s="38"/>
      <c r="AA239" s="38"/>
      <c r="AB239" s="38"/>
      <c r="AC239" s="38"/>
      <c r="AD239" s="38"/>
      <c r="AE239" s="38"/>
      <c r="AT239" s="17" t="s">
        <v>260</v>
      </c>
      <c r="AU239" s="17" t="s">
        <v>84</v>
      </c>
    </row>
    <row r="240" s="2" customFormat="1">
      <c r="A240" s="38"/>
      <c r="B240" s="39"/>
      <c r="C240" s="40"/>
      <c r="D240" s="240" t="s">
        <v>274</v>
      </c>
      <c r="E240" s="40"/>
      <c r="F240" s="241" t="s">
        <v>4118</v>
      </c>
      <c r="G240" s="40"/>
      <c r="H240" s="40"/>
      <c r="I240" s="236"/>
      <c r="J240" s="40"/>
      <c r="K240" s="40"/>
      <c r="L240" s="44"/>
      <c r="M240" s="237"/>
      <c r="N240" s="238"/>
      <c r="O240" s="91"/>
      <c r="P240" s="91"/>
      <c r="Q240" s="91"/>
      <c r="R240" s="91"/>
      <c r="S240" s="91"/>
      <c r="T240" s="92"/>
      <c r="U240" s="38"/>
      <c r="V240" s="38"/>
      <c r="W240" s="38"/>
      <c r="X240" s="38"/>
      <c r="Y240" s="38"/>
      <c r="Z240" s="38"/>
      <c r="AA240" s="38"/>
      <c r="AB240" s="38"/>
      <c r="AC240" s="38"/>
      <c r="AD240" s="38"/>
      <c r="AE240" s="38"/>
      <c r="AT240" s="17" t="s">
        <v>274</v>
      </c>
      <c r="AU240" s="17" t="s">
        <v>84</v>
      </c>
    </row>
    <row r="241" s="2" customFormat="1">
      <c r="A241" s="38"/>
      <c r="B241" s="39"/>
      <c r="C241" s="40"/>
      <c r="D241" s="234" t="s">
        <v>262</v>
      </c>
      <c r="E241" s="40"/>
      <c r="F241" s="239" t="s">
        <v>4025</v>
      </c>
      <c r="G241" s="40"/>
      <c r="H241" s="40"/>
      <c r="I241" s="236"/>
      <c r="J241" s="40"/>
      <c r="K241" s="40"/>
      <c r="L241" s="44"/>
      <c r="M241" s="237"/>
      <c r="N241" s="238"/>
      <c r="O241" s="91"/>
      <c r="P241" s="91"/>
      <c r="Q241" s="91"/>
      <c r="R241" s="91"/>
      <c r="S241" s="91"/>
      <c r="T241" s="92"/>
      <c r="U241" s="38"/>
      <c r="V241" s="38"/>
      <c r="W241" s="38"/>
      <c r="X241" s="38"/>
      <c r="Y241" s="38"/>
      <c r="Z241" s="38"/>
      <c r="AA241" s="38"/>
      <c r="AB241" s="38"/>
      <c r="AC241" s="38"/>
      <c r="AD241" s="38"/>
      <c r="AE241" s="38"/>
      <c r="AT241" s="17" t="s">
        <v>262</v>
      </c>
      <c r="AU241" s="17" t="s">
        <v>84</v>
      </c>
    </row>
    <row r="242" s="13" customFormat="1">
      <c r="A242" s="13"/>
      <c r="B242" s="253"/>
      <c r="C242" s="254"/>
      <c r="D242" s="234" t="s">
        <v>276</v>
      </c>
      <c r="E242" s="255" t="s">
        <v>1</v>
      </c>
      <c r="F242" s="256" t="s">
        <v>4502</v>
      </c>
      <c r="G242" s="254"/>
      <c r="H242" s="255" t="s">
        <v>1</v>
      </c>
      <c r="I242" s="257"/>
      <c r="J242" s="254"/>
      <c r="K242" s="254"/>
      <c r="L242" s="258"/>
      <c r="M242" s="259"/>
      <c r="N242" s="260"/>
      <c r="O242" s="260"/>
      <c r="P242" s="260"/>
      <c r="Q242" s="260"/>
      <c r="R242" s="260"/>
      <c r="S242" s="260"/>
      <c r="T242" s="261"/>
      <c r="U242" s="13"/>
      <c r="V242" s="13"/>
      <c r="W242" s="13"/>
      <c r="X242" s="13"/>
      <c r="Y242" s="13"/>
      <c r="Z242" s="13"/>
      <c r="AA242" s="13"/>
      <c r="AB242" s="13"/>
      <c r="AC242" s="13"/>
      <c r="AD242" s="13"/>
      <c r="AE242" s="13"/>
      <c r="AT242" s="262" t="s">
        <v>276</v>
      </c>
      <c r="AU242" s="262" t="s">
        <v>84</v>
      </c>
      <c r="AV242" s="13" t="s">
        <v>84</v>
      </c>
      <c r="AW242" s="13" t="s">
        <v>32</v>
      </c>
      <c r="AX242" s="13" t="s">
        <v>76</v>
      </c>
      <c r="AY242" s="262" t="s">
        <v>251</v>
      </c>
    </row>
    <row r="243" s="12" customFormat="1">
      <c r="A243" s="12"/>
      <c r="B243" s="242"/>
      <c r="C243" s="243"/>
      <c r="D243" s="234" t="s">
        <v>276</v>
      </c>
      <c r="E243" s="244" t="s">
        <v>3720</v>
      </c>
      <c r="F243" s="245" t="s">
        <v>4500</v>
      </c>
      <c r="G243" s="243"/>
      <c r="H243" s="246">
        <v>12.19</v>
      </c>
      <c r="I243" s="247"/>
      <c r="J243" s="243"/>
      <c r="K243" s="243"/>
      <c r="L243" s="248"/>
      <c r="M243" s="249"/>
      <c r="N243" s="250"/>
      <c r="O243" s="250"/>
      <c r="P243" s="250"/>
      <c r="Q243" s="250"/>
      <c r="R243" s="250"/>
      <c r="S243" s="250"/>
      <c r="T243" s="251"/>
      <c r="U243" s="12"/>
      <c r="V243" s="12"/>
      <c r="W243" s="12"/>
      <c r="X243" s="12"/>
      <c r="Y243" s="12"/>
      <c r="Z243" s="12"/>
      <c r="AA243" s="12"/>
      <c r="AB243" s="12"/>
      <c r="AC243" s="12"/>
      <c r="AD243" s="12"/>
      <c r="AE243" s="12"/>
      <c r="AT243" s="252" t="s">
        <v>276</v>
      </c>
      <c r="AU243" s="252" t="s">
        <v>84</v>
      </c>
      <c r="AV243" s="12" t="s">
        <v>86</v>
      </c>
      <c r="AW243" s="12" t="s">
        <v>32</v>
      </c>
      <c r="AX243" s="12" t="s">
        <v>84</v>
      </c>
      <c r="AY243" s="252" t="s">
        <v>251</v>
      </c>
    </row>
    <row r="244" s="2" customFormat="1" ht="24.15" customHeight="1">
      <c r="A244" s="38"/>
      <c r="B244" s="39"/>
      <c r="C244" s="220" t="s">
        <v>392</v>
      </c>
      <c r="D244" s="220" t="s">
        <v>255</v>
      </c>
      <c r="E244" s="221" t="s">
        <v>4503</v>
      </c>
      <c r="F244" s="222" t="s">
        <v>4504</v>
      </c>
      <c r="G244" s="223" t="s">
        <v>3900</v>
      </c>
      <c r="H244" s="224">
        <v>350</v>
      </c>
      <c r="I244" s="225"/>
      <c r="J244" s="226">
        <f>ROUND(I244*H244,2)</f>
        <v>0</v>
      </c>
      <c r="K244" s="227"/>
      <c r="L244" s="44"/>
      <c r="M244" s="228" t="s">
        <v>1</v>
      </c>
      <c r="N244" s="229" t="s">
        <v>41</v>
      </c>
      <c r="O244" s="91"/>
      <c r="P244" s="230">
        <f>O244*H244</f>
        <v>0</v>
      </c>
      <c r="Q244" s="230">
        <v>0.010619999999999999</v>
      </c>
      <c r="R244" s="230">
        <f>Q244*H244</f>
        <v>3.7169999999999996</v>
      </c>
      <c r="S244" s="230">
        <v>0</v>
      </c>
      <c r="T244" s="231">
        <f>S244*H244</f>
        <v>0</v>
      </c>
      <c r="U244" s="38"/>
      <c r="V244" s="38"/>
      <c r="W244" s="38"/>
      <c r="X244" s="38"/>
      <c r="Y244" s="38"/>
      <c r="Z244" s="38"/>
      <c r="AA244" s="38"/>
      <c r="AB244" s="38"/>
      <c r="AC244" s="38"/>
      <c r="AD244" s="38"/>
      <c r="AE244" s="38"/>
      <c r="AR244" s="232" t="s">
        <v>254</v>
      </c>
      <c r="AT244" s="232" t="s">
        <v>255</v>
      </c>
      <c r="AU244" s="232" t="s">
        <v>84</v>
      </c>
      <c r="AY244" s="17" t="s">
        <v>251</v>
      </c>
      <c r="BE244" s="233">
        <f>IF(N244="základní",J244,0)</f>
        <v>0</v>
      </c>
      <c r="BF244" s="233">
        <f>IF(N244="snížená",J244,0)</f>
        <v>0</v>
      </c>
      <c r="BG244" s="233">
        <f>IF(N244="zákl. přenesená",J244,0)</f>
        <v>0</v>
      </c>
      <c r="BH244" s="233">
        <f>IF(N244="sníž. přenesená",J244,0)</f>
        <v>0</v>
      </c>
      <c r="BI244" s="233">
        <f>IF(N244="nulová",J244,0)</f>
        <v>0</v>
      </c>
      <c r="BJ244" s="17" t="s">
        <v>84</v>
      </c>
      <c r="BK244" s="233">
        <f>ROUND(I244*H244,2)</f>
        <v>0</v>
      </c>
      <c r="BL244" s="17" t="s">
        <v>254</v>
      </c>
      <c r="BM244" s="232" t="s">
        <v>4505</v>
      </c>
    </row>
    <row r="245" s="2" customFormat="1">
      <c r="A245" s="38"/>
      <c r="B245" s="39"/>
      <c r="C245" s="40"/>
      <c r="D245" s="234" t="s">
        <v>260</v>
      </c>
      <c r="E245" s="40"/>
      <c r="F245" s="235" t="s">
        <v>4506</v>
      </c>
      <c r="G245" s="40"/>
      <c r="H245" s="40"/>
      <c r="I245" s="236"/>
      <c r="J245" s="40"/>
      <c r="K245" s="40"/>
      <c r="L245" s="44"/>
      <c r="M245" s="237"/>
      <c r="N245" s="238"/>
      <c r="O245" s="91"/>
      <c r="P245" s="91"/>
      <c r="Q245" s="91"/>
      <c r="R245" s="91"/>
      <c r="S245" s="91"/>
      <c r="T245" s="92"/>
      <c r="U245" s="38"/>
      <c r="V245" s="38"/>
      <c r="W245" s="38"/>
      <c r="X245" s="38"/>
      <c r="Y245" s="38"/>
      <c r="Z245" s="38"/>
      <c r="AA245" s="38"/>
      <c r="AB245" s="38"/>
      <c r="AC245" s="38"/>
      <c r="AD245" s="38"/>
      <c r="AE245" s="38"/>
      <c r="AT245" s="17" t="s">
        <v>260</v>
      </c>
      <c r="AU245" s="17" t="s">
        <v>84</v>
      </c>
    </row>
    <row r="246" s="2" customFormat="1">
      <c r="A246" s="38"/>
      <c r="B246" s="39"/>
      <c r="C246" s="40"/>
      <c r="D246" s="240" t="s">
        <v>274</v>
      </c>
      <c r="E246" s="40"/>
      <c r="F246" s="241" t="s">
        <v>4507</v>
      </c>
      <c r="G246" s="40"/>
      <c r="H246" s="40"/>
      <c r="I246" s="236"/>
      <c r="J246" s="40"/>
      <c r="K246" s="40"/>
      <c r="L246" s="44"/>
      <c r="M246" s="237"/>
      <c r="N246" s="238"/>
      <c r="O246" s="91"/>
      <c r="P246" s="91"/>
      <c r="Q246" s="91"/>
      <c r="R246" s="91"/>
      <c r="S246" s="91"/>
      <c r="T246" s="92"/>
      <c r="U246" s="38"/>
      <c r="V246" s="38"/>
      <c r="W246" s="38"/>
      <c r="X246" s="38"/>
      <c r="Y246" s="38"/>
      <c r="Z246" s="38"/>
      <c r="AA246" s="38"/>
      <c r="AB246" s="38"/>
      <c r="AC246" s="38"/>
      <c r="AD246" s="38"/>
      <c r="AE246" s="38"/>
      <c r="AT246" s="17" t="s">
        <v>274</v>
      </c>
      <c r="AU246" s="17" t="s">
        <v>84</v>
      </c>
    </row>
    <row r="247" s="13" customFormat="1">
      <c r="A247" s="13"/>
      <c r="B247" s="253"/>
      <c r="C247" s="254"/>
      <c r="D247" s="234" t="s">
        <v>276</v>
      </c>
      <c r="E247" s="255" t="s">
        <v>1</v>
      </c>
      <c r="F247" s="256" t="s">
        <v>4458</v>
      </c>
      <c r="G247" s="254"/>
      <c r="H247" s="255" t="s">
        <v>1</v>
      </c>
      <c r="I247" s="257"/>
      <c r="J247" s="254"/>
      <c r="K247" s="254"/>
      <c r="L247" s="258"/>
      <c r="M247" s="259"/>
      <c r="N247" s="260"/>
      <c r="O247" s="260"/>
      <c r="P247" s="260"/>
      <c r="Q247" s="260"/>
      <c r="R247" s="260"/>
      <c r="S247" s="260"/>
      <c r="T247" s="261"/>
      <c r="U247" s="13"/>
      <c r="V247" s="13"/>
      <c r="W247" s="13"/>
      <c r="X247" s="13"/>
      <c r="Y247" s="13"/>
      <c r="Z247" s="13"/>
      <c r="AA247" s="13"/>
      <c r="AB247" s="13"/>
      <c r="AC247" s="13"/>
      <c r="AD247" s="13"/>
      <c r="AE247" s="13"/>
      <c r="AT247" s="262" t="s">
        <v>276</v>
      </c>
      <c r="AU247" s="262" t="s">
        <v>84</v>
      </c>
      <c r="AV247" s="13" t="s">
        <v>84</v>
      </c>
      <c r="AW247" s="13" t="s">
        <v>32</v>
      </c>
      <c r="AX247" s="13" t="s">
        <v>76</v>
      </c>
      <c r="AY247" s="262" t="s">
        <v>251</v>
      </c>
    </row>
    <row r="248" s="12" customFormat="1">
      <c r="A248" s="12"/>
      <c r="B248" s="242"/>
      <c r="C248" s="243"/>
      <c r="D248" s="234" t="s">
        <v>276</v>
      </c>
      <c r="E248" s="244" t="s">
        <v>4015</v>
      </c>
      <c r="F248" s="245" t="s">
        <v>4424</v>
      </c>
      <c r="G248" s="243"/>
      <c r="H248" s="246">
        <v>350</v>
      </c>
      <c r="I248" s="247"/>
      <c r="J248" s="243"/>
      <c r="K248" s="243"/>
      <c r="L248" s="248"/>
      <c r="M248" s="249"/>
      <c r="N248" s="250"/>
      <c r="O248" s="250"/>
      <c r="P248" s="250"/>
      <c r="Q248" s="250"/>
      <c r="R248" s="250"/>
      <c r="S248" s="250"/>
      <c r="T248" s="251"/>
      <c r="U248" s="12"/>
      <c r="V248" s="12"/>
      <c r="W248" s="12"/>
      <c r="X248" s="12"/>
      <c r="Y248" s="12"/>
      <c r="Z248" s="12"/>
      <c r="AA248" s="12"/>
      <c r="AB248" s="12"/>
      <c r="AC248" s="12"/>
      <c r="AD248" s="12"/>
      <c r="AE248" s="12"/>
      <c r="AT248" s="252" t="s">
        <v>276</v>
      </c>
      <c r="AU248" s="252" t="s">
        <v>84</v>
      </c>
      <c r="AV248" s="12" t="s">
        <v>86</v>
      </c>
      <c r="AW248" s="12" t="s">
        <v>32</v>
      </c>
      <c r="AX248" s="12" t="s">
        <v>84</v>
      </c>
      <c r="AY248" s="252" t="s">
        <v>251</v>
      </c>
    </row>
    <row r="249" s="2" customFormat="1" ht="24.15" customHeight="1">
      <c r="A249" s="38"/>
      <c r="B249" s="39"/>
      <c r="C249" s="220" t="s">
        <v>397</v>
      </c>
      <c r="D249" s="220" t="s">
        <v>255</v>
      </c>
      <c r="E249" s="221" t="s">
        <v>4126</v>
      </c>
      <c r="F249" s="222" t="s">
        <v>4127</v>
      </c>
      <c r="G249" s="223" t="s">
        <v>3853</v>
      </c>
      <c r="H249" s="224">
        <v>306.89999999999998</v>
      </c>
      <c r="I249" s="225"/>
      <c r="J249" s="226">
        <f>ROUND(I249*H249,2)</f>
        <v>0</v>
      </c>
      <c r="K249" s="227"/>
      <c r="L249" s="44"/>
      <c r="M249" s="228" t="s">
        <v>1</v>
      </c>
      <c r="N249" s="229" t="s">
        <v>41</v>
      </c>
      <c r="O249" s="91"/>
      <c r="P249" s="230">
        <f>O249*H249</f>
        <v>0</v>
      </c>
      <c r="Q249" s="230">
        <v>2.21</v>
      </c>
      <c r="R249" s="230">
        <f>Q249*H249</f>
        <v>678.24899999999991</v>
      </c>
      <c r="S249" s="230">
        <v>0</v>
      </c>
      <c r="T249" s="231">
        <f>S249*H249</f>
        <v>0</v>
      </c>
      <c r="U249" s="38"/>
      <c r="V249" s="38"/>
      <c r="W249" s="38"/>
      <c r="X249" s="38"/>
      <c r="Y249" s="38"/>
      <c r="Z249" s="38"/>
      <c r="AA249" s="38"/>
      <c r="AB249" s="38"/>
      <c r="AC249" s="38"/>
      <c r="AD249" s="38"/>
      <c r="AE249" s="38"/>
      <c r="AR249" s="232" t="s">
        <v>254</v>
      </c>
      <c r="AT249" s="232" t="s">
        <v>255</v>
      </c>
      <c r="AU249" s="232" t="s">
        <v>84</v>
      </c>
      <c r="AY249" s="17" t="s">
        <v>251</v>
      </c>
      <c r="BE249" s="233">
        <f>IF(N249="základní",J249,0)</f>
        <v>0</v>
      </c>
      <c r="BF249" s="233">
        <f>IF(N249="snížená",J249,0)</f>
        <v>0</v>
      </c>
      <c r="BG249" s="233">
        <f>IF(N249="zákl. přenesená",J249,0)</f>
        <v>0</v>
      </c>
      <c r="BH249" s="233">
        <f>IF(N249="sníž. přenesená",J249,0)</f>
        <v>0</v>
      </c>
      <c r="BI249" s="233">
        <f>IF(N249="nulová",J249,0)</f>
        <v>0</v>
      </c>
      <c r="BJ249" s="17" t="s">
        <v>84</v>
      </c>
      <c r="BK249" s="233">
        <f>ROUND(I249*H249,2)</f>
        <v>0</v>
      </c>
      <c r="BL249" s="17" t="s">
        <v>254</v>
      </c>
      <c r="BM249" s="232" t="s">
        <v>4508</v>
      </c>
    </row>
    <row r="250" s="2" customFormat="1">
      <c r="A250" s="38"/>
      <c r="B250" s="39"/>
      <c r="C250" s="40"/>
      <c r="D250" s="234" t="s">
        <v>260</v>
      </c>
      <c r="E250" s="40"/>
      <c r="F250" s="235" t="s">
        <v>4129</v>
      </c>
      <c r="G250" s="40"/>
      <c r="H250" s="40"/>
      <c r="I250" s="236"/>
      <c r="J250" s="40"/>
      <c r="K250" s="40"/>
      <c r="L250" s="44"/>
      <c r="M250" s="237"/>
      <c r="N250" s="238"/>
      <c r="O250" s="91"/>
      <c r="P250" s="91"/>
      <c r="Q250" s="91"/>
      <c r="R250" s="91"/>
      <c r="S250" s="91"/>
      <c r="T250" s="92"/>
      <c r="U250" s="38"/>
      <c r="V250" s="38"/>
      <c r="W250" s="38"/>
      <c r="X250" s="38"/>
      <c r="Y250" s="38"/>
      <c r="Z250" s="38"/>
      <c r="AA250" s="38"/>
      <c r="AB250" s="38"/>
      <c r="AC250" s="38"/>
      <c r="AD250" s="38"/>
      <c r="AE250" s="38"/>
      <c r="AT250" s="17" t="s">
        <v>260</v>
      </c>
      <c r="AU250" s="17" t="s">
        <v>84</v>
      </c>
    </row>
    <row r="251" s="2" customFormat="1">
      <c r="A251" s="38"/>
      <c r="B251" s="39"/>
      <c r="C251" s="40"/>
      <c r="D251" s="240" t="s">
        <v>274</v>
      </c>
      <c r="E251" s="40"/>
      <c r="F251" s="241" t="s">
        <v>4130</v>
      </c>
      <c r="G251" s="40"/>
      <c r="H251" s="40"/>
      <c r="I251" s="236"/>
      <c r="J251" s="40"/>
      <c r="K251" s="40"/>
      <c r="L251" s="44"/>
      <c r="M251" s="237"/>
      <c r="N251" s="238"/>
      <c r="O251" s="91"/>
      <c r="P251" s="91"/>
      <c r="Q251" s="91"/>
      <c r="R251" s="91"/>
      <c r="S251" s="91"/>
      <c r="T251" s="92"/>
      <c r="U251" s="38"/>
      <c r="V251" s="38"/>
      <c r="W251" s="38"/>
      <c r="X251" s="38"/>
      <c r="Y251" s="38"/>
      <c r="Z251" s="38"/>
      <c r="AA251" s="38"/>
      <c r="AB251" s="38"/>
      <c r="AC251" s="38"/>
      <c r="AD251" s="38"/>
      <c r="AE251" s="38"/>
      <c r="AT251" s="17" t="s">
        <v>274</v>
      </c>
      <c r="AU251" s="17" t="s">
        <v>84</v>
      </c>
    </row>
    <row r="252" s="13" customFormat="1">
      <c r="A252" s="13"/>
      <c r="B252" s="253"/>
      <c r="C252" s="254"/>
      <c r="D252" s="234" t="s">
        <v>276</v>
      </c>
      <c r="E252" s="255" t="s">
        <v>1</v>
      </c>
      <c r="F252" s="256" t="s">
        <v>4509</v>
      </c>
      <c r="G252" s="254"/>
      <c r="H252" s="255" t="s">
        <v>1</v>
      </c>
      <c r="I252" s="257"/>
      <c r="J252" s="254"/>
      <c r="K252" s="254"/>
      <c r="L252" s="258"/>
      <c r="M252" s="259"/>
      <c r="N252" s="260"/>
      <c r="O252" s="260"/>
      <c r="P252" s="260"/>
      <c r="Q252" s="260"/>
      <c r="R252" s="260"/>
      <c r="S252" s="260"/>
      <c r="T252" s="261"/>
      <c r="U252" s="13"/>
      <c r="V252" s="13"/>
      <c r="W252" s="13"/>
      <c r="X252" s="13"/>
      <c r="Y252" s="13"/>
      <c r="Z252" s="13"/>
      <c r="AA252" s="13"/>
      <c r="AB252" s="13"/>
      <c r="AC252" s="13"/>
      <c r="AD252" s="13"/>
      <c r="AE252" s="13"/>
      <c r="AT252" s="262" t="s">
        <v>276</v>
      </c>
      <c r="AU252" s="262" t="s">
        <v>84</v>
      </c>
      <c r="AV252" s="13" t="s">
        <v>84</v>
      </c>
      <c r="AW252" s="13" t="s">
        <v>32</v>
      </c>
      <c r="AX252" s="13" t="s">
        <v>76</v>
      </c>
      <c r="AY252" s="262" t="s">
        <v>251</v>
      </c>
    </row>
    <row r="253" s="12" customFormat="1">
      <c r="A253" s="12"/>
      <c r="B253" s="242"/>
      <c r="C253" s="243"/>
      <c r="D253" s="234" t="s">
        <v>276</v>
      </c>
      <c r="E253" s="244" t="s">
        <v>4510</v>
      </c>
      <c r="F253" s="245" t="s">
        <v>4511</v>
      </c>
      <c r="G253" s="243"/>
      <c r="H253" s="246">
        <v>201.90000000000001</v>
      </c>
      <c r="I253" s="247"/>
      <c r="J253" s="243"/>
      <c r="K253" s="243"/>
      <c r="L253" s="248"/>
      <c r="M253" s="249"/>
      <c r="N253" s="250"/>
      <c r="O253" s="250"/>
      <c r="P253" s="250"/>
      <c r="Q253" s="250"/>
      <c r="R253" s="250"/>
      <c r="S253" s="250"/>
      <c r="T253" s="251"/>
      <c r="U253" s="12"/>
      <c r="V253" s="12"/>
      <c r="W253" s="12"/>
      <c r="X253" s="12"/>
      <c r="Y253" s="12"/>
      <c r="Z253" s="12"/>
      <c r="AA253" s="12"/>
      <c r="AB253" s="12"/>
      <c r="AC253" s="12"/>
      <c r="AD253" s="12"/>
      <c r="AE253" s="12"/>
      <c r="AT253" s="252" t="s">
        <v>276</v>
      </c>
      <c r="AU253" s="252" t="s">
        <v>84</v>
      </c>
      <c r="AV253" s="12" t="s">
        <v>86</v>
      </c>
      <c r="AW253" s="12" t="s">
        <v>32</v>
      </c>
      <c r="AX253" s="12" t="s">
        <v>76</v>
      </c>
      <c r="AY253" s="252" t="s">
        <v>251</v>
      </c>
    </row>
    <row r="254" s="13" customFormat="1">
      <c r="A254" s="13"/>
      <c r="B254" s="253"/>
      <c r="C254" s="254"/>
      <c r="D254" s="234" t="s">
        <v>276</v>
      </c>
      <c r="E254" s="255" t="s">
        <v>1</v>
      </c>
      <c r="F254" s="256" t="s">
        <v>4512</v>
      </c>
      <c r="G254" s="254"/>
      <c r="H254" s="255" t="s">
        <v>1</v>
      </c>
      <c r="I254" s="257"/>
      <c r="J254" s="254"/>
      <c r="K254" s="254"/>
      <c r="L254" s="258"/>
      <c r="M254" s="259"/>
      <c r="N254" s="260"/>
      <c r="O254" s="260"/>
      <c r="P254" s="260"/>
      <c r="Q254" s="260"/>
      <c r="R254" s="260"/>
      <c r="S254" s="260"/>
      <c r="T254" s="261"/>
      <c r="U254" s="13"/>
      <c r="V254" s="13"/>
      <c r="W254" s="13"/>
      <c r="X254" s="13"/>
      <c r="Y254" s="13"/>
      <c r="Z254" s="13"/>
      <c r="AA254" s="13"/>
      <c r="AB254" s="13"/>
      <c r="AC254" s="13"/>
      <c r="AD254" s="13"/>
      <c r="AE254" s="13"/>
      <c r="AT254" s="262" t="s">
        <v>276</v>
      </c>
      <c r="AU254" s="262" t="s">
        <v>84</v>
      </c>
      <c r="AV254" s="13" t="s">
        <v>84</v>
      </c>
      <c r="AW254" s="13" t="s">
        <v>32</v>
      </c>
      <c r="AX254" s="13" t="s">
        <v>76</v>
      </c>
      <c r="AY254" s="262" t="s">
        <v>251</v>
      </c>
    </row>
    <row r="255" s="12" customFormat="1">
      <c r="A255" s="12"/>
      <c r="B255" s="242"/>
      <c r="C255" s="243"/>
      <c r="D255" s="234" t="s">
        <v>276</v>
      </c>
      <c r="E255" s="244" t="s">
        <v>4423</v>
      </c>
      <c r="F255" s="245" t="s">
        <v>4513</v>
      </c>
      <c r="G255" s="243"/>
      <c r="H255" s="246">
        <v>105</v>
      </c>
      <c r="I255" s="247"/>
      <c r="J255" s="243"/>
      <c r="K255" s="243"/>
      <c r="L255" s="248"/>
      <c r="M255" s="249"/>
      <c r="N255" s="250"/>
      <c r="O255" s="250"/>
      <c r="P255" s="250"/>
      <c r="Q255" s="250"/>
      <c r="R255" s="250"/>
      <c r="S255" s="250"/>
      <c r="T255" s="251"/>
      <c r="U255" s="12"/>
      <c r="V255" s="12"/>
      <c r="W255" s="12"/>
      <c r="X255" s="12"/>
      <c r="Y255" s="12"/>
      <c r="Z255" s="12"/>
      <c r="AA255" s="12"/>
      <c r="AB255" s="12"/>
      <c r="AC255" s="12"/>
      <c r="AD255" s="12"/>
      <c r="AE255" s="12"/>
      <c r="AT255" s="252" t="s">
        <v>276</v>
      </c>
      <c r="AU255" s="252" t="s">
        <v>84</v>
      </c>
      <c r="AV255" s="12" t="s">
        <v>86</v>
      </c>
      <c r="AW255" s="12" t="s">
        <v>32</v>
      </c>
      <c r="AX255" s="12" t="s">
        <v>76</v>
      </c>
      <c r="AY255" s="252" t="s">
        <v>251</v>
      </c>
    </row>
    <row r="256" s="12" customFormat="1">
      <c r="A256" s="12"/>
      <c r="B256" s="242"/>
      <c r="C256" s="243"/>
      <c r="D256" s="234" t="s">
        <v>276</v>
      </c>
      <c r="E256" s="244" t="s">
        <v>4514</v>
      </c>
      <c r="F256" s="245" t="s">
        <v>4515</v>
      </c>
      <c r="G256" s="243"/>
      <c r="H256" s="246">
        <v>306.89999999999998</v>
      </c>
      <c r="I256" s="247"/>
      <c r="J256" s="243"/>
      <c r="K256" s="243"/>
      <c r="L256" s="248"/>
      <c r="M256" s="249"/>
      <c r="N256" s="250"/>
      <c r="O256" s="250"/>
      <c r="P256" s="250"/>
      <c r="Q256" s="250"/>
      <c r="R256" s="250"/>
      <c r="S256" s="250"/>
      <c r="T256" s="251"/>
      <c r="U256" s="12"/>
      <c r="V256" s="12"/>
      <c r="W256" s="12"/>
      <c r="X256" s="12"/>
      <c r="Y256" s="12"/>
      <c r="Z256" s="12"/>
      <c r="AA256" s="12"/>
      <c r="AB256" s="12"/>
      <c r="AC256" s="12"/>
      <c r="AD256" s="12"/>
      <c r="AE256" s="12"/>
      <c r="AT256" s="252" t="s">
        <v>276</v>
      </c>
      <c r="AU256" s="252" t="s">
        <v>84</v>
      </c>
      <c r="AV256" s="12" t="s">
        <v>86</v>
      </c>
      <c r="AW256" s="12" t="s">
        <v>32</v>
      </c>
      <c r="AX256" s="12" t="s">
        <v>84</v>
      </c>
      <c r="AY256" s="252" t="s">
        <v>251</v>
      </c>
    </row>
    <row r="257" s="2" customFormat="1" ht="24.15" customHeight="1">
      <c r="A257" s="38"/>
      <c r="B257" s="39"/>
      <c r="C257" s="220" t="s">
        <v>952</v>
      </c>
      <c r="D257" s="220" t="s">
        <v>255</v>
      </c>
      <c r="E257" s="221" t="s">
        <v>4134</v>
      </c>
      <c r="F257" s="222" t="s">
        <v>4135</v>
      </c>
      <c r="G257" s="223" t="s">
        <v>3900</v>
      </c>
      <c r="H257" s="224">
        <v>1023</v>
      </c>
      <c r="I257" s="225"/>
      <c r="J257" s="226">
        <f>ROUND(I257*H257,2)</f>
        <v>0</v>
      </c>
      <c r="K257" s="227"/>
      <c r="L257" s="44"/>
      <c r="M257" s="228" t="s">
        <v>1</v>
      </c>
      <c r="N257" s="229" t="s">
        <v>41</v>
      </c>
      <c r="O257" s="91"/>
      <c r="P257" s="230">
        <f>O257*H257</f>
        <v>0</v>
      </c>
      <c r="Q257" s="230">
        <v>0.23000000000000001</v>
      </c>
      <c r="R257" s="230">
        <f>Q257*H257</f>
        <v>235.29000000000002</v>
      </c>
      <c r="S257" s="230">
        <v>0</v>
      </c>
      <c r="T257" s="231">
        <f>S257*H257</f>
        <v>0</v>
      </c>
      <c r="U257" s="38"/>
      <c r="V257" s="38"/>
      <c r="W257" s="38"/>
      <c r="X257" s="38"/>
      <c r="Y257" s="38"/>
      <c r="Z257" s="38"/>
      <c r="AA257" s="38"/>
      <c r="AB257" s="38"/>
      <c r="AC257" s="38"/>
      <c r="AD257" s="38"/>
      <c r="AE257" s="38"/>
      <c r="AR257" s="232" t="s">
        <v>254</v>
      </c>
      <c r="AT257" s="232" t="s">
        <v>255</v>
      </c>
      <c r="AU257" s="232" t="s">
        <v>84</v>
      </c>
      <c r="AY257" s="17" t="s">
        <v>251</v>
      </c>
      <c r="BE257" s="233">
        <f>IF(N257="základní",J257,0)</f>
        <v>0</v>
      </c>
      <c r="BF257" s="233">
        <f>IF(N257="snížená",J257,0)</f>
        <v>0</v>
      </c>
      <c r="BG257" s="233">
        <f>IF(N257="zákl. přenesená",J257,0)</f>
        <v>0</v>
      </c>
      <c r="BH257" s="233">
        <f>IF(N257="sníž. přenesená",J257,0)</f>
        <v>0</v>
      </c>
      <c r="BI257" s="233">
        <f>IF(N257="nulová",J257,0)</f>
        <v>0</v>
      </c>
      <c r="BJ257" s="17" t="s">
        <v>84</v>
      </c>
      <c r="BK257" s="233">
        <f>ROUND(I257*H257,2)</f>
        <v>0</v>
      </c>
      <c r="BL257" s="17" t="s">
        <v>254</v>
      </c>
      <c r="BM257" s="232" t="s">
        <v>4516</v>
      </c>
    </row>
    <row r="258" s="2" customFormat="1">
      <c r="A258" s="38"/>
      <c r="B258" s="39"/>
      <c r="C258" s="40"/>
      <c r="D258" s="234" t="s">
        <v>260</v>
      </c>
      <c r="E258" s="40"/>
      <c r="F258" s="235" t="s">
        <v>4137</v>
      </c>
      <c r="G258" s="40"/>
      <c r="H258" s="40"/>
      <c r="I258" s="236"/>
      <c r="J258" s="40"/>
      <c r="K258" s="40"/>
      <c r="L258" s="44"/>
      <c r="M258" s="237"/>
      <c r="N258" s="238"/>
      <c r="O258" s="91"/>
      <c r="P258" s="91"/>
      <c r="Q258" s="91"/>
      <c r="R258" s="91"/>
      <c r="S258" s="91"/>
      <c r="T258" s="92"/>
      <c r="U258" s="38"/>
      <c r="V258" s="38"/>
      <c r="W258" s="38"/>
      <c r="X258" s="38"/>
      <c r="Y258" s="38"/>
      <c r="Z258" s="38"/>
      <c r="AA258" s="38"/>
      <c r="AB258" s="38"/>
      <c r="AC258" s="38"/>
      <c r="AD258" s="38"/>
      <c r="AE258" s="38"/>
      <c r="AT258" s="17" t="s">
        <v>260</v>
      </c>
      <c r="AU258" s="17" t="s">
        <v>84</v>
      </c>
    </row>
    <row r="259" s="2" customFormat="1">
      <c r="A259" s="38"/>
      <c r="B259" s="39"/>
      <c r="C259" s="40"/>
      <c r="D259" s="240" t="s">
        <v>274</v>
      </c>
      <c r="E259" s="40"/>
      <c r="F259" s="241" t="s">
        <v>4138</v>
      </c>
      <c r="G259" s="40"/>
      <c r="H259" s="40"/>
      <c r="I259" s="236"/>
      <c r="J259" s="40"/>
      <c r="K259" s="40"/>
      <c r="L259" s="44"/>
      <c r="M259" s="237"/>
      <c r="N259" s="238"/>
      <c r="O259" s="91"/>
      <c r="P259" s="91"/>
      <c r="Q259" s="91"/>
      <c r="R259" s="91"/>
      <c r="S259" s="91"/>
      <c r="T259" s="92"/>
      <c r="U259" s="38"/>
      <c r="V259" s="38"/>
      <c r="W259" s="38"/>
      <c r="X259" s="38"/>
      <c r="Y259" s="38"/>
      <c r="Z259" s="38"/>
      <c r="AA259" s="38"/>
      <c r="AB259" s="38"/>
      <c r="AC259" s="38"/>
      <c r="AD259" s="38"/>
      <c r="AE259" s="38"/>
      <c r="AT259" s="17" t="s">
        <v>274</v>
      </c>
      <c r="AU259" s="17" t="s">
        <v>84</v>
      </c>
    </row>
    <row r="260" s="13" customFormat="1">
      <c r="A260" s="13"/>
      <c r="B260" s="253"/>
      <c r="C260" s="254"/>
      <c r="D260" s="234" t="s">
        <v>276</v>
      </c>
      <c r="E260" s="255" t="s">
        <v>1</v>
      </c>
      <c r="F260" s="256" t="s">
        <v>4509</v>
      </c>
      <c r="G260" s="254"/>
      <c r="H260" s="255" t="s">
        <v>1</v>
      </c>
      <c r="I260" s="257"/>
      <c r="J260" s="254"/>
      <c r="K260" s="254"/>
      <c r="L260" s="258"/>
      <c r="M260" s="259"/>
      <c r="N260" s="260"/>
      <c r="O260" s="260"/>
      <c r="P260" s="260"/>
      <c r="Q260" s="260"/>
      <c r="R260" s="260"/>
      <c r="S260" s="260"/>
      <c r="T260" s="261"/>
      <c r="U260" s="13"/>
      <c r="V260" s="13"/>
      <c r="W260" s="13"/>
      <c r="X260" s="13"/>
      <c r="Y260" s="13"/>
      <c r="Z260" s="13"/>
      <c r="AA260" s="13"/>
      <c r="AB260" s="13"/>
      <c r="AC260" s="13"/>
      <c r="AD260" s="13"/>
      <c r="AE260" s="13"/>
      <c r="AT260" s="262" t="s">
        <v>276</v>
      </c>
      <c r="AU260" s="262" t="s">
        <v>84</v>
      </c>
      <c r="AV260" s="13" t="s">
        <v>84</v>
      </c>
      <c r="AW260" s="13" t="s">
        <v>32</v>
      </c>
      <c r="AX260" s="13" t="s">
        <v>76</v>
      </c>
      <c r="AY260" s="262" t="s">
        <v>251</v>
      </c>
    </row>
    <row r="261" s="12" customFormat="1">
      <c r="A261" s="12"/>
      <c r="B261" s="242"/>
      <c r="C261" s="243"/>
      <c r="D261" s="234" t="s">
        <v>276</v>
      </c>
      <c r="E261" s="244" t="s">
        <v>4027</v>
      </c>
      <c r="F261" s="245" t="s">
        <v>4517</v>
      </c>
      <c r="G261" s="243"/>
      <c r="H261" s="246">
        <v>673</v>
      </c>
      <c r="I261" s="247"/>
      <c r="J261" s="243"/>
      <c r="K261" s="243"/>
      <c r="L261" s="248"/>
      <c r="M261" s="249"/>
      <c r="N261" s="250"/>
      <c r="O261" s="250"/>
      <c r="P261" s="250"/>
      <c r="Q261" s="250"/>
      <c r="R261" s="250"/>
      <c r="S261" s="250"/>
      <c r="T261" s="251"/>
      <c r="U261" s="12"/>
      <c r="V261" s="12"/>
      <c r="W261" s="12"/>
      <c r="X261" s="12"/>
      <c r="Y261" s="12"/>
      <c r="Z261" s="12"/>
      <c r="AA261" s="12"/>
      <c r="AB261" s="12"/>
      <c r="AC261" s="12"/>
      <c r="AD261" s="12"/>
      <c r="AE261" s="12"/>
      <c r="AT261" s="252" t="s">
        <v>276</v>
      </c>
      <c r="AU261" s="252" t="s">
        <v>84</v>
      </c>
      <c r="AV261" s="12" t="s">
        <v>86</v>
      </c>
      <c r="AW261" s="12" t="s">
        <v>32</v>
      </c>
      <c r="AX261" s="12" t="s">
        <v>76</v>
      </c>
      <c r="AY261" s="252" t="s">
        <v>251</v>
      </c>
    </row>
    <row r="262" s="13" customFormat="1">
      <c r="A262" s="13"/>
      <c r="B262" s="253"/>
      <c r="C262" s="254"/>
      <c r="D262" s="234" t="s">
        <v>276</v>
      </c>
      <c r="E262" s="255" t="s">
        <v>1</v>
      </c>
      <c r="F262" s="256" t="s">
        <v>4512</v>
      </c>
      <c r="G262" s="254"/>
      <c r="H262" s="255" t="s">
        <v>1</v>
      </c>
      <c r="I262" s="257"/>
      <c r="J262" s="254"/>
      <c r="K262" s="254"/>
      <c r="L262" s="258"/>
      <c r="M262" s="259"/>
      <c r="N262" s="260"/>
      <c r="O262" s="260"/>
      <c r="P262" s="260"/>
      <c r="Q262" s="260"/>
      <c r="R262" s="260"/>
      <c r="S262" s="260"/>
      <c r="T262" s="261"/>
      <c r="U262" s="13"/>
      <c r="V262" s="13"/>
      <c r="W262" s="13"/>
      <c r="X262" s="13"/>
      <c r="Y262" s="13"/>
      <c r="Z262" s="13"/>
      <c r="AA262" s="13"/>
      <c r="AB262" s="13"/>
      <c r="AC262" s="13"/>
      <c r="AD262" s="13"/>
      <c r="AE262" s="13"/>
      <c r="AT262" s="262" t="s">
        <v>276</v>
      </c>
      <c r="AU262" s="262" t="s">
        <v>84</v>
      </c>
      <c r="AV262" s="13" t="s">
        <v>84</v>
      </c>
      <c r="AW262" s="13" t="s">
        <v>32</v>
      </c>
      <c r="AX262" s="13" t="s">
        <v>76</v>
      </c>
      <c r="AY262" s="262" t="s">
        <v>251</v>
      </c>
    </row>
    <row r="263" s="12" customFormat="1">
      <c r="A263" s="12"/>
      <c r="B263" s="242"/>
      <c r="C263" s="243"/>
      <c r="D263" s="234" t="s">
        <v>276</v>
      </c>
      <c r="E263" s="244" t="s">
        <v>3736</v>
      </c>
      <c r="F263" s="245" t="s">
        <v>4424</v>
      </c>
      <c r="G263" s="243"/>
      <c r="H263" s="246">
        <v>350</v>
      </c>
      <c r="I263" s="247"/>
      <c r="J263" s="243"/>
      <c r="K263" s="243"/>
      <c r="L263" s="248"/>
      <c r="M263" s="249"/>
      <c r="N263" s="250"/>
      <c r="O263" s="250"/>
      <c r="P263" s="250"/>
      <c r="Q263" s="250"/>
      <c r="R263" s="250"/>
      <c r="S263" s="250"/>
      <c r="T263" s="251"/>
      <c r="U263" s="12"/>
      <c r="V263" s="12"/>
      <c r="W263" s="12"/>
      <c r="X263" s="12"/>
      <c r="Y263" s="12"/>
      <c r="Z263" s="12"/>
      <c r="AA263" s="12"/>
      <c r="AB263" s="12"/>
      <c r="AC263" s="12"/>
      <c r="AD263" s="12"/>
      <c r="AE263" s="12"/>
      <c r="AT263" s="252" t="s">
        <v>276</v>
      </c>
      <c r="AU263" s="252" t="s">
        <v>84</v>
      </c>
      <c r="AV263" s="12" t="s">
        <v>86</v>
      </c>
      <c r="AW263" s="12" t="s">
        <v>32</v>
      </c>
      <c r="AX263" s="12" t="s">
        <v>76</v>
      </c>
      <c r="AY263" s="252" t="s">
        <v>251</v>
      </c>
    </row>
    <row r="264" s="12" customFormat="1">
      <c r="A264" s="12"/>
      <c r="B264" s="242"/>
      <c r="C264" s="243"/>
      <c r="D264" s="234" t="s">
        <v>276</v>
      </c>
      <c r="E264" s="244" t="s">
        <v>4031</v>
      </c>
      <c r="F264" s="245" t="s">
        <v>4032</v>
      </c>
      <c r="G264" s="243"/>
      <c r="H264" s="246">
        <v>1023</v>
      </c>
      <c r="I264" s="247"/>
      <c r="J264" s="243"/>
      <c r="K264" s="243"/>
      <c r="L264" s="248"/>
      <c r="M264" s="249"/>
      <c r="N264" s="250"/>
      <c r="O264" s="250"/>
      <c r="P264" s="250"/>
      <c r="Q264" s="250"/>
      <c r="R264" s="250"/>
      <c r="S264" s="250"/>
      <c r="T264" s="251"/>
      <c r="U264" s="12"/>
      <c r="V264" s="12"/>
      <c r="W264" s="12"/>
      <c r="X264" s="12"/>
      <c r="Y264" s="12"/>
      <c r="Z264" s="12"/>
      <c r="AA264" s="12"/>
      <c r="AB264" s="12"/>
      <c r="AC264" s="12"/>
      <c r="AD264" s="12"/>
      <c r="AE264" s="12"/>
      <c r="AT264" s="252" t="s">
        <v>276</v>
      </c>
      <c r="AU264" s="252" t="s">
        <v>84</v>
      </c>
      <c r="AV264" s="12" t="s">
        <v>86</v>
      </c>
      <c r="AW264" s="12" t="s">
        <v>32</v>
      </c>
      <c r="AX264" s="12" t="s">
        <v>84</v>
      </c>
      <c r="AY264" s="252" t="s">
        <v>251</v>
      </c>
    </row>
    <row r="265" s="11" customFormat="1" ht="25.92" customHeight="1">
      <c r="A265" s="11"/>
      <c r="B265" s="206"/>
      <c r="C265" s="207"/>
      <c r="D265" s="208" t="s">
        <v>75</v>
      </c>
      <c r="E265" s="209" t="s">
        <v>2046</v>
      </c>
      <c r="F265" s="209" t="s">
        <v>2047</v>
      </c>
      <c r="G265" s="207"/>
      <c r="H265" s="207"/>
      <c r="I265" s="210"/>
      <c r="J265" s="211">
        <f>BK265</f>
        <v>0</v>
      </c>
      <c r="K265" s="207"/>
      <c r="L265" s="212"/>
      <c r="M265" s="213"/>
      <c r="N265" s="214"/>
      <c r="O265" s="214"/>
      <c r="P265" s="215">
        <f>SUM(P266:P276)</f>
        <v>0</v>
      </c>
      <c r="Q265" s="214"/>
      <c r="R265" s="215">
        <f>SUM(R266:R276)</f>
        <v>0.015000000000000001</v>
      </c>
      <c r="S265" s="214"/>
      <c r="T265" s="216">
        <f>SUM(T266:T276)</f>
        <v>0</v>
      </c>
      <c r="U265" s="11"/>
      <c r="V265" s="11"/>
      <c r="W265" s="11"/>
      <c r="X265" s="11"/>
      <c r="Y265" s="11"/>
      <c r="Z265" s="11"/>
      <c r="AA265" s="11"/>
      <c r="AB265" s="11"/>
      <c r="AC265" s="11"/>
      <c r="AD265" s="11"/>
      <c r="AE265" s="11"/>
      <c r="AR265" s="217" t="s">
        <v>269</v>
      </c>
      <c r="AT265" s="218" t="s">
        <v>75</v>
      </c>
      <c r="AU265" s="218" t="s">
        <v>76</v>
      </c>
      <c r="AY265" s="217" t="s">
        <v>251</v>
      </c>
      <c r="BK265" s="219">
        <f>SUM(BK266:BK276)</f>
        <v>0</v>
      </c>
    </row>
    <row r="266" s="2" customFormat="1" ht="24.15" customHeight="1">
      <c r="A266" s="38"/>
      <c r="B266" s="39"/>
      <c r="C266" s="220" t="s">
        <v>1052</v>
      </c>
      <c r="D266" s="220" t="s">
        <v>255</v>
      </c>
      <c r="E266" s="221" t="s">
        <v>4518</v>
      </c>
      <c r="F266" s="222" t="s">
        <v>4519</v>
      </c>
      <c r="G266" s="223" t="s">
        <v>3900</v>
      </c>
      <c r="H266" s="224">
        <v>500</v>
      </c>
      <c r="I266" s="225"/>
      <c r="J266" s="226">
        <f>ROUND(I266*H266,2)</f>
        <v>0</v>
      </c>
      <c r="K266" s="227"/>
      <c r="L266" s="44"/>
      <c r="M266" s="228" t="s">
        <v>1</v>
      </c>
      <c r="N266" s="229" t="s">
        <v>41</v>
      </c>
      <c r="O266" s="91"/>
      <c r="P266" s="230">
        <f>O266*H266</f>
        <v>0</v>
      </c>
      <c r="Q266" s="230">
        <v>0</v>
      </c>
      <c r="R266" s="230">
        <f>Q266*H266</f>
        <v>0</v>
      </c>
      <c r="S266" s="230">
        <v>0</v>
      </c>
      <c r="T266" s="231">
        <f>S266*H266</f>
        <v>0</v>
      </c>
      <c r="U266" s="38"/>
      <c r="V266" s="38"/>
      <c r="W266" s="38"/>
      <c r="X266" s="38"/>
      <c r="Y266" s="38"/>
      <c r="Z266" s="38"/>
      <c r="AA266" s="38"/>
      <c r="AB266" s="38"/>
      <c r="AC266" s="38"/>
      <c r="AD266" s="38"/>
      <c r="AE266" s="38"/>
      <c r="AR266" s="232" t="s">
        <v>1605</v>
      </c>
      <c r="AT266" s="232" t="s">
        <v>255</v>
      </c>
      <c r="AU266" s="232" t="s">
        <v>84</v>
      </c>
      <c r="AY266" s="17" t="s">
        <v>251</v>
      </c>
      <c r="BE266" s="233">
        <f>IF(N266="základní",J266,0)</f>
        <v>0</v>
      </c>
      <c r="BF266" s="233">
        <f>IF(N266="snížená",J266,0)</f>
        <v>0</v>
      </c>
      <c r="BG266" s="233">
        <f>IF(N266="zákl. přenesená",J266,0)</f>
        <v>0</v>
      </c>
      <c r="BH266" s="233">
        <f>IF(N266="sníž. přenesená",J266,0)</f>
        <v>0</v>
      </c>
      <c r="BI266" s="233">
        <f>IF(N266="nulová",J266,0)</f>
        <v>0</v>
      </c>
      <c r="BJ266" s="17" t="s">
        <v>84</v>
      </c>
      <c r="BK266" s="233">
        <f>ROUND(I266*H266,2)</f>
        <v>0</v>
      </c>
      <c r="BL266" s="17" t="s">
        <v>1605</v>
      </c>
      <c r="BM266" s="232" t="s">
        <v>4520</v>
      </c>
    </row>
    <row r="267" s="2" customFormat="1">
      <c r="A267" s="38"/>
      <c r="B267" s="39"/>
      <c r="C267" s="40"/>
      <c r="D267" s="234" t="s">
        <v>260</v>
      </c>
      <c r="E267" s="40"/>
      <c r="F267" s="235" t="s">
        <v>4521</v>
      </c>
      <c r="G267" s="40"/>
      <c r="H267" s="40"/>
      <c r="I267" s="236"/>
      <c r="J267" s="40"/>
      <c r="K267" s="40"/>
      <c r="L267" s="44"/>
      <c r="M267" s="237"/>
      <c r="N267" s="238"/>
      <c r="O267" s="91"/>
      <c r="P267" s="91"/>
      <c r="Q267" s="91"/>
      <c r="R267" s="91"/>
      <c r="S267" s="91"/>
      <c r="T267" s="92"/>
      <c r="U267" s="38"/>
      <c r="V267" s="38"/>
      <c r="W267" s="38"/>
      <c r="X267" s="38"/>
      <c r="Y267" s="38"/>
      <c r="Z267" s="38"/>
      <c r="AA267" s="38"/>
      <c r="AB267" s="38"/>
      <c r="AC267" s="38"/>
      <c r="AD267" s="38"/>
      <c r="AE267" s="38"/>
      <c r="AT267" s="17" t="s">
        <v>260</v>
      </c>
      <c r="AU267" s="17" t="s">
        <v>84</v>
      </c>
    </row>
    <row r="268" s="13" customFormat="1">
      <c r="A268" s="13"/>
      <c r="B268" s="253"/>
      <c r="C268" s="254"/>
      <c r="D268" s="234" t="s">
        <v>276</v>
      </c>
      <c r="E268" s="255" t="s">
        <v>1</v>
      </c>
      <c r="F268" s="256" t="s">
        <v>4522</v>
      </c>
      <c r="G268" s="254"/>
      <c r="H268" s="255" t="s">
        <v>1</v>
      </c>
      <c r="I268" s="257"/>
      <c r="J268" s="254"/>
      <c r="K268" s="254"/>
      <c r="L268" s="258"/>
      <c r="M268" s="259"/>
      <c r="N268" s="260"/>
      <c r="O268" s="260"/>
      <c r="P268" s="260"/>
      <c r="Q268" s="260"/>
      <c r="R268" s="260"/>
      <c r="S268" s="260"/>
      <c r="T268" s="261"/>
      <c r="U268" s="13"/>
      <c r="V268" s="13"/>
      <c r="W268" s="13"/>
      <c r="X268" s="13"/>
      <c r="Y268" s="13"/>
      <c r="Z268" s="13"/>
      <c r="AA268" s="13"/>
      <c r="AB268" s="13"/>
      <c r="AC268" s="13"/>
      <c r="AD268" s="13"/>
      <c r="AE268" s="13"/>
      <c r="AT268" s="262" t="s">
        <v>276</v>
      </c>
      <c r="AU268" s="262" t="s">
        <v>84</v>
      </c>
      <c r="AV268" s="13" t="s">
        <v>84</v>
      </c>
      <c r="AW268" s="13" t="s">
        <v>32</v>
      </c>
      <c r="AX268" s="13" t="s">
        <v>76</v>
      </c>
      <c r="AY268" s="262" t="s">
        <v>251</v>
      </c>
    </row>
    <row r="269" s="12" customFormat="1">
      <c r="A269" s="12"/>
      <c r="B269" s="242"/>
      <c r="C269" s="243"/>
      <c r="D269" s="234" t="s">
        <v>276</v>
      </c>
      <c r="E269" s="244" t="s">
        <v>4100</v>
      </c>
      <c r="F269" s="245" t="s">
        <v>630</v>
      </c>
      <c r="G269" s="243"/>
      <c r="H269" s="246">
        <v>300</v>
      </c>
      <c r="I269" s="247"/>
      <c r="J269" s="243"/>
      <c r="K269" s="243"/>
      <c r="L269" s="248"/>
      <c r="M269" s="249"/>
      <c r="N269" s="250"/>
      <c r="O269" s="250"/>
      <c r="P269" s="250"/>
      <c r="Q269" s="250"/>
      <c r="R269" s="250"/>
      <c r="S269" s="250"/>
      <c r="T269" s="251"/>
      <c r="U269" s="12"/>
      <c r="V269" s="12"/>
      <c r="W269" s="12"/>
      <c r="X269" s="12"/>
      <c r="Y269" s="12"/>
      <c r="Z269" s="12"/>
      <c r="AA269" s="12"/>
      <c r="AB269" s="12"/>
      <c r="AC269" s="12"/>
      <c r="AD269" s="12"/>
      <c r="AE269" s="12"/>
      <c r="AT269" s="252" t="s">
        <v>276</v>
      </c>
      <c r="AU269" s="252" t="s">
        <v>84</v>
      </c>
      <c r="AV269" s="12" t="s">
        <v>86</v>
      </c>
      <c r="AW269" s="12" t="s">
        <v>32</v>
      </c>
      <c r="AX269" s="12" t="s">
        <v>76</v>
      </c>
      <c r="AY269" s="252" t="s">
        <v>251</v>
      </c>
    </row>
    <row r="270" s="13" customFormat="1">
      <c r="A270" s="13"/>
      <c r="B270" s="253"/>
      <c r="C270" s="254"/>
      <c r="D270" s="234" t="s">
        <v>276</v>
      </c>
      <c r="E270" s="255" t="s">
        <v>1</v>
      </c>
      <c r="F270" s="256" t="s">
        <v>4523</v>
      </c>
      <c r="G270" s="254"/>
      <c r="H270" s="255" t="s">
        <v>1</v>
      </c>
      <c r="I270" s="257"/>
      <c r="J270" s="254"/>
      <c r="K270" s="254"/>
      <c r="L270" s="258"/>
      <c r="M270" s="259"/>
      <c r="N270" s="260"/>
      <c r="O270" s="260"/>
      <c r="P270" s="260"/>
      <c r="Q270" s="260"/>
      <c r="R270" s="260"/>
      <c r="S270" s="260"/>
      <c r="T270" s="261"/>
      <c r="U270" s="13"/>
      <c r="V270" s="13"/>
      <c r="W270" s="13"/>
      <c r="X270" s="13"/>
      <c r="Y270" s="13"/>
      <c r="Z270" s="13"/>
      <c r="AA270" s="13"/>
      <c r="AB270" s="13"/>
      <c r="AC270" s="13"/>
      <c r="AD270" s="13"/>
      <c r="AE270" s="13"/>
      <c r="AT270" s="262" t="s">
        <v>276</v>
      </c>
      <c r="AU270" s="262" t="s">
        <v>84</v>
      </c>
      <c r="AV270" s="13" t="s">
        <v>84</v>
      </c>
      <c r="AW270" s="13" t="s">
        <v>32</v>
      </c>
      <c r="AX270" s="13" t="s">
        <v>76</v>
      </c>
      <c r="AY270" s="262" t="s">
        <v>251</v>
      </c>
    </row>
    <row r="271" s="12" customFormat="1">
      <c r="A271" s="12"/>
      <c r="B271" s="242"/>
      <c r="C271" s="243"/>
      <c r="D271" s="234" t="s">
        <v>276</v>
      </c>
      <c r="E271" s="244" t="s">
        <v>3740</v>
      </c>
      <c r="F271" s="245" t="s">
        <v>4430</v>
      </c>
      <c r="G271" s="243"/>
      <c r="H271" s="246">
        <v>200</v>
      </c>
      <c r="I271" s="247"/>
      <c r="J271" s="243"/>
      <c r="K271" s="243"/>
      <c r="L271" s="248"/>
      <c r="M271" s="249"/>
      <c r="N271" s="250"/>
      <c r="O271" s="250"/>
      <c r="P271" s="250"/>
      <c r="Q271" s="250"/>
      <c r="R271" s="250"/>
      <c r="S271" s="250"/>
      <c r="T271" s="251"/>
      <c r="U271" s="12"/>
      <c r="V271" s="12"/>
      <c r="W271" s="12"/>
      <c r="X271" s="12"/>
      <c r="Y271" s="12"/>
      <c r="Z271" s="12"/>
      <c r="AA271" s="12"/>
      <c r="AB271" s="12"/>
      <c r="AC271" s="12"/>
      <c r="AD271" s="12"/>
      <c r="AE271" s="12"/>
      <c r="AT271" s="252" t="s">
        <v>276</v>
      </c>
      <c r="AU271" s="252" t="s">
        <v>84</v>
      </c>
      <c r="AV271" s="12" t="s">
        <v>86</v>
      </c>
      <c r="AW271" s="12" t="s">
        <v>32</v>
      </c>
      <c r="AX271" s="12" t="s">
        <v>76</v>
      </c>
      <c r="AY271" s="252" t="s">
        <v>251</v>
      </c>
    </row>
    <row r="272" s="12" customFormat="1">
      <c r="A272" s="12"/>
      <c r="B272" s="242"/>
      <c r="C272" s="243"/>
      <c r="D272" s="234" t="s">
        <v>276</v>
      </c>
      <c r="E272" s="244" t="s">
        <v>4104</v>
      </c>
      <c r="F272" s="245" t="s">
        <v>4105</v>
      </c>
      <c r="G272" s="243"/>
      <c r="H272" s="246">
        <v>500</v>
      </c>
      <c r="I272" s="247"/>
      <c r="J272" s="243"/>
      <c r="K272" s="243"/>
      <c r="L272" s="248"/>
      <c r="M272" s="249"/>
      <c r="N272" s="250"/>
      <c r="O272" s="250"/>
      <c r="P272" s="250"/>
      <c r="Q272" s="250"/>
      <c r="R272" s="250"/>
      <c r="S272" s="250"/>
      <c r="T272" s="251"/>
      <c r="U272" s="12"/>
      <c r="V272" s="12"/>
      <c r="W272" s="12"/>
      <c r="X272" s="12"/>
      <c r="Y272" s="12"/>
      <c r="Z272" s="12"/>
      <c r="AA272" s="12"/>
      <c r="AB272" s="12"/>
      <c r="AC272" s="12"/>
      <c r="AD272" s="12"/>
      <c r="AE272" s="12"/>
      <c r="AT272" s="252" t="s">
        <v>276</v>
      </c>
      <c r="AU272" s="252" t="s">
        <v>84</v>
      </c>
      <c r="AV272" s="12" t="s">
        <v>86</v>
      </c>
      <c r="AW272" s="12" t="s">
        <v>32</v>
      </c>
      <c r="AX272" s="12" t="s">
        <v>84</v>
      </c>
      <c r="AY272" s="252" t="s">
        <v>251</v>
      </c>
    </row>
    <row r="273" s="2" customFormat="1" ht="16.5" customHeight="1">
      <c r="A273" s="38"/>
      <c r="B273" s="39"/>
      <c r="C273" s="220" t="s">
        <v>1059</v>
      </c>
      <c r="D273" s="220" t="s">
        <v>255</v>
      </c>
      <c r="E273" s="221" t="s">
        <v>4524</v>
      </c>
      <c r="F273" s="222" t="s">
        <v>4525</v>
      </c>
      <c r="G273" s="223" t="s">
        <v>3900</v>
      </c>
      <c r="H273" s="224">
        <v>500</v>
      </c>
      <c r="I273" s="225"/>
      <c r="J273" s="226">
        <f>ROUND(I273*H273,2)</f>
        <v>0</v>
      </c>
      <c r="K273" s="227"/>
      <c r="L273" s="44"/>
      <c r="M273" s="228" t="s">
        <v>1</v>
      </c>
      <c r="N273" s="229" t="s">
        <v>41</v>
      </c>
      <c r="O273" s="91"/>
      <c r="P273" s="230">
        <f>O273*H273</f>
        <v>0</v>
      </c>
      <c r="Q273" s="230">
        <v>3.0000000000000001E-05</v>
      </c>
      <c r="R273" s="230">
        <f>Q273*H273</f>
        <v>0.015000000000000001</v>
      </c>
      <c r="S273" s="230">
        <v>0</v>
      </c>
      <c r="T273" s="231">
        <f>S273*H273</f>
        <v>0</v>
      </c>
      <c r="U273" s="38"/>
      <c r="V273" s="38"/>
      <c r="W273" s="38"/>
      <c r="X273" s="38"/>
      <c r="Y273" s="38"/>
      <c r="Z273" s="38"/>
      <c r="AA273" s="38"/>
      <c r="AB273" s="38"/>
      <c r="AC273" s="38"/>
      <c r="AD273" s="38"/>
      <c r="AE273" s="38"/>
      <c r="AR273" s="232" t="s">
        <v>1605</v>
      </c>
      <c r="AT273" s="232" t="s">
        <v>255</v>
      </c>
      <c r="AU273" s="232" t="s">
        <v>84</v>
      </c>
      <c r="AY273" s="17" t="s">
        <v>251</v>
      </c>
      <c r="BE273" s="233">
        <f>IF(N273="základní",J273,0)</f>
        <v>0</v>
      </c>
      <c r="BF273" s="233">
        <f>IF(N273="snížená",J273,0)</f>
        <v>0</v>
      </c>
      <c r="BG273" s="233">
        <f>IF(N273="zákl. přenesená",J273,0)</f>
        <v>0</v>
      </c>
      <c r="BH273" s="233">
        <f>IF(N273="sníž. přenesená",J273,0)</f>
        <v>0</v>
      </c>
      <c r="BI273" s="233">
        <f>IF(N273="nulová",J273,0)</f>
        <v>0</v>
      </c>
      <c r="BJ273" s="17" t="s">
        <v>84</v>
      </c>
      <c r="BK273" s="233">
        <f>ROUND(I273*H273,2)</f>
        <v>0</v>
      </c>
      <c r="BL273" s="17" t="s">
        <v>1605</v>
      </c>
      <c r="BM273" s="232" t="s">
        <v>4526</v>
      </c>
    </row>
    <row r="274" s="2" customFormat="1">
      <c r="A274" s="38"/>
      <c r="B274" s="39"/>
      <c r="C274" s="40"/>
      <c r="D274" s="234" t="s">
        <v>260</v>
      </c>
      <c r="E274" s="40"/>
      <c r="F274" s="235" t="s">
        <v>4527</v>
      </c>
      <c r="G274" s="40"/>
      <c r="H274" s="40"/>
      <c r="I274" s="236"/>
      <c r="J274" s="40"/>
      <c r="K274" s="40"/>
      <c r="L274" s="44"/>
      <c r="M274" s="237"/>
      <c r="N274" s="238"/>
      <c r="O274" s="91"/>
      <c r="P274" s="91"/>
      <c r="Q274" s="91"/>
      <c r="R274" s="91"/>
      <c r="S274" s="91"/>
      <c r="T274" s="92"/>
      <c r="U274" s="38"/>
      <c r="V274" s="38"/>
      <c r="W274" s="38"/>
      <c r="X274" s="38"/>
      <c r="Y274" s="38"/>
      <c r="Z274" s="38"/>
      <c r="AA274" s="38"/>
      <c r="AB274" s="38"/>
      <c r="AC274" s="38"/>
      <c r="AD274" s="38"/>
      <c r="AE274" s="38"/>
      <c r="AT274" s="17" t="s">
        <v>260</v>
      </c>
      <c r="AU274" s="17" t="s">
        <v>84</v>
      </c>
    </row>
    <row r="275" s="2" customFormat="1">
      <c r="A275" s="38"/>
      <c r="B275" s="39"/>
      <c r="C275" s="40"/>
      <c r="D275" s="240" t="s">
        <v>274</v>
      </c>
      <c r="E275" s="40"/>
      <c r="F275" s="241" t="s">
        <v>4528</v>
      </c>
      <c r="G275" s="40"/>
      <c r="H275" s="40"/>
      <c r="I275" s="236"/>
      <c r="J275" s="40"/>
      <c r="K275" s="40"/>
      <c r="L275" s="44"/>
      <c r="M275" s="237"/>
      <c r="N275" s="238"/>
      <c r="O275" s="91"/>
      <c r="P275" s="91"/>
      <c r="Q275" s="91"/>
      <c r="R275" s="91"/>
      <c r="S275" s="91"/>
      <c r="T275" s="92"/>
      <c r="U275" s="38"/>
      <c r="V275" s="38"/>
      <c r="W275" s="38"/>
      <c r="X275" s="38"/>
      <c r="Y275" s="38"/>
      <c r="Z275" s="38"/>
      <c r="AA275" s="38"/>
      <c r="AB275" s="38"/>
      <c r="AC275" s="38"/>
      <c r="AD275" s="38"/>
      <c r="AE275" s="38"/>
      <c r="AT275" s="17" t="s">
        <v>274</v>
      </c>
      <c r="AU275" s="17" t="s">
        <v>84</v>
      </c>
    </row>
    <row r="276" s="12" customFormat="1">
      <c r="A276" s="12"/>
      <c r="B276" s="242"/>
      <c r="C276" s="243"/>
      <c r="D276" s="234" t="s">
        <v>276</v>
      </c>
      <c r="E276" s="244" t="s">
        <v>4112</v>
      </c>
      <c r="F276" s="245" t="s">
        <v>4529</v>
      </c>
      <c r="G276" s="243"/>
      <c r="H276" s="246">
        <v>500</v>
      </c>
      <c r="I276" s="247"/>
      <c r="J276" s="243"/>
      <c r="K276" s="243"/>
      <c r="L276" s="248"/>
      <c r="M276" s="249"/>
      <c r="N276" s="250"/>
      <c r="O276" s="250"/>
      <c r="P276" s="250"/>
      <c r="Q276" s="250"/>
      <c r="R276" s="250"/>
      <c r="S276" s="250"/>
      <c r="T276" s="251"/>
      <c r="U276" s="12"/>
      <c r="V276" s="12"/>
      <c r="W276" s="12"/>
      <c r="X276" s="12"/>
      <c r="Y276" s="12"/>
      <c r="Z276" s="12"/>
      <c r="AA276" s="12"/>
      <c r="AB276" s="12"/>
      <c r="AC276" s="12"/>
      <c r="AD276" s="12"/>
      <c r="AE276" s="12"/>
      <c r="AT276" s="252" t="s">
        <v>276</v>
      </c>
      <c r="AU276" s="252" t="s">
        <v>84</v>
      </c>
      <c r="AV276" s="12" t="s">
        <v>86</v>
      </c>
      <c r="AW276" s="12" t="s">
        <v>32</v>
      </c>
      <c r="AX276" s="12" t="s">
        <v>84</v>
      </c>
      <c r="AY276" s="252" t="s">
        <v>251</v>
      </c>
    </row>
    <row r="277" s="11" customFormat="1" ht="25.92" customHeight="1">
      <c r="A277" s="11"/>
      <c r="B277" s="206"/>
      <c r="C277" s="207"/>
      <c r="D277" s="208" t="s">
        <v>75</v>
      </c>
      <c r="E277" s="209" t="s">
        <v>282</v>
      </c>
      <c r="F277" s="209" t="s">
        <v>2982</v>
      </c>
      <c r="G277" s="207"/>
      <c r="H277" s="207"/>
      <c r="I277" s="210"/>
      <c r="J277" s="211">
        <f>BK277</f>
        <v>0</v>
      </c>
      <c r="K277" s="207"/>
      <c r="L277" s="212"/>
      <c r="M277" s="213"/>
      <c r="N277" s="214"/>
      <c r="O277" s="214"/>
      <c r="P277" s="215">
        <f>SUM(P278:P285)</f>
        <v>0</v>
      </c>
      <c r="Q277" s="214"/>
      <c r="R277" s="215">
        <f>SUM(R278:R285)</f>
        <v>0</v>
      </c>
      <c r="S277" s="214"/>
      <c r="T277" s="216">
        <f>SUM(T278:T285)</f>
        <v>0</v>
      </c>
      <c r="U277" s="11"/>
      <c r="V277" s="11"/>
      <c r="W277" s="11"/>
      <c r="X277" s="11"/>
      <c r="Y277" s="11"/>
      <c r="Z277" s="11"/>
      <c r="AA277" s="11"/>
      <c r="AB277" s="11"/>
      <c r="AC277" s="11"/>
      <c r="AD277" s="11"/>
      <c r="AE277" s="11"/>
      <c r="AR277" s="217" t="s">
        <v>84</v>
      </c>
      <c r="AT277" s="218" t="s">
        <v>75</v>
      </c>
      <c r="AU277" s="218" t="s">
        <v>76</v>
      </c>
      <c r="AY277" s="217" t="s">
        <v>251</v>
      </c>
      <c r="BK277" s="219">
        <f>SUM(BK278:BK285)</f>
        <v>0</v>
      </c>
    </row>
    <row r="278" s="2" customFormat="1" ht="24.15" customHeight="1">
      <c r="A278" s="38"/>
      <c r="B278" s="39"/>
      <c r="C278" s="220" t="s">
        <v>962</v>
      </c>
      <c r="D278" s="220" t="s">
        <v>255</v>
      </c>
      <c r="E278" s="221" t="s">
        <v>4530</v>
      </c>
      <c r="F278" s="222" t="s">
        <v>4531</v>
      </c>
      <c r="G278" s="223" t="s">
        <v>3900</v>
      </c>
      <c r="H278" s="224">
        <v>1023</v>
      </c>
      <c r="I278" s="225"/>
      <c r="J278" s="226">
        <f>ROUND(I278*H278,2)</f>
        <v>0</v>
      </c>
      <c r="K278" s="227"/>
      <c r="L278" s="44"/>
      <c r="M278" s="228" t="s">
        <v>1</v>
      </c>
      <c r="N278" s="229" t="s">
        <v>41</v>
      </c>
      <c r="O278" s="91"/>
      <c r="P278" s="230">
        <f>O278*H278</f>
        <v>0</v>
      </c>
      <c r="Q278" s="230">
        <v>0</v>
      </c>
      <c r="R278" s="230">
        <f>Q278*H278</f>
        <v>0</v>
      </c>
      <c r="S278" s="230">
        <v>0</v>
      </c>
      <c r="T278" s="231">
        <f>S278*H278</f>
        <v>0</v>
      </c>
      <c r="U278" s="38"/>
      <c r="V278" s="38"/>
      <c r="W278" s="38"/>
      <c r="X278" s="38"/>
      <c r="Y278" s="38"/>
      <c r="Z278" s="38"/>
      <c r="AA278" s="38"/>
      <c r="AB278" s="38"/>
      <c r="AC278" s="38"/>
      <c r="AD278" s="38"/>
      <c r="AE278" s="38"/>
      <c r="AR278" s="232" t="s">
        <v>254</v>
      </c>
      <c r="AT278" s="232" t="s">
        <v>255</v>
      </c>
      <c r="AU278" s="232" t="s">
        <v>84</v>
      </c>
      <c r="AY278" s="17" t="s">
        <v>251</v>
      </c>
      <c r="BE278" s="233">
        <f>IF(N278="základní",J278,0)</f>
        <v>0</v>
      </c>
      <c r="BF278" s="233">
        <f>IF(N278="snížená",J278,0)</f>
        <v>0</v>
      </c>
      <c r="BG278" s="233">
        <f>IF(N278="zákl. přenesená",J278,0)</f>
        <v>0</v>
      </c>
      <c r="BH278" s="233">
        <f>IF(N278="sníž. přenesená",J278,0)</f>
        <v>0</v>
      </c>
      <c r="BI278" s="233">
        <f>IF(N278="nulová",J278,0)</f>
        <v>0</v>
      </c>
      <c r="BJ278" s="17" t="s">
        <v>84</v>
      </c>
      <c r="BK278" s="233">
        <f>ROUND(I278*H278,2)</f>
        <v>0</v>
      </c>
      <c r="BL278" s="17" t="s">
        <v>254</v>
      </c>
      <c r="BM278" s="232" t="s">
        <v>4532</v>
      </c>
    </row>
    <row r="279" s="2" customFormat="1">
      <c r="A279" s="38"/>
      <c r="B279" s="39"/>
      <c r="C279" s="40"/>
      <c r="D279" s="234" t="s">
        <v>260</v>
      </c>
      <c r="E279" s="40"/>
      <c r="F279" s="235" t="s">
        <v>4533</v>
      </c>
      <c r="G279" s="40"/>
      <c r="H279" s="40"/>
      <c r="I279" s="236"/>
      <c r="J279" s="40"/>
      <c r="K279" s="40"/>
      <c r="L279" s="44"/>
      <c r="M279" s="237"/>
      <c r="N279" s="238"/>
      <c r="O279" s="91"/>
      <c r="P279" s="91"/>
      <c r="Q279" s="91"/>
      <c r="R279" s="91"/>
      <c r="S279" s="91"/>
      <c r="T279" s="92"/>
      <c r="U279" s="38"/>
      <c r="V279" s="38"/>
      <c r="W279" s="38"/>
      <c r="X279" s="38"/>
      <c r="Y279" s="38"/>
      <c r="Z279" s="38"/>
      <c r="AA279" s="38"/>
      <c r="AB279" s="38"/>
      <c r="AC279" s="38"/>
      <c r="AD279" s="38"/>
      <c r="AE279" s="38"/>
      <c r="AT279" s="17" t="s">
        <v>260</v>
      </c>
      <c r="AU279" s="17" t="s">
        <v>84</v>
      </c>
    </row>
    <row r="280" s="2" customFormat="1">
      <c r="A280" s="38"/>
      <c r="B280" s="39"/>
      <c r="C280" s="40"/>
      <c r="D280" s="240" t="s">
        <v>274</v>
      </c>
      <c r="E280" s="40"/>
      <c r="F280" s="241" t="s">
        <v>4534</v>
      </c>
      <c r="G280" s="40"/>
      <c r="H280" s="40"/>
      <c r="I280" s="236"/>
      <c r="J280" s="40"/>
      <c r="K280" s="40"/>
      <c r="L280" s="44"/>
      <c r="M280" s="237"/>
      <c r="N280" s="238"/>
      <c r="O280" s="91"/>
      <c r="P280" s="91"/>
      <c r="Q280" s="91"/>
      <c r="R280" s="91"/>
      <c r="S280" s="91"/>
      <c r="T280" s="92"/>
      <c r="U280" s="38"/>
      <c r="V280" s="38"/>
      <c r="W280" s="38"/>
      <c r="X280" s="38"/>
      <c r="Y280" s="38"/>
      <c r="Z280" s="38"/>
      <c r="AA280" s="38"/>
      <c r="AB280" s="38"/>
      <c r="AC280" s="38"/>
      <c r="AD280" s="38"/>
      <c r="AE280" s="38"/>
      <c r="AT280" s="17" t="s">
        <v>274</v>
      </c>
      <c r="AU280" s="17" t="s">
        <v>84</v>
      </c>
    </row>
    <row r="281" s="13" customFormat="1">
      <c r="A281" s="13"/>
      <c r="B281" s="253"/>
      <c r="C281" s="254"/>
      <c r="D281" s="234" t="s">
        <v>276</v>
      </c>
      <c r="E281" s="255" t="s">
        <v>1</v>
      </c>
      <c r="F281" s="256" t="s">
        <v>4509</v>
      </c>
      <c r="G281" s="254"/>
      <c r="H281" s="255" t="s">
        <v>1</v>
      </c>
      <c r="I281" s="257"/>
      <c r="J281" s="254"/>
      <c r="K281" s="254"/>
      <c r="L281" s="258"/>
      <c r="M281" s="259"/>
      <c r="N281" s="260"/>
      <c r="O281" s="260"/>
      <c r="P281" s="260"/>
      <c r="Q281" s="260"/>
      <c r="R281" s="260"/>
      <c r="S281" s="260"/>
      <c r="T281" s="261"/>
      <c r="U281" s="13"/>
      <c r="V281" s="13"/>
      <c r="W281" s="13"/>
      <c r="X281" s="13"/>
      <c r="Y281" s="13"/>
      <c r="Z281" s="13"/>
      <c r="AA281" s="13"/>
      <c r="AB281" s="13"/>
      <c r="AC281" s="13"/>
      <c r="AD281" s="13"/>
      <c r="AE281" s="13"/>
      <c r="AT281" s="262" t="s">
        <v>276</v>
      </c>
      <c r="AU281" s="262" t="s">
        <v>84</v>
      </c>
      <c r="AV281" s="13" t="s">
        <v>84</v>
      </c>
      <c r="AW281" s="13" t="s">
        <v>32</v>
      </c>
      <c r="AX281" s="13" t="s">
        <v>76</v>
      </c>
      <c r="AY281" s="262" t="s">
        <v>251</v>
      </c>
    </row>
    <row r="282" s="12" customFormat="1">
      <c r="A282" s="12"/>
      <c r="B282" s="242"/>
      <c r="C282" s="243"/>
      <c r="D282" s="234" t="s">
        <v>276</v>
      </c>
      <c r="E282" s="244" t="s">
        <v>4038</v>
      </c>
      <c r="F282" s="245" t="s">
        <v>4517</v>
      </c>
      <c r="G282" s="243"/>
      <c r="H282" s="246">
        <v>673</v>
      </c>
      <c r="I282" s="247"/>
      <c r="J282" s="243"/>
      <c r="K282" s="243"/>
      <c r="L282" s="248"/>
      <c r="M282" s="249"/>
      <c r="N282" s="250"/>
      <c r="O282" s="250"/>
      <c r="P282" s="250"/>
      <c r="Q282" s="250"/>
      <c r="R282" s="250"/>
      <c r="S282" s="250"/>
      <c r="T282" s="251"/>
      <c r="U282" s="12"/>
      <c r="V282" s="12"/>
      <c r="W282" s="12"/>
      <c r="X282" s="12"/>
      <c r="Y282" s="12"/>
      <c r="Z282" s="12"/>
      <c r="AA282" s="12"/>
      <c r="AB282" s="12"/>
      <c r="AC282" s="12"/>
      <c r="AD282" s="12"/>
      <c r="AE282" s="12"/>
      <c r="AT282" s="252" t="s">
        <v>276</v>
      </c>
      <c r="AU282" s="252" t="s">
        <v>84</v>
      </c>
      <c r="AV282" s="12" t="s">
        <v>86</v>
      </c>
      <c r="AW282" s="12" t="s">
        <v>32</v>
      </c>
      <c r="AX282" s="12" t="s">
        <v>76</v>
      </c>
      <c r="AY282" s="252" t="s">
        <v>251</v>
      </c>
    </row>
    <row r="283" s="13" customFormat="1">
      <c r="A283" s="13"/>
      <c r="B283" s="253"/>
      <c r="C283" s="254"/>
      <c r="D283" s="234" t="s">
        <v>276</v>
      </c>
      <c r="E283" s="255" t="s">
        <v>1</v>
      </c>
      <c r="F283" s="256" t="s">
        <v>4512</v>
      </c>
      <c r="G283" s="254"/>
      <c r="H283" s="255" t="s">
        <v>1</v>
      </c>
      <c r="I283" s="257"/>
      <c r="J283" s="254"/>
      <c r="K283" s="254"/>
      <c r="L283" s="258"/>
      <c r="M283" s="259"/>
      <c r="N283" s="260"/>
      <c r="O283" s="260"/>
      <c r="P283" s="260"/>
      <c r="Q283" s="260"/>
      <c r="R283" s="260"/>
      <c r="S283" s="260"/>
      <c r="T283" s="261"/>
      <c r="U283" s="13"/>
      <c r="V283" s="13"/>
      <c r="W283" s="13"/>
      <c r="X283" s="13"/>
      <c r="Y283" s="13"/>
      <c r="Z283" s="13"/>
      <c r="AA283" s="13"/>
      <c r="AB283" s="13"/>
      <c r="AC283" s="13"/>
      <c r="AD283" s="13"/>
      <c r="AE283" s="13"/>
      <c r="AT283" s="262" t="s">
        <v>276</v>
      </c>
      <c r="AU283" s="262" t="s">
        <v>84</v>
      </c>
      <c r="AV283" s="13" t="s">
        <v>84</v>
      </c>
      <c r="AW283" s="13" t="s">
        <v>32</v>
      </c>
      <c r="AX283" s="13" t="s">
        <v>76</v>
      </c>
      <c r="AY283" s="262" t="s">
        <v>251</v>
      </c>
    </row>
    <row r="284" s="12" customFormat="1">
      <c r="A284" s="12"/>
      <c r="B284" s="242"/>
      <c r="C284" s="243"/>
      <c r="D284" s="234" t="s">
        <v>276</v>
      </c>
      <c r="E284" s="244" t="s">
        <v>3738</v>
      </c>
      <c r="F284" s="245" t="s">
        <v>4424</v>
      </c>
      <c r="G284" s="243"/>
      <c r="H284" s="246">
        <v>350</v>
      </c>
      <c r="I284" s="247"/>
      <c r="J284" s="243"/>
      <c r="K284" s="243"/>
      <c r="L284" s="248"/>
      <c r="M284" s="249"/>
      <c r="N284" s="250"/>
      <c r="O284" s="250"/>
      <c r="P284" s="250"/>
      <c r="Q284" s="250"/>
      <c r="R284" s="250"/>
      <c r="S284" s="250"/>
      <c r="T284" s="251"/>
      <c r="U284" s="12"/>
      <c r="V284" s="12"/>
      <c r="W284" s="12"/>
      <c r="X284" s="12"/>
      <c r="Y284" s="12"/>
      <c r="Z284" s="12"/>
      <c r="AA284" s="12"/>
      <c r="AB284" s="12"/>
      <c r="AC284" s="12"/>
      <c r="AD284" s="12"/>
      <c r="AE284" s="12"/>
      <c r="AT284" s="252" t="s">
        <v>276</v>
      </c>
      <c r="AU284" s="252" t="s">
        <v>84</v>
      </c>
      <c r="AV284" s="12" t="s">
        <v>86</v>
      </c>
      <c r="AW284" s="12" t="s">
        <v>32</v>
      </c>
      <c r="AX284" s="12" t="s">
        <v>76</v>
      </c>
      <c r="AY284" s="252" t="s">
        <v>251</v>
      </c>
    </row>
    <row r="285" s="12" customFormat="1">
      <c r="A285" s="12"/>
      <c r="B285" s="242"/>
      <c r="C285" s="243"/>
      <c r="D285" s="234" t="s">
        <v>276</v>
      </c>
      <c r="E285" s="244" t="s">
        <v>4041</v>
      </c>
      <c r="F285" s="245" t="s">
        <v>4042</v>
      </c>
      <c r="G285" s="243"/>
      <c r="H285" s="246">
        <v>1023</v>
      </c>
      <c r="I285" s="247"/>
      <c r="J285" s="243"/>
      <c r="K285" s="243"/>
      <c r="L285" s="248"/>
      <c r="M285" s="249"/>
      <c r="N285" s="250"/>
      <c r="O285" s="250"/>
      <c r="P285" s="250"/>
      <c r="Q285" s="250"/>
      <c r="R285" s="250"/>
      <c r="S285" s="250"/>
      <c r="T285" s="251"/>
      <c r="U285" s="12"/>
      <c r="V285" s="12"/>
      <c r="W285" s="12"/>
      <c r="X285" s="12"/>
      <c r="Y285" s="12"/>
      <c r="Z285" s="12"/>
      <c r="AA285" s="12"/>
      <c r="AB285" s="12"/>
      <c r="AC285" s="12"/>
      <c r="AD285" s="12"/>
      <c r="AE285" s="12"/>
      <c r="AT285" s="252" t="s">
        <v>276</v>
      </c>
      <c r="AU285" s="252" t="s">
        <v>84</v>
      </c>
      <c r="AV285" s="12" t="s">
        <v>86</v>
      </c>
      <c r="AW285" s="12" t="s">
        <v>32</v>
      </c>
      <c r="AX285" s="12" t="s">
        <v>84</v>
      </c>
      <c r="AY285" s="252" t="s">
        <v>251</v>
      </c>
    </row>
    <row r="286" s="11" customFormat="1" ht="25.92" customHeight="1">
      <c r="A286" s="11"/>
      <c r="B286" s="206"/>
      <c r="C286" s="207"/>
      <c r="D286" s="208" t="s">
        <v>75</v>
      </c>
      <c r="E286" s="209" t="s">
        <v>4144</v>
      </c>
      <c r="F286" s="209" t="s">
        <v>4145</v>
      </c>
      <c r="G286" s="207"/>
      <c r="H286" s="207"/>
      <c r="I286" s="210"/>
      <c r="J286" s="211">
        <f>BK286</f>
        <v>0</v>
      </c>
      <c r="K286" s="207"/>
      <c r="L286" s="212"/>
      <c r="M286" s="213"/>
      <c r="N286" s="214"/>
      <c r="O286" s="214"/>
      <c r="P286" s="215">
        <f>SUM(P287:P298)</f>
        <v>0</v>
      </c>
      <c r="Q286" s="214"/>
      <c r="R286" s="215">
        <f>SUM(R287:R298)</f>
        <v>4.4892810000000001</v>
      </c>
      <c r="S286" s="214"/>
      <c r="T286" s="216">
        <f>SUM(T287:T298)</f>
        <v>0</v>
      </c>
      <c r="U286" s="11"/>
      <c r="V286" s="11"/>
      <c r="W286" s="11"/>
      <c r="X286" s="11"/>
      <c r="Y286" s="11"/>
      <c r="Z286" s="11"/>
      <c r="AA286" s="11"/>
      <c r="AB286" s="11"/>
      <c r="AC286" s="11"/>
      <c r="AD286" s="11"/>
      <c r="AE286" s="11"/>
      <c r="AR286" s="217" t="s">
        <v>86</v>
      </c>
      <c r="AT286" s="218" t="s">
        <v>75</v>
      </c>
      <c r="AU286" s="218" t="s">
        <v>76</v>
      </c>
      <c r="AY286" s="217" t="s">
        <v>251</v>
      </c>
      <c r="BK286" s="219">
        <f>SUM(BK287:BK298)</f>
        <v>0</v>
      </c>
    </row>
    <row r="287" s="2" customFormat="1" ht="33" customHeight="1">
      <c r="A287" s="38"/>
      <c r="B287" s="39"/>
      <c r="C287" s="220" t="s">
        <v>1030</v>
      </c>
      <c r="D287" s="220" t="s">
        <v>255</v>
      </c>
      <c r="E287" s="221" t="s">
        <v>4535</v>
      </c>
      <c r="F287" s="222" t="s">
        <v>4536</v>
      </c>
      <c r="G287" s="223" t="s">
        <v>3900</v>
      </c>
      <c r="H287" s="224">
        <v>1634.0999999999999</v>
      </c>
      <c r="I287" s="225"/>
      <c r="J287" s="226">
        <f>ROUND(I287*H287,2)</f>
        <v>0</v>
      </c>
      <c r="K287" s="227"/>
      <c r="L287" s="44"/>
      <c r="M287" s="228" t="s">
        <v>1</v>
      </c>
      <c r="N287" s="229" t="s">
        <v>41</v>
      </c>
      <c r="O287" s="91"/>
      <c r="P287" s="230">
        <f>O287*H287</f>
        <v>0</v>
      </c>
      <c r="Q287" s="230">
        <v>0</v>
      </c>
      <c r="R287" s="230">
        <f>Q287*H287</f>
        <v>0</v>
      </c>
      <c r="S287" s="230">
        <v>0</v>
      </c>
      <c r="T287" s="231">
        <f>S287*H287</f>
        <v>0</v>
      </c>
      <c r="U287" s="38"/>
      <c r="V287" s="38"/>
      <c r="W287" s="38"/>
      <c r="X287" s="38"/>
      <c r="Y287" s="38"/>
      <c r="Z287" s="38"/>
      <c r="AA287" s="38"/>
      <c r="AB287" s="38"/>
      <c r="AC287" s="38"/>
      <c r="AD287" s="38"/>
      <c r="AE287" s="38"/>
      <c r="AR287" s="232" t="s">
        <v>350</v>
      </c>
      <c r="AT287" s="232" t="s">
        <v>255</v>
      </c>
      <c r="AU287" s="232" t="s">
        <v>84</v>
      </c>
      <c r="AY287" s="17" t="s">
        <v>251</v>
      </c>
      <c r="BE287" s="233">
        <f>IF(N287="základní",J287,0)</f>
        <v>0</v>
      </c>
      <c r="BF287" s="233">
        <f>IF(N287="snížená",J287,0)</f>
        <v>0</v>
      </c>
      <c r="BG287" s="233">
        <f>IF(N287="zákl. přenesená",J287,0)</f>
        <v>0</v>
      </c>
      <c r="BH287" s="233">
        <f>IF(N287="sníž. přenesená",J287,0)</f>
        <v>0</v>
      </c>
      <c r="BI287" s="233">
        <f>IF(N287="nulová",J287,0)</f>
        <v>0</v>
      </c>
      <c r="BJ287" s="17" t="s">
        <v>84</v>
      </c>
      <c r="BK287" s="233">
        <f>ROUND(I287*H287,2)</f>
        <v>0</v>
      </c>
      <c r="BL287" s="17" t="s">
        <v>350</v>
      </c>
      <c r="BM287" s="232" t="s">
        <v>4537</v>
      </c>
    </row>
    <row r="288" s="2" customFormat="1">
      <c r="A288" s="38"/>
      <c r="B288" s="39"/>
      <c r="C288" s="40"/>
      <c r="D288" s="234" t="s">
        <v>260</v>
      </c>
      <c r="E288" s="40"/>
      <c r="F288" s="235" t="s">
        <v>4538</v>
      </c>
      <c r="G288" s="40"/>
      <c r="H288" s="40"/>
      <c r="I288" s="236"/>
      <c r="J288" s="40"/>
      <c r="K288" s="40"/>
      <c r="L288" s="44"/>
      <c r="M288" s="237"/>
      <c r="N288" s="238"/>
      <c r="O288" s="91"/>
      <c r="P288" s="91"/>
      <c r="Q288" s="91"/>
      <c r="R288" s="91"/>
      <c r="S288" s="91"/>
      <c r="T288" s="92"/>
      <c r="U288" s="38"/>
      <c r="V288" s="38"/>
      <c r="W288" s="38"/>
      <c r="X288" s="38"/>
      <c r="Y288" s="38"/>
      <c r="Z288" s="38"/>
      <c r="AA288" s="38"/>
      <c r="AB288" s="38"/>
      <c r="AC288" s="38"/>
      <c r="AD288" s="38"/>
      <c r="AE288" s="38"/>
      <c r="AT288" s="17" t="s">
        <v>260</v>
      </c>
      <c r="AU288" s="17" t="s">
        <v>84</v>
      </c>
    </row>
    <row r="289" s="2" customFormat="1">
      <c r="A289" s="38"/>
      <c r="B289" s="39"/>
      <c r="C289" s="40"/>
      <c r="D289" s="240" t="s">
        <v>274</v>
      </c>
      <c r="E289" s="40"/>
      <c r="F289" s="241" t="s">
        <v>4539</v>
      </c>
      <c r="G289" s="40"/>
      <c r="H289" s="40"/>
      <c r="I289" s="236"/>
      <c r="J289" s="40"/>
      <c r="K289" s="40"/>
      <c r="L289" s="44"/>
      <c r="M289" s="237"/>
      <c r="N289" s="238"/>
      <c r="O289" s="91"/>
      <c r="P289" s="91"/>
      <c r="Q289" s="91"/>
      <c r="R289" s="91"/>
      <c r="S289" s="91"/>
      <c r="T289" s="92"/>
      <c r="U289" s="38"/>
      <c r="V289" s="38"/>
      <c r="W289" s="38"/>
      <c r="X289" s="38"/>
      <c r="Y289" s="38"/>
      <c r="Z289" s="38"/>
      <c r="AA289" s="38"/>
      <c r="AB289" s="38"/>
      <c r="AC289" s="38"/>
      <c r="AD289" s="38"/>
      <c r="AE289" s="38"/>
      <c r="AT289" s="17" t="s">
        <v>274</v>
      </c>
      <c r="AU289" s="17" t="s">
        <v>84</v>
      </c>
    </row>
    <row r="290" s="13" customFormat="1">
      <c r="A290" s="13"/>
      <c r="B290" s="253"/>
      <c r="C290" s="254"/>
      <c r="D290" s="234" t="s">
        <v>276</v>
      </c>
      <c r="E290" s="255" t="s">
        <v>1</v>
      </c>
      <c r="F290" s="256" t="s">
        <v>4509</v>
      </c>
      <c r="G290" s="254"/>
      <c r="H290" s="255" t="s">
        <v>1</v>
      </c>
      <c r="I290" s="257"/>
      <c r="J290" s="254"/>
      <c r="K290" s="254"/>
      <c r="L290" s="258"/>
      <c r="M290" s="259"/>
      <c r="N290" s="260"/>
      <c r="O290" s="260"/>
      <c r="P290" s="260"/>
      <c r="Q290" s="260"/>
      <c r="R290" s="260"/>
      <c r="S290" s="260"/>
      <c r="T290" s="261"/>
      <c r="U290" s="13"/>
      <c r="V290" s="13"/>
      <c r="W290" s="13"/>
      <c r="X290" s="13"/>
      <c r="Y290" s="13"/>
      <c r="Z290" s="13"/>
      <c r="AA290" s="13"/>
      <c r="AB290" s="13"/>
      <c r="AC290" s="13"/>
      <c r="AD290" s="13"/>
      <c r="AE290" s="13"/>
      <c r="AT290" s="262" t="s">
        <v>276</v>
      </c>
      <c r="AU290" s="262" t="s">
        <v>84</v>
      </c>
      <c r="AV290" s="13" t="s">
        <v>84</v>
      </c>
      <c r="AW290" s="13" t="s">
        <v>32</v>
      </c>
      <c r="AX290" s="13" t="s">
        <v>76</v>
      </c>
      <c r="AY290" s="262" t="s">
        <v>251</v>
      </c>
    </row>
    <row r="291" s="12" customFormat="1">
      <c r="A291" s="12"/>
      <c r="B291" s="242"/>
      <c r="C291" s="243"/>
      <c r="D291" s="234" t="s">
        <v>276</v>
      </c>
      <c r="E291" s="244" t="s">
        <v>4088</v>
      </c>
      <c r="F291" s="245" t="s">
        <v>4540</v>
      </c>
      <c r="G291" s="243"/>
      <c r="H291" s="246">
        <v>874.89999999999998</v>
      </c>
      <c r="I291" s="247"/>
      <c r="J291" s="243"/>
      <c r="K291" s="243"/>
      <c r="L291" s="248"/>
      <c r="M291" s="249"/>
      <c r="N291" s="250"/>
      <c r="O291" s="250"/>
      <c r="P291" s="250"/>
      <c r="Q291" s="250"/>
      <c r="R291" s="250"/>
      <c r="S291" s="250"/>
      <c r="T291" s="251"/>
      <c r="U291" s="12"/>
      <c r="V291" s="12"/>
      <c r="W291" s="12"/>
      <c r="X291" s="12"/>
      <c r="Y291" s="12"/>
      <c r="Z291" s="12"/>
      <c r="AA291" s="12"/>
      <c r="AB291" s="12"/>
      <c r="AC291" s="12"/>
      <c r="AD291" s="12"/>
      <c r="AE291" s="12"/>
      <c r="AT291" s="252" t="s">
        <v>276</v>
      </c>
      <c r="AU291" s="252" t="s">
        <v>84</v>
      </c>
      <c r="AV291" s="12" t="s">
        <v>86</v>
      </c>
      <c r="AW291" s="12" t="s">
        <v>32</v>
      </c>
      <c r="AX291" s="12" t="s">
        <v>76</v>
      </c>
      <c r="AY291" s="252" t="s">
        <v>251</v>
      </c>
    </row>
    <row r="292" s="13" customFormat="1">
      <c r="A292" s="13"/>
      <c r="B292" s="253"/>
      <c r="C292" s="254"/>
      <c r="D292" s="234" t="s">
        <v>276</v>
      </c>
      <c r="E292" s="255" t="s">
        <v>1</v>
      </c>
      <c r="F292" s="256" t="s">
        <v>4512</v>
      </c>
      <c r="G292" s="254"/>
      <c r="H292" s="255" t="s">
        <v>1</v>
      </c>
      <c r="I292" s="257"/>
      <c r="J292" s="254"/>
      <c r="K292" s="254"/>
      <c r="L292" s="258"/>
      <c r="M292" s="259"/>
      <c r="N292" s="260"/>
      <c r="O292" s="260"/>
      <c r="P292" s="260"/>
      <c r="Q292" s="260"/>
      <c r="R292" s="260"/>
      <c r="S292" s="260"/>
      <c r="T292" s="261"/>
      <c r="U292" s="13"/>
      <c r="V292" s="13"/>
      <c r="W292" s="13"/>
      <c r="X292" s="13"/>
      <c r="Y292" s="13"/>
      <c r="Z292" s="13"/>
      <c r="AA292" s="13"/>
      <c r="AB292" s="13"/>
      <c r="AC292" s="13"/>
      <c r="AD292" s="13"/>
      <c r="AE292" s="13"/>
      <c r="AT292" s="262" t="s">
        <v>276</v>
      </c>
      <c r="AU292" s="262" t="s">
        <v>84</v>
      </c>
      <c r="AV292" s="13" t="s">
        <v>84</v>
      </c>
      <c r="AW292" s="13" t="s">
        <v>32</v>
      </c>
      <c r="AX292" s="13" t="s">
        <v>76</v>
      </c>
      <c r="AY292" s="262" t="s">
        <v>251</v>
      </c>
    </row>
    <row r="293" s="12" customFormat="1">
      <c r="A293" s="12"/>
      <c r="B293" s="242"/>
      <c r="C293" s="243"/>
      <c r="D293" s="234" t="s">
        <v>276</v>
      </c>
      <c r="E293" s="244" t="s">
        <v>4428</v>
      </c>
      <c r="F293" s="245" t="s">
        <v>4541</v>
      </c>
      <c r="G293" s="243"/>
      <c r="H293" s="246">
        <v>759.20000000000005</v>
      </c>
      <c r="I293" s="247"/>
      <c r="J293" s="243"/>
      <c r="K293" s="243"/>
      <c r="L293" s="248"/>
      <c r="M293" s="249"/>
      <c r="N293" s="250"/>
      <c r="O293" s="250"/>
      <c r="P293" s="250"/>
      <c r="Q293" s="250"/>
      <c r="R293" s="250"/>
      <c r="S293" s="250"/>
      <c r="T293" s="251"/>
      <c r="U293" s="12"/>
      <c r="V293" s="12"/>
      <c r="W293" s="12"/>
      <c r="X293" s="12"/>
      <c r="Y293" s="12"/>
      <c r="Z293" s="12"/>
      <c r="AA293" s="12"/>
      <c r="AB293" s="12"/>
      <c r="AC293" s="12"/>
      <c r="AD293" s="12"/>
      <c r="AE293" s="12"/>
      <c r="AT293" s="252" t="s">
        <v>276</v>
      </c>
      <c r="AU293" s="252" t="s">
        <v>84</v>
      </c>
      <c r="AV293" s="12" t="s">
        <v>86</v>
      </c>
      <c r="AW293" s="12" t="s">
        <v>32</v>
      </c>
      <c r="AX293" s="12" t="s">
        <v>76</v>
      </c>
      <c r="AY293" s="252" t="s">
        <v>251</v>
      </c>
    </row>
    <row r="294" s="12" customFormat="1">
      <c r="A294" s="12"/>
      <c r="B294" s="242"/>
      <c r="C294" s="243"/>
      <c r="D294" s="234" t="s">
        <v>276</v>
      </c>
      <c r="E294" s="244" t="s">
        <v>4542</v>
      </c>
      <c r="F294" s="245" t="s">
        <v>4543</v>
      </c>
      <c r="G294" s="243"/>
      <c r="H294" s="246">
        <v>1634.0999999999999</v>
      </c>
      <c r="I294" s="247"/>
      <c r="J294" s="243"/>
      <c r="K294" s="243"/>
      <c r="L294" s="248"/>
      <c r="M294" s="249"/>
      <c r="N294" s="250"/>
      <c r="O294" s="250"/>
      <c r="P294" s="250"/>
      <c r="Q294" s="250"/>
      <c r="R294" s="250"/>
      <c r="S294" s="250"/>
      <c r="T294" s="251"/>
      <c r="U294" s="12"/>
      <c r="V294" s="12"/>
      <c r="W294" s="12"/>
      <c r="X294" s="12"/>
      <c r="Y294" s="12"/>
      <c r="Z294" s="12"/>
      <c r="AA294" s="12"/>
      <c r="AB294" s="12"/>
      <c r="AC294" s="12"/>
      <c r="AD294" s="12"/>
      <c r="AE294" s="12"/>
      <c r="AT294" s="252" t="s">
        <v>276</v>
      </c>
      <c r="AU294" s="252" t="s">
        <v>84</v>
      </c>
      <c r="AV294" s="12" t="s">
        <v>86</v>
      </c>
      <c r="AW294" s="12" t="s">
        <v>32</v>
      </c>
      <c r="AX294" s="12" t="s">
        <v>84</v>
      </c>
      <c r="AY294" s="252" t="s">
        <v>251</v>
      </c>
    </row>
    <row r="295" s="2" customFormat="1" ht="24.15" customHeight="1">
      <c r="A295" s="38"/>
      <c r="B295" s="39"/>
      <c r="C295" s="292" t="s">
        <v>1045</v>
      </c>
      <c r="D295" s="292" t="s">
        <v>1133</v>
      </c>
      <c r="E295" s="293" t="s">
        <v>4544</v>
      </c>
      <c r="F295" s="294" t="s">
        <v>4545</v>
      </c>
      <c r="G295" s="295" t="s">
        <v>3900</v>
      </c>
      <c r="H295" s="296">
        <v>1995.2360000000001</v>
      </c>
      <c r="I295" s="297"/>
      <c r="J295" s="298">
        <f>ROUND(I295*H295,2)</f>
        <v>0</v>
      </c>
      <c r="K295" s="299"/>
      <c r="L295" s="300"/>
      <c r="M295" s="301" t="s">
        <v>1</v>
      </c>
      <c r="N295" s="302" t="s">
        <v>41</v>
      </c>
      <c r="O295" s="91"/>
      <c r="P295" s="230">
        <f>O295*H295</f>
        <v>0</v>
      </c>
      <c r="Q295" s="230">
        <v>0.0022499999999999998</v>
      </c>
      <c r="R295" s="230">
        <f>Q295*H295</f>
        <v>4.4892810000000001</v>
      </c>
      <c r="S295" s="230">
        <v>0</v>
      </c>
      <c r="T295" s="231">
        <f>S295*H295</f>
        <v>0</v>
      </c>
      <c r="U295" s="38"/>
      <c r="V295" s="38"/>
      <c r="W295" s="38"/>
      <c r="X295" s="38"/>
      <c r="Y295" s="38"/>
      <c r="Z295" s="38"/>
      <c r="AA295" s="38"/>
      <c r="AB295" s="38"/>
      <c r="AC295" s="38"/>
      <c r="AD295" s="38"/>
      <c r="AE295" s="38"/>
      <c r="AR295" s="232" t="s">
        <v>1015</v>
      </c>
      <c r="AT295" s="232" t="s">
        <v>1133</v>
      </c>
      <c r="AU295" s="232" t="s">
        <v>84</v>
      </c>
      <c r="AY295" s="17" t="s">
        <v>251</v>
      </c>
      <c r="BE295" s="233">
        <f>IF(N295="základní",J295,0)</f>
        <v>0</v>
      </c>
      <c r="BF295" s="233">
        <f>IF(N295="snížená",J295,0)</f>
        <v>0</v>
      </c>
      <c r="BG295" s="233">
        <f>IF(N295="zákl. přenesená",J295,0)</f>
        <v>0</v>
      </c>
      <c r="BH295" s="233">
        <f>IF(N295="sníž. přenesená",J295,0)</f>
        <v>0</v>
      </c>
      <c r="BI295" s="233">
        <f>IF(N295="nulová",J295,0)</f>
        <v>0</v>
      </c>
      <c r="BJ295" s="17" t="s">
        <v>84</v>
      </c>
      <c r="BK295" s="233">
        <f>ROUND(I295*H295,2)</f>
        <v>0</v>
      </c>
      <c r="BL295" s="17" t="s">
        <v>350</v>
      </c>
      <c r="BM295" s="232" t="s">
        <v>4546</v>
      </c>
    </row>
    <row r="296" s="2" customFormat="1">
      <c r="A296" s="38"/>
      <c r="B296" s="39"/>
      <c r="C296" s="40"/>
      <c r="D296" s="234" t="s">
        <v>260</v>
      </c>
      <c r="E296" s="40"/>
      <c r="F296" s="235" t="s">
        <v>4545</v>
      </c>
      <c r="G296" s="40"/>
      <c r="H296" s="40"/>
      <c r="I296" s="236"/>
      <c r="J296" s="40"/>
      <c r="K296" s="40"/>
      <c r="L296" s="44"/>
      <c r="M296" s="237"/>
      <c r="N296" s="238"/>
      <c r="O296" s="91"/>
      <c r="P296" s="91"/>
      <c r="Q296" s="91"/>
      <c r="R296" s="91"/>
      <c r="S296" s="91"/>
      <c r="T296" s="92"/>
      <c r="U296" s="38"/>
      <c r="V296" s="38"/>
      <c r="W296" s="38"/>
      <c r="X296" s="38"/>
      <c r="Y296" s="38"/>
      <c r="Z296" s="38"/>
      <c r="AA296" s="38"/>
      <c r="AB296" s="38"/>
      <c r="AC296" s="38"/>
      <c r="AD296" s="38"/>
      <c r="AE296" s="38"/>
      <c r="AT296" s="17" t="s">
        <v>260</v>
      </c>
      <c r="AU296" s="17" t="s">
        <v>84</v>
      </c>
    </row>
    <row r="297" s="12" customFormat="1">
      <c r="A297" s="12"/>
      <c r="B297" s="242"/>
      <c r="C297" s="243"/>
      <c r="D297" s="234" t="s">
        <v>276</v>
      </c>
      <c r="E297" s="244" t="s">
        <v>4093</v>
      </c>
      <c r="F297" s="245" t="s">
        <v>4547</v>
      </c>
      <c r="G297" s="243"/>
      <c r="H297" s="246">
        <v>1634.0999999999999</v>
      </c>
      <c r="I297" s="247"/>
      <c r="J297" s="243"/>
      <c r="K297" s="243"/>
      <c r="L297" s="248"/>
      <c r="M297" s="249"/>
      <c r="N297" s="250"/>
      <c r="O297" s="250"/>
      <c r="P297" s="250"/>
      <c r="Q297" s="250"/>
      <c r="R297" s="250"/>
      <c r="S297" s="250"/>
      <c r="T297" s="251"/>
      <c r="U297" s="12"/>
      <c r="V297" s="12"/>
      <c r="W297" s="12"/>
      <c r="X297" s="12"/>
      <c r="Y297" s="12"/>
      <c r="Z297" s="12"/>
      <c r="AA297" s="12"/>
      <c r="AB297" s="12"/>
      <c r="AC297" s="12"/>
      <c r="AD297" s="12"/>
      <c r="AE297" s="12"/>
      <c r="AT297" s="252" t="s">
        <v>276</v>
      </c>
      <c r="AU297" s="252" t="s">
        <v>84</v>
      </c>
      <c r="AV297" s="12" t="s">
        <v>86</v>
      </c>
      <c r="AW297" s="12" t="s">
        <v>32</v>
      </c>
      <c r="AX297" s="12" t="s">
        <v>76</v>
      </c>
      <c r="AY297" s="252" t="s">
        <v>251</v>
      </c>
    </row>
    <row r="298" s="12" customFormat="1">
      <c r="A298" s="12"/>
      <c r="B298" s="242"/>
      <c r="C298" s="243"/>
      <c r="D298" s="234" t="s">
        <v>276</v>
      </c>
      <c r="E298" s="244" t="s">
        <v>4548</v>
      </c>
      <c r="F298" s="245" t="s">
        <v>4549</v>
      </c>
      <c r="G298" s="243"/>
      <c r="H298" s="246">
        <v>1995.2360000000001</v>
      </c>
      <c r="I298" s="247"/>
      <c r="J298" s="243"/>
      <c r="K298" s="243"/>
      <c r="L298" s="248"/>
      <c r="M298" s="249"/>
      <c r="N298" s="250"/>
      <c r="O298" s="250"/>
      <c r="P298" s="250"/>
      <c r="Q298" s="250"/>
      <c r="R298" s="250"/>
      <c r="S298" s="250"/>
      <c r="T298" s="251"/>
      <c r="U298" s="12"/>
      <c r="V298" s="12"/>
      <c r="W298" s="12"/>
      <c r="X298" s="12"/>
      <c r="Y298" s="12"/>
      <c r="Z298" s="12"/>
      <c r="AA298" s="12"/>
      <c r="AB298" s="12"/>
      <c r="AC298" s="12"/>
      <c r="AD298" s="12"/>
      <c r="AE298" s="12"/>
      <c r="AT298" s="252" t="s">
        <v>276</v>
      </c>
      <c r="AU298" s="252" t="s">
        <v>84</v>
      </c>
      <c r="AV298" s="12" t="s">
        <v>86</v>
      </c>
      <c r="AW298" s="12" t="s">
        <v>32</v>
      </c>
      <c r="AX298" s="12" t="s">
        <v>84</v>
      </c>
      <c r="AY298" s="252" t="s">
        <v>251</v>
      </c>
    </row>
    <row r="299" s="11" customFormat="1" ht="25.92" customHeight="1">
      <c r="A299" s="11"/>
      <c r="B299" s="206"/>
      <c r="C299" s="207"/>
      <c r="D299" s="208" t="s">
        <v>75</v>
      </c>
      <c r="E299" s="209" t="s">
        <v>299</v>
      </c>
      <c r="F299" s="209" t="s">
        <v>1855</v>
      </c>
      <c r="G299" s="207"/>
      <c r="H299" s="207"/>
      <c r="I299" s="210"/>
      <c r="J299" s="211">
        <f>BK299</f>
        <v>0</v>
      </c>
      <c r="K299" s="207"/>
      <c r="L299" s="212"/>
      <c r="M299" s="213"/>
      <c r="N299" s="214"/>
      <c r="O299" s="214"/>
      <c r="P299" s="215">
        <f>SUM(P300:P317)</f>
        <v>0</v>
      </c>
      <c r="Q299" s="214"/>
      <c r="R299" s="215">
        <f>SUM(R300:R317)</f>
        <v>0.19803999999999999</v>
      </c>
      <c r="S299" s="214"/>
      <c r="T299" s="216">
        <f>SUM(T300:T317)</f>
        <v>0</v>
      </c>
      <c r="U299" s="11"/>
      <c r="V299" s="11"/>
      <c r="W299" s="11"/>
      <c r="X299" s="11"/>
      <c r="Y299" s="11"/>
      <c r="Z299" s="11"/>
      <c r="AA299" s="11"/>
      <c r="AB299" s="11"/>
      <c r="AC299" s="11"/>
      <c r="AD299" s="11"/>
      <c r="AE299" s="11"/>
      <c r="AR299" s="217" t="s">
        <v>84</v>
      </c>
      <c r="AT299" s="218" t="s">
        <v>75</v>
      </c>
      <c r="AU299" s="218" t="s">
        <v>76</v>
      </c>
      <c r="AY299" s="217" t="s">
        <v>251</v>
      </c>
      <c r="BK299" s="219">
        <f>SUM(BK300:BK317)</f>
        <v>0</v>
      </c>
    </row>
    <row r="300" s="2" customFormat="1" ht="21.75" customHeight="1">
      <c r="A300" s="38"/>
      <c r="B300" s="39"/>
      <c r="C300" s="220" t="s">
        <v>972</v>
      </c>
      <c r="D300" s="220" t="s">
        <v>255</v>
      </c>
      <c r="E300" s="221" t="s">
        <v>4222</v>
      </c>
      <c r="F300" s="222" t="s">
        <v>4223</v>
      </c>
      <c r="G300" s="223" t="s">
        <v>1622</v>
      </c>
      <c r="H300" s="224">
        <v>1</v>
      </c>
      <c r="I300" s="225"/>
      <c r="J300" s="226">
        <f>ROUND(I300*H300,2)</f>
        <v>0</v>
      </c>
      <c r="K300" s="227"/>
      <c r="L300" s="44"/>
      <c r="M300" s="228" t="s">
        <v>1</v>
      </c>
      <c r="N300" s="229" t="s">
        <v>41</v>
      </c>
      <c r="O300" s="91"/>
      <c r="P300" s="230">
        <f>O300*H300</f>
        <v>0</v>
      </c>
      <c r="Q300" s="230">
        <v>0.00281</v>
      </c>
      <c r="R300" s="230">
        <f>Q300*H300</f>
        <v>0.00281</v>
      </c>
      <c r="S300" s="230">
        <v>0</v>
      </c>
      <c r="T300" s="231">
        <f>S300*H300</f>
        <v>0</v>
      </c>
      <c r="U300" s="38"/>
      <c r="V300" s="38"/>
      <c r="W300" s="38"/>
      <c r="X300" s="38"/>
      <c r="Y300" s="38"/>
      <c r="Z300" s="38"/>
      <c r="AA300" s="38"/>
      <c r="AB300" s="38"/>
      <c r="AC300" s="38"/>
      <c r="AD300" s="38"/>
      <c r="AE300" s="38"/>
      <c r="AR300" s="232" t="s">
        <v>254</v>
      </c>
      <c r="AT300" s="232" t="s">
        <v>255</v>
      </c>
      <c r="AU300" s="232" t="s">
        <v>84</v>
      </c>
      <c r="AY300" s="17" t="s">
        <v>251</v>
      </c>
      <c r="BE300" s="233">
        <f>IF(N300="základní",J300,0)</f>
        <v>0</v>
      </c>
      <c r="BF300" s="233">
        <f>IF(N300="snížená",J300,0)</f>
        <v>0</v>
      </c>
      <c r="BG300" s="233">
        <f>IF(N300="zákl. přenesená",J300,0)</f>
        <v>0</v>
      </c>
      <c r="BH300" s="233">
        <f>IF(N300="sníž. přenesená",J300,0)</f>
        <v>0</v>
      </c>
      <c r="BI300" s="233">
        <f>IF(N300="nulová",J300,0)</f>
        <v>0</v>
      </c>
      <c r="BJ300" s="17" t="s">
        <v>84</v>
      </c>
      <c r="BK300" s="233">
        <f>ROUND(I300*H300,2)</f>
        <v>0</v>
      </c>
      <c r="BL300" s="17" t="s">
        <v>254</v>
      </c>
      <c r="BM300" s="232" t="s">
        <v>4550</v>
      </c>
    </row>
    <row r="301" s="2" customFormat="1">
      <c r="A301" s="38"/>
      <c r="B301" s="39"/>
      <c r="C301" s="40"/>
      <c r="D301" s="234" t="s">
        <v>260</v>
      </c>
      <c r="E301" s="40"/>
      <c r="F301" s="235" t="s">
        <v>4225</v>
      </c>
      <c r="G301" s="40"/>
      <c r="H301" s="40"/>
      <c r="I301" s="236"/>
      <c r="J301" s="40"/>
      <c r="K301" s="40"/>
      <c r="L301" s="44"/>
      <c r="M301" s="237"/>
      <c r="N301" s="238"/>
      <c r="O301" s="91"/>
      <c r="P301" s="91"/>
      <c r="Q301" s="91"/>
      <c r="R301" s="91"/>
      <c r="S301" s="91"/>
      <c r="T301" s="92"/>
      <c r="U301" s="38"/>
      <c r="V301" s="38"/>
      <c r="W301" s="38"/>
      <c r="X301" s="38"/>
      <c r="Y301" s="38"/>
      <c r="Z301" s="38"/>
      <c r="AA301" s="38"/>
      <c r="AB301" s="38"/>
      <c r="AC301" s="38"/>
      <c r="AD301" s="38"/>
      <c r="AE301" s="38"/>
      <c r="AT301" s="17" t="s">
        <v>260</v>
      </c>
      <c r="AU301" s="17" t="s">
        <v>84</v>
      </c>
    </row>
    <row r="302" s="2" customFormat="1">
      <c r="A302" s="38"/>
      <c r="B302" s="39"/>
      <c r="C302" s="40"/>
      <c r="D302" s="240" t="s">
        <v>274</v>
      </c>
      <c r="E302" s="40"/>
      <c r="F302" s="241" t="s">
        <v>4226</v>
      </c>
      <c r="G302" s="40"/>
      <c r="H302" s="40"/>
      <c r="I302" s="236"/>
      <c r="J302" s="40"/>
      <c r="K302" s="40"/>
      <c r="L302" s="44"/>
      <c r="M302" s="237"/>
      <c r="N302" s="238"/>
      <c r="O302" s="91"/>
      <c r="P302" s="91"/>
      <c r="Q302" s="91"/>
      <c r="R302" s="91"/>
      <c r="S302" s="91"/>
      <c r="T302" s="92"/>
      <c r="U302" s="38"/>
      <c r="V302" s="38"/>
      <c r="W302" s="38"/>
      <c r="X302" s="38"/>
      <c r="Y302" s="38"/>
      <c r="Z302" s="38"/>
      <c r="AA302" s="38"/>
      <c r="AB302" s="38"/>
      <c r="AC302" s="38"/>
      <c r="AD302" s="38"/>
      <c r="AE302" s="38"/>
      <c r="AT302" s="17" t="s">
        <v>274</v>
      </c>
      <c r="AU302" s="17" t="s">
        <v>84</v>
      </c>
    </row>
    <row r="303" s="13" customFormat="1">
      <c r="A303" s="13"/>
      <c r="B303" s="253"/>
      <c r="C303" s="254"/>
      <c r="D303" s="234" t="s">
        <v>276</v>
      </c>
      <c r="E303" s="255" t="s">
        <v>1</v>
      </c>
      <c r="F303" s="256" t="s">
        <v>4551</v>
      </c>
      <c r="G303" s="254"/>
      <c r="H303" s="255" t="s">
        <v>1</v>
      </c>
      <c r="I303" s="257"/>
      <c r="J303" s="254"/>
      <c r="K303" s="254"/>
      <c r="L303" s="258"/>
      <c r="M303" s="259"/>
      <c r="N303" s="260"/>
      <c r="O303" s="260"/>
      <c r="P303" s="260"/>
      <c r="Q303" s="260"/>
      <c r="R303" s="260"/>
      <c r="S303" s="260"/>
      <c r="T303" s="261"/>
      <c r="U303" s="13"/>
      <c r="V303" s="13"/>
      <c r="W303" s="13"/>
      <c r="X303" s="13"/>
      <c r="Y303" s="13"/>
      <c r="Z303" s="13"/>
      <c r="AA303" s="13"/>
      <c r="AB303" s="13"/>
      <c r="AC303" s="13"/>
      <c r="AD303" s="13"/>
      <c r="AE303" s="13"/>
      <c r="AT303" s="262" t="s">
        <v>276</v>
      </c>
      <c r="AU303" s="262" t="s">
        <v>84</v>
      </c>
      <c r="AV303" s="13" t="s">
        <v>84</v>
      </c>
      <c r="AW303" s="13" t="s">
        <v>32</v>
      </c>
      <c r="AX303" s="13" t="s">
        <v>76</v>
      </c>
      <c r="AY303" s="262" t="s">
        <v>251</v>
      </c>
    </row>
    <row r="304" s="12" customFormat="1">
      <c r="A304" s="12"/>
      <c r="B304" s="242"/>
      <c r="C304" s="243"/>
      <c r="D304" s="234" t="s">
        <v>276</v>
      </c>
      <c r="E304" s="244" t="s">
        <v>4048</v>
      </c>
      <c r="F304" s="245" t="s">
        <v>84</v>
      </c>
      <c r="G304" s="243"/>
      <c r="H304" s="246">
        <v>1</v>
      </c>
      <c r="I304" s="247"/>
      <c r="J304" s="243"/>
      <c r="K304" s="243"/>
      <c r="L304" s="248"/>
      <c r="M304" s="249"/>
      <c r="N304" s="250"/>
      <c r="O304" s="250"/>
      <c r="P304" s="250"/>
      <c r="Q304" s="250"/>
      <c r="R304" s="250"/>
      <c r="S304" s="250"/>
      <c r="T304" s="251"/>
      <c r="U304" s="12"/>
      <c r="V304" s="12"/>
      <c r="W304" s="12"/>
      <c r="X304" s="12"/>
      <c r="Y304" s="12"/>
      <c r="Z304" s="12"/>
      <c r="AA304" s="12"/>
      <c r="AB304" s="12"/>
      <c r="AC304" s="12"/>
      <c r="AD304" s="12"/>
      <c r="AE304" s="12"/>
      <c r="AT304" s="252" t="s">
        <v>276</v>
      </c>
      <c r="AU304" s="252" t="s">
        <v>84</v>
      </c>
      <c r="AV304" s="12" t="s">
        <v>86</v>
      </c>
      <c r="AW304" s="12" t="s">
        <v>32</v>
      </c>
      <c r="AX304" s="12" t="s">
        <v>84</v>
      </c>
      <c r="AY304" s="252" t="s">
        <v>251</v>
      </c>
    </row>
    <row r="305" s="2" customFormat="1" ht="24.15" customHeight="1">
      <c r="A305" s="38"/>
      <c r="B305" s="39"/>
      <c r="C305" s="292" t="s">
        <v>986</v>
      </c>
      <c r="D305" s="292" t="s">
        <v>1133</v>
      </c>
      <c r="E305" s="293" t="s">
        <v>4229</v>
      </c>
      <c r="F305" s="294" t="s">
        <v>4230</v>
      </c>
      <c r="G305" s="295" t="s">
        <v>1622</v>
      </c>
      <c r="H305" s="296">
        <v>1</v>
      </c>
      <c r="I305" s="297"/>
      <c r="J305" s="298">
        <f>ROUND(I305*H305,2)</f>
        <v>0</v>
      </c>
      <c r="K305" s="299"/>
      <c r="L305" s="300"/>
      <c r="M305" s="301" t="s">
        <v>1</v>
      </c>
      <c r="N305" s="302" t="s">
        <v>41</v>
      </c>
      <c r="O305" s="91"/>
      <c r="P305" s="230">
        <f>O305*H305</f>
        <v>0</v>
      </c>
      <c r="Q305" s="230">
        <v>0.045999999999999999</v>
      </c>
      <c r="R305" s="230">
        <f>Q305*H305</f>
        <v>0.045999999999999999</v>
      </c>
      <c r="S305" s="230">
        <v>0</v>
      </c>
      <c r="T305" s="231">
        <f>S305*H305</f>
        <v>0</v>
      </c>
      <c r="U305" s="38"/>
      <c r="V305" s="38"/>
      <c r="W305" s="38"/>
      <c r="X305" s="38"/>
      <c r="Y305" s="38"/>
      <c r="Z305" s="38"/>
      <c r="AA305" s="38"/>
      <c r="AB305" s="38"/>
      <c r="AC305" s="38"/>
      <c r="AD305" s="38"/>
      <c r="AE305" s="38"/>
      <c r="AR305" s="232" t="s">
        <v>299</v>
      </c>
      <c r="AT305" s="232" t="s">
        <v>1133</v>
      </c>
      <c r="AU305" s="232" t="s">
        <v>84</v>
      </c>
      <c r="AY305" s="17" t="s">
        <v>251</v>
      </c>
      <c r="BE305" s="233">
        <f>IF(N305="základní",J305,0)</f>
        <v>0</v>
      </c>
      <c r="BF305" s="233">
        <f>IF(N305="snížená",J305,0)</f>
        <v>0</v>
      </c>
      <c r="BG305" s="233">
        <f>IF(N305="zákl. přenesená",J305,0)</f>
        <v>0</v>
      </c>
      <c r="BH305" s="233">
        <f>IF(N305="sníž. přenesená",J305,0)</f>
        <v>0</v>
      </c>
      <c r="BI305" s="233">
        <f>IF(N305="nulová",J305,0)</f>
        <v>0</v>
      </c>
      <c r="BJ305" s="17" t="s">
        <v>84</v>
      </c>
      <c r="BK305" s="233">
        <f>ROUND(I305*H305,2)</f>
        <v>0</v>
      </c>
      <c r="BL305" s="17" t="s">
        <v>254</v>
      </c>
      <c r="BM305" s="232" t="s">
        <v>4552</v>
      </c>
    </row>
    <row r="306" s="2" customFormat="1">
      <c r="A306" s="38"/>
      <c r="B306" s="39"/>
      <c r="C306" s="40"/>
      <c r="D306" s="234" t="s">
        <v>260</v>
      </c>
      <c r="E306" s="40"/>
      <c r="F306" s="235" t="s">
        <v>4230</v>
      </c>
      <c r="G306" s="40"/>
      <c r="H306" s="40"/>
      <c r="I306" s="236"/>
      <c r="J306" s="40"/>
      <c r="K306" s="40"/>
      <c r="L306" s="44"/>
      <c r="M306" s="237"/>
      <c r="N306" s="238"/>
      <c r="O306" s="91"/>
      <c r="P306" s="91"/>
      <c r="Q306" s="91"/>
      <c r="R306" s="91"/>
      <c r="S306" s="91"/>
      <c r="T306" s="92"/>
      <c r="U306" s="38"/>
      <c r="V306" s="38"/>
      <c r="W306" s="38"/>
      <c r="X306" s="38"/>
      <c r="Y306" s="38"/>
      <c r="Z306" s="38"/>
      <c r="AA306" s="38"/>
      <c r="AB306" s="38"/>
      <c r="AC306" s="38"/>
      <c r="AD306" s="38"/>
      <c r="AE306" s="38"/>
      <c r="AT306" s="17" t="s">
        <v>260</v>
      </c>
      <c r="AU306" s="17" t="s">
        <v>84</v>
      </c>
    </row>
    <row r="307" s="13" customFormat="1">
      <c r="A307" s="13"/>
      <c r="B307" s="253"/>
      <c r="C307" s="254"/>
      <c r="D307" s="234" t="s">
        <v>276</v>
      </c>
      <c r="E307" s="255" t="s">
        <v>1</v>
      </c>
      <c r="F307" s="256" t="s">
        <v>4551</v>
      </c>
      <c r="G307" s="254"/>
      <c r="H307" s="255" t="s">
        <v>1</v>
      </c>
      <c r="I307" s="257"/>
      <c r="J307" s="254"/>
      <c r="K307" s="254"/>
      <c r="L307" s="258"/>
      <c r="M307" s="259"/>
      <c r="N307" s="260"/>
      <c r="O307" s="260"/>
      <c r="P307" s="260"/>
      <c r="Q307" s="260"/>
      <c r="R307" s="260"/>
      <c r="S307" s="260"/>
      <c r="T307" s="261"/>
      <c r="U307" s="13"/>
      <c r="V307" s="13"/>
      <c r="W307" s="13"/>
      <c r="X307" s="13"/>
      <c r="Y307" s="13"/>
      <c r="Z307" s="13"/>
      <c r="AA307" s="13"/>
      <c r="AB307" s="13"/>
      <c r="AC307" s="13"/>
      <c r="AD307" s="13"/>
      <c r="AE307" s="13"/>
      <c r="AT307" s="262" t="s">
        <v>276</v>
      </c>
      <c r="AU307" s="262" t="s">
        <v>84</v>
      </c>
      <c r="AV307" s="13" t="s">
        <v>84</v>
      </c>
      <c r="AW307" s="13" t="s">
        <v>32</v>
      </c>
      <c r="AX307" s="13" t="s">
        <v>76</v>
      </c>
      <c r="AY307" s="262" t="s">
        <v>251</v>
      </c>
    </row>
    <row r="308" s="12" customFormat="1">
      <c r="A308" s="12"/>
      <c r="B308" s="242"/>
      <c r="C308" s="243"/>
      <c r="D308" s="234" t="s">
        <v>276</v>
      </c>
      <c r="E308" s="244" t="s">
        <v>4056</v>
      </c>
      <c r="F308" s="245" t="s">
        <v>84</v>
      </c>
      <c r="G308" s="243"/>
      <c r="H308" s="246">
        <v>1</v>
      </c>
      <c r="I308" s="247"/>
      <c r="J308" s="243"/>
      <c r="K308" s="243"/>
      <c r="L308" s="248"/>
      <c r="M308" s="249"/>
      <c r="N308" s="250"/>
      <c r="O308" s="250"/>
      <c r="P308" s="250"/>
      <c r="Q308" s="250"/>
      <c r="R308" s="250"/>
      <c r="S308" s="250"/>
      <c r="T308" s="251"/>
      <c r="U308" s="12"/>
      <c r="V308" s="12"/>
      <c r="W308" s="12"/>
      <c r="X308" s="12"/>
      <c r="Y308" s="12"/>
      <c r="Z308" s="12"/>
      <c r="AA308" s="12"/>
      <c r="AB308" s="12"/>
      <c r="AC308" s="12"/>
      <c r="AD308" s="12"/>
      <c r="AE308" s="12"/>
      <c r="AT308" s="252" t="s">
        <v>276</v>
      </c>
      <c r="AU308" s="252" t="s">
        <v>84</v>
      </c>
      <c r="AV308" s="12" t="s">
        <v>86</v>
      </c>
      <c r="AW308" s="12" t="s">
        <v>32</v>
      </c>
      <c r="AX308" s="12" t="s">
        <v>84</v>
      </c>
      <c r="AY308" s="252" t="s">
        <v>251</v>
      </c>
    </row>
    <row r="309" s="2" customFormat="1" ht="16.5" customHeight="1">
      <c r="A309" s="38"/>
      <c r="B309" s="39"/>
      <c r="C309" s="220" t="s">
        <v>994</v>
      </c>
      <c r="D309" s="220" t="s">
        <v>255</v>
      </c>
      <c r="E309" s="221" t="s">
        <v>4553</v>
      </c>
      <c r="F309" s="222" t="s">
        <v>4554</v>
      </c>
      <c r="G309" s="223" t="s">
        <v>1622</v>
      </c>
      <c r="H309" s="224">
        <v>1</v>
      </c>
      <c r="I309" s="225"/>
      <c r="J309" s="226">
        <f>ROUND(I309*H309,2)</f>
        <v>0</v>
      </c>
      <c r="K309" s="227"/>
      <c r="L309" s="44"/>
      <c r="M309" s="228" t="s">
        <v>1</v>
      </c>
      <c r="N309" s="229" t="s">
        <v>41</v>
      </c>
      <c r="O309" s="91"/>
      <c r="P309" s="230">
        <f>O309*H309</f>
        <v>0</v>
      </c>
      <c r="Q309" s="230">
        <v>0.12723000000000001</v>
      </c>
      <c r="R309" s="230">
        <f>Q309*H309</f>
        <v>0.12723000000000001</v>
      </c>
      <c r="S309" s="230">
        <v>0</v>
      </c>
      <c r="T309" s="231">
        <f>S309*H309</f>
        <v>0</v>
      </c>
      <c r="U309" s="38"/>
      <c r="V309" s="38"/>
      <c r="W309" s="38"/>
      <c r="X309" s="38"/>
      <c r="Y309" s="38"/>
      <c r="Z309" s="38"/>
      <c r="AA309" s="38"/>
      <c r="AB309" s="38"/>
      <c r="AC309" s="38"/>
      <c r="AD309" s="38"/>
      <c r="AE309" s="38"/>
      <c r="AR309" s="232" t="s">
        <v>254</v>
      </c>
      <c r="AT309" s="232" t="s">
        <v>255</v>
      </c>
      <c r="AU309" s="232" t="s">
        <v>84</v>
      </c>
      <c r="AY309" s="17" t="s">
        <v>251</v>
      </c>
      <c r="BE309" s="233">
        <f>IF(N309="základní",J309,0)</f>
        <v>0</v>
      </c>
      <c r="BF309" s="233">
        <f>IF(N309="snížená",J309,0)</f>
        <v>0</v>
      </c>
      <c r="BG309" s="233">
        <f>IF(N309="zákl. přenesená",J309,0)</f>
        <v>0</v>
      </c>
      <c r="BH309" s="233">
        <f>IF(N309="sníž. přenesená",J309,0)</f>
        <v>0</v>
      </c>
      <c r="BI309" s="233">
        <f>IF(N309="nulová",J309,0)</f>
        <v>0</v>
      </c>
      <c r="BJ309" s="17" t="s">
        <v>84</v>
      </c>
      <c r="BK309" s="233">
        <f>ROUND(I309*H309,2)</f>
        <v>0</v>
      </c>
      <c r="BL309" s="17" t="s">
        <v>254</v>
      </c>
      <c r="BM309" s="232" t="s">
        <v>4555</v>
      </c>
    </row>
    <row r="310" s="2" customFormat="1">
      <c r="A310" s="38"/>
      <c r="B310" s="39"/>
      <c r="C310" s="40"/>
      <c r="D310" s="234" t="s">
        <v>260</v>
      </c>
      <c r="E310" s="40"/>
      <c r="F310" s="235" t="s">
        <v>4556</v>
      </c>
      <c r="G310" s="40"/>
      <c r="H310" s="40"/>
      <c r="I310" s="236"/>
      <c r="J310" s="40"/>
      <c r="K310" s="40"/>
      <c r="L310" s="44"/>
      <c r="M310" s="237"/>
      <c r="N310" s="238"/>
      <c r="O310" s="91"/>
      <c r="P310" s="91"/>
      <c r="Q310" s="91"/>
      <c r="R310" s="91"/>
      <c r="S310" s="91"/>
      <c r="T310" s="92"/>
      <c r="U310" s="38"/>
      <c r="V310" s="38"/>
      <c r="W310" s="38"/>
      <c r="X310" s="38"/>
      <c r="Y310" s="38"/>
      <c r="Z310" s="38"/>
      <c r="AA310" s="38"/>
      <c r="AB310" s="38"/>
      <c r="AC310" s="38"/>
      <c r="AD310" s="38"/>
      <c r="AE310" s="38"/>
      <c r="AT310" s="17" t="s">
        <v>260</v>
      </c>
      <c r="AU310" s="17" t="s">
        <v>84</v>
      </c>
    </row>
    <row r="311" s="2" customFormat="1">
      <c r="A311" s="38"/>
      <c r="B311" s="39"/>
      <c r="C311" s="40"/>
      <c r="D311" s="240" t="s">
        <v>274</v>
      </c>
      <c r="E311" s="40"/>
      <c r="F311" s="241" t="s">
        <v>4557</v>
      </c>
      <c r="G311" s="40"/>
      <c r="H311" s="40"/>
      <c r="I311" s="236"/>
      <c r="J311" s="40"/>
      <c r="K311" s="40"/>
      <c r="L311" s="44"/>
      <c r="M311" s="237"/>
      <c r="N311" s="238"/>
      <c r="O311" s="91"/>
      <c r="P311" s="91"/>
      <c r="Q311" s="91"/>
      <c r="R311" s="91"/>
      <c r="S311" s="91"/>
      <c r="T311" s="92"/>
      <c r="U311" s="38"/>
      <c r="V311" s="38"/>
      <c r="W311" s="38"/>
      <c r="X311" s="38"/>
      <c r="Y311" s="38"/>
      <c r="Z311" s="38"/>
      <c r="AA311" s="38"/>
      <c r="AB311" s="38"/>
      <c r="AC311" s="38"/>
      <c r="AD311" s="38"/>
      <c r="AE311" s="38"/>
      <c r="AT311" s="17" t="s">
        <v>274</v>
      </c>
      <c r="AU311" s="17" t="s">
        <v>84</v>
      </c>
    </row>
    <row r="312" s="13" customFormat="1">
      <c r="A312" s="13"/>
      <c r="B312" s="253"/>
      <c r="C312" s="254"/>
      <c r="D312" s="234" t="s">
        <v>276</v>
      </c>
      <c r="E312" s="255" t="s">
        <v>1</v>
      </c>
      <c r="F312" s="256" t="s">
        <v>4558</v>
      </c>
      <c r="G312" s="254"/>
      <c r="H312" s="255" t="s">
        <v>1</v>
      </c>
      <c r="I312" s="257"/>
      <c r="J312" s="254"/>
      <c r="K312" s="254"/>
      <c r="L312" s="258"/>
      <c r="M312" s="259"/>
      <c r="N312" s="260"/>
      <c r="O312" s="260"/>
      <c r="P312" s="260"/>
      <c r="Q312" s="260"/>
      <c r="R312" s="260"/>
      <c r="S312" s="260"/>
      <c r="T312" s="261"/>
      <c r="U312" s="13"/>
      <c r="V312" s="13"/>
      <c r="W312" s="13"/>
      <c r="X312" s="13"/>
      <c r="Y312" s="13"/>
      <c r="Z312" s="13"/>
      <c r="AA312" s="13"/>
      <c r="AB312" s="13"/>
      <c r="AC312" s="13"/>
      <c r="AD312" s="13"/>
      <c r="AE312" s="13"/>
      <c r="AT312" s="262" t="s">
        <v>276</v>
      </c>
      <c r="AU312" s="262" t="s">
        <v>84</v>
      </c>
      <c r="AV312" s="13" t="s">
        <v>84</v>
      </c>
      <c r="AW312" s="13" t="s">
        <v>32</v>
      </c>
      <c r="AX312" s="13" t="s">
        <v>76</v>
      </c>
      <c r="AY312" s="262" t="s">
        <v>251</v>
      </c>
    </row>
    <row r="313" s="12" customFormat="1">
      <c r="A313" s="12"/>
      <c r="B313" s="242"/>
      <c r="C313" s="243"/>
      <c r="D313" s="234" t="s">
        <v>276</v>
      </c>
      <c r="E313" s="244" t="s">
        <v>4063</v>
      </c>
      <c r="F313" s="245" t="s">
        <v>84</v>
      </c>
      <c r="G313" s="243"/>
      <c r="H313" s="246">
        <v>1</v>
      </c>
      <c r="I313" s="247"/>
      <c r="J313" s="243"/>
      <c r="K313" s="243"/>
      <c r="L313" s="248"/>
      <c r="M313" s="249"/>
      <c r="N313" s="250"/>
      <c r="O313" s="250"/>
      <c r="P313" s="250"/>
      <c r="Q313" s="250"/>
      <c r="R313" s="250"/>
      <c r="S313" s="250"/>
      <c r="T313" s="251"/>
      <c r="U313" s="12"/>
      <c r="V313" s="12"/>
      <c r="W313" s="12"/>
      <c r="X313" s="12"/>
      <c r="Y313" s="12"/>
      <c r="Z313" s="12"/>
      <c r="AA313" s="12"/>
      <c r="AB313" s="12"/>
      <c r="AC313" s="12"/>
      <c r="AD313" s="12"/>
      <c r="AE313" s="12"/>
      <c r="AT313" s="252" t="s">
        <v>276</v>
      </c>
      <c r="AU313" s="252" t="s">
        <v>84</v>
      </c>
      <c r="AV313" s="12" t="s">
        <v>86</v>
      </c>
      <c r="AW313" s="12" t="s">
        <v>32</v>
      </c>
      <c r="AX313" s="12" t="s">
        <v>84</v>
      </c>
      <c r="AY313" s="252" t="s">
        <v>251</v>
      </c>
    </row>
    <row r="314" s="2" customFormat="1" ht="16.5" customHeight="1">
      <c r="A314" s="38"/>
      <c r="B314" s="39"/>
      <c r="C314" s="292" t="s">
        <v>1000</v>
      </c>
      <c r="D314" s="292" t="s">
        <v>1133</v>
      </c>
      <c r="E314" s="293" t="s">
        <v>4559</v>
      </c>
      <c r="F314" s="294" t="s">
        <v>4560</v>
      </c>
      <c r="G314" s="295" t="s">
        <v>1622</v>
      </c>
      <c r="H314" s="296">
        <v>1</v>
      </c>
      <c r="I314" s="297"/>
      <c r="J314" s="298">
        <f>ROUND(I314*H314,2)</f>
        <v>0</v>
      </c>
      <c r="K314" s="299"/>
      <c r="L314" s="300"/>
      <c r="M314" s="301" t="s">
        <v>1</v>
      </c>
      <c r="N314" s="302" t="s">
        <v>41</v>
      </c>
      <c r="O314" s="91"/>
      <c r="P314" s="230">
        <f>O314*H314</f>
        <v>0</v>
      </c>
      <c r="Q314" s="230">
        <v>0.021999999999999999</v>
      </c>
      <c r="R314" s="230">
        <f>Q314*H314</f>
        <v>0.021999999999999999</v>
      </c>
      <c r="S314" s="230">
        <v>0</v>
      </c>
      <c r="T314" s="231">
        <f>S314*H314</f>
        <v>0</v>
      </c>
      <c r="U314" s="38"/>
      <c r="V314" s="38"/>
      <c r="W314" s="38"/>
      <c r="X314" s="38"/>
      <c r="Y314" s="38"/>
      <c r="Z314" s="38"/>
      <c r="AA314" s="38"/>
      <c r="AB314" s="38"/>
      <c r="AC314" s="38"/>
      <c r="AD314" s="38"/>
      <c r="AE314" s="38"/>
      <c r="AR314" s="232" t="s">
        <v>299</v>
      </c>
      <c r="AT314" s="232" t="s">
        <v>1133</v>
      </c>
      <c r="AU314" s="232" t="s">
        <v>84</v>
      </c>
      <c r="AY314" s="17" t="s">
        <v>251</v>
      </c>
      <c r="BE314" s="233">
        <f>IF(N314="základní",J314,0)</f>
        <v>0</v>
      </c>
      <c r="BF314" s="233">
        <f>IF(N314="snížená",J314,0)</f>
        <v>0</v>
      </c>
      <c r="BG314" s="233">
        <f>IF(N314="zákl. přenesená",J314,0)</f>
        <v>0</v>
      </c>
      <c r="BH314" s="233">
        <f>IF(N314="sníž. přenesená",J314,0)</f>
        <v>0</v>
      </c>
      <c r="BI314" s="233">
        <f>IF(N314="nulová",J314,0)</f>
        <v>0</v>
      </c>
      <c r="BJ314" s="17" t="s">
        <v>84</v>
      </c>
      <c r="BK314" s="233">
        <f>ROUND(I314*H314,2)</f>
        <v>0</v>
      </c>
      <c r="BL314" s="17" t="s">
        <v>254</v>
      </c>
      <c r="BM314" s="232" t="s">
        <v>4561</v>
      </c>
    </row>
    <row r="315" s="2" customFormat="1">
      <c r="A315" s="38"/>
      <c r="B315" s="39"/>
      <c r="C315" s="40"/>
      <c r="D315" s="234" t="s">
        <v>260</v>
      </c>
      <c r="E315" s="40"/>
      <c r="F315" s="235" t="s">
        <v>4560</v>
      </c>
      <c r="G315" s="40"/>
      <c r="H315" s="40"/>
      <c r="I315" s="236"/>
      <c r="J315" s="40"/>
      <c r="K315" s="40"/>
      <c r="L315" s="44"/>
      <c r="M315" s="237"/>
      <c r="N315" s="238"/>
      <c r="O315" s="91"/>
      <c r="P315" s="91"/>
      <c r="Q315" s="91"/>
      <c r="R315" s="91"/>
      <c r="S315" s="91"/>
      <c r="T315" s="92"/>
      <c r="U315" s="38"/>
      <c r="V315" s="38"/>
      <c r="W315" s="38"/>
      <c r="X315" s="38"/>
      <c r="Y315" s="38"/>
      <c r="Z315" s="38"/>
      <c r="AA315" s="38"/>
      <c r="AB315" s="38"/>
      <c r="AC315" s="38"/>
      <c r="AD315" s="38"/>
      <c r="AE315" s="38"/>
      <c r="AT315" s="17" t="s">
        <v>260</v>
      </c>
      <c r="AU315" s="17" t="s">
        <v>84</v>
      </c>
    </row>
    <row r="316" s="13" customFormat="1">
      <c r="A316" s="13"/>
      <c r="B316" s="253"/>
      <c r="C316" s="254"/>
      <c r="D316" s="234" t="s">
        <v>276</v>
      </c>
      <c r="E316" s="255" t="s">
        <v>1</v>
      </c>
      <c r="F316" s="256" t="s">
        <v>4558</v>
      </c>
      <c r="G316" s="254"/>
      <c r="H316" s="255" t="s">
        <v>1</v>
      </c>
      <c r="I316" s="257"/>
      <c r="J316" s="254"/>
      <c r="K316" s="254"/>
      <c r="L316" s="258"/>
      <c r="M316" s="259"/>
      <c r="N316" s="260"/>
      <c r="O316" s="260"/>
      <c r="P316" s="260"/>
      <c r="Q316" s="260"/>
      <c r="R316" s="260"/>
      <c r="S316" s="260"/>
      <c r="T316" s="261"/>
      <c r="U316" s="13"/>
      <c r="V316" s="13"/>
      <c r="W316" s="13"/>
      <c r="X316" s="13"/>
      <c r="Y316" s="13"/>
      <c r="Z316" s="13"/>
      <c r="AA316" s="13"/>
      <c r="AB316" s="13"/>
      <c r="AC316" s="13"/>
      <c r="AD316" s="13"/>
      <c r="AE316" s="13"/>
      <c r="AT316" s="262" t="s">
        <v>276</v>
      </c>
      <c r="AU316" s="262" t="s">
        <v>84</v>
      </c>
      <c r="AV316" s="13" t="s">
        <v>84</v>
      </c>
      <c r="AW316" s="13" t="s">
        <v>32</v>
      </c>
      <c r="AX316" s="13" t="s">
        <v>76</v>
      </c>
      <c r="AY316" s="262" t="s">
        <v>251</v>
      </c>
    </row>
    <row r="317" s="12" customFormat="1">
      <c r="A317" s="12"/>
      <c r="B317" s="242"/>
      <c r="C317" s="243"/>
      <c r="D317" s="234" t="s">
        <v>276</v>
      </c>
      <c r="E317" s="244" t="s">
        <v>4067</v>
      </c>
      <c r="F317" s="245" t="s">
        <v>84</v>
      </c>
      <c r="G317" s="243"/>
      <c r="H317" s="246">
        <v>1</v>
      </c>
      <c r="I317" s="247"/>
      <c r="J317" s="243"/>
      <c r="K317" s="243"/>
      <c r="L317" s="248"/>
      <c r="M317" s="249"/>
      <c r="N317" s="250"/>
      <c r="O317" s="250"/>
      <c r="P317" s="250"/>
      <c r="Q317" s="250"/>
      <c r="R317" s="250"/>
      <c r="S317" s="250"/>
      <c r="T317" s="251"/>
      <c r="U317" s="12"/>
      <c r="V317" s="12"/>
      <c r="W317" s="12"/>
      <c r="X317" s="12"/>
      <c r="Y317" s="12"/>
      <c r="Z317" s="12"/>
      <c r="AA317" s="12"/>
      <c r="AB317" s="12"/>
      <c r="AC317" s="12"/>
      <c r="AD317" s="12"/>
      <c r="AE317" s="12"/>
      <c r="AT317" s="252" t="s">
        <v>276</v>
      </c>
      <c r="AU317" s="252" t="s">
        <v>84</v>
      </c>
      <c r="AV317" s="12" t="s">
        <v>86</v>
      </c>
      <c r="AW317" s="12" t="s">
        <v>32</v>
      </c>
      <c r="AX317" s="12" t="s">
        <v>84</v>
      </c>
      <c r="AY317" s="252" t="s">
        <v>251</v>
      </c>
    </row>
    <row r="318" s="11" customFormat="1" ht="25.92" customHeight="1">
      <c r="A318" s="11"/>
      <c r="B318" s="206"/>
      <c r="C318" s="207"/>
      <c r="D318" s="208" t="s">
        <v>75</v>
      </c>
      <c r="E318" s="209" t="s">
        <v>306</v>
      </c>
      <c r="F318" s="209" t="s">
        <v>814</v>
      </c>
      <c r="G318" s="207"/>
      <c r="H318" s="207"/>
      <c r="I318" s="210"/>
      <c r="J318" s="211">
        <f>BK318</f>
        <v>0</v>
      </c>
      <c r="K318" s="207"/>
      <c r="L318" s="212"/>
      <c r="M318" s="213"/>
      <c r="N318" s="214"/>
      <c r="O318" s="214"/>
      <c r="P318" s="215">
        <f>SUM(P319:P333)</f>
        <v>0</v>
      </c>
      <c r="Q318" s="214"/>
      <c r="R318" s="215">
        <f>SUM(R319:R333)</f>
        <v>4.6358579999999998</v>
      </c>
      <c r="S318" s="214"/>
      <c r="T318" s="216">
        <f>SUM(T319:T333)</f>
        <v>0</v>
      </c>
      <c r="U318" s="11"/>
      <c r="V318" s="11"/>
      <c r="W318" s="11"/>
      <c r="X318" s="11"/>
      <c r="Y318" s="11"/>
      <c r="Z318" s="11"/>
      <c r="AA318" s="11"/>
      <c r="AB318" s="11"/>
      <c r="AC318" s="11"/>
      <c r="AD318" s="11"/>
      <c r="AE318" s="11"/>
      <c r="AR318" s="217" t="s">
        <v>84</v>
      </c>
      <c r="AT318" s="218" t="s">
        <v>75</v>
      </c>
      <c r="AU318" s="218" t="s">
        <v>76</v>
      </c>
      <c r="AY318" s="217" t="s">
        <v>251</v>
      </c>
      <c r="BK318" s="219">
        <f>SUM(BK319:BK333)</f>
        <v>0</v>
      </c>
    </row>
    <row r="319" s="2" customFormat="1" ht="24.15" customHeight="1">
      <c r="A319" s="38"/>
      <c r="B319" s="39"/>
      <c r="C319" s="220" t="s">
        <v>747</v>
      </c>
      <c r="D319" s="220" t="s">
        <v>255</v>
      </c>
      <c r="E319" s="221" t="s">
        <v>4562</v>
      </c>
      <c r="F319" s="222" t="s">
        <v>4563</v>
      </c>
      <c r="G319" s="223" t="s">
        <v>3900</v>
      </c>
      <c r="H319" s="224">
        <v>3268.1999999999998</v>
      </c>
      <c r="I319" s="225"/>
      <c r="J319" s="226">
        <f>ROUND(I319*H319,2)</f>
        <v>0</v>
      </c>
      <c r="K319" s="227"/>
      <c r="L319" s="44"/>
      <c r="M319" s="228" t="s">
        <v>1</v>
      </c>
      <c r="N319" s="229" t="s">
        <v>41</v>
      </c>
      <c r="O319" s="91"/>
      <c r="P319" s="230">
        <f>O319*H319</f>
        <v>0</v>
      </c>
      <c r="Q319" s="230">
        <v>0.00068999999999999997</v>
      </c>
      <c r="R319" s="230">
        <f>Q319*H319</f>
        <v>2.2550579999999996</v>
      </c>
      <c r="S319" s="230">
        <v>0</v>
      </c>
      <c r="T319" s="231">
        <f>S319*H319</f>
        <v>0</v>
      </c>
      <c r="U319" s="38"/>
      <c r="V319" s="38"/>
      <c r="W319" s="38"/>
      <c r="X319" s="38"/>
      <c r="Y319" s="38"/>
      <c r="Z319" s="38"/>
      <c r="AA319" s="38"/>
      <c r="AB319" s="38"/>
      <c r="AC319" s="38"/>
      <c r="AD319" s="38"/>
      <c r="AE319" s="38"/>
      <c r="AR319" s="232" t="s">
        <v>254</v>
      </c>
      <c r="AT319" s="232" t="s">
        <v>255</v>
      </c>
      <c r="AU319" s="232" t="s">
        <v>84</v>
      </c>
      <c r="AY319" s="17" t="s">
        <v>251</v>
      </c>
      <c r="BE319" s="233">
        <f>IF(N319="základní",J319,0)</f>
        <v>0</v>
      </c>
      <c r="BF319" s="233">
        <f>IF(N319="snížená",J319,0)</f>
        <v>0</v>
      </c>
      <c r="BG319" s="233">
        <f>IF(N319="zákl. přenesená",J319,0)</f>
        <v>0</v>
      </c>
      <c r="BH319" s="233">
        <f>IF(N319="sníž. přenesená",J319,0)</f>
        <v>0</v>
      </c>
      <c r="BI319" s="233">
        <f>IF(N319="nulová",J319,0)</f>
        <v>0</v>
      </c>
      <c r="BJ319" s="17" t="s">
        <v>84</v>
      </c>
      <c r="BK319" s="233">
        <f>ROUND(I319*H319,2)</f>
        <v>0</v>
      </c>
      <c r="BL319" s="17" t="s">
        <v>254</v>
      </c>
      <c r="BM319" s="232" t="s">
        <v>4564</v>
      </c>
    </row>
    <row r="320" s="2" customFormat="1">
      <c r="A320" s="38"/>
      <c r="B320" s="39"/>
      <c r="C320" s="40"/>
      <c r="D320" s="234" t="s">
        <v>260</v>
      </c>
      <c r="E320" s="40"/>
      <c r="F320" s="235" t="s">
        <v>4565</v>
      </c>
      <c r="G320" s="40"/>
      <c r="H320" s="40"/>
      <c r="I320" s="236"/>
      <c r="J320" s="40"/>
      <c r="K320" s="40"/>
      <c r="L320" s="44"/>
      <c r="M320" s="237"/>
      <c r="N320" s="238"/>
      <c r="O320" s="91"/>
      <c r="P320" s="91"/>
      <c r="Q320" s="91"/>
      <c r="R320" s="91"/>
      <c r="S320" s="91"/>
      <c r="T320" s="92"/>
      <c r="U320" s="38"/>
      <c r="V320" s="38"/>
      <c r="W320" s="38"/>
      <c r="X320" s="38"/>
      <c r="Y320" s="38"/>
      <c r="Z320" s="38"/>
      <c r="AA320" s="38"/>
      <c r="AB320" s="38"/>
      <c r="AC320" s="38"/>
      <c r="AD320" s="38"/>
      <c r="AE320" s="38"/>
      <c r="AT320" s="17" t="s">
        <v>260</v>
      </c>
      <c r="AU320" s="17" t="s">
        <v>84</v>
      </c>
    </row>
    <row r="321" s="2" customFormat="1">
      <c r="A321" s="38"/>
      <c r="B321" s="39"/>
      <c r="C321" s="40"/>
      <c r="D321" s="240" t="s">
        <v>274</v>
      </c>
      <c r="E321" s="40"/>
      <c r="F321" s="241" t="s">
        <v>4566</v>
      </c>
      <c r="G321" s="40"/>
      <c r="H321" s="40"/>
      <c r="I321" s="236"/>
      <c r="J321" s="40"/>
      <c r="K321" s="40"/>
      <c r="L321" s="44"/>
      <c r="M321" s="237"/>
      <c r="N321" s="238"/>
      <c r="O321" s="91"/>
      <c r="P321" s="91"/>
      <c r="Q321" s="91"/>
      <c r="R321" s="91"/>
      <c r="S321" s="91"/>
      <c r="T321" s="92"/>
      <c r="U321" s="38"/>
      <c r="V321" s="38"/>
      <c r="W321" s="38"/>
      <c r="X321" s="38"/>
      <c r="Y321" s="38"/>
      <c r="Z321" s="38"/>
      <c r="AA321" s="38"/>
      <c r="AB321" s="38"/>
      <c r="AC321" s="38"/>
      <c r="AD321" s="38"/>
      <c r="AE321" s="38"/>
      <c r="AT321" s="17" t="s">
        <v>274</v>
      </c>
      <c r="AU321" s="17" t="s">
        <v>84</v>
      </c>
    </row>
    <row r="322" s="13" customFormat="1">
      <c r="A322" s="13"/>
      <c r="B322" s="253"/>
      <c r="C322" s="254"/>
      <c r="D322" s="234" t="s">
        <v>276</v>
      </c>
      <c r="E322" s="255" t="s">
        <v>1</v>
      </c>
      <c r="F322" s="256" t="s">
        <v>4509</v>
      </c>
      <c r="G322" s="254"/>
      <c r="H322" s="255" t="s">
        <v>1</v>
      </c>
      <c r="I322" s="257"/>
      <c r="J322" s="254"/>
      <c r="K322" s="254"/>
      <c r="L322" s="258"/>
      <c r="M322" s="259"/>
      <c r="N322" s="260"/>
      <c r="O322" s="260"/>
      <c r="P322" s="260"/>
      <c r="Q322" s="260"/>
      <c r="R322" s="260"/>
      <c r="S322" s="260"/>
      <c r="T322" s="261"/>
      <c r="U322" s="13"/>
      <c r="V322" s="13"/>
      <c r="W322" s="13"/>
      <c r="X322" s="13"/>
      <c r="Y322" s="13"/>
      <c r="Z322" s="13"/>
      <c r="AA322" s="13"/>
      <c r="AB322" s="13"/>
      <c r="AC322" s="13"/>
      <c r="AD322" s="13"/>
      <c r="AE322" s="13"/>
      <c r="AT322" s="262" t="s">
        <v>276</v>
      </c>
      <c r="AU322" s="262" t="s">
        <v>84</v>
      </c>
      <c r="AV322" s="13" t="s">
        <v>84</v>
      </c>
      <c r="AW322" s="13" t="s">
        <v>32</v>
      </c>
      <c r="AX322" s="13" t="s">
        <v>76</v>
      </c>
      <c r="AY322" s="262" t="s">
        <v>251</v>
      </c>
    </row>
    <row r="323" s="12" customFormat="1">
      <c r="A323" s="12"/>
      <c r="B323" s="242"/>
      <c r="C323" s="243"/>
      <c r="D323" s="234" t="s">
        <v>276</v>
      </c>
      <c r="E323" s="244" t="s">
        <v>4073</v>
      </c>
      <c r="F323" s="245" t="s">
        <v>4567</v>
      </c>
      <c r="G323" s="243"/>
      <c r="H323" s="246">
        <v>1749.8</v>
      </c>
      <c r="I323" s="247"/>
      <c r="J323" s="243"/>
      <c r="K323" s="243"/>
      <c r="L323" s="248"/>
      <c r="M323" s="249"/>
      <c r="N323" s="250"/>
      <c r="O323" s="250"/>
      <c r="P323" s="250"/>
      <c r="Q323" s="250"/>
      <c r="R323" s="250"/>
      <c r="S323" s="250"/>
      <c r="T323" s="251"/>
      <c r="U323" s="12"/>
      <c r="V323" s="12"/>
      <c r="W323" s="12"/>
      <c r="X323" s="12"/>
      <c r="Y323" s="12"/>
      <c r="Z323" s="12"/>
      <c r="AA323" s="12"/>
      <c r="AB323" s="12"/>
      <c r="AC323" s="12"/>
      <c r="AD323" s="12"/>
      <c r="AE323" s="12"/>
      <c r="AT323" s="252" t="s">
        <v>276</v>
      </c>
      <c r="AU323" s="252" t="s">
        <v>84</v>
      </c>
      <c r="AV323" s="12" t="s">
        <v>86</v>
      </c>
      <c r="AW323" s="12" t="s">
        <v>32</v>
      </c>
      <c r="AX323" s="12" t="s">
        <v>76</v>
      </c>
      <c r="AY323" s="252" t="s">
        <v>251</v>
      </c>
    </row>
    <row r="324" s="13" customFormat="1">
      <c r="A324" s="13"/>
      <c r="B324" s="253"/>
      <c r="C324" s="254"/>
      <c r="D324" s="234" t="s">
        <v>276</v>
      </c>
      <c r="E324" s="255" t="s">
        <v>1</v>
      </c>
      <c r="F324" s="256" t="s">
        <v>4512</v>
      </c>
      <c r="G324" s="254"/>
      <c r="H324" s="255" t="s">
        <v>1</v>
      </c>
      <c r="I324" s="257"/>
      <c r="J324" s="254"/>
      <c r="K324" s="254"/>
      <c r="L324" s="258"/>
      <c r="M324" s="259"/>
      <c r="N324" s="260"/>
      <c r="O324" s="260"/>
      <c r="P324" s="260"/>
      <c r="Q324" s="260"/>
      <c r="R324" s="260"/>
      <c r="S324" s="260"/>
      <c r="T324" s="261"/>
      <c r="U324" s="13"/>
      <c r="V324" s="13"/>
      <c r="W324" s="13"/>
      <c r="X324" s="13"/>
      <c r="Y324" s="13"/>
      <c r="Z324" s="13"/>
      <c r="AA324" s="13"/>
      <c r="AB324" s="13"/>
      <c r="AC324" s="13"/>
      <c r="AD324" s="13"/>
      <c r="AE324" s="13"/>
      <c r="AT324" s="262" t="s">
        <v>276</v>
      </c>
      <c r="AU324" s="262" t="s">
        <v>84</v>
      </c>
      <c r="AV324" s="13" t="s">
        <v>84</v>
      </c>
      <c r="AW324" s="13" t="s">
        <v>32</v>
      </c>
      <c r="AX324" s="13" t="s">
        <v>76</v>
      </c>
      <c r="AY324" s="262" t="s">
        <v>251</v>
      </c>
    </row>
    <row r="325" s="12" customFormat="1">
      <c r="A325" s="12"/>
      <c r="B325" s="242"/>
      <c r="C325" s="243"/>
      <c r="D325" s="234" t="s">
        <v>276</v>
      </c>
      <c r="E325" s="244" t="s">
        <v>4425</v>
      </c>
      <c r="F325" s="245" t="s">
        <v>4568</v>
      </c>
      <c r="G325" s="243"/>
      <c r="H325" s="246">
        <v>1518.4000000000001</v>
      </c>
      <c r="I325" s="247"/>
      <c r="J325" s="243"/>
      <c r="K325" s="243"/>
      <c r="L325" s="248"/>
      <c r="M325" s="249"/>
      <c r="N325" s="250"/>
      <c r="O325" s="250"/>
      <c r="P325" s="250"/>
      <c r="Q325" s="250"/>
      <c r="R325" s="250"/>
      <c r="S325" s="250"/>
      <c r="T325" s="251"/>
      <c r="U325" s="12"/>
      <c r="V325" s="12"/>
      <c r="W325" s="12"/>
      <c r="X325" s="12"/>
      <c r="Y325" s="12"/>
      <c r="Z325" s="12"/>
      <c r="AA325" s="12"/>
      <c r="AB325" s="12"/>
      <c r="AC325" s="12"/>
      <c r="AD325" s="12"/>
      <c r="AE325" s="12"/>
      <c r="AT325" s="252" t="s">
        <v>276</v>
      </c>
      <c r="AU325" s="252" t="s">
        <v>84</v>
      </c>
      <c r="AV325" s="12" t="s">
        <v>86</v>
      </c>
      <c r="AW325" s="12" t="s">
        <v>32</v>
      </c>
      <c r="AX325" s="12" t="s">
        <v>76</v>
      </c>
      <c r="AY325" s="252" t="s">
        <v>251</v>
      </c>
    </row>
    <row r="326" s="12" customFormat="1">
      <c r="A326" s="12"/>
      <c r="B326" s="242"/>
      <c r="C326" s="243"/>
      <c r="D326" s="234" t="s">
        <v>276</v>
      </c>
      <c r="E326" s="244" t="s">
        <v>4569</v>
      </c>
      <c r="F326" s="245" t="s">
        <v>4570</v>
      </c>
      <c r="G326" s="243"/>
      <c r="H326" s="246">
        <v>3268.1999999999998</v>
      </c>
      <c r="I326" s="247"/>
      <c r="J326" s="243"/>
      <c r="K326" s="243"/>
      <c r="L326" s="248"/>
      <c r="M326" s="249"/>
      <c r="N326" s="250"/>
      <c r="O326" s="250"/>
      <c r="P326" s="250"/>
      <c r="Q326" s="250"/>
      <c r="R326" s="250"/>
      <c r="S326" s="250"/>
      <c r="T326" s="251"/>
      <c r="U326" s="12"/>
      <c r="V326" s="12"/>
      <c r="W326" s="12"/>
      <c r="X326" s="12"/>
      <c r="Y326" s="12"/>
      <c r="Z326" s="12"/>
      <c r="AA326" s="12"/>
      <c r="AB326" s="12"/>
      <c r="AC326" s="12"/>
      <c r="AD326" s="12"/>
      <c r="AE326" s="12"/>
      <c r="AT326" s="252" t="s">
        <v>276</v>
      </c>
      <c r="AU326" s="252" t="s">
        <v>84</v>
      </c>
      <c r="AV326" s="12" t="s">
        <v>86</v>
      </c>
      <c r="AW326" s="12" t="s">
        <v>32</v>
      </c>
      <c r="AX326" s="12" t="s">
        <v>84</v>
      </c>
      <c r="AY326" s="252" t="s">
        <v>251</v>
      </c>
    </row>
    <row r="327" s="2" customFormat="1" ht="24.15" customHeight="1">
      <c r="A327" s="38"/>
      <c r="B327" s="39"/>
      <c r="C327" s="220" t="s">
        <v>1015</v>
      </c>
      <c r="D327" s="220" t="s">
        <v>255</v>
      </c>
      <c r="E327" s="221" t="s">
        <v>4571</v>
      </c>
      <c r="F327" s="222" t="s">
        <v>4572</v>
      </c>
      <c r="G327" s="223" t="s">
        <v>1133</v>
      </c>
      <c r="H327" s="224">
        <v>10</v>
      </c>
      <c r="I327" s="225"/>
      <c r="J327" s="226">
        <f>ROUND(I327*H327,2)</f>
        <v>0</v>
      </c>
      <c r="K327" s="227"/>
      <c r="L327" s="44"/>
      <c r="M327" s="228" t="s">
        <v>1</v>
      </c>
      <c r="N327" s="229" t="s">
        <v>41</v>
      </c>
      <c r="O327" s="91"/>
      <c r="P327" s="230">
        <f>O327*H327</f>
        <v>0</v>
      </c>
      <c r="Q327" s="230">
        <v>0.11808</v>
      </c>
      <c r="R327" s="230">
        <f>Q327*H327</f>
        <v>1.1808000000000001</v>
      </c>
      <c r="S327" s="230">
        <v>0</v>
      </c>
      <c r="T327" s="231">
        <f>S327*H327</f>
        <v>0</v>
      </c>
      <c r="U327" s="38"/>
      <c r="V327" s="38"/>
      <c r="W327" s="38"/>
      <c r="X327" s="38"/>
      <c r="Y327" s="38"/>
      <c r="Z327" s="38"/>
      <c r="AA327" s="38"/>
      <c r="AB327" s="38"/>
      <c r="AC327" s="38"/>
      <c r="AD327" s="38"/>
      <c r="AE327" s="38"/>
      <c r="AR327" s="232" t="s">
        <v>254</v>
      </c>
      <c r="AT327" s="232" t="s">
        <v>255</v>
      </c>
      <c r="AU327" s="232" t="s">
        <v>84</v>
      </c>
      <c r="AY327" s="17" t="s">
        <v>251</v>
      </c>
      <c r="BE327" s="233">
        <f>IF(N327="základní",J327,0)</f>
        <v>0</v>
      </c>
      <c r="BF327" s="233">
        <f>IF(N327="snížená",J327,0)</f>
        <v>0</v>
      </c>
      <c r="BG327" s="233">
        <f>IF(N327="zákl. přenesená",J327,0)</f>
        <v>0</v>
      </c>
      <c r="BH327" s="233">
        <f>IF(N327="sníž. přenesená",J327,0)</f>
        <v>0</v>
      </c>
      <c r="BI327" s="233">
        <f>IF(N327="nulová",J327,0)</f>
        <v>0</v>
      </c>
      <c r="BJ327" s="17" t="s">
        <v>84</v>
      </c>
      <c r="BK327" s="233">
        <f>ROUND(I327*H327,2)</f>
        <v>0</v>
      </c>
      <c r="BL327" s="17" t="s">
        <v>254</v>
      </c>
      <c r="BM327" s="232" t="s">
        <v>4573</v>
      </c>
    </row>
    <row r="328" s="2" customFormat="1">
      <c r="A328" s="38"/>
      <c r="B328" s="39"/>
      <c r="C328" s="40"/>
      <c r="D328" s="234" t="s">
        <v>260</v>
      </c>
      <c r="E328" s="40"/>
      <c r="F328" s="235" t="s">
        <v>4574</v>
      </c>
      <c r="G328" s="40"/>
      <c r="H328" s="40"/>
      <c r="I328" s="236"/>
      <c r="J328" s="40"/>
      <c r="K328" s="40"/>
      <c r="L328" s="44"/>
      <c r="M328" s="237"/>
      <c r="N328" s="238"/>
      <c r="O328" s="91"/>
      <c r="P328" s="91"/>
      <c r="Q328" s="91"/>
      <c r="R328" s="91"/>
      <c r="S328" s="91"/>
      <c r="T328" s="92"/>
      <c r="U328" s="38"/>
      <c r="V328" s="38"/>
      <c r="W328" s="38"/>
      <c r="X328" s="38"/>
      <c r="Y328" s="38"/>
      <c r="Z328" s="38"/>
      <c r="AA328" s="38"/>
      <c r="AB328" s="38"/>
      <c r="AC328" s="38"/>
      <c r="AD328" s="38"/>
      <c r="AE328" s="38"/>
      <c r="AT328" s="17" t="s">
        <v>260</v>
      </c>
      <c r="AU328" s="17" t="s">
        <v>84</v>
      </c>
    </row>
    <row r="329" s="2" customFormat="1">
      <c r="A329" s="38"/>
      <c r="B329" s="39"/>
      <c r="C329" s="40"/>
      <c r="D329" s="240" t="s">
        <v>274</v>
      </c>
      <c r="E329" s="40"/>
      <c r="F329" s="241" t="s">
        <v>4575</v>
      </c>
      <c r="G329" s="40"/>
      <c r="H329" s="40"/>
      <c r="I329" s="236"/>
      <c r="J329" s="40"/>
      <c r="K329" s="40"/>
      <c r="L329" s="44"/>
      <c r="M329" s="237"/>
      <c r="N329" s="238"/>
      <c r="O329" s="91"/>
      <c r="P329" s="91"/>
      <c r="Q329" s="91"/>
      <c r="R329" s="91"/>
      <c r="S329" s="91"/>
      <c r="T329" s="92"/>
      <c r="U329" s="38"/>
      <c r="V329" s="38"/>
      <c r="W329" s="38"/>
      <c r="X329" s="38"/>
      <c r="Y329" s="38"/>
      <c r="Z329" s="38"/>
      <c r="AA329" s="38"/>
      <c r="AB329" s="38"/>
      <c r="AC329" s="38"/>
      <c r="AD329" s="38"/>
      <c r="AE329" s="38"/>
      <c r="AT329" s="17" t="s">
        <v>274</v>
      </c>
      <c r="AU329" s="17" t="s">
        <v>84</v>
      </c>
    </row>
    <row r="330" s="12" customFormat="1">
      <c r="A330" s="12"/>
      <c r="B330" s="242"/>
      <c r="C330" s="243"/>
      <c r="D330" s="234" t="s">
        <v>276</v>
      </c>
      <c r="E330" s="244" t="s">
        <v>4078</v>
      </c>
      <c r="F330" s="245" t="s">
        <v>311</v>
      </c>
      <c r="G330" s="243"/>
      <c r="H330" s="246">
        <v>10</v>
      </c>
      <c r="I330" s="247"/>
      <c r="J330" s="243"/>
      <c r="K330" s="243"/>
      <c r="L330" s="248"/>
      <c r="M330" s="249"/>
      <c r="N330" s="250"/>
      <c r="O330" s="250"/>
      <c r="P330" s="250"/>
      <c r="Q330" s="250"/>
      <c r="R330" s="250"/>
      <c r="S330" s="250"/>
      <c r="T330" s="251"/>
      <c r="U330" s="12"/>
      <c r="V330" s="12"/>
      <c r="W330" s="12"/>
      <c r="X330" s="12"/>
      <c r="Y330" s="12"/>
      <c r="Z330" s="12"/>
      <c r="AA330" s="12"/>
      <c r="AB330" s="12"/>
      <c r="AC330" s="12"/>
      <c r="AD330" s="12"/>
      <c r="AE330" s="12"/>
      <c r="AT330" s="252" t="s">
        <v>276</v>
      </c>
      <c r="AU330" s="252" t="s">
        <v>84</v>
      </c>
      <c r="AV330" s="12" t="s">
        <v>86</v>
      </c>
      <c r="AW330" s="12" t="s">
        <v>32</v>
      </c>
      <c r="AX330" s="12" t="s">
        <v>84</v>
      </c>
      <c r="AY330" s="252" t="s">
        <v>251</v>
      </c>
    </row>
    <row r="331" s="2" customFormat="1" ht="16.5" customHeight="1">
      <c r="A331" s="38"/>
      <c r="B331" s="39"/>
      <c r="C331" s="292" t="s">
        <v>1023</v>
      </c>
      <c r="D331" s="292" t="s">
        <v>1133</v>
      </c>
      <c r="E331" s="293" t="s">
        <v>4576</v>
      </c>
      <c r="F331" s="294" t="s">
        <v>4577</v>
      </c>
      <c r="G331" s="295" t="s">
        <v>1133</v>
      </c>
      <c r="H331" s="296">
        <v>10</v>
      </c>
      <c r="I331" s="297"/>
      <c r="J331" s="298">
        <f>ROUND(I331*H331,2)</f>
        <v>0</v>
      </c>
      <c r="K331" s="299"/>
      <c r="L331" s="300"/>
      <c r="M331" s="301" t="s">
        <v>1</v>
      </c>
      <c r="N331" s="302" t="s">
        <v>41</v>
      </c>
      <c r="O331" s="91"/>
      <c r="P331" s="230">
        <f>O331*H331</f>
        <v>0</v>
      </c>
      <c r="Q331" s="230">
        <v>0.12</v>
      </c>
      <c r="R331" s="230">
        <f>Q331*H331</f>
        <v>1.2</v>
      </c>
      <c r="S331" s="230">
        <v>0</v>
      </c>
      <c r="T331" s="231">
        <f>S331*H331</f>
        <v>0</v>
      </c>
      <c r="U331" s="38"/>
      <c r="V331" s="38"/>
      <c r="W331" s="38"/>
      <c r="X331" s="38"/>
      <c r="Y331" s="38"/>
      <c r="Z331" s="38"/>
      <c r="AA331" s="38"/>
      <c r="AB331" s="38"/>
      <c r="AC331" s="38"/>
      <c r="AD331" s="38"/>
      <c r="AE331" s="38"/>
      <c r="AR331" s="232" t="s">
        <v>299</v>
      </c>
      <c r="AT331" s="232" t="s">
        <v>1133</v>
      </c>
      <c r="AU331" s="232" t="s">
        <v>84</v>
      </c>
      <c r="AY331" s="17" t="s">
        <v>251</v>
      </c>
      <c r="BE331" s="233">
        <f>IF(N331="základní",J331,0)</f>
        <v>0</v>
      </c>
      <c r="BF331" s="233">
        <f>IF(N331="snížená",J331,0)</f>
        <v>0</v>
      </c>
      <c r="BG331" s="233">
        <f>IF(N331="zákl. přenesená",J331,0)</f>
        <v>0</v>
      </c>
      <c r="BH331" s="233">
        <f>IF(N331="sníž. přenesená",J331,0)</f>
        <v>0</v>
      </c>
      <c r="BI331" s="233">
        <f>IF(N331="nulová",J331,0)</f>
        <v>0</v>
      </c>
      <c r="BJ331" s="17" t="s">
        <v>84</v>
      </c>
      <c r="BK331" s="233">
        <f>ROUND(I331*H331,2)</f>
        <v>0</v>
      </c>
      <c r="BL331" s="17" t="s">
        <v>254</v>
      </c>
      <c r="BM331" s="232" t="s">
        <v>4578</v>
      </c>
    </row>
    <row r="332" s="2" customFormat="1">
      <c r="A332" s="38"/>
      <c r="B332" s="39"/>
      <c r="C332" s="40"/>
      <c r="D332" s="234" t="s">
        <v>260</v>
      </c>
      <c r="E332" s="40"/>
      <c r="F332" s="235" t="s">
        <v>4577</v>
      </c>
      <c r="G332" s="40"/>
      <c r="H332" s="40"/>
      <c r="I332" s="236"/>
      <c r="J332" s="40"/>
      <c r="K332" s="40"/>
      <c r="L332" s="44"/>
      <c r="M332" s="237"/>
      <c r="N332" s="238"/>
      <c r="O332" s="91"/>
      <c r="P332" s="91"/>
      <c r="Q332" s="91"/>
      <c r="R332" s="91"/>
      <c r="S332" s="91"/>
      <c r="T332" s="92"/>
      <c r="U332" s="38"/>
      <c r="V332" s="38"/>
      <c r="W332" s="38"/>
      <c r="X332" s="38"/>
      <c r="Y332" s="38"/>
      <c r="Z332" s="38"/>
      <c r="AA332" s="38"/>
      <c r="AB332" s="38"/>
      <c r="AC332" s="38"/>
      <c r="AD332" s="38"/>
      <c r="AE332" s="38"/>
      <c r="AT332" s="17" t="s">
        <v>260</v>
      </c>
      <c r="AU332" s="17" t="s">
        <v>84</v>
      </c>
    </row>
    <row r="333" s="12" customFormat="1">
      <c r="A333" s="12"/>
      <c r="B333" s="242"/>
      <c r="C333" s="243"/>
      <c r="D333" s="234" t="s">
        <v>276</v>
      </c>
      <c r="E333" s="244" t="s">
        <v>4082</v>
      </c>
      <c r="F333" s="245" t="s">
        <v>311</v>
      </c>
      <c r="G333" s="243"/>
      <c r="H333" s="246">
        <v>10</v>
      </c>
      <c r="I333" s="247"/>
      <c r="J333" s="243"/>
      <c r="K333" s="243"/>
      <c r="L333" s="248"/>
      <c r="M333" s="285"/>
      <c r="N333" s="286"/>
      <c r="O333" s="286"/>
      <c r="P333" s="286"/>
      <c r="Q333" s="286"/>
      <c r="R333" s="286"/>
      <c r="S333" s="286"/>
      <c r="T333" s="287"/>
      <c r="U333" s="12"/>
      <c r="V333" s="12"/>
      <c r="W333" s="12"/>
      <c r="X333" s="12"/>
      <c r="Y333" s="12"/>
      <c r="Z333" s="12"/>
      <c r="AA333" s="12"/>
      <c r="AB333" s="12"/>
      <c r="AC333" s="12"/>
      <c r="AD333" s="12"/>
      <c r="AE333" s="12"/>
      <c r="AT333" s="252" t="s">
        <v>276</v>
      </c>
      <c r="AU333" s="252" t="s">
        <v>84</v>
      </c>
      <c r="AV333" s="12" t="s">
        <v>86</v>
      </c>
      <c r="AW333" s="12" t="s">
        <v>32</v>
      </c>
      <c r="AX333" s="12" t="s">
        <v>84</v>
      </c>
      <c r="AY333" s="252" t="s">
        <v>251</v>
      </c>
    </row>
    <row r="334" s="2" customFormat="1" ht="6.96" customHeight="1">
      <c r="A334" s="38"/>
      <c r="B334" s="66"/>
      <c r="C334" s="67"/>
      <c r="D334" s="67"/>
      <c r="E334" s="67"/>
      <c r="F334" s="67"/>
      <c r="G334" s="67"/>
      <c r="H334" s="67"/>
      <c r="I334" s="67"/>
      <c r="J334" s="67"/>
      <c r="K334" s="67"/>
      <c r="L334" s="44"/>
      <c r="M334" s="38"/>
      <c r="O334" s="38"/>
      <c r="P334" s="38"/>
      <c r="Q334" s="38"/>
      <c r="R334" s="38"/>
      <c r="S334" s="38"/>
      <c r="T334" s="38"/>
      <c r="U334" s="38"/>
      <c r="V334" s="38"/>
      <c r="W334" s="38"/>
      <c r="X334" s="38"/>
      <c r="Y334" s="38"/>
      <c r="Z334" s="38"/>
      <c r="AA334" s="38"/>
      <c r="AB334" s="38"/>
      <c r="AC334" s="38"/>
      <c r="AD334" s="38"/>
      <c r="AE334" s="38"/>
    </row>
  </sheetData>
  <sheetProtection sheet="1" autoFilter="0" formatColumns="0" formatRows="0" objects="1" scenarios="1" spinCount="100000" saltValue="vvDZe5b987Q9/OPCn3w7KC2hBiCaKN+/CemstSpsEwsw5Ttx9RXAb5rRwkQHNfjOxpsH7StPcmWmJ9og77AuaA==" hashValue="Gr67/a5it2ZWbPvakOpvBhCeo+Nd4WyFGcLunQDVX8Et4i2bU1fwOBQ6MOWxb0F1hxVfeVHpm/vk/C/GkntzNw==" algorithmName="SHA-512" password="CC35"/>
  <autoFilter ref="C124:K333"/>
  <mergeCells count="9">
    <mergeCell ref="E7:H7"/>
    <mergeCell ref="E9:H9"/>
    <mergeCell ref="E18:H18"/>
    <mergeCell ref="E27:H27"/>
    <mergeCell ref="E85:H85"/>
    <mergeCell ref="E87:H87"/>
    <mergeCell ref="E115:H115"/>
    <mergeCell ref="E117:H117"/>
    <mergeCell ref="L2:V2"/>
  </mergeCells>
  <hyperlinks>
    <hyperlink ref="F129" r:id="rId1" display="https://podminky.urs.cz/item/CS_URS_2025_01/115101201"/>
    <hyperlink ref="F134" r:id="rId2" display="https://podminky.urs.cz/item/CS_URS_2025_01/115101301"/>
    <hyperlink ref="F139" r:id="rId3" display="https://podminky.urs.cz/item/CS_URS_2025_01/131251206"/>
    <hyperlink ref="F144" r:id="rId4" display="https://podminky.urs.cz/item/CS_URS_2025_01/161102111"/>
    <hyperlink ref="F150" r:id="rId5" display="https://podminky.urs.cz/item/CS_URS_2025_01/162351124"/>
    <hyperlink ref="F155" r:id="rId6" display="https://podminky.urs.cz/item/CS_URS_2025_01/162751117"/>
    <hyperlink ref="F160" r:id="rId7" display="https://podminky.urs.cz/item/CS_URS_2025_01/162751119"/>
    <hyperlink ref="F165" r:id="rId8" display="https://podminky.urs.cz/item/CS_URS_2025_01/167151111"/>
    <hyperlink ref="F170" r:id="rId9" display="https://podminky.urs.cz/item/CS_URS_2025_01/171201231"/>
    <hyperlink ref="F175" r:id="rId10" display="https://podminky.urs.cz/item/CS_URS_2025_01/171251201"/>
    <hyperlink ref="F180" r:id="rId11" display="https://podminky.urs.cz/item/CS_URS_2025_01/174151101"/>
    <hyperlink ref="F185" r:id="rId12" display="https://podminky.urs.cz/item/CS_URS_2025_01/174251109"/>
    <hyperlink ref="F194" r:id="rId13" display="https://podminky.urs.cz/item/CS_URS_2025_01/212752101"/>
    <hyperlink ref="F198" r:id="rId14" display="https://podminky.urs.cz/item/CS_URS_2025_01/273361412"/>
    <hyperlink ref="F206" r:id="rId15" display="https://podminky.urs.cz/item/CS_URS_2025_01/274313911"/>
    <hyperlink ref="F212" r:id="rId16" display="https://podminky.urs.cz/item/CS_URS_2025_01/321321116"/>
    <hyperlink ref="F221" r:id="rId17" display="https://podminky.urs.cz/item/CS_URS_2025_01/341351311"/>
    <hyperlink ref="F229" r:id="rId18" display="https://podminky.urs.cz/item/CS_URS_2025_01/341351312"/>
    <hyperlink ref="F235" r:id="rId19" display="https://podminky.urs.cz/item/CS_URS_2025_01/451315115"/>
    <hyperlink ref="F240" r:id="rId20" display="https://podminky.urs.cz/item/CS_URS_2025_01/451315137"/>
    <hyperlink ref="F246" r:id="rId21" display="https://podminky.urs.cz/item/CS_URS_2025_01/457611123"/>
    <hyperlink ref="F251" r:id="rId22" display="https://podminky.urs.cz/item/CS_URS_2025_01/463211121"/>
    <hyperlink ref="F259" r:id="rId23" display="https://podminky.urs.cz/item/CS_URS_2025_01/564231111"/>
    <hyperlink ref="F275" r:id="rId24" display="https://podminky.urs.cz/item/CS_URS_2025_01/460581122"/>
    <hyperlink ref="F280" r:id="rId25" display="https://podminky.urs.cz/item/CS_URS_2025_01/564760101"/>
    <hyperlink ref="F289" r:id="rId26" display="https://podminky.urs.cz/item/CS_URS_2024_01/711472053"/>
    <hyperlink ref="F302" r:id="rId27" display="https://podminky.urs.cz/item/CS_URS_2025_01/891312122"/>
    <hyperlink ref="F311" r:id="rId28" display="https://podminky.urs.cz/item/CS_URS_2025_01/891372322"/>
    <hyperlink ref="F321" r:id="rId29" display="https://podminky.urs.cz/item/CS_URS_2024_01/919726123"/>
    <hyperlink ref="F329" r:id="rId30" display="https://podminky.urs.cz/item/CS_URS_2025_01/935111111"/>
  </hyperlinks>
  <pageMargins left="0.39375" right="0.39375" top="0.39375" bottom="0.39375" header="0" footer="0"/>
  <pageSetup paperSize="9" orientation="portrait" blackAndWhite="1" fitToHeight="100"/>
  <headerFooter>
    <oddFooter>&amp;CStrana &amp;P z &amp;N</oddFooter>
  </headerFooter>
  <drawing r:id="rId3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161</v>
      </c>
      <c r="AZ2" s="288" t="s">
        <v>4088</v>
      </c>
      <c r="BA2" s="288" t="s">
        <v>4088</v>
      </c>
      <c r="BB2" s="288" t="s">
        <v>1</v>
      </c>
      <c r="BC2" s="288" t="s">
        <v>2003</v>
      </c>
      <c r="BD2" s="288" t="s">
        <v>86</v>
      </c>
    </row>
    <row r="3" s="1" customFormat="1" ht="6.96" customHeight="1">
      <c r="B3" s="146"/>
      <c r="C3" s="147"/>
      <c r="D3" s="147"/>
      <c r="E3" s="147"/>
      <c r="F3" s="147"/>
      <c r="G3" s="147"/>
      <c r="H3" s="147"/>
      <c r="I3" s="147"/>
      <c r="J3" s="147"/>
      <c r="K3" s="147"/>
      <c r="L3" s="20"/>
      <c r="AT3" s="17" t="s">
        <v>86</v>
      </c>
      <c r="AZ3" s="288" t="s">
        <v>4579</v>
      </c>
      <c r="BA3" s="288" t="s">
        <v>4579</v>
      </c>
      <c r="BB3" s="288" t="s">
        <v>1</v>
      </c>
      <c r="BC3" s="288" t="s">
        <v>4580</v>
      </c>
      <c r="BD3" s="288" t="s">
        <v>86</v>
      </c>
    </row>
    <row r="4" s="1" customFormat="1" ht="24.96" customHeight="1">
      <c r="B4" s="20"/>
      <c r="D4" s="148" t="s">
        <v>222</v>
      </c>
      <c r="L4" s="20"/>
      <c r="M4" s="149" t="s">
        <v>10</v>
      </c>
      <c r="AT4" s="17" t="s">
        <v>4</v>
      </c>
      <c r="AZ4" s="288" t="s">
        <v>4581</v>
      </c>
      <c r="BA4" s="288" t="s">
        <v>4581</v>
      </c>
      <c r="BB4" s="288" t="s">
        <v>1</v>
      </c>
      <c r="BC4" s="288" t="s">
        <v>4582</v>
      </c>
      <c r="BD4" s="288" t="s">
        <v>86</v>
      </c>
    </row>
    <row r="5" s="1" customFormat="1" ht="6.96" customHeight="1">
      <c r="B5" s="20"/>
      <c r="L5" s="20"/>
      <c r="AZ5" s="288" t="s">
        <v>3750</v>
      </c>
      <c r="BA5" s="288" t="s">
        <v>3750</v>
      </c>
      <c r="BB5" s="288" t="s">
        <v>1</v>
      </c>
      <c r="BC5" s="288" t="s">
        <v>4583</v>
      </c>
      <c r="BD5" s="288" t="s">
        <v>86</v>
      </c>
    </row>
    <row r="6" s="1" customFormat="1" ht="12" customHeight="1">
      <c r="B6" s="20"/>
      <c r="D6" s="150" t="s">
        <v>16</v>
      </c>
      <c r="L6" s="20"/>
      <c r="AZ6" s="288" t="s">
        <v>4584</v>
      </c>
      <c r="BA6" s="288" t="s">
        <v>4584</v>
      </c>
      <c r="BB6" s="288" t="s">
        <v>1</v>
      </c>
      <c r="BC6" s="288" t="s">
        <v>4585</v>
      </c>
      <c r="BD6" s="288" t="s">
        <v>86</v>
      </c>
    </row>
    <row r="7" s="1" customFormat="1" ht="26.25" customHeight="1">
      <c r="B7" s="20"/>
      <c r="E7" s="151" t="str">
        <f>'Rekapitulace stavby'!K6</f>
        <v>Vybudování komunikací a inženýrských sítí v lokalitě Berlín 2, Frýdek-Místek</v>
      </c>
      <c r="F7" s="150"/>
      <c r="G7" s="150"/>
      <c r="H7" s="150"/>
      <c r="L7" s="20"/>
      <c r="AZ7" s="288" t="s">
        <v>3957</v>
      </c>
      <c r="BA7" s="288" t="s">
        <v>3957</v>
      </c>
      <c r="BB7" s="288" t="s">
        <v>1</v>
      </c>
      <c r="BC7" s="288" t="s">
        <v>4586</v>
      </c>
      <c r="BD7" s="288" t="s">
        <v>86</v>
      </c>
    </row>
    <row r="8" s="2" customFormat="1" ht="12" customHeight="1">
      <c r="A8" s="38"/>
      <c r="B8" s="44"/>
      <c r="C8" s="38"/>
      <c r="D8" s="150" t="s">
        <v>223</v>
      </c>
      <c r="E8" s="38"/>
      <c r="F8" s="38"/>
      <c r="G8" s="38"/>
      <c r="H8" s="38"/>
      <c r="I8" s="38"/>
      <c r="J8" s="38"/>
      <c r="K8" s="38"/>
      <c r="L8" s="63"/>
      <c r="S8" s="38"/>
      <c r="T8" s="38"/>
      <c r="U8" s="38"/>
      <c r="V8" s="38"/>
      <c r="W8" s="38"/>
      <c r="X8" s="38"/>
      <c r="Y8" s="38"/>
      <c r="Z8" s="38"/>
      <c r="AA8" s="38"/>
      <c r="AB8" s="38"/>
      <c r="AC8" s="38"/>
      <c r="AD8" s="38"/>
      <c r="AE8" s="38"/>
      <c r="AZ8" s="288" t="s">
        <v>3718</v>
      </c>
      <c r="BA8" s="288" t="s">
        <v>3718</v>
      </c>
      <c r="BB8" s="288" t="s">
        <v>1</v>
      </c>
      <c r="BC8" s="288" t="s">
        <v>4587</v>
      </c>
      <c r="BD8" s="288" t="s">
        <v>86</v>
      </c>
    </row>
    <row r="9" s="2" customFormat="1" ht="16.5" customHeight="1">
      <c r="A9" s="38"/>
      <c r="B9" s="44"/>
      <c r="C9" s="38"/>
      <c r="D9" s="38"/>
      <c r="E9" s="152" t="s">
        <v>4588</v>
      </c>
      <c r="F9" s="38"/>
      <c r="G9" s="38"/>
      <c r="H9" s="38"/>
      <c r="I9" s="38"/>
      <c r="J9" s="38"/>
      <c r="K9" s="38"/>
      <c r="L9" s="63"/>
      <c r="S9" s="38"/>
      <c r="T9" s="38"/>
      <c r="U9" s="38"/>
      <c r="V9" s="38"/>
      <c r="W9" s="38"/>
      <c r="X9" s="38"/>
      <c r="Y9" s="38"/>
      <c r="Z9" s="38"/>
      <c r="AA9" s="38"/>
      <c r="AB9" s="38"/>
      <c r="AC9" s="38"/>
      <c r="AD9" s="38"/>
      <c r="AE9" s="38"/>
      <c r="AZ9" s="288" t="s">
        <v>3736</v>
      </c>
      <c r="BA9" s="288" t="s">
        <v>3736</v>
      </c>
      <c r="BB9" s="288" t="s">
        <v>1</v>
      </c>
      <c r="BC9" s="288" t="s">
        <v>306</v>
      </c>
      <c r="BD9" s="288" t="s">
        <v>86</v>
      </c>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50" t="s">
        <v>18</v>
      </c>
      <c r="E11" s="38"/>
      <c r="F11" s="141" t="s">
        <v>1</v>
      </c>
      <c r="G11" s="38"/>
      <c r="H11" s="38"/>
      <c r="I11" s="150" t="s">
        <v>19</v>
      </c>
      <c r="J11" s="141" t="s">
        <v>1</v>
      </c>
      <c r="K11" s="38"/>
      <c r="L11" s="63"/>
      <c r="S11" s="38"/>
      <c r="T11" s="38"/>
      <c r="U11" s="38"/>
      <c r="V11" s="38"/>
      <c r="W11" s="38"/>
      <c r="X11" s="38"/>
      <c r="Y11" s="38"/>
      <c r="Z11" s="38"/>
      <c r="AA11" s="38"/>
      <c r="AB11" s="38"/>
      <c r="AC11" s="38"/>
      <c r="AD11" s="38"/>
      <c r="AE11" s="38"/>
    </row>
    <row r="12" s="2" customFormat="1" ht="12" customHeight="1">
      <c r="A12" s="38"/>
      <c r="B12" s="44"/>
      <c r="C12" s="38"/>
      <c r="D12" s="150" t="s">
        <v>20</v>
      </c>
      <c r="E12" s="38"/>
      <c r="F12" s="141" t="s">
        <v>21</v>
      </c>
      <c r="G12" s="38"/>
      <c r="H12" s="38"/>
      <c r="I12" s="150" t="s">
        <v>22</v>
      </c>
      <c r="J12" s="153" t="str">
        <f>'Rekapitulace stavby'!AN8</f>
        <v>12. 5. 2025</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50" t="s">
        <v>24</v>
      </c>
      <c r="E14" s="38"/>
      <c r="F14" s="38"/>
      <c r="G14" s="38"/>
      <c r="H14" s="38"/>
      <c r="I14" s="150" t="s">
        <v>25</v>
      </c>
      <c r="J14" s="141"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1" t="s">
        <v>26</v>
      </c>
      <c r="F15" s="38"/>
      <c r="G15" s="38"/>
      <c r="H15" s="38"/>
      <c r="I15" s="150" t="s">
        <v>27</v>
      </c>
      <c r="J15" s="141"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50" t="s">
        <v>28</v>
      </c>
      <c r="E17" s="38"/>
      <c r="F17" s="38"/>
      <c r="G17" s="38"/>
      <c r="H17" s="38"/>
      <c r="I17" s="15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1"/>
      <c r="G18" s="141"/>
      <c r="H18" s="141"/>
      <c r="I18" s="15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50" t="s">
        <v>30</v>
      </c>
      <c r="E20" s="38"/>
      <c r="F20" s="38"/>
      <c r="G20" s="38"/>
      <c r="H20" s="38"/>
      <c r="I20" s="150" t="s">
        <v>25</v>
      </c>
      <c r="J20" s="141"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1" t="s">
        <v>31</v>
      </c>
      <c r="F21" s="38"/>
      <c r="G21" s="38"/>
      <c r="H21" s="38"/>
      <c r="I21" s="150" t="s">
        <v>27</v>
      </c>
      <c r="J21" s="141"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50" t="s">
        <v>33</v>
      </c>
      <c r="E23" s="38"/>
      <c r="F23" s="38"/>
      <c r="G23" s="38"/>
      <c r="H23" s="38"/>
      <c r="I23" s="150" t="s">
        <v>25</v>
      </c>
      <c r="J23" s="141"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1" t="s">
        <v>3753</v>
      </c>
      <c r="F24" s="38"/>
      <c r="G24" s="38"/>
      <c r="H24" s="38"/>
      <c r="I24" s="150" t="s">
        <v>27</v>
      </c>
      <c r="J24" s="141"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5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54"/>
      <c r="B27" s="155"/>
      <c r="C27" s="154"/>
      <c r="D27" s="154"/>
      <c r="E27" s="156" t="s">
        <v>1</v>
      </c>
      <c r="F27" s="156"/>
      <c r="G27" s="156"/>
      <c r="H27" s="156"/>
      <c r="I27" s="154"/>
      <c r="J27" s="154"/>
      <c r="K27" s="154"/>
      <c r="L27" s="157"/>
      <c r="S27" s="154"/>
      <c r="T27" s="154"/>
      <c r="U27" s="154"/>
      <c r="V27" s="154"/>
      <c r="W27" s="154"/>
      <c r="X27" s="154"/>
      <c r="Y27" s="154"/>
      <c r="Z27" s="154"/>
      <c r="AA27" s="154"/>
      <c r="AB27" s="154"/>
      <c r="AC27" s="154"/>
      <c r="AD27" s="154"/>
      <c r="AE27" s="154"/>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58"/>
      <c r="E29" s="158"/>
      <c r="F29" s="158"/>
      <c r="G29" s="158"/>
      <c r="H29" s="158"/>
      <c r="I29" s="158"/>
      <c r="J29" s="158"/>
      <c r="K29" s="158"/>
      <c r="L29" s="63"/>
      <c r="S29" s="38"/>
      <c r="T29" s="38"/>
      <c r="U29" s="38"/>
      <c r="V29" s="38"/>
      <c r="W29" s="38"/>
      <c r="X29" s="38"/>
      <c r="Y29" s="38"/>
      <c r="Z29" s="38"/>
      <c r="AA29" s="38"/>
      <c r="AB29" s="38"/>
      <c r="AC29" s="38"/>
      <c r="AD29" s="38"/>
      <c r="AE29" s="38"/>
    </row>
    <row r="30" s="2" customFormat="1" ht="25.44" customHeight="1">
      <c r="A30" s="38"/>
      <c r="B30" s="44"/>
      <c r="C30" s="38"/>
      <c r="D30" s="159" t="s">
        <v>36</v>
      </c>
      <c r="E30" s="38"/>
      <c r="F30" s="38"/>
      <c r="G30" s="38"/>
      <c r="H30" s="38"/>
      <c r="I30" s="38"/>
      <c r="J30" s="160">
        <f>ROUND(J124, 2)</f>
        <v>0</v>
      </c>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14.4" customHeight="1">
      <c r="A32" s="38"/>
      <c r="B32" s="44"/>
      <c r="C32" s="38"/>
      <c r="D32" s="38"/>
      <c r="E32" s="38"/>
      <c r="F32" s="161" t="s">
        <v>38</v>
      </c>
      <c r="G32" s="38"/>
      <c r="H32" s="38"/>
      <c r="I32" s="161" t="s">
        <v>37</v>
      </c>
      <c r="J32" s="161" t="s">
        <v>39</v>
      </c>
      <c r="K32" s="38"/>
      <c r="L32" s="63"/>
      <c r="S32" s="38"/>
      <c r="T32" s="38"/>
      <c r="U32" s="38"/>
      <c r="V32" s="38"/>
      <c r="W32" s="38"/>
      <c r="X32" s="38"/>
      <c r="Y32" s="38"/>
      <c r="Z32" s="38"/>
      <c r="AA32" s="38"/>
      <c r="AB32" s="38"/>
      <c r="AC32" s="38"/>
      <c r="AD32" s="38"/>
      <c r="AE32" s="38"/>
    </row>
    <row r="33" s="2" customFormat="1" ht="14.4" customHeight="1">
      <c r="A33" s="38"/>
      <c r="B33" s="44"/>
      <c r="C33" s="38"/>
      <c r="D33" s="162" t="s">
        <v>40</v>
      </c>
      <c r="E33" s="150" t="s">
        <v>41</v>
      </c>
      <c r="F33" s="163">
        <f>ROUND((SUM(BE124:BE384)),  2)</f>
        <v>0</v>
      </c>
      <c r="G33" s="38"/>
      <c r="H33" s="38"/>
      <c r="I33" s="164">
        <v>0.20999999999999999</v>
      </c>
      <c r="J33" s="163">
        <f>ROUND(((SUM(BE124:BE384))*I33),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50" t="s">
        <v>42</v>
      </c>
      <c r="F34" s="163">
        <f>ROUND((SUM(BF124:BF384)),  2)</f>
        <v>0</v>
      </c>
      <c r="G34" s="38"/>
      <c r="H34" s="38"/>
      <c r="I34" s="164">
        <v>0.12</v>
      </c>
      <c r="J34" s="163">
        <f>ROUND(((SUM(BF124:BF384))*I34),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50" t="s">
        <v>43</v>
      </c>
      <c r="F35" s="163">
        <f>ROUND((SUM(BG124:BG384)),  2)</f>
        <v>0</v>
      </c>
      <c r="G35" s="38"/>
      <c r="H35" s="38"/>
      <c r="I35" s="164">
        <v>0.20999999999999999</v>
      </c>
      <c r="J35" s="163">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50" t="s">
        <v>44</v>
      </c>
      <c r="F36" s="163">
        <f>ROUND((SUM(BH124:BH384)),  2)</f>
        <v>0</v>
      </c>
      <c r="G36" s="38"/>
      <c r="H36" s="38"/>
      <c r="I36" s="164">
        <v>0.12</v>
      </c>
      <c r="J36" s="163">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45</v>
      </c>
      <c r="F37" s="163">
        <f>ROUND((SUM(BI124:BI384)),  2)</f>
        <v>0</v>
      </c>
      <c r="G37" s="38"/>
      <c r="H37" s="38"/>
      <c r="I37" s="164">
        <v>0</v>
      </c>
      <c r="J37" s="163">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65"/>
      <c r="D39" s="166" t="s">
        <v>46</v>
      </c>
      <c r="E39" s="167"/>
      <c r="F39" s="167"/>
      <c r="G39" s="168" t="s">
        <v>47</v>
      </c>
      <c r="H39" s="169" t="s">
        <v>48</v>
      </c>
      <c r="I39" s="167"/>
      <c r="J39" s="170">
        <f>SUM(J30:J37)</f>
        <v>0</v>
      </c>
      <c r="K39" s="171"/>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223</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 xml:space="preserve">302.1 - DEŠŤOVÁ KANALIZACE NA UL. DLOUHÁ </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Frýdek-Místek</v>
      </c>
      <c r="G89" s="40"/>
      <c r="H89" s="40"/>
      <c r="I89" s="32" t="s">
        <v>22</v>
      </c>
      <c r="J89" s="79" t="str">
        <f>IF(J12="","",J12)</f>
        <v>12. 5. 2025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5.15" customHeight="1">
      <c r="A91" s="38"/>
      <c r="B91" s="39"/>
      <c r="C91" s="32" t="s">
        <v>24</v>
      </c>
      <c r="D91" s="40"/>
      <c r="E91" s="40"/>
      <c r="F91" s="27" t="str">
        <f>E15</f>
        <v>Statutární město Frýdek-Místek</v>
      </c>
      <c r="G91" s="40"/>
      <c r="H91" s="40"/>
      <c r="I91" s="32" t="s">
        <v>30</v>
      </c>
      <c r="J91" s="36" t="str">
        <f>E21</f>
        <v>DOPRAPLAN s.r.o.</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Ing. Tomáš Janošec</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84" t="s">
        <v>226</v>
      </c>
      <c r="D94" s="185"/>
      <c r="E94" s="185"/>
      <c r="F94" s="185"/>
      <c r="G94" s="185"/>
      <c r="H94" s="185"/>
      <c r="I94" s="185"/>
      <c r="J94" s="186" t="s">
        <v>227</v>
      </c>
      <c r="K94" s="185"/>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87" t="s">
        <v>228</v>
      </c>
      <c r="D96" s="40"/>
      <c r="E96" s="40"/>
      <c r="F96" s="40"/>
      <c r="G96" s="40"/>
      <c r="H96" s="40"/>
      <c r="I96" s="40"/>
      <c r="J96" s="110">
        <f>J124</f>
        <v>0</v>
      </c>
      <c r="K96" s="40"/>
      <c r="L96" s="63"/>
      <c r="S96" s="38"/>
      <c r="T96" s="38"/>
      <c r="U96" s="38"/>
      <c r="V96" s="38"/>
      <c r="W96" s="38"/>
      <c r="X96" s="38"/>
      <c r="Y96" s="38"/>
      <c r="Z96" s="38"/>
      <c r="AA96" s="38"/>
      <c r="AB96" s="38"/>
      <c r="AC96" s="38"/>
      <c r="AD96" s="38"/>
      <c r="AE96" s="38"/>
      <c r="AU96" s="17" t="s">
        <v>229</v>
      </c>
    </row>
    <row r="97" s="9" customFormat="1" ht="24.96" customHeight="1">
      <c r="A97" s="9"/>
      <c r="B97" s="188"/>
      <c r="C97" s="189"/>
      <c r="D97" s="190" t="s">
        <v>1184</v>
      </c>
      <c r="E97" s="191"/>
      <c r="F97" s="191"/>
      <c r="G97" s="191"/>
      <c r="H97" s="191"/>
      <c r="I97" s="191"/>
      <c r="J97" s="192">
        <f>J125</f>
        <v>0</v>
      </c>
      <c r="K97" s="189"/>
      <c r="L97" s="193"/>
      <c r="S97" s="9"/>
      <c r="T97" s="9"/>
      <c r="U97" s="9"/>
      <c r="V97" s="9"/>
      <c r="W97" s="9"/>
      <c r="X97" s="9"/>
      <c r="Y97" s="9"/>
      <c r="Z97" s="9"/>
      <c r="AA97" s="9"/>
      <c r="AB97" s="9"/>
      <c r="AC97" s="9"/>
      <c r="AD97" s="9"/>
      <c r="AE97" s="9"/>
    </row>
    <row r="98" s="9" customFormat="1" ht="24.96" customHeight="1">
      <c r="A98" s="9"/>
      <c r="B98" s="188"/>
      <c r="C98" s="189"/>
      <c r="D98" s="190" t="s">
        <v>1185</v>
      </c>
      <c r="E98" s="191"/>
      <c r="F98" s="191"/>
      <c r="G98" s="191"/>
      <c r="H98" s="191"/>
      <c r="I98" s="191"/>
      <c r="J98" s="192">
        <f>J236</f>
        <v>0</v>
      </c>
      <c r="K98" s="189"/>
      <c r="L98" s="193"/>
      <c r="S98" s="9"/>
      <c r="T98" s="9"/>
      <c r="U98" s="9"/>
      <c r="V98" s="9"/>
      <c r="W98" s="9"/>
      <c r="X98" s="9"/>
      <c r="Y98" s="9"/>
      <c r="Z98" s="9"/>
      <c r="AA98" s="9"/>
      <c r="AB98" s="9"/>
      <c r="AC98" s="9"/>
      <c r="AD98" s="9"/>
      <c r="AE98" s="9"/>
    </row>
    <row r="99" s="9" customFormat="1" ht="24.96" customHeight="1">
      <c r="A99" s="9"/>
      <c r="B99" s="188"/>
      <c r="C99" s="189"/>
      <c r="D99" s="190" t="s">
        <v>3805</v>
      </c>
      <c r="E99" s="191"/>
      <c r="F99" s="191"/>
      <c r="G99" s="191"/>
      <c r="H99" s="191"/>
      <c r="I99" s="191"/>
      <c r="J99" s="192">
        <f>J241</f>
        <v>0</v>
      </c>
      <c r="K99" s="189"/>
      <c r="L99" s="193"/>
      <c r="S99" s="9"/>
      <c r="T99" s="9"/>
      <c r="U99" s="9"/>
      <c r="V99" s="9"/>
      <c r="W99" s="9"/>
      <c r="X99" s="9"/>
      <c r="Y99" s="9"/>
      <c r="Z99" s="9"/>
      <c r="AA99" s="9"/>
      <c r="AB99" s="9"/>
      <c r="AC99" s="9"/>
      <c r="AD99" s="9"/>
      <c r="AE99" s="9"/>
    </row>
    <row r="100" s="9" customFormat="1" ht="24.96" customHeight="1">
      <c r="A100" s="9"/>
      <c r="B100" s="188"/>
      <c r="C100" s="189"/>
      <c r="D100" s="190" t="s">
        <v>3806</v>
      </c>
      <c r="E100" s="191"/>
      <c r="F100" s="191"/>
      <c r="G100" s="191"/>
      <c r="H100" s="191"/>
      <c r="I100" s="191"/>
      <c r="J100" s="192">
        <f>J247</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1186</v>
      </c>
      <c r="E101" s="191"/>
      <c r="F101" s="191"/>
      <c r="G101" s="191"/>
      <c r="H101" s="191"/>
      <c r="I101" s="191"/>
      <c r="J101" s="192">
        <f>J265</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3808</v>
      </c>
      <c r="E102" s="191"/>
      <c r="F102" s="191"/>
      <c r="G102" s="191"/>
      <c r="H102" s="191"/>
      <c r="I102" s="191"/>
      <c r="J102" s="192">
        <f>J297</f>
        <v>0</v>
      </c>
      <c r="K102" s="189"/>
      <c r="L102" s="193"/>
      <c r="S102" s="9"/>
      <c r="T102" s="9"/>
      <c r="U102" s="9"/>
      <c r="V102" s="9"/>
      <c r="W102" s="9"/>
      <c r="X102" s="9"/>
      <c r="Y102" s="9"/>
      <c r="Z102" s="9"/>
      <c r="AA102" s="9"/>
      <c r="AB102" s="9"/>
      <c r="AC102" s="9"/>
      <c r="AD102" s="9"/>
      <c r="AE102" s="9"/>
    </row>
    <row r="103" s="9" customFormat="1" ht="24.96" customHeight="1">
      <c r="A103" s="9"/>
      <c r="B103" s="188"/>
      <c r="C103" s="189"/>
      <c r="D103" s="190" t="s">
        <v>1187</v>
      </c>
      <c r="E103" s="191"/>
      <c r="F103" s="191"/>
      <c r="G103" s="191"/>
      <c r="H103" s="191"/>
      <c r="I103" s="191"/>
      <c r="J103" s="192">
        <f>J358</f>
        <v>0</v>
      </c>
      <c r="K103" s="189"/>
      <c r="L103" s="193"/>
      <c r="S103" s="9"/>
      <c r="T103" s="9"/>
      <c r="U103" s="9"/>
      <c r="V103" s="9"/>
      <c r="W103" s="9"/>
      <c r="X103" s="9"/>
      <c r="Y103" s="9"/>
      <c r="Z103" s="9"/>
      <c r="AA103" s="9"/>
      <c r="AB103" s="9"/>
      <c r="AC103" s="9"/>
      <c r="AD103" s="9"/>
      <c r="AE103" s="9"/>
    </row>
    <row r="104" s="9" customFormat="1" ht="24.96" customHeight="1">
      <c r="A104" s="9"/>
      <c r="B104" s="188"/>
      <c r="C104" s="189"/>
      <c r="D104" s="190" t="s">
        <v>1189</v>
      </c>
      <c r="E104" s="191"/>
      <c r="F104" s="191"/>
      <c r="G104" s="191"/>
      <c r="H104" s="191"/>
      <c r="I104" s="191"/>
      <c r="J104" s="192">
        <f>J369</f>
        <v>0</v>
      </c>
      <c r="K104" s="189"/>
      <c r="L104" s="193"/>
      <c r="S104" s="9"/>
      <c r="T104" s="9"/>
      <c r="U104" s="9"/>
      <c r="V104" s="9"/>
      <c r="W104" s="9"/>
      <c r="X104" s="9"/>
      <c r="Y104" s="9"/>
      <c r="Z104" s="9"/>
      <c r="AA104" s="9"/>
      <c r="AB104" s="9"/>
      <c r="AC104" s="9"/>
      <c r="AD104" s="9"/>
      <c r="AE104" s="9"/>
    </row>
    <row r="105" s="2" customFormat="1" ht="21.84" customHeight="1">
      <c r="A105" s="38"/>
      <c r="B105" s="39"/>
      <c r="C105" s="40"/>
      <c r="D105" s="40"/>
      <c r="E105" s="40"/>
      <c r="F105" s="40"/>
      <c r="G105" s="40"/>
      <c r="H105" s="40"/>
      <c r="I105" s="40"/>
      <c r="J105" s="40"/>
      <c r="K105" s="40"/>
      <c r="L105" s="63"/>
      <c r="S105" s="38"/>
      <c r="T105" s="38"/>
      <c r="U105" s="38"/>
      <c r="V105" s="38"/>
      <c r="W105" s="38"/>
      <c r="X105" s="38"/>
      <c r="Y105" s="38"/>
      <c r="Z105" s="38"/>
      <c r="AA105" s="38"/>
      <c r="AB105" s="38"/>
      <c r="AC105" s="38"/>
      <c r="AD105" s="38"/>
      <c r="AE105" s="38"/>
    </row>
    <row r="106" s="2" customFormat="1" ht="6.96" customHeight="1">
      <c r="A106" s="38"/>
      <c r="B106" s="66"/>
      <c r="C106" s="67"/>
      <c r="D106" s="67"/>
      <c r="E106" s="67"/>
      <c r="F106" s="67"/>
      <c r="G106" s="67"/>
      <c r="H106" s="67"/>
      <c r="I106" s="67"/>
      <c r="J106" s="67"/>
      <c r="K106" s="67"/>
      <c r="L106" s="63"/>
      <c r="S106" s="38"/>
      <c r="T106" s="38"/>
      <c r="U106" s="38"/>
      <c r="V106" s="38"/>
      <c r="W106" s="38"/>
      <c r="X106" s="38"/>
      <c r="Y106" s="38"/>
      <c r="Z106" s="38"/>
      <c r="AA106" s="38"/>
      <c r="AB106" s="38"/>
      <c r="AC106" s="38"/>
      <c r="AD106" s="38"/>
      <c r="AE106" s="38"/>
    </row>
    <row r="110" s="2" customFormat="1" ht="6.96" customHeight="1">
      <c r="A110" s="38"/>
      <c r="B110" s="68"/>
      <c r="C110" s="69"/>
      <c r="D110" s="69"/>
      <c r="E110" s="69"/>
      <c r="F110" s="69"/>
      <c r="G110" s="69"/>
      <c r="H110" s="69"/>
      <c r="I110" s="69"/>
      <c r="J110" s="69"/>
      <c r="K110" s="69"/>
      <c r="L110" s="63"/>
      <c r="S110" s="38"/>
      <c r="T110" s="38"/>
      <c r="U110" s="38"/>
      <c r="V110" s="38"/>
      <c r="W110" s="38"/>
      <c r="X110" s="38"/>
      <c r="Y110" s="38"/>
      <c r="Z110" s="38"/>
      <c r="AA110" s="38"/>
      <c r="AB110" s="38"/>
      <c r="AC110" s="38"/>
      <c r="AD110" s="38"/>
      <c r="AE110" s="38"/>
    </row>
    <row r="111" s="2" customFormat="1" ht="24.96" customHeight="1">
      <c r="A111" s="38"/>
      <c r="B111" s="39"/>
      <c r="C111" s="23" t="s">
        <v>236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6.96" customHeight="1">
      <c r="A112" s="38"/>
      <c r="B112" s="39"/>
      <c r="C112" s="40"/>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16</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26.25" customHeight="1">
      <c r="A114" s="38"/>
      <c r="B114" s="39"/>
      <c r="C114" s="40"/>
      <c r="D114" s="40"/>
      <c r="E114" s="183" t="str">
        <f>E7</f>
        <v>Vybudování komunikací a inženýrských sítí v lokalitě Berlín 2, Frýdek-Místek</v>
      </c>
      <c r="F114" s="32"/>
      <c r="G114" s="32"/>
      <c r="H114" s="32"/>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223</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6.5" customHeight="1">
      <c r="A116" s="38"/>
      <c r="B116" s="39"/>
      <c r="C116" s="40"/>
      <c r="D116" s="40"/>
      <c r="E116" s="76" t="str">
        <f>E9</f>
        <v xml:space="preserve">302.1 - DEŠŤOVÁ KANALIZACE NA UL. DLOUHÁ </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20</v>
      </c>
      <c r="D118" s="40"/>
      <c r="E118" s="40"/>
      <c r="F118" s="27" t="str">
        <f>F12</f>
        <v>Frýdek-Místek</v>
      </c>
      <c r="G118" s="40"/>
      <c r="H118" s="40"/>
      <c r="I118" s="32" t="s">
        <v>22</v>
      </c>
      <c r="J118" s="79" t="str">
        <f>IF(J12="","",J12)</f>
        <v>12. 5. 2025</v>
      </c>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5.15" customHeight="1">
      <c r="A120" s="38"/>
      <c r="B120" s="39"/>
      <c r="C120" s="32" t="s">
        <v>24</v>
      </c>
      <c r="D120" s="40"/>
      <c r="E120" s="40"/>
      <c r="F120" s="27" t="str">
        <f>E15</f>
        <v>Statutární město Frýdek-Místek</v>
      </c>
      <c r="G120" s="40"/>
      <c r="H120" s="40"/>
      <c r="I120" s="32" t="s">
        <v>30</v>
      </c>
      <c r="J120" s="36" t="str">
        <f>E21</f>
        <v>DOPRAPLAN s.r.o.</v>
      </c>
      <c r="K120" s="40"/>
      <c r="L120" s="63"/>
      <c r="S120" s="38"/>
      <c r="T120" s="38"/>
      <c r="U120" s="38"/>
      <c r="V120" s="38"/>
      <c r="W120" s="38"/>
      <c r="X120" s="38"/>
      <c r="Y120" s="38"/>
      <c r="Z120" s="38"/>
      <c r="AA120" s="38"/>
      <c r="AB120" s="38"/>
      <c r="AC120" s="38"/>
      <c r="AD120" s="38"/>
      <c r="AE120" s="38"/>
    </row>
    <row r="121" s="2" customFormat="1" ht="15.15" customHeight="1">
      <c r="A121" s="38"/>
      <c r="B121" s="39"/>
      <c r="C121" s="32" t="s">
        <v>28</v>
      </c>
      <c r="D121" s="40"/>
      <c r="E121" s="40"/>
      <c r="F121" s="27" t="str">
        <f>IF(E18="","",E18)</f>
        <v>Vyplň údaj</v>
      </c>
      <c r="G121" s="40"/>
      <c r="H121" s="40"/>
      <c r="I121" s="32" t="s">
        <v>33</v>
      </c>
      <c r="J121" s="36" t="str">
        <f>E24</f>
        <v>Ing. Tomáš Janošec</v>
      </c>
      <c r="K121" s="40"/>
      <c r="L121" s="63"/>
      <c r="S121" s="38"/>
      <c r="T121" s="38"/>
      <c r="U121" s="38"/>
      <c r="V121" s="38"/>
      <c r="W121" s="38"/>
      <c r="X121" s="38"/>
      <c r="Y121" s="38"/>
      <c r="Z121" s="38"/>
      <c r="AA121" s="38"/>
      <c r="AB121" s="38"/>
      <c r="AC121" s="38"/>
      <c r="AD121" s="38"/>
      <c r="AE121" s="38"/>
    </row>
    <row r="122" s="2" customFormat="1" ht="10.32"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10" customFormat="1" ht="29.28" customHeight="1">
      <c r="A123" s="194"/>
      <c r="B123" s="195"/>
      <c r="C123" s="196" t="s">
        <v>237</v>
      </c>
      <c r="D123" s="197" t="s">
        <v>61</v>
      </c>
      <c r="E123" s="197" t="s">
        <v>57</v>
      </c>
      <c r="F123" s="197" t="s">
        <v>58</v>
      </c>
      <c r="G123" s="197" t="s">
        <v>238</v>
      </c>
      <c r="H123" s="197" t="s">
        <v>239</v>
      </c>
      <c r="I123" s="197" t="s">
        <v>240</v>
      </c>
      <c r="J123" s="198" t="s">
        <v>227</v>
      </c>
      <c r="K123" s="199" t="s">
        <v>241</v>
      </c>
      <c r="L123" s="200"/>
      <c r="M123" s="100" t="s">
        <v>1</v>
      </c>
      <c r="N123" s="101" t="s">
        <v>40</v>
      </c>
      <c r="O123" s="101" t="s">
        <v>242</v>
      </c>
      <c r="P123" s="101" t="s">
        <v>243</v>
      </c>
      <c r="Q123" s="101" t="s">
        <v>244</v>
      </c>
      <c r="R123" s="101" t="s">
        <v>245</v>
      </c>
      <c r="S123" s="101" t="s">
        <v>246</v>
      </c>
      <c r="T123" s="102" t="s">
        <v>247</v>
      </c>
      <c r="U123" s="194"/>
      <c r="V123" s="194"/>
      <c r="W123" s="194"/>
      <c r="X123" s="194"/>
      <c r="Y123" s="194"/>
      <c r="Z123" s="194"/>
      <c r="AA123" s="194"/>
      <c r="AB123" s="194"/>
      <c r="AC123" s="194"/>
      <c r="AD123" s="194"/>
      <c r="AE123" s="194"/>
    </row>
    <row r="124" s="2" customFormat="1" ht="22.8" customHeight="1">
      <c r="A124" s="38"/>
      <c r="B124" s="39"/>
      <c r="C124" s="107" t="s">
        <v>248</v>
      </c>
      <c r="D124" s="40"/>
      <c r="E124" s="40"/>
      <c r="F124" s="40"/>
      <c r="G124" s="40"/>
      <c r="H124" s="40"/>
      <c r="I124" s="40"/>
      <c r="J124" s="201">
        <f>BK124</f>
        <v>0</v>
      </c>
      <c r="K124" s="40"/>
      <c r="L124" s="44"/>
      <c r="M124" s="103"/>
      <c r="N124" s="202"/>
      <c r="O124" s="104"/>
      <c r="P124" s="203">
        <f>P125+P236+P241+P247+P265+P297+P358+P369</f>
        <v>0</v>
      </c>
      <c r="Q124" s="104"/>
      <c r="R124" s="203">
        <f>R125+R236+R241+R247+R265+R297+R358+R369</f>
        <v>662.02844319999997</v>
      </c>
      <c r="S124" s="104"/>
      <c r="T124" s="204">
        <f>T125+T236+T241+T247+T265+T297+T358+T369</f>
        <v>179.982</v>
      </c>
      <c r="U124" s="38"/>
      <c r="V124" s="38"/>
      <c r="W124" s="38"/>
      <c r="X124" s="38"/>
      <c r="Y124" s="38"/>
      <c r="Z124" s="38"/>
      <c r="AA124" s="38"/>
      <c r="AB124" s="38"/>
      <c r="AC124" s="38"/>
      <c r="AD124" s="38"/>
      <c r="AE124" s="38"/>
      <c r="AT124" s="17" t="s">
        <v>75</v>
      </c>
      <c r="AU124" s="17" t="s">
        <v>229</v>
      </c>
      <c r="BK124" s="205">
        <f>BK125+BK236+BK241+BK247+BK265+BK297+BK358+BK369</f>
        <v>0</v>
      </c>
    </row>
    <row r="125" s="11" customFormat="1" ht="25.92" customHeight="1">
      <c r="A125" s="11"/>
      <c r="B125" s="206"/>
      <c r="C125" s="207"/>
      <c r="D125" s="208" t="s">
        <v>75</v>
      </c>
      <c r="E125" s="209" t="s">
        <v>84</v>
      </c>
      <c r="F125" s="209" t="s">
        <v>406</v>
      </c>
      <c r="G125" s="207"/>
      <c r="H125" s="207"/>
      <c r="I125" s="210"/>
      <c r="J125" s="211">
        <f>BK125</f>
        <v>0</v>
      </c>
      <c r="K125" s="207"/>
      <c r="L125" s="212"/>
      <c r="M125" s="213"/>
      <c r="N125" s="214"/>
      <c r="O125" s="214"/>
      <c r="P125" s="215">
        <f>SUM(P126:P235)</f>
        <v>0</v>
      </c>
      <c r="Q125" s="214"/>
      <c r="R125" s="215">
        <f>SUM(R126:R235)</f>
        <v>579.95573400000001</v>
      </c>
      <c r="S125" s="214"/>
      <c r="T125" s="216">
        <f>SUM(T126:T235)</f>
        <v>175.43700000000001</v>
      </c>
      <c r="U125" s="11"/>
      <c r="V125" s="11"/>
      <c r="W125" s="11"/>
      <c r="X125" s="11"/>
      <c r="Y125" s="11"/>
      <c r="Z125" s="11"/>
      <c r="AA125" s="11"/>
      <c r="AB125" s="11"/>
      <c r="AC125" s="11"/>
      <c r="AD125" s="11"/>
      <c r="AE125" s="11"/>
      <c r="AR125" s="217" t="s">
        <v>84</v>
      </c>
      <c r="AT125" s="218" t="s">
        <v>75</v>
      </c>
      <c r="AU125" s="218" t="s">
        <v>76</v>
      </c>
      <c r="AY125" s="217" t="s">
        <v>251</v>
      </c>
      <c r="BK125" s="219">
        <f>SUM(BK126:BK235)</f>
        <v>0</v>
      </c>
    </row>
    <row r="126" s="2" customFormat="1" ht="24.15" customHeight="1">
      <c r="A126" s="38"/>
      <c r="B126" s="39"/>
      <c r="C126" s="220" t="s">
        <v>84</v>
      </c>
      <c r="D126" s="220" t="s">
        <v>255</v>
      </c>
      <c r="E126" s="221" t="s">
        <v>4589</v>
      </c>
      <c r="F126" s="222" t="s">
        <v>4590</v>
      </c>
      <c r="G126" s="223" t="s">
        <v>3900</v>
      </c>
      <c r="H126" s="224">
        <v>121.2</v>
      </c>
      <c r="I126" s="225"/>
      <c r="J126" s="226">
        <f>ROUND(I126*H126,2)</f>
        <v>0</v>
      </c>
      <c r="K126" s="227"/>
      <c r="L126" s="44"/>
      <c r="M126" s="228" t="s">
        <v>1</v>
      </c>
      <c r="N126" s="229" t="s">
        <v>41</v>
      </c>
      <c r="O126" s="91"/>
      <c r="P126" s="230">
        <f>O126*H126</f>
        <v>0</v>
      </c>
      <c r="Q126" s="230">
        <v>0</v>
      </c>
      <c r="R126" s="230">
        <f>Q126*H126</f>
        <v>0</v>
      </c>
      <c r="S126" s="230">
        <v>0.17000000000000001</v>
      </c>
      <c r="T126" s="231">
        <f>S126*H126</f>
        <v>20.604000000000003</v>
      </c>
      <c r="U126" s="38"/>
      <c r="V126" s="38"/>
      <c r="W126" s="38"/>
      <c r="X126" s="38"/>
      <c r="Y126" s="38"/>
      <c r="Z126" s="38"/>
      <c r="AA126" s="38"/>
      <c r="AB126" s="38"/>
      <c r="AC126" s="38"/>
      <c r="AD126" s="38"/>
      <c r="AE126" s="38"/>
      <c r="AR126" s="232" t="s">
        <v>254</v>
      </c>
      <c r="AT126" s="232" t="s">
        <v>255</v>
      </c>
      <c r="AU126" s="232" t="s">
        <v>84</v>
      </c>
      <c r="AY126" s="17" t="s">
        <v>251</v>
      </c>
      <c r="BE126" s="233">
        <f>IF(N126="základní",J126,0)</f>
        <v>0</v>
      </c>
      <c r="BF126" s="233">
        <f>IF(N126="snížená",J126,0)</f>
        <v>0</v>
      </c>
      <c r="BG126" s="233">
        <f>IF(N126="zákl. přenesená",J126,0)</f>
        <v>0</v>
      </c>
      <c r="BH126" s="233">
        <f>IF(N126="sníž. přenesená",J126,0)</f>
        <v>0</v>
      </c>
      <c r="BI126" s="233">
        <f>IF(N126="nulová",J126,0)</f>
        <v>0</v>
      </c>
      <c r="BJ126" s="17" t="s">
        <v>84</v>
      </c>
      <c r="BK126" s="233">
        <f>ROUND(I126*H126,2)</f>
        <v>0</v>
      </c>
      <c r="BL126" s="17" t="s">
        <v>254</v>
      </c>
      <c r="BM126" s="232" t="s">
        <v>4591</v>
      </c>
    </row>
    <row r="127" s="2" customFormat="1">
      <c r="A127" s="38"/>
      <c r="B127" s="39"/>
      <c r="C127" s="40"/>
      <c r="D127" s="234" t="s">
        <v>260</v>
      </c>
      <c r="E127" s="40"/>
      <c r="F127" s="235" t="s">
        <v>4592</v>
      </c>
      <c r="G127" s="40"/>
      <c r="H127" s="40"/>
      <c r="I127" s="236"/>
      <c r="J127" s="40"/>
      <c r="K127" s="40"/>
      <c r="L127" s="44"/>
      <c r="M127" s="237"/>
      <c r="N127" s="238"/>
      <c r="O127" s="91"/>
      <c r="P127" s="91"/>
      <c r="Q127" s="91"/>
      <c r="R127" s="91"/>
      <c r="S127" s="91"/>
      <c r="T127" s="92"/>
      <c r="U127" s="38"/>
      <c r="V127" s="38"/>
      <c r="W127" s="38"/>
      <c r="X127" s="38"/>
      <c r="Y127" s="38"/>
      <c r="Z127" s="38"/>
      <c r="AA127" s="38"/>
      <c r="AB127" s="38"/>
      <c r="AC127" s="38"/>
      <c r="AD127" s="38"/>
      <c r="AE127" s="38"/>
      <c r="AT127" s="17" t="s">
        <v>260</v>
      </c>
      <c r="AU127" s="17" t="s">
        <v>84</v>
      </c>
    </row>
    <row r="128" s="2" customFormat="1">
      <c r="A128" s="38"/>
      <c r="B128" s="39"/>
      <c r="C128" s="40"/>
      <c r="D128" s="240" t="s">
        <v>274</v>
      </c>
      <c r="E128" s="40"/>
      <c r="F128" s="241" t="s">
        <v>4593</v>
      </c>
      <c r="G128" s="40"/>
      <c r="H128" s="40"/>
      <c r="I128" s="236"/>
      <c r="J128" s="40"/>
      <c r="K128" s="40"/>
      <c r="L128" s="44"/>
      <c r="M128" s="237"/>
      <c r="N128" s="238"/>
      <c r="O128" s="91"/>
      <c r="P128" s="91"/>
      <c r="Q128" s="91"/>
      <c r="R128" s="91"/>
      <c r="S128" s="91"/>
      <c r="T128" s="92"/>
      <c r="U128" s="38"/>
      <c r="V128" s="38"/>
      <c r="W128" s="38"/>
      <c r="X128" s="38"/>
      <c r="Y128" s="38"/>
      <c r="Z128" s="38"/>
      <c r="AA128" s="38"/>
      <c r="AB128" s="38"/>
      <c r="AC128" s="38"/>
      <c r="AD128" s="38"/>
      <c r="AE128" s="38"/>
      <c r="AT128" s="17" t="s">
        <v>274</v>
      </c>
      <c r="AU128" s="17" t="s">
        <v>84</v>
      </c>
    </row>
    <row r="129" s="13" customFormat="1">
      <c r="A129" s="13"/>
      <c r="B129" s="253"/>
      <c r="C129" s="254"/>
      <c r="D129" s="234" t="s">
        <v>276</v>
      </c>
      <c r="E129" s="255" t="s">
        <v>1</v>
      </c>
      <c r="F129" s="256" t="s">
        <v>4594</v>
      </c>
      <c r="G129" s="254"/>
      <c r="H129" s="255" t="s">
        <v>1</v>
      </c>
      <c r="I129" s="257"/>
      <c r="J129" s="254"/>
      <c r="K129" s="254"/>
      <c r="L129" s="258"/>
      <c r="M129" s="259"/>
      <c r="N129" s="260"/>
      <c r="O129" s="260"/>
      <c r="P129" s="260"/>
      <c r="Q129" s="260"/>
      <c r="R129" s="260"/>
      <c r="S129" s="260"/>
      <c r="T129" s="261"/>
      <c r="U129" s="13"/>
      <c r="V129" s="13"/>
      <c r="W129" s="13"/>
      <c r="X129" s="13"/>
      <c r="Y129" s="13"/>
      <c r="Z129" s="13"/>
      <c r="AA129" s="13"/>
      <c r="AB129" s="13"/>
      <c r="AC129" s="13"/>
      <c r="AD129" s="13"/>
      <c r="AE129" s="13"/>
      <c r="AT129" s="262" t="s">
        <v>276</v>
      </c>
      <c r="AU129" s="262" t="s">
        <v>84</v>
      </c>
      <c r="AV129" s="13" t="s">
        <v>84</v>
      </c>
      <c r="AW129" s="13" t="s">
        <v>32</v>
      </c>
      <c r="AX129" s="13" t="s">
        <v>76</v>
      </c>
      <c r="AY129" s="262" t="s">
        <v>251</v>
      </c>
    </row>
    <row r="130" s="12" customFormat="1">
      <c r="A130" s="12"/>
      <c r="B130" s="242"/>
      <c r="C130" s="243"/>
      <c r="D130" s="234" t="s">
        <v>276</v>
      </c>
      <c r="E130" s="244" t="s">
        <v>3817</v>
      </c>
      <c r="F130" s="245" t="s">
        <v>4595</v>
      </c>
      <c r="G130" s="243"/>
      <c r="H130" s="246">
        <v>121.2</v>
      </c>
      <c r="I130" s="247"/>
      <c r="J130" s="243"/>
      <c r="K130" s="243"/>
      <c r="L130" s="248"/>
      <c r="M130" s="249"/>
      <c r="N130" s="250"/>
      <c r="O130" s="250"/>
      <c r="P130" s="250"/>
      <c r="Q130" s="250"/>
      <c r="R130" s="250"/>
      <c r="S130" s="250"/>
      <c r="T130" s="251"/>
      <c r="U130" s="12"/>
      <c r="V130" s="12"/>
      <c r="W130" s="12"/>
      <c r="X130" s="12"/>
      <c r="Y130" s="12"/>
      <c r="Z130" s="12"/>
      <c r="AA130" s="12"/>
      <c r="AB130" s="12"/>
      <c r="AC130" s="12"/>
      <c r="AD130" s="12"/>
      <c r="AE130" s="12"/>
      <c r="AT130" s="252" t="s">
        <v>276</v>
      </c>
      <c r="AU130" s="252" t="s">
        <v>84</v>
      </c>
      <c r="AV130" s="12" t="s">
        <v>86</v>
      </c>
      <c r="AW130" s="12" t="s">
        <v>32</v>
      </c>
      <c r="AX130" s="12" t="s">
        <v>84</v>
      </c>
      <c r="AY130" s="252" t="s">
        <v>251</v>
      </c>
    </row>
    <row r="131" s="2" customFormat="1" ht="24.15" customHeight="1">
      <c r="A131" s="38"/>
      <c r="B131" s="39"/>
      <c r="C131" s="220" t="s">
        <v>86</v>
      </c>
      <c r="D131" s="220" t="s">
        <v>255</v>
      </c>
      <c r="E131" s="221" t="s">
        <v>1202</v>
      </c>
      <c r="F131" s="222" t="s">
        <v>4596</v>
      </c>
      <c r="G131" s="223" t="s">
        <v>3900</v>
      </c>
      <c r="H131" s="224">
        <v>121.2</v>
      </c>
      <c r="I131" s="225"/>
      <c r="J131" s="226">
        <f>ROUND(I131*H131,2)</f>
        <v>0</v>
      </c>
      <c r="K131" s="227"/>
      <c r="L131" s="44"/>
      <c r="M131" s="228" t="s">
        <v>1</v>
      </c>
      <c r="N131" s="229" t="s">
        <v>41</v>
      </c>
      <c r="O131" s="91"/>
      <c r="P131" s="230">
        <f>O131*H131</f>
        <v>0</v>
      </c>
      <c r="Q131" s="230">
        <v>0</v>
      </c>
      <c r="R131" s="230">
        <f>Q131*H131</f>
        <v>0</v>
      </c>
      <c r="S131" s="230">
        <v>0.44</v>
      </c>
      <c r="T131" s="231">
        <f>S131*H131</f>
        <v>53.328000000000003</v>
      </c>
      <c r="U131" s="38"/>
      <c r="V131" s="38"/>
      <c r="W131" s="38"/>
      <c r="X131" s="38"/>
      <c r="Y131" s="38"/>
      <c r="Z131" s="38"/>
      <c r="AA131" s="38"/>
      <c r="AB131" s="38"/>
      <c r="AC131" s="38"/>
      <c r="AD131" s="38"/>
      <c r="AE131" s="38"/>
      <c r="AR131" s="232" t="s">
        <v>254</v>
      </c>
      <c r="AT131" s="232" t="s">
        <v>255</v>
      </c>
      <c r="AU131" s="232" t="s">
        <v>84</v>
      </c>
      <c r="AY131" s="17" t="s">
        <v>251</v>
      </c>
      <c r="BE131" s="233">
        <f>IF(N131="základní",J131,0)</f>
        <v>0</v>
      </c>
      <c r="BF131" s="233">
        <f>IF(N131="snížená",J131,0)</f>
        <v>0</v>
      </c>
      <c r="BG131" s="233">
        <f>IF(N131="zákl. přenesená",J131,0)</f>
        <v>0</v>
      </c>
      <c r="BH131" s="233">
        <f>IF(N131="sníž. přenesená",J131,0)</f>
        <v>0</v>
      </c>
      <c r="BI131" s="233">
        <f>IF(N131="nulová",J131,0)</f>
        <v>0</v>
      </c>
      <c r="BJ131" s="17" t="s">
        <v>84</v>
      </c>
      <c r="BK131" s="233">
        <f>ROUND(I131*H131,2)</f>
        <v>0</v>
      </c>
      <c r="BL131" s="17" t="s">
        <v>254</v>
      </c>
      <c r="BM131" s="232" t="s">
        <v>4597</v>
      </c>
    </row>
    <row r="132" s="2" customFormat="1">
      <c r="A132" s="38"/>
      <c r="B132" s="39"/>
      <c r="C132" s="40"/>
      <c r="D132" s="234" t="s">
        <v>260</v>
      </c>
      <c r="E132" s="40"/>
      <c r="F132" s="235" t="s">
        <v>4598</v>
      </c>
      <c r="G132" s="40"/>
      <c r="H132" s="40"/>
      <c r="I132" s="236"/>
      <c r="J132" s="40"/>
      <c r="K132" s="40"/>
      <c r="L132" s="44"/>
      <c r="M132" s="237"/>
      <c r="N132" s="238"/>
      <c r="O132" s="91"/>
      <c r="P132" s="91"/>
      <c r="Q132" s="91"/>
      <c r="R132" s="91"/>
      <c r="S132" s="91"/>
      <c r="T132" s="92"/>
      <c r="U132" s="38"/>
      <c r="V132" s="38"/>
      <c r="W132" s="38"/>
      <c r="X132" s="38"/>
      <c r="Y132" s="38"/>
      <c r="Z132" s="38"/>
      <c r="AA132" s="38"/>
      <c r="AB132" s="38"/>
      <c r="AC132" s="38"/>
      <c r="AD132" s="38"/>
      <c r="AE132" s="38"/>
      <c r="AT132" s="17" t="s">
        <v>260</v>
      </c>
      <c r="AU132" s="17" t="s">
        <v>84</v>
      </c>
    </row>
    <row r="133" s="2" customFormat="1">
      <c r="A133" s="38"/>
      <c r="B133" s="39"/>
      <c r="C133" s="40"/>
      <c r="D133" s="240" t="s">
        <v>274</v>
      </c>
      <c r="E133" s="40"/>
      <c r="F133" s="241" t="s">
        <v>4599</v>
      </c>
      <c r="G133" s="40"/>
      <c r="H133" s="40"/>
      <c r="I133" s="236"/>
      <c r="J133" s="40"/>
      <c r="K133" s="40"/>
      <c r="L133" s="44"/>
      <c r="M133" s="237"/>
      <c r="N133" s="238"/>
      <c r="O133" s="91"/>
      <c r="P133" s="91"/>
      <c r="Q133" s="91"/>
      <c r="R133" s="91"/>
      <c r="S133" s="91"/>
      <c r="T133" s="92"/>
      <c r="U133" s="38"/>
      <c r="V133" s="38"/>
      <c r="W133" s="38"/>
      <c r="X133" s="38"/>
      <c r="Y133" s="38"/>
      <c r="Z133" s="38"/>
      <c r="AA133" s="38"/>
      <c r="AB133" s="38"/>
      <c r="AC133" s="38"/>
      <c r="AD133" s="38"/>
      <c r="AE133" s="38"/>
      <c r="AT133" s="17" t="s">
        <v>274</v>
      </c>
      <c r="AU133" s="17" t="s">
        <v>84</v>
      </c>
    </row>
    <row r="134" s="13" customFormat="1">
      <c r="A134" s="13"/>
      <c r="B134" s="253"/>
      <c r="C134" s="254"/>
      <c r="D134" s="234" t="s">
        <v>276</v>
      </c>
      <c r="E134" s="255" t="s">
        <v>1</v>
      </c>
      <c r="F134" s="256" t="s">
        <v>4594</v>
      </c>
      <c r="G134" s="254"/>
      <c r="H134" s="255" t="s">
        <v>1</v>
      </c>
      <c r="I134" s="257"/>
      <c r="J134" s="254"/>
      <c r="K134" s="254"/>
      <c r="L134" s="258"/>
      <c r="M134" s="259"/>
      <c r="N134" s="260"/>
      <c r="O134" s="260"/>
      <c r="P134" s="260"/>
      <c r="Q134" s="260"/>
      <c r="R134" s="260"/>
      <c r="S134" s="260"/>
      <c r="T134" s="261"/>
      <c r="U134" s="13"/>
      <c r="V134" s="13"/>
      <c r="W134" s="13"/>
      <c r="X134" s="13"/>
      <c r="Y134" s="13"/>
      <c r="Z134" s="13"/>
      <c r="AA134" s="13"/>
      <c r="AB134" s="13"/>
      <c r="AC134" s="13"/>
      <c r="AD134" s="13"/>
      <c r="AE134" s="13"/>
      <c r="AT134" s="262" t="s">
        <v>276</v>
      </c>
      <c r="AU134" s="262" t="s">
        <v>84</v>
      </c>
      <c r="AV134" s="13" t="s">
        <v>84</v>
      </c>
      <c r="AW134" s="13" t="s">
        <v>32</v>
      </c>
      <c r="AX134" s="13" t="s">
        <v>76</v>
      </c>
      <c r="AY134" s="262" t="s">
        <v>251</v>
      </c>
    </row>
    <row r="135" s="12" customFormat="1">
      <c r="A135" s="12"/>
      <c r="B135" s="242"/>
      <c r="C135" s="243"/>
      <c r="D135" s="234" t="s">
        <v>276</v>
      </c>
      <c r="E135" s="244" t="s">
        <v>3825</v>
      </c>
      <c r="F135" s="245" t="s">
        <v>4595</v>
      </c>
      <c r="G135" s="243"/>
      <c r="H135" s="246">
        <v>121.2</v>
      </c>
      <c r="I135" s="247"/>
      <c r="J135" s="243"/>
      <c r="K135" s="243"/>
      <c r="L135" s="248"/>
      <c r="M135" s="249"/>
      <c r="N135" s="250"/>
      <c r="O135" s="250"/>
      <c r="P135" s="250"/>
      <c r="Q135" s="250"/>
      <c r="R135" s="250"/>
      <c r="S135" s="250"/>
      <c r="T135" s="251"/>
      <c r="U135" s="12"/>
      <c r="V135" s="12"/>
      <c r="W135" s="12"/>
      <c r="X135" s="12"/>
      <c r="Y135" s="12"/>
      <c r="Z135" s="12"/>
      <c r="AA135" s="12"/>
      <c r="AB135" s="12"/>
      <c r="AC135" s="12"/>
      <c r="AD135" s="12"/>
      <c r="AE135" s="12"/>
      <c r="AT135" s="252" t="s">
        <v>276</v>
      </c>
      <c r="AU135" s="252" t="s">
        <v>84</v>
      </c>
      <c r="AV135" s="12" t="s">
        <v>86</v>
      </c>
      <c r="AW135" s="12" t="s">
        <v>32</v>
      </c>
      <c r="AX135" s="12" t="s">
        <v>84</v>
      </c>
      <c r="AY135" s="252" t="s">
        <v>251</v>
      </c>
    </row>
    <row r="136" s="2" customFormat="1" ht="24.15" customHeight="1">
      <c r="A136" s="38"/>
      <c r="B136" s="39"/>
      <c r="C136" s="220" t="s">
        <v>269</v>
      </c>
      <c r="D136" s="220" t="s">
        <v>255</v>
      </c>
      <c r="E136" s="221" t="s">
        <v>1207</v>
      </c>
      <c r="F136" s="222" t="s">
        <v>1208</v>
      </c>
      <c r="G136" s="223" t="s">
        <v>3900</v>
      </c>
      <c r="H136" s="224">
        <v>303</v>
      </c>
      <c r="I136" s="225"/>
      <c r="J136" s="226">
        <f>ROUND(I136*H136,2)</f>
        <v>0</v>
      </c>
      <c r="K136" s="227"/>
      <c r="L136" s="44"/>
      <c r="M136" s="228" t="s">
        <v>1</v>
      </c>
      <c r="N136" s="229" t="s">
        <v>41</v>
      </c>
      <c r="O136" s="91"/>
      <c r="P136" s="230">
        <f>O136*H136</f>
        <v>0</v>
      </c>
      <c r="Q136" s="230">
        <v>0</v>
      </c>
      <c r="R136" s="230">
        <f>Q136*H136</f>
        <v>0</v>
      </c>
      <c r="S136" s="230">
        <v>0.22</v>
      </c>
      <c r="T136" s="231">
        <f>S136*H136</f>
        <v>66.659999999999997</v>
      </c>
      <c r="U136" s="38"/>
      <c r="V136" s="38"/>
      <c r="W136" s="38"/>
      <c r="X136" s="38"/>
      <c r="Y136" s="38"/>
      <c r="Z136" s="38"/>
      <c r="AA136" s="38"/>
      <c r="AB136" s="38"/>
      <c r="AC136" s="38"/>
      <c r="AD136" s="38"/>
      <c r="AE136" s="38"/>
      <c r="AR136" s="232" t="s">
        <v>254</v>
      </c>
      <c r="AT136" s="232" t="s">
        <v>255</v>
      </c>
      <c r="AU136" s="232" t="s">
        <v>84</v>
      </c>
      <c r="AY136" s="17" t="s">
        <v>251</v>
      </c>
      <c r="BE136" s="233">
        <f>IF(N136="základní",J136,0)</f>
        <v>0</v>
      </c>
      <c r="BF136" s="233">
        <f>IF(N136="snížená",J136,0)</f>
        <v>0</v>
      </c>
      <c r="BG136" s="233">
        <f>IF(N136="zákl. přenesená",J136,0)</f>
        <v>0</v>
      </c>
      <c r="BH136" s="233">
        <f>IF(N136="sníž. přenesená",J136,0)</f>
        <v>0</v>
      </c>
      <c r="BI136" s="233">
        <f>IF(N136="nulová",J136,0)</f>
        <v>0</v>
      </c>
      <c r="BJ136" s="17" t="s">
        <v>84</v>
      </c>
      <c r="BK136" s="233">
        <f>ROUND(I136*H136,2)</f>
        <v>0</v>
      </c>
      <c r="BL136" s="17" t="s">
        <v>254</v>
      </c>
      <c r="BM136" s="232" t="s">
        <v>4600</v>
      </c>
    </row>
    <row r="137" s="2" customFormat="1">
      <c r="A137" s="38"/>
      <c r="B137" s="39"/>
      <c r="C137" s="40"/>
      <c r="D137" s="234" t="s">
        <v>260</v>
      </c>
      <c r="E137" s="40"/>
      <c r="F137" s="235" t="s">
        <v>1210</v>
      </c>
      <c r="G137" s="40"/>
      <c r="H137" s="40"/>
      <c r="I137" s="236"/>
      <c r="J137" s="40"/>
      <c r="K137" s="40"/>
      <c r="L137" s="44"/>
      <c r="M137" s="237"/>
      <c r="N137" s="238"/>
      <c r="O137" s="91"/>
      <c r="P137" s="91"/>
      <c r="Q137" s="91"/>
      <c r="R137" s="91"/>
      <c r="S137" s="91"/>
      <c r="T137" s="92"/>
      <c r="U137" s="38"/>
      <c r="V137" s="38"/>
      <c r="W137" s="38"/>
      <c r="X137" s="38"/>
      <c r="Y137" s="38"/>
      <c r="Z137" s="38"/>
      <c r="AA137" s="38"/>
      <c r="AB137" s="38"/>
      <c r="AC137" s="38"/>
      <c r="AD137" s="38"/>
      <c r="AE137" s="38"/>
      <c r="AT137" s="17" t="s">
        <v>260</v>
      </c>
      <c r="AU137" s="17" t="s">
        <v>84</v>
      </c>
    </row>
    <row r="138" s="2" customFormat="1">
      <c r="A138" s="38"/>
      <c r="B138" s="39"/>
      <c r="C138" s="40"/>
      <c r="D138" s="240" t="s">
        <v>274</v>
      </c>
      <c r="E138" s="40"/>
      <c r="F138" s="241" t="s">
        <v>4601</v>
      </c>
      <c r="G138" s="40"/>
      <c r="H138" s="40"/>
      <c r="I138" s="236"/>
      <c r="J138" s="40"/>
      <c r="K138" s="40"/>
      <c r="L138" s="44"/>
      <c r="M138" s="237"/>
      <c r="N138" s="238"/>
      <c r="O138" s="91"/>
      <c r="P138" s="91"/>
      <c r="Q138" s="91"/>
      <c r="R138" s="91"/>
      <c r="S138" s="91"/>
      <c r="T138" s="92"/>
      <c r="U138" s="38"/>
      <c r="V138" s="38"/>
      <c r="W138" s="38"/>
      <c r="X138" s="38"/>
      <c r="Y138" s="38"/>
      <c r="Z138" s="38"/>
      <c r="AA138" s="38"/>
      <c r="AB138" s="38"/>
      <c r="AC138" s="38"/>
      <c r="AD138" s="38"/>
      <c r="AE138" s="38"/>
      <c r="AT138" s="17" t="s">
        <v>274</v>
      </c>
      <c r="AU138" s="17" t="s">
        <v>84</v>
      </c>
    </row>
    <row r="139" s="13" customFormat="1">
      <c r="A139" s="13"/>
      <c r="B139" s="253"/>
      <c r="C139" s="254"/>
      <c r="D139" s="234" t="s">
        <v>276</v>
      </c>
      <c r="E139" s="255" t="s">
        <v>1</v>
      </c>
      <c r="F139" s="256" t="s">
        <v>4594</v>
      </c>
      <c r="G139" s="254"/>
      <c r="H139" s="255" t="s">
        <v>1</v>
      </c>
      <c r="I139" s="257"/>
      <c r="J139" s="254"/>
      <c r="K139" s="254"/>
      <c r="L139" s="258"/>
      <c r="M139" s="259"/>
      <c r="N139" s="260"/>
      <c r="O139" s="260"/>
      <c r="P139" s="260"/>
      <c r="Q139" s="260"/>
      <c r="R139" s="260"/>
      <c r="S139" s="260"/>
      <c r="T139" s="261"/>
      <c r="U139" s="13"/>
      <c r="V139" s="13"/>
      <c r="W139" s="13"/>
      <c r="X139" s="13"/>
      <c r="Y139" s="13"/>
      <c r="Z139" s="13"/>
      <c r="AA139" s="13"/>
      <c r="AB139" s="13"/>
      <c r="AC139" s="13"/>
      <c r="AD139" s="13"/>
      <c r="AE139" s="13"/>
      <c r="AT139" s="262" t="s">
        <v>276</v>
      </c>
      <c r="AU139" s="262" t="s">
        <v>84</v>
      </c>
      <c r="AV139" s="13" t="s">
        <v>84</v>
      </c>
      <c r="AW139" s="13" t="s">
        <v>32</v>
      </c>
      <c r="AX139" s="13" t="s">
        <v>76</v>
      </c>
      <c r="AY139" s="262" t="s">
        <v>251</v>
      </c>
    </row>
    <row r="140" s="12" customFormat="1">
      <c r="A140" s="12"/>
      <c r="B140" s="242"/>
      <c r="C140" s="243"/>
      <c r="D140" s="234" t="s">
        <v>276</v>
      </c>
      <c r="E140" s="244" t="s">
        <v>3832</v>
      </c>
      <c r="F140" s="245" t="s">
        <v>4602</v>
      </c>
      <c r="G140" s="243"/>
      <c r="H140" s="246">
        <v>303</v>
      </c>
      <c r="I140" s="247"/>
      <c r="J140" s="243"/>
      <c r="K140" s="243"/>
      <c r="L140" s="248"/>
      <c r="M140" s="249"/>
      <c r="N140" s="250"/>
      <c r="O140" s="250"/>
      <c r="P140" s="250"/>
      <c r="Q140" s="250"/>
      <c r="R140" s="250"/>
      <c r="S140" s="250"/>
      <c r="T140" s="251"/>
      <c r="U140" s="12"/>
      <c r="V140" s="12"/>
      <c r="W140" s="12"/>
      <c r="X140" s="12"/>
      <c r="Y140" s="12"/>
      <c r="Z140" s="12"/>
      <c r="AA140" s="12"/>
      <c r="AB140" s="12"/>
      <c r="AC140" s="12"/>
      <c r="AD140" s="12"/>
      <c r="AE140" s="12"/>
      <c r="AT140" s="252" t="s">
        <v>276</v>
      </c>
      <c r="AU140" s="252" t="s">
        <v>84</v>
      </c>
      <c r="AV140" s="12" t="s">
        <v>86</v>
      </c>
      <c r="AW140" s="12" t="s">
        <v>32</v>
      </c>
      <c r="AX140" s="12" t="s">
        <v>84</v>
      </c>
      <c r="AY140" s="252" t="s">
        <v>251</v>
      </c>
    </row>
    <row r="141" s="2" customFormat="1" ht="24.15" customHeight="1">
      <c r="A141" s="38"/>
      <c r="B141" s="39"/>
      <c r="C141" s="220" t="s">
        <v>254</v>
      </c>
      <c r="D141" s="220" t="s">
        <v>255</v>
      </c>
      <c r="E141" s="221" t="s">
        <v>4603</v>
      </c>
      <c r="F141" s="222" t="s">
        <v>4604</v>
      </c>
      <c r="G141" s="223" t="s">
        <v>3900</v>
      </c>
      <c r="H141" s="224">
        <v>303</v>
      </c>
      <c r="I141" s="225"/>
      <c r="J141" s="226">
        <f>ROUND(I141*H141,2)</f>
        <v>0</v>
      </c>
      <c r="K141" s="227"/>
      <c r="L141" s="44"/>
      <c r="M141" s="228" t="s">
        <v>1</v>
      </c>
      <c r="N141" s="229" t="s">
        <v>41</v>
      </c>
      <c r="O141" s="91"/>
      <c r="P141" s="230">
        <f>O141*H141</f>
        <v>0</v>
      </c>
      <c r="Q141" s="230">
        <v>0</v>
      </c>
      <c r="R141" s="230">
        <f>Q141*H141</f>
        <v>0</v>
      </c>
      <c r="S141" s="230">
        <v>0</v>
      </c>
      <c r="T141" s="231">
        <f>S141*H141</f>
        <v>0</v>
      </c>
      <c r="U141" s="38"/>
      <c r="V141" s="38"/>
      <c r="W141" s="38"/>
      <c r="X141" s="38"/>
      <c r="Y141" s="38"/>
      <c r="Z141" s="38"/>
      <c r="AA141" s="38"/>
      <c r="AB141" s="38"/>
      <c r="AC141" s="38"/>
      <c r="AD141" s="38"/>
      <c r="AE141" s="38"/>
      <c r="AR141" s="232" t="s">
        <v>254</v>
      </c>
      <c r="AT141" s="232" t="s">
        <v>255</v>
      </c>
      <c r="AU141" s="232" t="s">
        <v>84</v>
      </c>
      <c r="AY141" s="17" t="s">
        <v>251</v>
      </c>
      <c r="BE141" s="233">
        <f>IF(N141="základní",J141,0)</f>
        <v>0</v>
      </c>
      <c r="BF141" s="233">
        <f>IF(N141="snížená",J141,0)</f>
        <v>0</v>
      </c>
      <c r="BG141" s="233">
        <f>IF(N141="zákl. přenesená",J141,0)</f>
        <v>0</v>
      </c>
      <c r="BH141" s="233">
        <f>IF(N141="sníž. přenesená",J141,0)</f>
        <v>0</v>
      </c>
      <c r="BI141" s="233">
        <f>IF(N141="nulová",J141,0)</f>
        <v>0</v>
      </c>
      <c r="BJ141" s="17" t="s">
        <v>84</v>
      </c>
      <c r="BK141" s="233">
        <f>ROUND(I141*H141,2)</f>
        <v>0</v>
      </c>
      <c r="BL141" s="17" t="s">
        <v>254</v>
      </c>
      <c r="BM141" s="232" t="s">
        <v>4605</v>
      </c>
    </row>
    <row r="142" s="2" customFormat="1">
      <c r="A142" s="38"/>
      <c r="B142" s="39"/>
      <c r="C142" s="40"/>
      <c r="D142" s="234" t="s">
        <v>260</v>
      </c>
      <c r="E142" s="40"/>
      <c r="F142" s="235" t="s">
        <v>4606</v>
      </c>
      <c r="G142" s="40"/>
      <c r="H142" s="40"/>
      <c r="I142" s="236"/>
      <c r="J142" s="40"/>
      <c r="K142" s="40"/>
      <c r="L142" s="44"/>
      <c r="M142" s="237"/>
      <c r="N142" s="238"/>
      <c r="O142" s="91"/>
      <c r="P142" s="91"/>
      <c r="Q142" s="91"/>
      <c r="R142" s="91"/>
      <c r="S142" s="91"/>
      <c r="T142" s="92"/>
      <c r="U142" s="38"/>
      <c r="V142" s="38"/>
      <c r="W142" s="38"/>
      <c r="X142" s="38"/>
      <c r="Y142" s="38"/>
      <c r="Z142" s="38"/>
      <c r="AA142" s="38"/>
      <c r="AB142" s="38"/>
      <c r="AC142" s="38"/>
      <c r="AD142" s="38"/>
      <c r="AE142" s="38"/>
      <c r="AT142" s="17" t="s">
        <v>260</v>
      </c>
      <c r="AU142" s="17" t="s">
        <v>84</v>
      </c>
    </row>
    <row r="143" s="2" customFormat="1">
      <c r="A143" s="38"/>
      <c r="B143" s="39"/>
      <c r="C143" s="40"/>
      <c r="D143" s="240" t="s">
        <v>274</v>
      </c>
      <c r="E143" s="40"/>
      <c r="F143" s="241" t="s">
        <v>4607</v>
      </c>
      <c r="G143" s="40"/>
      <c r="H143" s="40"/>
      <c r="I143" s="236"/>
      <c r="J143" s="40"/>
      <c r="K143" s="40"/>
      <c r="L143" s="44"/>
      <c r="M143" s="237"/>
      <c r="N143" s="238"/>
      <c r="O143" s="91"/>
      <c r="P143" s="91"/>
      <c r="Q143" s="91"/>
      <c r="R143" s="91"/>
      <c r="S143" s="91"/>
      <c r="T143" s="92"/>
      <c r="U143" s="38"/>
      <c r="V143" s="38"/>
      <c r="W143" s="38"/>
      <c r="X143" s="38"/>
      <c r="Y143" s="38"/>
      <c r="Z143" s="38"/>
      <c r="AA143" s="38"/>
      <c r="AB143" s="38"/>
      <c r="AC143" s="38"/>
      <c r="AD143" s="38"/>
      <c r="AE143" s="38"/>
      <c r="AT143" s="17" t="s">
        <v>274</v>
      </c>
      <c r="AU143" s="17" t="s">
        <v>84</v>
      </c>
    </row>
    <row r="144" s="13" customFormat="1">
      <c r="A144" s="13"/>
      <c r="B144" s="253"/>
      <c r="C144" s="254"/>
      <c r="D144" s="234" t="s">
        <v>276</v>
      </c>
      <c r="E144" s="255" t="s">
        <v>1</v>
      </c>
      <c r="F144" s="256" t="s">
        <v>4594</v>
      </c>
      <c r="G144" s="254"/>
      <c r="H144" s="255" t="s">
        <v>1</v>
      </c>
      <c r="I144" s="257"/>
      <c r="J144" s="254"/>
      <c r="K144" s="254"/>
      <c r="L144" s="258"/>
      <c r="M144" s="259"/>
      <c r="N144" s="260"/>
      <c r="O144" s="260"/>
      <c r="P144" s="260"/>
      <c r="Q144" s="260"/>
      <c r="R144" s="260"/>
      <c r="S144" s="260"/>
      <c r="T144" s="261"/>
      <c r="U144" s="13"/>
      <c r="V144" s="13"/>
      <c r="W144" s="13"/>
      <c r="X144" s="13"/>
      <c r="Y144" s="13"/>
      <c r="Z144" s="13"/>
      <c r="AA144" s="13"/>
      <c r="AB144" s="13"/>
      <c r="AC144" s="13"/>
      <c r="AD144" s="13"/>
      <c r="AE144" s="13"/>
      <c r="AT144" s="262" t="s">
        <v>276</v>
      </c>
      <c r="AU144" s="262" t="s">
        <v>84</v>
      </c>
      <c r="AV144" s="13" t="s">
        <v>84</v>
      </c>
      <c r="AW144" s="13" t="s">
        <v>32</v>
      </c>
      <c r="AX144" s="13" t="s">
        <v>76</v>
      </c>
      <c r="AY144" s="262" t="s">
        <v>251</v>
      </c>
    </row>
    <row r="145" s="12" customFormat="1">
      <c r="A145" s="12"/>
      <c r="B145" s="242"/>
      <c r="C145" s="243"/>
      <c r="D145" s="234" t="s">
        <v>276</v>
      </c>
      <c r="E145" s="244" t="s">
        <v>3838</v>
      </c>
      <c r="F145" s="245" t="s">
        <v>4602</v>
      </c>
      <c r="G145" s="243"/>
      <c r="H145" s="246">
        <v>303</v>
      </c>
      <c r="I145" s="247"/>
      <c r="J145" s="243"/>
      <c r="K145" s="243"/>
      <c r="L145" s="248"/>
      <c r="M145" s="249"/>
      <c r="N145" s="250"/>
      <c r="O145" s="250"/>
      <c r="P145" s="250"/>
      <c r="Q145" s="250"/>
      <c r="R145" s="250"/>
      <c r="S145" s="250"/>
      <c r="T145" s="251"/>
      <c r="U145" s="12"/>
      <c r="V145" s="12"/>
      <c r="W145" s="12"/>
      <c r="X145" s="12"/>
      <c r="Y145" s="12"/>
      <c r="Z145" s="12"/>
      <c r="AA145" s="12"/>
      <c r="AB145" s="12"/>
      <c r="AC145" s="12"/>
      <c r="AD145" s="12"/>
      <c r="AE145" s="12"/>
      <c r="AT145" s="252" t="s">
        <v>276</v>
      </c>
      <c r="AU145" s="252" t="s">
        <v>84</v>
      </c>
      <c r="AV145" s="12" t="s">
        <v>86</v>
      </c>
      <c r="AW145" s="12" t="s">
        <v>32</v>
      </c>
      <c r="AX145" s="12" t="s">
        <v>84</v>
      </c>
      <c r="AY145" s="252" t="s">
        <v>251</v>
      </c>
    </row>
    <row r="146" s="2" customFormat="1" ht="24.15" customHeight="1">
      <c r="A146" s="38"/>
      <c r="B146" s="39"/>
      <c r="C146" s="220" t="s">
        <v>282</v>
      </c>
      <c r="D146" s="220" t="s">
        <v>255</v>
      </c>
      <c r="E146" s="221" t="s">
        <v>1221</v>
      </c>
      <c r="F146" s="222" t="s">
        <v>1222</v>
      </c>
      <c r="G146" s="223" t="s">
        <v>3900</v>
      </c>
      <c r="H146" s="224">
        <v>303</v>
      </c>
      <c r="I146" s="225"/>
      <c r="J146" s="226">
        <f>ROUND(I146*H146,2)</f>
        <v>0</v>
      </c>
      <c r="K146" s="227"/>
      <c r="L146" s="44"/>
      <c r="M146" s="228" t="s">
        <v>1</v>
      </c>
      <c r="N146" s="229" t="s">
        <v>41</v>
      </c>
      <c r="O146" s="91"/>
      <c r="P146" s="230">
        <f>O146*H146</f>
        <v>0</v>
      </c>
      <c r="Q146" s="230">
        <v>1.0000000000000001E-05</v>
      </c>
      <c r="R146" s="230">
        <f>Q146*H146</f>
        <v>0.0030300000000000001</v>
      </c>
      <c r="S146" s="230">
        <v>0.11500000000000001</v>
      </c>
      <c r="T146" s="231">
        <f>S146*H146</f>
        <v>34.844999999999999</v>
      </c>
      <c r="U146" s="38"/>
      <c r="V146" s="38"/>
      <c r="W146" s="38"/>
      <c r="X146" s="38"/>
      <c r="Y146" s="38"/>
      <c r="Z146" s="38"/>
      <c r="AA146" s="38"/>
      <c r="AB146" s="38"/>
      <c r="AC146" s="38"/>
      <c r="AD146" s="38"/>
      <c r="AE146" s="38"/>
      <c r="AR146" s="232" t="s">
        <v>254</v>
      </c>
      <c r="AT146" s="232" t="s">
        <v>255</v>
      </c>
      <c r="AU146" s="232" t="s">
        <v>84</v>
      </c>
      <c r="AY146" s="17" t="s">
        <v>251</v>
      </c>
      <c r="BE146" s="233">
        <f>IF(N146="základní",J146,0)</f>
        <v>0</v>
      </c>
      <c r="BF146" s="233">
        <f>IF(N146="snížená",J146,0)</f>
        <v>0</v>
      </c>
      <c r="BG146" s="233">
        <f>IF(N146="zákl. přenesená",J146,0)</f>
        <v>0</v>
      </c>
      <c r="BH146" s="233">
        <f>IF(N146="sníž. přenesená",J146,0)</f>
        <v>0</v>
      </c>
      <c r="BI146" s="233">
        <f>IF(N146="nulová",J146,0)</f>
        <v>0</v>
      </c>
      <c r="BJ146" s="17" t="s">
        <v>84</v>
      </c>
      <c r="BK146" s="233">
        <f>ROUND(I146*H146,2)</f>
        <v>0</v>
      </c>
      <c r="BL146" s="17" t="s">
        <v>254</v>
      </c>
      <c r="BM146" s="232" t="s">
        <v>4608</v>
      </c>
    </row>
    <row r="147" s="2" customFormat="1">
      <c r="A147" s="38"/>
      <c r="B147" s="39"/>
      <c r="C147" s="40"/>
      <c r="D147" s="234" t="s">
        <v>260</v>
      </c>
      <c r="E147" s="40"/>
      <c r="F147" s="235" t="s">
        <v>1224</v>
      </c>
      <c r="G147" s="40"/>
      <c r="H147" s="40"/>
      <c r="I147" s="236"/>
      <c r="J147" s="40"/>
      <c r="K147" s="40"/>
      <c r="L147" s="44"/>
      <c r="M147" s="237"/>
      <c r="N147" s="238"/>
      <c r="O147" s="91"/>
      <c r="P147" s="91"/>
      <c r="Q147" s="91"/>
      <c r="R147" s="91"/>
      <c r="S147" s="91"/>
      <c r="T147" s="92"/>
      <c r="U147" s="38"/>
      <c r="V147" s="38"/>
      <c r="W147" s="38"/>
      <c r="X147" s="38"/>
      <c r="Y147" s="38"/>
      <c r="Z147" s="38"/>
      <c r="AA147" s="38"/>
      <c r="AB147" s="38"/>
      <c r="AC147" s="38"/>
      <c r="AD147" s="38"/>
      <c r="AE147" s="38"/>
      <c r="AT147" s="17" t="s">
        <v>260</v>
      </c>
      <c r="AU147" s="17" t="s">
        <v>84</v>
      </c>
    </row>
    <row r="148" s="2" customFormat="1">
      <c r="A148" s="38"/>
      <c r="B148" s="39"/>
      <c r="C148" s="40"/>
      <c r="D148" s="240" t="s">
        <v>274</v>
      </c>
      <c r="E148" s="40"/>
      <c r="F148" s="241" t="s">
        <v>4609</v>
      </c>
      <c r="G148" s="40"/>
      <c r="H148" s="40"/>
      <c r="I148" s="236"/>
      <c r="J148" s="40"/>
      <c r="K148" s="40"/>
      <c r="L148" s="44"/>
      <c r="M148" s="237"/>
      <c r="N148" s="238"/>
      <c r="O148" s="91"/>
      <c r="P148" s="91"/>
      <c r="Q148" s="91"/>
      <c r="R148" s="91"/>
      <c r="S148" s="91"/>
      <c r="T148" s="92"/>
      <c r="U148" s="38"/>
      <c r="V148" s="38"/>
      <c r="W148" s="38"/>
      <c r="X148" s="38"/>
      <c r="Y148" s="38"/>
      <c r="Z148" s="38"/>
      <c r="AA148" s="38"/>
      <c r="AB148" s="38"/>
      <c r="AC148" s="38"/>
      <c r="AD148" s="38"/>
      <c r="AE148" s="38"/>
      <c r="AT148" s="17" t="s">
        <v>274</v>
      </c>
      <c r="AU148" s="17" t="s">
        <v>84</v>
      </c>
    </row>
    <row r="149" s="13" customFormat="1">
      <c r="A149" s="13"/>
      <c r="B149" s="253"/>
      <c r="C149" s="254"/>
      <c r="D149" s="234" t="s">
        <v>276</v>
      </c>
      <c r="E149" s="255" t="s">
        <v>1</v>
      </c>
      <c r="F149" s="256" t="s">
        <v>4594</v>
      </c>
      <c r="G149" s="254"/>
      <c r="H149" s="255" t="s">
        <v>1</v>
      </c>
      <c r="I149" s="257"/>
      <c r="J149" s="254"/>
      <c r="K149" s="254"/>
      <c r="L149" s="258"/>
      <c r="M149" s="259"/>
      <c r="N149" s="260"/>
      <c r="O149" s="260"/>
      <c r="P149" s="260"/>
      <c r="Q149" s="260"/>
      <c r="R149" s="260"/>
      <c r="S149" s="260"/>
      <c r="T149" s="261"/>
      <c r="U149" s="13"/>
      <c r="V149" s="13"/>
      <c r="W149" s="13"/>
      <c r="X149" s="13"/>
      <c r="Y149" s="13"/>
      <c r="Z149" s="13"/>
      <c r="AA149" s="13"/>
      <c r="AB149" s="13"/>
      <c r="AC149" s="13"/>
      <c r="AD149" s="13"/>
      <c r="AE149" s="13"/>
      <c r="AT149" s="262" t="s">
        <v>276</v>
      </c>
      <c r="AU149" s="262" t="s">
        <v>84</v>
      </c>
      <c r="AV149" s="13" t="s">
        <v>84</v>
      </c>
      <c r="AW149" s="13" t="s">
        <v>32</v>
      </c>
      <c r="AX149" s="13" t="s">
        <v>76</v>
      </c>
      <c r="AY149" s="262" t="s">
        <v>251</v>
      </c>
    </row>
    <row r="150" s="12" customFormat="1">
      <c r="A150" s="12"/>
      <c r="B150" s="242"/>
      <c r="C150" s="243"/>
      <c r="D150" s="234" t="s">
        <v>276</v>
      </c>
      <c r="E150" s="244" t="s">
        <v>3844</v>
      </c>
      <c r="F150" s="245" t="s">
        <v>4602</v>
      </c>
      <c r="G150" s="243"/>
      <c r="H150" s="246">
        <v>303</v>
      </c>
      <c r="I150" s="247"/>
      <c r="J150" s="243"/>
      <c r="K150" s="243"/>
      <c r="L150" s="248"/>
      <c r="M150" s="249"/>
      <c r="N150" s="250"/>
      <c r="O150" s="250"/>
      <c r="P150" s="250"/>
      <c r="Q150" s="250"/>
      <c r="R150" s="250"/>
      <c r="S150" s="250"/>
      <c r="T150" s="251"/>
      <c r="U150" s="12"/>
      <c r="V150" s="12"/>
      <c r="W150" s="12"/>
      <c r="X150" s="12"/>
      <c r="Y150" s="12"/>
      <c r="Z150" s="12"/>
      <c r="AA150" s="12"/>
      <c r="AB150" s="12"/>
      <c r="AC150" s="12"/>
      <c r="AD150" s="12"/>
      <c r="AE150" s="12"/>
      <c r="AT150" s="252" t="s">
        <v>276</v>
      </c>
      <c r="AU150" s="252" t="s">
        <v>84</v>
      </c>
      <c r="AV150" s="12" t="s">
        <v>86</v>
      </c>
      <c r="AW150" s="12" t="s">
        <v>32</v>
      </c>
      <c r="AX150" s="12" t="s">
        <v>84</v>
      </c>
      <c r="AY150" s="252" t="s">
        <v>251</v>
      </c>
    </row>
    <row r="151" s="2" customFormat="1" ht="33" customHeight="1">
      <c r="A151" s="38"/>
      <c r="B151" s="39"/>
      <c r="C151" s="220" t="s">
        <v>287</v>
      </c>
      <c r="D151" s="220" t="s">
        <v>255</v>
      </c>
      <c r="E151" s="221" t="s">
        <v>4610</v>
      </c>
      <c r="F151" s="222" t="s">
        <v>4611</v>
      </c>
      <c r="G151" s="223" t="s">
        <v>3853</v>
      </c>
      <c r="H151" s="224">
        <v>38.399999999999999</v>
      </c>
      <c r="I151" s="225"/>
      <c r="J151" s="226">
        <f>ROUND(I151*H151,2)</f>
        <v>0</v>
      </c>
      <c r="K151" s="227"/>
      <c r="L151" s="44"/>
      <c r="M151" s="228" t="s">
        <v>1</v>
      </c>
      <c r="N151" s="229" t="s">
        <v>41</v>
      </c>
      <c r="O151" s="91"/>
      <c r="P151" s="230">
        <f>O151*H151</f>
        <v>0</v>
      </c>
      <c r="Q151" s="230">
        <v>0</v>
      </c>
      <c r="R151" s="230">
        <f>Q151*H151</f>
        <v>0</v>
      </c>
      <c r="S151" s="230">
        <v>0</v>
      </c>
      <c r="T151" s="231">
        <f>S151*H151</f>
        <v>0</v>
      </c>
      <c r="U151" s="38"/>
      <c r="V151" s="38"/>
      <c r="W151" s="38"/>
      <c r="X151" s="38"/>
      <c r="Y151" s="38"/>
      <c r="Z151" s="38"/>
      <c r="AA151" s="38"/>
      <c r="AB151" s="38"/>
      <c r="AC151" s="38"/>
      <c r="AD151" s="38"/>
      <c r="AE151" s="38"/>
      <c r="AR151" s="232" t="s">
        <v>254</v>
      </c>
      <c r="AT151" s="232" t="s">
        <v>255</v>
      </c>
      <c r="AU151" s="232" t="s">
        <v>84</v>
      </c>
      <c r="AY151" s="17" t="s">
        <v>251</v>
      </c>
      <c r="BE151" s="233">
        <f>IF(N151="základní",J151,0)</f>
        <v>0</v>
      </c>
      <c r="BF151" s="233">
        <f>IF(N151="snížená",J151,0)</f>
        <v>0</v>
      </c>
      <c r="BG151" s="233">
        <f>IF(N151="zákl. přenesená",J151,0)</f>
        <v>0</v>
      </c>
      <c r="BH151" s="233">
        <f>IF(N151="sníž. přenesená",J151,0)</f>
        <v>0</v>
      </c>
      <c r="BI151" s="233">
        <f>IF(N151="nulová",J151,0)</f>
        <v>0</v>
      </c>
      <c r="BJ151" s="17" t="s">
        <v>84</v>
      </c>
      <c r="BK151" s="233">
        <f>ROUND(I151*H151,2)</f>
        <v>0</v>
      </c>
      <c r="BL151" s="17" t="s">
        <v>254</v>
      </c>
      <c r="BM151" s="232" t="s">
        <v>4612</v>
      </c>
    </row>
    <row r="152" s="2" customFormat="1">
      <c r="A152" s="38"/>
      <c r="B152" s="39"/>
      <c r="C152" s="40"/>
      <c r="D152" s="234" t="s">
        <v>260</v>
      </c>
      <c r="E152" s="40"/>
      <c r="F152" s="235" t="s">
        <v>4613</v>
      </c>
      <c r="G152" s="40"/>
      <c r="H152" s="40"/>
      <c r="I152" s="236"/>
      <c r="J152" s="40"/>
      <c r="K152" s="40"/>
      <c r="L152" s="44"/>
      <c r="M152" s="237"/>
      <c r="N152" s="238"/>
      <c r="O152" s="91"/>
      <c r="P152" s="91"/>
      <c r="Q152" s="91"/>
      <c r="R152" s="91"/>
      <c r="S152" s="91"/>
      <c r="T152" s="92"/>
      <c r="U152" s="38"/>
      <c r="V152" s="38"/>
      <c r="W152" s="38"/>
      <c r="X152" s="38"/>
      <c r="Y152" s="38"/>
      <c r="Z152" s="38"/>
      <c r="AA152" s="38"/>
      <c r="AB152" s="38"/>
      <c r="AC152" s="38"/>
      <c r="AD152" s="38"/>
      <c r="AE152" s="38"/>
      <c r="AT152" s="17" t="s">
        <v>260</v>
      </c>
      <c r="AU152" s="17" t="s">
        <v>84</v>
      </c>
    </row>
    <row r="153" s="2" customFormat="1">
      <c r="A153" s="38"/>
      <c r="B153" s="39"/>
      <c r="C153" s="40"/>
      <c r="D153" s="240" t="s">
        <v>274</v>
      </c>
      <c r="E153" s="40"/>
      <c r="F153" s="241" t="s">
        <v>4614</v>
      </c>
      <c r="G153" s="40"/>
      <c r="H153" s="40"/>
      <c r="I153" s="236"/>
      <c r="J153" s="40"/>
      <c r="K153" s="40"/>
      <c r="L153" s="44"/>
      <c r="M153" s="237"/>
      <c r="N153" s="238"/>
      <c r="O153" s="91"/>
      <c r="P153" s="91"/>
      <c r="Q153" s="91"/>
      <c r="R153" s="91"/>
      <c r="S153" s="91"/>
      <c r="T153" s="92"/>
      <c r="U153" s="38"/>
      <c r="V153" s="38"/>
      <c r="W153" s="38"/>
      <c r="X153" s="38"/>
      <c r="Y153" s="38"/>
      <c r="Z153" s="38"/>
      <c r="AA153" s="38"/>
      <c r="AB153" s="38"/>
      <c r="AC153" s="38"/>
      <c r="AD153" s="38"/>
      <c r="AE153" s="38"/>
      <c r="AT153" s="17" t="s">
        <v>274</v>
      </c>
      <c r="AU153" s="17" t="s">
        <v>84</v>
      </c>
    </row>
    <row r="154" s="13" customFormat="1">
      <c r="A154" s="13"/>
      <c r="B154" s="253"/>
      <c r="C154" s="254"/>
      <c r="D154" s="234" t="s">
        <v>276</v>
      </c>
      <c r="E154" s="255" t="s">
        <v>1</v>
      </c>
      <c r="F154" s="256" t="s">
        <v>4615</v>
      </c>
      <c r="G154" s="254"/>
      <c r="H154" s="255" t="s">
        <v>1</v>
      </c>
      <c r="I154" s="257"/>
      <c r="J154" s="254"/>
      <c r="K154" s="254"/>
      <c r="L154" s="258"/>
      <c r="M154" s="259"/>
      <c r="N154" s="260"/>
      <c r="O154" s="260"/>
      <c r="P154" s="260"/>
      <c r="Q154" s="260"/>
      <c r="R154" s="260"/>
      <c r="S154" s="260"/>
      <c r="T154" s="261"/>
      <c r="U154" s="13"/>
      <c r="V154" s="13"/>
      <c r="W154" s="13"/>
      <c r="X154" s="13"/>
      <c r="Y154" s="13"/>
      <c r="Z154" s="13"/>
      <c r="AA154" s="13"/>
      <c r="AB154" s="13"/>
      <c r="AC154" s="13"/>
      <c r="AD154" s="13"/>
      <c r="AE154" s="13"/>
      <c r="AT154" s="262" t="s">
        <v>276</v>
      </c>
      <c r="AU154" s="262" t="s">
        <v>84</v>
      </c>
      <c r="AV154" s="13" t="s">
        <v>84</v>
      </c>
      <c r="AW154" s="13" t="s">
        <v>32</v>
      </c>
      <c r="AX154" s="13" t="s">
        <v>76</v>
      </c>
      <c r="AY154" s="262" t="s">
        <v>251</v>
      </c>
    </row>
    <row r="155" s="12" customFormat="1">
      <c r="A155" s="12"/>
      <c r="B155" s="242"/>
      <c r="C155" s="243"/>
      <c r="D155" s="234" t="s">
        <v>276</v>
      </c>
      <c r="E155" s="244" t="s">
        <v>3850</v>
      </c>
      <c r="F155" s="245" t="s">
        <v>4616</v>
      </c>
      <c r="G155" s="243"/>
      <c r="H155" s="246">
        <v>11.6</v>
      </c>
      <c r="I155" s="247"/>
      <c r="J155" s="243"/>
      <c r="K155" s="243"/>
      <c r="L155" s="248"/>
      <c r="M155" s="249"/>
      <c r="N155" s="250"/>
      <c r="O155" s="250"/>
      <c r="P155" s="250"/>
      <c r="Q155" s="250"/>
      <c r="R155" s="250"/>
      <c r="S155" s="250"/>
      <c r="T155" s="251"/>
      <c r="U155" s="12"/>
      <c r="V155" s="12"/>
      <c r="W155" s="12"/>
      <c r="X155" s="12"/>
      <c r="Y155" s="12"/>
      <c r="Z155" s="12"/>
      <c r="AA155" s="12"/>
      <c r="AB155" s="12"/>
      <c r="AC155" s="12"/>
      <c r="AD155" s="12"/>
      <c r="AE155" s="12"/>
      <c r="AT155" s="252" t="s">
        <v>276</v>
      </c>
      <c r="AU155" s="252" t="s">
        <v>84</v>
      </c>
      <c r="AV155" s="12" t="s">
        <v>86</v>
      </c>
      <c r="AW155" s="12" t="s">
        <v>32</v>
      </c>
      <c r="AX155" s="12" t="s">
        <v>76</v>
      </c>
      <c r="AY155" s="252" t="s">
        <v>251</v>
      </c>
    </row>
    <row r="156" s="13" customFormat="1">
      <c r="A156" s="13"/>
      <c r="B156" s="253"/>
      <c r="C156" s="254"/>
      <c r="D156" s="234" t="s">
        <v>276</v>
      </c>
      <c r="E156" s="255" t="s">
        <v>1</v>
      </c>
      <c r="F156" s="256" t="s">
        <v>4617</v>
      </c>
      <c r="G156" s="254"/>
      <c r="H156" s="255" t="s">
        <v>1</v>
      </c>
      <c r="I156" s="257"/>
      <c r="J156" s="254"/>
      <c r="K156" s="254"/>
      <c r="L156" s="258"/>
      <c r="M156" s="259"/>
      <c r="N156" s="260"/>
      <c r="O156" s="260"/>
      <c r="P156" s="260"/>
      <c r="Q156" s="260"/>
      <c r="R156" s="260"/>
      <c r="S156" s="260"/>
      <c r="T156" s="261"/>
      <c r="U156" s="13"/>
      <c r="V156" s="13"/>
      <c r="W156" s="13"/>
      <c r="X156" s="13"/>
      <c r="Y156" s="13"/>
      <c r="Z156" s="13"/>
      <c r="AA156" s="13"/>
      <c r="AB156" s="13"/>
      <c r="AC156" s="13"/>
      <c r="AD156" s="13"/>
      <c r="AE156" s="13"/>
      <c r="AT156" s="262" t="s">
        <v>276</v>
      </c>
      <c r="AU156" s="262" t="s">
        <v>84</v>
      </c>
      <c r="AV156" s="13" t="s">
        <v>84</v>
      </c>
      <c r="AW156" s="13" t="s">
        <v>32</v>
      </c>
      <c r="AX156" s="13" t="s">
        <v>76</v>
      </c>
      <c r="AY156" s="262" t="s">
        <v>251</v>
      </c>
    </row>
    <row r="157" s="12" customFormat="1">
      <c r="A157" s="12"/>
      <c r="B157" s="242"/>
      <c r="C157" s="243"/>
      <c r="D157" s="234" t="s">
        <v>276</v>
      </c>
      <c r="E157" s="244" t="s">
        <v>4579</v>
      </c>
      <c r="F157" s="245" t="s">
        <v>4618</v>
      </c>
      <c r="G157" s="243"/>
      <c r="H157" s="246">
        <v>18.399999999999999</v>
      </c>
      <c r="I157" s="247"/>
      <c r="J157" s="243"/>
      <c r="K157" s="243"/>
      <c r="L157" s="248"/>
      <c r="M157" s="249"/>
      <c r="N157" s="250"/>
      <c r="O157" s="250"/>
      <c r="P157" s="250"/>
      <c r="Q157" s="250"/>
      <c r="R157" s="250"/>
      <c r="S157" s="250"/>
      <c r="T157" s="251"/>
      <c r="U157" s="12"/>
      <c r="V157" s="12"/>
      <c r="W157" s="12"/>
      <c r="X157" s="12"/>
      <c r="Y157" s="12"/>
      <c r="Z157" s="12"/>
      <c r="AA157" s="12"/>
      <c r="AB157" s="12"/>
      <c r="AC157" s="12"/>
      <c r="AD157" s="12"/>
      <c r="AE157" s="12"/>
      <c r="AT157" s="252" t="s">
        <v>276</v>
      </c>
      <c r="AU157" s="252" t="s">
        <v>84</v>
      </c>
      <c r="AV157" s="12" t="s">
        <v>86</v>
      </c>
      <c r="AW157" s="12" t="s">
        <v>32</v>
      </c>
      <c r="AX157" s="12" t="s">
        <v>76</v>
      </c>
      <c r="AY157" s="252" t="s">
        <v>251</v>
      </c>
    </row>
    <row r="158" s="13" customFormat="1">
      <c r="A158" s="13"/>
      <c r="B158" s="253"/>
      <c r="C158" s="254"/>
      <c r="D158" s="234" t="s">
        <v>276</v>
      </c>
      <c r="E158" s="255" t="s">
        <v>1</v>
      </c>
      <c r="F158" s="256" t="s">
        <v>4619</v>
      </c>
      <c r="G158" s="254"/>
      <c r="H158" s="255" t="s">
        <v>1</v>
      </c>
      <c r="I158" s="257"/>
      <c r="J158" s="254"/>
      <c r="K158" s="254"/>
      <c r="L158" s="258"/>
      <c r="M158" s="259"/>
      <c r="N158" s="260"/>
      <c r="O158" s="260"/>
      <c r="P158" s="260"/>
      <c r="Q158" s="260"/>
      <c r="R158" s="260"/>
      <c r="S158" s="260"/>
      <c r="T158" s="261"/>
      <c r="U158" s="13"/>
      <c r="V158" s="13"/>
      <c r="W158" s="13"/>
      <c r="X158" s="13"/>
      <c r="Y158" s="13"/>
      <c r="Z158" s="13"/>
      <c r="AA158" s="13"/>
      <c r="AB158" s="13"/>
      <c r="AC158" s="13"/>
      <c r="AD158" s="13"/>
      <c r="AE158" s="13"/>
      <c r="AT158" s="262" t="s">
        <v>276</v>
      </c>
      <c r="AU158" s="262" t="s">
        <v>84</v>
      </c>
      <c r="AV158" s="13" t="s">
        <v>84</v>
      </c>
      <c r="AW158" s="13" t="s">
        <v>32</v>
      </c>
      <c r="AX158" s="13" t="s">
        <v>76</v>
      </c>
      <c r="AY158" s="262" t="s">
        <v>251</v>
      </c>
    </row>
    <row r="159" s="12" customFormat="1">
      <c r="A159" s="12"/>
      <c r="B159" s="242"/>
      <c r="C159" s="243"/>
      <c r="D159" s="234" t="s">
        <v>276</v>
      </c>
      <c r="E159" s="244" t="s">
        <v>4581</v>
      </c>
      <c r="F159" s="245" t="s">
        <v>4620</v>
      </c>
      <c r="G159" s="243"/>
      <c r="H159" s="246">
        <v>8.4000000000000004</v>
      </c>
      <c r="I159" s="247"/>
      <c r="J159" s="243"/>
      <c r="K159" s="243"/>
      <c r="L159" s="248"/>
      <c r="M159" s="249"/>
      <c r="N159" s="250"/>
      <c r="O159" s="250"/>
      <c r="P159" s="250"/>
      <c r="Q159" s="250"/>
      <c r="R159" s="250"/>
      <c r="S159" s="250"/>
      <c r="T159" s="251"/>
      <c r="U159" s="12"/>
      <c r="V159" s="12"/>
      <c r="W159" s="12"/>
      <c r="X159" s="12"/>
      <c r="Y159" s="12"/>
      <c r="Z159" s="12"/>
      <c r="AA159" s="12"/>
      <c r="AB159" s="12"/>
      <c r="AC159" s="12"/>
      <c r="AD159" s="12"/>
      <c r="AE159" s="12"/>
      <c r="AT159" s="252" t="s">
        <v>276</v>
      </c>
      <c r="AU159" s="252" t="s">
        <v>84</v>
      </c>
      <c r="AV159" s="12" t="s">
        <v>86</v>
      </c>
      <c r="AW159" s="12" t="s">
        <v>32</v>
      </c>
      <c r="AX159" s="12" t="s">
        <v>76</v>
      </c>
      <c r="AY159" s="252" t="s">
        <v>251</v>
      </c>
    </row>
    <row r="160" s="12" customFormat="1">
      <c r="A160" s="12"/>
      <c r="B160" s="242"/>
      <c r="C160" s="243"/>
      <c r="D160" s="234" t="s">
        <v>276</v>
      </c>
      <c r="E160" s="244" t="s">
        <v>4621</v>
      </c>
      <c r="F160" s="245" t="s">
        <v>4622</v>
      </c>
      <c r="G160" s="243"/>
      <c r="H160" s="246">
        <v>38.399999999999999</v>
      </c>
      <c r="I160" s="247"/>
      <c r="J160" s="243"/>
      <c r="K160" s="243"/>
      <c r="L160" s="248"/>
      <c r="M160" s="249"/>
      <c r="N160" s="250"/>
      <c r="O160" s="250"/>
      <c r="P160" s="250"/>
      <c r="Q160" s="250"/>
      <c r="R160" s="250"/>
      <c r="S160" s="250"/>
      <c r="T160" s="251"/>
      <c r="U160" s="12"/>
      <c r="V160" s="12"/>
      <c r="W160" s="12"/>
      <c r="X160" s="12"/>
      <c r="Y160" s="12"/>
      <c r="Z160" s="12"/>
      <c r="AA160" s="12"/>
      <c r="AB160" s="12"/>
      <c r="AC160" s="12"/>
      <c r="AD160" s="12"/>
      <c r="AE160" s="12"/>
      <c r="AT160" s="252" t="s">
        <v>276</v>
      </c>
      <c r="AU160" s="252" t="s">
        <v>84</v>
      </c>
      <c r="AV160" s="12" t="s">
        <v>86</v>
      </c>
      <c r="AW160" s="12" t="s">
        <v>32</v>
      </c>
      <c r="AX160" s="12" t="s">
        <v>84</v>
      </c>
      <c r="AY160" s="252" t="s">
        <v>251</v>
      </c>
    </row>
    <row r="161" s="2" customFormat="1" ht="33" customHeight="1">
      <c r="A161" s="38"/>
      <c r="B161" s="39"/>
      <c r="C161" s="220" t="s">
        <v>294</v>
      </c>
      <c r="D161" s="220" t="s">
        <v>255</v>
      </c>
      <c r="E161" s="221" t="s">
        <v>4623</v>
      </c>
      <c r="F161" s="222" t="s">
        <v>4624</v>
      </c>
      <c r="G161" s="223" t="s">
        <v>3853</v>
      </c>
      <c r="H161" s="224">
        <v>285.60000000000002</v>
      </c>
      <c r="I161" s="225"/>
      <c r="J161" s="226">
        <f>ROUND(I161*H161,2)</f>
        <v>0</v>
      </c>
      <c r="K161" s="227"/>
      <c r="L161" s="44"/>
      <c r="M161" s="228" t="s">
        <v>1</v>
      </c>
      <c r="N161" s="229" t="s">
        <v>41</v>
      </c>
      <c r="O161" s="91"/>
      <c r="P161" s="230">
        <f>O161*H161</f>
        <v>0</v>
      </c>
      <c r="Q161" s="230">
        <v>0</v>
      </c>
      <c r="R161" s="230">
        <f>Q161*H161</f>
        <v>0</v>
      </c>
      <c r="S161" s="230">
        <v>0</v>
      </c>
      <c r="T161" s="231">
        <f>S161*H161</f>
        <v>0</v>
      </c>
      <c r="U161" s="38"/>
      <c r="V161" s="38"/>
      <c r="W161" s="38"/>
      <c r="X161" s="38"/>
      <c r="Y161" s="38"/>
      <c r="Z161" s="38"/>
      <c r="AA161" s="38"/>
      <c r="AB161" s="38"/>
      <c r="AC161" s="38"/>
      <c r="AD161" s="38"/>
      <c r="AE161" s="38"/>
      <c r="AR161" s="232" t="s">
        <v>254</v>
      </c>
      <c r="AT161" s="232" t="s">
        <v>255</v>
      </c>
      <c r="AU161" s="232" t="s">
        <v>84</v>
      </c>
      <c r="AY161" s="17" t="s">
        <v>251</v>
      </c>
      <c r="BE161" s="233">
        <f>IF(N161="základní",J161,0)</f>
        <v>0</v>
      </c>
      <c r="BF161" s="233">
        <f>IF(N161="snížená",J161,0)</f>
        <v>0</v>
      </c>
      <c r="BG161" s="233">
        <f>IF(N161="zákl. přenesená",J161,0)</f>
        <v>0</v>
      </c>
      <c r="BH161" s="233">
        <f>IF(N161="sníž. přenesená",J161,0)</f>
        <v>0</v>
      </c>
      <c r="BI161" s="233">
        <f>IF(N161="nulová",J161,0)</f>
        <v>0</v>
      </c>
      <c r="BJ161" s="17" t="s">
        <v>84</v>
      </c>
      <c r="BK161" s="233">
        <f>ROUND(I161*H161,2)</f>
        <v>0</v>
      </c>
      <c r="BL161" s="17" t="s">
        <v>254</v>
      </c>
      <c r="BM161" s="232" t="s">
        <v>4625</v>
      </c>
    </row>
    <row r="162" s="2" customFormat="1">
      <c r="A162" s="38"/>
      <c r="B162" s="39"/>
      <c r="C162" s="40"/>
      <c r="D162" s="234" t="s">
        <v>260</v>
      </c>
      <c r="E162" s="40"/>
      <c r="F162" s="235" t="s">
        <v>4626</v>
      </c>
      <c r="G162" s="40"/>
      <c r="H162" s="40"/>
      <c r="I162" s="236"/>
      <c r="J162" s="40"/>
      <c r="K162" s="40"/>
      <c r="L162" s="44"/>
      <c r="M162" s="237"/>
      <c r="N162" s="238"/>
      <c r="O162" s="91"/>
      <c r="P162" s="91"/>
      <c r="Q162" s="91"/>
      <c r="R162" s="91"/>
      <c r="S162" s="91"/>
      <c r="T162" s="92"/>
      <c r="U162" s="38"/>
      <c r="V162" s="38"/>
      <c r="W162" s="38"/>
      <c r="X162" s="38"/>
      <c r="Y162" s="38"/>
      <c r="Z162" s="38"/>
      <c r="AA162" s="38"/>
      <c r="AB162" s="38"/>
      <c r="AC162" s="38"/>
      <c r="AD162" s="38"/>
      <c r="AE162" s="38"/>
      <c r="AT162" s="17" t="s">
        <v>260</v>
      </c>
      <c r="AU162" s="17" t="s">
        <v>84</v>
      </c>
    </row>
    <row r="163" s="2" customFormat="1">
      <c r="A163" s="38"/>
      <c r="B163" s="39"/>
      <c r="C163" s="40"/>
      <c r="D163" s="240" t="s">
        <v>274</v>
      </c>
      <c r="E163" s="40"/>
      <c r="F163" s="241" t="s">
        <v>4627</v>
      </c>
      <c r="G163" s="40"/>
      <c r="H163" s="40"/>
      <c r="I163" s="236"/>
      <c r="J163" s="40"/>
      <c r="K163" s="40"/>
      <c r="L163" s="44"/>
      <c r="M163" s="237"/>
      <c r="N163" s="238"/>
      <c r="O163" s="91"/>
      <c r="P163" s="91"/>
      <c r="Q163" s="91"/>
      <c r="R163" s="91"/>
      <c r="S163" s="91"/>
      <c r="T163" s="92"/>
      <c r="U163" s="38"/>
      <c r="V163" s="38"/>
      <c r="W163" s="38"/>
      <c r="X163" s="38"/>
      <c r="Y163" s="38"/>
      <c r="Z163" s="38"/>
      <c r="AA163" s="38"/>
      <c r="AB163" s="38"/>
      <c r="AC163" s="38"/>
      <c r="AD163" s="38"/>
      <c r="AE163" s="38"/>
      <c r="AT163" s="17" t="s">
        <v>274</v>
      </c>
      <c r="AU163" s="17" t="s">
        <v>84</v>
      </c>
    </row>
    <row r="164" s="12" customFormat="1">
      <c r="A164" s="12"/>
      <c r="B164" s="242"/>
      <c r="C164" s="243"/>
      <c r="D164" s="234" t="s">
        <v>276</v>
      </c>
      <c r="E164" s="244" t="s">
        <v>3857</v>
      </c>
      <c r="F164" s="245" t="s">
        <v>4628</v>
      </c>
      <c r="G164" s="243"/>
      <c r="H164" s="246">
        <v>285.60000000000002</v>
      </c>
      <c r="I164" s="247"/>
      <c r="J164" s="243"/>
      <c r="K164" s="243"/>
      <c r="L164" s="248"/>
      <c r="M164" s="249"/>
      <c r="N164" s="250"/>
      <c r="O164" s="250"/>
      <c r="P164" s="250"/>
      <c r="Q164" s="250"/>
      <c r="R164" s="250"/>
      <c r="S164" s="250"/>
      <c r="T164" s="251"/>
      <c r="U164" s="12"/>
      <c r="V164" s="12"/>
      <c r="W164" s="12"/>
      <c r="X164" s="12"/>
      <c r="Y164" s="12"/>
      <c r="Z164" s="12"/>
      <c r="AA164" s="12"/>
      <c r="AB164" s="12"/>
      <c r="AC164" s="12"/>
      <c r="AD164" s="12"/>
      <c r="AE164" s="12"/>
      <c r="AT164" s="252" t="s">
        <v>276</v>
      </c>
      <c r="AU164" s="252" t="s">
        <v>84</v>
      </c>
      <c r="AV164" s="12" t="s">
        <v>86</v>
      </c>
      <c r="AW164" s="12" t="s">
        <v>32</v>
      </c>
      <c r="AX164" s="12" t="s">
        <v>84</v>
      </c>
      <c r="AY164" s="252" t="s">
        <v>251</v>
      </c>
    </row>
    <row r="165" s="2" customFormat="1" ht="21.75" customHeight="1">
      <c r="A165" s="38"/>
      <c r="B165" s="39"/>
      <c r="C165" s="220" t="s">
        <v>299</v>
      </c>
      <c r="D165" s="220" t="s">
        <v>255</v>
      </c>
      <c r="E165" s="221" t="s">
        <v>3898</v>
      </c>
      <c r="F165" s="222" t="s">
        <v>3899</v>
      </c>
      <c r="G165" s="223" t="s">
        <v>3900</v>
      </c>
      <c r="H165" s="224">
        <v>705.60000000000002</v>
      </c>
      <c r="I165" s="225"/>
      <c r="J165" s="226">
        <f>ROUND(I165*H165,2)</f>
        <v>0</v>
      </c>
      <c r="K165" s="227"/>
      <c r="L165" s="44"/>
      <c r="M165" s="228" t="s">
        <v>1</v>
      </c>
      <c r="N165" s="229" t="s">
        <v>41</v>
      </c>
      <c r="O165" s="91"/>
      <c r="P165" s="230">
        <f>O165*H165</f>
        <v>0</v>
      </c>
      <c r="Q165" s="230">
        <v>0.00084000000000000003</v>
      </c>
      <c r="R165" s="230">
        <f>Q165*H165</f>
        <v>0.59270400000000001</v>
      </c>
      <c r="S165" s="230">
        <v>0</v>
      </c>
      <c r="T165" s="231">
        <f>S165*H165</f>
        <v>0</v>
      </c>
      <c r="U165" s="38"/>
      <c r="V165" s="38"/>
      <c r="W165" s="38"/>
      <c r="X165" s="38"/>
      <c r="Y165" s="38"/>
      <c r="Z165" s="38"/>
      <c r="AA165" s="38"/>
      <c r="AB165" s="38"/>
      <c r="AC165" s="38"/>
      <c r="AD165" s="38"/>
      <c r="AE165" s="38"/>
      <c r="AR165" s="232" t="s">
        <v>254</v>
      </c>
      <c r="AT165" s="232" t="s">
        <v>255</v>
      </c>
      <c r="AU165" s="232" t="s">
        <v>84</v>
      </c>
      <c r="AY165" s="17" t="s">
        <v>251</v>
      </c>
      <c r="BE165" s="233">
        <f>IF(N165="základní",J165,0)</f>
        <v>0</v>
      </c>
      <c r="BF165" s="233">
        <f>IF(N165="snížená",J165,0)</f>
        <v>0</v>
      </c>
      <c r="BG165" s="233">
        <f>IF(N165="zákl. přenesená",J165,0)</f>
        <v>0</v>
      </c>
      <c r="BH165" s="233">
        <f>IF(N165="sníž. přenesená",J165,0)</f>
        <v>0</v>
      </c>
      <c r="BI165" s="233">
        <f>IF(N165="nulová",J165,0)</f>
        <v>0</v>
      </c>
      <c r="BJ165" s="17" t="s">
        <v>84</v>
      </c>
      <c r="BK165" s="233">
        <f>ROUND(I165*H165,2)</f>
        <v>0</v>
      </c>
      <c r="BL165" s="17" t="s">
        <v>254</v>
      </c>
      <c r="BM165" s="232" t="s">
        <v>4629</v>
      </c>
    </row>
    <row r="166" s="2" customFormat="1">
      <c r="A166" s="38"/>
      <c r="B166" s="39"/>
      <c r="C166" s="40"/>
      <c r="D166" s="234" t="s">
        <v>260</v>
      </c>
      <c r="E166" s="40"/>
      <c r="F166" s="235" t="s">
        <v>3902</v>
      </c>
      <c r="G166" s="40"/>
      <c r="H166" s="40"/>
      <c r="I166" s="236"/>
      <c r="J166" s="40"/>
      <c r="K166" s="40"/>
      <c r="L166" s="44"/>
      <c r="M166" s="237"/>
      <c r="N166" s="238"/>
      <c r="O166" s="91"/>
      <c r="P166" s="91"/>
      <c r="Q166" s="91"/>
      <c r="R166" s="91"/>
      <c r="S166" s="91"/>
      <c r="T166" s="92"/>
      <c r="U166" s="38"/>
      <c r="V166" s="38"/>
      <c r="W166" s="38"/>
      <c r="X166" s="38"/>
      <c r="Y166" s="38"/>
      <c r="Z166" s="38"/>
      <c r="AA166" s="38"/>
      <c r="AB166" s="38"/>
      <c r="AC166" s="38"/>
      <c r="AD166" s="38"/>
      <c r="AE166" s="38"/>
      <c r="AT166" s="17" t="s">
        <v>260</v>
      </c>
      <c r="AU166" s="17" t="s">
        <v>84</v>
      </c>
    </row>
    <row r="167" s="2" customFormat="1">
      <c r="A167" s="38"/>
      <c r="B167" s="39"/>
      <c r="C167" s="40"/>
      <c r="D167" s="240" t="s">
        <v>274</v>
      </c>
      <c r="E167" s="40"/>
      <c r="F167" s="241" t="s">
        <v>3903</v>
      </c>
      <c r="G167" s="40"/>
      <c r="H167" s="40"/>
      <c r="I167" s="236"/>
      <c r="J167" s="40"/>
      <c r="K167" s="40"/>
      <c r="L167" s="44"/>
      <c r="M167" s="237"/>
      <c r="N167" s="238"/>
      <c r="O167" s="91"/>
      <c r="P167" s="91"/>
      <c r="Q167" s="91"/>
      <c r="R167" s="91"/>
      <c r="S167" s="91"/>
      <c r="T167" s="92"/>
      <c r="U167" s="38"/>
      <c r="V167" s="38"/>
      <c r="W167" s="38"/>
      <c r="X167" s="38"/>
      <c r="Y167" s="38"/>
      <c r="Z167" s="38"/>
      <c r="AA167" s="38"/>
      <c r="AB167" s="38"/>
      <c r="AC167" s="38"/>
      <c r="AD167" s="38"/>
      <c r="AE167" s="38"/>
      <c r="AT167" s="17" t="s">
        <v>274</v>
      </c>
      <c r="AU167" s="17" t="s">
        <v>84</v>
      </c>
    </row>
    <row r="168" s="13" customFormat="1">
      <c r="A168" s="13"/>
      <c r="B168" s="253"/>
      <c r="C168" s="254"/>
      <c r="D168" s="234" t="s">
        <v>276</v>
      </c>
      <c r="E168" s="255" t="s">
        <v>1</v>
      </c>
      <c r="F168" s="256" t="s">
        <v>4141</v>
      </c>
      <c r="G168" s="254"/>
      <c r="H168" s="255" t="s">
        <v>1</v>
      </c>
      <c r="I168" s="257"/>
      <c r="J168" s="254"/>
      <c r="K168" s="254"/>
      <c r="L168" s="258"/>
      <c r="M168" s="259"/>
      <c r="N168" s="260"/>
      <c r="O168" s="260"/>
      <c r="P168" s="260"/>
      <c r="Q168" s="260"/>
      <c r="R168" s="260"/>
      <c r="S168" s="260"/>
      <c r="T168" s="261"/>
      <c r="U168" s="13"/>
      <c r="V168" s="13"/>
      <c r="W168" s="13"/>
      <c r="X168" s="13"/>
      <c r="Y168" s="13"/>
      <c r="Z168" s="13"/>
      <c r="AA168" s="13"/>
      <c r="AB168" s="13"/>
      <c r="AC168" s="13"/>
      <c r="AD168" s="13"/>
      <c r="AE168" s="13"/>
      <c r="AT168" s="262" t="s">
        <v>276</v>
      </c>
      <c r="AU168" s="262" t="s">
        <v>84</v>
      </c>
      <c r="AV168" s="13" t="s">
        <v>84</v>
      </c>
      <c r="AW168" s="13" t="s">
        <v>32</v>
      </c>
      <c r="AX168" s="13" t="s">
        <v>76</v>
      </c>
      <c r="AY168" s="262" t="s">
        <v>251</v>
      </c>
    </row>
    <row r="169" s="12" customFormat="1">
      <c r="A169" s="12"/>
      <c r="B169" s="242"/>
      <c r="C169" s="243"/>
      <c r="D169" s="234" t="s">
        <v>276</v>
      </c>
      <c r="E169" s="244" t="s">
        <v>3865</v>
      </c>
      <c r="F169" s="245" t="s">
        <v>4630</v>
      </c>
      <c r="G169" s="243"/>
      <c r="H169" s="246">
        <v>80</v>
      </c>
      <c r="I169" s="247"/>
      <c r="J169" s="243"/>
      <c r="K169" s="243"/>
      <c r="L169" s="248"/>
      <c r="M169" s="249"/>
      <c r="N169" s="250"/>
      <c r="O169" s="250"/>
      <c r="P169" s="250"/>
      <c r="Q169" s="250"/>
      <c r="R169" s="250"/>
      <c r="S169" s="250"/>
      <c r="T169" s="251"/>
      <c r="U169" s="12"/>
      <c r="V169" s="12"/>
      <c r="W169" s="12"/>
      <c r="X169" s="12"/>
      <c r="Y169" s="12"/>
      <c r="Z169" s="12"/>
      <c r="AA169" s="12"/>
      <c r="AB169" s="12"/>
      <c r="AC169" s="12"/>
      <c r="AD169" s="12"/>
      <c r="AE169" s="12"/>
      <c r="AT169" s="252" t="s">
        <v>276</v>
      </c>
      <c r="AU169" s="252" t="s">
        <v>84</v>
      </c>
      <c r="AV169" s="12" t="s">
        <v>86</v>
      </c>
      <c r="AW169" s="12" t="s">
        <v>32</v>
      </c>
      <c r="AX169" s="12" t="s">
        <v>76</v>
      </c>
      <c r="AY169" s="252" t="s">
        <v>251</v>
      </c>
    </row>
    <row r="170" s="13" customFormat="1">
      <c r="A170" s="13"/>
      <c r="B170" s="253"/>
      <c r="C170" s="254"/>
      <c r="D170" s="234" t="s">
        <v>276</v>
      </c>
      <c r="E170" s="255" t="s">
        <v>1</v>
      </c>
      <c r="F170" s="256" t="s">
        <v>3904</v>
      </c>
      <c r="G170" s="254"/>
      <c r="H170" s="255" t="s">
        <v>1</v>
      </c>
      <c r="I170" s="257"/>
      <c r="J170" s="254"/>
      <c r="K170" s="254"/>
      <c r="L170" s="258"/>
      <c r="M170" s="259"/>
      <c r="N170" s="260"/>
      <c r="O170" s="260"/>
      <c r="P170" s="260"/>
      <c r="Q170" s="260"/>
      <c r="R170" s="260"/>
      <c r="S170" s="260"/>
      <c r="T170" s="261"/>
      <c r="U170" s="13"/>
      <c r="V170" s="13"/>
      <c r="W170" s="13"/>
      <c r="X170" s="13"/>
      <c r="Y170" s="13"/>
      <c r="Z170" s="13"/>
      <c r="AA170" s="13"/>
      <c r="AB170" s="13"/>
      <c r="AC170" s="13"/>
      <c r="AD170" s="13"/>
      <c r="AE170" s="13"/>
      <c r="AT170" s="262" t="s">
        <v>276</v>
      </c>
      <c r="AU170" s="262" t="s">
        <v>84</v>
      </c>
      <c r="AV170" s="13" t="s">
        <v>84</v>
      </c>
      <c r="AW170" s="13" t="s">
        <v>32</v>
      </c>
      <c r="AX170" s="13" t="s">
        <v>76</v>
      </c>
      <c r="AY170" s="262" t="s">
        <v>251</v>
      </c>
    </row>
    <row r="171" s="12" customFormat="1">
      <c r="A171" s="12"/>
      <c r="B171" s="242"/>
      <c r="C171" s="243"/>
      <c r="D171" s="234" t="s">
        <v>276</v>
      </c>
      <c r="E171" s="244" t="s">
        <v>3750</v>
      </c>
      <c r="F171" s="245" t="s">
        <v>4631</v>
      </c>
      <c r="G171" s="243"/>
      <c r="H171" s="246">
        <v>625.60000000000002</v>
      </c>
      <c r="I171" s="247"/>
      <c r="J171" s="243"/>
      <c r="K171" s="243"/>
      <c r="L171" s="248"/>
      <c r="M171" s="249"/>
      <c r="N171" s="250"/>
      <c r="O171" s="250"/>
      <c r="P171" s="250"/>
      <c r="Q171" s="250"/>
      <c r="R171" s="250"/>
      <c r="S171" s="250"/>
      <c r="T171" s="251"/>
      <c r="U171" s="12"/>
      <c r="V171" s="12"/>
      <c r="W171" s="12"/>
      <c r="X171" s="12"/>
      <c r="Y171" s="12"/>
      <c r="Z171" s="12"/>
      <c r="AA171" s="12"/>
      <c r="AB171" s="12"/>
      <c r="AC171" s="12"/>
      <c r="AD171" s="12"/>
      <c r="AE171" s="12"/>
      <c r="AT171" s="252" t="s">
        <v>276</v>
      </c>
      <c r="AU171" s="252" t="s">
        <v>84</v>
      </c>
      <c r="AV171" s="12" t="s">
        <v>86</v>
      </c>
      <c r="AW171" s="12" t="s">
        <v>32</v>
      </c>
      <c r="AX171" s="12" t="s">
        <v>76</v>
      </c>
      <c r="AY171" s="252" t="s">
        <v>251</v>
      </c>
    </row>
    <row r="172" s="12" customFormat="1">
      <c r="A172" s="12"/>
      <c r="B172" s="242"/>
      <c r="C172" s="243"/>
      <c r="D172" s="234" t="s">
        <v>276</v>
      </c>
      <c r="E172" s="244" t="s">
        <v>3768</v>
      </c>
      <c r="F172" s="245" t="s">
        <v>4632</v>
      </c>
      <c r="G172" s="243"/>
      <c r="H172" s="246">
        <v>705.60000000000002</v>
      </c>
      <c r="I172" s="247"/>
      <c r="J172" s="243"/>
      <c r="K172" s="243"/>
      <c r="L172" s="248"/>
      <c r="M172" s="249"/>
      <c r="N172" s="250"/>
      <c r="O172" s="250"/>
      <c r="P172" s="250"/>
      <c r="Q172" s="250"/>
      <c r="R172" s="250"/>
      <c r="S172" s="250"/>
      <c r="T172" s="251"/>
      <c r="U172" s="12"/>
      <c r="V172" s="12"/>
      <c r="W172" s="12"/>
      <c r="X172" s="12"/>
      <c r="Y172" s="12"/>
      <c r="Z172" s="12"/>
      <c r="AA172" s="12"/>
      <c r="AB172" s="12"/>
      <c r="AC172" s="12"/>
      <c r="AD172" s="12"/>
      <c r="AE172" s="12"/>
      <c r="AT172" s="252" t="s">
        <v>276</v>
      </c>
      <c r="AU172" s="252" t="s">
        <v>84</v>
      </c>
      <c r="AV172" s="12" t="s">
        <v>86</v>
      </c>
      <c r="AW172" s="12" t="s">
        <v>32</v>
      </c>
      <c r="AX172" s="12" t="s">
        <v>84</v>
      </c>
      <c r="AY172" s="252" t="s">
        <v>251</v>
      </c>
    </row>
    <row r="173" s="2" customFormat="1" ht="24.15" customHeight="1">
      <c r="A173" s="38"/>
      <c r="B173" s="39"/>
      <c r="C173" s="220" t="s">
        <v>306</v>
      </c>
      <c r="D173" s="220" t="s">
        <v>255</v>
      </c>
      <c r="E173" s="221" t="s">
        <v>3911</v>
      </c>
      <c r="F173" s="222" t="s">
        <v>3912</v>
      </c>
      <c r="G173" s="223" t="s">
        <v>3900</v>
      </c>
      <c r="H173" s="224">
        <v>705.60000000000002</v>
      </c>
      <c r="I173" s="225"/>
      <c r="J173" s="226">
        <f>ROUND(I173*H173,2)</f>
        <v>0</v>
      </c>
      <c r="K173" s="227"/>
      <c r="L173" s="44"/>
      <c r="M173" s="228" t="s">
        <v>1</v>
      </c>
      <c r="N173" s="229" t="s">
        <v>41</v>
      </c>
      <c r="O173" s="91"/>
      <c r="P173" s="230">
        <f>O173*H173</f>
        <v>0</v>
      </c>
      <c r="Q173" s="230">
        <v>0</v>
      </c>
      <c r="R173" s="230">
        <f>Q173*H173</f>
        <v>0</v>
      </c>
      <c r="S173" s="230">
        <v>0</v>
      </c>
      <c r="T173" s="231">
        <f>S173*H173</f>
        <v>0</v>
      </c>
      <c r="U173" s="38"/>
      <c r="V173" s="38"/>
      <c r="W173" s="38"/>
      <c r="X173" s="38"/>
      <c r="Y173" s="38"/>
      <c r="Z173" s="38"/>
      <c r="AA173" s="38"/>
      <c r="AB173" s="38"/>
      <c r="AC173" s="38"/>
      <c r="AD173" s="38"/>
      <c r="AE173" s="38"/>
      <c r="AR173" s="232" t="s">
        <v>254</v>
      </c>
      <c r="AT173" s="232" t="s">
        <v>255</v>
      </c>
      <c r="AU173" s="232" t="s">
        <v>84</v>
      </c>
      <c r="AY173" s="17" t="s">
        <v>251</v>
      </c>
      <c r="BE173" s="233">
        <f>IF(N173="základní",J173,0)</f>
        <v>0</v>
      </c>
      <c r="BF173" s="233">
        <f>IF(N173="snížená",J173,0)</f>
        <v>0</v>
      </c>
      <c r="BG173" s="233">
        <f>IF(N173="zákl. přenesená",J173,0)</f>
        <v>0</v>
      </c>
      <c r="BH173" s="233">
        <f>IF(N173="sníž. přenesená",J173,0)</f>
        <v>0</v>
      </c>
      <c r="BI173" s="233">
        <f>IF(N173="nulová",J173,0)</f>
        <v>0</v>
      </c>
      <c r="BJ173" s="17" t="s">
        <v>84</v>
      </c>
      <c r="BK173" s="233">
        <f>ROUND(I173*H173,2)</f>
        <v>0</v>
      </c>
      <c r="BL173" s="17" t="s">
        <v>254</v>
      </c>
      <c r="BM173" s="232" t="s">
        <v>4633</v>
      </c>
    </row>
    <row r="174" s="2" customFormat="1">
      <c r="A174" s="38"/>
      <c r="B174" s="39"/>
      <c r="C174" s="40"/>
      <c r="D174" s="234" t="s">
        <v>260</v>
      </c>
      <c r="E174" s="40"/>
      <c r="F174" s="235" t="s">
        <v>3914</v>
      </c>
      <c r="G174" s="40"/>
      <c r="H174" s="40"/>
      <c r="I174" s="236"/>
      <c r="J174" s="40"/>
      <c r="K174" s="40"/>
      <c r="L174" s="44"/>
      <c r="M174" s="237"/>
      <c r="N174" s="238"/>
      <c r="O174" s="91"/>
      <c r="P174" s="91"/>
      <c r="Q174" s="91"/>
      <c r="R174" s="91"/>
      <c r="S174" s="91"/>
      <c r="T174" s="92"/>
      <c r="U174" s="38"/>
      <c r="V174" s="38"/>
      <c r="W174" s="38"/>
      <c r="X174" s="38"/>
      <c r="Y174" s="38"/>
      <c r="Z174" s="38"/>
      <c r="AA174" s="38"/>
      <c r="AB174" s="38"/>
      <c r="AC174" s="38"/>
      <c r="AD174" s="38"/>
      <c r="AE174" s="38"/>
      <c r="AT174" s="17" t="s">
        <v>260</v>
      </c>
      <c r="AU174" s="17" t="s">
        <v>84</v>
      </c>
    </row>
    <row r="175" s="2" customFormat="1">
      <c r="A175" s="38"/>
      <c r="B175" s="39"/>
      <c r="C175" s="40"/>
      <c r="D175" s="240" t="s">
        <v>274</v>
      </c>
      <c r="E175" s="40"/>
      <c r="F175" s="241" t="s">
        <v>3915</v>
      </c>
      <c r="G175" s="40"/>
      <c r="H175" s="40"/>
      <c r="I175" s="236"/>
      <c r="J175" s="40"/>
      <c r="K175" s="40"/>
      <c r="L175" s="44"/>
      <c r="M175" s="237"/>
      <c r="N175" s="238"/>
      <c r="O175" s="91"/>
      <c r="P175" s="91"/>
      <c r="Q175" s="91"/>
      <c r="R175" s="91"/>
      <c r="S175" s="91"/>
      <c r="T175" s="92"/>
      <c r="U175" s="38"/>
      <c r="V175" s="38"/>
      <c r="W175" s="38"/>
      <c r="X175" s="38"/>
      <c r="Y175" s="38"/>
      <c r="Z175" s="38"/>
      <c r="AA175" s="38"/>
      <c r="AB175" s="38"/>
      <c r="AC175" s="38"/>
      <c r="AD175" s="38"/>
      <c r="AE175" s="38"/>
      <c r="AT175" s="17" t="s">
        <v>274</v>
      </c>
      <c r="AU175" s="17" t="s">
        <v>84</v>
      </c>
    </row>
    <row r="176" s="2" customFormat="1">
      <c r="A176" s="38"/>
      <c r="B176" s="39"/>
      <c r="C176" s="40"/>
      <c r="D176" s="234" t="s">
        <v>262</v>
      </c>
      <c r="E176" s="40"/>
      <c r="F176" s="239" t="s">
        <v>3916</v>
      </c>
      <c r="G176" s="40"/>
      <c r="H176" s="40"/>
      <c r="I176" s="236"/>
      <c r="J176" s="40"/>
      <c r="K176" s="40"/>
      <c r="L176" s="44"/>
      <c r="M176" s="237"/>
      <c r="N176" s="238"/>
      <c r="O176" s="91"/>
      <c r="P176" s="91"/>
      <c r="Q176" s="91"/>
      <c r="R176" s="91"/>
      <c r="S176" s="91"/>
      <c r="T176" s="92"/>
      <c r="U176" s="38"/>
      <c r="V176" s="38"/>
      <c r="W176" s="38"/>
      <c r="X176" s="38"/>
      <c r="Y176" s="38"/>
      <c r="Z176" s="38"/>
      <c r="AA176" s="38"/>
      <c r="AB176" s="38"/>
      <c r="AC176" s="38"/>
      <c r="AD176" s="38"/>
      <c r="AE176" s="38"/>
      <c r="AT176" s="17" t="s">
        <v>262</v>
      </c>
      <c r="AU176" s="17" t="s">
        <v>84</v>
      </c>
    </row>
    <row r="177" s="12" customFormat="1">
      <c r="A177" s="12"/>
      <c r="B177" s="242"/>
      <c r="C177" s="243"/>
      <c r="D177" s="234" t="s">
        <v>276</v>
      </c>
      <c r="E177" s="244" t="s">
        <v>3879</v>
      </c>
      <c r="F177" s="245" t="s">
        <v>4634</v>
      </c>
      <c r="G177" s="243"/>
      <c r="H177" s="246">
        <v>705.60000000000002</v>
      </c>
      <c r="I177" s="247"/>
      <c r="J177" s="243"/>
      <c r="K177" s="243"/>
      <c r="L177" s="248"/>
      <c r="M177" s="249"/>
      <c r="N177" s="250"/>
      <c r="O177" s="250"/>
      <c r="P177" s="250"/>
      <c r="Q177" s="250"/>
      <c r="R177" s="250"/>
      <c r="S177" s="250"/>
      <c r="T177" s="251"/>
      <c r="U177" s="12"/>
      <c r="V177" s="12"/>
      <c r="W177" s="12"/>
      <c r="X177" s="12"/>
      <c r="Y177" s="12"/>
      <c r="Z177" s="12"/>
      <c r="AA177" s="12"/>
      <c r="AB177" s="12"/>
      <c r="AC177" s="12"/>
      <c r="AD177" s="12"/>
      <c r="AE177" s="12"/>
      <c r="AT177" s="252" t="s">
        <v>276</v>
      </c>
      <c r="AU177" s="252" t="s">
        <v>84</v>
      </c>
      <c r="AV177" s="12" t="s">
        <v>86</v>
      </c>
      <c r="AW177" s="12" t="s">
        <v>32</v>
      </c>
      <c r="AX177" s="12" t="s">
        <v>84</v>
      </c>
      <c r="AY177" s="252" t="s">
        <v>251</v>
      </c>
    </row>
    <row r="178" s="2" customFormat="1" ht="24.15" customHeight="1">
      <c r="A178" s="38"/>
      <c r="B178" s="39"/>
      <c r="C178" s="220" t="s">
        <v>311</v>
      </c>
      <c r="D178" s="220" t="s">
        <v>255</v>
      </c>
      <c r="E178" s="221" t="s">
        <v>3919</v>
      </c>
      <c r="F178" s="222" t="s">
        <v>3920</v>
      </c>
      <c r="G178" s="223" t="s">
        <v>3853</v>
      </c>
      <c r="H178" s="224">
        <v>324</v>
      </c>
      <c r="I178" s="225"/>
      <c r="J178" s="226">
        <f>ROUND(I178*H178,2)</f>
        <v>0</v>
      </c>
      <c r="K178" s="227"/>
      <c r="L178" s="44"/>
      <c r="M178" s="228" t="s">
        <v>1</v>
      </c>
      <c r="N178" s="229" t="s">
        <v>41</v>
      </c>
      <c r="O178" s="91"/>
      <c r="P178" s="230">
        <f>O178*H178</f>
        <v>0</v>
      </c>
      <c r="Q178" s="230">
        <v>0</v>
      </c>
      <c r="R178" s="230">
        <f>Q178*H178</f>
        <v>0</v>
      </c>
      <c r="S178" s="230">
        <v>0</v>
      </c>
      <c r="T178" s="231">
        <f>S178*H178</f>
        <v>0</v>
      </c>
      <c r="U178" s="38"/>
      <c r="V178" s="38"/>
      <c r="W178" s="38"/>
      <c r="X178" s="38"/>
      <c r="Y178" s="38"/>
      <c r="Z178" s="38"/>
      <c r="AA178" s="38"/>
      <c r="AB178" s="38"/>
      <c r="AC178" s="38"/>
      <c r="AD178" s="38"/>
      <c r="AE178" s="38"/>
      <c r="AR178" s="232" t="s">
        <v>254</v>
      </c>
      <c r="AT178" s="232" t="s">
        <v>255</v>
      </c>
      <c r="AU178" s="232" t="s">
        <v>84</v>
      </c>
      <c r="AY178" s="17" t="s">
        <v>251</v>
      </c>
      <c r="BE178" s="233">
        <f>IF(N178="základní",J178,0)</f>
        <v>0</v>
      </c>
      <c r="BF178" s="233">
        <f>IF(N178="snížená",J178,0)</f>
        <v>0</v>
      </c>
      <c r="BG178" s="233">
        <f>IF(N178="zákl. přenesená",J178,0)</f>
        <v>0</v>
      </c>
      <c r="BH178" s="233">
        <f>IF(N178="sníž. přenesená",J178,0)</f>
        <v>0</v>
      </c>
      <c r="BI178" s="233">
        <f>IF(N178="nulová",J178,0)</f>
        <v>0</v>
      </c>
      <c r="BJ178" s="17" t="s">
        <v>84</v>
      </c>
      <c r="BK178" s="233">
        <f>ROUND(I178*H178,2)</f>
        <v>0</v>
      </c>
      <c r="BL178" s="17" t="s">
        <v>254</v>
      </c>
      <c r="BM178" s="232" t="s">
        <v>4635</v>
      </c>
    </row>
    <row r="179" s="2" customFormat="1">
      <c r="A179" s="38"/>
      <c r="B179" s="39"/>
      <c r="C179" s="40"/>
      <c r="D179" s="234" t="s">
        <v>260</v>
      </c>
      <c r="E179" s="40"/>
      <c r="F179" s="235" t="s">
        <v>3922</v>
      </c>
      <c r="G179" s="40"/>
      <c r="H179" s="40"/>
      <c r="I179" s="236"/>
      <c r="J179" s="40"/>
      <c r="K179" s="40"/>
      <c r="L179" s="44"/>
      <c r="M179" s="237"/>
      <c r="N179" s="238"/>
      <c r="O179" s="91"/>
      <c r="P179" s="91"/>
      <c r="Q179" s="91"/>
      <c r="R179" s="91"/>
      <c r="S179" s="91"/>
      <c r="T179" s="92"/>
      <c r="U179" s="38"/>
      <c r="V179" s="38"/>
      <c r="W179" s="38"/>
      <c r="X179" s="38"/>
      <c r="Y179" s="38"/>
      <c r="Z179" s="38"/>
      <c r="AA179" s="38"/>
      <c r="AB179" s="38"/>
      <c r="AC179" s="38"/>
      <c r="AD179" s="38"/>
      <c r="AE179" s="38"/>
      <c r="AT179" s="17" t="s">
        <v>260</v>
      </c>
      <c r="AU179" s="17" t="s">
        <v>84</v>
      </c>
    </row>
    <row r="180" s="2" customFormat="1">
      <c r="A180" s="38"/>
      <c r="B180" s="39"/>
      <c r="C180" s="40"/>
      <c r="D180" s="240" t="s">
        <v>274</v>
      </c>
      <c r="E180" s="40"/>
      <c r="F180" s="241" t="s">
        <v>3923</v>
      </c>
      <c r="G180" s="40"/>
      <c r="H180" s="40"/>
      <c r="I180" s="236"/>
      <c r="J180" s="40"/>
      <c r="K180" s="40"/>
      <c r="L180" s="44"/>
      <c r="M180" s="237"/>
      <c r="N180" s="238"/>
      <c r="O180" s="91"/>
      <c r="P180" s="91"/>
      <c r="Q180" s="91"/>
      <c r="R180" s="91"/>
      <c r="S180" s="91"/>
      <c r="T180" s="92"/>
      <c r="U180" s="38"/>
      <c r="V180" s="38"/>
      <c r="W180" s="38"/>
      <c r="X180" s="38"/>
      <c r="Y180" s="38"/>
      <c r="Z180" s="38"/>
      <c r="AA180" s="38"/>
      <c r="AB180" s="38"/>
      <c r="AC180" s="38"/>
      <c r="AD180" s="38"/>
      <c r="AE180" s="38"/>
      <c r="AT180" s="17" t="s">
        <v>274</v>
      </c>
      <c r="AU180" s="17" t="s">
        <v>84</v>
      </c>
    </row>
    <row r="181" s="2" customFormat="1">
      <c r="A181" s="38"/>
      <c r="B181" s="39"/>
      <c r="C181" s="40"/>
      <c r="D181" s="234" t="s">
        <v>262</v>
      </c>
      <c r="E181" s="40"/>
      <c r="F181" s="239" t="s">
        <v>4442</v>
      </c>
      <c r="G181" s="40"/>
      <c r="H181" s="40"/>
      <c r="I181" s="236"/>
      <c r="J181" s="40"/>
      <c r="K181" s="40"/>
      <c r="L181" s="44"/>
      <c r="M181" s="237"/>
      <c r="N181" s="238"/>
      <c r="O181" s="91"/>
      <c r="P181" s="91"/>
      <c r="Q181" s="91"/>
      <c r="R181" s="91"/>
      <c r="S181" s="91"/>
      <c r="T181" s="92"/>
      <c r="U181" s="38"/>
      <c r="V181" s="38"/>
      <c r="W181" s="38"/>
      <c r="X181" s="38"/>
      <c r="Y181" s="38"/>
      <c r="Z181" s="38"/>
      <c r="AA181" s="38"/>
      <c r="AB181" s="38"/>
      <c r="AC181" s="38"/>
      <c r="AD181" s="38"/>
      <c r="AE181" s="38"/>
      <c r="AT181" s="17" t="s">
        <v>262</v>
      </c>
      <c r="AU181" s="17" t="s">
        <v>84</v>
      </c>
    </row>
    <row r="182" s="13" customFormat="1">
      <c r="A182" s="13"/>
      <c r="B182" s="253"/>
      <c r="C182" s="254"/>
      <c r="D182" s="234" t="s">
        <v>276</v>
      </c>
      <c r="E182" s="255" t="s">
        <v>1</v>
      </c>
      <c r="F182" s="256" t="s">
        <v>4636</v>
      </c>
      <c r="G182" s="254"/>
      <c r="H182" s="255" t="s">
        <v>1</v>
      </c>
      <c r="I182" s="257"/>
      <c r="J182" s="254"/>
      <c r="K182" s="254"/>
      <c r="L182" s="258"/>
      <c r="M182" s="259"/>
      <c r="N182" s="260"/>
      <c r="O182" s="260"/>
      <c r="P182" s="260"/>
      <c r="Q182" s="260"/>
      <c r="R182" s="260"/>
      <c r="S182" s="260"/>
      <c r="T182" s="261"/>
      <c r="U182" s="13"/>
      <c r="V182" s="13"/>
      <c r="W182" s="13"/>
      <c r="X182" s="13"/>
      <c r="Y182" s="13"/>
      <c r="Z182" s="13"/>
      <c r="AA182" s="13"/>
      <c r="AB182" s="13"/>
      <c r="AC182" s="13"/>
      <c r="AD182" s="13"/>
      <c r="AE182" s="13"/>
      <c r="AT182" s="262" t="s">
        <v>276</v>
      </c>
      <c r="AU182" s="262" t="s">
        <v>84</v>
      </c>
      <c r="AV182" s="13" t="s">
        <v>84</v>
      </c>
      <c r="AW182" s="13" t="s">
        <v>32</v>
      </c>
      <c r="AX182" s="13" t="s">
        <v>76</v>
      </c>
      <c r="AY182" s="262" t="s">
        <v>251</v>
      </c>
    </row>
    <row r="183" s="12" customFormat="1">
      <c r="A183" s="12"/>
      <c r="B183" s="242"/>
      <c r="C183" s="243"/>
      <c r="D183" s="234" t="s">
        <v>276</v>
      </c>
      <c r="E183" s="244" t="s">
        <v>3905</v>
      </c>
      <c r="F183" s="245" t="s">
        <v>4637</v>
      </c>
      <c r="G183" s="243"/>
      <c r="H183" s="246">
        <v>324</v>
      </c>
      <c r="I183" s="247"/>
      <c r="J183" s="243"/>
      <c r="K183" s="243"/>
      <c r="L183" s="248"/>
      <c r="M183" s="249"/>
      <c r="N183" s="250"/>
      <c r="O183" s="250"/>
      <c r="P183" s="250"/>
      <c r="Q183" s="250"/>
      <c r="R183" s="250"/>
      <c r="S183" s="250"/>
      <c r="T183" s="251"/>
      <c r="U183" s="12"/>
      <c r="V183" s="12"/>
      <c r="W183" s="12"/>
      <c r="X183" s="12"/>
      <c r="Y183" s="12"/>
      <c r="Z183" s="12"/>
      <c r="AA183" s="12"/>
      <c r="AB183" s="12"/>
      <c r="AC183" s="12"/>
      <c r="AD183" s="12"/>
      <c r="AE183" s="12"/>
      <c r="AT183" s="252" t="s">
        <v>276</v>
      </c>
      <c r="AU183" s="252" t="s">
        <v>84</v>
      </c>
      <c r="AV183" s="12" t="s">
        <v>86</v>
      </c>
      <c r="AW183" s="12" t="s">
        <v>32</v>
      </c>
      <c r="AX183" s="12" t="s">
        <v>84</v>
      </c>
      <c r="AY183" s="252" t="s">
        <v>251</v>
      </c>
    </row>
    <row r="184" s="2" customFormat="1" ht="37.8" customHeight="1">
      <c r="A184" s="38"/>
      <c r="B184" s="39"/>
      <c r="C184" s="220" t="s">
        <v>319</v>
      </c>
      <c r="D184" s="220" t="s">
        <v>255</v>
      </c>
      <c r="E184" s="221" t="s">
        <v>3927</v>
      </c>
      <c r="F184" s="222" t="s">
        <v>3928</v>
      </c>
      <c r="G184" s="223" t="s">
        <v>3853</v>
      </c>
      <c r="H184" s="224">
        <v>324</v>
      </c>
      <c r="I184" s="225"/>
      <c r="J184" s="226">
        <f>ROUND(I184*H184,2)</f>
        <v>0</v>
      </c>
      <c r="K184" s="227"/>
      <c r="L184" s="44"/>
      <c r="M184" s="228" t="s">
        <v>1</v>
      </c>
      <c r="N184" s="229" t="s">
        <v>41</v>
      </c>
      <c r="O184" s="91"/>
      <c r="P184" s="230">
        <f>O184*H184</f>
        <v>0</v>
      </c>
      <c r="Q184" s="230">
        <v>0</v>
      </c>
      <c r="R184" s="230">
        <f>Q184*H184</f>
        <v>0</v>
      </c>
      <c r="S184" s="230">
        <v>0</v>
      </c>
      <c r="T184" s="231">
        <f>S184*H184</f>
        <v>0</v>
      </c>
      <c r="U184" s="38"/>
      <c r="V184" s="38"/>
      <c r="W184" s="38"/>
      <c r="X184" s="38"/>
      <c r="Y184" s="38"/>
      <c r="Z184" s="38"/>
      <c r="AA184" s="38"/>
      <c r="AB184" s="38"/>
      <c r="AC184" s="38"/>
      <c r="AD184" s="38"/>
      <c r="AE184" s="38"/>
      <c r="AR184" s="232" t="s">
        <v>254</v>
      </c>
      <c r="AT184" s="232" t="s">
        <v>255</v>
      </c>
      <c r="AU184" s="232" t="s">
        <v>84</v>
      </c>
      <c r="AY184" s="17" t="s">
        <v>251</v>
      </c>
      <c r="BE184" s="233">
        <f>IF(N184="základní",J184,0)</f>
        <v>0</v>
      </c>
      <c r="BF184" s="233">
        <f>IF(N184="snížená",J184,0)</f>
        <v>0</v>
      </c>
      <c r="BG184" s="233">
        <f>IF(N184="zákl. přenesená",J184,0)</f>
        <v>0</v>
      </c>
      <c r="BH184" s="233">
        <f>IF(N184="sníž. přenesená",J184,0)</f>
        <v>0</v>
      </c>
      <c r="BI184" s="233">
        <f>IF(N184="nulová",J184,0)</f>
        <v>0</v>
      </c>
      <c r="BJ184" s="17" t="s">
        <v>84</v>
      </c>
      <c r="BK184" s="233">
        <f>ROUND(I184*H184,2)</f>
        <v>0</v>
      </c>
      <c r="BL184" s="17" t="s">
        <v>254</v>
      </c>
      <c r="BM184" s="232" t="s">
        <v>4638</v>
      </c>
    </row>
    <row r="185" s="2" customFormat="1">
      <c r="A185" s="38"/>
      <c r="B185" s="39"/>
      <c r="C185" s="40"/>
      <c r="D185" s="234" t="s">
        <v>260</v>
      </c>
      <c r="E185" s="40"/>
      <c r="F185" s="235" t="s">
        <v>3930</v>
      </c>
      <c r="G185" s="40"/>
      <c r="H185" s="40"/>
      <c r="I185" s="236"/>
      <c r="J185" s="40"/>
      <c r="K185" s="40"/>
      <c r="L185" s="44"/>
      <c r="M185" s="237"/>
      <c r="N185" s="238"/>
      <c r="O185" s="91"/>
      <c r="P185" s="91"/>
      <c r="Q185" s="91"/>
      <c r="R185" s="91"/>
      <c r="S185" s="91"/>
      <c r="T185" s="92"/>
      <c r="U185" s="38"/>
      <c r="V185" s="38"/>
      <c r="W185" s="38"/>
      <c r="X185" s="38"/>
      <c r="Y185" s="38"/>
      <c r="Z185" s="38"/>
      <c r="AA185" s="38"/>
      <c r="AB185" s="38"/>
      <c r="AC185" s="38"/>
      <c r="AD185" s="38"/>
      <c r="AE185" s="38"/>
      <c r="AT185" s="17" t="s">
        <v>260</v>
      </c>
      <c r="AU185" s="17" t="s">
        <v>84</v>
      </c>
    </row>
    <row r="186" s="2" customFormat="1">
      <c r="A186" s="38"/>
      <c r="B186" s="39"/>
      <c r="C186" s="40"/>
      <c r="D186" s="240" t="s">
        <v>274</v>
      </c>
      <c r="E186" s="40"/>
      <c r="F186" s="241" t="s">
        <v>3931</v>
      </c>
      <c r="G186" s="40"/>
      <c r="H186" s="40"/>
      <c r="I186" s="236"/>
      <c r="J186" s="40"/>
      <c r="K186" s="40"/>
      <c r="L186" s="44"/>
      <c r="M186" s="237"/>
      <c r="N186" s="238"/>
      <c r="O186" s="91"/>
      <c r="P186" s="91"/>
      <c r="Q186" s="91"/>
      <c r="R186" s="91"/>
      <c r="S186" s="91"/>
      <c r="T186" s="92"/>
      <c r="U186" s="38"/>
      <c r="V186" s="38"/>
      <c r="W186" s="38"/>
      <c r="X186" s="38"/>
      <c r="Y186" s="38"/>
      <c r="Z186" s="38"/>
      <c r="AA186" s="38"/>
      <c r="AB186" s="38"/>
      <c r="AC186" s="38"/>
      <c r="AD186" s="38"/>
      <c r="AE186" s="38"/>
      <c r="AT186" s="17" t="s">
        <v>274</v>
      </c>
      <c r="AU186" s="17" t="s">
        <v>84</v>
      </c>
    </row>
    <row r="187" s="13" customFormat="1">
      <c r="A187" s="13"/>
      <c r="B187" s="253"/>
      <c r="C187" s="254"/>
      <c r="D187" s="234" t="s">
        <v>276</v>
      </c>
      <c r="E187" s="255" t="s">
        <v>1</v>
      </c>
      <c r="F187" s="256" t="s">
        <v>4639</v>
      </c>
      <c r="G187" s="254"/>
      <c r="H187" s="255" t="s">
        <v>1</v>
      </c>
      <c r="I187" s="257"/>
      <c r="J187" s="254"/>
      <c r="K187" s="254"/>
      <c r="L187" s="258"/>
      <c r="M187" s="259"/>
      <c r="N187" s="260"/>
      <c r="O187" s="260"/>
      <c r="P187" s="260"/>
      <c r="Q187" s="260"/>
      <c r="R187" s="260"/>
      <c r="S187" s="260"/>
      <c r="T187" s="261"/>
      <c r="U187" s="13"/>
      <c r="V187" s="13"/>
      <c r="W187" s="13"/>
      <c r="X187" s="13"/>
      <c r="Y187" s="13"/>
      <c r="Z187" s="13"/>
      <c r="AA187" s="13"/>
      <c r="AB187" s="13"/>
      <c r="AC187" s="13"/>
      <c r="AD187" s="13"/>
      <c r="AE187" s="13"/>
      <c r="AT187" s="262" t="s">
        <v>276</v>
      </c>
      <c r="AU187" s="262" t="s">
        <v>84</v>
      </c>
      <c r="AV187" s="13" t="s">
        <v>84</v>
      </c>
      <c r="AW187" s="13" t="s">
        <v>32</v>
      </c>
      <c r="AX187" s="13" t="s">
        <v>76</v>
      </c>
      <c r="AY187" s="262" t="s">
        <v>251</v>
      </c>
    </row>
    <row r="188" s="12" customFormat="1">
      <c r="A188" s="12"/>
      <c r="B188" s="242"/>
      <c r="C188" s="243"/>
      <c r="D188" s="234" t="s">
        <v>276</v>
      </c>
      <c r="E188" s="244" t="s">
        <v>3917</v>
      </c>
      <c r="F188" s="245" t="s">
        <v>4640</v>
      </c>
      <c r="G188" s="243"/>
      <c r="H188" s="246">
        <v>324</v>
      </c>
      <c r="I188" s="247"/>
      <c r="J188" s="243"/>
      <c r="K188" s="243"/>
      <c r="L188" s="248"/>
      <c r="M188" s="249"/>
      <c r="N188" s="250"/>
      <c r="O188" s="250"/>
      <c r="P188" s="250"/>
      <c r="Q188" s="250"/>
      <c r="R188" s="250"/>
      <c r="S188" s="250"/>
      <c r="T188" s="251"/>
      <c r="U188" s="12"/>
      <c r="V188" s="12"/>
      <c r="W188" s="12"/>
      <c r="X188" s="12"/>
      <c r="Y188" s="12"/>
      <c r="Z188" s="12"/>
      <c r="AA188" s="12"/>
      <c r="AB188" s="12"/>
      <c r="AC188" s="12"/>
      <c r="AD188" s="12"/>
      <c r="AE188" s="12"/>
      <c r="AT188" s="252" t="s">
        <v>276</v>
      </c>
      <c r="AU188" s="252" t="s">
        <v>84</v>
      </c>
      <c r="AV188" s="12" t="s">
        <v>86</v>
      </c>
      <c r="AW188" s="12" t="s">
        <v>32</v>
      </c>
      <c r="AX188" s="12" t="s">
        <v>84</v>
      </c>
      <c r="AY188" s="252" t="s">
        <v>251</v>
      </c>
    </row>
    <row r="189" s="2" customFormat="1" ht="37.8" customHeight="1">
      <c r="A189" s="38"/>
      <c r="B189" s="39"/>
      <c r="C189" s="220" t="s">
        <v>8</v>
      </c>
      <c r="D189" s="220" t="s">
        <v>255</v>
      </c>
      <c r="E189" s="221" t="s">
        <v>1272</v>
      </c>
      <c r="F189" s="222" t="s">
        <v>1273</v>
      </c>
      <c r="G189" s="223" t="s">
        <v>3853</v>
      </c>
      <c r="H189" s="224">
        <v>324</v>
      </c>
      <c r="I189" s="225"/>
      <c r="J189" s="226">
        <f>ROUND(I189*H189,2)</f>
        <v>0</v>
      </c>
      <c r="K189" s="227"/>
      <c r="L189" s="44"/>
      <c r="M189" s="228" t="s">
        <v>1</v>
      </c>
      <c r="N189" s="229" t="s">
        <v>41</v>
      </c>
      <c r="O189" s="91"/>
      <c r="P189" s="230">
        <f>O189*H189</f>
        <v>0</v>
      </c>
      <c r="Q189" s="230">
        <v>0</v>
      </c>
      <c r="R189" s="230">
        <f>Q189*H189</f>
        <v>0</v>
      </c>
      <c r="S189" s="230">
        <v>0</v>
      </c>
      <c r="T189" s="231">
        <f>S189*H189</f>
        <v>0</v>
      </c>
      <c r="U189" s="38"/>
      <c r="V189" s="38"/>
      <c r="W189" s="38"/>
      <c r="X189" s="38"/>
      <c r="Y189" s="38"/>
      <c r="Z189" s="38"/>
      <c r="AA189" s="38"/>
      <c r="AB189" s="38"/>
      <c r="AC189" s="38"/>
      <c r="AD189" s="38"/>
      <c r="AE189" s="38"/>
      <c r="AR189" s="232" t="s">
        <v>254</v>
      </c>
      <c r="AT189" s="232" t="s">
        <v>255</v>
      </c>
      <c r="AU189" s="232" t="s">
        <v>84</v>
      </c>
      <c r="AY189" s="17" t="s">
        <v>251</v>
      </c>
      <c r="BE189" s="233">
        <f>IF(N189="základní",J189,0)</f>
        <v>0</v>
      </c>
      <c r="BF189" s="233">
        <f>IF(N189="snížená",J189,0)</f>
        <v>0</v>
      </c>
      <c r="BG189" s="233">
        <f>IF(N189="zákl. přenesená",J189,0)</f>
        <v>0</v>
      </c>
      <c r="BH189" s="233">
        <f>IF(N189="sníž. přenesená",J189,0)</f>
        <v>0</v>
      </c>
      <c r="BI189" s="233">
        <f>IF(N189="nulová",J189,0)</f>
        <v>0</v>
      </c>
      <c r="BJ189" s="17" t="s">
        <v>84</v>
      </c>
      <c r="BK189" s="233">
        <f>ROUND(I189*H189,2)</f>
        <v>0</v>
      </c>
      <c r="BL189" s="17" t="s">
        <v>254</v>
      </c>
      <c r="BM189" s="232" t="s">
        <v>4641</v>
      </c>
    </row>
    <row r="190" s="2" customFormat="1">
      <c r="A190" s="38"/>
      <c r="B190" s="39"/>
      <c r="C190" s="40"/>
      <c r="D190" s="234" t="s">
        <v>260</v>
      </c>
      <c r="E190" s="40"/>
      <c r="F190" s="235" t="s">
        <v>1275</v>
      </c>
      <c r="G190" s="40"/>
      <c r="H190" s="40"/>
      <c r="I190" s="236"/>
      <c r="J190" s="40"/>
      <c r="K190" s="40"/>
      <c r="L190" s="44"/>
      <c r="M190" s="237"/>
      <c r="N190" s="238"/>
      <c r="O190" s="91"/>
      <c r="P190" s="91"/>
      <c r="Q190" s="91"/>
      <c r="R190" s="91"/>
      <c r="S190" s="91"/>
      <c r="T190" s="92"/>
      <c r="U190" s="38"/>
      <c r="V190" s="38"/>
      <c r="W190" s="38"/>
      <c r="X190" s="38"/>
      <c r="Y190" s="38"/>
      <c r="Z190" s="38"/>
      <c r="AA190" s="38"/>
      <c r="AB190" s="38"/>
      <c r="AC190" s="38"/>
      <c r="AD190" s="38"/>
      <c r="AE190" s="38"/>
      <c r="AT190" s="17" t="s">
        <v>260</v>
      </c>
      <c r="AU190" s="17" t="s">
        <v>84</v>
      </c>
    </row>
    <row r="191" s="2" customFormat="1">
      <c r="A191" s="38"/>
      <c r="B191" s="39"/>
      <c r="C191" s="40"/>
      <c r="D191" s="240" t="s">
        <v>274</v>
      </c>
      <c r="E191" s="40"/>
      <c r="F191" s="241" t="s">
        <v>3936</v>
      </c>
      <c r="G191" s="40"/>
      <c r="H191" s="40"/>
      <c r="I191" s="236"/>
      <c r="J191" s="40"/>
      <c r="K191" s="40"/>
      <c r="L191" s="44"/>
      <c r="M191" s="237"/>
      <c r="N191" s="238"/>
      <c r="O191" s="91"/>
      <c r="P191" s="91"/>
      <c r="Q191" s="91"/>
      <c r="R191" s="91"/>
      <c r="S191" s="91"/>
      <c r="T191" s="92"/>
      <c r="U191" s="38"/>
      <c r="V191" s="38"/>
      <c r="W191" s="38"/>
      <c r="X191" s="38"/>
      <c r="Y191" s="38"/>
      <c r="Z191" s="38"/>
      <c r="AA191" s="38"/>
      <c r="AB191" s="38"/>
      <c r="AC191" s="38"/>
      <c r="AD191" s="38"/>
      <c r="AE191" s="38"/>
      <c r="AT191" s="17" t="s">
        <v>274</v>
      </c>
      <c r="AU191" s="17" t="s">
        <v>84</v>
      </c>
    </row>
    <row r="192" s="13" customFormat="1">
      <c r="A192" s="13"/>
      <c r="B192" s="253"/>
      <c r="C192" s="254"/>
      <c r="D192" s="234" t="s">
        <v>276</v>
      </c>
      <c r="E192" s="255" t="s">
        <v>1</v>
      </c>
      <c r="F192" s="256" t="s">
        <v>3937</v>
      </c>
      <c r="G192" s="254"/>
      <c r="H192" s="255" t="s">
        <v>1</v>
      </c>
      <c r="I192" s="257"/>
      <c r="J192" s="254"/>
      <c r="K192" s="254"/>
      <c r="L192" s="258"/>
      <c r="M192" s="259"/>
      <c r="N192" s="260"/>
      <c r="O192" s="260"/>
      <c r="P192" s="260"/>
      <c r="Q192" s="260"/>
      <c r="R192" s="260"/>
      <c r="S192" s="260"/>
      <c r="T192" s="261"/>
      <c r="U192" s="13"/>
      <c r="V192" s="13"/>
      <c r="W192" s="13"/>
      <c r="X192" s="13"/>
      <c r="Y192" s="13"/>
      <c r="Z192" s="13"/>
      <c r="AA192" s="13"/>
      <c r="AB192" s="13"/>
      <c r="AC192" s="13"/>
      <c r="AD192" s="13"/>
      <c r="AE192" s="13"/>
      <c r="AT192" s="262" t="s">
        <v>276</v>
      </c>
      <c r="AU192" s="262" t="s">
        <v>84</v>
      </c>
      <c r="AV192" s="13" t="s">
        <v>84</v>
      </c>
      <c r="AW192" s="13" t="s">
        <v>32</v>
      </c>
      <c r="AX192" s="13" t="s">
        <v>76</v>
      </c>
      <c r="AY192" s="262" t="s">
        <v>251</v>
      </c>
    </row>
    <row r="193" s="12" customFormat="1">
      <c r="A193" s="12"/>
      <c r="B193" s="242"/>
      <c r="C193" s="243"/>
      <c r="D193" s="234" t="s">
        <v>276</v>
      </c>
      <c r="E193" s="244" t="s">
        <v>3925</v>
      </c>
      <c r="F193" s="245" t="s">
        <v>4642</v>
      </c>
      <c r="G193" s="243"/>
      <c r="H193" s="246">
        <v>324</v>
      </c>
      <c r="I193" s="247"/>
      <c r="J193" s="243"/>
      <c r="K193" s="243"/>
      <c r="L193" s="248"/>
      <c r="M193" s="249"/>
      <c r="N193" s="250"/>
      <c r="O193" s="250"/>
      <c r="P193" s="250"/>
      <c r="Q193" s="250"/>
      <c r="R193" s="250"/>
      <c r="S193" s="250"/>
      <c r="T193" s="251"/>
      <c r="U193" s="12"/>
      <c r="V193" s="12"/>
      <c r="W193" s="12"/>
      <c r="X193" s="12"/>
      <c r="Y193" s="12"/>
      <c r="Z193" s="12"/>
      <c r="AA193" s="12"/>
      <c r="AB193" s="12"/>
      <c r="AC193" s="12"/>
      <c r="AD193" s="12"/>
      <c r="AE193" s="12"/>
      <c r="AT193" s="252" t="s">
        <v>276</v>
      </c>
      <c r="AU193" s="252" t="s">
        <v>84</v>
      </c>
      <c r="AV193" s="12" t="s">
        <v>86</v>
      </c>
      <c r="AW193" s="12" t="s">
        <v>32</v>
      </c>
      <c r="AX193" s="12" t="s">
        <v>84</v>
      </c>
      <c r="AY193" s="252" t="s">
        <v>251</v>
      </c>
    </row>
    <row r="194" s="2" customFormat="1" ht="37.8" customHeight="1">
      <c r="A194" s="38"/>
      <c r="B194" s="39"/>
      <c r="C194" s="220" t="s">
        <v>331</v>
      </c>
      <c r="D194" s="220" t="s">
        <v>255</v>
      </c>
      <c r="E194" s="221" t="s">
        <v>1281</v>
      </c>
      <c r="F194" s="222" t="s">
        <v>1282</v>
      </c>
      <c r="G194" s="223" t="s">
        <v>3853</v>
      </c>
      <c r="H194" s="224">
        <v>3240</v>
      </c>
      <c r="I194" s="225"/>
      <c r="J194" s="226">
        <f>ROUND(I194*H194,2)</f>
        <v>0</v>
      </c>
      <c r="K194" s="227"/>
      <c r="L194" s="44"/>
      <c r="M194" s="228" t="s">
        <v>1</v>
      </c>
      <c r="N194" s="229" t="s">
        <v>41</v>
      </c>
      <c r="O194" s="91"/>
      <c r="P194" s="230">
        <f>O194*H194</f>
        <v>0</v>
      </c>
      <c r="Q194" s="230">
        <v>0</v>
      </c>
      <c r="R194" s="230">
        <f>Q194*H194</f>
        <v>0</v>
      </c>
      <c r="S194" s="230">
        <v>0</v>
      </c>
      <c r="T194" s="231">
        <f>S194*H194</f>
        <v>0</v>
      </c>
      <c r="U194" s="38"/>
      <c r="V194" s="38"/>
      <c r="W194" s="38"/>
      <c r="X194" s="38"/>
      <c r="Y194" s="38"/>
      <c r="Z194" s="38"/>
      <c r="AA194" s="38"/>
      <c r="AB194" s="38"/>
      <c r="AC194" s="38"/>
      <c r="AD194" s="38"/>
      <c r="AE194" s="38"/>
      <c r="AR194" s="232" t="s">
        <v>254</v>
      </c>
      <c r="AT194" s="232" t="s">
        <v>255</v>
      </c>
      <c r="AU194" s="232" t="s">
        <v>84</v>
      </c>
      <c r="AY194" s="17" t="s">
        <v>251</v>
      </c>
      <c r="BE194" s="233">
        <f>IF(N194="základní",J194,0)</f>
        <v>0</v>
      </c>
      <c r="BF194" s="233">
        <f>IF(N194="snížená",J194,0)</f>
        <v>0</v>
      </c>
      <c r="BG194" s="233">
        <f>IF(N194="zákl. přenesená",J194,0)</f>
        <v>0</v>
      </c>
      <c r="BH194" s="233">
        <f>IF(N194="sníž. přenesená",J194,0)</f>
        <v>0</v>
      </c>
      <c r="BI194" s="233">
        <f>IF(N194="nulová",J194,0)</f>
        <v>0</v>
      </c>
      <c r="BJ194" s="17" t="s">
        <v>84</v>
      </c>
      <c r="BK194" s="233">
        <f>ROUND(I194*H194,2)</f>
        <v>0</v>
      </c>
      <c r="BL194" s="17" t="s">
        <v>254</v>
      </c>
      <c r="BM194" s="232" t="s">
        <v>4643</v>
      </c>
    </row>
    <row r="195" s="2" customFormat="1">
      <c r="A195" s="38"/>
      <c r="B195" s="39"/>
      <c r="C195" s="40"/>
      <c r="D195" s="234" t="s">
        <v>260</v>
      </c>
      <c r="E195" s="40"/>
      <c r="F195" s="235" t="s">
        <v>1284</v>
      </c>
      <c r="G195" s="40"/>
      <c r="H195" s="40"/>
      <c r="I195" s="236"/>
      <c r="J195" s="40"/>
      <c r="K195" s="40"/>
      <c r="L195" s="44"/>
      <c r="M195" s="237"/>
      <c r="N195" s="238"/>
      <c r="O195" s="91"/>
      <c r="P195" s="91"/>
      <c r="Q195" s="91"/>
      <c r="R195" s="91"/>
      <c r="S195" s="91"/>
      <c r="T195" s="92"/>
      <c r="U195" s="38"/>
      <c r="V195" s="38"/>
      <c r="W195" s="38"/>
      <c r="X195" s="38"/>
      <c r="Y195" s="38"/>
      <c r="Z195" s="38"/>
      <c r="AA195" s="38"/>
      <c r="AB195" s="38"/>
      <c r="AC195" s="38"/>
      <c r="AD195" s="38"/>
      <c r="AE195" s="38"/>
      <c r="AT195" s="17" t="s">
        <v>260</v>
      </c>
      <c r="AU195" s="17" t="s">
        <v>84</v>
      </c>
    </row>
    <row r="196" s="2" customFormat="1">
      <c r="A196" s="38"/>
      <c r="B196" s="39"/>
      <c r="C196" s="40"/>
      <c r="D196" s="240" t="s">
        <v>274</v>
      </c>
      <c r="E196" s="40"/>
      <c r="F196" s="241" t="s">
        <v>3941</v>
      </c>
      <c r="G196" s="40"/>
      <c r="H196" s="40"/>
      <c r="I196" s="236"/>
      <c r="J196" s="40"/>
      <c r="K196" s="40"/>
      <c r="L196" s="44"/>
      <c r="M196" s="237"/>
      <c r="N196" s="238"/>
      <c r="O196" s="91"/>
      <c r="P196" s="91"/>
      <c r="Q196" s="91"/>
      <c r="R196" s="91"/>
      <c r="S196" s="91"/>
      <c r="T196" s="92"/>
      <c r="U196" s="38"/>
      <c r="V196" s="38"/>
      <c r="W196" s="38"/>
      <c r="X196" s="38"/>
      <c r="Y196" s="38"/>
      <c r="Z196" s="38"/>
      <c r="AA196" s="38"/>
      <c r="AB196" s="38"/>
      <c r="AC196" s="38"/>
      <c r="AD196" s="38"/>
      <c r="AE196" s="38"/>
      <c r="AT196" s="17" t="s">
        <v>274</v>
      </c>
      <c r="AU196" s="17" t="s">
        <v>84</v>
      </c>
    </row>
    <row r="197" s="13" customFormat="1">
      <c r="A197" s="13"/>
      <c r="B197" s="253"/>
      <c r="C197" s="254"/>
      <c r="D197" s="234" t="s">
        <v>276</v>
      </c>
      <c r="E197" s="255" t="s">
        <v>1</v>
      </c>
      <c r="F197" s="256" t="s">
        <v>3942</v>
      </c>
      <c r="G197" s="254"/>
      <c r="H197" s="255" t="s">
        <v>1</v>
      </c>
      <c r="I197" s="257"/>
      <c r="J197" s="254"/>
      <c r="K197" s="254"/>
      <c r="L197" s="258"/>
      <c r="M197" s="259"/>
      <c r="N197" s="260"/>
      <c r="O197" s="260"/>
      <c r="P197" s="260"/>
      <c r="Q197" s="260"/>
      <c r="R197" s="260"/>
      <c r="S197" s="260"/>
      <c r="T197" s="261"/>
      <c r="U197" s="13"/>
      <c r="V197" s="13"/>
      <c r="W197" s="13"/>
      <c r="X197" s="13"/>
      <c r="Y197" s="13"/>
      <c r="Z197" s="13"/>
      <c r="AA197" s="13"/>
      <c r="AB197" s="13"/>
      <c r="AC197" s="13"/>
      <c r="AD197" s="13"/>
      <c r="AE197" s="13"/>
      <c r="AT197" s="262" t="s">
        <v>276</v>
      </c>
      <c r="AU197" s="262" t="s">
        <v>84</v>
      </c>
      <c r="AV197" s="13" t="s">
        <v>84</v>
      </c>
      <c r="AW197" s="13" t="s">
        <v>32</v>
      </c>
      <c r="AX197" s="13" t="s">
        <v>76</v>
      </c>
      <c r="AY197" s="262" t="s">
        <v>251</v>
      </c>
    </row>
    <row r="198" s="12" customFormat="1">
      <c r="A198" s="12"/>
      <c r="B198" s="242"/>
      <c r="C198" s="243"/>
      <c r="D198" s="234" t="s">
        <v>276</v>
      </c>
      <c r="E198" s="244" t="s">
        <v>3933</v>
      </c>
      <c r="F198" s="245" t="s">
        <v>4644</v>
      </c>
      <c r="G198" s="243"/>
      <c r="H198" s="246">
        <v>3240</v>
      </c>
      <c r="I198" s="247"/>
      <c r="J198" s="243"/>
      <c r="K198" s="243"/>
      <c r="L198" s="248"/>
      <c r="M198" s="249"/>
      <c r="N198" s="250"/>
      <c r="O198" s="250"/>
      <c r="P198" s="250"/>
      <c r="Q198" s="250"/>
      <c r="R198" s="250"/>
      <c r="S198" s="250"/>
      <c r="T198" s="251"/>
      <c r="U198" s="12"/>
      <c r="V198" s="12"/>
      <c r="W198" s="12"/>
      <c r="X198" s="12"/>
      <c r="Y198" s="12"/>
      <c r="Z198" s="12"/>
      <c r="AA198" s="12"/>
      <c r="AB198" s="12"/>
      <c r="AC198" s="12"/>
      <c r="AD198" s="12"/>
      <c r="AE198" s="12"/>
      <c r="AT198" s="252" t="s">
        <v>276</v>
      </c>
      <c r="AU198" s="252" t="s">
        <v>84</v>
      </c>
      <c r="AV198" s="12" t="s">
        <v>86</v>
      </c>
      <c r="AW198" s="12" t="s">
        <v>32</v>
      </c>
      <c r="AX198" s="12" t="s">
        <v>84</v>
      </c>
      <c r="AY198" s="252" t="s">
        <v>251</v>
      </c>
    </row>
    <row r="199" s="2" customFormat="1" ht="24.15" customHeight="1">
      <c r="A199" s="38"/>
      <c r="B199" s="39"/>
      <c r="C199" s="220" t="s">
        <v>336</v>
      </c>
      <c r="D199" s="220" t="s">
        <v>255</v>
      </c>
      <c r="E199" s="221" t="s">
        <v>4645</v>
      </c>
      <c r="F199" s="222" t="s">
        <v>4646</v>
      </c>
      <c r="G199" s="223" t="s">
        <v>3853</v>
      </c>
      <c r="H199" s="224">
        <v>324</v>
      </c>
      <c r="I199" s="225"/>
      <c r="J199" s="226">
        <f>ROUND(I199*H199,2)</f>
        <v>0</v>
      </c>
      <c r="K199" s="227"/>
      <c r="L199" s="44"/>
      <c r="M199" s="228" t="s">
        <v>1</v>
      </c>
      <c r="N199" s="229" t="s">
        <v>41</v>
      </c>
      <c r="O199" s="91"/>
      <c r="P199" s="230">
        <f>O199*H199</f>
        <v>0</v>
      </c>
      <c r="Q199" s="230">
        <v>0</v>
      </c>
      <c r="R199" s="230">
        <f>Q199*H199</f>
        <v>0</v>
      </c>
      <c r="S199" s="230">
        <v>0</v>
      </c>
      <c r="T199" s="231">
        <f>S199*H199</f>
        <v>0</v>
      </c>
      <c r="U199" s="38"/>
      <c r="V199" s="38"/>
      <c r="W199" s="38"/>
      <c r="X199" s="38"/>
      <c r="Y199" s="38"/>
      <c r="Z199" s="38"/>
      <c r="AA199" s="38"/>
      <c r="AB199" s="38"/>
      <c r="AC199" s="38"/>
      <c r="AD199" s="38"/>
      <c r="AE199" s="38"/>
      <c r="AR199" s="232" t="s">
        <v>254</v>
      </c>
      <c r="AT199" s="232" t="s">
        <v>255</v>
      </c>
      <c r="AU199" s="232" t="s">
        <v>84</v>
      </c>
      <c r="AY199" s="17" t="s">
        <v>251</v>
      </c>
      <c r="BE199" s="233">
        <f>IF(N199="základní",J199,0)</f>
        <v>0</v>
      </c>
      <c r="BF199" s="233">
        <f>IF(N199="snížená",J199,0)</f>
        <v>0</v>
      </c>
      <c r="BG199" s="233">
        <f>IF(N199="zákl. přenesená",J199,0)</f>
        <v>0</v>
      </c>
      <c r="BH199" s="233">
        <f>IF(N199="sníž. přenesená",J199,0)</f>
        <v>0</v>
      </c>
      <c r="BI199" s="233">
        <f>IF(N199="nulová",J199,0)</f>
        <v>0</v>
      </c>
      <c r="BJ199" s="17" t="s">
        <v>84</v>
      </c>
      <c r="BK199" s="233">
        <f>ROUND(I199*H199,2)</f>
        <v>0</v>
      </c>
      <c r="BL199" s="17" t="s">
        <v>254</v>
      </c>
      <c r="BM199" s="232" t="s">
        <v>4647</v>
      </c>
    </row>
    <row r="200" s="2" customFormat="1">
      <c r="A200" s="38"/>
      <c r="B200" s="39"/>
      <c r="C200" s="40"/>
      <c r="D200" s="234" t="s">
        <v>260</v>
      </c>
      <c r="E200" s="40"/>
      <c r="F200" s="235" t="s">
        <v>4648</v>
      </c>
      <c r="G200" s="40"/>
      <c r="H200" s="40"/>
      <c r="I200" s="236"/>
      <c r="J200" s="40"/>
      <c r="K200" s="40"/>
      <c r="L200" s="44"/>
      <c r="M200" s="237"/>
      <c r="N200" s="238"/>
      <c r="O200" s="91"/>
      <c r="P200" s="91"/>
      <c r="Q200" s="91"/>
      <c r="R200" s="91"/>
      <c r="S200" s="91"/>
      <c r="T200" s="92"/>
      <c r="U200" s="38"/>
      <c r="V200" s="38"/>
      <c r="W200" s="38"/>
      <c r="X200" s="38"/>
      <c r="Y200" s="38"/>
      <c r="Z200" s="38"/>
      <c r="AA200" s="38"/>
      <c r="AB200" s="38"/>
      <c r="AC200" s="38"/>
      <c r="AD200" s="38"/>
      <c r="AE200" s="38"/>
      <c r="AT200" s="17" t="s">
        <v>260</v>
      </c>
      <c r="AU200" s="17" t="s">
        <v>84</v>
      </c>
    </row>
    <row r="201" s="2" customFormat="1">
      <c r="A201" s="38"/>
      <c r="B201" s="39"/>
      <c r="C201" s="40"/>
      <c r="D201" s="240" t="s">
        <v>274</v>
      </c>
      <c r="E201" s="40"/>
      <c r="F201" s="241" t="s">
        <v>4649</v>
      </c>
      <c r="G201" s="40"/>
      <c r="H201" s="40"/>
      <c r="I201" s="236"/>
      <c r="J201" s="40"/>
      <c r="K201" s="40"/>
      <c r="L201" s="44"/>
      <c r="M201" s="237"/>
      <c r="N201" s="238"/>
      <c r="O201" s="91"/>
      <c r="P201" s="91"/>
      <c r="Q201" s="91"/>
      <c r="R201" s="91"/>
      <c r="S201" s="91"/>
      <c r="T201" s="92"/>
      <c r="U201" s="38"/>
      <c r="V201" s="38"/>
      <c r="W201" s="38"/>
      <c r="X201" s="38"/>
      <c r="Y201" s="38"/>
      <c r="Z201" s="38"/>
      <c r="AA201" s="38"/>
      <c r="AB201" s="38"/>
      <c r="AC201" s="38"/>
      <c r="AD201" s="38"/>
      <c r="AE201" s="38"/>
      <c r="AT201" s="17" t="s">
        <v>274</v>
      </c>
      <c r="AU201" s="17" t="s">
        <v>84</v>
      </c>
    </row>
    <row r="202" s="2" customFormat="1">
      <c r="A202" s="38"/>
      <c r="B202" s="39"/>
      <c r="C202" s="40"/>
      <c r="D202" s="234" t="s">
        <v>262</v>
      </c>
      <c r="E202" s="40"/>
      <c r="F202" s="239" t="s">
        <v>3947</v>
      </c>
      <c r="G202" s="40"/>
      <c r="H202" s="40"/>
      <c r="I202" s="236"/>
      <c r="J202" s="40"/>
      <c r="K202" s="40"/>
      <c r="L202" s="44"/>
      <c r="M202" s="237"/>
      <c r="N202" s="238"/>
      <c r="O202" s="91"/>
      <c r="P202" s="91"/>
      <c r="Q202" s="91"/>
      <c r="R202" s="91"/>
      <c r="S202" s="91"/>
      <c r="T202" s="92"/>
      <c r="U202" s="38"/>
      <c r="V202" s="38"/>
      <c r="W202" s="38"/>
      <c r="X202" s="38"/>
      <c r="Y202" s="38"/>
      <c r="Z202" s="38"/>
      <c r="AA202" s="38"/>
      <c r="AB202" s="38"/>
      <c r="AC202" s="38"/>
      <c r="AD202" s="38"/>
      <c r="AE202" s="38"/>
      <c r="AT202" s="17" t="s">
        <v>262</v>
      </c>
      <c r="AU202" s="17" t="s">
        <v>84</v>
      </c>
    </row>
    <row r="203" s="12" customFormat="1">
      <c r="A203" s="12"/>
      <c r="B203" s="242"/>
      <c r="C203" s="243"/>
      <c r="D203" s="234" t="s">
        <v>276</v>
      </c>
      <c r="E203" s="244" t="s">
        <v>3938</v>
      </c>
      <c r="F203" s="245" t="s">
        <v>4642</v>
      </c>
      <c r="G203" s="243"/>
      <c r="H203" s="246">
        <v>324</v>
      </c>
      <c r="I203" s="247"/>
      <c r="J203" s="243"/>
      <c r="K203" s="243"/>
      <c r="L203" s="248"/>
      <c r="M203" s="249"/>
      <c r="N203" s="250"/>
      <c r="O203" s="250"/>
      <c r="P203" s="250"/>
      <c r="Q203" s="250"/>
      <c r="R203" s="250"/>
      <c r="S203" s="250"/>
      <c r="T203" s="251"/>
      <c r="U203" s="12"/>
      <c r="V203" s="12"/>
      <c r="W203" s="12"/>
      <c r="X203" s="12"/>
      <c r="Y203" s="12"/>
      <c r="Z203" s="12"/>
      <c r="AA203" s="12"/>
      <c r="AB203" s="12"/>
      <c r="AC203" s="12"/>
      <c r="AD203" s="12"/>
      <c r="AE203" s="12"/>
      <c r="AT203" s="252" t="s">
        <v>276</v>
      </c>
      <c r="AU203" s="252" t="s">
        <v>84</v>
      </c>
      <c r="AV203" s="12" t="s">
        <v>86</v>
      </c>
      <c r="AW203" s="12" t="s">
        <v>32</v>
      </c>
      <c r="AX203" s="12" t="s">
        <v>84</v>
      </c>
      <c r="AY203" s="252" t="s">
        <v>251</v>
      </c>
    </row>
    <row r="204" s="2" customFormat="1" ht="33" customHeight="1">
      <c r="A204" s="38"/>
      <c r="B204" s="39"/>
      <c r="C204" s="220" t="s">
        <v>342</v>
      </c>
      <c r="D204" s="220" t="s">
        <v>255</v>
      </c>
      <c r="E204" s="221" t="s">
        <v>679</v>
      </c>
      <c r="F204" s="222" t="s">
        <v>680</v>
      </c>
      <c r="G204" s="223" t="s">
        <v>3949</v>
      </c>
      <c r="H204" s="224">
        <v>518.39999999999998</v>
      </c>
      <c r="I204" s="225"/>
      <c r="J204" s="226">
        <f>ROUND(I204*H204,2)</f>
        <v>0</v>
      </c>
      <c r="K204" s="227"/>
      <c r="L204" s="44"/>
      <c r="M204" s="228" t="s">
        <v>1</v>
      </c>
      <c r="N204" s="229" t="s">
        <v>41</v>
      </c>
      <c r="O204" s="91"/>
      <c r="P204" s="230">
        <f>O204*H204</f>
        <v>0</v>
      </c>
      <c r="Q204" s="230">
        <v>0</v>
      </c>
      <c r="R204" s="230">
        <f>Q204*H204</f>
        <v>0</v>
      </c>
      <c r="S204" s="230">
        <v>0</v>
      </c>
      <c r="T204" s="231">
        <f>S204*H204</f>
        <v>0</v>
      </c>
      <c r="U204" s="38"/>
      <c r="V204" s="38"/>
      <c r="W204" s="38"/>
      <c r="X204" s="38"/>
      <c r="Y204" s="38"/>
      <c r="Z204" s="38"/>
      <c r="AA204" s="38"/>
      <c r="AB204" s="38"/>
      <c r="AC204" s="38"/>
      <c r="AD204" s="38"/>
      <c r="AE204" s="38"/>
      <c r="AR204" s="232" t="s">
        <v>254</v>
      </c>
      <c r="AT204" s="232" t="s">
        <v>255</v>
      </c>
      <c r="AU204" s="232" t="s">
        <v>84</v>
      </c>
      <c r="AY204" s="17" t="s">
        <v>251</v>
      </c>
      <c r="BE204" s="233">
        <f>IF(N204="základní",J204,0)</f>
        <v>0</v>
      </c>
      <c r="BF204" s="233">
        <f>IF(N204="snížená",J204,0)</f>
        <v>0</v>
      </c>
      <c r="BG204" s="233">
        <f>IF(N204="zákl. přenesená",J204,0)</f>
        <v>0</v>
      </c>
      <c r="BH204" s="233">
        <f>IF(N204="sníž. přenesená",J204,0)</f>
        <v>0</v>
      </c>
      <c r="BI204" s="233">
        <f>IF(N204="nulová",J204,0)</f>
        <v>0</v>
      </c>
      <c r="BJ204" s="17" t="s">
        <v>84</v>
      </c>
      <c r="BK204" s="233">
        <f>ROUND(I204*H204,2)</f>
        <v>0</v>
      </c>
      <c r="BL204" s="17" t="s">
        <v>254</v>
      </c>
      <c r="BM204" s="232" t="s">
        <v>4650</v>
      </c>
    </row>
    <row r="205" s="2" customFormat="1">
      <c r="A205" s="38"/>
      <c r="B205" s="39"/>
      <c r="C205" s="40"/>
      <c r="D205" s="234" t="s">
        <v>260</v>
      </c>
      <c r="E205" s="40"/>
      <c r="F205" s="235" t="s">
        <v>683</v>
      </c>
      <c r="G205" s="40"/>
      <c r="H205" s="40"/>
      <c r="I205" s="236"/>
      <c r="J205" s="40"/>
      <c r="K205" s="40"/>
      <c r="L205" s="44"/>
      <c r="M205" s="237"/>
      <c r="N205" s="238"/>
      <c r="O205" s="91"/>
      <c r="P205" s="91"/>
      <c r="Q205" s="91"/>
      <c r="R205" s="91"/>
      <c r="S205" s="91"/>
      <c r="T205" s="92"/>
      <c r="U205" s="38"/>
      <c r="V205" s="38"/>
      <c r="W205" s="38"/>
      <c r="X205" s="38"/>
      <c r="Y205" s="38"/>
      <c r="Z205" s="38"/>
      <c r="AA205" s="38"/>
      <c r="AB205" s="38"/>
      <c r="AC205" s="38"/>
      <c r="AD205" s="38"/>
      <c r="AE205" s="38"/>
      <c r="AT205" s="17" t="s">
        <v>260</v>
      </c>
      <c r="AU205" s="17" t="s">
        <v>84</v>
      </c>
    </row>
    <row r="206" s="2" customFormat="1">
      <c r="A206" s="38"/>
      <c r="B206" s="39"/>
      <c r="C206" s="40"/>
      <c r="D206" s="240" t="s">
        <v>274</v>
      </c>
      <c r="E206" s="40"/>
      <c r="F206" s="241" t="s">
        <v>3951</v>
      </c>
      <c r="G206" s="40"/>
      <c r="H206" s="40"/>
      <c r="I206" s="236"/>
      <c r="J206" s="40"/>
      <c r="K206" s="40"/>
      <c r="L206" s="44"/>
      <c r="M206" s="237"/>
      <c r="N206" s="238"/>
      <c r="O206" s="91"/>
      <c r="P206" s="91"/>
      <c r="Q206" s="91"/>
      <c r="R206" s="91"/>
      <c r="S206" s="91"/>
      <c r="T206" s="92"/>
      <c r="U206" s="38"/>
      <c r="V206" s="38"/>
      <c r="W206" s="38"/>
      <c r="X206" s="38"/>
      <c r="Y206" s="38"/>
      <c r="Z206" s="38"/>
      <c r="AA206" s="38"/>
      <c r="AB206" s="38"/>
      <c r="AC206" s="38"/>
      <c r="AD206" s="38"/>
      <c r="AE206" s="38"/>
      <c r="AT206" s="17" t="s">
        <v>274</v>
      </c>
      <c r="AU206" s="17" t="s">
        <v>84</v>
      </c>
    </row>
    <row r="207" s="13" customFormat="1">
      <c r="A207" s="13"/>
      <c r="B207" s="253"/>
      <c r="C207" s="254"/>
      <c r="D207" s="234" t="s">
        <v>276</v>
      </c>
      <c r="E207" s="255" t="s">
        <v>1</v>
      </c>
      <c r="F207" s="256" t="s">
        <v>3952</v>
      </c>
      <c r="G207" s="254"/>
      <c r="H207" s="255" t="s">
        <v>1</v>
      </c>
      <c r="I207" s="257"/>
      <c r="J207" s="254"/>
      <c r="K207" s="254"/>
      <c r="L207" s="258"/>
      <c r="M207" s="259"/>
      <c r="N207" s="260"/>
      <c r="O207" s="260"/>
      <c r="P207" s="260"/>
      <c r="Q207" s="260"/>
      <c r="R207" s="260"/>
      <c r="S207" s="260"/>
      <c r="T207" s="261"/>
      <c r="U207" s="13"/>
      <c r="V207" s="13"/>
      <c r="W207" s="13"/>
      <c r="X207" s="13"/>
      <c r="Y207" s="13"/>
      <c r="Z207" s="13"/>
      <c r="AA207" s="13"/>
      <c r="AB207" s="13"/>
      <c r="AC207" s="13"/>
      <c r="AD207" s="13"/>
      <c r="AE207" s="13"/>
      <c r="AT207" s="262" t="s">
        <v>276</v>
      </c>
      <c r="AU207" s="262" t="s">
        <v>84</v>
      </c>
      <c r="AV207" s="13" t="s">
        <v>84</v>
      </c>
      <c r="AW207" s="13" t="s">
        <v>32</v>
      </c>
      <c r="AX207" s="13" t="s">
        <v>76</v>
      </c>
      <c r="AY207" s="262" t="s">
        <v>251</v>
      </c>
    </row>
    <row r="208" s="12" customFormat="1">
      <c r="A208" s="12"/>
      <c r="B208" s="242"/>
      <c r="C208" s="243"/>
      <c r="D208" s="234" t="s">
        <v>276</v>
      </c>
      <c r="E208" s="244" t="s">
        <v>3943</v>
      </c>
      <c r="F208" s="245" t="s">
        <v>4651</v>
      </c>
      <c r="G208" s="243"/>
      <c r="H208" s="246">
        <v>518.39999999999998</v>
      </c>
      <c r="I208" s="247"/>
      <c r="J208" s="243"/>
      <c r="K208" s="243"/>
      <c r="L208" s="248"/>
      <c r="M208" s="249"/>
      <c r="N208" s="250"/>
      <c r="O208" s="250"/>
      <c r="P208" s="250"/>
      <c r="Q208" s="250"/>
      <c r="R208" s="250"/>
      <c r="S208" s="250"/>
      <c r="T208" s="251"/>
      <c r="U208" s="12"/>
      <c r="V208" s="12"/>
      <c r="W208" s="12"/>
      <c r="X208" s="12"/>
      <c r="Y208" s="12"/>
      <c r="Z208" s="12"/>
      <c r="AA208" s="12"/>
      <c r="AB208" s="12"/>
      <c r="AC208" s="12"/>
      <c r="AD208" s="12"/>
      <c r="AE208" s="12"/>
      <c r="AT208" s="252" t="s">
        <v>276</v>
      </c>
      <c r="AU208" s="252" t="s">
        <v>84</v>
      </c>
      <c r="AV208" s="12" t="s">
        <v>86</v>
      </c>
      <c r="AW208" s="12" t="s">
        <v>32</v>
      </c>
      <c r="AX208" s="12" t="s">
        <v>84</v>
      </c>
      <c r="AY208" s="252" t="s">
        <v>251</v>
      </c>
    </row>
    <row r="209" s="2" customFormat="1" ht="16.5" customHeight="1">
      <c r="A209" s="38"/>
      <c r="B209" s="39"/>
      <c r="C209" s="220" t="s">
        <v>350</v>
      </c>
      <c r="D209" s="220" t="s">
        <v>255</v>
      </c>
      <c r="E209" s="221" t="s">
        <v>610</v>
      </c>
      <c r="F209" s="222" t="s">
        <v>611</v>
      </c>
      <c r="G209" s="223" t="s">
        <v>3853</v>
      </c>
      <c r="H209" s="224">
        <v>324</v>
      </c>
      <c r="I209" s="225"/>
      <c r="J209" s="226">
        <f>ROUND(I209*H209,2)</f>
        <v>0</v>
      </c>
      <c r="K209" s="227"/>
      <c r="L209" s="44"/>
      <c r="M209" s="228" t="s">
        <v>1</v>
      </c>
      <c r="N209" s="229" t="s">
        <v>41</v>
      </c>
      <c r="O209" s="91"/>
      <c r="P209" s="230">
        <f>O209*H209</f>
        <v>0</v>
      </c>
      <c r="Q209" s="230">
        <v>0</v>
      </c>
      <c r="R209" s="230">
        <f>Q209*H209</f>
        <v>0</v>
      </c>
      <c r="S209" s="230">
        <v>0</v>
      </c>
      <c r="T209" s="231">
        <f>S209*H209</f>
        <v>0</v>
      </c>
      <c r="U209" s="38"/>
      <c r="V209" s="38"/>
      <c r="W209" s="38"/>
      <c r="X209" s="38"/>
      <c r="Y209" s="38"/>
      <c r="Z209" s="38"/>
      <c r="AA209" s="38"/>
      <c r="AB209" s="38"/>
      <c r="AC209" s="38"/>
      <c r="AD209" s="38"/>
      <c r="AE209" s="38"/>
      <c r="AR209" s="232" t="s">
        <v>254</v>
      </c>
      <c r="AT209" s="232" t="s">
        <v>255</v>
      </c>
      <c r="AU209" s="232" t="s">
        <v>84</v>
      </c>
      <c r="AY209" s="17" t="s">
        <v>251</v>
      </c>
      <c r="BE209" s="233">
        <f>IF(N209="základní",J209,0)</f>
        <v>0</v>
      </c>
      <c r="BF209" s="233">
        <f>IF(N209="snížená",J209,0)</f>
        <v>0</v>
      </c>
      <c r="BG209" s="233">
        <f>IF(N209="zákl. přenesená",J209,0)</f>
        <v>0</v>
      </c>
      <c r="BH209" s="233">
        <f>IF(N209="sníž. přenesená",J209,0)</f>
        <v>0</v>
      </c>
      <c r="BI209" s="233">
        <f>IF(N209="nulová",J209,0)</f>
        <v>0</v>
      </c>
      <c r="BJ209" s="17" t="s">
        <v>84</v>
      </c>
      <c r="BK209" s="233">
        <f>ROUND(I209*H209,2)</f>
        <v>0</v>
      </c>
      <c r="BL209" s="17" t="s">
        <v>254</v>
      </c>
      <c r="BM209" s="232" t="s">
        <v>4652</v>
      </c>
    </row>
    <row r="210" s="2" customFormat="1">
      <c r="A210" s="38"/>
      <c r="B210" s="39"/>
      <c r="C210" s="40"/>
      <c r="D210" s="234" t="s">
        <v>260</v>
      </c>
      <c r="E210" s="40"/>
      <c r="F210" s="235" t="s">
        <v>613</v>
      </c>
      <c r="G210" s="40"/>
      <c r="H210" s="40"/>
      <c r="I210" s="236"/>
      <c r="J210" s="40"/>
      <c r="K210" s="40"/>
      <c r="L210" s="44"/>
      <c r="M210" s="237"/>
      <c r="N210" s="238"/>
      <c r="O210" s="91"/>
      <c r="P210" s="91"/>
      <c r="Q210" s="91"/>
      <c r="R210" s="91"/>
      <c r="S210" s="91"/>
      <c r="T210" s="92"/>
      <c r="U210" s="38"/>
      <c r="V210" s="38"/>
      <c r="W210" s="38"/>
      <c r="X210" s="38"/>
      <c r="Y210" s="38"/>
      <c r="Z210" s="38"/>
      <c r="AA210" s="38"/>
      <c r="AB210" s="38"/>
      <c r="AC210" s="38"/>
      <c r="AD210" s="38"/>
      <c r="AE210" s="38"/>
      <c r="AT210" s="17" t="s">
        <v>260</v>
      </c>
      <c r="AU210" s="17" t="s">
        <v>84</v>
      </c>
    </row>
    <row r="211" s="2" customFormat="1">
      <c r="A211" s="38"/>
      <c r="B211" s="39"/>
      <c r="C211" s="40"/>
      <c r="D211" s="240" t="s">
        <v>274</v>
      </c>
      <c r="E211" s="40"/>
      <c r="F211" s="241" t="s">
        <v>3956</v>
      </c>
      <c r="G211" s="40"/>
      <c r="H211" s="40"/>
      <c r="I211" s="236"/>
      <c r="J211" s="40"/>
      <c r="K211" s="40"/>
      <c r="L211" s="44"/>
      <c r="M211" s="237"/>
      <c r="N211" s="238"/>
      <c r="O211" s="91"/>
      <c r="P211" s="91"/>
      <c r="Q211" s="91"/>
      <c r="R211" s="91"/>
      <c r="S211" s="91"/>
      <c r="T211" s="92"/>
      <c r="U211" s="38"/>
      <c r="V211" s="38"/>
      <c r="W211" s="38"/>
      <c r="X211" s="38"/>
      <c r="Y211" s="38"/>
      <c r="Z211" s="38"/>
      <c r="AA211" s="38"/>
      <c r="AB211" s="38"/>
      <c r="AC211" s="38"/>
      <c r="AD211" s="38"/>
      <c r="AE211" s="38"/>
      <c r="AT211" s="17" t="s">
        <v>274</v>
      </c>
      <c r="AU211" s="17" t="s">
        <v>84</v>
      </c>
    </row>
    <row r="212" s="13" customFormat="1">
      <c r="A212" s="13"/>
      <c r="B212" s="253"/>
      <c r="C212" s="254"/>
      <c r="D212" s="234" t="s">
        <v>276</v>
      </c>
      <c r="E212" s="255" t="s">
        <v>1</v>
      </c>
      <c r="F212" s="256" t="s">
        <v>3937</v>
      </c>
      <c r="G212" s="254"/>
      <c r="H212" s="255" t="s">
        <v>1</v>
      </c>
      <c r="I212" s="257"/>
      <c r="J212" s="254"/>
      <c r="K212" s="254"/>
      <c r="L212" s="258"/>
      <c r="M212" s="259"/>
      <c r="N212" s="260"/>
      <c r="O212" s="260"/>
      <c r="P212" s="260"/>
      <c r="Q212" s="260"/>
      <c r="R212" s="260"/>
      <c r="S212" s="260"/>
      <c r="T212" s="261"/>
      <c r="U212" s="13"/>
      <c r="V212" s="13"/>
      <c r="W212" s="13"/>
      <c r="X212" s="13"/>
      <c r="Y212" s="13"/>
      <c r="Z212" s="13"/>
      <c r="AA212" s="13"/>
      <c r="AB212" s="13"/>
      <c r="AC212" s="13"/>
      <c r="AD212" s="13"/>
      <c r="AE212" s="13"/>
      <c r="AT212" s="262" t="s">
        <v>276</v>
      </c>
      <c r="AU212" s="262" t="s">
        <v>84</v>
      </c>
      <c r="AV212" s="13" t="s">
        <v>84</v>
      </c>
      <c r="AW212" s="13" t="s">
        <v>32</v>
      </c>
      <c r="AX212" s="13" t="s">
        <v>76</v>
      </c>
      <c r="AY212" s="262" t="s">
        <v>251</v>
      </c>
    </row>
    <row r="213" s="12" customFormat="1">
      <c r="A213" s="12"/>
      <c r="B213" s="242"/>
      <c r="C213" s="243"/>
      <c r="D213" s="234" t="s">
        <v>276</v>
      </c>
      <c r="E213" s="244" t="s">
        <v>3948</v>
      </c>
      <c r="F213" s="245" t="s">
        <v>4642</v>
      </c>
      <c r="G213" s="243"/>
      <c r="H213" s="246">
        <v>324</v>
      </c>
      <c r="I213" s="247"/>
      <c r="J213" s="243"/>
      <c r="K213" s="243"/>
      <c r="L213" s="248"/>
      <c r="M213" s="249"/>
      <c r="N213" s="250"/>
      <c r="O213" s="250"/>
      <c r="P213" s="250"/>
      <c r="Q213" s="250"/>
      <c r="R213" s="250"/>
      <c r="S213" s="250"/>
      <c r="T213" s="251"/>
      <c r="U213" s="12"/>
      <c r="V213" s="12"/>
      <c r="W213" s="12"/>
      <c r="X213" s="12"/>
      <c r="Y213" s="12"/>
      <c r="Z213" s="12"/>
      <c r="AA213" s="12"/>
      <c r="AB213" s="12"/>
      <c r="AC213" s="12"/>
      <c r="AD213" s="12"/>
      <c r="AE213" s="12"/>
      <c r="AT213" s="252" t="s">
        <v>276</v>
      </c>
      <c r="AU213" s="252" t="s">
        <v>84</v>
      </c>
      <c r="AV213" s="12" t="s">
        <v>86</v>
      </c>
      <c r="AW213" s="12" t="s">
        <v>32</v>
      </c>
      <c r="AX213" s="12" t="s">
        <v>84</v>
      </c>
      <c r="AY213" s="252" t="s">
        <v>251</v>
      </c>
    </row>
    <row r="214" s="2" customFormat="1" ht="24.15" customHeight="1">
      <c r="A214" s="38"/>
      <c r="B214" s="39"/>
      <c r="C214" s="220" t="s">
        <v>357</v>
      </c>
      <c r="D214" s="220" t="s">
        <v>255</v>
      </c>
      <c r="E214" s="221" t="s">
        <v>3958</v>
      </c>
      <c r="F214" s="222" t="s">
        <v>1366</v>
      </c>
      <c r="G214" s="223" t="s">
        <v>3853</v>
      </c>
      <c r="H214" s="224">
        <v>191.75999999999999</v>
      </c>
      <c r="I214" s="225"/>
      <c r="J214" s="226">
        <f>ROUND(I214*H214,2)</f>
        <v>0</v>
      </c>
      <c r="K214" s="227"/>
      <c r="L214" s="44"/>
      <c r="M214" s="228" t="s">
        <v>1</v>
      </c>
      <c r="N214" s="229" t="s">
        <v>41</v>
      </c>
      <c r="O214" s="91"/>
      <c r="P214" s="230">
        <f>O214*H214</f>
        <v>0</v>
      </c>
      <c r="Q214" s="230">
        <v>0</v>
      </c>
      <c r="R214" s="230">
        <f>Q214*H214</f>
        <v>0</v>
      </c>
      <c r="S214" s="230">
        <v>0</v>
      </c>
      <c r="T214" s="231">
        <f>S214*H214</f>
        <v>0</v>
      </c>
      <c r="U214" s="38"/>
      <c r="V214" s="38"/>
      <c r="W214" s="38"/>
      <c r="X214" s="38"/>
      <c r="Y214" s="38"/>
      <c r="Z214" s="38"/>
      <c r="AA214" s="38"/>
      <c r="AB214" s="38"/>
      <c r="AC214" s="38"/>
      <c r="AD214" s="38"/>
      <c r="AE214" s="38"/>
      <c r="AR214" s="232" t="s">
        <v>254</v>
      </c>
      <c r="AT214" s="232" t="s">
        <v>255</v>
      </c>
      <c r="AU214" s="232" t="s">
        <v>84</v>
      </c>
      <c r="AY214" s="17" t="s">
        <v>251</v>
      </c>
      <c r="BE214" s="233">
        <f>IF(N214="základní",J214,0)</f>
        <v>0</v>
      </c>
      <c r="BF214" s="233">
        <f>IF(N214="snížená",J214,0)</f>
        <v>0</v>
      </c>
      <c r="BG214" s="233">
        <f>IF(N214="zákl. přenesená",J214,0)</f>
        <v>0</v>
      </c>
      <c r="BH214" s="233">
        <f>IF(N214="sníž. přenesená",J214,0)</f>
        <v>0</v>
      </c>
      <c r="BI214" s="233">
        <f>IF(N214="nulová",J214,0)</f>
        <v>0</v>
      </c>
      <c r="BJ214" s="17" t="s">
        <v>84</v>
      </c>
      <c r="BK214" s="233">
        <f>ROUND(I214*H214,2)</f>
        <v>0</v>
      </c>
      <c r="BL214" s="17" t="s">
        <v>254</v>
      </c>
      <c r="BM214" s="232" t="s">
        <v>4653</v>
      </c>
    </row>
    <row r="215" s="2" customFormat="1">
      <c r="A215" s="38"/>
      <c r="B215" s="39"/>
      <c r="C215" s="40"/>
      <c r="D215" s="234" t="s">
        <v>260</v>
      </c>
      <c r="E215" s="40"/>
      <c r="F215" s="235" t="s">
        <v>1368</v>
      </c>
      <c r="G215" s="40"/>
      <c r="H215" s="40"/>
      <c r="I215" s="236"/>
      <c r="J215" s="40"/>
      <c r="K215" s="40"/>
      <c r="L215" s="44"/>
      <c r="M215" s="237"/>
      <c r="N215" s="238"/>
      <c r="O215" s="91"/>
      <c r="P215" s="91"/>
      <c r="Q215" s="91"/>
      <c r="R215" s="91"/>
      <c r="S215" s="91"/>
      <c r="T215" s="92"/>
      <c r="U215" s="38"/>
      <c r="V215" s="38"/>
      <c r="W215" s="38"/>
      <c r="X215" s="38"/>
      <c r="Y215" s="38"/>
      <c r="Z215" s="38"/>
      <c r="AA215" s="38"/>
      <c r="AB215" s="38"/>
      <c r="AC215" s="38"/>
      <c r="AD215" s="38"/>
      <c r="AE215" s="38"/>
      <c r="AT215" s="17" t="s">
        <v>260</v>
      </c>
      <c r="AU215" s="17" t="s">
        <v>84</v>
      </c>
    </row>
    <row r="216" s="2" customFormat="1">
      <c r="A216" s="38"/>
      <c r="B216" s="39"/>
      <c r="C216" s="40"/>
      <c r="D216" s="240" t="s">
        <v>274</v>
      </c>
      <c r="E216" s="40"/>
      <c r="F216" s="241" t="s">
        <v>3960</v>
      </c>
      <c r="G216" s="40"/>
      <c r="H216" s="40"/>
      <c r="I216" s="236"/>
      <c r="J216" s="40"/>
      <c r="K216" s="40"/>
      <c r="L216" s="44"/>
      <c r="M216" s="237"/>
      <c r="N216" s="238"/>
      <c r="O216" s="91"/>
      <c r="P216" s="91"/>
      <c r="Q216" s="91"/>
      <c r="R216" s="91"/>
      <c r="S216" s="91"/>
      <c r="T216" s="92"/>
      <c r="U216" s="38"/>
      <c r="V216" s="38"/>
      <c r="W216" s="38"/>
      <c r="X216" s="38"/>
      <c r="Y216" s="38"/>
      <c r="Z216" s="38"/>
      <c r="AA216" s="38"/>
      <c r="AB216" s="38"/>
      <c r="AC216" s="38"/>
      <c r="AD216" s="38"/>
      <c r="AE216" s="38"/>
      <c r="AT216" s="17" t="s">
        <v>274</v>
      </c>
      <c r="AU216" s="17" t="s">
        <v>84</v>
      </c>
    </row>
    <row r="217" s="2" customFormat="1">
      <c r="A217" s="38"/>
      <c r="B217" s="39"/>
      <c r="C217" s="40"/>
      <c r="D217" s="234" t="s">
        <v>262</v>
      </c>
      <c r="E217" s="40"/>
      <c r="F217" s="239" t="s">
        <v>4654</v>
      </c>
      <c r="G217" s="40"/>
      <c r="H217" s="40"/>
      <c r="I217" s="236"/>
      <c r="J217" s="40"/>
      <c r="K217" s="40"/>
      <c r="L217" s="44"/>
      <c r="M217" s="237"/>
      <c r="N217" s="238"/>
      <c r="O217" s="91"/>
      <c r="P217" s="91"/>
      <c r="Q217" s="91"/>
      <c r="R217" s="91"/>
      <c r="S217" s="91"/>
      <c r="T217" s="92"/>
      <c r="U217" s="38"/>
      <c r="V217" s="38"/>
      <c r="W217" s="38"/>
      <c r="X217" s="38"/>
      <c r="Y217" s="38"/>
      <c r="Z217" s="38"/>
      <c r="AA217" s="38"/>
      <c r="AB217" s="38"/>
      <c r="AC217" s="38"/>
      <c r="AD217" s="38"/>
      <c r="AE217" s="38"/>
      <c r="AT217" s="17" t="s">
        <v>262</v>
      </c>
      <c r="AU217" s="17" t="s">
        <v>84</v>
      </c>
    </row>
    <row r="218" s="13" customFormat="1">
      <c r="A218" s="13"/>
      <c r="B218" s="253"/>
      <c r="C218" s="254"/>
      <c r="D218" s="234" t="s">
        <v>276</v>
      </c>
      <c r="E218" s="255" t="s">
        <v>1</v>
      </c>
      <c r="F218" s="256" t="s">
        <v>4655</v>
      </c>
      <c r="G218" s="254"/>
      <c r="H218" s="255" t="s">
        <v>1</v>
      </c>
      <c r="I218" s="257"/>
      <c r="J218" s="254"/>
      <c r="K218" s="254"/>
      <c r="L218" s="258"/>
      <c r="M218" s="259"/>
      <c r="N218" s="260"/>
      <c r="O218" s="260"/>
      <c r="P218" s="260"/>
      <c r="Q218" s="260"/>
      <c r="R218" s="260"/>
      <c r="S218" s="260"/>
      <c r="T218" s="261"/>
      <c r="U218" s="13"/>
      <c r="V218" s="13"/>
      <c r="W218" s="13"/>
      <c r="X218" s="13"/>
      <c r="Y218" s="13"/>
      <c r="Z218" s="13"/>
      <c r="AA218" s="13"/>
      <c r="AB218" s="13"/>
      <c r="AC218" s="13"/>
      <c r="AD218" s="13"/>
      <c r="AE218" s="13"/>
      <c r="AT218" s="262" t="s">
        <v>276</v>
      </c>
      <c r="AU218" s="262" t="s">
        <v>84</v>
      </c>
      <c r="AV218" s="13" t="s">
        <v>84</v>
      </c>
      <c r="AW218" s="13" t="s">
        <v>32</v>
      </c>
      <c r="AX218" s="13" t="s">
        <v>76</v>
      </c>
      <c r="AY218" s="262" t="s">
        <v>251</v>
      </c>
    </row>
    <row r="219" s="12" customFormat="1">
      <c r="A219" s="12"/>
      <c r="B219" s="242"/>
      <c r="C219" s="243"/>
      <c r="D219" s="234" t="s">
        <v>276</v>
      </c>
      <c r="E219" s="244" t="s">
        <v>3953</v>
      </c>
      <c r="F219" s="245" t="s">
        <v>4656</v>
      </c>
      <c r="G219" s="243"/>
      <c r="H219" s="246">
        <v>171.36000000000001</v>
      </c>
      <c r="I219" s="247"/>
      <c r="J219" s="243"/>
      <c r="K219" s="243"/>
      <c r="L219" s="248"/>
      <c r="M219" s="249"/>
      <c r="N219" s="250"/>
      <c r="O219" s="250"/>
      <c r="P219" s="250"/>
      <c r="Q219" s="250"/>
      <c r="R219" s="250"/>
      <c r="S219" s="250"/>
      <c r="T219" s="251"/>
      <c r="U219" s="12"/>
      <c r="V219" s="12"/>
      <c r="W219" s="12"/>
      <c r="X219" s="12"/>
      <c r="Y219" s="12"/>
      <c r="Z219" s="12"/>
      <c r="AA219" s="12"/>
      <c r="AB219" s="12"/>
      <c r="AC219" s="12"/>
      <c r="AD219" s="12"/>
      <c r="AE219" s="12"/>
      <c r="AT219" s="252" t="s">
        <v>276</v>
      </c>
      <c r="AU219" s="252" t="s">
        <v>84</v>
      </c>
      <c r="AV219" s="12" t="s">
        <v>86</v>
      </c>
      <c r="AW219" s="12" t="s">
        <v>32</v>
      </c>
      <c r="AX219" s="12" t="s">
        <v>76</v>
      </c>
      <c r="AY219" s="252" t="s">
        <v>251</v>
      </c>
    </row>
    <row r="220" s="13" customFormat="1">
      <c r="A220" s="13"/>
      <c r="B220" s="253"/>
      <c r="C220" s="254"/>
      <c r="D220" s="234" t="s">
        <v>276</v>
      </c>
      <c r="E220" s="255" t="s">
        <v>1</v>
      </c>
      <c r="F220" s="256" t="s">
        <v>4657</v>
      </c>
      <c r="G220" s="254"/>
      <c r="H220" s="255" t="s">
        <v>1</v>
      </c>
      <c r="I220" s="257"/>
      <c r="J220" s="254"/>
      <c r="K220" s="254"/>
      <c r="L220" s="258"/>
      <c r="M220" s="259"/>
      <c r="N220" s="260"/>
      <c r="O220" s="260"/>
      <c r="P220" s="260"/>
      <c r="Q220" s="260"/>
      <c r="R220" s="260"/>
      <c r="S220" s="260"/>
      <c r="T220" s="261"/>
      <c r="U220" s="13"/>
      <c r="V220" s="13"/>
      <c r="W220" s="13"/>
      <c r="X220" s="13"/>
      <c r="Y220" s="13"/>
      <c r="Z220" s="13"/>
      <c r="AA220" s="13"/>
      <c r="AB220" s="13"/>
      <c r="AC220" s="13"/>
      <c r="AD220" s="13"/>
      <c r="AE220" s="13"/>
      <c r="AT220" s="262" t="s">
        <v>276</v>
      </c>
      <c r="AU220" s="262" t="s">
        <v>84</v>
      </c>
      <c r="AV220" s="13" t="s">
        <v>84</v>
      </c>
      <c r="AW220" s="13" t="s">
        <v>32</v>
      </c>
      <c r="AX220" s="13" t="s">
        <v>76</v>
      </c>
      <c r="AY220" s="262" t="s">
        <v>251</v>
      </c>
    </row>
    <row r="221" s="12" customFormat="1">
      <c r="A221" s="12"/>
      <c r="B221" s="242"/>
      <c r="C221" s="243"/>
      <c r="D221" s="234" t="s">
        <v>276</v>
      </c>
      <c r="E221" s="244" t="s">
        <v>4584</v>
      </c>
      <c r="F221" s="245" t="s">
        <v>4658</v>
      </c>
      <c r="G221" s="243"/>
      <c r="H221" s="246">
        <v>20.399999999999999</v>
      </c>
      <c r="I221" s="247"/>
      <c r="J221" s="243"/>
      <c r="K221" s="243"/>
      <c r="L221" s="248"/>
      <c r="M221" s="249"/>
      <c r="N221" s="250"/>
      <c r="O221" s="250"/>
      <c r="P221" s="250"/>
      <c r="Q221" s="250"/>
      <c r="R221" s="250"/>
      <c r="S221" s="250"/>
      <c r="T221" s="251"/>
      <c r="U221" s="12"/>
      <c r="V221" s="12"/>
      <c r="W221" s="12"/>
      <c r="X221" s="12"/>
      <c r="Y221" s="12"/>
      <c r="Z221" s="12"/>
      <c r="AA221" s="12"/>
      <c r="AB221" s="12"/>
      <c r="AC221" s="12"/>
      <c r="AD221" s="12"/>
      <c r="AE221" s="12"/>
      <c r="AT221" s="252" t="s">
        <v>276</v>
      </c>
      <c r="AU221" s="252" t="s">
        <v>84</v>
      </c>
      <c r="AV221" s="12" t="s">
        <v>86</v>
      </c>
      <c r="AW221" s="12" t="s">
        <v>32</v>
      </c>
      <c r="AX221" s="12" t="s">
        <v>76</v>
      </c>
      <c r="AY221" s="252" t="s">
        <v>251</v>
      </c>
    </row>
    <row r="222" s="12" customFormat="1">
      <c r="A222" s="12"/>
      <c r="B222" s="242"/>
      <c r="C222" s="243"/>
      <c r="D222" s="234" t="s">
        <v>276</v>
      </c>
      <c r="E222" s="244" t="s">
        <v>4659</v>
      </c>
      <c r="F222" s="245" t="s">
        <v>4660</v>
      </c>
      <c r="G222" s="243"/>
      <c r="H222" s="246">
        <v>191.75999999999999</v>
      </c>
      <c r="I222" s="247"/>
      <c r="J222" s="243"/>
      <c r="K222" s="243"/>
      <c r="L222" s="248"/>
      <c r="M222" s="249"/>
      <c r="N222" s="250"/>
      <c r="O222" s="250"/>
      <c r="P222" s="250"/>
      <c r="Q222" s="250"/>
      <c r="R222" s="250"/>
      <c r="S222" s="250"/>
      <c r="T222" s="251"/>
      <c r="U222" s="12"/>
      <c r="V222" s="12"/>
      <c r="W222" s="12"/>
      <c r="X222" s="12"/>
      <c r="Y222" s="12"/>
      <c r="Z222" s="12"/>
      <c r="AA222" s="12"/>
      <c r="AB222" s="12"/>
      <c r="AC222" s="12"/>
      <c r="AD222" s="12"/>
      <c r="AE222" s="12"/>
      <c r="AT222" s="252" t="s">
        <v>276</v>
      </c>
      <c r="AU222" s="252" t="s">
        <v>84</v>
      </c>
      <c r="AV222" s="12" t="s">
        <v>86</v>
      </c>
      <c r="AW222" s="12" t="s">
        <v>32</v>
      </c>
      <c r="AX222" s="12" t="s">
        <v>84</v>
      </c>
      <c r="AY222" s="252" t="s">
        <v>251</v>
      </c>
    </row>
    <row r="223" s="2" customFormat="1" ht="16.5" customHeight="1">
      <c r="A223" s="38"/>
      <c r="B223" s="39"/>
      <c r="C223" s="292" t="s">
        <v>363</v>
      </c>
      <c r="D223" s="292" t="s">
        <v>1133</v>
      </c>
      <c r="E223" s="293" t="s">
        <v>3986</v>
      </c>
      <c r="F223" s="294" t="s">
        <v>3987</v>
      </c>
      <c r="G223" s="295" t="s">
        <v>3949</v>
      </c>
      <c r="H223" s="296">
        <v>383.51999999999998</v>
      </c>
      <c r="I223" s="297"/>
      <c r="J223" s="298">
        <f>ROUND(I223*H223,2)</f>
        <v>0</v>
      </c>
      <c r="K223" s="299"/>
      <c r="L223" s="300"/>
      <c r="M223" s="301" t="s">
        <v>1</v>
      </c>
      <c r="N223" s="302" t="s">
        <v>41</v>
      </c>
      <c r="O223" s="91"/>
      <c r="P223" s="230">
        <f>O223*H223</f>
        <v>0</v>
      </c>
      <c r="Q223" s="230">
        <v>1</v>
      </c>
      <c r="R223" s="230">
        <f>Q223*H223</f>
        <v>383.51999999999998</v>
      </c>
      <c r="S223" s="230">
        <v>0</v>
      </c>
      <c r="T223" s="231">
        <f>S223*H223</f>
        <v>0</v>
      </c>
      <c r="U223" s="38"/>
      <c r="V223" s="38"/>
      <c r="W223" s="38"/>
      <c r="X223" s="38"/>
      <c r="Y223" s="38"/>
      <c r="Z223" s="38"/>
      <c r="AA223" s="38"/>
      <c r="AB223" s="38"/>
      <c r="AC223" s="38"/>
      <c r="AD223" s="38"/>
      <c r="AE223" s="38"/>
      <c r="AR223" s="232" t="s">
        <v>299</v>
      </c>
      <c r="AT223" s="232" t="s">
        <v>1133</v>
      </c>
      <c r="AU223" s="232" t="s">
        <v>84</v>
      </c>
      <c r="AY223" s="17" t="s">
        <v>251</v>
      </c>
      <c r="BE223" s="233">
        <f>IF(N223="základní",J223,0)</f>
        <v>0</v>
      </c>
      <c r="BF223" s="233">
        <f>IF(N223="snížená",J223,0)</f>
        <v>0</v>
      </c>
      <c r="BG223" s="233">
        <f>IF(N223="zákl. přenesená",J223,0)</f>
        <v>0</v>
      </c>
      <c r="BH223" s="233">
        <f>IF(N223="sníž. přenesená",J223,0)</f>
        <v>0</v>
      </c>
      <c r="BI223" s="233">
        <f>IF(N223="nulová",J223,0)</f>
        <v>0</v>
      </c>
      <c r="BJ223" s="17" t="s">
        <v>84</v>
      </c>
      <c r="BK223" s="233">
        <f>ROUND(I223*H223,2)</f>
        <v>0</v>
      </c>
      <c r="BL223" s="17" t="s">
        <v>254</v>
      </c>
      <c r="BM223" s="232" t="s">
        <v>4661</v>
      </c>
    </row>
    <row r="224" s="2" customFormat="1">
      <c r="A224" s="38"/>
      <c r="B224" s="39"/>
      <c r="C224" s="40"/>
      <c r="D224" s="234" t="s">
        <v>260</v>
      </c>
      <c r="E224" s="40"/>
      <c r="F224" s="235" t="s">
        <v>3987</v>
      </c>
      <c r="G224" s="40"/>
      <c r="H224" s="40"/>
      <c r="I224" s="236"/>
      <c r="J224" s="40"/>
      <c r="K224" s="40"/>
      <c r="L224" s="44"/>
      <c r="M224" s="237"/>
      <c r="N224" s="238"/>
      <c r="O224" s="91"/>
      <c r="P224" s="91"/>
      <c r="Q224" s="91"/>
      <c r="R224" s="91"/>
      <c r="S224" s="91"/>
      <c r="T224" s="92"/>
      <c r="U224" s="38"/>
      <c r="V224" s="38"/>
      <c r="W224" s="38"/>
      <c r="X224" s="38"/>
      <c r="Y224" s="38"/>
      <c r="Z224" s="38"/>
      <c r="AA224" s="38"/>
      <c r="AB224" s="38"/>
      <c r="AC224" s="38"/>
      <c r="AD224" s="38"/>
      <c r="AE224" s="38"/>
      <c r="AT224" s="17" t="s">
        <v>260</v>
      </c>
      <c r="AU224" s="17" t="s">
        <v>84</v>
      </c>
    </row>
    <row r="225" s="12" customFormat="1">
      <c r="A225" s="12"/>
      <c r="B225" s="242"/>
      <c r="C225" s="243"/>
      <c r="D225" s="234" t="s">
        <v>276</v>
      </c>
      <c r="E225" s="244" t="s">
        <v>3957</v>
      </c>
      <c r="F225" s="245" t="s">
        <v>4662</v>
      </c>
      <c r="G225" s="243"/>
      <c r="H225" s="246">
        <v>191.75999999999999</v>
      </c>
      <c r="I225" s="247"/>
      <c r="J225" s="243"/>
      <c r="K225" s="243"/>
      <c r="L225" s="248"/>
      <c r="M225" s="249"/>
      <c r="N225" s="250"/>
      <c r="O225" s="250"/>
      <c r="P225" s="250"/>
      <c r="Q225" s="250"/>
      <c r="R225" s="250"/>
      <c r="S225" s="250"/>
      <c r="T225" s="251"/>
      <c r="U225" s="12"/>
      <c r="V225" s="12"/>
      <c r="W225" s="12"/>
      <c r="X225" s="12"/>
      <c r="Y225" s="12"/>
      <c r="Z225" s="12"/>
      <c r="AA225" s="12"/>
      <c r="AB225" s="12"/>
      <c r="AC225" s="12"/>
      <c r="AD225" s="12"/>
      <c r="AE225" s="12"/>
      <c r="AT225" s="252" t="s">
        <v>276</v>
      </c>
      <c r="AU225" s="252" t="s">
        <v>84</v>
      </c>
      <c r="AV225" s="12" t="s">
        <v>86</v>
      </c>
      <c r="AW225" s="12" t="s">
        <v>32</v>
      </c>
      <c r="AX225" s="12" t="s">
        <v>76</v>
      </c>
      <c r="AY225" s="252" t="s">
        <v>251</v>
      </c>
    </row>
    <row r="226" s="12" customFormat="1">
      <c r="A226" s="12"/>
      <c r="B226" s="242"/>
      <c r="C226" s="243"/>
      <c r="D226" s="234" t="s">
        <v>276</v>
      </c>
      <c r="E226" s="244" t="s">
        <v>4422</v>
      </c>
      <c r="F226" s="245" t="s">
        <v>4663</v>
      </c>
      <c r="G226" s="243"/>
      <c r="H226" s="246">
        <v>383.51999999999998</v>
      </c>
      <c r="I226" s="247"/>
      <c r="J226" s="243"/>
      <c r="K226" s="243"/>
      <c r="L226" s="248"/>
      <c r="M226" s="249"/>
      <c r="N226" s="250"/>
      <c r="O226" s="250"/>
      <c r="P226" s="250"/>
      <c r="Q226" s="250"/>
      <c r="R226" s="250"/>
      <c r="S226" s="250"/>
      <c r="T226" s="251"/>
      <c r="U226" s="12"/>
      <c r="V226" s="12"/>
      <c r="W226" s="12"/>
      <c r="X226" s="12"/>
      <c r="Y226" s="12"/>
      <c r="Z226" s="12"/>
      <c r="AA226" s="12"/>
      <c r="AB226" s="12"/>
      <c r="AC226" s="12"/>
      <c r="AD226" s="12"/>
      <c r="AE226" s="12"/>
      <c r="AT226" s="252" t="s">
        <v>276</v>
      </c>
      <c r="AU226" s="252" t="s">
        <v>84</v>
      </c>
      <c r="AV226" s="12" t="s">
        <v>86</v>
      </c>
      <c r="AW226" s="12" t="s">
        <v>32</v>
      </c>
      <c r="AX226" s="12" t="s">
        <v>84</v>
      </c>
      <c r="AY226" s="252" t="s">
        <v>251</v>
      </c>
    </row>
    <row r="227" s="2" customFormat="1" ht="24.15" customHeight="1">
      <c r="A227" s="38"/>
      <c r="B227" s="39"/>
      <c r="C227" s="220" t="s">
        <v>371</v>
      </c>
      <c r="D227" s="220" t="s">
        <v>255</v>
      </c>
      <c r="E227" s="221" t="s">
        <v>1391</v>
      </c>
      <c r="F227" s="222" t="s">
        <v>1392</v>
      </c>
      <c r="G227" s="223" t="s">
        <v>3853</v>
      </c>
      <c r="H227" s="224">
        <v>97.920000000000002</v>
      </c>
      <c r="I227" s="225"/>
      <c r="J227" s="226">
        <f>ROUND(I227*H227,2)</f>
        <v>0</v>
      </c>
      <c r="K227" s="227"/>
      <c r="L227" s="44"/>
      <c r="M227" s="228" t="s">
        <v>1</v>
      </c>
      <c r="N227" s="229" t="s">
        <v>41</v>
      </c>
      <c r="O227" s="91"/>
      <c r="P227" s="230">
        <f>O227*H227</f>
        <v>0</v>
      </c>
      <c r="Q227" s="230">
        <v>0</v>
      </c>
      <c r="R227" s="230">
        <f>Q227*H227</f>
        <v>0</v>
      </c>
      <c r="S227" s="230">
        <v>0</v>
      </c>
      <c r="T227" s="231">
        <f>S227*H227</f>
        <v>0</v>
      </c>
      <c r="U227" s="38"/>
      <c r="V227" s="38"/>
      <c r="W227" s="38"/>
      <c r="X227" s="38"/>
      <c r="Y227" s="38"/>
      <c r="Z227" s="38"/>
      <c r="AA227" s="38"/>
      <c r="AB227" s="38"/>
      <c r="AC227" s="38"/>
      <c r="AD227" s="38"/>
      <c r="AE227" s="38"/>
      <c r="AR227" s="232" t="s">
        <v>254</v>
      </c>
      <c r="AT227" s="232" t="s">
        <v>255</v>
      </c>
      <c r="AU227" s="232" t="s">
        <v>84</v>
      </c>
      <c r="AY227" s="17" t="s">
        <v>251</v>
      </c>
      <c r="BE227" s="233">
        <f>IF(N227="základní",J227,0)</f>
        <v>0</v>
      </c>
      <c r="BF227" s="233">
        <f>IF(N227="snížená",J227,0)</f>
        <v>0</v>
      </c>
      <c r="BG227" s="233">
        <f>IF(N227="zákl. přenesená",J227,0)</f>
        <v>0</v>
      </c>
      <c r="BH227" s="233">
        <f>IF(N227="sníž. přenesená",J227,0)</f>
        <v>0</v>
      </c>
      <c r="BI227" s="233">
        <f>IF(N227="nulová",J227,0)</f>
        <v>0</v>
      </c>
      <c r="BJ227" s="17" t="s">
        <v>84</v>
      </c>
      <c r="BK227" s="233">
        <f>ROUND(I227*H227,2)</f>
        <v>0</v>
      </c>
      <c r="BL227" s="17" t="s">
        <v>254</v>
      </c>
      <c r="BM227" s="232" t="s">
        <v>4664</v>
      </c>
    </row>
    <row r="228" s="2" customFormat="1">
      <c r="A228" s="38"/>
      <c r="B228" s="39"/>
      <c r="C228" s="40"/>
      <c r="D228" s="234" t="s">
        <v>260</v>
      </c>
      <c r="E228" s="40"/>
      <c r="F228" s="235" t="s">
        <v>1394</v>
      </c>
      <c r="G228" s="40"/>
      <c r="H228" s="40"/>
      <c r="I228" s="236"/>
      <c r="J228" s="40"/>
      <c r="K228" s="40"/>
      <c r="L228" s="44"/>
      <c r="M228" s="237"/>
      <c r="N228" s="238"/>
      <c r="O228" s="91"/>
      <c r="P228" s="91"/>
      <c r="Q228" s="91"/>
      <c r="R228" s="91"/>
      <c r="S228" s="91"/>
      <c r="T228" s="92"/>
      <c r="U228" s="38"/>
      <c r="V228" s="38"/>
      <c r="W228" s="38"/>
      <c r="X228" s="38"/>
      <c r="Y228" s="38"/>
      <c r="Z228" s="38"/>
      <c r="AA228" s="38"/>
      <c r="AB228" s="38"/>
      <c r="AC228" s="38"/>
      <c r="AD228" s="38"/>
      <c r="AE228" s="38"/>
      <c r="AT228" s="17" t="s">
        <v>260</v>
      </c>
      <c r="AU228" s="17" t="s">
        <v>84</v>
      </c>
    </row>
    <row r="229" s="2" customFormat="1">
      <c r="A229" s="38"/>
      <c r="B229" s="39"/>
      <c r="C229" s="40"/>
      <c r="D229" s="240" t="s">
        <v>274</v>
      </c>
      <c r="E229" s="40"/>
      <c r="F229" s="241" t="s">
        <v>3993</v>
      </c>
      <c r="G229" s="40"/>
      <c r="H229" s="40"/>
      <c r="I229" s="236"/>
      <c r="J229" s="40"/>
      <c r="K229" s="40"/>
      <c r="L229" s="44"/>
      <c r="M229" s="237"/>
      <c r="N229" s="238"/>
      <c r="O229" s="91"/>
      <c r="P229" s="91"/>
      <c r="Q229" s="91"/>
      <c r="R229" s="91"/>
      <c r="S229" s="91"/>
      <c r="T229" s="92"/>
      <c r="U229" s="38"/>
      <c r="V229" s="38"/>
      <c r="W229" s="38"/>
      <c r="X229" s="38"/>
      <c r="Y229" s="38"/>
      <c r="Z229" s="38"/>
      <c r="AA229" s="38"/>
      <c r="AB229" s="38"/>
      <c r="AC229" s="38"/>
      <c r="AD229" s="38"/>
      <c r="AE229" s="38"/>
      <c r="AT229" s="17" t="s">
        <v>274</v>
      </c>
      <c r="AU229" s="17" t="s">
        <v>84</v>
      </c>
    </row>
    <row r="230" s="12" customFormat="1">
      <c r="A230" s="12"/>
      <c r="B230" s="242"/>
      <c r="C230" s="243"/>
      <c r="D230" s="234" t="s">
        <v>276</v>
      </c>
      <c r="E230" s="244" t="s">
        <v>3962</v>
      </c>
      <c r="F230" s="245" t="s">
        <v>4665</v>
      </c>
      <c r="G230" s="243"/>
      <c r="H230" s="246">
        <v>97.920000000000002</v>
      </c>
      <c r="I230" s="247"/>
      <c r="J230" s="243"/>
      <c r="K230" s="243"/>
      <c r="L230" s="248"/>
      <c r="M230" s="249"/>
      <c r="N230" s="250"/>
      <c r="O230" s="250"/>
      <c r="P230" s="250"/>
      <c r="Q230" s="250"/>
      <c r="R230" s="250"/>
      <c r="S230" s="250"/>
      <c r="T230" s="251"/>
      <c r="U230" s="12"/>
      <c r="V230" s="12"/>
      <c r="W230" s="12"/>
      <c r="X230" s="12"/>
      <c r="Y230" s="12"/>
      <c r="Z230" s="12"/>
      <c r="AA230" s="12"/>
      <c r="AB230" s="12"/>
      <c r="AC230" s="12"/>
      <c r="AD230" s="12"/>
      <c r="AE230" s="12"/>
      <c r="AT230" s="252" t="s">
        <v>276</v>
      </c>
      <c r="AU230" s="252" t="s">
        <v>84</v>
      </c>
      <c r="AV230" s="12" t="s">
        <v>86</v>
      </c>
      <c r="AW230" s="12" t="s">
        <v>32</v>
      </c>
      <c r="AX230" s="12" t="s">
        <v>84</v>
      </c>
      <c r="AY230" s="252" t="s">
        <v>251</v>
      </c>
    </row>
    <row r="231" s="2" customFormat="1" ht="16.5" customHeight="1">
      <c r="A231" s="38"/>
      <c r="B231" s="39"/>
      <c r="C231" s="292" t="s">
        <v>378</v>
      </c>
      <c r="D231" s="292" t="s">
        <v>1133</v>
      </c>
      <c r="E231" s="293" t="s">
        <v>2117</v>
      </c>
      <c r="F231" s="294" t="s">
        <v>2118</v>
      </c>
      <c r="G231" s="295" t="s">
        <v>3949</v>
      </c>
      <c r="H231" s="296">
        <v>195.84</v>
      </c>
      <c r="I231" s="297"/>
      <c r="J231" s="298">
        <f>ROUND(I231*H231,2)</f>
        <v>0</v>
      </c>
      <c r="K231" s="299"/>
      <c r="L231" s="300"/>
      <c r="M231" s="301" t="s">
        <v>1</v>
      </c>
      <c r="N231" s="302" t="s">
        <v>41</v>
      </c>
      <c r="O231" s="91"/>
      <c r="P231" s="230">
        <f>O231*H231</f>
        <v>0</v>
      </c>
      <c r="Q231" s="230">
        <v>1</v>
      </c>
      <c r="R231" s="230">
        <f>Q231*H231</f>
        <v>195.84</v>
      </c>
      <c r="S231" s="230">
        <v>0</v>
      </c>
      <c r="T231" s="231">
        <f>S231*H231</f>
        <v>0</v>
      </c>
      <c r="U231" s="38"/>
      <c r="V231" s="38"/>
      <c r="W231" s="38"/>
      <c r="X231" s="38"/>
      <c r="Y231" s="38"/>
      <c r="Z231" s="38"/>
      <c r="AA231" s="38"/>
      <c r="AB231" s="38"/>
      <c r="AC231" s="38"/>
      <c r="AD231" s="38"/>
      <c r="AE231" s="38"/>
      <c r="AR231" s="232" t="s">
        <v>299</v>
      </c>
      <c r="AT231" s="232" t="s">
        <v>1133</v>
      </c>
      <c r="AU231" s="232" t="s">
        <v>84</v>
      </c>
      <c r="AY231" s="17" t="s">
        <v>251</v>
      </c>
      <c r="BE231" s="233">
        <f>IF(N231="základní",J231,0)</f>
        <v>0</v>
      </c>
      <c r="BF231" s="233">
        <f>IF(N231="snížená",J231,0)</f>
        <v>0</v>
      </c>
      <c r="BG231" s="233">
        <f>IF(N231="zákl. přenesená",J231,0)</f>
        <v>0</v>
      </c>
      <c r="BH231" s="233">
        <f>IF(N231="sníž. přenesená",J231,0)</f>
        <v>0</v>
      </c>
      <c r="BI231" s="233">
        <f>IF(N231="nulová",J231,0)</f>
        <v>0</v>
      </c>
      <c r="BJ231" s="17" t="s">
        <v>84</v>
      </c>
      <c r="BK231" s="233">
        <f>ROUND(I231*H231,2)</f>
        <v>0</v>
      </c>
      <c r="BL231" s="17" t="s">
        <v>254</v>
      </c>
      <c r="BM231" s="232" t="s">
        <v>4666</v>
      </c>
    </row>
    <row r="232" s="2" customFormat="1">
      <c r="A232" s="38"/>
      <c r="B232" s="39"/>
      <c r="C232" s="40"/>
      <c r="D232" s="234" t="s">
        <v>260</v>
      </c>
      <c r="E232" s="40"/>
      <c r="F232" s="235" t="s">
        <v>2118</v>
      </c>
      <c r="G232" s="40"/>
      <c r="H232" s="40"/>
      <c r="I232" s="236"/>
      <c r="J232" s="40"/>
      <c r="K232" s="40"/>
      <c r="L232" s="44"/>
      <c r="M232" s="237"/>
      <c r="N232" s="238"/>
      <c r="O232" s="91"/>
      <c r="P232" s="91"/>
      <c r="Q232" s="91"/>
      <c r="R232" s="91"/>
      <c r="S232" s="91"/>
      <c r="T232" s="92"/>
      <c r="U232" s="38"/>
      <c r="V232" s="38"/>
      <c r="W232" s="38"/>
      <c r="X232" s="38"/>
      <c r="Y232" s="38"/>
      <c r="Z232" s="38"/>
      <c r="AA232" s="38"/>
      <c r="AB232" s="38"/>
      <c r="AC232" s="38"/>
      <c r="AD232" s="38"/>
      <c r="AE232" s="38"/>
      <c r="AT232" s="17" t="s">
        <v>260</v>
      </c>
      <c r="AU232" s="17" t="s">
        <v>84</v>
      </c>
    </row>
    <row r="233" s="2" customFormat="1">
      <c r="A233" s="38"/>
      <c r="B233" s="39"/>
      <c r="C233" s="40"/>
      <c r="D233" s="234" t="s">
        <v>262</v>
      </c>
      <c r="E233" s="40"/>
      <c r="F233" s="239" t="s">
        <v>4006</v>
      </c>
      <c r="G233" s="40"/>
      <c r="H233" s="40"/>
      <c r="I233" s="236"/>
      <c r="J233" s="40"/>
      <c r="K233" s="40"/>
      <c r="L233" s="44"/>
      <c r="M233" s="237"/>
      <c r="N233" s="238"/>
      <c r="O233" s="91"/>
      <c r="P233" s="91"/>
      <c r="Q233" s="91"/>
      <c r="R233" s="91"/>
      <c r="S233" s="91"/>
      <c r="T233" s="92"/>
      <c r="U233" s="38"/>
      <c r="V233" s="38"/>
      <c r="W233" s="38"/>
      <c r="X233" s="38"/>
      <c r="Y233" s="38"/>
      <c r="Z233" s="38"/>
      <c r="AA233" s="38"/>
      <c r="AB233" s="38"/>
      <c r="AC233" s="38"/>
      <c r="AD233" s="38"/>
      <c r="AE233" s="38"/>
      <c r="AT233" s="17" t="s">
        <v>262</v>
      </c>
      <c r="AU233" s="17" t="s">
        <v>84</v>
      </c>
    </row>
    <row r="234" s="12" customFormat="1">
      <c r="A234" s="12"/>
      <c r="B234" s="242"/>
      <c r="C234" s="243"/>
      <c r="D234" s="234" t="s">
        <v>276</v>
      </c>
      <c r="E234" s="244" t="s">
        <v>3718</v>
      </c>
      <c r="F234" s="245" t="s">
        <v>4667</v>
      </c>
      <c r="G234" s="243"/>
      <c r="H234" s="246">
        <v>97.920000000000002</v>
      </c>
      <c r="I234" s="247"/>
      <c r="J234" s="243"/>
      <c r="K234" s="243"/>
      <c r="L234" s="248"/>
      <c r="M234" s="249"/>
      <c r="N234" s="250"/>
      <c r="O234" s="250"/>
      <c r="P234" s="250"/>
      <c r="Q234" s="250"/>
      <c r="R234" s="250"/>
      <c r="S234" s="250"/>
      <c r="T234" s="251"/>
      <c r="U234" s="12"/>
      <c r="V234" s="12"/>
      <c r="W234" s="12"/>
      <c r="X234" s="12"/>
      <c r="Y234" s="12"/>
      <c r="Z234" s="12"/>
      <c r="AA234" s="12"/>
      <c r="AB234" s="12"/>
      <c r="AC234" s="12"/>
      <c r="AD234" s="12"/>
      <c r="AE234" s="12"/>
      <c r="AT234" s="252" t="s">
        <v>276</v>
      </c>
      <c r="AU234" s="252" t="s">
        <v>84</v>
      </c>
      <c r="AV234" s="12" t="s">
        <v>86</v>
      </c>
      <c r="AW234" s="12" t="s">
        <v>32</v>
      </c>
      <c r="AX234" s="12" t="s">
        <v>76</v>
      </c>
      <c r="AY234" s="252" t="s">
        <v>251</v>
      </c>
    </row>
    <row r="235" s="12" customFormat="1">
      <c r="A235" s="12"/>
      <c r="B235" s="242"/>
      <c r="C235" s="243"/>
      <c r="D235" s="234" t="s">
        <v>276</v>
      </c>
      <c r="E235" s="244" t="s">
        <v>3990</v>
      </c>
      <c r="F235" s="245" t="s">
        <v>3991</v>
      </c>
      <c r="G235" s="243"/>
      <c r="H235" s="246">
        <v>195.84</v>
      </c>
      <c r="I235" s="247"/>
      <c r="J235" s="243"/>
      <c r="K235" s="243"/>
      <c r="L235" s="248"/>
      <c r="M235" s="249"/>
      <c r="N235" s="250"/>
      <c r="O235" s="250"/>
      <c r="P235" s="250"/>
      <c r="Q235" s="250"/>
      <c r="R235" s="250"/>
      <c r="S235" s="250"/>
      <c r="T235" s="251"/>
      <c r="U235" s="12"/>
      <c r="V235" s="12"/>
      <c r="W235" s="12"/>
      <c r="X235" s="12"/>
      <c r="Y235" s="12"/>
      <c r="Z235" s="12"/>
      <c r="AA235" s="12"/>
      <c r="AB235" s="12"/>
      <c r="AC235" s="12"/>
      <c r="AD235" s="12"/>
      <c r="AE235" s="12"/>
      <c r="AT235" s="252" t="s">
        <v>276</v>
      </c>
      <c r="AU235" s="252" t="s">
        <v>84</v>
      </c>
      <c r="AV235" s="12" t="s">
        <v>86</v>
      </c>
      <c r="AW235" s="12" t="s">
        <v>32</v>
      </c>
      <c r="AX235" s="12" t="s">
        <v>84</v>
      </c>
      <c r="AY235" s="252" t="s">
        <v>251</v>
      </c>
    </row>
    <row r="236" s="11" customFormat="1" ht="25.92" customHeight="1">
      <c r="A236" s="11"/>
      <c r="B236" s="206"/>
      <c r="C236" s="207"/>
      <c r="D236" s="208" t="s">
        <v>75</v>
      </c>
      <c r="E236" s="209" t="s">
        <v>86</v>
      </c>
      <c r="F236" s="209" t="s">
        <v>1434</v>
      </c>
      <c r="G236" s="207"/>
      <c r="H236" s="207"/>
      <c r="I236" s="210"/>
      <c r="J236" s="211">
        <f>BK236</f>
        <v>0</v>
      </c>
      <c r="K236" s="207"/>
      <c r="L236" s="212"/>
      <c r="M236" s="213"/>
      <c r="N236" s="214"/>
      <c r="O236" s="214"/>
      <c r="P236" s="215">
        <f>SUM(P237:P240)</f>
        <v>0</v>
      </c>
      <c r="Q236" s="214"/>
      <c r="R236" s="215">
        <f>SUM(R237:R240)</f>
        <v>27.83784</v>
      </c>
      <c r="S236" s="214"/>
      <c r="T236" s="216">
        <f>SUM(T237:T240)</f>
        <v>0</v>
      </c>
      <c r="U236" s="11"/>
      <c r="V236" s="11"/>
      <c r="W236" s="11"/>
      <c r="X236" s="11"/>
      <c r="Y236" s="11"/>
      <c r="Z236" s="11"/>
      <c r="AA236" s="11"/>
      <c r="AB236" s="11"/>
      <c r="AC236" s="11"/>
      <c r="AD236" s="11"/>
      <c r="AE236" s="11"/>
      <c r="AR236" s="217" t="s">
        <v>84</v>
      </c>
      <c r="AT236" s="218" t="s">
        <v>75</v>
      </c>
      <c r="AU236" s="218" t="s">
        <v>76</v>
      </c>
      <c r="AY236" s="217" t="s">
        <v>251</v>
      </c>
      <c r="BK236" s="219">
        <f>SUM(BK237:BK240)</f>
        <v>0</v>
      </c>
    </row>
    <row r="237" s="2" customFormat="1" ht="37.8" customHeight="1">
      <c r="A237" s="38"/>
      <c r="B237" s="39"/>
      <c r="C237" s="220" t="s">
        <v>7</v>
      </c>
      <c r="D237" s="220" t="s">
        <v>255</v>
      </c>
      <c r="E237" s="221" t="s">
        <v>4010</v>
      </c>
      <c r="F237" s="222" t="s">
        <v>4011</v>
      </c>
      <c r="G237" s="223" t="s">
        <v>1133</v>
      </c>
      <c r="H237" s="224">
        <v>136</v>
      </c>
      <c r="I237" s="225"/>
      <c r="J237" s="226">
        <f>ROUND(I237*H237,2)</f>
        <v>0</v>
      </c>
      <c r="K237" s="227"/>
      <c r="L237" s="44"/>
      <c r="M237" s="228" t="s">
        <v>1</v>
      </c>
      <c r="N237" s="229" t="s">
        <v>41</v>
      </c>
      <c r="O237" s="91"/>
      <c r="P237" s="230">
        <f>O237*H237</f>
        <v>0</v>
      </c>
      <c r="Q237" s="230">
        <v>0.20469000000000001</v>
      </c>
      <c r="R237" s="230">
        <f>Q237*H237</f>
        <v>27.83784</v>
      </c>
      <c r="S237" s="230">
        <v>0</v>
      </c>
      <c r="T237" s="231">
        <f>S237*H237</f>
        <v>0</v>
      </c>
      <c r="U237" s="38"/>
      <c r="V237" s="38"/>
      <c r="W237" s="38"/>
      <c r="X237" s="38"/>
      <c r="Y237" s="38"/>
      <c r="Z237" s="38"/>
      <c r="AA237" s="38"/>
      <c r="AB237" s="38"/>
      <c r="AC237" s="38"/>
      <c r="AD237" s="38"/>
      <c r="AE237" s="38"/>
      <c r="AR237" s="232" t="s">
        <v>254</v>
      </c>
      <c r="AT237" s="232" t="s">
        <v>255</v>
      </c>
      <c r="AU237" s="232" t="s">
        <v>84</v>
      </c>
      <c r="AY237" s="17" t="s">
        <v>251</v>
      </c>
      <c r="BE237" s="233">
        <f>IF(N237="základní",J237,0)</f>
        <v>0</v>
      </c>
      <c r="BF237" s="233">
        <f>IF(N237="snížená",J237,0)</f>
        <v>0</v>
      </c>
      <c r="BG237" s="233">
        <f>IF(N237="zákl. přenesená",J237,0)</f>
        <v>0</v>
      </c>
      <c r="BH237" s="233">
        <f>IF(N237="sníž. přenesená",J237,0)</f>
        <v>0</v>
      </c>
      <c r="BI237" s="233">
        <f>IF(N237="nulová",J237,0)</f>
        <v>0</v>
      </c>
      <c r="BJ237" s="17" t="s">
        <v>84</v>
      </c>
      <c r="BK237" s="233">
        <f>ROUND(I237*H237,2)</f>
        <v>0</v>
      </c>
      <c r="BL237" s="17" t="s">
        <v>254</v>
      </c>
      <c r="BM237" s="232" t="s">
        <v>4668</v>
      </c>
    </row>
    <row r="238" s="2" customFormat="1">
      <c r="A238" s="38"/>
      <c r="B238" s="39"/>
      <c r="C238" s="40"/>
      <c r="D238" s="234" t="s">
        <v>260</v>
      </c>
      <c r="E238" s="40"/>
      <c r="F238" s="235" t="s">
        <v>4013</v>
      </c>
      <c r="G238" s="40"/>
      <c r="H238" s="40"/>
      <c r="I238" s="236"/>
      <c r="J238" s="40"/>
      <c r="K238" s="40"/>
      <c r="L238" s="44"/>
      <c r="M238" s="237"/>
      <c r="N238" s="238"/>
      <c r="O238" s="91"/>
      <c r="P238" s="91"/>
      <c r="Q238" s="91"/>
      <c r="R238" s="91"/>
      <c r="S238" s="91"/>
      <c r="T238" s="92"/>
      <c r="U238" s="38"/>
      <c r="V238" s="38"/>
      <c r="W238" s="38"/>
      <c r="X238" s="38"/>
      <c r="Y238" s="38"/>
      <c r="Z238" s="38"/>
      <c r="AA238" s="38"/>
      <c r="AB238" s="38"/>
      <c r="AC238" s="38"/>
      <c r="AD238" s="38"/>
      <c r="AE238" s="38"/>
      <c r="AT238" s="17" t="s">
        <v>260</v>
      </c>
      <c r="AU238" s="17" t="s">
        <v>84</v>
      </c>
    </row>
    <row r="239" s="2" customFormat="1">
      <c r="A239" s="38"/>
      <c r="B239" s="39"/>
      <c r="C239" s="40"/>
      <c r="D239" s="240" t="s">
        <v>274</v>
      </c>
      <c r="E239" s="40"/>
      <c r="F239" s="241" t="s">
        <v>4014</v>
      </c>
      <c r="G239" s="40"/>
      <c r="H239" s="40"/>
      <c r="I239" s="236"/>
      <c r="J239" s="40"/>
      <c r="K239" s="40"/>
      <c r="L239" s="44"/>
      <c r="M239" s="237"/>
      <c r="N239" s="238"/>
      <c r="O239" s="91"/>
      <c r="P239" s="91"/>
      <c r="Q239" s="91"/>
      <c r="R239" s="91"/>
      <c r="S239" s="91"/>
      <c r="T239" s="92"/>
      <c r="U239" s="38"/>
      <c r="V239" s="38"/>
      <c r="W239" s="38"/>
      <c r="X239" s="38"/>
      <c r="Y239" s="38"/>
      <c r="Z239" s="38"/>
      <c r="AA239" s="38"/>
      <c r="AB239" s="38"/>
      <c r="AC239" s="38"/>
      <c r="AD239" s="38"/>
      <c r="AE239" s="38"/>
      <c r="AT239" s="17" t="s">
        <v>274</v>
      </c>
      <c r="AU239" s="17" t="s">
        <v>84</v>
      </c>
    </row>
    <row r="240" s="12" customFormat="1">
      <c r="A240" s="12"/>
      <c r="B240" s="242"/>
      <c r="C240" s="243"/>
      <c r="D240" s="234" t="s">
        <v>276</v>
      </c>
      <c r="E240" s="244" t="s">
        <v>3995</v>
      </c>
      <c r="F240" s="245" t="s">
        <v>2003</v>
      </c>
      <c r="G240" s="243"/>
      <c r="H240" s="246">
        <v>136</v>
      </c>
      <c r="I240" s="247"/>
      <c r="J240" s="243"/>
      <c r="K240" s="243"/>
      <c r="L240" s="248"/>
      <c r="M240" s="249"/>
      <c r="N240" s="250"/>
      <c r="O240" s="250"/>
      <c r="P240" s="250"/>
      <c r="Q240" s="250"/>
      <c r="R240" s="250"/>
      <c r="S240" s="250"/>
      <c r="T240" s="251"/>
      <c r="U240" s="12"/>
      <c r="V240" s="12"/>
      <c r="W240" s="12"/>
      <c r="X240" s="12"/>
      <c r="Y240" s="12"/>
      <c r="Z240" s="12"/>
      <c r="AA240" s="12"/>
      <c r="AB240" s="12"/>
      <c r="AC240" s="12"/>
      <c r="AD240" s="12"/>
      <c r="AE240" s="12"/>
      <c r="AT240" s="252" t="s">
        <v>276</v>
      </c>
      <c r="AU240" s="252" t="s">
        <v>84</v>
      </c>
      <c r="AV240" s="12" t="s">
        <v>86</v>
      </c>
      <c r="AW240" s="12" t="s">
        <v>32</v>
      </c>
      <c r="AX240" s="12" t="s">
        <v>84</v>
      </c>
      <c r="AY240" s="252" t="s">
        <v>251</v>
      </c>
    </row>
    <row r="241" s="11" customFormat="1" ht="25.92" customHeight="1">
      <c r="A241" s="11"/>
      <c r="B241" s="206"/>
      <c r="C241" s="207"/>
      <c r="D241" s="208" t="s">
        <v>75</v>
      </c>
      <c r="E241" s="209" t="s">
        <v>269</v>
      </c>
      <c r="F241" s="209" t="s">
        <v>3217</v>
      </c>
      <c r="G241" s="207"/>
      <c r="H241" s="207"/>
      <c r="I241" s="210"/>
      <c r="J241" s="211">
        <f>BK241</f>
        <v>0</v>
      </c>
      <c r="K241" s="207"/>
      <c r="L241" s="212"/>
      <c r="M241" s="213"/>
      <c r="N241" s="214"/>
      <c r="O241" s="214"/>
      <c r="P241" s="215">
        <f>SUM(P242:P246)</f>
        <v>0</v>
      </c>
      <c r="Q241" s="214"/>
      <c r="R241" s="215">
        <f>SUM(R242:R246)</f>
        <v>0</v>
      </c>
      <c r="S241" s="214"/>
      <c r="T241" s="216">
        <f>SUM(T242:T246)</f>
        <v>0</v>
      </c>
      <c r="U241" s="11"/>
      <c r="V241" s="11"/>
      <c r="W241" s="11"/>
      <c r="X241" s="11"/>
      <c r="Y241" s="11"/>
      <c r="Z241" s="11"/>
      <c r="AA241" s="11"/>
      <c r="AB241" s="11"/>
      <c r="AC241" s="11"/>
      <c r="AD241" s="11"/>
      <c r="AE241" s="11"/>
      <c r="AR241" s="217" t="s">
        <v>84</v>
      </c>
      <c r="AT241" s="218" t="s">
        <v>75</v>
      </c>
      <c r="AU241" s="218" t="s">
        <v>76</v>
      </c>
      <c r="AY241" s="217" t="s">
        <v>251</v>
      </c>
      <c r="BK241" s="219">
        <f>SUM(BK242:BK246)</f>
        <v>0</v>
      </c>
    </row>
    <row r="242" s="2" customFormat="1" ht="21.75" customHeight="1">
      <c r="A242" s="38"/>
      <c r="B242" s="39"/>
      <c r="C242" s="220" t="s">
        <v>387</v>
      </c>
      <c r="D242" s="220" t="s">
        <v>255</v>
      </c>
      <c r="E242" s="221" t="s">
        <v>4050</v>
      </c>
      <c r="F242" s="222" t="s">
        <v>4051</v>
      </c>
      <c r="G242" s="223" t="s">
        <v>1133</v>
      </c>
      <c r="H242" s="224">
        <v>136</v>
      </c>
      <c r="I242" s="225"/>
      <c r="J242" s="226">
        <f>ROUND(I242*H242,2)</f>
        <v>0</v>
      </c>
      <c r="K242" s="227"/>
      <c r="L242" s="44"/>
      <c r="M242" s="228" t="s">
        <v>1</v>
      </c>
      <c r="N242" s="229" t="s">
        <v>41</v>
      </c>
      <c r="O242" s="91"/>
      <c r="P242" s="230">
        <f>O242*H242</f>
        <v>0</v>
      </c>
      <c r="Q242" s="230">
        <v>0</v>
      </c>
      <c r="R242" s="230">
        <f>Q242*H242</f>
        <v>0</v>
      </c>
      <c r="S242" s="230">
        <v>0</v>
      </c>
      <c r="T242" s="231">
        <f>S242*H242</f>
        <v>0</v>
      </c>
      <c r="U242" s="38"/>
      <c r="V242" s="38"/>
      <c r="W242" s="38"/>
      <c r="X242" s="38"/>
      <c r="Y242" s="38"/>
      <c r="Z242" s="38"/>
      <c r="AA242" s="38"/>
      <c r="AB242" s="38"/>
      <c r="AC242" s="38"/>
      <c r="AD242" s="38"/>
      <c r="AE242" s="38"/>
      <c r="AR242" s="232" t="s">
        <v>254</v>
      </c>
      <c r="AT242" s="232" t="s">
        <v>255</v>
      </c>
      <c r="AU242" s="232" t="s">
        <v>84</v>
      </c>
      <c r="AY242" s="17" t="s">
        <v>251</v>
      </c>
      <c r="BE242" s="233">
        <f>IF(N242="základní",J242,0)</f>
        <v>0</v>
      </c>
      <c r="BF242" s="233">
        <f>IF(N242="snížená",J242,0)</f>
        <v>0</v>
      </c>
      <c r="BG242" s="233">
        <f>IF(N242="zákl. přenesená",J242,0)</f>
        <v>0</v>
      </c>
      <c r="BH242" s="233">
        <f>IF(N242="sníž. přenesená",J242,0)</f>
        <v>0</v>
      </c>
      <c r="BI242" s="233">
        <f>IF(N242="nulová",J242,0)</f>
        <v>0</v>
      </c>
      <c r="BJ242" s="17" t="s">
        <v>84</v>
      </c>
      <c r="BK242" s="233">
        <f>ROUND(I242*H242,2)</f>
        <v>0</v>
      </c>
      <c r="BL242" s="17" t="s">
        <v>254</v>
      </c>
      <c r="BM242" s="232" t="s">
        <v>4669</v>
      </c>
    </row>
    <row r="243" s="2" customFormat="1">
      <c r="A243" s="38"/>
      <c r="B243" s="39"/>
      <c r="C243" s="40"/>
      <c r="D243" s="234" t="s">
        <v>260</v>
      </c>
      <c r="E243" s="40"/>
      <c r="F243" s="235" t="s">
        <v>4053</v>
      </c>
      <c r="G243" s="40"/>
      <c r="H243" s="40"/>
      <c r="I243" s="236"/>
      <c r="J243" s="40"/>
      <c r="K243" s="40"/>
      <c r="L243" s="44"/>
      <c r="M243" s="237"/>
      <c r="N243" s="238"/>
      <c r="O243" s="91"/>
      <c r="P243" s="91"/>
      <c r="Q243" s="91"/>
      <c r="R243" s="91"/>
      <c r="S243" s="91"/>
      <c r="T243" s="92"/>
      <c r="U243" s="38"/>
      <c r="V243" s="38"/>
      <c r="W243" s="38"/>
      <c r="X243" s="38"/>
      <c r="Y243" s="38"/>
      <c r="Z243" s="38"/>
      <c r="AA243" s="38"/>
      <c r="AB243" s="38"/>
      <c r="AC243" s="38"/>
      <c r="AD243" s="38"/>
      <c r="AE243" s="38"/>
      <c r="AT243" s="17" t="s">
        <v>260</v>
      </c>
      <c r="AU243" s="17" t="s">
        <v>84</v>
      </c>
    </row>
    <row r="244" s="2" customFormat="1">
      <c r="A244" s="38"/>
      <c r="B244" s="39"/>
      <c r="C244" s="40"/>
      <c r="D244" s="240" t="s">
        <v>274</v>
      </c>
      <c r="E244" s="40"/>
      <c r="F244" s="241" t="s">
        <v>4054</v>
      </c>
      <c r="G244" s="40"/>
      <c r="H244" s="40"/>
      <c r="I244" s="236"/>
      <c r="J244" s="40"/>
      <c r="K244" s="40"/>
      <c r="L244" s="44"/>
      <c r="M244" s="237"/>
      <c r="N244" s="238"/>
      <c r="O244" s="91"/>
      <c r="P244" s="91"/>
      <c r="Q244" s="91"/>
      <c r="R244" s="91"/>
      <c r="S244" s="91"/>
      <c r="T244" s="92"/>
      <c r="U244" s="38"/>
      <c r="V244" s="38"/>
      <c r="W244" s="38"/>
      <c r="X244" s="38"/>
      <c r="Y244" s="38"/>
      <c r="Z244" s="38"/>
      <c r="AA244" s="38"/>
      <c r="AB244" s="38"/>
      <c r="AC244" s="38"/>
      <c r="AD244" s="38"/>
      <c r="AE244" s="38"/>
      <c r="AT244" s="17" t="s">
        <v>274</v>
      </c>
      <c r="AU244" s="17" t="s">
        <v>84</v>
      </c>
    </row>
    <row r="245" s="13" customFormat="1">
      <c r="A245" s="13"/>
      <c r="B245" s="253"/>
      <c r="C245" s="254"/>
      <c r="D245" s="234" t="s">
        <v>276</v>
      </c>
      <c r="E245" s="255" t="s">
        <v>1</v>
      </c>
      <c r="F245" s="256" t="s">
        <v>4055</v>
      </c>
      <c r="G245" s="254"/>
      <c r="H245" s="255" t="s">
        <v>1</v>
      </c>
      <c r="I245" s="257"/>
      <c r="J245" s="254"/>
      <c r="K245" s="254"/>
      <c r="L245" s="258"/>
      <c r="M245" s="259"/>
      <c r="N245" s="260"/>
      <c r="O245" s="260"/>
      <c r="P245" s="260"/>
      <c r="Q245" s="260"/>
      <c r="R245" s="260"/>
      <c r="S245" s="260"/>
      <c r="T245" s="261"/>
      <c r="U245" s="13"/>
      <c r="V245" s="13"/>
      <c r="W245" s="13"/>
      <c r="X245" s="13"/>
      <c r="Y245" s="13"/>
      <c r="Z245" s="13"/>
      <c r="AA245" s="13"/>
      <c r="AB245" s="13"/>
      <c r="AC245" s="13"/>
      <c r="AD245" s="13"/>
      <c r="AE245" s="13"/>
      <c r="AT245" s="262" t="s">
        <v>276</v>
      </c>
      <c r="AU245" s="262" t="s">
        <v>84</v>
      </c>
      <c r="AV245" s="13" t="s">
        <v>84</v>
      </c>
      <c r="AW245" s="13" t="s">
        <v>32</v>
      </c>
      <c r="AX245" s="13" t="s">
        <v>76</v>
      </c>
      <c r="AY245" s="262" t="s">
        <v>251</v>
      </c>
    </row>
    <row r="246" s="12" customFormat="1">
      <c r="A246" s="12"/>
      <c r="B246" s="242"/>
      <c r="C246" s="243"/>
      <c r="D246" s="234" t="s">
        <v>276</v>
      </c>
      <c r="E246" s="244" t="s">
        <v>3720</v>
      </c>
      <c r="F246" s="245" t="s">
        <v>2003</v>
      </c>
      <c r="G246" s="243"/>
      <c r="H246" s="246">
        <v>136</v>
      </c>
      <c r="I246" s="247"/>
      <c r="J246" s="243"/>
      <c r="K246" s="243"/>
      <c r="L246" s="248"/>
      <c r="M246" s="249"/>
      <c r="N246" s="250"/>
      <c r="O246" s="250"/>
      <c r="P246" s="250"/>
      <c r="Q246" s="250"/>
      <c r="R246" s="250"/>
      <c r="S246" s="250"/>
      <c r="T246" s="251"/>
      <c r="U246" s="12"/>
      <c r="V246" s="12"/>
      <c r="W246" s="12"/>
      <c r="X246" s="12"/>
      <c r="Y246" s="12"/>
      <c r="Z246" s="12"/>
      <c r="AA246" s="12"/>
      <c r="AB246" s="12"/>
      <c r="AC246" s="12"/>
      <c r="AD246" s="12"/>
      <c r="AE246" s="12"/>
      <c r="AT246" s="252" t="s">
        <v>276</v>
      </c>
      <c r="AU246" s="252" t="s">
        <v>84</v>
      </c>
      <c r="AV246" s="12" t="s">
        <v>86</v>
      </c>
      <c r="AW246" s="12" t="s">
        <v>32</v>
      </c>
      <c r="AX246" s="12" t="s">
        <v>84</v>
      </c>
      <c r="AY246" s="252" t="s">
        <v>251</v>
      </c>
    </row>
    <row r="247" s="11" customFormat="1" ht="25.92" customHeight="1">
      <c r="A247" s="11"/>
      <c r="B247" s="206"/>
      <c r="C247" s="207"/>
      <c r="D247" s="208" t="s">
        <v>75</v>
      </c>
      <c r="E247" s="209" t="s">
        <v>254</v>
      </c>
      <c r="F247" s="209" t="s">
        <v>2267</v>
      </c>
      <c r="G247" s="207"/>
      <c r="H247" s="207"/>
      <c r="I247" s="210"/>
      <c r="J247" s="211">
        <f>BK247</f>
        <v>0</v>
      </c>
      <c r="K247" s="207"/>
      <c r="L247" s="212"/>
      <c r="M247" s="213"/>
      <c r="N247" s="214"/>
      <c r="O247" s="214"/>
      <c r="P247" s="215">
        <f>SUM(P248:P264)</f>
        <v>0</v>
      </c>
      <c r="Q247" s="214"/>
      <c r="R247" s="215">
        <f>SUM(R248:R264)</f>
        <v>39.870960000000004</v>
      </c>
      <c r="S247" s="214"/>
      <c r="T247" s="216">
        <f>SUM(T248:T264)</f>
        <v>0</v>
      </c>
      <c r="U247" s="11"/>
      <c r="V247" s="11"/>
      <c r="W247" s="11"/>
      <c r="X247" s="11"/>
      <c r="Y247" s="11"/>
      <c r="Z247" s="11"/>
      <c r="AA247" s="11"/>
      <c r="AB247" s="11"/>
      <c r="AC247" s="11"/>
      <c r="AD247" s="11"/>
      <c r="AE247" s="11"/>
      <c r="AR247" s="217" t="s">
        <v>84</v>
      </c>
      <c r="AT247" s="218" t="s">
        <v>75</v>
      </c>
      <c r="AU247" s="218" t="s">
        <v>76</v>
      </c>
      <c r="AY247" s="217" t="s">
        <v>251</v>
      </c>
      <c r="BK247" s="219">
        <f>SUM(BK248:BK264)</f>
        <v>0</v>
      </c>
    </row>
    <row r="248" s="2" customFormat="1" ht="33" customHeight="1">
      <c r="A248" s="38"/>
      <c r="B248" s="39"/>
      <c r="C248" s="220" t="s">
        <v>392</v>
      </c>
      <c r="D248" s="220" t="s">
        <v>255</v>
      </c>
      <c r="E248" s="221" t="s">
        <v>2268</v>
      </c>
      <c r="F248" s="222" t="s">
        <v>2269</v>
      </c>
      <c r="G248" s="223" t="s">
        <v>3853</v>
      </c>
      <c r="H248" s="224">
        <v>0.90000000000000002</v>
      </c>
      <c r="I248" s="225"/>
      <c r="J248" s="226">
        <f>ROUND(I248*H248,2)</f>
        <v>0</v>
      </c>
      <c r="K248" s="227"/>
      <c r="L248" s="44"/>
      <c r="M248" s="228" t="s">
        <v>1</v>
      </c>
      <c r="N248" s="229" t="s">
        <v>41</v>
      </c>
      <c r="O248" s="91"/>
      <c r="P248" s="230">
        <f>O248*H248</f>
        <v>0</v>
      </c>
      <c r="Q248" s="230">
        <v>0</v>
      </c>
      <c r="R248" s="230">
        <f>Q248*H248</f>
        <v>0</v>
      </c>
      <c r="S248" s="230">
        <v>0</v>
      </c>
      <c r="T248" s="231">
        <f>S248*H248</f>
        <v>0</v>
      </c>
      <c r="U248" s="38"/>
      <c r="V248" s="38"/>
      <c r="W248" s="38"/>
      <c r="X248" s="38"/>
      <c r="Y248" s="38"/>
      <c r="Z248" s="38"/>
      <c r="AA248" s="38"/>
      <c r="AB248" s="38"/>
      <c r="AC248" s="38"/>
      <c r="AD248" s="38"/>
      <c r="AE248" s="38"/>
      <c r="AR248" s="232" t="s">
        <v>254</v>
      </c>
      <c r="AT248" s="232" t="s">
        <v>255</v>
      </c>
      <c r="AU248" s="232" t="s">
        <v>84</v>
      </c>
      <c r="AY248" s="17" t="s">
        <v>251</v>
      </c>
      <c r="BE248" s="233">
        <f>IF(N248="základní",J248,0)</f>
        <v>0</v>
      </c>
      <c r="BF248" s="233">
        <f>IF(N248="snížená",J248,0)</f>
        <v>0</v>
      </c>
      <c r="BG248" s="233">
        <f>IF(N248="zákl. přenesená",J248,0)</f>
        <v>0</v>
      </c>
      <c r="BH248" s="233">
        <f>IF(N248="sníž. přenesená",J248,0)</f>
        <v>0</v>
      </c>
      <c r="BI248" s="233">
        <f>IF(N248="nulová",J248,0)</f>
        <v>0</v>
      </c>
      <c r="BJ248" s="17" t="s">
        <v>84</v>
      </c>
      <c r="BK248" s="233">
        <f>ROUND(I248*H248,2)</f>
        <v>0</v>
      </c>
      <c r="BL248" s="17" t="s">
        <v>254</v>
      </c>
      <c r="BM248" s="232" t="s">
        <v>4670</v>
      </c>
    </row>
    <row r="249" s="2" customFormat="1">
      <c r="A249" s="38"/>
      <c r="B249" s="39"/>
      <c r="C249" s="40"/>
      <c r="D249" s="234" t="s">
        <v>260</v>
      </c>
      <c r="E249" s="40"/>
      <c r="F249" s="235" t="s">
        <v>2271</v>
      </c>
      <c r="G249" s="40"/>
      <c r="H249" s="40"/>
      <c r="I249" s="236"/>
      <c r="J249" s="40"/>
      <c r="K249" s="40"/>
      <c r="L249" s="44"/>
      <c r="M249" s="237"/>
      <c r="N249" s="238"/>
      <c r="O249" s="91"/>
      <c r="P249" s="91"/>
      <c r="Q249" s="91"/>
      <c r="R249" s="91"/>
      <c r="S249" s="91"/>
      <c r="T249" s="92"/>
      <c r="U249" s="38"/>
      <c r="V249" s="38"/>
      <c r="W249" s="38"/>
      <c r="X249" s="38"/>
      <c r="Y249" s="38"/>
      <c r="Z249" s="38"/>
      <c r="AA249" s="38"/>
      <c r="AB249" s="38"/>
      <c r="AC249" s="38"/>
      <c r="AD249" s="38"/>
      <c r="AE249" s="38"/>
      <c r="AT249" s="17" t="s">
        <v>260</v>
      </c>
      <c r="AU249" s="17" t="s">
        <v>84</v>
      </c>
    </row>
    <row r="250" s="2" customFormat="1">
      <c r="A250" s="38"/>
      <c r="B250" s="39"/>
      <c r="C250" s="40"/>
      <c r="D250" s="240" t="s">
        <v>274</v>
      </c>
      <c r="E250" s="40"/>
      <c r="F250" s="241" t="s">
        <v>4671</v>
      </c>
      <c r="G250" s="40"/>
      <c r="H250" s="40"/>
      <c r="I250" s="236"/>
      <c r="J250" s="40"/>
      <c r="K250" s="40"/>
      <c r="L250" s="44"/>
      <c r="M250" s="237"/>
      <c r="N250" s="238"/>
      <c r="O250" s="91"/>
      <c r="P250" s="91"/>
      <c r="Q250" s="91"/>
      <c r="R250" s="91"/>
      <c r="S250" s="91"/>
      <c r="T250" s="92"/>
      <c r="U250" s="38"/>
      <c r="V250" s="38"/>
      <c r="W250" s="38"/>
      <c r="X250" s="38"/>
      <c r="Y250" s="38"/>
      <c r="Z250" s="38"/>
      <c r="AA250" s="38"/>
      <c r="AB250" s="38"/>
      <c r="AC250" s="38"/>
      <c r="AD250" s="38"/>
      <c r="AE250" s="38"/>
      <c r="AT250" s="17" t="s">
        <v>274</v>
      </c>
      <c r="AU250" s="17" t="s">
        <v>84</v>
      </c>
    </row>
    <row r="251" s="13" customFormat="1">
      <c r="A251" s="13"/>
      <c r="B251" s="253"/>
      <c r="C251" s="254"/>
      <c r="D251" s="234" t="s">
        <v>276</v>
      </c>
      <c r="E251" s="255" t="s">
        <v>1</v>
      </c>
      <c r="F251" s="256" t="s">
        <v>4672</v>
      </c>
      <c r="G251" s="254"/>
      <c r="H251" s="255" t="s">
        <v>1</v>
      </c>
      <c r="I251" s="257"/>
      <c r="J251" s="254"/>
      <c r="K251" s="254"/>
      <c r="L251" s="258"/>
      <c r="M251" s="259"/>
      <c r="N251" s="260"/>
      <c r="O251" s="260"/>
      <c r="P251" s="260"/>
      <c r="Q251" s="260"/>
      <c r="R251" s="260"/>
      <c r="S251" s="260"/>
      <c r="T251" s="261"/>
      <c r="U251" s="13"/>
      <c r="V251" s="13"/>
      <c r="W251" s="13"/>
      <c r="X251" s="13"/>
      <c r="Y251" s="13"/>
      <c r="Z251" s="13"/>
      <c r="AA251" s="13"/>
      <c r="AB251" s="13"/>
      <c r="AC251" s="13"/>
      <c r="AD251" s="13"/>
      <c r="AE251" s="13"/>
      <c r="AT251" s="262" t="s">
        <v>276</v>
      </c>
      <c r="AU251" s="262" t="s">
        <v>84</v>
      </c>
      <c r="AV251" s="13" t="s">
        <v>84</v>
      </c>
      <c r="AW251" s="13" t="s">
        <v>32</v>
      </c>
      <c r="AX251" s="13" t="s">
        <v>76</v>
      </c>
      <c r="AY251" s="262" t="s">
        <v>251</v>
      </c>
    </row>
    <row r="252" s="12" customFormat="1">
      <c r="A252" s="12"/>
      <c r="B252" s="242"/>
      <c r="C252" s="243"/>
      <c r="D252" s="234" t="s">
        <v>276</v>
      </c>
      <c r="E252" s="244" t="s">
        <v>4015</v>
      </c>
      <c r="F252" s="245" t="s">
        <v>4673</v>
      </c>
      <c r="G252" s="243"/>
      <c r="H252" s="246">
        <v>0.90000000000000002</v>
      </c>
      <c r="I252" s="247"/>
      <c r="J252" s="243"/>
      <c r="K252" s="243"/>
      <c r="L252" s="248"/>
      <c r="M252" s="249"/>
      <c r="N252" s="250"/>
      <c r="O252" s="250"/>
      <c r="P252" s="250"/>
      <c r="Q252" s="250"/>
      <c r="R252" s="250"/>
      <c r="S252" s="250"/>
      <c r="T252" s="251"/>
      <c r="U252" s="12"/>
      <c r="V252" s="12"/>
      <c r="W252" s="12"/>
      <c r="X252" s="12"/>
      <c r="Y252" s="12"/>
      <c r="Z252" s="12"/>
      <c r="AA252" s="12"/>
      <c r="AB252" s="12"/>
      <c r="AC252" s="12"/>
      <c r="AD252" s="12"/>
      <c r="AE252" s="12"/>
      <c r="AT252" s="252" t="s">
        <v>276</v>
      </c>
      <c r="AU252" s="252" t="s">
        <v>84</v>
      </c>
      <c r="AV252" s="12" t="s">
        <v>86</v>
      </c>
      <c r="AW252" s="12" t="s">
        <v>32</v>
      </c>
      <c r="AX252" s="12" t="s">
        <v>84</v>
      </c>
      <c r="AY252" s="252" t="s">
        <v>251</v>
      </c>
    </row>
    <row r="253" s="2" customFormat="1" ht="24.15" customHeight="1">
      <c r="A253" s="38"/>
      <c r="B253" s="39"/>
      <c r="C253" s="220" t="s">
        <v>397</v>
      </c>
      <c r="D253" s="220" t="s">
        <v>255</v>
      </c>
      <c r="E253" s="221" t="s">
        <v>4674</v>
      </c>
      <c r="F253" s="222" t="s">
        <v>4675</v>
      </c>
      <c r="G253" s="223" t="s">
        <v>1622</v>
      </c>
      <c r="H253" s="224">
        <v>3</v>
      </c>
      <c r="I253" s="225"/>
      <c r="J253" s="226">
        <f>ROUND(I253*H253,2)</f>
        <v>0</v>
      </c>
      <c r="K253" s="227"/>
      <c r="L253" s="44"/>
      <c r="M253" s="228" t="s">
        <v>1</v>
      </c>
      <c r="N253" s="229" t="s">
        <v>41</v>
      </c>
      <c r="O253" s="91"/>
      <c r="P253" s="230">
        <f>O253*H253</f>
        <v>0</v>
      </c>
      <c r="Q253" s="230">
        <v>0.088319999999999996</v>
      </c>
      <c r="R253" s="230">
        <f>Q253*H253</f>
        <v>0.26495999999999997</v>
      </c>
      <c r="S253" s="230">
        <v>0</v>
      </c>
      <c r="T253" s="231">
        <f>S253*H253</f>
        <v>0</v>
      </c>
      <c r="U253" s="38"/>
      <c r="V253" s="38"/>
      <c r="W253" s="38"/>
      <c r="X253" s="38"/>
      <c r="Y253" s="38"/>
      <c r="Z253" s="38"/>
      <c r="AA253" s="38"/>
      <c r="AB253" s="38"/>
      <c r="AC253" s="38"/>
      <c r="AD253" s="38"/>
      <c r="AE253" s="38"/>
      <c r="AR253" s="232" t="s">
        <v>254</v>
      </c>
      <c r="AT253" s="232" t="s">
        <v>255</v>
      </c>
      <c r="AU253" s="232" t="s">
        <v>84</v>
      </c>
      <c r="AY253" s="17" t="s">
        <v>251</v>
      </c>
      <c r="BE253" s="233">
        <f>IF(N253="základní",J253,0)</f>
        <v>0</v>
      </c>
      <c r="BF253" s="233">
        <f>IF(N253="snížená",J253,0)</f>
        <v>0</v>
      </c>
      <c r="BG253" s="233">
        <f>IF(N253="zákl. přenesená",J253,0)</f>
        <v>0</v>
      </c>
      <c r="BH253" s="233">
        <f>IF(N253="sníž. přenesená",J253,0)</f>
        <v>0</v>
      </c>
      <c r="BI253" s="233">
        <f>IF(N253="nulová",J253,0)</f>
        <v>0</v>
      </c>
      <c r="BJ253" s="17" t="s">
        <v>84</v>
      </c>
      <c r="BK253" s="233">
        <f>ROUND(I253*H253,2)</f>
        <v>0</v>
      </c>
      <c r="BL253" s="17" t="s">
        <v>254</v>
      </c>
      <c r="BM253" s="232" t="s">
        <v>4676</v>
      </c>
    </row>
    <row r="254" s="2" customFormat="1">
      <c r="A254" s="38"/>
      <c r="B254" s="39"/>
      <c r="C254" s="40"/>
      <c r="D254" s="234" t="s">
        <v>260</v>
      </c>
      <c r="E254" s="40"/>
      <c r="F254" s="235" t="s">
        <v>4677</v>
      </c>
      <c r="G254" s="40"/>
      <c r="H254" s="40"/>
      <c r="I254" s="236"/>
      <c r="J254" s="40"/>
      <c r="K254" s="40"/>
      <c r="L254" s="44"/>
      <c r="M254" s="237"/>
      <c r="N254" s="238"/>
      <c r="O254" s="91"/>
      <c r="P254" s="91"/>
      <c r="Q254" s="91"/>
      <c r="R254" s="91"/>
      <c r="S254" s="91"/>
      <c r="T254" s="92"/>
      <c r="U254" s="38"/>
      <c r="V254" s="38"/>
      <c r="W254" s="38"/>
      <c r="X254" s="38"/>
      <c r="Y254" s="38"/>
      <c r="Z254" s="38"/>
      <c r="AA254" s="38"/>
      <c r="AB254" s="38"/>
      <c r="AC254" s="38"/>
      <c r="AD254" s="38"/>
      <c r="AE254" s="38"/>
      <c r="AT254" s="17" t="s">
        <v>260</v>
      </c>
      <c r="AU254" s="17" t="s">
        <v>84</v>
      </c>
    </row>
    <row r="255" s="2" customFormat="1">
      <c r="A255" s="38"/>
      <c r="B255" s="39"/>
      <c r="C255" s="40"/>
      <c r="D255" s="240" t="s">
        <v>274</v>
      </c>
      <c r="E255" s="40"/>
      <c r="F255" s="241" t="s">
        <v>4678</v>
      </c>
      <c r="G255" s="40"/>
      <c r="H255" s="40"/>
      <c r="I255" s="236"/>
      <c r="J255" s="40"/>
      <c r="K255" s="40"/>
      <c r="L255" s="44"/>
      <c r="M255" s="237"/>
      <c r="N255" s="238"/>
      <c r="O255" s="91"/>
      <c r="P255" s="91"/>
      <c r="Q255" s="91"/>
      <c r="R255" s="91"/>
      <c r="S255" s="91"/>
      <c r="T255" s="92"/>
      <c r="U255" s="38"/>
      <c r="V255" s="38"/>
      <c r="W255" s="38"/>
      <c r="X255" s="38"/>
      <c r="Y255" s="38"/>
      <c r="Z255" s="38"/>
      <c r="AA255" s="38"/>
      <c r="AB255" s="38"/>
      <c r="AC255" s="38"/>
      <c r="AD255" s="38"/>
      <c r="AE255" s="38"/>
      <c r="AT255" s="17" t="s">
        <v>274</v>
      </c>
      <c r="AU255" s="17" t="s">
        <v>84</v>
      </c>
    </row>
    <row r="256" s="12" customFormat="1">
      <c r="A256" s="12"/>
      <c r="B256" s="242"/>
      <c r="C256" s="243"/>
      <c r="D256" s="234" t="s">
        <v>276</v>
      </c>
      <c r="E256" s="244" t="s">
        <v>4510</v>
      </c>
      <c r="F256" s="245" t="s">
        <v>269</v>
      </c>
      <c r="G256" s="243"/>
      <c r="H256" s="246">
        <v>3</v>
      </c>
      <c r="I256" s="247"/>
      <c r="J256" s="243"/>
      <c r="K256" s="243"/>
      <c r="L256" s="248"/>
      <c r="M256" s="249"/>
      <c r="N256" s="250"/>
      <c r="O256" s="250"/>
      <c r="P256" s="250"/>
      <c r="Q256" s="250"/>
      <c r="R256" s="250"/>
      <c r="S256" s="250"/>
      <c r="T256" s="251"/>
      <c r="U256" s="12"/>
      <c r="V256" s="12"/>
      <c r="W256" s="12"/>
      <c r="X256" s="12"/>
      <c r="Y256" s="12"/>
      <c r="Z256" s="12"/>
      <c r="AA256" s="12"/>
      <c r="AB256" s="12"/>
      <c r="AC256" s="12"/>
      <c r="AD256" s="12"/>
      <c r="AE256" s="12"/>
      <c r="AT256" s="252" t="s">
        <v>276</v>
      </c>
      <c r="AU256" s="252" t="s">
        <v>84</v>
      </c>
      <c r="AV256" s="12" t="s">
        <v>86</v>
      </c>
      <c r="AW256" s="12" t="s">
        <v>32</v>
      </c>
      <c r="AX256" s="12" t="s">
        <v>84</v>
      </c>
      <c r="AY256" s="252" t="s">
        <v>251</v>
      </c>
    </row>
    <row r="257" s="2" customFormat="1" ht="24.15" customHeight="1">
      <c r="A257" s="38"/>
      <c r="B257" s="39"/>
      <c r="C257" s="220" t="s">
        <v>952</v>
      </c>
      <c r="D257" s="220" t="s">
        <v>255</v>
      </c>
      <c r="E257" s="221" t="s">
        <v>4134</v>
      </c>
      <c r="F257" s="222" t="s">
        <v>4135</v>
      </c>
      <c r="G257" s="223" t="s">
        <v>3900</v>
      </c>
      <c r="H257" s="224">
        <v>172.19999999999999</v>
      </c>
      <c r="I257" s="225"/>
      <c r="J257" s="226">
        <f>ROUND(I257*H257,2)</f>
        <v>0</v>
      </c>
      <c r="K257" s="227"/>
      <c r="L257" s="44"/>
      <c r="M257" s="228" t="s">
        <v>1</v>
      </c>
      <c r="N257" s="229" t="s">
        <v>41</v>
      </c>
      <c r="O257" s="91"/>
      <c r="P257" s="230">
        <f>O257*H257</f>
        <v>0</v>
      </c>
      <c r="Q257" s="230">
        <v>0.23000000000000001</v>
      </c>
      <c r="R257" s="230">
        <f>Q257*H257</f>
        <v>39.606000000000002</v>
      </c>
      <c r="S257" s="230">
        <v>0</v>
      </c>
      <c r="T257" s="231">
        <f>S257*H257</f>
        <v>0</v>
      </c>
      <c r="U257" s="38"/>
      <c r="V257" s="38"/>
      <c r="W257" s="38"/>
      <c r="X257" s="38"/>
      <c r="Y257" s="38"/>
      <c r="Z257" s="38"/>
      <c r="AA257" s="38"/>
      <c r="AB257" s="38"/>
      <c r="AC257" s="38"/>
      <c r="AD257" s="38"/>
      <c r="AE257" s="38"/>
      <c r="AR257" s="232" t="s">
        <v>254</v>
      </c>
      <c r="AT257" s="232" t="s">
        <v>255</v>
      </c>
      <c r="AU257" s="232" t="s">
        <v>84</v>
      </c>
      <c r="AY257" s="17" t="s">
        <v>251</v>
      </c>
      <c r="BE257" s="233">
        <f>IF(N257="základní",J257,0)</f>
        <v>0</v>
      </c>
      <c r="BF257" s="233">
        <f>IF(N257="snížená",J257,0)</f>
        <v>0</v>
      </c>
      <c r="BG257" s="233">
        <f>IF(N257="zákl. přenesená",J257,0)</f>
        <v>0</v>
      </c>
      <c r="BH257" s="233">
        <f>IF(N257="sníž. přenesená",J257,0)</f>
        <v>0</v>
      </c>
      <c r="BI257" s="233">
        <f>IF(N257="nulová",J257,0)</f>
        <v>0</v>
      </c>
      <c r="BJ257" s="17" t="s">
        <v>84</v>
      </c>
      <c r="BK257" s="233">
        <f>ROUND(I257*H257,2)</f>
        <v>0</v>
      </c>
      <c r="BL257" s="17" t="s">
        <v>254</v>
      </c>
      <c r="BM257" s="232" t="s">
        <v>4679</v>
      </c>
    </row>
    <row r="258" s="2" customFormat="1">
      <c r="A258" s="38"/>
      <c r="B258" s="39"/>
      <c r="C258" s="40"/>
      <c r="D258" s="234" t="s">
        <v>260</v>
      </c>
      <c r="E258" s="40"/>
      <c r="F258" s="235" t="s">
        <v>4137</v>
      </c>
      <c r="G258" s="40"/>
      <c r="H258" s="40"/>
      <c r="I258" s="236"/>
      <c r="J258" s="40"/>
      <c r="K258" s="40"/>
      <c r="L258" s="44"/>
      <c r="M258" s="237"/>
      <c r="N258" s="238"/>
      <c r="O258" s="91"/>
      <c r="P258" s="91"/>
      <c r="Q258" s="91"/>
      <c r="R258" s="91"/>
      <c r="S258" s="91"/>
      <c r="T258" s="92"/>
      <c r="U258" s="38"/>
      <c r="V258" s="38"/>
      <c r="W258" s="38"/>
      <c r="X258" s="38"/>
      <c r="Y258" s="38"/>
      <c r="Z258" s="38"/>
      <c r="AA258" s="38"/>
      <c r="AB258" s="38"/>
      <c r="AC258" s="38"/>
      <c r="AD258" s="38"/>
      <c r="AE258" s="38"/>
      <c r="AT258" s="17" t="s">
        <v>260</v>
      </c>
      <c r="AU258" s="17" t="s">
        <v>84</v>
      </c>
    </row>
    <row r="259" s="2" customFormat="1">
      <c r="A259" s="38"/>
      <c r="B259" s="39"/>
      <c r="C259" s="40"/>
      <c r="D259" s="240" t="s">
        <v>274</v>
      </c>
      <c r="E259" s="40"/>
      <c r="F259" s="241" t="s">
        <v>4138</v>
      </c>
      <c r="G259" s="40"/>
      <c r="H259" s="40"/>
      <c r="I259" s="236"/>
      <c r="J259" s="40"/>
      <c r="K259" s="40"/>
      <c r="L259" s="44"/>
      <c r="M259" s="237"/>
      <c r="N259" s="238"/>
      <c r="O259" s="91"/>
      <c r="P259" s="91"/>
      <c r="Q259" s="91"/>
      <c r="R259" s="91"/>
      <c r="S259" s="91"/>
      <c r="T259" s="92"/>
      <c r="U259" s="38"/>
      <c r="V259" s="38"/>
      <c r="W259" s="38"/>
      <c r="X259" s="38"/>
      <c r="Y259" s="38"/>
      <c r="Z259" s="38"/>
      <c r="AA259" s="38"/>
      <c r="AB259" s="38"/>
      <c r="AC259" s="38"/>
      <c r="AD259" s="38"/>
      <c r="AE259" s="38"/>
      <c r="AT259" s="17" t="s">
        <v>274</v>
      </c>
      <c r="AU259" s="17" t="s">
        <v>84</v>
      </c>
    </row>
    <row r="260" s="13" customFormat="1">
      <c r="A260" s="13"/>
      <c r="B260" s="253"/>
      <c r="C260" s="254"/>
      <c r="D260" s="234" t="s">
        <v>276</v>
      </c>
      <c r="E260" s="255" t="s">
        <v>1</v>
      </c>
      <c r="F260" s="256" t="s">
        <v>3904</v>
      </c>
      <c r="G260" s="254"/>
      <c r="H260" s="255" t="s">
        <v>1</v>
      </c>
      <c r="I260" s="257"/>
      <c r="J260" s="254"/>
      <c r="K260" s="254"/>
      <c r="L260" s="258"/>
      <c r="M260" s="259"/>
      <c r="N260" s="260"/>
      <c r="O260" s="260"/>
      <c r="P260" s="260"/>
      <c r="Q260" s="260"/>
      <c r="R260" s="260"/>
      <c r="S260" s="260"/>
      <c r="T260" s="261"/>
      <c r="U260" s="13"/>
      <c r="V260" s="13"/>
      <c r="W260" s="13"/>
      <c r="X260" s="13"/>
      <c r="Y260" s="13"/>
      <c r="Z260" s="13"/>
      <c r="AA260" s="13"/>
      <c r="AB260" s="13"/>
      <c r="AC260" s="13"/>
      <c r="AD260" s="13"/>
      <c r="AE260" s="13"/>
      <c r="AT260" s="262" t="s">
        <v>276</v>
      </c>
      <c r="AU260" s="262" t="s">
        <v>84</v>
      </c>
      <c r="AV260" s="13" t="s">
        <v>84</v>
      </c>
      <c r="AW260" s="13" t="s">
        <v>32</v>
      </c>
      <c r="AX260" s="13" t="s">
        <v>76</v>
      </c>
      <c r="AY260" s="262" t="s">
        <v>251</v>
      </c>
    </row>
    <row r="261" s="12" customFormat="1">
      <c r="A261" s="12"/>
      <c r="B261" s="242"/>
      <c r="C261" s="243"/>
      <c r="D261" s="234" t="s">
        <v>276</v>
      </c>
      <c r="E261" s="244" t="s">
        <v>4027</v>
      </c>
      <c r="F261" s="245" t="s">
        <v>4680</v>
      </c>
      <c r="G261" s="243"/>
      <c r="H261" s="246">
        <v>163.19999999999999</v>
      </c>
      <c r="I261" s="247"/>
      <c r="J261" s="243"/>
      <c r="K261" s="243"/>
      <c r="L261" s="248"/>
      <c r="M261" s="249"/>
      <c r="N261" s="250"/>
      <c r="O261" s="250"/>
      <c r="P261" s="250"/>
      <c r="Q261" s="250"/>
      <c r="R261" s="250"/>
      <c r="S261" s="250"/>
      <c r="T261" s="251"/>
      <c r="U261" s="12"/>
      <c r="V261" s="12"/>
      <c r="W261" s="12"/>
      <c r="X261" s="12"/>
      <c r="Y261" s="12"/>
      <c r="Z261" s="12"/>
      <c r="AA261" s="12"/>
      <c r="AB261" s="12"/>
      <c r="AC261" s="12"/>
      <c r="AD261" s="12"/>
      <c r="AE261" s="12"/>
      <c r="AT261" s="252" t="s">
        <v>276</v>
      </c>
      <c r="AU261" s="252" t="s">
        <v>84</v>
      </c>
      <c r="AV261" s="12" t="s">
        <v>86</v>
      </c>
      <c r="AW261" s="12" t="s">
        <v>32</v>
      </c>
      <c r="AX261" s="12" t="s">
        <v>76</v>
      </c>
      <c r="AY261" s="252" t="s">
        <v>251</v>
      </c>
    </row>
    <row r="262" s="13" customFormat="1">
      <c r="A262" s="13"/>
      <c r="B262" s="253"/>
      <c r="C262" s="254"/>
      <c r="D262" s="234" t="s">
        <v>276</v>
      </c>
      <c r="E262" s="255" t="s">
        <v>1</v>
      </c>
      <c r="F262" s="256" t="s">
        <v>4141</v>
      </c>
      <c r="G262" s="254"/>
      <c r="H262" s="255" t="s">
        <v>1</v>
      </c>
      <c r="I262" s="257"/>
      <c r="J262" s="254"/>
      <c r="K262" s="254"/>
      <c r="L262" s="258"/>
      <c r="M262" s="259"/>
      <c r="N262" s="260"/>
      <c r="O262" s="260"/>
      <c r="P262" s="260"/>
      <c r="Q262" s="260"/>
      <c r="R262" s="260"/>
      <c r="S262" s="260"/>
      <c r="T262" s="261"/>
      <c r="U262" s="13"/>
      <c r="V262" s="13"/>
      <c r="W262" s="13"/>
      <c r="X262" s="13"/>
      <c r="Y262" s="13"/>
      <c r="Z262" s="13"/>
      <c r="AA262" s="13"/>
      <c r="AB262" s="13"/>
      <c r="AC262" s="13"/>
      <c r="AD262" s="13"/>
      <c r="AE262" s="13"/>
      <c r="AT262" s="262" t="s">
        <v>276</v>
      </c>
      <c r="AU262" s="262" t="s">
        <v>84</v>
      </c>
      <c r="AV262" s="13" t="s">
        <v>84</v>
      </c>
      <c r="AW262" s="13" t="s">
        <v>32</v>
      </c>
      <c r="AX262" s="13" t="s">
        <v>76</v>
      </c>
      <c r="AY262" s="262" t="s">
        <v>251</v>
      </c>
    </row>
    <row r="263" s="12" customFormat="1">
      <c r="A263" s="12"/>
      <c r="B263" s="242"/>
      <c r="C263" s="243"/>
      <c r="D263" s="234" t="s">
        <v>276</v>
      </c>
      <c r="E263" s="244" t="s">
        <v>3736</v>
      </c>
      <c r="F263" s="245" t="s">
        <v>4681</v>
      </c>
      <c r="G263" s="243"/>
      <c r="H263" s="246">
        <v>9</v>
      </c>
      <c r="I263" s="247"/>
      <c r="J263" s="243"/>
      <c r="K263" s="243"/>
      <c r="L263" s="248"/>
      <c r="M263" s="249"/>
      <c r="N263" s="250"/>
      <c r="O263" s="250"/>
      <c r="P263" s="250"/>
      <c r="Q263" s="250"/>
      <c r="R263" s="250"/>
      <c r="S263" s="250"/>
      <c r="T263" s="251"/>
      <c r="U263" s="12"/>
      <c r="V263" s="12"/>
      <c r="W263" s="12"/>
      <c r="X263" s="12"/>
      <c r="Y263" s="12"/>
      <c r="Z263" s="12"/>
      <c r="AA263" s="12"/>
      <c r="AB263" s="12"/>
      <c r="AC263" s="12"/>
      <c r="AD263" s="12"/>
      <c r="AE263" s="12"/>
      <c r="AT263" s="252" t="s">
        <v>276</v>
      </c>
      <c r="AU263" s="252" t="s">
        <v>84</v>
      </c>
      <c r="AV263" s="12" t="s">
        <v>86</v>
      </c>
      <c r="AW263" s="12" t="s">
        <v>32</v>
      </c>
      <c r="AX263" s="12" t="s">
        <v>76</v>
      </c>
      <c r="AY263" s="252" t="s">
        <v>251</v>
      </c>
    </row>
    <row r="264" s="12" customFormat="1">
      <c r="A264" s="12"/>
      <c r="B264" s="242"/>
      <c r="C264" s="243"/>
      <c r="D264" s="234" t="s">
        <v>276</v>
      </c>
      <c r="E264" s="244" t="s">
        <v>4031</v>
      </c>
      <c r="F264" s="245" t="s">
        <v>4032</v>
      </c>
      <c r="G264" s="243"/>
      <c r="H264" s="246">
        <v>172.19999999999999</v>
      </c>
      <c r="I264" s="247"/>
      <c r="J264" s="243"/>
      <c r="K264" s="243"/>
      <c r="L264" s="248"/>
      <c r="M264" s="249"/>
      <c r="N264" s="250"/>
      <c r="O264" s="250"/>
      <c r="P264" s="250"/>
      <c r="Q264" s="250"/>
      <c r="R264" s="250"/>
      <c r="S264" s="250"/>
      <c r="T264" s="251"/>
      <c r="U264" s="12"/>
      <c r="V264" s="12"/>
      <c r="W264" s="12"/>
      <c r="X264" s="12"/>
      <c r="Y264" s="12"/>
      <c r="Z264" s="12"/>
      <c r="AA264" s="12"/>
      <c r="AB264" s="12"/>
      <c r="AC264" s="12"/>
      <c r="AD264" s="12"/>
      <c r="AE264" s="12"/>
      <c r="AT264" s="252" t="s">
        <v>276</v>
      </c>
      <c r="AU264" s="252" t="s">
        <v>84</v>
      </c>
      <c r="AV264" s="12" t="s">
        <v>86</v>
      </c>
      <c r="AW264" s="12" t="s">
        <v>32</v>
      </c>
      <c r="AX264" s="12" t="s">
        <v>84</v>
      </c>
      <c r="AY264" s="252" t="s">
        <v>251</v>
      </c>
    </row>
    <row r="265" s="11" customFormat="1" ht="25.92" customHeight="1">
      <c r="A265" s="11"/>
      <c r="B265" s="206"/>
      <c r="C265" s="207"/>
      <c r="D265" s="208" t="s">
        <v>75</v>
      </c>
      <c r="E265" s="209" t="s">
        <v>282</v>
      </c>
      <c r="F265" s="209" t="s">
        <v>1501</v>
      </c>
      <c r="G265" s="207"/>
      <c r="H265" s="207"/>
      <c r="I265" s="210"/>
      <c r="J265" s="211">
        <f>BK265</f>
        <v>0</v>
      </c>
      <c r="K265" s="207"/>
      <c r="L265" s="212"/>
      <c r="M265" s="213"/>
      <c r="N265" s="214"/>
      <c r="O265" s="214"/>
      <c r="P265" s="215">
        <f>SUM(P266:P296)</f>
        <v>0</v>
      </c>
      <c r="Q265" s="214"/>
      <c r="R265" s="215">
        <f>SUM(R266:R296)</f>
        <v>1.8210299999999999</v>
      </c>
      <c r="S265" s="214"/>
      <c r="T265" s="216">
        <f>SUM(T266:T296)</f>
        <v>0</v>
      </c>
      <c r="U265" s="11"/>
      <c r="V265" s="11"/>
      <c r="W265" s="11"/>
      <c r="X265" s="11"/>
      <c r="Y265" s="11"/>
      <c r="Z265" s="11"/>
      <c r="AA265" s="11"/>
      <c r="AB265" s="11"/>
      <c r="AC265" s="11"/>
      <c r="AD265" s="11"/>
      <c r="AE265" s="11"/>
      <c r="AR265" s="217" t="s">
        <v>84</v>
      </c>
      <c r="AT265" s="218" t="s">
        <v>75</v>
      </c>
      <c r="AU265" s="218" t="s">
        <v>76</v>
      </c>
      <c r="AY265" s="217" t="s">
        <v>251</v>
      </c>
      <c r="BK265" s="219">
        <f>SUM(BK266:BK296)</f>
        <v>0</v>
      </c>
    </row>
    <row r="266" s="2" customFormat="1" ht="24.15" customHeight="1">
      <c r="A266" s="38"/>
      <c r="B266" s="39"/>
      <c r="C266" s="220" t="s">
        <v>962</v>
      </c>
      <c r="D266" s="220" t="s">
        <v>255</v>
      </c>
      <c r="E266" s="221" t="s">
        <v>4682</v>
      </c>
      <c r="F266" s="222" t="s">
        <v>4683</v>
      </c>
      <c r="G266" s="223" t="s">
        <v>3900</v>
      </c>
      <c r="H266" s="224">
        <v>121.2</v>
      </c>
      <c r="I266" s="225"/>
      <c r="J266" s="226">
        <f>ROUND(I266*H266,2)</f>
        <v>0</v>
      </c>
      <c r="K266" s="227"/>
      <c r="L266" s="44"/>
      <c r="M266" s="228" t="s">
        <v>1</v>
      </c>
      <c r="N266" s="229" t="s">
        <v>41</v>
      </c>
      <c r="O266" s="91"/>
      <c r="P266" s="230">
        <f>O266*H266</f>
        <v>0</v>
      </c>
      <c r="Q266" s="230">
        <v>0</v>
      </c>
      <c r="R266" s="230">
        <f>Q266*H266</f>
        <v>0</v>
      </c>
      <c r="S266" s="230">
        <v>0</v>
      </c>
      <c r="T266" s="231">
        <f>S266*H266</f>
        <v>0</v>
      </c>
      <c r="U266" s="38"/>
      <c r="V266" s="38"/>
      <c r="W266" s="38"/>
      <c r="X266" s="38"/>
      <c r="Y266" s="38"/>
      <c r="Z266" s="38"/>
      <c r="AA266" s="38"/>
      <c r="AB266" s="38"/>
      <c r="AC266" s="38"/>
      <c r="AD266" s="38"/>
      <c r="AE266" s="38"/>
      <c r="AR266" s="232" t="s">
        <v>254</v>
      </c>
      <c r="AT266" s="232" t="s">
        <v>255</v>
      </c>
      <c r="AU266" s="232" t="s">
        <v>84</v>
      </c>
      <c r="AY266" s="17" t="s">
        <v>251</v>
      </c>
      <c r="BE266" s="233">
        <f>IF(N266="základní",J266,0)</f>
        <v>0</v>
      </c>
      <c r="BF266" s="233">
        <f>IF(N266="snížená",J266,0)</f>
        <v>0</v>
      </c>
      <c r="BG266" s="233">
        <f>IF(N266="zákl. přenesená",J266,0)</f>
        <v>0</v>
      </c>
      <c r="BH266" s="233">
        <f>IF(N266="sníž. přenesená",J266,0)</f>
        <v>0</v>
      </c>
      <c r="BI266" s="233">
        <f>IF(N266="nulová",J266,0)</f>
        <v>0</v>
      </c>
      <c r="BJ266" s="17" t="s">
        <v>84</v>
      </c>
      <c r="BK266" s="233">
        <f>ROUND(I266*H266,2)</f>
        <v>0</v>
      </c>
      <c r="BL266" s="17" t="s">
        <v>254</v>
      </c>
      <c r="BM266" s="232" t="s">
        <v>4684</v>
      </c>
    </row>
    <row r="267" s="2" customFormat="1">
      <c r="A267" s="38"/>
      <c r="B267" s="39"/>
      <c r="C267" s="40"/>
      <c r="D267" s="234" t="s">
        <v>260</v>
      </c>
      <c r="E267" s="40"/>
      <c r="F267" s="235" t="s">
        <v>4685</v>
      </c>
      <c r="G267" s="40"/>
      <c r="H267" s="40"/>
      <c r="I267" s="236"/>
      <c r="J267" s="40"/>
      <c r="K267" s="40"/>
      <c r="L267" s="44"/>
      <c r="M267" s="237"/>
      <c r="N267" s="238"/>
      <c r="O267" s="91"/>
      <c r="P267" s="91"/>
      <c r="Q267" s="91"/>
      <c r="R267" s="91"/>
      <c r="S267" s="91"/>
      <c r="T267" s="92"/>
      <c r="U267" s="38"/>
      <c r="V267" s="38"/>
      <c r="W267" s="38"/>
      <c r="X267" s="38"/>
      <c r="Y267" s="38"/>
      <c r="Z267" s="38"/>
      <c r="AA267" s="38"/>
      <c r="AB267" s="38"/>
      <c r="AC267" s="38"/>
      <c r="AD267" s="38"/>
      <c r="AE267" s="38"/>
      <c r="AT267" s="17" t="s">
        <v>260</v>
      </c>
      <c r="AU267" s="17" t="s">
        <v>84</v>
      </c>
    </row>
    <row r="268" s="2" customFormat="1">
      <c r="A268" s="38"/>
      <c r="B268" s="39"/>
      <c r="C268" s="40"/>
      <c r="D268" s="240" t="s">
        <v>274</v>
      </c>
      <c r="E268" s="40"/>
      <c r="F268" s="241" t="s">
        <v>4686</v>
      </c>
      <c r="G268" s="40"/>
      <c r="H268" s="40"/>
      <c r="I268" s="236"/>
      <c r="J268" s="40"/>
      <c r="K268" s="40"/>
      <c r="L268" s="44"/>
      <c r="M268" s="237"/>
      <c r="N268" s="238"/>
      <c r="O268" s="91"/>
      <c r="P268" s="91"/>
      <c r="Q268" s="91"/>
      <c r="R268" s="91"/>
      <c r="S268" s="91"/>
      <c r="T268" s="92"/>
      <c r="U268" s="38"/>
      <c r="V268" s="38"/>
      <c r="W268" s="38"/>
      <c r="X268" s="38"/>
      <c r="Y268" s="38"/>
      <c r="Z268" s="38"/>
      <c r="AA268" s="38"/>
      <c r="AB268" s="38"/>
      <c r="AC268" s="38"/>
      <c r="AD268" s="38"/>
      <c r="AE268" s="38"/>
      <c r="AT268" s="17" t="s">
        <v>274</v>
      </c>
      <c r="AU268" s="17" t="s">
        <v>84</v>
      </c>
    </row>
    <row r="269" s="13" customFormat="1">
      <c r="A269" s="13"/>
      <c r="B269" s="253"/>
      <c r="C269" s="254"/>
      <c r="D269" s="234" t="s">
        <v>276</v>
      </c>
      <c r="E269" s="255" t="s">
        <v>1</v>
      </c>
      <c r="F269" s="256" t="s">
        <v>4594</v>
      </c>
      <c r="G269" s="254"/>
      <c r="H269" s="255" t="s">
        <v>1</v>
      </c>
      <c r="I269" s="257"/>
      <c r="J269" s="254"/>
      <c r="K269" s="254"/>
      <c r="L269" s="258"/>
      <c r="M269" s="259"/>
      <c r="N269" s="260"/>
      <c r="O269" s="260"/>
      <c r="P269" s="260"/>
      <c r="Q269" s="260"/>
      <c r="R269" s="260"/>
      <c r="S269" s="260"/>
      <c r="T269" s="261"/>
      <c r="U269" s="13"/>
      <c r="V269" s="13"/>
      <c r="W269" s="13"/>
      <c r="X269" s="13"/>
      <c r="Y269" s="13"/>
      <c r="Z269" s="13"/>
      <c r="AA269" s="13"/>
      <c r="AB269" s="13"/>
      <c r="AC269" s="13"/>
      <c r="AD269" s="13"/>
      <c r="AE269" s="13"/>
      <c r="AT269" s="262" t="s">
        <v>276</v>
      </c>
      <c r="AU269" s="262" t="s">
        <v>84</v>
      </c>
      <c r="AV269" s="13" t="s">
        <v>84</v>
      </c>
      <c r="AW269" s="13" t="s">
        <v>32</v>
      </c>
      <c r="AX269" s="13" t="s">
        <v>76</v>
      </c>
      <c r="AY269" s="262" t="s">
        <v>251</v>
      </c>
    </row>
    <row r="270" s="12" customFormat="1">
      <c r="A270" s="12"/>
      <c r="B270" s="242"/>
      <c r="C270" s="243"/>
      <c r="D270" s="234" t="s">
        <v>276</v>
      </c>
      <c r="E270" s="244" t="s">
        <v>4038</v>
      </c>
      <c r="F270" s="245" t="s">
        <v>4595</v>
      </c>
      <c r="G270" s="243"/>
      <c r="H270" s="246">
        <v>121.2</v>
      </c>
      <c r="I270" s="247"/>
      <c r="J270" s="243"/>
      <c r="K270" s="243"/>
      <c r="L270" s="248"/>
      <c r="M270" s="249"/>
      <c r="N270" s="250"/>
      <c r="O270" s="250"/>
      <c r="P270" s="250"/>
      <c r="Q270" s="250"/>
      <c r="R270" s="250"/>
      <c r="S270" s="250"/>
      <c r="T270" s="251"/>
      <c r="U270" s="12"/>
      <c r="V270" s="12"/>
      <c r="W270" s="12"/>
      <c r="X270" s="12"/>
      <c r="Y270" s="12"/>
      <c r="Z270" s="12"/>
      <c r="AA270" s="12"/>
      <c r="AB270" s="12"/>
      <c r="AC270" s="12"/>
      <c r="AD270" s="12"/>
      <c r="AE270" s="12"/>
      <c r="AT270" s="252" t="s">
        <v>276</v>
      </c>
      <c r="AU270" s="252" t="s">
        <v>84</v>
      </c>
      <c r="AV270" s="12" t="s">
        <v>86</v>
      </c>
      <c r="AW270" s="12" t="s">
        <v>32</v>
      </c>
      <c r="AX270" s="12" t="s">
        <v>84</v>
      </c>
      <c r="AY270" s="252" t="s">
        <v>251</v>
      </c>
    </row>
    <row r="271" s="2" customFormat="1" ht="24.15" customHeight="1">
      <c r="A271" s="38"/>
      <c r="B271" s="39"/>
      <c r="C271" s="220" t="s">
        <v>972</v>
      </c>
      <c r="D271" s="220" t="s">
        <v>255</v>
      </c>
      <c r="E271" s="221" t="s">
        <v>4530</v>
      </c>
      <c r="F271" s="222" t="s">
        <v>4531</v>
      </c>
      <c r="G271" s="223" t="s">
        <v>3900</v>
      </c>
      <c r="H271" s="224">
        <v>121.2</v>
      </c>
      <c r="I271" s="225"/>
      <c r="J271" s="226">
        <f>ROUND(I271*H271,2)</f>
        <v>0</v>
      </c>
      <c r="K271" s="227"/>
      <c r="L271" s="44"/>
      <c r="M271" s="228" t="s">
        <v>1</v>
      </c>
      <c r="N271" s="229" t="s">
        <v>41</v>
      </c>
      <c r="O271" s="91"/>
      <c r="P271" s="230">
        <f>O271*H271</f>
        <v>0</v>
      </c>
      <c r="Q271" s="230">
        <v>0</v>
      </c>
      <c r="R271" s="230">
        <f>Q271*H271</f>
        <v>0</v>
      </c>
      <c r="S271" s="230">
        <v>0</v>
      </c>
      <c r="T271" s="231">
        <f>S271*H271</f>
        <v>0</v>
      </c>
      <c r="U271" s="38"/>
      <c r="V271" s="38"/>
      <c r="W271" s="38"/>
      <c r="X271" s="38"/>
      <c r="Y271" s="38"/>
      <c r="Z271" s="38"/>
      <c r="AA271" s="38"/>
      <c r="AB271" s="38"/>
      <c r="AC271" s="38"/>
      <c r="AD271" s="38"/>
      <c r="AE271" s="38"/>
      <c r="AR271" s="232" t="s">
        <v>254</v>
      </c>
      <c r="AT271" s="232" t="s">
        <v>255</v>
      </c>
      <c r="AU271" s="232" t="s">
        <v>84</v>
      </c>
      <c r="AY271" s="17" t="s">
        <v>251</v>
      </c>
      <c r="BE271" s="233">
        <f>IF(N271="základní",J271,0)</f>
        <v>0</v>
      </c>
      <c r="BF271" s="233">
        <f>IF(N271="snížená",J271,0)</f>
        <v>0</v>
      </c>
      <c r="BG271" s="233">
        <f>IF(N271="zákl. přenesená",J271,0)</f>
        <v>0</v>
      </c>
      <c r="BH271" s="233">
        <f>IF(N271="sníž. přenesená",J271,0)</f>
        <v>0</v>
      </c>
      <c r="BI271" s="233">
        <f>IF(N271="nulová",J271,0)</f>
        <v>0</v>
      </c>
      <c r="BJ271" s="17" t="s">
        <v>84</v>
      </c>
      <c r="BK271" s="233">
        <f>ROUND(I271*H271,2)</f>
        <v>0</v>
      </c>
      <c r="BL271" s="17" t="s">
        <v>254</v>
      </c>
      <c r="BM271" s="232" t="s">
        <v>4687</v>
      </c>
    </row>
    <row r="272" s="2" customFormat="1">
      <c r="A272" s="38"/>
      <c r="B272" s="39"/>
      <c r="C272" s="40"/>
      <c r="D272" s="234" t="s">
        <v>260</v>
      </c>
      <c r="E272" s="40"/>
      <c r="F272" s="235" t="s">
        <v>4533</v>
      </c>
      <c r="G272" s="40"/>
      <c r="H272" s="40"/>
      <c r="I272" s="236"/>
      <c r="J272" s="40"/>
      <c r="K272" s="40"/>
      <c r="L272" s="44"/>
      <c r="M272" s="237"/>
      <c r="N272" s="238"/>
      <c r="O272" s="91"/>
      <c r="P272" s="91"/>
      <c r="Q272" s="91"/>
      <c r="R272" s="91"/>
      <c r="S272" s="91"/>
      <c r="T272" s="92"/>
      <c r="U272" s="38"/>
      <c r="V272" s="38"/>
      <c r="W272" s="38"/>
      <c r="X272" s="38"/>
      <c r="Y272" s="38"/>
      <c r="Z272" s="38"/>
      <c r="AA272" s="38"/>
      <c r="AB272" s="38"/>
      <c r="AC272" s="38"/>
      <c r="AD272" s="38"/>
      <c r="AE272" s="38"/>
      <c r="AT272" s="17" t="s">
        <v>260</v>
      </c>
      <c r="AU272" s="17" t="s">
        <v>84</v>
      </c>
    </row>
    <row r="273" s="2" customFormat="1">
      <c r="A273" s="38"/>
      <c r="B273" s="39"/>
      <c r="C273" s="40"/>
      <c r="D273" s="240" t="s">
        <v>274</v>
      </c>
      <c r="E273" s="40"/>
      <c r="F273" s="241" t="s">
        <v>4534</v>
      </c>
      <c r="G273" s="40"/>
      <c r="H273" s="40"/>
      <c r="I273" s="236"/>
      <c r="J273" s="40"/>
      <c r="K273" s="40"/>
      <c r="L273" s="44"/>
      <c r="M273" s="237"/>
      <c r="N273" s="238"/>
      <c r="O273" s="91"/>
      <c r="P273" s="91"/>
      <c r="Q273" s="91"/>
      <c r="R273" s="91"/>
      <c r="S273" s="91"/>
      <c r="T273" s="92"/>
      <c r="U273" s="38"/>
      <c r="V273" s="38"/>
      <c r="W273" s="38"/>
      <c r="X273" s="38"/>
      <c r="Y273" s="38"/>
      <c r="Z273" s="38"/>
      <c r="AA273" s="38"/>
      <c r="AB273" s="38"/>
      <c r="AC273" s="38"/>
      <c r="AD273" s="38"/>
      <c r="AE273" s="38"/>
      <c r="AT273" s="17" t="s">
        <v>274</v>
      </c>
      <c r="AU273" s="17" t="s">
        <v>84</v>
      </c>
    </row>
    <row r="274" s="13" customFormat="1">
      <c r="A274" s="13"/>
      <c r="B274" s="253"/>
      <c r="C274" s="254"/>
      <c r="D274" s="234" t="s">
        <v>276</v>
      </c>
      <c r="E274" s="255" t="s">
        <v>1</v>
      </c>
      <c r="F274" s="256" t="s">
        <v>4594</v>
      </c>
      <c r="G274" s="254"/>
      <c r="H274" s="255" t="s">
        <v>1</v>
      </c>
      <c r="I274" s="257"/>
      <c r="J274" s="254"/>
      <c r="K274" s="254"/>
      <c r="L274" s="258"/>
      <c r="M274" s="259"/>
      <c r="N274" s="260"/>
      <c r="O274" s="260"/>
      <c r="P274" s="260"/>
      <c r="Q274" s="260"/>
      <c r="R274" s="260"/>
      <c r="S274" s="260"/>
      <c r="T274" s="261"/>
      <c r="U274" s="13"/>
      <c r="V274" s="13"/>
      <c r="W274" s="13"/>
      <c r="X274" s="13"/>
      <c r="Y274" s="13"/>
      <c r="Z274" s="13"/>
      <c r="AA274" s="13"/>
      <c r="AB274" s="13"/>
      <c r="AC274" s="13"/>
      <c r="AD274" s="13"/>
      <c r="AE274" s="13"/>
      <c r="AT274" s="262" t="s">
        <v>276</v>
      </c>
      <c r="AU274" s="262" t="s">
        <v>84</v>
      </c>
      <c r="AV274" s="13" t="s">
        <v>84</v>
      </c>
      <c r="AW274" s="13" t="s">
        <v>32</v>
      </c>
      <c r="AX274" s="13" t="s">
        <v>76</v>
      </c>
      <c r="AY274" s="262" t="s">
        <v>251</v>
      </c>
    </row>
    <row r="275" s="12" customFormat="1">
      <c r="A275" s="12"/>
      <c r="B275" s="242"/>
      <c r="C275" s="243"/>
      <c r="D275" s="234" t="s">
        <v>276</v>
      </c>
      <c r="E275" s="244" t="s">
        <v>4048</v>
      </c>
      <c r="F275" s="245" t="s">
        <v>4595</v>
      </c>
      <c r="G275" s="243"/>
      <c r="H275" s="246">
        <v>121.2</v>
      </c>
      <c r="I275" s="247"/>
      <c r="J275" s="243"/>
      <c r="K275" s="243"/>
      <c r="L275" s="248"/>
      <c r="M275" s="249"/>
      <c r="N275" s="250"/>
      <c r="O275" s="250"/>
      <c r="P275" s="250"/>
      <c r="Q275" s="250"/>
      <c r="R275" s="250"/>
      <c r="S275" s="250"/>
      <c r="T275" s="251"/>
      <c r="U275" s="12"/>
      <c r="V275" s="12"/>
      <c r="W275" s="12"/>
      <c r="X275" s="12"/>
      <c r="Y275" s="12"/>
      <c r="Z275" s="12"/>
      <c r="AA275" s="12"/>
      <c r="AB275" s="12"/>
      <c r="AC275" s="12"/>
      <c r="AD275" s="12"/>
      <c r="AE275" s="12"/>
      <c r="AT275" s="252" t="s">
        <v>276</v>
      </c>
      <c r="AU275" s="252" t="s">
        <v>84</v>
      </c>
      <c r="AV275" s="12" t="s">
        <v>86</v>
      </c>
      <c r="AW275" s="12" t="s">
        <v>32</v>
      </c>
      <c r="AX275" s="12" t="s">
        <v>84</v>
      </c>
      <c r="AY275" s="252" t="s">
        <v>251</v>
      </c>
    </row>
    <row r="276" s="2" customFormat="1" ht="33" customHeight="1">
      <c r="A276" s="38"/>
      <c r="B276" s="39"/>
      <c r="C276" s="220" t="s">
        <v>986</v>
      </c>
      <c r="D276" s="220" t="s">
        <v>255</v>
      </c>
      <c r="E276" s="221" t="s">
        <v>4688</v>
      </c>
      <c r="F276" s="222" t="s">
        <v>4689</v>
      </c>
      <c r="G276" s="223" t="s">
        <v>3900</v>
      </c>
      <c r="H276" s="224">
        <v>303</v>
      </c>
      <c r="I276" s="225"/>
      <c r="J276" s="226">
        <f>ROUND(I276*H276,2)</f>
        <v>0</v>
      </c>
      <c r="K276" s="227"/>
      <c r="L276" s="44"/>
      <c r="M276" s="228" t="s">
        <v>1</v>
      </c>
      <c r="N276" s="229" t="s">
        <v>41</v>
      </c>
      <c r="O276" s="91"/>
      <c r="P276" s="230">
        <f>O276*H276</f>
        <v>0</v>
      </c>
      <c r="Q276" s="230">
        <v>0</v>
      </c>
      <c r="R276" s="230">
        <f>Q276*H276</f>
        <v>0</v>
      </c>
      <c r="S276" s="230">
        <v>0</v>
      </c>
      <c r="T276" s="231">
        <f>S276*H276</f>
        <v>0</v>
      </c>
      <c r="U276" s="38"/>
      <c r="V276" s="38"/>
      <c r="W276" s="38"/>
      <c r="X276" s="38"/>
      <c r="Y276" s="38"/>
      <c r="Z276" s="38"/>
      <c r="AA276" s="38"/>
      <c r="AB276" s="38"/>
      <c r="AC276" s="38"/>
      <c r="AD276" s="38"/>
      <c r="AE276" s="38"/>
      <c r="AR276" s="232" t="s">
        <v>254</v>
      </c>
      <c r="AT276" s="232" t="s">
        <v>255</v>
      </c>
      <c r="AU276" s="232" t="s">
        <v>84</v>
      </c>
      <c r="AY276" s="17" t="s">
        <v>251</v>
      </c>
      <c r="BE276" s="233">
        <f>IF(N276="základní",J276,0)</f>
        <v>0</v>
      </c>
      <c r="BF276" s="233">
        <f>IF(N276="snížená",J276,0)</f>
        <v>0</v>
      </c>
      <c r="BG276" s="233">
        <f>IF(N276="zákl. přenesená",J276,0)</f>
        <v>0</v>
      </c>
      <c r="BH276" s="233">
        <f>IF(N276="sníž. přenesená",J276,0)</f>
        <v>0</v>
      </c>
      <c r="BI276" s="233">
        <f>IF(N276="nulová",J276,0)</f>
        <v>0</v>
      </c>
      <c r="BJ276" s="17" t="s">
        <v>84</v>
      </c>
      <c r="BK276" s="233">
        <f>ROUND(I276*H276,2)</f>
        <v>0</v>
      </c>
      <c r="BL276" s="17" t="s">
        <v>254</v>
      </c>
      <c r="BM276" s="232" t="s">
        <v>4690</v>
      </c>
    </row>
    <row r="277" s="2" customFormat="1">
      <c r="A277" s="38"/>
      <c r="B277" s="39"/>
      <c r="C277" s="40"/>
      <c r="D277" s="234" t="s">
        <v>260</v>
      </c>
      <c r="E277" s="40"/>
      <c r="F277" s="235" t="s">
        <v>4691</v>
      </c>
      <c r="G277" s="40"/>
      <c r="H277" s="40"/>
      <c r="I277" s="236"/>
      <c r="J277" s="40"/>
      <c r="K277" s="40"/>
      <c r="L277" s="44"/>
      <c r="M277" s="237"/>
      <c r="N277" s="238"/>
      <c r="O277" s="91"/>
      <c r="P277" s="91"/>
      <c r="Q277" s="91"/>
      <c r="R277" s="91"/>
      <c r="S277" s="91"/>
      <c r="T277" s="92"/>
      <c r="U277" s="38"/>
      <c r="V277" s="38"/>
      <c r="W277" s="38"/>
      <c r="X277" s="38"/>
      <c r="Y277" s="38"/>
      <c r="Z277" s="38"/>
      <c r="AA277" s="38"/>
      <c r="AB277" s="38"/>
      <c r="AC277" s="38"/>
      <c r="AD277" s="38"/>
      <c r="AE277" s="38"/>
      <c r="AT277" s="17" t="s">
        <v>260</v>
      </c>
      <c r="AU277" s="17" t="s">
        <v>84</v>
      </c>
    </row>
    <row r="278" s="2" customFormat="1">
      <c r="A278" s="38"/>
      <c r="B278" s="39"/>
      <c r="C278" s="40"/>
      <c r="D278" s="240" t="s">
        <v>274</v>
      </c>
      <c r="E278" s="40"/>
      <c r="F278" s="241" t="s">
        <v>4692</v>
      </c>
      <c r="G278" s="40"/>
      <c r="H278" s="40"/>
      <c r="I278" s="236"/>
      <c r="J278" s="40"/>
      <c r="K278" s="40"/>
      <c r="L278" s="44"/>
      <c r="M278" s="237"/>
      <c r="N278" s="238"/>
      <c r="O278" s="91"/>
      <c r="P278" s="91"/>
      <c r="Q278" s="91"/>
      <c r="R278" s="91"/>
      <c r="S278" s="91"/>
      <c r="T278" s="92"/>
      <c r="U278" s="38"/>
      <c r="V278" s="38"/>
      <c r="W278" s="38"/>
      <c r="X278" s="38"/>
      <c r="Y278" s="38"/>
      <c r="Z278" s="38"/>
      <c r="AA278" s="38"/>
      <c r="AB278" s="38"/>
      <c r="AC278" s="38"/>
      <c r="AD278" s="38"/>
      <c r="AE278" s="38"/>
      <c r="AT278" s="17" t="s">
        <v>274</v>
      </c>
      <c r="AU278" s="17" t="s">
        <v>84</v>
      </c>
    </row>
    <row r="279" s="13" customFormat="1">
      <c r="A279" s="13"/>
      <c r="B279" s="253"/>
      <c r="C279" s="254"/>
      <c r="D279" s="234" t="s">
        <v>276</v>
      </c>
      <c r="E279" s="255" t="s">
        <v>1</v>
      </c>
      <c r="F279" s="256" t="s">
        <v>4594</v>
      </c>
      <c r="G279" s="254"/>
      <c r="H279" s="255" t="s">
        <v>1</v>
      </c>
      <c r="I279" s="257"/>
      <c r="J279" s="254"/>
      <c r="K279" s="254"/>
      <c r="L279" s="258"/>
      <c r="M279" s="259"/>
      <c r="N279" s="260"/>
      <c r="O279" s="260"/>
      <c r="P279" s="260"/>
      <c r="Q279" s="260"/>
      <c r="R279" s="260"/>
      <c r="S279" s="260"/>
      <c r="T279" s="261"/>
      <c r="U279" s="13"/>
      <c r="V279" s="13"/>
      <c r="W279" s="13"/>
      <c r="X279" s="13"/>
      <c r="Y279" s="13"/>
      <c r="Z279" s="13"/>
      <c r="AA279" s="13"/>
      <c r="AB279" s="13"/>
      <c r="AC279" s="13"/>
      <c r="AD279" s="13"/>
      <c r="AE279" s="13"/>
      <c r="AT279" s="262" t="s">
        <v>276</v>
      </c>
      <c r="AU279" s="262" t="s">
        <v>84</v>
      </c>
      <c r="AV279" s="13" t="s">
        <v>84</v>
      </c>
      <c r="AW279" s="13" t="s">
        <v>32</v>
      </c>
      <c r="AX279" s="13" t="s">
        <v>76</v>
      </c>
      <c r="AY279" s="262" t="s">
        <v>251</v>
      </c>
    </row>
    <row r="280" s="12" customFormat="1">
      <c r="A280" s="12"/>
      <c r="B280" s="242"/>
      <c r="C280" s="243"/>
      <c r="D280" s="234" t="s">
        <v>276</v>
      </c>
      <c r="E280" s="244" t="s">
        <v>4056</v>
      </c>
      <c r="F280" s="245" t="s">
        <v>4602</v>
      </c>
      <c r="G280" s="243"/>
      <c r="H280" s="246">
        <v>303</v>
      </c>
      <c r="I280" s="247"/>
      <c r="J280" s="243"/>
      <c r="K280" s="243"/>
      <c r="L280" s="248"/>
      <c r="M280" s="249"/>
      <c r="N280" s="250"/>
      <c r="O280" s="250"/>
      <c r="P280" s="250"/>
      <c r="Q280" s="250"/>
      <c r="R280" s="250"/>
      <c r="S280" s="250"/>
      <c r="T280" s="251"/>
      <c r="U280" s="12"/>
      <c r="V280" s="12"/>
      <c r="W280" s="12"/>
      <c r="X280" s="12"/>
      <c r="Y280" s="12"/>
      <c r="Z280" s="12"/>
      <c r="AA280" s="12"/>
      <c r="AB280" s="12"/>
      <c r="AC280" s="12"/>
      <c r="AD280" s="12"/>
      <c r="AE280" s="12"/>
      <c r="AT280" s="252" t="s">
        <v>276</v>
      </c>
      <c r="AU280" s="252" t="s">
        <v>84</v>
      </c>
      <c r="AV280" s="12" t="s">
        <v>86</v>
      </c>
      <c r="AW280" s="12" t="s">
        <v>32</v>
      </c>
      <c r="AX280" s="12" t="s">
        <v>84</v>
      </c>
      <c r="AY280" s="252" t="s">
        <v>251</v>
      </c>
    </row>
    <row r="281" s="2" customFormat="1" ht="24.15" customHeight="1">
      <c r="A281" s="38"/>
      <c r="B281" s="39"/>
      <c r="C281" s="220" t="s">
        <v>994</v>
      </c>
      <c r="D281" s="220" t="s">
        <v>255</v>
      </c>
      <c r="E281" s="221" t="s">
        <v>1543</v>
      </c>
      <c r="F281" s="222" t="s">
        <v>1544</v>
      </c>
      <c r="G281" s="223" t="s">
        <v>3900</v>
      </c>
      <c r="H281" s="224">
        <v>303</v>
      </c>
      <c r="I281" s="225"/>
      <c r="J281" s="226">
        <f>ROUND(I281*H281,2)</f>
        <v>0</v>
      </c>
      <c r="K281" s="227"/>
      <c r="L281" s="44"/>
      <c r="M281" s="228" t="s">
        <v>1</v>
      </c>
      <c r="N281" s="229" t="s">
        <v>41</v>
      </c>
      <c r="O281" s="91"/>
      <c r="P281" s="230">
        <f>O281*H281</f>
        <v>0</v>
      </c>
      <c r="Q281" s="230">
        <v>0.0060099999999999997</v>
      </c>
      <c r="R281" s="230">
        <f>Q281*H281</f>
        <v>1.8210299999999999</v>
      </c>
      <c r="S281" s="230">
        <v>0</v>
      </c>
      <c r="T281" s="231">
        <f>S281*H281</f>
        <v>0</v>
      </c>
      <c r="U281" s="38"/>
      <c r="V281" s="38"/>
      <c r="W281" s="38"/>
      <c r="X281" s="38"/>
      <c r="Y281" s="38"/>
      <c r="Z281" s="38"/>
      <c r="AA281" s="38"/>
      <c r="AB281" s="38"/>
      <c r="AC281" s="38"/>
      <c r="AD281" s="38"/>
      <c r="AE281" s="38"/>
      <c r="AR281" s="232" t="s">
        <v>254</v>
      </c>
      <c r="AT281" s="232" t="s">
        <v>255</v>
      </c>
      <c r="AU281" s="232" t="s">
        <v>84</v>
      </c>
      <c r="AY281" s="17" t="s">
        <v>251</v>
      </c>
      <c r="BE281" s="233">
        <f>IF(N281="základní",J281,0)</f>
        <v>0</v>
      </c>
      <c r="BF281" s="233">
        <f>IF(N281="snížená",J281,0)</f>
        <v>0</v>
      </c>
      <c r="BG281" s="233">
        <f>IF(N281="zákl. přenesená",J281,0)</f>
        <v>0</v>
      </c>
      <c r="BH281" s="233">
        <f>IF(N281="sníž. přenesená",J281,0)</f>
        <v>0</v>
      </c>
      <c r="BI281" s="233">
        <f>IF(N281="nulová",J281,0)</f>
        <v>0</v>
      </c>
      <c r="BJ281" s="17" t="s">
        <v>84</v>
      </c>
      <c r="BK281" s="233">
        <f>ROUND(I281*H281,2)</f>
        <v>0</v>
      </c>
      <c r="BL281" s="17" t="s">
        <v>254</v>
      </c>
      <c r="BM281" s="232" t="s">
        <v>4693</v>
      </c>
    </row>
    <row r="282" s="2" customFormat="1">
      <c r="A282" s="38"/>
      <c r="B282" s="39"/>
      <c r="C282" s="40"/>
      <c r="D282" s="234" t="s">
        <v>260</v>
      </c>
      <c r="E282" s="40"/>
      <c r="F282" s="235" t="s">
        <v>1546</v>
      </c>
      <c r="G282" s="40"/>
      <c r="H282" s="40"/>
      <c r="I282" s="236"/>
      <c r="J282" s="40"/>
      <c r="K282" s="40"/>
      <c r="L282" s="44"/>
      <c r="M282" s="237"/>
      <c r="N282" s="238"/>
      <c r="O282" s="91"/>
      <c r="P282" s="91"/>
      <c r="Q282" s="91"/>
      <c r="R282" s="91"/>
      <c r="S282" s="91"/>
      <c r="T282" s="92"/>
      <c r="U282" s="38"/>
      <c r="V282" s="38"/>
      <c r="W282" s="38"/>
      <c r="X282" s="38"/>
      <c r="Y282" s="38"/>
      <c r="Z282" s="38"/>
      <c r="AA282" s="38"/>
      <c r="AB282" s="38"/>
      <c r="AC282" s="38"/>
      <c r="AD282" s="38"/>
      <c r="AE282" s="38"/>
      <c r="AT282" s="17" t="s">
        <v>260</v>
      </c>
      <c r="AU282" s="17" t="s">
        <v>84</v>
      </c>
    </row>
    <row r="283" s="2" customFormat="1">
      <c r="A283" s="38"/>
      <c r="B283" s="39"/>
      <c r="C283" s="40"/>
      <c r="D283" s="240" t="s">
        <v>274</v>
      </c>
      <c r="E283" s="40"/>
      <c r="F283" s="241" t="s">
        <v>4694</v>
      </c>
      <c r="G283" s="40"/>
      <c r="H283" s="40"/>
      <c r="I283" s="236"/>
      <c r="J283" s="40"/>
      <c r="K283" s="40"/>
      <c r="L283" s="44"/>
      <c r="M283" s="237"/>
      <c r="N283" s="238"/>
      <c r="O283" s="91"/>
      <c r="P283" s="91"/>
      <c r="Q283" s="91"/>
      <c r="R283" s="91"/>
      <c r="S283" s="91"/>
      <c r="T283" s="92"/>
      <c r="U283" s="38"/>
      <c r="V283" s="38"/>
      <c r="W283" s="38"/>
      <c r="X283" s="38"/>
      <c r="Y283" s="38"/>
      <c r="Z283" s="38"/>
      <c r="AA283" s="38"/>
      <c r="AB283" s="38"/>
      <c r="AC283" s="38"/>
      <c r="AD283" s="38"/>
      <c r="AE283" s="38"/>
      <c r="AT283" s="17" t="s">
        <v>274</v>
      </c>
      <c r="AU283" s="17" t="s">
        <v>84</v>
      </c>
    </row>
    <row r="284" s="13" customFormat="1">
      <c r="A284" s="13"/>
      <c r="B284" s="253"/>
      <c r="C284" s="254"/>
      <c r="D284" s="234" t="s">
        <v>276</v>
      </c>
      <c r="E284" s="255" t="s">
        <v>1</v>
      </c>
      <c r="F284" s="256" t="s">
        <v>4594</v>
      </c>
      <c r="G284" s="254"/>
      <c r="H284" s="255" t="s">
        <v>1</v>
      </c>
      <c r="I284" s="257"/>
      <c r="J284" s="254"/>
      <c r="K284" s="254"/>
      <c r="L284" s="258"/>
      <c r="M284" s="259"/>
      <c r="N284" s="260"/>
      <c r="O284" s="260"/>
      <c r="P284" s="260"/>
      <c r="Q284" s="260"/>
      <c r="R284" s="260"/>
      <c r="S284" s="260"/>
      <c r="T284" s="261"/>
      <c r="U284" s="13"/>
      <c r="V284" s="13"/>
      <c r="W284" s="13"/>
      <c r="X284" s="13"/>
      <c r="Y284" s="13"/>
      <c r="Z284" s="13"/>
      <c r="AA284" s="13"/>
      <c r="AB284" s="13"/>
      <c r="AC284" s="13"/>
      <c r="AD284" s="13"/>
      <c r="AE284" s="13"/>
      <c r="AT284" s="262" t="s">
        <v>276</v>
      </c>
      <c r="AU284" s="262" t="s">
        <v>84</v>
      </c>
      <c r="AV284" s="13" t="s">
        <v>84</v>
      </c>
      <c r="AW284" s="13" t="s">
        <v>32</v>
      </c>
      <c r="AX284" s="13" t="s">
        <v>76</v>
      </c>
      <c r="AY284" s="262" t="s">
        <v>251</v>
      </c>
    </row>
    <row r="285" s="12" customFormat="1">
      <c r="A285" s="12"/>
      <c r="B285" s="242"/>
      <c r="C285" s="243"/>
      <c r="D285" s="234" t="s">
        <v>276</v>
      </c>
      <c r="E285" s="244" t="s">
        <v>4063</v>
      </c>
      <c r="F285" s="245" t="s">
        <v>4602</v>
      </c>
      <c r="G285" s="243"/>
      <c r="H285" s="246">
        <v>303</v>
      </c>
      <c r="I285" s="247"/>
      <c r="J285" s="243"/>
      <c r="K285" s="243"/>
      <c r="L285" s="248"/>
      <c r="M285" s="249"/>
      <c r="N285" s="250"/>
      <c r="O285" s="250"/>
      <c r="P285" s="250"/>
      <c r="Q285" s="250"/>
      <c r="R285" s="250"/>
      <c r="S285" s="250"/>
      <c r="T285" s="251"/>
      <c r="U285" s="12"/>
      <c r="V285" s="12"/>
      <c r="W285" s="12"/>
      <c r="X285" s="12"/>
      <c r="Y285" s="12"/>
      <c r="Z285" s="12"/>
      <c r="AA285" s="12"/>
      <c r="AB285" s="12"/>
      <c r="AC285" s="12"/>
      <c r="AD285" s="12"/>
      <c r="AE285" s="12"/>
      <c r="AT285" s="252" t="s">
        <v>276</v>
      </c>
      <c r="AU285" s="252" t="s">
        <v>84</v>
      </c>
      <c r="AV285" s="12" t="s">
        <v>86</v>
      </c>
      <c r="AW285" s="12" t="s">
        <v>32</v>
      </c>
      <c r="AX285" s="12" t="s">
        <v>76</v>
      </c>
      <c r="AY285" s="252" t="s">
        <v>251</v>
      </c>
    </row>
    <row r="286" s="12" customFormat="1">
      <c r="A286" s="12"/>
      <c r="B286" s="242"/>
      <c r="C286" s="243"/>
      <c r="D286" s="234" t="s">
        <v>276</v>
      </c>
      <c r="E286" s="244" t="s">
        <v>4695</v>
      </c>
      <c r="F286" s="245" t="s">
        <v>4696</v>
      </c>
      <c r="G286" s="243"/>
      <c r="H286" s="246">
        <v>303</v>
      </c>
      <c r="I286" s="247"/>
      <c r="J286" s="243"/>
      <c r="K286" s="243"/>
      <c r="L286" s="248"/>
      <c r="M286" s="249"/>
      <c r="N286" s="250"/>
      <c r="O286" s="250"/>
      <c r="P286" s="250"/>
      <c r="Q286" s="250"/>
      <c r="R286" s="250"/>
      <c r="S286" s="250"/>
      <c r="T286" s="251"/>
      <c r="U286" s="12"/>
      <c r="V286" s="12"/>
      <c r="W286" s="12"/>
      <c r="X286" s="12"/>
      <c r="Y286" s="12"/>
      <c r="Z286" s="12"/>
      <c r="AA286" s="12"/>
      <c r="AB286" s="12"/>
      <c r="AC286" s="12"/>
      <c r="AD286" s="12"/>
      <c r="AE286" s="12"/>
      <c r="AT286" s="252" t="s">
        <v>276</v>
      </c>
      <c r="AU286" s="252" t="s">
        <v>84</v>
      </c>
      <c r="AV286" s="12" t="s">
        <v>86</v>
      </c>
      <c r="AW286" s="12" t="s">
        <v>32</v>
      </c>
      <c r="AX286" s="12" t="s">
        <v>84</v>
      </c>
      <c r="AY286" s="252" t="s">
        <v>251</v>
      </c>
    </row>
    <row r="287" s="2" customFormat="1" ht="21.75" customHeight="1">
      <c r="A287" s="38"/>
      <c r="B287" s="39"/>
      <c r="C287" s="220" t="s">
        <v>1000</v>
      </c>
      <c r="D287" s="220" t="s">
        <v>255</v>
      </c>
      <c r="E287" s="221" t="s">
        <v>4697</v>
      </c>
      <c r="F287" s="222" t="s">
        <v>4698</v>
      </c>
      <c r="G287" s="223" t="s">
        <v>3900</v>
      </c>
      <c r="H287" s="224">
        <v>303</v>
      </c>
      <c r="I287" s="225"/>
      <c r="J287" s="226">
        <f>ROUND(I287*H287,2)</f>
        <v>0</v>
      </c>
      <c r="K287" s="227"/>
      <c r="L287" s="44"/>
      <c r="M287" s="228" t="s">
        <v>1</v>
      </c>
      <c r="N287" s="229" t="s">
        <v>41</v>
      </c>
      <c r="O287" s="91"/>
      <c r="P287" s="230">
        <f>O287*H287</f>
        <v>0</v>
      </c>
      <c r="Q287" s="230">
        <v>0</v>
      </c>
      <c r="R287" s="230">
        <f>Q287*H287</f>
        <v>0</v>
      </c>
      <c r="S287" s="230">
        <v>0</v>
      </c>
      <c r="T287" s="231">
        <f>S287*H287</f>
        <v>0</v>
      </c>
      <c r="U287" s="38"/>
      <c r="V287" s="38"/>
      <c r="W287" s="38"/>
      <c r="X287" s="38"/>
      <c r="Y287" s="38"/>
      <c r="Z287" s="38"/>
      <c r="AA287" s="38"/>
      <c r="AB287" s="38"/>
      <c r="AC287" s="38"/>
      <c r="AD287" s="38"/>
      <c r="AE287" s="38"/>
      <c r="AR287" s="232" t="s">
        <v>254</v>
      </c>
      <c r="AT287" s="232" t="s">
        <v>255</v>
      </c>
      <c r="AU287" s="232" t="s">
        <v>84</v>
      </c>
      <c r="AY287" s="17" t="s">
        <v>251</v>
      </c>
      <c r="BE287" s="233">
        <f>IF(N287="základní",J287,0)</f>
        <v>0</v>
      </c>
      <c r="BF287" s="233">
        <f>IF(N287="snížená",J287,0)</f>
        <v>0</v>
      </c>
      <c r="BG287" s="233">
        <f>IF(N287="zákl. přenesená",J287,0)</f>
        <v>0</v>
      </c>
      <c r="BH287" s="233">
        <f>IF(N287="sníž. přenesená",J287,0)</f>
        <v>0</v>
      </c>
      <c r="BI287" s="233">
        <f>IF(N287="nulová",J287,0)</f>
        <v>0</v>
      </c>
      <c r="BJ287" s="17" t="s">
        <v>84</v>
      </c>
      <c r="BK287" s="233">
        <f>ROUND(I287*H287,2)</f>
        <v>0</v>
      </c>
      <c r="BL287" s="17" t="s">
        <v>254</v>
      </c>
      <c r="BM287" s="232" t="s">
        <v>4699</v>
      </c>
    </row>
    <row r="288" s="2" customFormat="1">
      <c r="A288" s="38"/>
      <c r="B288" s="39"/>
      <c r="C288" s="40"/>
      <c r="D288" s="234" t="s">
        <v>260</v>
      </c>
      <c r="E288" s="40"/>
      <c r="F288" s="235" t="s">
        <v>4700</v>
      </c>
      <c r="G288" s="40"/>
      <c r="H288" s="40"/>
      <c r="I288" s="236"/>
      <c r="J288" s="40"/>
      <c r="K288" s="40"/>
      <c r="L288" s="44"/>
      <c r="M288" s="237"/>
      <c r="N288" s="238"/>
      <c r="O288" s="91"/>
      <c r="P288" s="91"/>
      <c r="Q288" s="91"/>
      <c r="R288" s="91"/>
      <c r="S288" s="91"/>
      <c r="T288" s="92"/>
      <c r="U288" s="38"/>
      <c r="V288" s="38"/>
      <c r="W288" s="38"/>
      <c r="X288" s="38"/>
      <c r="Y288" s="38"/>
      <c r="Z288" s="38"/>
      <c r="AA288" s="38"/>
      <c r="AB288" s="38"/>
      <c r="AC288" s="38"/>
      <c r="AD288" s="38"/>
      <c r="AE288" s="38"/>
      <c r="AT288" s="17" t="s">
        <v>260</v>
      </c>
      <c r="AU288" s="17" t="s">
        <v>84</v>
      </c>
    </row>
    <row r="289" s="2" customFormat="1">
      <c r="A289" s="38"/>
      <c r="B289" s="39"/>
      <c r="C289" s="40"/>
      <c r="D289" s="240" t="s">
        <v>274</v>
      </c>
      <c r="E289" s="40"/>
      <c r="F289" s="241" t="s">
        <v>4701</v>
      </c>
      <c r="G289" s="40"/>
      <c r="H289" s="40"/>
      <c r="I289" s="236"/>
      <c r="J289" s="40"/>
      <c r="K289" s="40"/>
      <c r="L289" s="44"/>
      <c r="M289" s="237"/>
      <c r="N289" s="238"/>
      <c r="O289" s="91"/>
      <c r="P289" s="91"/>
      <c r="Q289" s="91"/>
      <c r="R289" s="91"/>
      <c r="S289" s="91"/>
      <c r="T289" s="92"/>
      <c r="U289" s="38"/>
      <c r="V289" s="38"/>
      <c r="W289" s="38"/>
      <c r="X289" s="38"/>
      <c r="Y289" s="38"/>
      <c r="Z289" s="38"/>
      <c r="AA289" s="38"/>
      <c r="AB289" s="38"/>
      <c r="AC289" s="38"/>
      <c r="AD289" s="38"/>
      <c r="AE289" s="38"/>
      <c r="AT289" s="17" t="s">
        <v>274</v>
      </c>
      <c r="AU289" s="17" t="s">
        <v>84</v>
      </c>
    </row>
    <row r="290" s="13" customFormat="1">
      <c r="A290" s="13"/>
      <c r="B290" s="253"/>
      <c r="C290" s="254"/>
      <c r="D290" s="234" t="s">
        <v>276</v>
      </c>
      <c r="E290" s="255" t="s">
        <v>1</v>
      </c>
      <c r="F290" s="256" t="s">
        <v>4594</v>
      </c>
      <c r="G290" s="254"/>
      <c r="H290" s="255" t="s">
        <v>1</v>
      </c>
      <c r="I290" s="257"/>
      <c r="J290" s="254"/>
      <c r="K290" s="254"/>
      <c r="L290" s="258"/>
      <c r="M290" s="259"/>
      <c r="N290" s="260"/>
      <c r="O290" s="260"/>
      <c r="P290" s="260"/>
      <c r="Q290" s="260"/>
      <c r="R290" s="260"/>
      <c r="S290" s="260"/>
      <c r="T290" s="261"/>
      <c r="U290" s="13"/>
      <c r="V290" s="13"/>
      <c r="W290" s="13"/>
      <c r="X290" s="13"/>
      <c r="Y290" s="13"/>
      <c r="Z290" s="13"/>
      <c r="AA290" s="13"/>
      <c r="AB290" s="13"/>
      <c r="AC290" s="13"/>
      <c r="AD290" s="13"/>
      <c r="AE290" s="13"/>
      <c r="AT290" s="262" t="s">
        <v>276</v>
      </c>
      <c r="AU290" s="262" t="s">
        <v>84</v>
      </c>
      <c r="AV290" s="13" t="s">
        <v>84</v>
      </c>
      <c r="AW290" s="13" t="s">
        <v>32</v>
      </c>
      <c r="AX290" s="13" t="s">
        <v>76</v>
      </c>
      <c r="AY290" s="262" t="s">
        <v>251</v>
      </c>
    </row>
    <row r="291" s="12" customFormat="1">
      <c r="A291" s="12"/>
      <c r="B291" s="242"/>
      <c r="C291" s="243"/>
      <c r="D291" s="234" t="s">
        <v>276</v>
      </c>
      <c r="E291" s="244" t="s">
        <v>4067</v>
      </c>
      <c r="F291" s="245" t="s">
        <v>4602</v>
      </c>
      <c r="G291" s="243"/>
      <c r="H291" s="246">
        <v>303</v>
      </c>
      <c r="I291" s="247"/>
      <c r="J291" s="243"/>
      <c r="K291" s="243"/>
      <c r="L291" s="248"/>
      <c r="M291" s="249"/>
      <c r="N291" s="250"/>
      <c r="O291" s="250"/>
      <c r="P291" s="250"/>
      <c r="Q291" s="250"/>
      <c r="R291" s="250"/>
      <c r="S291" s="250"/>
      <c r="T291" s="251"/>
      <c r="U291" s="12"/>
      <c r="V291" s="12"/>
      <c r="W291" s="12"/>
      <c r="X291" s="12"/>
      <c r="Y291" s="12"/>
      <c r="Z291" s="12"/>
      <c r="AA291" s="12"/>
      <c r="AB291" s="12"/>
      <c r="AC291" s="12"/>
      <c r="AD291" s="12"/>
      <c r="AE291" s="12"/>
      <c r="AT291" s="252" t="s">
        <v>276</v>
      </c>
      <c r="AU291" s="252" t="s">
        <v>84</v>
      </c>
      <c r="AV291" s="12" t="s">
        <v>86</v>
      </c>
      <c r="AW291" s="12" t="s">
        <v>32</v>
      </c>
      <c r="AX291" s="12" t="s">
        <v>84</v>
      </c>
      <c r="AY291" s="252" t="s">
        <v>251</v>
      </c>
    </row>
    <row r="292" s="2" customFormat="1" ht="33" customHeight="1">
      <c r="A292" s="38"/>
      <c r="B292" s="39"/>
      <c r="C292" s="220" t="s">
        <v>747</v>
      </c>
      <c r="D292" s="220" t="s">
        <v>255</v>
      </c>
      <c r="E292" s="221" t="s">
        <v>1558</v>
      </c>
      <c r="F292" s="222" t="s">
        <v>1559</v>
      </c>
      <c r="G292" s="223" t="s">
        <v>3900</v>
      </c>
      <c r="H292" s="224">
        <v>303</v>
      </c>
      <c r="I292" s="225"/>
      <c r="J292" s="226">
        <f>ROUND(I292*H292,2)</f>
        <v>0</v>
      </c>
      <c r="K292" s="227"/>
      <c r="L292" s="44"/>
      <c r="M292" s="228" t="s">
        <v>1</v>
      </c>
      <c r="N292" s="229" t="s">
        <v>41</v>
      </c>
      <c r="O292" s="91"/>
      <c r="P292" s="230">
        <f>O292*H292</f>
        <v>0</v>
      </c>
      <c r="Q292" s="230">
        <v>0</v>
      </c>
      <c r="R292" s="230">
        <f>Q292*H292</f>
        <v>0</v>
      </c>
      <c r="S292" s="230">
        <v>0</v>
      </c>
      <c r="T292" s="231">
        <f>S292*H292</f>
        <v>0</v>
      </c>
      <c r="U292" s="38"/>
      <c r="V292" s="38"/>
      <c r="W292" s="38"/>
      <c r="X292" s="38"/>
      <c r="Y292" s="38"/>
      <c r="Z292" s="38"/>
      <c r="AA292" s="38"/>
      <c r="AB292" s="38"/>
      <c r="AC292" s="38"/>
      <c r="AD292" s="38"/>
      <c r="AE292" s="38"/>
      <c r="AR292" s="232" t="s">
        <v>254</v>
      </c>
      <c r="AT292" s="232" t="s">
        <v>255</v>
      </c>
      <c r="AU292" s="232" t="s">
        <v>84</v>
      </c>
      <c r="AY292" s="17" t="s">
        <v>251</v>
      </c>
      <c r="BE292" s="233">
        <f>IF(N292="základní",J292,0)</f>
        <v>0</v>
      </c>
      <c r="BF292" s="233">
        <f>IF(N292="snížená",J292,0)</f>
        <v>0</v>
      </c>
      <c r="BG292" s="233">
        <f>IF(N292="zákl. přenesená",J292,0)</f>
        <v>0</v>
      </c>
      <c r="BH292" s="233">
        <f>IF(N292="sníž. přenesená",J292,0)</f>
        <v>0</v>
      </c>
      <c r="BI292" s="233">
        <f>IF(N292="nulová",J292,0)</f>
        <v>0</v>
      </c>
      <c r="BJ292" s="17" t="s">
        <v>84</v>
      </c>
      <c r="BK292" s="233">
        <f>ROUND(I292*H292,2)</f>
        <v>0</v>
      </c>
      <c r="BL292" s="17" t="s">
        <v>254</v>
      </c>
      <c r="BM292" s="232" t="s">
        <v>4702</v>
      </c>
    </row>
    <row r="293" s="2" customFormat="1">
      <c r="A293" s="38"/>
      <c r="B293" s="39"/>
      <c r="C293" s="40"/>
      <c r="D293" s="234" t="s">
        <v>260</v>
      </c>
      <c r="E293" s="40"/>
      <c r="F293" s="235" t="s">
        <v>1561</v>
      </c>
      <c r="G293" s="40"/>
      <c r="H293" s="40"/>
      <c r="I293" s="236"/>
      <c r="J293" s="40"/>
      <c r="K293" s="40"/>
      <c r="L293" s="44"/>
      <c r="M293" s="237"/>
      <c r="N293" s="238"/>
      <c r="O293" s="91"/>
      <c r="P293" s="91"/>
      <c r="Q293" s="91"/>
      <c r="R293" s="91"/>
      <c r="S293" s="91"/>
      <c r="T293" s="92"/>
      <c r="U293" s="38"/>
      <c r="V293" s="38"/>
      <c r="W293" s="38"/>
      <c r="X293" s="38"/>
      <c r="Y293" s="38"/>
      <c r="Z293" s="38"/>
      <c r="AA293" s="38"/>
      <c r="AB293" s="38"/>
      <c r="AC293" s="38"/>
      <c r="AD293" s="38"/>
      <c r="AE293" s="38"/>
      <c r="AT293" s="17" t="s">
        <v>260</v>
      </c>
      <c r="AU293" s="17" t="s">
        <v>84</v>
      </c>
    </row>
    <row r="294" s="2" customFormat="1">
      <c r="A294" s="38"/>
      <c r="B294" s="39"/>
      <c r="C294" s="40"/>
      <c r="D294" s="240" t="s">
        <v>274</v>
      </c>
      <c r="E294" s="40"/>
      <c r="F294" s="241" t="s">
        <v>4703</v>
      </c>
      <c r="G294" s="40"/>
      <c r="H294" s="40"/>
      <c r="I294" s="236"/>
      <c r="J294" s="40"/>
      <c r="K294" s="40"/>
      <c r="L294" s="44"/>
      <c r="M294" s="237"/>
      <c r="N294" s="238"/>
      <c r="O294" s="91"/>
      <c r="P294" s="91"/>
      <c r="Q294" s="91"/>
      <c r="R294" s="91"/>
      <c r="S294" s="91"/>
      <c r="T294" s="92"/>
      <c r="U294" s="38"/>
      <c r="V294" s="38"/>
      <c r="W294" s="38"/>
      <c r="X294" s="38"/>
      <c r="Y294" s="38"/>
      <c r="Z294" s="38"/>
      <c r="AA294" s="38"/>
      <c r="AB294" s="38"/>
      <c r="AC294" s="38"/>
      <c r="AD294" s="38"/>
      <c r="AE294" s="38"/>
      <c r="AT294" s="17" t="s">
        <v>274</v>
      </c>
      <c r="AU294" s="17" t="s">
        <v>84</v>
      </c>
    </row>
    <row r="295" s="13" customFormat="1">
      <c r="A295" s="13"/>
      <c r="B295" s="253"/>
      <c r="C295" s="254"/>
      <c r="D295" s="234" t="s">
        <v>276</v>
      </c>
      <c r="E295" s="255" t="s">
        <v>1</v>
      </c>
      <c r="F295" s="256" t="s">
        <v>4594</v>
      </c>
      <c r="G295" s="254"/>
      <c r="H295" s="255" t="s">
        <v>1</v>
      </c>
      <c r="I295" s="257"/>
      <c r="J295" s="254"/>
      <c r="K295" s="254"/>
      <c r="L295" s="258"/>
      <c r="M295" s="259"/>
      <c r="N295" s="260"/>
      <c r="O295" s="260"/>
      <c r="P295" s="260"/>
      <c r="Q295" s="260"/>
      <c r="R295" s="260"/>
      <c r="S295" s="260"/>
      <c r="T295" s="261"/>
      <c r="U295" s="13"/>
      <c r="V295" s="13"/>
      <c r="W295" s="13"/>
      <c r="X295" s="13"/>
      <c r="Y295" s="13"/>
      <c r="Z295" s="13"/>
      <c r="AA295" s="13"/>
      <c r="AB295" s="13"/>
      <c r="AC295" s="13"/>
      <c r="AD295" s="13"/>
      <c r="AE295" s="13"/>
      <c r="AT295" s="262" t="s">
        <v>276</v>
      </c>
      <c r="AU295" s="262" t="s">
        <v>84</v>
      </c>
      <c r="AV295" s="13" t="s">
        <v>84</v>
      </c>
      <c r="AW295" s="13" t="s">
        <v>32</v>
      </c>
      <c r="AX295" s="13" t="s">
        <v>76</v>
      </c>
      <c r="AY295" s="262" t="s">
        <v>251</v>
      </c>
    </row>
    <row r="296" s="12" customFormat="1">
      <c r="A296" s="12"/>
      <c r="B296" s="242"/>
      <c r="C296" s="243"/>
      <c r="D296" s="234" t="s">
        <v>276</v>
      </c>
      <c r="E296" s="244" t="s">
        <v>4073</v>
      </c>
      <c r="F296" s="245" t="s">
        <v>4602</v>
      </c>
      <c r="G296" s="243"/>
      <c r="H296" s="246">
        <v>303</v>
      </c>
      <c r="I296" s="247"/>
      <c r="J296" s="243"/>
      <c r="K296" s="243"/>
      <c r="L296" s="248"/>
      <c r="M296" s="249"/>
      <c r="N296" s="250"/>
      <c r="O296" s="250"/>
      <c r="P296" s="250"/>
      <c r="Q296" s="250"/>
      <c r="R296" s="250"/>
      <c r="S296" s="250"/>
      <c r="T296" s="251"/>
      <c r="U296" s="12"/>
      <c r="V296" s="12"/>
      <c r="W296" s="12"/>
      <c r="X296" s="12"/>
      <c r="Y296" s="12"/>
      <c r="Z296" s="12"/>
      <c r="AA296" s="12"/>
      <c r="AB296" s="12"/>
      <c r="AC296" s="12"/>
      <c r="AD296" s="12"/>
      <c r="AE296" s="12"/>
      <c r="AT296" s="252" t="s">
        <v>276</v>
      </c>
      <c r="AU296" s="252" t="s">
        <v>84</v>
      </c>
      <c r="AV296" s="12" t="s">
        <v>86</v>
      </c>
      <c r="AW296" s="12" t="s">
        <v>32</v>
      </c>
      <c r="AX296" s="12" t="s">
        <v>84</v>
      </c>
      <c r="AY296" s="252" t="s">
        <v>251</v>
      </c>
    </row>
    <row r="297" s="11" customFormat="1" ht="25.92" customHeight="1">
      <c r="A297" s="11"/>
      <c r="B297" s="206"/>
      <c r="C297" s="207"/>
      <c r="D297" s="208" t="s">
        <v>75</v>
      </c>
      <c r="E297" s="209" t="s">
        <v>299</v>
      </c>
      <c r="F297" s="209" t="s">
        <v>1855</v>
      </c>
      <c r="G297" s="207"/>
      <c r="H297" s="207"/>
      <c r="I297" s="210"/>
      <c r="J297" s="211">
        <f>BK297</f>
        <v>0</v>
      </c>
      <c r="K297" s="207"/>
      <c r="L297" s="212"/>
      <c r="M297" s="213"/>
      <c r="N297" s="214"/>
      <c r="O297" s="214"/>
      <c r="P297" s="215">
        <f>SUM(P298:P357)</f>
        <v>0</v>
      </c>
      <c r="Q297" s="214"/>
      <c r="R297" s="215">
        <f>SUM(R298:R357)</f>
        <v>12.5428792</v>
      </c>
      <c r="S297" s="214"/>
      <c r="T297" s="216">
        <f>SUM(T298:T357)</f>
        <v>1.5149999999999999</v>
      </c>
      <c r="U297" s="11"/>
      <c r="V297" s="11"/>
      <c r="W297" s="11"/>
      <c r="X297" s="11"/>
      <c r="Y297" s="11"/>
      <c r="Z297" s="11"/>
      <c r="AA297" s="11"/>
      <c r="AB297" s="11"/>
      <c r="AC297" s="11"/>
      <c r="AD297" s="11"/>
      <c r="AE297" s="11"/>
      <c r="AR297" s="217" t="s">
        <v>84</v>
      </c>
      <c r="AT297" s="218" t="s">
        <v>75</v>
      </c>
      <c r="AU297" s="218" t="s">
        <v>76</v>
      </c>
      <c r="AY297" s="217" t="s">
        <v>251</v>
      </c>
      <c r="BK297" s="219">
        <f>SUM(BK298:BK357)</f>
        <v>0</v>
      </c>
    </row>
    <row r="298" s="2" customFormat="1" ht="24.15" customHeight="1">
      <c r="A298" s="38"/>
      <c r="B298" s="39"/>
      <c r="C298" s="220" t="s">
        <v>1015</v>
      </c>
      <c r="D298" s="220" t="s">
        <v>255</v>
      </c>
      <c r="E298" s="221" t="s">
        <v>4704</v>
      </c>
      <c r="F298" s="222" t="s">
        <v>4705</v>
      </c>
      <c r="G298" s="223" t="s">
        <v>1133</v>
      </c>
      <c r="H298" s="224">
        <v>101</v>
      </c>
      <c r="I298" s="225"/>
      <c r="J298" s="226">
        <f>ROUND(I298*H298,2)</f>
        <v>0</v>
      </c>
      <c r="K298" s="227"/>
      <c r="L298" s="44"/>
      <c r="M298" s="228" t="s">
        <v>1</v>
      </c>
      <c r="N298" s="229" t="s">
        <v>41</v>
      </c>
      <c r="O298" s="91"/>
      <c r="P298" s="230">
        <f>O298*H298</f>
        <v>0</v>
      </c>
      <c r="Q298" s="230">
        <v>0</v>
      </c>
      <c r="R298" s="230">
        <f>Q298*H298</f>
        <v>0</v>
      </c>
      <c r="S298" s="230">
        <v>0.014999999999999999</v>
      </c>
      <c r="T298" s="231">
        <f>S298*H298</f>
        <v>1.5149999999999999</v>
      </c>
      <c r="U298" s="38"/>
      <c r="V298" s="38"/>
      <c r="W298" s="38"/>
      <c r="X298" s="38"/>
      <c r="Y298" s="38"/>
      <c r="Z298" s="38"/>
      <c r="AA298" s="38"/>
      <c r="AB298" s="38"/>
      <c r="AC298" s="38"/>
      <c r="AD298" s="38"/>
      <c r="AE298" s="38"/>
      <c r="AR298" s="232" t="s">
        <v>254</v>
      </c>
      <c r="AT298" s="232" t="s">
        <v>255</v>
      </c>
      <c r="AU298" s="232" t="s">
        <v>84</v>
      </c>
      <c r="AY298" s="17" t="s">
        <v>251</v>
      </c>
      <c r="BE298" s="233">
        <f>IF(N298="základní",J298,0)</f>
        <v>0</v>
      </c>
      <c r="BF298" s="233">
        <f>IF(N298="snížená",J298,0)</f>
        <v>0</v>
      </c>
      <c r="BG298" s="233">
        <f>IF(N298="zákl. přenesená",J298,0)</f>
        <v>0</v>
      </c>
      <c r="BH298" s="233">
        <f>IF(N298="sníž. přenesená",J298,0)</f>
        <v>0</v>
      </c>
      <c r="BI298" s="233">
        <f>IF(N298="nulová",J298,0)</f>
        <v>0</v>
      </c>
      <c r="BJ298" s="17" t="s">
        <v>84</v>
      </c>
      <c r="BK298" s="233">
        <f>ROUND(I298*H298,2)</f>
        <v>0</v>
      </c>
      <c r="BL298" s="17" t="s">
        <v>254</v>
      </c>
      <c r="BM298" s="232" t="s">
        <v>4706</v>
      </c>
    </row>
    <row r="299" s="2" customFormat="1">
      <c r="A299" s="38"/>
      <c r="B299" s="39"/>
      <c r="C299" s="40"/>
      <c r="D299" s="234" t="s">
        <v>260</v>
      </c>
      <c r="E299" s="40"/>
      <c r="F299" s="235" t="s">
        <v>4707</v>
      </c>
      <c r="G299" s="40"/>
      <c r="H299" s="40"/>
      <c r="I299" s="236"/>
      <c r="J299" s="40"/>
      <c r="K299" s="40"/>
      <c r="L299" s="44"/>
      <c r="M299" s="237"/>
      <c r="N299" s="238"/>
      <c r="O299" s="91"/>
      <c r="P299" s="91"/>
      <c r="Q299" s="91"/>
      <c r="R299" s="91"/>
      <c r="S299" s="91"/>
      <c r="T299" s="92"/>
      <c r="U299" s="38"/>
      <c r="V299" s="38"/>
      <c r="W299" s="38"/>
      <c r="X299" s="38"/>
      <c r="Y299" s="38"/>
      <c r="Z299" s="38"/>
      <c r="AA299" s="38"/>
      <c r="AB299" s="38"/>
      <c r="AC299" s="38"/>
      <c r="AD299" s="38"/>
      <c r="AE299" s="38"/>
      <c r="AT299" s="17" t="s">
        <v>260</v>
      </c>
      <c r="AU299" s="17" t="s">
        <v>84</v>
      </c>
    </row>
    <row r="300" s="2" customFormat="1">
      <c r="A300" s="38"/>
      <c r="B300" s="39"/>
      <c r="C300" s="40"/>
      <c r="D300" s="240" t="s">
        <v>274</v>
      </c>
      <c r="E300" s="40"/>
      <c r="F300" s="241" t="s">
        <v>4708</v>
      </c>
      <c r="G300" s="40"/>
      <c r="H300" s="40"/>
      <c r="I300" s="236"/>
      <c r="J300" s="40"/>
      <c r="K300" s="40"/>
      <c r="L300" s="44"/>
      <c r="M300" s="237"/>
      <c r="N300" s="238"/>
      <c r="O300" s="91"/>
      <c r="P300" s="91"/>
      <c r="Q300" s="91"/>
      <c r="R300" s="91"/>
      <c r="S300" s="91"/>
      <c r="T300" s="92"/>
      <c r="U300" s="38"/>
      <c r="V300" s="38"/>
      <c r="W300" s="38"/>
      <c r="X300" s="38"/>
      <c r="Y300" s="38"/>
      <c r="Z300" s="38"/>
      <c r="AA300" s="38"/>
      <c r="AB300" s="38"/>
      <c r="AC300" s="38"/>
      <c r="AD300" s="38"/>
      <c r="AE300" s="38"/>
      <c r="AT300" s="17" t="s">
        <v>274</v>
      </c>
      <c r="AU300" s="17" t="s">
        <v>84</v>
      </c>
    </row>
    <row r="301" s="12" customFormat="1">
      <c r="A301" s="12"/>
      <c r="B301" s="242"/>
      <c r="C301" s="243"/>
      <c r="D301" s="234" t="s">
        <v>276</v>
      </c>
      <c r="E301" s="244" t="s">
        <v>4078</v>
      </c>
      <c r="F301" s="245" t="s">
        <v>120</v>
      </c>
      <c r="G301" s="243"/>
      <c r="H301" s="246">
        <v>101</v>
      </c>
      <c r="I301" s="247"/>
      <c r="J301" s="243"/>
      <c r="K301" s="243"/>
      <c r="L301" s="248"/>
      <c r="M301" s="249"/>
      <c r="N301" s="250"/>
      <c r="O301" s="250"/>
      <c r="P301" s="250"/>
      <c r="Q301" s="250"/>
      <c r="R301" s="250"/>
      <c r="S301" s="250"/>
      <c r="T301" s="251"/>
      <c r="U301" s="12"/>
      <c r="V301" s="12"/>
      <c r="W301" s="12"/>
      <c r="X301" s="12"/>
      <c r="Y301" s="12"/>
      <c r="Z301" s="12"/>
      <c r="AA301" s="12"/>
      <c r="AB301" s="12"/>
      <c r="AC301" s="12"/>
      <c r="AD301" s="12"/>
      <c r="AE301" s="12"/>
      <c r="AT301" s="252" t="s">
        <v>276</v>
      </c>
      <c r="AU301" s="252" t="s">
        <v>84</v>
      </c>
      <c r="AV301" s="12" t="s">
        <v>86</v>
      </c>
      <c r="AW301" s="12" t="s">
        <v>32</v>
      </c>
      <c r="AX301" s="12" t="s">
        <v>84</v>
      </c>
      <c r="AY301" s="252" t="s">
        <v>251</v>
      </c>
    </row>
    <row r="302" s="2" customFormat="1" ht="24.15" customHeight="1">
      <c r="A302" s="38"/>
      <c r="B302" s="39"/>
      <c r="C302" s="220" t="s">
        <v>1023</v>
      </c>
      <c r="D302" s="220" t="s">
        <v>255</v>
      </c>
      <c r="E302" s="221" t="s">
        <v>4186</v>
      </c>
      <c r="F302" s="222" t="s">
        <v>4187</v>
      </c>
      <c r="G302" s="223" t="s">
        <v>1133</v>
      </c>
      <c r="H302" s="224">
        <v>136</v>
      </c>
      <c r="I302" s="225"/>
      <c r="J302" s="226">
        <f>ROUND(I302*H302,2)</f>
        <v>0</v>
      </c>
      <c r="K302" s="227"/>
      <c r="L302" s="44"/>
      <c r="M302" s="228" t="s">
        <v>1</v>
      </c>
      <c r="N302" s="229" t="s">
        <v>41</v>
      </c>
      <c r="O302" s="91"/>
      <c r="P302" s="230">
        <f>O302*H302</f>
        <v>0</v>
      </c>
      <c r="Q302" s="230">
        <v>2.0000000000000002E-05</v>
      </c>
      <c r="R302" s="230">
        <f>Q302*H302</f>
        <v>0.0027200000000000002</v>
      </c>
      <c r="S302" s="230">
        <v>0</v>
      </c>
      <c r="T302" s="231">
        <f>S302*H302</f>
        <v>0</v>
      </c>
      <c r="U302" s="38"/>
      <c r="V302" s="38"/>
      <c r="W302" s="38"/>
      <c r="X302" s="38"/>
      <c r="Y302" s="38"/>
      <c r="Z302" s="38"/>
      <c r="AA302" s="38"/>
      <c r="AB302" s="38"/>
      <c r="AC302" s="38"/>
      <c r="AD302" s="38"/>
      <c r="AE302" s="38"/>
      <c r="AR302" s="232" t="s">
        <v>254</v>
      </c>
      <c r="AT302" s="232" t="s">
        <v>255</v>
      </c>
      <c r="AU302" s="232" t="s">
        <v>84</v>
      </c>
      <c r="AY302" s="17" t="s">
        <v>251</v>
      </c>
      <c r="BE302" s="233">
        <f>IF(N302="základní",J302,0)</f>
        <v>0</v>
      </c>
      <c r="BF302" s="233">
        <f>IF(N302="snížená",J302,0)</f>
        <v>0</v>
      </c>
      <c r="BG302" s="233">
        <f>IF(N302="zákl. přenesená",J302,0)</f>
        <v>0</v>
      </c>
      <c r="BH302" s="233">
        <f>IF(N302="sníž. přenesená",J302,0)</f>
        <v>0</v>
      </c>
      <c r="BI302" s="233">
        <f>IF(N302="nulová",J302,0)</f>
        <v>0</v>
      </c>
      <c r="BJ302" s="17" t="s">
        <v>84</v>
      </c>
      <c r="BK302" s="233">
        <f>ROUND(I302*H302,2)</f>
        <v>0</v>
      </c>
      <c r="BL302" s="17" t="s">
        <v>254</v>
      </c>
      <c r="BM302" s="232" t="s">
        <v>4709</v>
      </c>
    </row>
    <row r="303" s="2" customFormat="1">
      <c r="A303" s="38"/>
      <c r="B303" s="39"/>
      <c r="C303" s="40"/>
      <c r="D303" s="234" t="s">
        <v>260</v>
      </c>
      <c r="E303" s="40"/>
      <c r="F303" s="235" t="s">
        <v>4189</v>
      </c>
      <c r="G303" s="40"/>
      <c r="H303" s="40"/>
      <c r="I303" s="236"/>
      <c r="J303" s="40"/>
      <c r="K303" s="40"/>
      <c r="L303" s="44"/>
      <c r="M303" s="237"/>
      <c r="N303" s="238"/>
      <c r="O303" s="91"/>
      <c r="P303" s="91"/>
      <c r="Q303" s="91"/>
      <c r="R303" s="91"/>
      <c r="S303" s="91"/>
      <c r="T303" s="92"/>
      <c r="U303" s="38"/>
      <c r="V303" s="38"/>
      <c r="W303" s="38"/>
      <c r="X303" s="38"/>
      <c r="Y303" s="38"/>
      <c r="Z303" s="38"/>
      <c r="AA303" s="38"/>
      <c r="AB303" s="38"/>
      <c r="AC303" s="38"/>
      <c r="AD303" s="38"/>
      <c r="AE303" s="38"/>
      <c r="AT303" s="17" t="s">
        <v>260</v>
      </c>
      <c r="AU303" s="17" t="s">
        <v>84</v>
      </c>
    </row>
    <row r="304" s="2" customFormat="1">
      <c r="A304" s="38"/>
      <c r="B304" s="39"/>
      <c r="C304" s="40"/>
      <c r="D304" s="240" t="s">
        <v>274</v>
      </c>
      <c r="E304" s="40"/>
      <c r="F304" s="241" t="s">
        <v>4190</v>
      </c>
      <c r="G304" s="40"/>
      <c r="H304" s="40"/>
      <c r="I304" s="236"/>
      <c r="J304" s="40"/>
      <c r="K304" s="40"/>
      <c r="L304" s="44"/>
      <c r="M304" s="237"/>
      <c r="N304" s="238"/>
      <c r="O304" s="91"/>
      <c r="P304" s="91"/>
      <c r="Q304" s="91"/>
      <c r="R304" s="91"/>
      <c r="S304" s="91"/>
      <c r="T304" s="92"/>
      <c r="U304" s="38"/>
      <c r="V304" s="38"/>
      <c r="W304" s="38"/>
      <c r="X304" s="38"/>
      <c r="Y304" s="38"/>
      <c r="Z304" s="38"/>
      <c r="AA304" s="38"/>
      <c r="AB304" s="38"/>
      <c r="AC304" s="38"/>
      <c r="AD304" s="38"/>
      <c r="AE304" s="38"/>
      <c r="AT304" s="17" t="s">
        <v>274</v>
      </c>
      <c r="AU304" s="17" t="s">
        <v>84</v>
      </c>
    </row>
    <row r="305" s="12" customFormat="1">
      <c r="A305" s="12"/>
      <c r="B305" s="242"/>
      <c r="C305" s="243"/>
      <c r="D305" s="234" t="s">
        <v>276</v>
      </c>
      <c r="E305" s="244" t="s">
        <v>4082</v>
      </c>
      <c r="F305" s="245" t="s">
        <v>2003</v>
      </c>
      <c r="G305" s="243"/>
      <c r="H305" s="246">
        <v>136</v>
      </c>
      <c r="I305" s="247"/>
      <c r="J305" s="243"/>
      <c r="K305" s="243"/>
      <c r="L305" s="248"/>
      <c r="M305" s="249"/>
      <c r="N305" s="250"/>
      <c r="O305" s="250"/>
      <c r="P305" s="250"/>
      <c r="Q305" s="250"/>
      <c r="R305" s="250"/>
      <c r="S305" s="250"/>
      <c r="T305" s="251"/>
      <c r="U305" s="12"/>
      <c r="V305" s="12"/>
      <c r="W305" s="12"/>
      <c r="X305" s="12"/>
      <c r="Y305" s="12"/>
      <c r="Z305" s="12"/>
      <c r="AA305" s="12"/>
      <c r="AB305" s="12"/>
      <c r="AC305" s="12"/>
      <c r="AD305" s="12"/>
      <c r="AE305" s="12"/>
      <c r="AT305" s="252" t="s">
        <v>276</v>
      </c>
      <c r="AU305" s="252" t="s">
        <v>84</v>
      </c>
      <c r="AV305" s="12" t="s">
        <v>86</v>
      </c>
      <c r="AW305" s="12" t="s">
        <v>32</v>
      </c>
      <c r="AX305" s="12" t="s">
        <v>84</v>
      </c>
      <c r="AY305" s="252" t="s">
        <v>251</v>
      </c>
    </row>
    <row r="306" s="2" customFormat="1" ht="24.15" customHeight="1">
      <c r="A306" s="38"/>
      <c r="B306" s="39"/>
      <c r="C306" s="292" t="s">
        <v>1030</v>
      </c>
      <c r="D306" s="292" t="s">
        <v>1133</v>
      </c>
      <c r="E306" s="293" t="s">
        <v>4195</v>
      </c>
      <c r="F306" s="294" t="s">
        <v>4196</v>
      </c>
      <c r="G306" s="295" t="s">
        <v>1133</v>
      </c>
      <c r="H306" s="296">
        <v>138.03999999999999</v>
      </c>
      <c r="I306" s="297"/>
      <c r="J306" s="298">
        <f>ROUND(I306*H306,2)</f>
        <v>0</v>
      </c>
      <c r="K306" s="299"/>
      <c r="L306" s="300"/>
      <c r="M306" s="301" t="s">
        <v>1</v>
      </c>
      <c r="N306" s="302" t="s">
        <v>41</v>
      </c>
      <c r="O306" s="91"/>
      <c r="P306" s="230">
        <f>O306*H306</f>
        <v>0</v>
      </c>
      <c r="Q306" s="230">
        <v>0.01273</v>
      </c>
      <c r="R306" s="230">
        <f>Q306*H306</f>
        <v>1.7572492</v>
      </c>
      <c r="S306" s="230">
        <v>0</v>
      </c>
      <c r="T306" s="231">
        <f>S306*H306</f>
        <v>0</v>
      </c>
      <c r="U306" s="38"/>
      <c r="V306" s="38"/>
      <c r="W306" s="38"/>
      <c r="X306" s="38"/>
      <c r="Y306" s="38"/>
      <c r="Z306" s="38"/>
      <c r="AA306" s="38"/>
      <c r="AB306" s="38"/>
      <c r="AC306" s="38"/>
      <c r="AD306" s="38"/>
      <c r="AE306" s="38"/>
      <c r="AR306" s="232" t="s">
        <v>299</v>
      </c>
      <c r="AT306" s="232" t="s">
        <v>1133</v>
      </c>
      <c r="AU306" s="232" t="s">
        <v>84</v>
      </c>
      <c r="AY306" s="17" t="s">
        <v>251</v>
      </c>
      <c r="BE306" s="233">
        <f>IF(N306="základní",J306,0)</f>
        <v>0</v>
      </c>
      <c r="BF306" s="233">
        <f>IF(N306="snížená",J306,0)</f>
        <v>0</v>
      </c>
      <c r="BG306" s="233">
        <f>IF(N306="zákl. přenesená",J306,0)</f>
        <v>0</v>
      </c>
      <c r="BH306" s="233">
        <f>IF(N306="sníž. přenesená",J306,0)</f>
        <v>0</v>
      </c>
      <c r="BI306" s="233">
        <f>IF(N306="nulová",J306,0)</f>
        <v>0</v>
      </c>
      <c r="BJ306" s="17" t="s">
        <v>84</v>
      </c>
      <c r="BK306" s="233">
        <f>ROUND(I306*H306,2)</f>
        <v>0</v>
      </c>
      <c r="BL306" s="17" t="s">
        <v>254</v>
      </c>
      <c r="BM306" s="232" t="s">
        <v>4710</v>
      </c>
    </row>
    <row r="307" s="2" customFormat="1">
      <c r="A307" s="38"/>
      <c r="B307" s="39"/>
      <c r="C307" s="40"/>
      <c r="D307" s="234" t="s">
        <v>260</v>
      </c>
      <c r="E307" s="40"/>
      <c r="F307" s="235" t="s">
        <v>4196</v>
      </c>
      <c r="G307" s="40"/>
      <c r="H307" s="40"/>
      <c r="I307" s="236"/>
      <c r="J307" s="40"/>
      <c r="K307" s="40"/>
      <c r="L307" s="44"/>
      <c r="M307" s="237"/>
      <c r="N307" s="238"/>
      <c r="O307" s="91"/>
      <c r="P307" s="91"/>
      <c r="Q307" s="91"/>
      <c r="R307" s="91"/>
      <c r="S307" s="91"/>
      <c r="T307" s="92"/>
      <c r="U307" s="38"/>
      <c r="V307" s="38"/>
      <c r="W307" s="38"/>
      <c r="X307" s="38"/>
      <c r="Y307" s="38"/>
      <c r="Z307" s="38"/>
      <c r="AA307" s="38"/>
      <c r="AB307" s="38"/>
      <c r="AC307" s="38"/>
      <c r="AD307" s="38"/>
      <c r="AE307" s="38"/>
      <c r="AT307" s="17" t="s">
        <v>260</v>
      </c>
      <c r="AU307" s="17" t="s">
        <v>84</v>
      </c>
    </row>
    <row r="308" s="12" customFormat="1">
      <c r="A308" s="12"/>
      <c r="B308" s="242"/>
      <c r="C308" s="243"/>
      <c r="D308" s="234" t="s">
        <v>276</v>
      </c>
      <c r="E308" s="244" t="s">
        <v>4088</v>
      </c>
      <c r="F308" s="245" t="s">
        <v>2003</v>
      </c>
      <c r="G308" s="243"/>
      <c r="H308" s="246">
        <v>136</v>
      </c>
      <c r="I308" s="247"/>
      <c r="J308" s="243"/>
      <c r="K308" s="243"/>
      <c r="L308" s="248"/>
      <c r="M308" s="249"/>
      <c r="N308" s="250"/>
      <c r="O308" s="250"/>
      <c r="P308" s="250"/>
      <c r="Q308" s="250"/>
      <c r="R308" s="250"/>
      <c r="S308" s="250"/>
      <c r="T308" s="251"/>
      <c r="U308" s="12"/>
      <c r="V308" s="12"/>
      <c r="W308" s="12"/>
      <c r="X308" s="12"/>
      <c r="Y308" s="12"/>
      <c r="Z308" s="12"/>
      <c r="AA308" s="12"/>
      <c r="AB308" s="12"/>
      <c r="AC308" s="12"/>
      <c r="AD308" s="12"/>
      <c r="AE308" s="12"/>
      <c r="AT308" s="252" t="s">
        <v>276</v>
      </c>
      <c r="AU308" s="252" t="s">
        <v>84</v>
      </c>
      <c r="AV308" s="12" t="s">
        <v>86</v>
      </c>
      <c r="AW308" s="12" t="s">
        <v>32</v>
      </c>
      <c r="AX308" s="12" t="s">
        <v>76</v>
      </c>
      <c r="AY308" s="252" t="s">
        <v>251</v>
      </c>
    </row>
    <row r="309" s="12" customFormat="1">
      <c r="A309" s="12"/>
      <c r="B309" s="242"/>
      <c r="C309" s="243"/>
      <c r="D309" s="234" t="s">
        <v>276</v>
      </c>
      <c r="E309" s="244" t="s">
        <v>4428</v>
      </c>
      <c r="F309" s="245" t="s">
        <v>4711</v>
      </c>
      <c r="G309" s="243"/>
      <c r="H309" s="246">
        <v>138.03999999999999</v>
      </c>
      <c r="I309" s="247"/>
      <c r="J309" s="243"/>
      <c r="K309" s="243"/>
      <c r="L309" s="248"/>
      <c r="M309" s="249"/>
      <c r="N309" s="250"/>
      <c r="O309" s="250"/>
      <c r="P309" s="250"/>
      <c r="Q309" s="250"/>
      <c r="R309" s="250"/>
      <c r="S309" s="250"/>
      <c r="T309" s="251"/>
      <c r="U309" s="12"/>
      <c r="V309" s="12"/>
      <c r="W309" s="12"/>
      <c r="X309" s="12"/>
      <c r="Y309" s="12"/>
      <c r="Z309" s="12"/>
      <c r="AA309" s="12"/>
      <c r="AB309" s="12"/>
      <c r="AC309" s="12"/>
      <c r="AD309" s="12"/>
      <c r="AE309" s="12"/>
      <c r="AT309" s="252" t="s">
        <v>276</v>
      </c>
      <c r="AU309" s="252" t="s">
        <v>84</v>
      </c>
      <c r="AV309" s="12" t="s">
        <v>86</v>
      </c>
      <c r="AW309" s="12" t="s">
        <v>32</v>
      </c>
      <c r="AX309" s="12" t="s">
        <v>84</v>
      </c>
      <c r="AY309" s="252" t="s">
        <v>251</v>
      </c>
    </row>
    <row r="310" s="2" customFormat="1" ht="24.15" customHeight="1">
      <c r="A310" s="38"/>
      <c r="B310" s="39"/>
      <c r="C310" s="220" t="s">
        <v>1045</v>
      </c>
      <c r="D310" s="220" t="s">
        <v>255</v>
      </c>
      <c r="E310" s="221" t="s">
        <v>4712</v>
      </c>
      <c r="F310" s="222" t="s">
        <v>4713</v>
      </c>
      <c r="G310" s="223" t="s">
        <v>1622</v>
      </c>
      <c r="H310" s="224">
        <v>1</v>
      </c>
      <c r="I310" s="225"/>
      <c r="J310" s="226">
        <f>ROUND(I310*H310,2)</f>
        <v>0</v>
      </c>
      <c r="K310" s="227"/>
      <c r="L310" s="44"/>
      <c r="M310" s="228" t="s">
        <v>1</v>
      </c>
      <c r="N310" s="229" t="s">
        <v>41</v>
      </c>
      <c r="O310" s="91"/>
      <c r="P310" s="230">
        <f>O310*H310</f>
        <v>0</v>
      </c>
      <c r="Q310" s="230">
        <v>0.45937</v>
      </c>
      <c r="R310" s="230">
        <f>Q310*H310</f>
        <v>0.45937</v>
      </c>
      <c r="S310" s="230">
        <v>0</v>
      </c>
      <c r="T310" s="231">
        <f>S310*H310</f>
        <v>0</v>
      </c>
      <c r="U310" s="38"/>
      <c r="V310" s="38"/>
      <c r="W310" s="38"/>
      <c r="X310" s="38"/>
      <c r="Y310" s="38"/>
      <c r="Z310" s="38"/>
      <c r="AA310" s="38"/>
      <c r="AB310" s="38"/>
      <c r="AC310" s="38"/>
      <c r="AD310" s="38"/>
      <c r="AE310" s="38"/>
      <c r="AR310" s="232" t="s">
        <v>254</v>
      </c>
      <c r="AT310" s="232" t="s">
        <v>255</v>
      </c>
      <c r="AU310" s="232" t="s">
        <v>84</v>
      </c>
      <c r="AY310" s="17" t="s">
        <v>251</v>
      </c>
      <c r="BE310" s="233">
        <f>IF(N310="základní",J310,0)</f>
        <v>0</v>
      </c>
      <c r="BF310" s="233">
        <f>IF(N310="snížená",J310,0)</f>
        <v>0</v>
      </c>
      <c r="BG310" s="233">
        <f>IF(N310="zákl. přenesená",J310,0)</f>
        <v>0</v>
      </c>
      <c r="BH310" s="233">
        <f>IF(N310="sníž. přenesená",J310,0)</f>
        <v>0</v>
      </c>
      <c r="BI310" s="233">
        <f>IF(N310="nulová",J310,0)</f>
        <v>0</v>
      </c>
      <c r="BJ310" s="17" t="s">
        <v>84</v>
      </c>
      <c r="BK310" s="233">
        <f>ROUND(I310*H310,2)</f>
        <v>0</v>
      </c>
      <c r="BL310" s="17" t="s">
        <v>254</v>
      </c>
      <c r="BM310" s="232" t="s">
        <v>4714</v>
      </c>
    </row>
    <row r="311" s="2" customFormat="1">
      <c r="A311" s="38"/>
      <c r="B311" s="39"/>
      <c r="C311" s="40"/>
      <c r="D311" s="234" t="s">
        <v>260</v>
      </c>
      <c r="E311" s="40"/>
      <c r="F311" s="235" t="s">
        <v>4715</v>
      </c>
      <c r="G311" s="40"/>
      <c r="H311" s="40"/>
      <c r="I311" s="236"/>
      <c r="J311" s="40"/>
      <c r="K311" s="40"/>
      <c r="L311" s="44"/>
      <c r="M311" s="237"/>
      <c r="N311" s="238"/>
      <c r="O311" s="91"/>
      <c r="P311" s="91"/>
      <c r="Q311" s="91"/>
      <c r="R311" s="91"/>
      <c r="S311" s="91"/>
      <c r="T311" s="92"/>
      <c r="U311" s="38"/>
      <c r="V311" s="38"/>
      <c r="W311" s="38"/>
      <c r="X311" s="38"/>
      <c r="Y311" s="38"/>
      <c r="Z311" s="38"/>
      <c r="AA311" s="38"/>
      <c r="AB311" s="38"/>
      <c r="AC311" s="38"/>
      <c r="AD311" s="38"/>
      <c r="AE311" s="38"/>
      <c r="AT311" s="17" t="s">
        <v>260</v>
      </c>
      <c r="AU311" s="17" t="s">
        <v>84</v>
      </c>
    </row>
    <row r="312" s="2" customFormat="1">
      <c r="A312" s="38"/>
      <c r="B312" s="39"/>
      <c r="C312" s="40"/>
      <c r="D312" s="240" t="s">
        <v>274</v>
      </c>
      <c r="E312" s="40"/>
      <c r="F312" s="241" t="s">
        <v>4716</v>
      </c>
      <c r="G312" s="40"/>
      <c r="H312" s="40"/>
      <c r="I312" s="236"/>
      <c r="J312" s="40"/>
      <c r="K312" s="40"/>
      <c r="L312" s="44"/>
      <c r="M312" s="237"/>
      <c r="N312" s="238"/>
      <c r="O312" s="91"/>
      <c r="P312" s="91"/>
      <c r="Q312" s="91"/>
      <c r="R312" s="91"/>
      <c r="S312" s="91"/>
      <c r="T312" s="92"/>
      <c r="U312" s="38"/>
      <c r="V312" s="38"/>
      <c r="W312" s="38"/>
      <c r="X312" s="38"/>
      <c r="Y312" s="38"/>
      <c r="Z312" s="38"/>
      <c r="AA312" s="38"/>
      <c r="AB312" s="38"/>
      <c r="AC312" s="38"/>
      <c r="AD312" s="38"/>
      <c r="AE312" s="38"/>
      <c r="AT312" s="17" t="s">
        <v>274</v>
      </c>
      <c r="AU312" s="17" t="s">
        <v>84</v>
      </c>
    </row>
    <row r="313" s="12" customFormat="1">
      <c r="A313" s="12"/>
      <c r="B313" s="242"/>
      <c r="C313" s="243"/>
      <c r="D313" s="234" t="s">
        <v>276</v>
      </c>
      <c r="E313" s="244" t="s">
        <v>4093</v>
      </c>
      <c r="F313" s="245" t="s">
        <v>84</v>
      </c>
      <c r="G313" s="243"/>
      <c r="H313" s="246">
        <v>1</v>
      </c>
      <c r="I313" s="247"/>
      <c r="J313" s="243"/>
      <c r="K313" s="243"/>
      <c r="L313" s="248"/>
      <c r="M313" s="249"/>
      <c r="N313" s="250"/>
      <c r="O313" s="250"/>
      <c r="P313" s="250"/>
      <c r="Q313" s="250"/>
      <c r="R313" s="250"/>
      <c r="S313" s="250"/>
      <c r="T313" s="251"/>
      <c r="U313" s="12"/>
      <c r="V313" s="12"/>
      <c r="W313" s="12"/>
      <c r="X313" s="12"/>
      <c r="Y313" s="12"/>
      <c r="Z313" s="12"/>
      <c r="AA313" s="12"/>
      <c r="AB313" s="12"/>
      <c r="AC313" s="12"/>
      <c r="AD313" s="12"/>
      <c r="AE313" s="12"/>
      <c r="AT313" s="252" t="s">
        <v>276</v>
      </c>
      <c r="AU313" s="252" t="s">
        <v>84</v>
      </c>
      <c r="AV313" s="12" t="s">
        <v>86</v>
      </c>
      <c r="AW313" s="12" t="s">
        <v>32</v>
      </c>
      <c r="AX313" s="12" t="s">
        <v>84</v>
      </c>
      <c r="AY313" s="252" t="s">
        <v>251</v>
      </c>
    </row>
    <row r="314" s="2" customFormat="1" ht="24.15" customHeight="1">
      <c r="A314" s="38"/>
      <c r="B314" s="39"/>
      <c r="C314" s="220" t="s">
        <v>1052</v>
      </c>
      <c r="D314" s="220" t="s">
        <v>255</v>
      </c>
      <c r="E314" s="221" t="s">
        <v>4236</v>
      </c>
      <c r="F314" s="222" t="s">
        <v>4237</v>
      </c>
      <c r="G314" s="223" t="s">
        <v>1133</v>
      </c>
      <c r="H314" s="224">
        <v>136</v>
      </c>
      <c r="I314" s="225"/>
      <c r="J314" s="226">
        <f>ROUND(I314*H314,2)</f>
        <v>0</v>
      </c>
      <c r="K314" s="227"/>
      <c r="L314" s="44"/>
      <c r="M314" s="228" t="s">
        <v>1</v>
      </c>
      <c r="N314" s="229" t="s">
        <v>41</v>
      </c>
      <c r="O314" s="91"/>
      <c r="P314" s="230">
        <f>O314*H314</f>
        <v>0</v>
      </c>
      <c r="Q314" s="230">
        <v>0</v>
      </c>
      <c r="R314" s="230">
        <f>Q314*H314</f>
        <v>0</v>
      </c>
      <c r="S314" s="230">
        <v>0</v>
      </c>
      <c r="T314" s="231">
        <f>S314*H314</f>
        <v>0</v>
      </c>
      <c r="U314" s="38"/>
      <c r="V314" s="38"/>
      <c r="W314" s="38"/>
      <c r="X314" s="38"/>
      <c r="Y314" s="38"/>
      <c r="Z314" s="38"/>
      <c r="AA314" s="38"/>
      <c r="AB314" s="38"/>
      <c r="AC314" s="38"/>
      <c r="AD314" s="38"/>
      <c r="AE314" s="38"/>
      <c r="AR314" s="232" t="s">
        <v>254</v>
      </c>
      <c r="AT314" s="232" t="s">
        <v>255</v>
      </c>
      <c r="AU314" s="232" t="s">
        <v>84</v>
      </c>
      <c r="AY314" s="17" t="s">
        <v>251</v>
      </c>
      <c r="BE314" s="233">
        <f>IF(N314="základní",J314,0)</f>
        <v>0</v>
      </c>
      <c r="BF314" s="233">
        <f>IF(N314="snížená",J314,0)</f>
        <v>0</v>
      </c>
      <c r="BG314" s="233">
        <f>IF(N314="zákl. přenesená",J314,0)</f>
        <v>0</v>
      </c>
      <c r="BH314" s="233">
        <f>IF(N314="sníž. přenesená",J314,0)</f>
        <v>0</v>
      </c>
      <c r="BI314" s="233">
        <f>IF(N314="nulová",J314,0)</f>
        <v>0</v>
      </c>
      <c r="BJ314" s="17" t="s">
        <v>84</v>
      </c>
      <c r="BK314" s="233">
        <f>ROUND(I314*H314,2)</f>
        <v>0</v>
      </c>
      <c r="BL314" s="17" t="s">
        <v>254</v>
      </c>
      <c r="BM314" s="232" t="s">
        <v>4717</v>
      </c>
    </row>
    <row r="315" s="2" customFormat="1">
      <c r="A315" s="38"/>
      <c r="B315" s="39"/>
      <c r="C315" s="40"/>
      <c r="D315" s="234" t="s">
        <v>260</v>
      </c>
      <c r="E315" s="40"/>
      <c r="F315" s="235" t="s">
        <v>4239</v>
      </c>
      <c r="G315" s="40"/>
      <c r="H315" s="40"/>
      <c r="I315" s="236"/>
      <c r="J315" s="40"/>
      <c r="K315" s="40"/>
      <c r="L315" s="44"/>
      <c r="M315" s="237"/>
      <c r="N315" s="238"/>
      <c r="O315" s="91"/>
      <c r="P315" s="91"/>
      <c r="Q315" s="91"/>
      <c r="R315" s="91"/>
      <c r="S315" s="91"/>
      <c r="T315" s="92"/>
      <c r="U315" s="38"/>
      <c r="V315" s="38"/>
      <c r="W315" s="38"/>
      <c r="X315" s="38"/>
      <c r="Y315" s="38"/>
      <c r="Z315" s="38"/>
      <c r="AA315" s="38"/>
      <c r="AB315" s="38"/>
      <c r="AC315" s="38"/>
      <c r="AD315" s="38"/>
      <c r="AE315" s="38"/>
      <c r="AT315" s="17" t="s">
        <v>260</v>
      </c>
      <c r="AU315" s="17" t="s">
        <v>84</v>
      </c>
    </row>
    <row r="316" s="2" customFormat="1">
      <c r="A316" s="38"/>
      <c r="B316" s="39"/>
      <c r="C316" s="40"/>
      <c r="D316" s="240" t="s">
        <v>274</v>
      </c>
      <c r="E316" s="40"/>
      <c r="F316" s="241" t="s">
        <v>4240</v>
      </c>
      <c r="G316" s="40"/>
      <c r="H316" s="40"/>
      <c r="I316" s="236"/>
      <c r="J316" s="40"/>
      <c r="K316" s="40"/>
      <c r="L316" s="44"/>
      <c r="M316" s="237"/>
      <c r="N316" s="238"/>
      <c r="O316" s="91"/>
      <c r="P316" s="91"/>
      <c r="Q316" s="91"/>
      <c r="R316" s="91"/>
      <c r="S316" s="91"/>
      <c r="T316" s="92"/>
      <c r="U316" s="38"/>
      <c r="V316" s="38"/>
      <c r="W316" s="38"/>
      <c r="X316" s="38"/>
      <c r="Y316" s="38"/>
      <c r="Z316" s="38"/>
      <c r="AA316" s="38"/>
      <c r="AB316" s="38"/>
      <c r="AC316" s="38"/>
      <c r="AD316" s="38"/>
      <c r="AE316" s="38"/>
      <c r="AT316" s="17" t="s">
        <v>274</v>
      </c>
      <c r="AU316" s="17" t="s">
        <v>84</v>
      </c>
    </row>
    <row r="317" s="12" customFormat="1">
      <c r="A317" s="12"/>
      <c r="B317" s="242"/>
      <c r="C317" s="243"/>
      <c r="D317" s="234" t="s">
        <v>276</v>
      </c>
      <c r="E317" s="244" t="s">
        <v>4100</v>
      </c>
      <c r="F317" s="245" t="s">
        <v>2003</v>
      </c>
      <c r="G317" s="243"/>
      <c r="H317" s="246">
        <v>136</v>
      </c>
      <c r="I317" s="247"/>
      <c r="J317" s="243"/>
      <c r="K317" s="243"/>
      <c r="L317" s="248"/>
      <c r="M317" s="249"/>
      <c r="N317" s="250"/>
      <c r="O317" s="250"/>
      <c r="P317" s="250"/>
      <c r="Q317" s="250"/>
      <c r="R317" s="250"/>
      <c r="S317" s="250"/>
      <c r="T317" s="251"/>
      <c r="U317" s="12"/>
      <c r="V317" s="12"/>
      <c r="W317" s="12"/>
      <c r="X317" s="12"/>
      <c r="Y317" s="12"/>
      <c r="Z317" s="12"/>
      <c r="AA317" s="12"/>
      <c r="AB317" s="12"/>
      <c r="AC317" s="12"/>
      <c r="AD317" s="12"/>
      <c r="AE317" s="12"/>
      <c r="AT317" s="252" t="s">
        <v>276</v>
      </c>
      <c r="AU317" s="252" t="s">
        <v>84</v>
      </c>
      <c r="AV317" s="12" t="s">
        <v>86</v>
      </c>
      <c r="AW317" s="12" t="s">
        <v>32</v>
      </c>
      <c r="AX317" s="12" t="s">
        <v>84</v>
      </c>
      <c r="AY317" s="252" t="s">
        <v>251</v>
      </c>
    </row>
    <row r="318" s="2" customFormat="1" ht="24.15" customHeight="1">
      <c r="A318" s="38"/>
      <c r="B318" s="39"/>
      <c r="C318" s="220" t="s">
        <v>1059</v>
      </c>
      <c r="D318" s="220" t="s">
        <v>255</v>
      </c>
      <c r="E318" s="221" t="s">
        <v>4269</v>
      </c>
      <c r="F318" s="222" t="s">
        <v>4270</v>
      </c>
      <c r="G318" s="223" t="s">
        <v>1622</v>
      </c>
      <c r="H318" s="224">
        <v>3</v>
      </c>
      <c r="I318" s="225"/>
      <c r="J318" s="226">
        <f>ROUND(I318*H318,2)</f>
        <v>0</v>
      </c>
      <c r="K318" s="227"/>
      <c r="L318" s="44"/>
      <c r="M318" s="228" t="s">
        <v>1</v>
      </c>
      <c r="N318" s="229" t="s">
        <v>41</v>
      </c>
      <c r="O318" s="91"/>
      <c r="P318" s="230">
        <f>O318*H318</f>
        <v>0</v>
      </c>
      <c r="Q318" s="230">
        <v>0.41948000000000002</v>
      </c>
      <c r="R318" s="230">
        <f>Q318*H318</f>
        <v>1.25844</v>
      </c>
      <c r="S318" s="230">
        <v>0</v>
      </c>
      <c r="T318" s="231">
        <f>S318*H318</f>
        <v>0</v>
      </c>
      <c r="U318" s="38"/>
      <c r="V318" s="38"/>
      <c r="W318" s="38"/>
      <c r="X318" s="38"/>
      <c r="Y318" s="38"/>
      <c r="Z318" s="38"/>
      <c r="AA318" s="38"/>
      <c r="AB318" s="38"/>
      <c r="AC318" s="38"/>
      <c r="AD318" s="38"/>
      <c r="AE318" s="38"/>
      <c r="AR318" s="232" t="s">
        <v>254</v>
      </c>
      <c r="AT318" s="232" t="s">
        <v>255</v>
      </c>
      <c r="AU318" s="232" t="s">
        <v>84</v>
      </c>
      <c r="AY318" s="17" t="s">
        <v>251</v>
      </c>
      <c r="BE318" s="233">
        <f>IF(N318="základní",J318,0)</f>
        <v>0</v>
      </c>
      <c r="BF318" s="233">
        <f>IF(N318="snížená",J318,0)</f>
        <v>0</v>
      </c>
      <c r="BG318" s="233">
        <f>IF(N318="zákl. přenesená",J318,0)</f>
        <v>0</v>
      </c>
      <c r="BH318" s="233">
        <f>IF(N318="sníž. přenesená",J318,0)</f>
        <v>0</v>
      </c>
      <c r="BI318" s="233">
        <f>IF(N318="nulová",J318,0)</f>
        <v>0</v>
      </c>
      <c r="BJ318" s="17" t="s">
        <v>84</v>
      </c>
      <c r="BK318" s="233">
        <f>ROUND(I318*H318,2)</f>
        <v>0</v>
      </c>
      <c r="BL318" s="17" t="s">
        <v>254</v>
      </c>
      <c r="BM318" s="232" t="s">
        <v>4718</v>
      </c>
    </row>
    <row r="319" s="2" customFormat="1">
      <c r="A319" s="38"/>
      <c r="B319" s="39"/>
      <c r="C319" s="40"/>
      <c r="D319" s="234" t="s">
        <v>260</v>
      </c>
      <c r="E319" s="40"/>
      <c r="F319" s="235" t="s">
        <v>4272</v>
      </c>
      <c r="G319" s="40"/>
      <c r="H319" s="40"/>
      <c r="I319" s="236"/>
      <c r="J319" s="40"/>
      <c r="K319" s="40"/>
      <c r="L319" s="44"/>
      <c r="M319" s="237"/>
      <c r="N319" s="238"/>
      <c r="O319" s="91"/>
      <c r="P319" s="91"/>
      <c r="Q319" s="91"/>
      <c r="R319" s="91"/>
      <c r="S319" s="91"/>
      <c r="T319" s="92"/>
      <c r="U319" s="38"/>
      <c r="V319" s="38"/>
      <c r="W319" s="38"/>
      <c r="X319" s="38"/>
      <c r="Y319" s="38"/>
      <c r="Z319" s="38"/>
      <c r="AA319" s="38"/>
      <c r="AB319" s="38"/>
      <c r="AC319" s="38"/>
      <c r="AD319" s="38"/>
      <c r="AE319" s="38"/>
      <c r="AT319" s="17" t="s">
        <v>260</v>
      </c>
      <c r="AU319" s="17" t="s">
        <v>84</v>
      </c>
    </row>
    <row r="320" s="2" customFormat="1">
      <c r="A320" s="38"/>
      <c r="B320" s="39"/>
      <c r="C320" s="40"/>
      <c r="D320" s="240" t="s">
        <v>274</v>
      </c>
      <c r="E320" s="40"/>
      <c r="F320" s="241" t="s">
        <v>4273</v>
      </c>
      <c r="G320" s="40"/>
      <c r="H320" s="40"/>
      <c r="I320" s="236"/>
      <c r="J320" s="40"/>
      <c r="K320" s="40"/>
      <c r="L320" s="44"/>
      <c r="M320" s="237"/>
      <c r="N320" s="238"/>
      <c r="O320" s="91"/>
      <c r="P320" s="91"/>
      <c r="Q320" s="91"/>
      <c r="R320" s="91"/>
      <c r="S320" s="91"/>
      <c r="T320" s="92"/>
      <c r="U320" s="38"/>
      <c r="V320" s="38"/>
      <c r="W320" s="38"/>
      <c r="X320" s="38"/>
      <c r="Y320" s="38"/>
      <c r="Z320" s="38"/>
      <c r="AA320" s="38"/>
      <c r="AB320" s="38"/>
      <c r="AC320" s="38"/>
      <c r="AD320" s="38"/>
      <c r="AE320" s="38"/>
      <c r="AT320" s="17" t="s">
        <v>274</v>
      </c>
      <c r="AU320" s="17" t="s">
        <v>84</v>
      </c>
    </row>
    <row r="321" s="2" customFormat="1">
      <c r="A321" s="38"/>
      <c r="B321" s="39"/>
      <c r="C321" s="40"/>
      <c r="D321" s="234" t="s">
        <v>262</v>
      </c>
      <c r="E321" s="40"/>
      <c r="F321" s="239" t="s">
        <v>4719</v>
      </c>
      <c r="G321" s="40"/>
      <c r="H321" s="40"/>
      <c r="I321" s="236"/>
      <c r="J321" s="40"/>
      <c r="K321" s="40"/>
      <c r="L321" s="44"/>
      <c r="M321" s="237"/>
      <c r="N321" s="238"/>
      <c r="O321" s="91"/>
      <c r="P321" s="91"/>
      <c r="Q321" s="91"/>
      <c r="R321" s="91"/>
      <c r="S321" s="91"/>
      <c r="T321" s="92"/>
      <c r="U321" s="38"/>
      <c r="V321" s="38"/>
      <c r="W321" s="38"/>
      <c r="X321" s="38"/>
      <c r="Y321" s="38"/>
      <c r="Z321" s="38"/>
      <c r="AA321" s="38"/>
      <c r="AB321" s="38"/>
      <c r="AC321" s="38"/>
      <c r="AD321" s="38"/>
      <c r="AE321" s="38"/>
      <c r="AT321" s="17" t="s">
        <v>262</v>
      </c>
      <c r="AU321" s="17" t="s">
        <v>84</v>
      </c>
    </row>
    <row r="322" s="12" customFormat="1">
      <c r="A322" s="12"/>
      <c r="B322" s="242"/>
      <c r="C322" s="243"/>
      <c r="D322" s="234" t="s">
        <v>276</v>
      </c>
      <c r="E322" s="244" t="s">
        <v>4112</v>
      </c>
      <c r="F322" s="245" t="s">
        <v>269</v>
      </c>
      <c r="G322" s="243"/>
      <c r="H322" s="246">
        <v>3</v>
      </c>
      <c r="I322" s="247"/>
      <c r="J322" s="243"/>
      <c r="K322" s="243"/>
      <c r="L322" s="248"/>
      <c r="M322" s="249"/>
      <c r="N322" s="250"/>
      <c r="O322" s="250"/>
      <c r="P322" s="250"/>
      <c r="Q322" s="250"/>
      <c r="R322" s="250"/>
      <c r="S322" s="250"/>
      <c r="T322" s="251"/>
      <c r="U322" s="12"/>
      <c r="V322" s="12"/>
      <c r="W322" s="12"/>
      <c r="X322" s="12"/>
      <c r="Y322" s="12"/>
      <c r="Z322" s="12"/>
      <c r="AA322" s="12"/>
      <c r="AB322" s="12"/>
      <c r="AC322" s="12"/>
      <c r="AD322" s="12"/>
      <c r="AE322" s="12"/>
      <c r="AT322" s="252" t="s">
        <v>276</v>
      </c>
      <c r="AU322" s="252" t="s">
        <v>84</v>
      </c>
      <c r="AV322" s="12" t="s">
        <v>86</v>
      </c>
      <c r="AW322" s="12" t="s">
        <v>32</v>
      </c>
      <c r="AX322" s="12" t="s">
        <v>84</v>
      </c>
      <c r="AY322" s="252" t="s">
        <v>251</v>
      </c>
    </row>
    <row r="323" s="2" customFormat="1" ht="21.75" customHeight="1">
      <c r="A323" s="38"/>
      <c r="B323" s="39"/>
      <c r="C323" s="292" t="s">
        <v>1069</v>
      </c>
      <c r="D323" s="292" t="s">
        <v>1133</v>
      </c>
      <c r="E323" s="293" t="s">
        <v>4275</v>
      </c>
      <c r="F323" s="294" t="s">
        <v>4276</v>
      </c>
      <c r="G323" s="295" t="s">
        <v>1622</v>
      </c>
      <c r="H323" s="296">
        <v>3</v>
      </c>
      <c r="I323" s="297"/>
      <c r="J323" s="298">
        <f>ROUND(I323*H323,2)</f>
        <v>0</v>
      </c>
      <c r="K323" s="299"/>
      <c r="L323" s="300"/>
      <c r="M323" s="301" t="s">
        <v>1</v>
      </c>
      <c r="N323" s="302" t="s">
        <v>41</v>
      </c>
      <c r="O323" s="91"/>
      <c r="P323" s="230">
        <f>O323*H323</f>
        <v>0</v>
      </c>
      <c r="Q323" s="230">
        <v>1.6000000000000001</v>
      </c>
      <c r="R323" s="230">
        <f>Q323*H323</f>
        <v>4.8000000000000007</v>
      </c>
      <c r="S323" s="230">
        <v>0</v>
      </c>
      <c r="T323" s="231">
        <f>S323*H323</f>
        <v>0</v>
      </c>
      <c r="U323" s="38"/>
      <c r="V323" s="38"/>
      <c r="W323" s="38"/>
      <c r="X323" s="38"/>
      <c r="Y323" s="38"/>
      <c r="Z323" s="38"/>
      <c r="AA323" s="38"/>
      <c r="AB323" s="38"/>
      <c r="AC323" s="38"/>
      <c r="AD323" s="38"/>
      <c r="AE323" s="38"/>
      <c r="AR323" s="232" t="s">
        <v>299</v>
      </c>
      <c r="AT323" s="232" t="s">
        <v>1133</v>
      </c>
      <c r="AU323" s="232" t="s">
        <v>84</v>
      </c>
      <c r="AY323" s="17" t="s">
        <v>251</v>
      </c>
      <c r="BE323" s="233">
        <f>IF(N323="základní",J323,0)</f>
        <v>0</v>
      </c>
      <c r="BF323" s="233">
        <f>IF(N323="snížená",J323,0)</f>
        <v>0</v>
      </c>
      <c r="BG323" s="233">
        <f>IF(N323="zákl. přenesená",J323,0)</f>
        <v>0</v>
      </c>
      <c r="BH323" s="233">
        <f>IF(N323="sníž. přenesená",J323,0)</f>
        <v>0</v>
      </c>
      <c r="BI323" s="233">
        <f>IF(N323="nulová",J323,0)</f>
        <v>0</v>
      </c>
      <c r="BJ323" s="17" t="s">
        <v>84</v>
      </c>
      <c r="BK323" s="233">
        <f>ROUND(I323*H323,2)</f>
        <v>0</v>
      </c>
      <c r="BL323" s="17" t="s">
        <v>254</v>
      </c>
      <c r="BM323" s="232" t="s">
        <v>4720</v>
      </c>
    </row>
    <row r="324" s="2" customFormat="1">
      <c r="A324" s="38"/>
      <c r="B324" s="39"/>
      <c r="C324" s="40"/>
      <c r="D324" s="234" t="s">
        <v>260</v>
      </c>
      <c r="E324" s="40"/>
      <c r="F324" s="235" t="s">
        <v>4276</v>
      </c>
      <c r="G324" s="40"/>
      <c r="H324" s="40"/>
      <c r="I324" s="236"/>
      <c r="J324" s="40"/>
      <c r="K324" s="40"/>
      <c r="L324" s="44"/>
      <c r="M324" s="237"/>
      <c r="N324" s="238"/>
      <c r="O324" s="91"/>
      <c r="P324" s="91"/>
      <c r="Q324" s="91"/>
      <c r="R324" s="91"/>
      <c r="S324" s="91"/>
      <c r="T324" s="92"/>
      <c r="U324" s="38"/>
      <c r="V324" s="38"/>
      <c r="W324" s="38"/>
      <c r="X324" s="38"/>
      <c r="Y324" s="38"/>
      <c r="Z324" s="38"/>
      <c r="AA324" s="38"/>
      <c r="AB324" s="38"/>
      <c r="AC324" s="38"/>
      <c r="AD324" s="38"/>
      <c r="AE324" s="38"/>
      <c r="AT324" s="17" t="s">
        <v>260</v>
      </c>
      <c r="AU324" s="17" t="s">
        <v>84</v>
      </c>
    </row>
    <row r="325" s="2" customFormat="1">
      <c r="A325" s="38"/>
      <c r="B325" s="39"/>
      <c r="C325" s="40"/>
      <c r="D325" s="234" t="s">
        <v>262</v>
      </c>
      <c r="E325" s="40"/>
      <c r="F325" s="239" t="s">
        <v>4719</v>
      </c>
      <c r="G325" s="40"/>
      <c r="H325" s="40"/>
      <c r="I325" s="236"/>
      <c r="J325" s="40"/>
      <c r="K325" s="40"/>
      <c r="L325" s="44"/>
      <c r="M325" s="237"/>
      <c r="N325" s="238"/>
      <c r="O325" s="91"/>
      <c r="P325" s="91"/>
      <c r="Q325" s="91"/>
      <c r="R325" s="91"/>
      <c r="S325" s="91"/>
      <c r="T325" s="92"/>
      <c r="U325" s="38"/>
      <c r="V325" s="38"/>
      <c r="W325" s="38"/>
      <c r="X325" s="38"/>
      <c r="Y325" s="38"/>
      <c r="Z325" s="38"/>
      <c r="AA325" s="38"/>
      <c r="AB325" s="38"/>
      <c r="AC325" s="38"/>
      <c r="AD325" s="38"/>
      <c r="AE325" s="38"/>
      <c r="AT325" s="17" t="s">
        <v>262</v>
      </c>
      <c r="AU325" s="17" t="s">
        <v>84</v>
      </c>
    </row>
    <row r="326" s="12" customFormat="1">
      <c r="A326" s="12"/>
      <c r="B326" s="242"/>
      <c r="C326" s="243"/>
      <c r="D326" s="234" t="s">
        <v>276</v>
      </c>
      <c r="E326" s="244" t="s">
        <v>4120</v>
      </c>
      <c r="F326" s="245" t="s">
        <v>269</v>
      </c>
      <c r="G326" s="243"/>
      <c r="H326" s="246">
        <v>3</v>
      </c>
      <c r="I326" s="247"/>
      <c r="J326" s="243"/>
      <c r="K326" s="243"/>
      <c r="L326" s="248"/>
      <c r="M326" s="249"/>
      <c r="N326" s="250"/>
      <c r="O326" s="250"/>
      <c r="P326" s="250"/>
      <c r="Q326" s="250"/>
      <c r="R326" s="250"/>
      <c r="S326" s="250"/>
      <c r="T326" s="251"/>
      <c r="U326" s="12"/>
      <c r="V326" s="12"/>
      <c r="W326" s="12"/>
      <c r="X326" s="12"/>
      <c r="Y326" s="12"/>
      <c r="Z326" s="12"/>
      <c r="AA326" s="12"/>
      <c r="AB326" s="12"/>
      <c r="AC326" s="12"/>
      <c r="AD326" s="12"/>
      <c r="AE326" s="12"/>
      <c r="AT326" s="252" t="s">
        <v>276</v>
      </c>
      <c r="AU326" s="252" t="s">
        <v>84</v>
      </c>
      <c r="AV326" s="12" t="s">
        <v>86</v>
      </c>
      <c r="AW326" s="12" t="s">
        <v>32</v>
      </c>
      <c r="AX326" s="12" t="s">
        <v>84</v>
      </c>
      <c r="AY326" s="252" t="s">
        <v>251</v>
      </c>
    </row>
    <row r="327" s="2" customFormat="1" ht="24.15" customHeight="1">
      <c r="A327" s="38"/>
      <c r="B327" s="39"/>
      <c r="C327" s="220" t="s">
        <v>1078</v>
      </c>
      <c r="D327" s="220" t="s">
        <v>255</v>
      </c>
      <c r="E327" s="221" t="s">
        <v>4289</v>
      </c>
      <c r="F327" s="222" t="s">
        <v>4290</v>
      </c>
      <c r="G327" s="223" t="s">
        <v>1622</v>
      </c>
      <c r="H327" s="224">
        <v>2</v>
      </c>
      <c r="I327" s="225"/>
      <c r="J327" s="226">
        <f>ROUND(I327*H327,2)</f>
        <v>0</v>
      </c>
      <c r="K327" s="227"/>
      <c r="L327" s="44"/>
      <c r="M327" s="228" t="s">
        <v>1</v>
      </c>
      <c r="N327" s="229" t="s">
        <v>41</v>
      </c>
      <c r="O327" s="91"/>
      <c r="P327" s="230">
        <f>O327*H327</f>
        <v>0</v>
      </c>
      <c r="Q327" s="230">
        <v>0.0098899999999999995</v>
      </c>
      <c r="R327" s="230">
        <f>Q327*H327</f>
        <v>0.019779999999999999</v>
      </c>
      <c r="S327" s="230">
        <v>0</v>
      </c>
      <c r="T327" s="231">
        <f>S327*H327</f>
        <v>0</v>
      </c>
      <c r="U327" s="38"/>
      <c r="V327" s="38"/>
      <c r="W327" s="38"/>
      <c r="X327" s="38"/>
      <c r="Y327" s="38"/>
      <c r="Z327" s="38"/>
      <c r="AA327" s="38"/>
      <c r="AB327" s="38"/>
      <c r="AC327" s="38"/>
      <c r="AD327" s="38"/>
      <c r="AE327" s="38"/>
      <c r="AR327" s="232" t="s">
        <v>254</v>
      </c>
      <c r="AT327" s="232" t="s">
        <v>255</v>
      </c>
      <c r="AU327" s="232" t="s">
        <v>84</v>
      </c>
      <c r="AY327" s="17" t="s">
        <v>251</v>
      </c>
      <c r="BE327" s="233">
        <f>IF(N327="základní",J327,0)</f>
        <v>0</v>
      </c>
      <c r="BF327" s="233">
        <f>IF(N327="snížená",J327,0)</f>
        <v>0</v>
      </c>
      <c r="BG327" s="233">
        <f>IF(N327="zákl. přenesená",J327,0)</f>
        <v>0</v>
      </c>
      <c r="BH327" s="233">
        <f>IF(N327="sníž. přenesená",J327,0)</f>
        <v>0</v>
      </c>
      <c r="BI327" s="233">
        <f>IF(N327="nulová",J327,0)</f>
        <v>0</v>
      </c>
      <c r="BJ327" s="17" t="s">
        <v>84</v>
      </c>
      <c r="BK327" s="233">
        <f>ROUND(I327*H327,2)</f>
        <v>0</v>
      </c>
      <c r="BL327" s="17" t="s">
        <v>254</v>
      </c>
      <c r="BM327" s="232" t="s">
        <v>4721</v>
      </c>
    </row>
    <row r="328" s="2" customFormat="1">
      <c r="A328" s="38"/>
      <c r="B328" s="39"/>
      <c r="C328" s="40"/>
      <c r="D328" s="234" t="s">
        <v>260</v>
      </c>
      <c r="E328" s="40"/>
      <c r="F328" s="235" t="s">
        <v>4292</v>
      </c>
      <c r="G328" s="40"/>
      <c r="H328" s="40"/>
      <c r="I328" s="236"/>
      <c r="J328" s="40"/>
      <c r="K328" s="40"/>
      <c r="L328" s="44"/>
      <c r="M328" s="237"/>
      <c r="N328" s="238"/>
      <c r="O328" s="91"/>
      <c r="P328" s="91"/>
      <c r="Q328" s="91"/>
      <c r="R328" s="91"/>
      <c r="S328" s="91"/>
      <c r="T328" s="92"/>
      <c r="U328" s="38"/>
      <c r="V328" s="38"/>
      <c r="W328" s="38"/>
      <c r="X328" s="38"/>
      <c r="Y328" s="38"/>
      <c r="Z328" s="38"/>
      <c r="AA328" s="38"/>
      <c r="AB328" s="38"/>
      <c r="AC328" s="38"/>
      <c r="AD328" s="38"/>
      <c r="AE328" s="38"/>
      <c r="AT328" s="17" t="s">
        <v>260</v>
      </c>
      <c r="AU328" s="17" t="s">
        <v>84</v>
      </c>
    </row>
    <row r="329" s="2" customFormat="1">
      <c r="A329" s="38"/>
      <c r="B329" s="39"/>
      <c r="C329" s="40"/>
      <c r="D329" s="240" t="s">
        <v>274</v>
      </c>
      <c r="E329" s="40"/>
      <c r="F329" s="241" t="s">
        <v>4293</v>
      </c>
      <c r="G329" s="40"/>
      <c r="H329" s="40"/>
      <c r="I329" s="236"/>
      <c r="J329" s="40"/>
      <c r="K329" s="40"/>
      <c r="L329" s="44"/>
      <c r="M329" s="237"/>
      <c r="N329" s="238"/>
      <c r="O329" s="91"/>
      <c r="P329" s="91"/>
      <c r="Q329" s="91"/>
      <c r="R329" s="91"/>
      <c r="S329" s="91"/>
      <c r="T329" s="92"/>
      <c r="U329" s="38"/>
      <c r="V329" s="38"/>
      <c r="W329" s="38"/>
      <c r="X329" s="38"/>
      <c r="Y329" s="38"/>
      <c r="Z329" s="38"/>
      <c r="AA329" s="38"/>
      <c r="AB329" s="38"/>
      <c r="AC329" s="38"/>
      <c r="AD329" s="38"/>
      <c r="AE329" s="38"/>
      <c r="AT329" s="17" t="s">
        <v>274</v>
      </c>
      <c r="AU329" s="17" t="s">
        <v>84</v>
      </c>
    </row>
    <row r="330" s="12" customFormat="1">
      <c r="A330" s="12"/>
      <c r="B330" s="242"/>
      <c r="C330" s="243"/>
      <c r="D330" s="234" t="s">
        <v>276</v>
      </c>
      <c r="E330" s="244" t="s">
        <v>4166</v>
      </c>
      <c r="F330" s="245" t="s">
        <v>86</v>
      </c>
      <c r="G330" s="243"/>
      <c r="H330" s="246">
        <v>2</v>
      </c>
      <c r="I330" s="247"/>
      <c r="J330" s="243"/>
      <c r="K330" s="243"/>
      <c r="L330" s="248"/>
      <c r="M330" s="249"/>
      <c r="N330" s="250"/>
      <c r="O330" s="250"/>
      <c r="P330" s="250"/>
      <c r="Q330" s="250"/>
      <c r="R330" s="250"/>
      <c r="S330" s="250"/>
      <c r="T330" s="251"/>
      <c r="U330" s="12"/>
      <c r="V330" s="12"/>
      <c r="W330" s="12"/>
      <c r="X330" s="12"/>
      <c r="Y330" s="12"/>
      <c r="Z330" s="12"/>
      <c r="AA330" s="12"/>
      <c r="AB330" s="12"/>
      <c r="AC330" s="12"/>
      <c r="AD330" s="12"/>
      <c r="AE330" s="12"/>
      <c r="AT330" s="252" t="s">
        <v>276</v>
      </c>
      <c r="AU330" s="252" t="s">
        <v>84</v>
      </c>
      <c r="AV330" s="12" t="s">
        <v>86</v>
      </c>
      <c r="AW330" s="12" t="s">
        <v>32</v>
      </c>
      <c r="AX330" s="12" t="s">
        <v>84</v>
      </c>
      <c r="AY330" s="252" t="s">
        <v>251</v>
      </c>
    </row>
    <row r="331" s="2" customFormat="1" ht="16.5" customHeight="1">
      <c r="A331" s="38"/>
      <c r="B331" s="39"/>
      <c r="C331" s="292" t="s">
        <v>1087</v>
      </c>
      <c r="D331" s="292" t="s">
        <v>1133</v>
      </c>
      <c r="E331" s="293" t="s">
        <v>4295</v>
      </c>
      <c r="F331" s="294" t="s">
        <v>4296</v>
      </c>
      <c r="G331" s="295" t="s">
        <v>1622</v>
      </c>
      <c r="H331" s="296">
        <v>2</v>
      </c>
      <c r="I331" s="297"/>
      <c r="J331" s="298">
        <f>ROUND(I331*H331,2)</f>
        <v>0</v>
      </c>
      <c r="K331" s="299"/>
      <c r="L331" s="300"/>
      <c r="M331" s="301" t="s">
        <v>1</v>
      </c>
      <c r="N331" s="302" t="s">
        <v>41</v>
      </c>
      <c r="O331" s="91"/>
      <c r="P331" s="230">
        <f>O331*H331</f>
        <v>0</v>
      </c>
      <c r="Q331" s="230">
        <v>0.26200000000000001</v>
      </c>
      <c r="R331" s="230">
        <f>Q331*H331</f>
        <v>0.52400000000000002</v>
      </c>
      <c r="S331" s="230">
        <v>0</v>
      </c>
      <c r="T331" s="231">
        <f>S331*H331</f>
        <v>0</v>
      </c>
      <c r="U331" s="38"/>
      <c r="V331" s="38"/>
      <c r="W331" s="38"/>
      <c r="X331" s="38"/>
      <c r="Y331" s="38"/>
      <c r="Z331" s="38"/>
      <c r="AA331" s="38"/>
      <c r="AB331" s="38"/>
      <c r="AC331" s="38"/>
      <c r="AD331" s="38"/>
      <c r="AE331" s="38"/>
      <c r="AR331" s="232" t="s">
        <v>299</v>
      </c>
      <c r="AT331" s="232" t="s">
        <v>1133</v>
      </c>
      <c r="AU331" s="232" t="s">
        <v>84</v>
      </c>
      <c r="AY331" s="17" t="s">
        <v>251</v>
      </c>
      <c r="BE331" s="233">
        <f>IF(N331="základní",J331,0)</f>
        <v>0</v>
      </c>
      <c r="BF331" s="233">
        <f>IF(N331="snížená",J331,0)</f>
        <v>0</v>
      </c>
      <c r="BG331" s="233">
        <f>IF(N331="zákl. přenesená",J331,0)</f>
        <v>0</v>
      </c>
      <c r="BH331" s="233">
        <f>IF(N331="sníž. přenesená",J331,0)</f>
        <v>0</v>
      </c>
      <c r="BI331" s="233">
        <f>IF(N331="nulová",J331,0)</f>
        <v>0</v>
      </c>
      <c r="BJ331" s="17" t="s">
        <v>84</v>
      </c>
      <c r="BK331" s="233">
        <f>ROUND(I331*H331,2)</f>
        <v>0</v>
      </c>
      <c r="BL331" s="17" t="s">
        <v>254</v>
      </c>
      <c r="BM331" s="232" t="s">
        <v>4722</v>
      </c>
    </row>
    <row r="332" s="2" customFormat="1">
      <c r="A332" s="38"/>
      <c r="B332" s="39"/>
      <c r="C332" s="40"/>
      <c r="D332" s="234" t="s">
        <v>260</v>
      </c>
      <c r="E332" s="40"/>
      <c r="F332" s="235" t="s">
        <v>4296</v>
      </c>
      <c r="G332" s="40"/>
      <c r="H332" s="40"/>
      <c r="I332" s="236"/>
      <c r="J332" s="40"/>
      <c r="K332" s="40"/>
      <c r="L332" s="44"/>
      <c r="M332" s="237"/>
      <c r="N332" s="238"/>
      <c r="O332" s="91"/>
      <c r="P332" s="91"/>
      <c r="Q332" s="91"/>
      <c r="R332" s="91"/>
      <c r="S332" s="91"/>
      <c r="T332" s="92"/>
      <c r="U332" s="38"/>
      <c r="V332" s="38"/>
      <c r="W332" s="38"/>
      <c r="X332" s="38"/>
      <c r="Y332" s="38"/>
      <c r="Z332" s="38"/>
      <c r="AA332" s="38"/>
      <c r="AB332" s="38"/>
      <c r="AC332" s="38"/>
      <c r="AD332" s="38"/>
      <c r="AE332" s="38"/>
      <c r="AT332" s="17" t="s">
        <v>260</v>
      </c>
      <c r="AU332" s="17" t="s">
        <v>84</v>
      </c>
    </row>
    <row r="333" s="12" customFormat="1">
      <c r="A333" s="12"/>
      <c r="B333" s="242"/>
      <c r="C333" s="243"/>
      <c r="D333" s="234" t="s">
        <v>276</v>
      </c>
      <c r="E333" s="244" t="s">
        <v>3722</v>
      </c>
      <c r="F333" s="245" t="s">
        <v>86</v>
      </c>
      <c r="G333" s="243"/>
      <c r="H333" s="246">
        <v>2</v>
      </c>
      <c r="I333" s="247"/>
      <c r="J333" s="243"/>
      <c r="K333" s="243"/>
      <c r="L333" s="248"/>
      <c r="M333" s="249"/>
      <c r="N333" s="250"/>
      <c r="O333" s="250"/>
      <c r="P333" s="250"/>
      <c r="Q333" s="250"/>
      <c r="R333" s="250"/>
      <c r="S333" s="250"/>
      <c r="T333" s="251"/>
      <c r="U333" s="12"/>
      <c r="V333" s="12"/>
      <c r="W333" s="12"/>
      <c r="X333" s="12"/>
      <c r="Y333" s="12"/>
      <c r="Z333" s="12"/>
      <c r="AA333" s="12"/>
      <c r="AB333" s="12"/>
      <c r="AC333" s="12"/>
      <c r="AD333" s="12"/>
      <c r="AE333" s="12"/>
      <c r="AT333" s="252" t="s">
        <v>276</v>
      </c>
      <c r="AU333" s="252" t="s">
        <v>84</v>
      </c>
      <c r="AV333" s="12" t="s">
        <v>86</v>
      </c>
      <c r="AW333" s="12" t="s">
        <v>32</v>
      </c>
      <c r="AX333" s="12" t="s">
        <v>84</v>
      </c>
      <c r="AY333" s="252" t="s">
        <v>251</v>
      </c>
    </row>
    <row r="334" s="2" customFormat="1" ht="24.15" customHeight="1">
      <c r="A334" s="38"/>
      <c r="B334" s="39"/>
      <c r="C334" s="220" t="s">
        <v>1435</v>
      </c>
      <c r="D334" s="220" t="s">
        <v>255</v>
      </c>
      <c r="E334" s="221" t="s">
        <v>4299</v>
      </c>
      <c r="F334" s="222" t="s">
        <v>4300</v>
      </c>
      <c r="G334" s="223" t="s">
        <v>1622</v>
      </c>
      <c r="H334" s="224">
        <v>2</v>
      </c>
      <c r="I334" s="225"/>
      <c r="J334" s="226">
        <f>ROUND(I334*H334,2)</f>
        <v>0</v>
      </c>
      <c r="K334" s="227"/>
      <c r="L334" s="44"/>
      <c r="M334" s="228" t="s">
        <v>1</v>
      </c>
      <c r="N334" s="229" t="s">
        <v>41</v>
      </c>
      <c r="O334" s="91"/>
      <c r="P334" s="230">
        <f>O334*H334</f>
        <v>0</v>
      </c>
      <c r="Q334" s="230">
        <v>0.0098899999999999995</v>
      </c>
      <c r="R334" s="230">
        <f>Q334*H334</f>
        <v>0.019779999999999999</v>
      </c>
      <c r="S334" s="230">
        <v>0</v>
      </c>
      <c r="T334" s="231">
        <f>S334*H334</f>
        <v>0</v>
      </c>
      <c r="U334" s="38"/>
      <c r="V334" s="38"/>
      <c r="W334" s="38"/>
      <c r="X334" s="38"/>
      <c r="Y334" s="38"/>
      <c r="Z334" s="38"/>
      <c r="AA334" s="38"/>
      <c r="AB334" s="38"/>
      <c r="AC334" s="38"/>
      <c r="AD334" s="38"/>
      <c r="AE334" s="38"/>
      <c r="AR334" s="232" t="s">
        <v>254</v>
      </c>
      <c r="AT334" s="232" t="s">
        <v>255</v>
      </c>
      <c r="AU334" s="232" t="s">
        <v>84</v>
      </c>
      <c r="AY334" s="17" t="s">
        <v>251</v>
      </c>
      <c r="BE334" s="233">
        <f>IF(N334="základní",J334,0)</f>
        <v>0</v>
      </c>
      <c r="BF334" s="233">
        <f>IF(N334="snížená",J334,0)</f>
        <v>0</v>
      </c>
      <c r="BG334" s="233">
        <f>IF(N334="zákl. přenesená",J334,0)</f>
        <v>0</v>
      </c>
      <c r="BH334" s="233">
        <f>IF(N334="sníž. přenesená",J334,0)</f>
        <v>0</v>
      </c>
      <c r="BI334" s="233">
        <f>IF(N334="nulová",J334,0)</f>
        <v>0</v>
      </c>
      <c r="BJ334" s="17" t="s">
        <v>84</v>
      </c>
      <c r="BK334" s="233">
        <f>ROUND(I334*H334,2)</f>
        <v>0</v>
      </c>
      <c r="BL334" s="17" t="s">
        <v>254</v>
      </c>
      <c r="BM334" s="232" t="s">
        <v>4723</v>
      </c>
    </row>
    <row r="335" s="2" customFormat="1">
      <c r="A335" s="38"/>
      <c r="B335" s="39"/>
      <c r="C335" s="40"/>
      <c r="D335" s="234" t="s">
        <v>260</v>
      </c>
      <c r="E335" s="40"/>
      <c r="F335" s="235" t="s">
        <v>4302</v>
      </c>
      <c r="G335" s="40"/>
      <c r="H335" s="40"/>
      <c r="I335" s="236"/>
      <c r="J335" s="40"/>
      <c r="K335" s="40"/>
      <c r="L335" s="44"/>
      <c r="M335" s="237"/>
      <c r="N335" s="238"/>
      <c r="O335" s="91"/>
      <c r="P335" s="91"/>
      <c r="Q335" s="91"/>
      <c r="R335" s="91"/>
      <c r="S335" s="91"/>
      <c r="T335" s="92"/>
      <c r="U335" s="38"/>
      <c r="V335" s="38"/>
      <c r="W335" s="38"/>
      <c r="X335" s="38"/>
      <c r="Y335" s="38"/>
      <c r="Z335" s="38"/>
      <c r="AA335" s="38"/>
      <c r="AB335" s="38"/>
      <c r="AC335" s="38"/>
      <c r="AD335" s="38"/>
      <c r="AE335" s="38"/>
      <c r="AT335" s="17" t="s">
        <v>260</v>
      </c>
      <c r="AU335" s="17" t="s">
        <v>84</v>
      </c>
    </row>
    <row r="336" s="2" customFormat="1">
      <c r="A336" s="38"/>
      <c r="B336" s="39"/>
      <c r="C336" s="40"/>
      <c r="D336" s="240" t="s">
        <v>274</v>
      </c>
      <c r="E336" s="40"/>
      <c r="F336" s="241" t="s">
        <v>4303</v>
      </c>
      <c r="G336" s="40"/>
      <c r="H336" s="40"/>
      <c r="I336" s="236"/>
      <c r="J336" s="40"/>
      <c r="K336" s="40"/>
      <c r="L336" s="44"/>
      <c r="M336" s="237"/>
      <c r="N336" s="238"/>
      <c r="O336" s="91"/>
      <c r="P336" s="91"/>
      <c r="Q336" s="91"/>
      <c r="R336" s="91"/>
      <c r="S336" s="91"/>
      <c r="T336" s="92"/>
      <c r="U336" s="38"/>
      <c r="V336" s="38"/>
      <c r="W336" s="38"/>
      <c r="X336" s="38"/>
      <c r="Y336" s="38"/>
      <c r="Z336" s="38"/>
      <c r="AA336" s="38"/>
      <c r="AB336" s="38"/>
      <c r="AC336" s="38"/>
      <c r="AD336" s="38"/>
      <c r="AE336" s="38"/>
      <c r="AT336" s="17" t="s">
        <v>274</v>
      </c>
      <c r="AU336" s="17" t="s">
        <v>84</v>
      </c>
    </row>
    <row r="337" s="12" customFormat="1">
      <c r="A337" s="12"/>
      <c r="B337" s="242"/>
      <c r="C337" s="243"/>
      <c r="D337" s="234" t="s">
        <v>276</v>
      </c>
      <c r="E337" s="244" t="s">
        <v>4178</v>
      </c>
      <c r="F337" s="245" t="s">
        <v>86</v>
      </c>
      <c r="G337" s="243"/>
      <c r="H337" s="246">
        <v>2</v>
      </c>
      <c r="I337" s="247"/>
      <c r="J337" s="243"/>
      <c r="K337" s="243"/>
      <c r="L337" s="248"/>
      <c r="M337" s="249"/>
      <c r="N337" s="250"/>
      <c r="O337" s="250"/>
      <c r="P337" s="250"/>
      <c r="Q337" s="250"/>
      <c r="R337" s="250"/>
      <c r="S337" s="250"/>
      <c r="T337" s="251"/>
      <c r="U337" s="12"/>
      <c r="V337" s="12"/>
      <c r="W337" s="12"/>
      <c r="X337" s="12"/>
      <c r="Y337" s="12"/>
      <c r="Z337" s="12"/>
      <c r="AA337" s="12"/>
      <c r="AB337" s="12"/>
      <c r="AC337" s="12"/>
      <c r="AD337" s="12"/>
      <c r="AE337" s="12"/>
      <c r="AT337" s="252" t="s">
        <v>276</v>
      </c>
      <c r="AU337" s="252" t="s">
        <v>84</v>
      </c>
      <c r="AV337" s="12" t="s">
        <v>86</v>
      </c>
      <c r="AW337" s="12" t="s">
        <v>32</v>
      </c>
      <c r="AX337" s="12" t="s">
        <v>84</v>
      </c>
      <c r="AY337" s="252" t="s">
        <v>251</v>
      </c>
    </row>
    <row r="338" s="2" customFormat="1" ht="16.5" customHeight="1">
      <c r="A338" s="38"/>
      <c r="B338" s="39"/>
      <c r="C338" s="292" t="s">
        <v>1442</v>
      </c>
      <c r="D338" s="292" t="s">
        <v>1133</v>
      </c>
      <c r="E338" s="293" t="s">
        <v>4305</v>
      </c>
      <c r="F338" s="294" t="s">
        <v>4306</v>
      </c>
      <c r="G338" s="295" t="s">
        <v>1622</v>
      </c>
      <c r="H338" s="296">
        <v>2</v>
      </c>
      <c r="I338" s="297"/>
      <c r="J338" s="298">
        <f>ROUND(I338*H338,2)</f>
        <v>0</v>
      </c>
      <c r="K338" s="299"/>
      <c r="L338" s="300"/>
      <c r="M338" s="301" t="s">
        <v>1</v>
      </c>
      <c r="N338" s="302" t="s">
        <v>41</v>
      </c>
      <c r="O338" s="91"/>
      <c r="P338" s="230">
        <f>O338*H338</f>
        <v>0</v>
      </c>
      <c r="Q338" s="230">
        <v>0.52600000000000002</v>
      </c>
      <c r="R338" s="230">
        <f>Q338*H338</f>
        <v>1.0520000000000001</v>
      </c>
      <c r="S338" s="230">
        <v>0</v>
      </c>
      <c r="T338" s="231">
        <f>S338*H338</f>
        <v>0</v>
      </c>
      <c r="U338" s="38"/>
      <c r="V338" s="38"/>
      <c r="W338" s="38"/>
      <c r="X338" s="38"/>
      <c r="Y338" s="38"/>
      <c r="Z338" s="38"/>
      <c r="AA338" s="38"/>
      <c r="AB338" s="38"/>
      <c r="AC338" s="38"/>
      <c r="AD338" s="38"/>
      <c r="AE338" s="38"/>
      <c r="AR338" s="232" t="s">
        <v>299</v>
      </c>
      <c r="AT338" s="232" t="s">
        <v>1133</v>
      </c>
      <c r="AU338" s="232" t="s">
        <v>84</v>
      </c>
      <c r="AY338" s="17" t="s">
        <v>251</v>
      </c>
      <c r="BE338" s="233">
        <f>IF(N338="základní",J338,0)</f>
        <v>0</v>
      </c>
      <c r="BF338" s="233">
        <f>IF(N338="snížená",J338,0)</f>
        <v>0</v>
      </c>
      <c r="BG338" s="233">
        <f>IF(N338="zákl. přenesená",J338,0)</f>
        <v>0</v>
      </c>
      <c r="BH338" s="233">
        <f>IF(N338="sníž. přenesená",J338,0)</f>
        <v>0</v>
      </c>
      <c r="BI338" s="233">
        <f>IF(N338="nulová",J338,0)</f>
        <v>0</v>
      </c>
      <c r="BJ338" s="17" t="s">
        <v>84</v>
      </c>
      <c r="BK338" s="233">
        <f>ROUND(I338*H338,2)</f>
        <v>0</v>
      </c>
      <c r="BL338" s="17" t="s">
        <v>254</v>
      </c>
      <c r="BM338" s="232" t="s">
        <v>4724</v>
      </c>
    </row>
    <row r="339" s="2" customFormat="1">
      <c r="A339" s="38"/>
      <c r="B339" s="39"/>
      <c r="C339" s="40"/>
      <c r="D339" s="234" t="s">
        <v>260</v>
      </c>
      <c r="E339" s="40"/>
      <c r="F339" s="235" t="s">
        <v>4306</v>
      </c>
      <c r="G339" s="40"/>
      <c r="H339" s="40"/>
      <c r="I339" s="236"/>
      <c r="J339" s="40"/>
      <c r="K339" s="40"/>
      <c r="L339" s="44"/>
      <c r="M339" s="237"/>
      <c r="N339" s="238"/>
      <c r="O339" s="91"/>
      <c r="P339" s="91"/>
      <c r="Q339" s="91"/>
      <c r="R339" s="91"/>
      <c r="S339" s="91"/>
      <c r="T339" s="92"/>
      <c r="U339" s="38"/>
      <c r="V339" s="38"/>
      <c r="W339" s="38"/>
      <c r="X339" s="38"/>
      <c r="Y339" s="38"/>
      <c r="Z339" s="38"/>
      <c r="AA339" s="38"/>
      <c r="AB339" s="38"/>
      <c r="AC339" s="38"/>
      <c r="AD339" s="38"/>
      <c r="AE339" s="38"/>
      <c r="AT339" s="17" t="s">
        <v>260</v>
      </c>
      <c r="AU339" s="17" t="s">
        <v>84</v>
      </c>
    </row>
    <row r="340" s="12" customFormat="1">
      <c r="A340" s="12"/>
      <c r="B340" s="242"/>
      <c r="C340" s="243"/>
      <c r="D340" s="234" t="s">
        <v>276</v>
      </c>
      <c r="E340" s="244" t="s">
        <v>3723</v>
      </c>
      <c r="F340" s="245" t="s">
        <v>86</v>
      </c>
      <c r="G340" s="243"/>
      <c r="H340" s="246">
        <v>2</v>
      </c>
      <c r="I340" s="247"/>
      <c r="J340" s="243"/>
      <c r="K340" s="243"/>
      <c r="L340" s="248"/>
      <c r="M340" s="249"/>
      <c r="N340" s="250"/>
      <c r="O340" s="250"/>
      <c r="P340" s="250"/>
      <c r="Q340" s="250"/>
      <c r="R340" s="250"/>
      <c r="S340" s="250"/>
      <c r="T340" s="251"/>
      <c r="U340" s="12"/>
      <c r="V340" s="12"/>
      <c r="W340" s="12"/>
      <c r="X340" s="12"/>
      <c r="Y340" s="12"/>
      <c r="Z340" s="12"/>
      <c r="AA340" s="12"/>
      <c r="AB340" s="12"/>
      <c r="AC340" s="12"/>
      <c r="AD340" s="12"/>
      <c r="AE340" s="12"/>
      <c r="AT340" s="252" t="s">
        <v>276</v>
      </c>
      <c r="AU340" s="252" t="s">
        <v>84</v>
      </c>
      <c r="AV340" s="12" t="s">
        <v>86</v>
      </c>
      <c r="AW340" s="12" t="s">
        <v>32</v>
      </c>
      <c r="AX340" s="12" t="s">
        <v>84</v>
      </c>
      <c r="AY340" s="252" t="s">
        <v>251</v>
      </c>
    </row>
    <row r="341" s="2" customFormat="1" ht="24.15" customHeight="1">
      <c r="A341" s="38"/>
      <c r="B341" s="39"/>
      <c r="C341" s="220" t="s">
        <v>1449</v>
      </c>
      <c r="D341" s="220" t="s">
        <v>255</v>
      </c>
      <c r="E341" s="221" t="s">
        <v>4319</v>
      </c>
      <c r="F341" s="222" t="s">
        <v>4320</v>
      </c>
      <c r="G341" s="223" t="s">
        <v>1622</v>
      </c>
      <c r="H341" s="224">
        <v>3</v>
      </c>
      <c r="I341" s="225"/>
      <c r="J341" s="226">
        <f>ROUND(I341*H341,2)</f>
        <v>0</v>
      </c>
      <c r="K341" s="227"/>
      <c r="L341" s="44"/>
      <c r="M341" s="228" t="s">
        <v>1</v>
      </c>
      <c r="N341" s="229" t="s">
        <v>41</v>
      </c>
      <c r="O341" s="91"/>
      <c r="P341" s="230">
        <f>O341*H341</f>
        <v>0</v>
      </c>
      <c r="Q341" s="230">
        <v>0.01218</v>
      </c>
      <c r="R341" s="230">
        <f>Q341*H341</f>
        <v>0.036540000000000003</v>
      </c>
      <c r="S341" s="230">
        <v>0</v>
      </c>
      <c r="T341" s="231">
        <f>S341*H341</f>
        <v>0</v>
      </c>
      <c r="U341" s="38"/>
      <c r="V341" s="38"/>
      <c r="W341" s="38"/>
      <c r="X341" s="38"/>
      <c r="Y341" s="38"/>
      <c r="Z341" s="38"/>
      <c r="AA341" s="38"/>
      <c r="AB341" s="38"/>
      <c r="AC341" s="38"/>
      <c r="AD341" s="38"/>
      <c r="AE341" s="38"/>
      <c r="AR341" s="232" t="s">
        <v>254</v>
      </c>
      <c r="AT341" s="232" t="s">
        <v>255</v>
      </c>
      <c r="AU341" s="232" t="s">
        <v>84</v>
      </c>
      <c r="AY341" s="17" t="s">
        <v>251</v>
      </c>
      <c r="BE341" s="233">
        <f>IF(N341="základní",J341,0)</f>
        <v>0</v>
      </c>
      <c r="BF341" s="233">
        <f>IF(N341="snížená",J341,0)</f>
        <v>0</v>
      </c>
      <c r="BG341" s="233">
        <f>IF(N341="zákl. přenesená",J341,0)</f>
        <v>0</v>
      </c>
      <c r="BH341" s="233">
        <f>IF(N341="sníž. přenesená",J341,0)</f>
        <v>0</v>
      </c>
      <c r="BI341" s="233">
        <f>IF(N341="nulová",J341,0)</f>
        <v>0</v>
      </c>
      <c r="BJ341" s="17" t="s">
        <v>84</v>
      </c>
      <c r="BK341" s="233">
        <f>ROUND(I341*H341,2)</f>
        <v>0</v>
      </c>
      <c r="BL341" s="17" t="s">
        <v>254</v>
      </c>
      <c r="BM341" s="232" t="s">
        <v>4725</v>
      </c>
    </row>
    <row r="342" s="2" customFormat="1">
      <c r="A342" s="38"/>
      <c r="B342" s="39"/>
      <c r="C342" s="40"/>
      <c r="D342" s="234" t="s">
        <v>260</v>
      </c>
      <c r="E342" s="40"/>
      <c r="F342" s="235" t="s">
        <v>4322</v>
      </c>
      <c r="G342" s="40"/>
      <c r="H342" s="40"/>
      <c r="I342" s="236"/>
      <c r="J342" s="40"/>
      <c r="K342" s="40"/>
      <c r="L342" s="44"/>
      <c r="M342" s="237"/>
      <c r="N342" s="238"/>
      <c r="O342" s="91"/>
      <c r="P342" s="91"/>
      <c r="Q342" s="91"/>
      <c r="R342" s="91"/>
      <c r="S342" s="91"/>
      <c r="T342" s="92"/>
      <c r="U342" s="38"/>
      <c r="V342" s="38"/>
      <c r="W342" s="38"/>
      <c r="X342" s="38"/>
      <c r="Y342" s="38"/>
      <c r="Z342" s="38"/>
      <c r="AA342" s="38"/>
      <c r="AB342" s="38"/>
      <c r="AC342" s="38"/>
      <c r="AD342" s="38"/>
      <c r="AE342" s="38"/>
      <c r="AT342" s="17" t="s">
        <v>260</v>
      </c>
      <c r="AU342" s="17" t="s">
        <v>84</v>
      </c>
    </row>
    <row r="343" s="2" customFormat="1">
      <c r="A343" s="38"/>
      <c r="B343" s="39"/>
      <c r="C343" s="40"/>
      <c r="D343" s="240" t="s">
        <v>274</v>
      </c>
      <c r="E343" s="40"/>
      <c r="F343" s="241" t="s">
        <v>4323</v>
      </c>
      <c r="G343" s="40"/>
      <c r="H343" s="40"/>
      <c r="I343" s="236"/>
      <c r="J343" s="40"/>
      <c r="K343" s="40"/>
      <c r="L343" s="44"/>
      <c r="M343" s="237"/>
      <c r="N343" s="238"/>
      <c r="O343" s="91"/>
      <c r="P343" s="91"/>
      <c r="Q343" s="91"/>
      <c r="R343" s="91"/>
      <c r="S343" s="91"/>
      <c r="T343" s="92"/>
      <c r="U343" s="38"/>
      <c r="V343" s="38"/>
      <c r="W343" s="38"/>
      <c r="X343" s="38"/>
      <c r="Y343" s="38"/>
      <c r="Z343" s="38"/>
      <c r="AA343" s="38"/>
      <c r="AB343" s="38"/>
      <c r="AC343" s="38"/>
      <c r="AD343" s="38"/>
      <c r="AE343" s="38"/>
      <c r="AT343" s="17" t="s">
        <v>274</v>
      </c>
      <c r="AU343" s="17" t="s">
        <v>84</v>
      </c>
    </row>
    <row r="344" s="12" customFormat="1">
      <c r="A344" s="12"/>
      <c r="B344" s="242"/>
      <c r="C344" s="243"/>
      <c r="D344" s="234" t="s">
        <v>276</v>
      </c>
      <c r="E344" s="244" t="s">
        <v>4205</v>
      </c>
      <c r="F344" s="245" t="s">
        <v>269</v>
      </c>
      <c r="G344" s="243"/>
      <c r="H344" s="246">
        <v>3</v>
      </c>
      <c r="I344" s="247"/>
      <c r="J344" s="243"/>
      <c r="K344" s="243"/>
      <c r="L344" s="248"/>
      <c r="M344" s="249"/>
      <c r="N344" s="250"/>
      <c r="O344" s="250"/>
      <c r="P344" s="250"/>
      <c r="Q344" s="250"/>
      <c r="R344" s="250"/>
      <c r="S344" s="250"/>
      <c r="T344" s="251"/>
      <c r="U344" s="12"/>
      <c r="V344" s="12"/>
      <c r="W344" s="12"/>
      <c r="X344" s="12"/>
      <c r="Y344" s="12"/>
      <c r="Z344" s="12"/>
      <c r="AA344" s="12"/>
      <c r="AB344" s="12"/>
      <c r="AC344" s="12"/>
      <c r="AD344" s="12"/>
      <c r="AE344" s="12"/>
      <c r="AT344" s="252" t="s">
        <v>276</v>
      </c>
      <c r="AU344" s="252" t="s">
        <v>84</v>
      </c>
      <c r="AV344" s="12" t="s">
        <v>86</v>
      </c>
      <c r="AW344" s="12" t="s">
        <v>32</v>
      </c>
      <c r="AX344" s="12" t="s">
        <v>84</v>
      </c>
      <c r="AY344" s="252" t="s">
        <v>251</v>
      </c>
    </row>
    <row r="345" s="2" customFormat="1" ht="24.15" customHeight="1">
      <c r="A345" s="38"/>
      <c r="B345" s="39"/>
      <c r="C345" s="292" t="s">
        <v>1455</v>
      </c>
      <c r="D345" s="292" t="s">
        <v>1133</v>
      </c>
      <c r="E345" s="293" t="s">
        <v>4325</v>
      </c>
      <c r="F345" s="294" t="s">
        <v>4326</v>
      </c>
      <c r="G345" s="295" t="s">
        <v>1622</v>
      </c>
      <c r="H345" s="296">
        <v>3</v>
      </c>
      <c r="I345" s="297"/>
      <c r="J345" s="298">
        <f>ROUND(I345*H345,2)</f>
        <v>0</v>
      </c>
      <c r="K345" s="299"/>
      <c r="L345" s="300"/>
      <c r="M345" s="301" t="s">
        <v>1</v>
      </c>
      <c r="N345" s="302" t="s">
        <v>41</v>
      </c>
      <c r="O345" s="91"/>
      <c r="P345" s="230">
        <f>O345*H345</f>
        <v>0</v>
      </c>
      <c r="Q345" s="230">
        <v>0.58499999999999996</v>
      </c>
      <c r="R345" s="230">
        <f>Q345*H345</f>
        <v>1.7549999999999999</v>
      </c>
      <c r="S345" s="230">
        <v>0</v>
      </c>
      <c r="T345" s="231">
        <f>S345*H345</f>
        <v>0</v>
      </c>
      <c r="U345" s="38"/>
      <c r="V345" s="38"/>
      <c r="W345" s="38"/>
      <c r="X345" s="38"/>
      <c r="Y345" s="38"/>
      <c r="Z345" s="38"/>
      <c r="AA345" s="38"/>
      <c r="AB345" s="38"/>
      <c r="AC345" s="38"/>
      <c r="AD345" s="38"/>
      <c r="AE345" s="38"/>
      <c r="AR345" s="232" t="s">
        <v>299</v>
      </c>
      <c r="AT345" s="232" t="s">
        <v>1133</v>
      </c>
      <c r="AU345" s="232" t="s">
        <v>84</v>
      </c>
      <c r="AY345" s="17" t="s">
        <v>251</v>
      </c>
      <c r="BE345" s="233">
        <f>IF(N345="základní",J345,0)</f>
        <v>0</v>
      </c>
      <c r="BF345" s="233">
        <f>IF(N345="snížená",J345,0)</f>
        <v>0</v>
      </c>
      <c r="BG345" s="233">
        <f>IF(N345="zákl. přenesená",J345,0)</f>
        <v>0</v>
      </c>
      <c r="BH345" s="233">
        <f>IF(N345="sníž. přenesená",J345,0)</f>
        <v>0</v>
      </c>
      <c r="BI345" s="233">
        <f>IF(N345="nulová",J345,0)</f>
        <v>0</v>
      </c>
      <c r="BJ345" s="17" t="s">
        <v>84</v>
      </c>
      <c r="BK345" s="233">
        <f>ROUND(I345*H345,2)</f>
        <v>0</v>
      </c>
      <c r="BL345" s="17" t="s">
        <v>254</v>
      </c>
      <c r="BM345" s="232" t="s">
        <v>4726</v>
      </c>
    </row>
    <row r="346" s="2" customFormat="1">
      <c r="A346" s="38"/>
      <c r="B346" s="39"/>
      <c r="C346" s="40"/>
      <c r="D346" s="234" t="s">
        <v>260</v>
      </c>
      <c r="E346" s="40"/>
      <c r="F346" s="235" t="s">
        <v>4326</v>
      </c>
      <c r="G346" s="40"/>
      <c r="H346" s="40"/>
      <c r="I346" s="236"/>
      <c r="J346" s="40"/>
      <c r="K346" s="40"/>
      <c r="L346" s="44"/>
      <c r="M346" s="237"/>
      <c r="N346" s="238"/>
      <c r="O346" s="91"/>
      <c r="P346" s="91"/>
      <c r="Q346" s="91"/>
      <c r="R346" s="91"/>
      <c r="S346" s="91"/>
      <c r="T346" s="92"/>
      <c r="U346" s="38"/>
      <c r="V346" s="38"/>
      <c r="W346" s="38"/>
      <c r="X346" s="38"/>
      <c r="Y346" s="38"/>
      <c r="Z346" s="38"/>
      <c r="AA346" s="38"/>
      <c r="AB346" s="38"/>
      <c r="AC346" s="38"/>
      <c r="AD346" s="38"/>
      <c r="AE346" s="38"/>
      <c r="AT346" s="17" t="s">
        <v>260</v>
      </c>
      <c r="AU346" s="17" t="s">
        <v>84</v>
      </c>
    </row>
    <row r="347" s="12" customFormat="1">
      <c r="A347" s="12"/>
      <c r="B347" s="242"/>
      <c r="C347" s="243"/>
      <c r="D347" s="234" t="s">
        <v>276</v>
      </c>
      <c r="E347" s="244" t="s">
        <v>3727</v>
      </c>
      <c r="F347" s="245" t="s">
        <v>269</v>
      </c>
      <c r="G347" s="243"/>
      <c r="H347" s="246">
        <v>3</v>
      </c>
      <c r="I347" s="247"/>
      <c r="J347" s="243"/>
      <c r="K347" s="243"/>
      <c r="L347" s="248"/>
      <c r="M347" s="249"/>
      <c r="N347" s="250"/>
      <c r="O347" s="250"/>
      <c r="P347" s="250"/>
      <c r="Q347" s="250"/>
      <c r="R347" s="250"/>
      <c r="S347" s="250"/>
      <c r="T347" s="251"/>
      <c r="U347" s="12"/>
      <c r="V347" s="12"/>
      <c r="W347" s="12"/>
      <c r="X347" s="12"/>
      <c r="Y347" s="12"/>
      <c r="Z347" s="12"/>
      <c r="AA347" s="12"/>
      <c r="AB347" s="12"/>
      <c r="AC347" s="12"/>
      <c r="AD347" s="12"/>
      <c r="AE347" s="12"/>
      <c r="AT347" s="252" t="s">
        <v>276</v>
      </c>
      <c r="AU347" s="252" t="s">
        <v>84</v>
      </c>
      <c r="AV347" s="12" t="s">
        <v>86</v>
      </c>
      <c r="AW347" s="12" t="s">
        <v>32</v>
      </c>
      <c r="AX347" s="12" t="s">
        <v>84</v>
      </c>
      <c r="AY347" s="252" t="s">
        <v>251</v>
      </c>
    </row>
    <row r="348" s="2" customFormat="1" ht="37.8" customHeight="1">
      <c r="A348" s="38"/>
      <c r="B348" s="39"/>
      <c r="C348" s="220" t="s">
        <v>1462</v>
      </c>
      <c r="D348" s="220" t="s">
        <v>255</v>
      </c>
      <c r="E348" s="221" t="s">
        <v>4385</v>
      </c>
      <c r="F348" s="222" t="s">
        <v>4386</v>
      </c>
      <c r="G348" s="223" t="s">
        <v>1622</v>
      </c>
      <c r="H348" s="224">
        <v>3</v>
      </c>
      <c r="I348" s="225"/>
      <c r="J348" s="226">
        <f>ROUND(I348*H348,2)</f>
        <v>0</v>
      </c>
      <c r="K348" s="227"/>
      <c r="L348" s="44"/>
      <c r="M348" s="228" t="s">
        <v>1</v>
      </c>
      <c r="N348" s="229" t="s">
        <v>41</v>
      </c>
      <c r="O348" s="91"/>
      <c r="P348" s="230">
        <f>O348*H348</f>
        <v>0</v>
      </c>
      <c r="Q348" s="230">
        <v>0.089999999999999997</v>
      </c>
      <c r="R348" s="230">
        <f>Q348*H348</f>
        <v>0.27000000000000002</v>
      </c>
      <c r="S348" s="230">
        <v>0</v>
      </c>
      <c r="T348" s="231">
        <f>S348*H348</f>
        <v>0</v>
      </c>
      <c r="U348" s="38"/>
      <c r="V348" s="38"/>
      <c r="W348" s="38"/>
      <c r="X348" s="38"/>
      <c r="Y348" s="38"/>
      <c r="Z348" s="38"/>
      <c r="AA348" s="38"/>
      <c r="AB348" s="38"/>
      <c r="AC348" s="38"/>
      <c r="AD348" s="38"/>
      <c r="AE348" s="38"/>
      <c r="AR348" s="232" t="s">
        <v>254</v>
      </c>
      <c r="AT348" s="232" t="s">
        <v>255</v>
      </c>
      <c r="AU348" s="232" t="s">
        <v>84</v>
      </c>
      <c r="AY348" s="17" t="s">
        <v>251</v>
      </c>
      <c r="BE348" s="233">
        <f>IF(N348="základní",J348,0)</f>
        <v>0</v>
      </c>
      <c r="BF348" s="233">
        <f>IF(N348="snížená",J348,0)</f>
        <v>0</v>
      </c>
      <c r="BG348" s="233">
        <f>IF(N348="zákl. přenesená",J348,0)</f>
        <v>0</v>
      </c>
      <c r="BH348" s="233">
        <f>IF(N348="sníž. přenesená",J348,0)</f>
        <v>0</v>
      </c>
      <c r="BI348" s="233">
        <f>IF(N348="nulová",J348,0)</f>
        <v>0</v>
      </c>
      <c r="BJ348" s="17" t="s">
        <v>84</v>
      </c>
      <c r="BK348" s="233">
        <f>ROUND(I348*H348,2)</f>
        <v>0</v>
      </c>
      <c r="BL348" s="17" t="s">
        <v>254</v>
      </c>
      <c r="BM348" s="232" t="s">
        <v>4727</v>
      </c>
    </row>
    <row r="349" s="2" customFormat="1">
      <c r="A349" s="38"/>
      <c r="B349" s="39"/>
      <c r="C349" s="40"/>
      <c r="D349" s="234" t="s">
        <v>260</v>
      </c>
      <c r="E349" s="40"/>
      <c r="F349" s="235" t="s">
        <v>4388</v>
      </c>
      <c r="G349" s="40"/>
      <c r="H349" s="40"/>
      <c r="I349" s="236"/>
      <c r="J349" s="40"/>
      <c r="K349" s="40"/>
      <c r="L349" s="44"/>
      <c r="M349" s="237"/>
      <c r="N349" s="238"/>
      <c r="O349" s="91"/>
      <c r="P349" s="91"/>
      <c r="Q349" s="91"/>
      <c r="R349" s="91"/>
      <c r="S349" s="91"/>
      <c r="T349" s="92"/>
      <c r="U349" s="38"/>
      <c r="V349" s="38"/>
      <c r="W349" s="38"/>
      <c r="X349" s="38"/>
      <c r="Y349" s="38"/>
      <c r="Z349" s="38"/>
      <c r="AA349" s="38"/>
      <c r="AB349" s="38"/>
      <c r="AC349" s="38"/>
      <c r="AD349" s="38"/>
      <c r="AE349" s="38"/>
      <c r="AT349" s="17" t="s">
        <v>260</v>
      </c>
      <c r="AU349" s="17" t="s">
        <v>84</v>
      </c>
    </row>
    <row r="350" s="2" customFormat="1">
      <c r="A350" s="38"/>
      <c r="B350" s="39"/>
      <c r="C350" s="40"/>
      <c r="D350" s="240" t="s">
        <v>274</v>
      </c>
      <c r="E350" s="40"/>
      <c r="F350" s="241" t="s">
        <v>4389</v>
      </c>
      <c r="G350" s="40"/>
      <c r="H350" s="40"/>
      <c r="I350" s="236"/>
      <c r="J350" s="40"/>
      <c r="K350" s="40"/>
      <c r="L350" s="44"/>
      <c r="M350" s="237"/>
      <c r="N350" s="238"/>
      <c r="O350" s="91"/>
      <c r="P350" s="91"/>
      <c r="Q350" s="91"/>
      <c r="R350" s="91"/>
      <c r="S350" s="91"/>
      <c r="T350" s="92"/>
      <c r="U350" s="38"/>
      <c r="V350" s="38"/>
      <c r="W350" s="38"/>
      <c r="X350" s="38"/>
      <c r="Y350" s="38"/>
      <c r="Z350" s="38"/>
      <c r="AA350" s="38"/>
      <c r="AB350" s="38"/>
      <c r="AC350" s="38"/>
      <c r="AD350" s="38"/>
      <c r="AE350" s="38"/>
      <c r="AT350" s="17" t="s">
        <v>274</v>
      </c>
      <c r="AU350" s="17" t="s">
        <v>84</v>
      </c>
    </row>
    <row r="351" s="12" customFormat="1">
      <c r="A351" s="12"/>
      <c r="B351" s="242"/>
      <c r="C351" s="243"/>
      <c r="D351" s="234" t="s">
        <v>276</v>
      </c>
      <c r="E351" s="244" t="s">
        <v>4216</v>
      </c>
      <c r="F351" s="245" t="s">
        <v>269</v>
      </c>
      <c r="G351" s="243"/>
      <c r="H351" s="246">
        <v>3</v>
      </c>
      <c r="I351" s="247"/>
      <c r="J351" s="243"/>
      <c r="K351" s="243"/>
      <c r="L351" s="248"/>
      <c r="M351" s="249"/>
      <c r="N351" s="250"/>
      <c r="O351" s="250"/>
      <c r="P351" s="250"/>
      <c r="Q351" s="250"/>
      <c r="R351" s="250"/>
      <c r="S351" s="250"/>
      <c r="T351" s="251"/>
      <c r="U351" s="12"/>
      <c r="V351" s="12"/>
      <c r="W351" s="12"/>
      <c r="X351" s="12"/>
      <c r="Y351" s="12"/>
      <c r="Z351" s="12"/>
      <c r="AA351" s="12"/>
      <c r="AB351" s="12"/>
      <c r="AC351" s="12"/>
      <c r="AD351" s="12"/>
      <c r="AE351" s="12"/>
      <c r="AT351" s="252" t="s">
        <v>276</v>
      </c>
      <c r="AU351" s="252" t="s">
        <v>84</v>
      </c>
      <c r="AV351" s="12" t="s">
        <v>86</v>
      </c>
      <c r="AW351" s="12" t="s">
        <v>32</v>
      </c>
      <c r="AX351" s="12" t="s">
        <v>84</v>
      </c>
      <c r="AY351" s="252" t="s">
        <v>251</v>
      </c>
    </row>
    <row r="352" s="2" customFormat="1" ht="21.75" customHeight="1">
      <c r="A352" s="38"/>
      <c r="B352" s="39"/>
      <c r="C352" s="292" t="s">
        <v>1469</v>
      </c>
      <c r="D352" s="292" t="s">
        <v>1133</v>
      </c>
      <c r="E352" s="293" t="s">
        <v>4728</v>
      </c>
      <c r="F352" s="294" t="s">
        <v>4729</v>
      </c>
      <c r="G352" s="295" t="s">
        <v>1622</v>
      </c>
      <c r="H352" s="296">
        <v>3</v>
      </c>
      <c r="I352" s="297"/>
      <c r="J352" s="298">
        <f>ROUND(I352*H352,2)</f>
        <v>0</v>
      </c>
      <c r="K352" s="299"/>
      <c r="L352" s="300"/>
      <c r="M352" s="301" t="s">
        <v>1</v>
      </c>
      <c r="N352" s="302" t="s">
        <v>41</v>
      </c>
      <c r="O352" s="91"/>
      <c r="P352" s="230">
        <f>O352*H352</f>
        <v>0</v>
      </c>
      <c r="Q352" s="230">
        <v>0.19600000000000001</v>
      </c>
      <c r="R352" s="230">
        <f>Q352*H352</f>
        <v>0.58800000000000008</v>
      </c>
      <c r="S352" s="230">
        <v>0</v>
      </c>
      <c r="T352" s="231">
        <f>S352*H352</f>
        <v>0</v>
      </c>
      <c r="U352" s="38"/>
      <c r="V352" s="38"/>
      <c r="W352" s="38"/>
      <c r="X352" s="38"/>
      <c r="Y352" s="38"/>
      <c r="Z352" s="38"/>
      <c r="AA352" s="38"/>
      <c r="AB352" s="38"/>
      <c r="AC352" s="38"/>
      <c r="AD352" s="38"/>
      <c r="AE352" s="38"/>
      <c r="AR352" s="232" t="s">
        <v>299</v>
      </c>
      <c r="AT352" s="232" t="s">
        <v>1133</v>
      </c>
      <c r="AU352" s="232" t="s">
        <v>84</v>
      </c>
      <c r="AY352" s="17" t="s">
        <v>251</v>
      </c>
      <c r="BE352" s="233">
        <f>IF(N352="základní",J352,0)</f>
        <v>0</v>
      </c>
      <c r="BF352" s="233">
        <f>IF(N352="snížená",J352,0)</f>
        <v>0</v>
      </c>
      <c r="BG352" s="233">
        <f>IF(N352="zákl. přenesená",J352,0)</f>
        <v>0</v>
      </c>
      <c r="BH352" s="233">
        <f>IF(N352="sníž. přenesená",J352,0)</f>
        <v>0</v>
      </c>
      <c r="BI352" s="233">
        <f>IF(N352="nulová",J352,0)</f>
        <v>0</v>
      </c>
      <c r="BJ352" s="17" t="s">
        <v>84</v>
      </c>
      <c r="BK352" s="233">
        <f>ROUND(I352*H352,2)</f>
        <v>0</v>
      </c>
      <c r="BL352" s="17" t="s">
        <v>254</v>
      </c>
      <c r="BM352" s="232" t="s">
        <v>4730</v>
      </c>
    </row>
    <row r="353" s="2" customFormat="1">
      <c r="A353" s="38"/>
      <c r="B353" s="39"/>
      <c r="C353" s="40"/>
      <c r="D353" s="234" t="s">
        <v>260</v>
      </c>
      <c r="E353" s="40"/>
      <c r="F353" s="235" t="s">
        <v>4729</v>
      </c>
      <c r="G353" s="40"/>
      <c r="H353" s="40"/>
      <c r="I353" s="236"/>
      <c r="J353" s="40"/>
      <c r="K353" s="40"/>
      <c r="L353" s="44"/>
      <c r="M353" s="237"/>
      <c r="N353" s="238"/>
      <c r="O353" s="91"/>
      <c r="P353" s="91"/>
      <c r="Q353" s="91"/>
      <c r="R353" s="91"/>
      <c r="S353" s="91"/>
      <c r="T353" s="92"/>
      <c r="U353" s="38"/>
      <c r="V353" s="38"/>
      <c r="W353" s="38"/>
      <c r="X353" s="38"/>
      <c r="Y353" s="38"/>
      <c r="Z353" s="38"/>
      <c r="AA353" s="38"/>
      <c r="AB353" s="38"/>
      <c r="AC353" s="38"/>
      <c r="AD353" s="38"/>
      <c r="AE353" s="38"/>
      <c r="AT353" s="17" t="s">
        <v>260</v>
      </c>
      <c r="AU353" s="17" t="s">
        <v>84</v>
      </c>
    </row>
    <row r="354" s="12" customFormat="1">
      <c r="A354" s="12"/>
      <c r="B354" s="242"/>
      <c r="C354" s="243"/>
      <c r="D354" s="234" t="s">
        <v>276</v>
      </c>
      <c r="E354" s="244" t="s">
        <v>3728</v>
      </c>
      <c r="F354" s="245" t="s">
        <v>269</v>
      </c>
      <c r="G354" s="243"/>
      <c r="H354" s="246">
        <v>3</v>
      </c>
      <c r="I354" s="247"/>
      <c r="J354" s="243"/>
      <c r="K354" s="243"/>
      <c r="L354" s="248"/>
      <c r="M354" s="249"/>
      <c r="N354" s="250"/>
      <c r="O354" s="250"/>
      <c r="P354" s="250"/>
      <c r="Q354" s="250"/>
      <c r="R354" s="250"/>
      <c r="S354" s="250"/>
      <c r="T354" s="251"/>
      <c r="U354" s="12"/>
      <c r="V354" s="12"/>
      <c r="W354" s="12"/>
      <c r="X354" s="12"/>
      <c r="Y354" s="12"/>
      <c r="Z354" s="12"/>
      <c r="AA354" s="12"/>
      <c r="AB354" s="12"/>
      <c r="AC354" s="12"/>
      <c r="AD354" s="12"/>
      <c r="AE354" s="12"/>
      <c r="AT354" s="252" t="s">
        <v>276</v>
      </c>
      <c r="AU354" s="252" t="s">
        <v>84</v>
      </c>
      <c r="AV354" s="12" t="s">
        <v>86</v>
      </c>
      <c r="AW354" s="12" t="s">
        <v>32</v>
      </c>
      <c r="AX354" s="12" t="s">
        <v>84</v>
      </c>
      <c r="AY354" s="252" t="s">
        <v>251</v>
      </c>
    </row>
    <row r="355" s="2" customFormat="1" ht="24.15" customHeight="1">
      <c r="A355" s="38"/>
      <c r="B355" s="39"/>
      <c r="C355" s="220" t="s">
        <v>1479</v>
      </c>
      <c r="D355" s="220" t="s">
        <v>255</v>
      </c>
      <c r="E355" s="221" t="s">
        <v>4402</v>
      </c>
      <c r="F355" s="222" t="s">
        <v>4403</v>
      </c>
      <c r="G355" s="223" t="s">
        <v>3949</v>
      </c>
      <c r="H355" s="224">
        <v>15.855</v>
      </c>
      <c r="I355" s="225"/>
      <c r="J355" s="226">
        <f>ROUND(I355*H355,2)</f>
        <v>0</v>
      </c>
      <c r="K355" s="227"/>
      <c r="L355" s="44"/>
      <c r="M355" s="228" t="s">
        <v>1</v>
      </c>
      <c r="N355" s="229" t="s">
        <v>41</v>
      </c>
      <c r="O355" s="91"/>
      <c r="P355" s="230">
        <f>O355*H355</f>
        <v>0</v>
      </c>
      <c r="Q355" s="230">
        <v>0</v>
      </c>
      <c r="R355" s="230">
        <f>Q355*H355</f>
        <v>0</v>
      </c>
      <c r="S355" s="230">
        <v>0</v>
      </c>
      <c r="T355" s="231">
        <f>S355*H355</f>
        <v>0</v>
      </c>
      <c r="U355" s="38"/>
      <c r="V355" s="38"/>
      <c r="W355" s="38"/>
      <c r="X355" s="38"/>
      <c r="Y355" s="38"/>
      <c r="Z355" s="38"/>
      <c r="AA355" s="38"/>
      <c r="AB355" s="38"/>
      <c r="AC355" s="38"/>
      <c r="AD355" s="38"/>
      <c r="AE355" s="38"/>
      <c r="AR355" s="232" t="s">
        <v>254</v>
      </c>
      <c r="AT355" s="232" t="s">
        <v>255</v>
      </c>
      <c r="AU355" s="232" t="s">
        <v>84</v>
      </c>
      <c r="AY355" s="17" t="s">
        <v>251</v>
      </c>
      <c r="BE355" s="233">
        <f>IF(N355="základní",J355,0)</f>
        <v>0</v>
      </c>
      <c r="BF355" s="233">
        <f>IF(N355="snížená",J355,0)</f>
        <v>0</v>
      </c>
      <c r="BG355" s="233">
        <f>IF(N355="zákl. přenesená",J355,0)</f>
        <v>0</v>
      </c>
      <c r="BH355" s="233">
        <f>IF(N355="sníž. přenesená",J355,0)</f>
        <v>0</v>
      </c>
      <c r="BI355" s="233">
        <f>IF(N355="nulová",J355,0)</f>
        <v>0</v>
      </c>
      <c r="BJ355" s="17" t="s">
        <v>84</v>
      </c>
      <c r="BK355" s="233">
        <f>ROUND(I355*H355,2)</f>
        <v>0</v>
      </c>
      <c r="BL355" s="17" t="s">
        <v>254</v>
      </c>
      <c r="BM355" s="232" t="s">
        <v>4731</v>
      </c>
    </row>
    <row r="356" s="2" customFormat="1">
      <c r="A356" s="38"/>
      <c r="B356" s="39"/>
      <c r="C356" s="40"/>
      <c r="D356" s="234" t="s">
        <v>260</v>
      </c>
      <c r="E356" s="40"/>
      <c r="F356" s="235" t="s">
        <v>4405</v>
      </c>
      <c r="G356" s="40"/>
      <c r="H356" s="40"/>
      <c r="I356" s="236"/>
      <c r="J356" s="40"/>
      <c r="K356" s="40"/>
      <c r="L356" s="44"/>
      <c r="M356" s="237"/>
      <c r="N356" s="238"/>
      <c r="O356" s="91"/>
      <c r="P356" s="91"/>
      <c r="Q356" s="91"/>
      <c r="R356" s="91"/>
      <c r="S356" s="91"/>
      <c r="T356" s="92"/>
      <c r="U356" s="38"/>
      <c r="V356" s="38"/>
      <c r="W356" s="38"/>
      <c r="X356" s="38"/>
      <c r="Y356" s="38"/>
      <c r="Z356" s="38"/>
      <c r="AA356" s="38"/>
      <c r="AB356" s="38"/>
      <c r="AC356" s="38"/>
      <c r="AD356" s="38"/>
      <c r="AE356" s="38"/>
      <c r="AT356" s="17" t="s">
        <v>260</v>
      </c>
      <c r="AU356" s="17" t="s">
        <v>84</v>
      </c>
    </row>
    <row r="357" s="2" customFormat="1">
      <c r="A357" s="38"/>
      <c r="B357" s="39"/>
      <c r="C357" s="40"/>
      <c r="D357" s="240" t="s">
        <v>274</v>
      </c>
      <c r="E357" s="40"/>
      <c r="F357" s="241" t="s">
        <v>4406</v>
      </c>
      <c r="G357" s="40"/>
      <c r="H357" s="40"/>
      <c r="I357" s="236"/>
      <c r="J357" s="40"/>
      <c r="K357" s="40"/>
      <c r="L357" s="44"/>
      <c r="M357" s="237"/>
      <c r="N357" s="238"/>
      <c r="O357" s="91"/>
      <c r="P357" s="91"/>
      <c r="Q357" s="91"/>
      <c r="R357" s="91"/>
      <c r="S357" s="91"/>
      <c r="T357" s="92"/>
      <c r="U357" s="38"/>
      <c r="V357" s="38"/>
      <c r="W357" s="38"/>
      <c r="X357" s="38"/>
      <c r="Y357" s="38"/>
      <c r="Z357" s="38"/>
      <c r="AA357" s="38"/>
      <c r="AB357" s="38"/>
      <c r="AC357" s="38"/>
      <c r="AD357" s="38"/>
      <c r="AE357" s="38"/>
      <c r="AT357" s="17" t="s">
        <v>274</v>
      </c>
      <c r="AU357" s="17" t="s">
        <v>84</v>
      </c>
    </row>
    <row r="358" s="11" customFormat="1" ht="25.92" customHeight="1">
      <c r="A358" s="11"/>
      <c r="B358" s="206"/>
      <c r="C358" s="207"/>
      <c r="D358" s="208" t="s">
        <v>75</v>
      </c>
      <c r="E358" s="209" t="s">
        <v>306</v>
      </c>
      <c r="F358" s="209" t="s">
        <v>814</v>
      </c>
      <c r="G358" s="207"/>
      <c r="H358" s="207"/>
      <c r="I358" s="210"/>
      <c r="J358" s="211">
        <f>BK358</f>
        <v>0</v>
      </c>
      <c r="K358" s="207"/>
      <c r="L358" s="212"/>
      <c r="M358" s="213"/>
      <c r="N358" s="214"/>
      <c r="O358" s="214"/>
      <c r="P358" s="215">
        <f>SUM(P359:P368)</f>
        <v>0</v>
      </c>
      <c r="Q358" s="214"/>
      <c r="R358" s="215">
        <f>SUM(R359:R368)</f>
        <v>0</v>
      </c>
      <c r="S358" s="214"/>
      <c r="T358" s="216">
        <f>SUM(T359:T368)</f>
        <v>3.0300000000000002</v>
      </c>
      <c r="U358" s="11"/>
      <c r="V358" s="11"/>
      <c r="W358" s="11"/>
      <c r="X358" s="11"/>
      <c r="Y358" s="11"/>
      <c r="Z358" s="11"/>
      <c r="AA358" s="11"/>
      <c r="AB358" s="11"/>
      <c r="AC358" s="11"/>
      <c r="AD358" s="11"/>
      <c r="AE358" s="11"/>
      <c r="AR358" s="217" t="s">
        <v>84</v>
      </c>
      <c r="AT358" s="218" t="s">
        <v>75</v>
      </c>
      <c r="AU358" s="218" t="s">
        <v>76</v>
      </c>
      <c r="AY358" s="217" t="s">
        <v>251</v>
      </c>
      <c r="BK358" s="219">
        <f>SUM(BK359:BK368)</f>
        <v>0</v>
      </c>
    </row>
    <row r="359" s="2" customFormat="1" ht="24.15" customHeight="1">
      <c r="A359" s="38"/>
      <c r="B359" s="39"/>
      <c r="C359" s="220" t="s">
        <v>1484</v>
      </c>
      <c r="D359" s="220" t="s">
        <v>255</v>
      </c>
      <c r="E359" s="221" t="s">
        <v>4732</v>
      </c>
      <c r="F359" s="222" t="s">
        <v>4733</v>
      </c>
      <c r="G359" s="223" t="s">
        <v>1133</v>
      </c>
      <c r="H359" s="224">
        <v>202</v>
      </c>
      <c r="I359" s="225"/>
      <c r="J359" s="226">
        <f>ROUND(I359*H359,2)</f>
        <v>0</v>
      </c>
      <c r="K359" s="227"/>
      <c r="L359" s="44"/>
      <c r="M359" s="228" t="s">
        <v>1</v>
      </c>
      <c r="N359" s="229" t="s">
        <v>41</v>
      </c>
      <c r="O359" s="91"/>
      <c r="P359" s="230">
        <f>O359*H359</f>
        <v>0</v>
      </c>
      <c r="Q359" s="230">
        <v>0</v>
      </c>
      <c r="R359" s="230">
        <f>Q359*H359</f>
        <v>0</v>
      </c>
      <c r="S359" s="230">
        <v>0</v>
      </c>
      <c r="T359" s="231">
        <f>S359*H359</f>
        <v>0</v>
      </c>
      <c r="U359" s="38"/>
      <c r="V359" s="38"/>
      <c r="W359" s="38"/>
      <c r="X359" s="38"/>
      <c r="Y359" s="38"/>
      <c r="Z359" s="38"/>
      <c r="AA359" s="38"/>
      <c r="AB359" s="38"/>
      <c r="AC359" s="38"/>
      <c r="AD359" s="38"/>
      <c r="AE359" s="38"/>
      <c r="AR359" s="232" t="s">
        <v>254</v>
      </c>
      <c r="AT359" s="232" t="s">
        <v>255</v>
      </c>
      <c r="AU359" s="232" t="s">
        <v>84</v>
      </c>
      <c r="AY359" s="17" t="s">
        <v>251</v>
      </c>
      <c r="BE359" s="233">
        <f>IF(N359="základní",J359,0)</f>
        <v>0</v>
      </c>
      <c r="BF359" s="233">
        <f>IF(N359="snížená",J359,0)</f>
        <v>0</v>
      </c>
      <c r="BG359" s="233">
        <f>IF(N359="zákl. přenesená",J359,0)</f>
        <v>0</v>
      </c>
      <c r="BH359" s="233">
        <f>IF(N359="sníž. přenesená",J359,0)</f>
        <v>0</v>
      </c>
      <c r="BI359" s="233">
        <f>IF(N359="nulová",J359,0)</f>
        <v>0</v>
      </c>
      <c r="BJ359" s="17" t="s">
        <v>84</v>
      </c>
      <c r="BK359" s="233">
        <f>ROUND(I359*H359,2)</f>
        <v>0</v>
      </c>
      <c r="BL359" s="17" t="s">
        <v>254</v>
      </c>
      <c r="BM359" s="232" t="s">
        <v>4734</v>
      </c>
    </row>
    <row r="360" s="2" customFormat="1">
      <c r="A360" s="38"/>
      <c r="B360" s="39"/>
      <c r="C360" s="40"/>
      <c r="D360" s="234" t="s">
        <v>260</v>
      </c>
      <c r="E360" s="40"/>
      <c r="F360" s="235" t="s">
        <v>4735</v>
      </c>
      <c r="G360" s="40"/>
      <c r="H360" s="40"/>
      <c r="I360" s="236"/>
      <c r="J360" s="40"/>
      <c r="K360" s="40"/>
      <c r="L360" s="44"/>
      <c r="M360" s="237"/>
      <c r="N360" s="238"/>
      <c r="O360" s="91"/>
      <c r="P360" s="91"/>
      <c r="Q360" s="91"/>
      <c r="R360" s="91"/>
      <c r="S360" s="91"/>
      <c r="T360" s="92"/>
      <c r="U360" s="38"/>
      <c r="V360" s="38"/>
      <c r="W360" s="38"/>
      <c r="X360" s="38"/>
      <c r="Y360" s="38"/>
      <c r="Z360" s="38"/>
      <c r="AA360" s="38"/>
      <c r="AB360" s="38"/>
      <c r="AC360" s="38"/>
      <c r="AD360" s="38"/>
      <c r="AE360" s="38"/>
      <c r="AT360" s="17" t="s">
        <v>260</v>
      </c>
      <c r="AU360" s="17" t="s">
        <v>84</v>
      </c>
    </row>
    <row r="361" s="2" customFormat="1">
      <c r="A361" s="38"/>
      <c r="B361" s="39"/>
      <c r="C361" s="40"/>
      <c r="D361" s="240" t="s">
        <v>274</v>
      </c>
      <c r="E361" s="40"/>
      <c r="F361" s="241" t="s">
        <v>4736</v>
      </c>
      <c r="G361" s="40"/>
      <c r="H361" s="40"/>
      <c r="I361" s="236"/>
      <c r="J361" s="40"/>
      <c r="K361" s="40"/>
      <c r="L361" s="44"/>
      <c r="M361" s="237"/>
      <c r="N361" s="238"/>
      <c r="O361" s="91"/>
      <c r="P361" s="91"/>
      <c r="Q361" s="91"/>
      <c r="R361" s="91"/>
      <c r="S361" s="91"/>
      <c r="T361" s="92"/>
      <c r="U361" s="38"/>
      <c r="V361" s="38"/>
      <c r="W361" s="38"/>
      <c r="X361" s="38"/>
      <c r="Y361" s="38"/>
      <c r="Z361" s="38"/>
      <c r="AA361" s="38"/>
      <c r="AB361" s="38"/>
      <c r="AC361" s="38"/>
      <c r="AD361" s="38"/>
      <c r="AE361" s="38"/>
      <c r="AT361" s="17" t="s">
        <v>274</v>
      </c>
      <c r="AU361" s="17" t="s">
        <v>84</v>
      </c>
    </row>
    <row r="362" s="13" customFormat="1">
      <c r="A362" s="13"/>
      <c r="B362" s="253"/>
      <c r="C362" s="254"/>
      <c r="D362" s="234" t="s">
        <v>276</v>
      </c>
      <c r="E362" s="255" t="s">
        <v>1</v>
      </c>
      <c r="F362" s="256" t="s">
        <v>4594</v>
      </c>
      <c r="G362" s="254"/>
      <c r="H362" s="255" t="s">
        <v>1</v>
      </c>
      <c r="I362" s="257"/>
      <c r="J362" s="254"/>
      <c r="K362" s="254"/>
      <c r="L362" s="258"/>
      <c r="M362" s="259"/>
      <c r="N362" s="260"/>
      <c r="O362" s="260"/>
      <c r="P362" s="260"/>
      <c r="Q362" s="260"/>
      <c r="R362" s="260"/>
      <c r="S362" s="260"/>
      <c r="T362" s="261"/>
      <c r="U362" s="13"/>
      <c r="V362" s="13"/>
      <c r="W362" s="13"/>
      <c r="X362" s="13"/>
      <c r="Y362" s="13"/>
      <c r="Z362" s="13"/>
      <c r="AA362" s="13"/>
      <c r="AB362" s="13"/>
      <c r="AC362" s="13"/>
      <c r="AD362" s="13"/>
      <c r="AE362" s="13"/>
      <c r="AT362" s="262" t="s">
        <v>276</v>
      </c>
      <c r="AU362" s="262" t="s">
        <v>84</v>
      </c>
      <c r="AV362" s="13" t="s">
        <v>84</v>
      </c>
      <c r="AW362" s="13" t="s">
        <v>32</v>
      </c>
      <c r="AX362" s="13" t="s">
        <v>76</v>
      </c>
      <c r="AY362" s="262" t="s">
        <v>251</v>
      </c>
    </row>
    <row r="363" s="12" customFormat="1">
      <c r="A363" s="12"/>
      <c r="B363" s="242"/>
      <c r="C363" s="243"/>
      <c r="D363" s="234" t="s">
        <v>276</v>
      </c>
      <c r="E363" s="244" t="s">
        <v>4232</v>
      </c>
      <c r="F363" s="245" t="s">
        <v>4737</v>
      </c>
      <c r="G363" s="243"/>
      <c r="H363" s="246">
        <v>202</v>
      </c>
      <c r="I363" s="247"/>
      <c r="J363" s="243"/>
      <c r="K363" s="243"/>
      <c r="L363" s="248"/>
      <c r="M363" s="249"/>
      <c r="N363" s="250"/>
      <c r="O363" s="250"/>
      <c r="P363" s="250"/>
      <c r="Q363" s="250"/>
      <c r="R363" s="250"/>
      <c r="S363" s="250"/>
      <c r="T363" s="251"/>
      <c r="U363" s="12"/>
      <c r="V363" s="12"/>
      <c r="W363" s="12"/>
      <c r="X363" s="12"/>
      <c r="Y363" s="12"/>
      <c r="Z363" s="12"/>
      <c r="AA363" s="12"/>
      <c r="AB363" s="12"/>
      <c r="AC363" s="12"/>
      <c r="AD363" s="12"/>
      <c r="AE363" s="12"/>
      <c r="AT363" s="252" t="s">
        <v>276</v>
      </c>
      <c r="AU363" s="252" t="s">
        <v>84</v>
      </c>
      <c r="AV363" s="12" t="s">
        <v>86</v>
      </c>
      <c r="AW363" s="12" t="s">
        <v>32</v>
      </c>
      <c r="AX363" s="12" t="s">
        <v>84</v>
      </c>
      <c r="AY363" s="252" t="s">
        <v>251</v>
      </c>
    </row>
    <row r="364" s="2" customFormat="1" ht="16.5" customHeight="1">
      <c r="A364" s="38"/>
      <c r="B364" s="39"/>
      <c r="C364" s="220" t="s">
        <v>1492</v>
      </c>
      <c r="D364" s="220" t="s">
        <v>255</v>
      </c>
      <c r="E364" s="221" t="s">
        <v>4738</v>
      </c>
      <c r="F364" s="222" t="s">
        <v>4739</v>
      </c>
      <c r="G364" s="223" t="s">
        <v>3900</v>
      </c>
      <c r="H364" s="224">
        <v>303</v>
      </c>
      <c r="I364" s="225"/>
      <c r="J364" s="226">
        <f>ROUND(I364*H364,2)</f>
        <v>0</v>
      </c>
      <c r="K364" s="227"/>
      <c r="L364" s="44"/>
      <c r="M364" s="228" t="s">
        <v>1</v>
      </c>
      <c r="N364" s="229" t="s">
        <v>41</v>
      </c>
      <c r="O364" s="91"/>
      <c r="P364" s="230">
        <f>O364*H364</f>
        <v>0</v>
      </c>
      <c r="Q364" s="230">
        <v>0</v>
      </c>
      <c r="R364" s="230">
        <f>Q364*H364</f>
        <v>0</v>
      </c>
      <c r="S364" s="230">
        <v>0.01</v>
      </c>
      <c r="T364" s="231">
        <f>S364*H364</f>
        <v>3.0300000000000002</v>
      </c>
      <c r="U364" s="38"/>
      <c r="V364" s="38"/>
      <c r="W364" s="38"/>
      <c r="X364" s="38"/>
      <c r="Y364" s="38"/>
      <c r="Z364" s="38"/>
      <c r="AA364" s="38"/>
      <c r="AB364" s="38"/>
      <c r="AC364" s="38"/>
      <c r="AD364" s="38"/>
      <c r="AE364" s="38"/>
      <c r="AR364" s="232" t="s">
        <v>254</v>
      </c>
      <c r="AT364" s="232" t="s">
        <v>255</v>
      </c>
      <c r="AU364" s="232" t="s">
        <v>84</v>
      </c>
      <c r="AY364" s="17" t="s">
        <v>251</v>
      </c>
      <c r="BE364" s="233">
        <f>IF(N364="základní",J364,0)</f>
        <v>0</v>
      </c>
      <c r="BF364" s="233">
        <f>IF(N364="snížená",J364,0)</f>
        <v>0</v>
      </c>
      <c r="BG364" s="233">
        <f>IF(N364="zákl. přenesená",J364,0)</f>
        <v>0</v>
      </c>
      <c r="BH364" s="233">
        <f>IF(N364="sníž. přenesená",J364,0)</f>
        <v>0</v>
      </c>
      <c r="BI364" s="233">
        <f>IF(N364="nulová",J364,0)</f>
        <v>0</v>
      </c>
      <c r="BJ364" s="17" t="s">
        <v>84</v>
      </c>
      <c r="BK364" s="233">
        <f>ROUND(I364*H364,2)</f>
        <v>0</v>
      </c>
      <c r="BL364" s="17" t="s">
        <v>254</v>
      </c>
      <c r="BM364" s="232" t="s">
        <v>4740</v>
      </c>
    </row>
    <row r="365" s="2" customFormat="1">
      <c r="A365" s="38"/>
      <c r="B365" s="39"/>
      <c r="C365" s="40"/>
      <c r="D365" s="234" t="s">
        <v>260</v>
      </c>
      <c r="E365" s="40"/>
      <c r="F365" s="235" t="s">
        <v>4741</v>
      </c>
      <c r="G365" s="40"/>
      <c r="H365" s="40"/>
      <c r="I365" s="236"/>
      <c r="J365" s="40"/>
      <c r="K365" s="40"/>
      <c r="L365" s="44"/>
      <c r="M365" s="237"/>
      <c r="N365" s="238"/>
      <c r="O365" s="91"/>
      <c r="P365" s="91"/>
      <c r="Q365" s="91"/>
      <c r="R365" s="91"/>
      <c r="S365" s="91"/>
      <c r="T365" s="92"/>
      <c r="U365" s="38"/>
      <c r="V365" s="38"/>
      <c r="W365" s="38"/>
      <c r="X365" s="38"/>
      <c r="Y365" s="38"/>
      <c r="Z365" s="38"/>
      <c r="AA365" s="38"/>
      <c r="AB365" s="38"/>
      <c r="AC365" s="38"/>
      <c r="AD365" s="38"/>
      <c r="AE365" s="38"/>
      <c r="AT365" s="17" t="s">
        <v>260</v>
      </c>
      <c r="AU365" s="17" t="s">
        <v>84</v>
      </c>
    </row>
    <row r="366" s="2" customFormat="1">
      <c r="A366" s="38"/>
      <c r="B366" s="39"/>
      <c r="C366" s="40"/>
      <c r="D366" s="240" t="s">
        <v>274</v>
      </c>
      <c r="E366" s="40"/>
      <c r="F366" s="241" t="s">
        <v>4742</v>
      </c>
      <c r="G366" s="40"/>
      <c r="H366" s="40"/>
      <c r="I366" s="236"/>
      <c r="J366" s="40"/>
      <c r="K366" s="40"/>
      <c r="L366" s="44"/>
      <c r="M366" s="237"/>
      <c r="N366" s="238"/>
      <c r="O366" s="91"/>
      <c r="P366" s="91"/>
      <c r="Q366" s="91"/>
      <c r="R366" s="91"/>
      <c r="S366" s="91"/>
      <c r="T366" s="92"/>
      <c r="U366" s="38"/>
      <c r="V366" s="38"/>
      <c r="W366" s="38"/>
      <c r="X366" s="38"/>
      <c r="Y366" s="38"/>
      <c r="Z366" s="38"/>
      <c r="AA366" s="38"/>
      <c r="AB366" s="38"/>
      <c r="AC366" s="38"/>
      <c r="AD366" s="38"/>
      <c r="AE366" s="38"/>
      <c r="AT366" s="17" t="s">
        <v>274</v>
      </c>
      <c r="AU366" s="17" t="s">
        <v>84</v>
      </c>
    </row>
    <row r="367" s="13" customFormat="1">
      <c r="A367" s="13"/>
      <c r="B367" s="253"/>
      <c r="C367" s="254"/>
      <c r="D367" s="234" t="s">
        <v>276</v>
      </c>
      <c r="E367" s="255" t="s">
        <v>1</v>
      </c>
      <c r="F367" s="256" t="s">
        <v>4594</v>
      </c>
      <c r="G367" s="254"/>
      <c r="H367" s="255" t="s">
        <v>1</v>
      </c>
      <c r="I367" s="257"/>
      <c r="J367" s="254"/>
      <c r="K367" s="254"/>
      <c r="L367" s="258"/>
      <c r="M367" s="259"/>
      <c r="N367" s="260"/>
      <c r="O367" s="260"/>
      <c r="P367" s="260"/>
      <c r="Q367" s="260"/>
      <c r="R367" s="260"/>
      <c r="S367" s="260"/>
      <c r="T367" s="261"/>
      <c r="U367" s="13"/>
      <c r="V367" s="13"/>
      <c r="W367" s="13"/>
      <c r="X367" s="13"/>
      <c r="Y367" s="13"/>
      <c r="Z367" s="13"/>
      <c r="AA367" s="13"/>
      <c r="AB367" s="13"/>
      <c r="AC367" s="13"/>
      <c r="AD367" s="13"/>
      <c r="AE367" s="13"/>
      <c r="AT367" s="262" t="s">
        <v>276</v>
      </c>
      <c r="AU367" s="262" t="s">
        <v>84</v>
      </c>
      <c r="AV367" s="13" t="s">
        <v>84</v>
      </c>
      <c r="AW367" s="13" t="s">
        <v>32</v>
      </c>
      <c r="AX367" s="13" t="s">
        <v>76</v>
      </c>
      <c r="AY367" s="262" t="s">
        <v>251</v>
      </c>
    </row>
    <row r="368" s="12" customFormat="1">
      <c r="A368" s="12"/>
      <c r="B368" s="242"/>
      <c r="C368" s="243"/>
      <c r="D368" s="234" t="s">
        <v>276</v>
      </c>
      <c r="E368" s="244" t="s">
        <v>4235</v>
      </c>
      <c r="F368" s="245" t="s">
        <v>4602</v>
      </c>
      <c r="G368" s="243"/>
      <c r="H368" s="246">
        <v>303</v>
      </c>
      <c r="I368" s="247"/>
      <c r="J368" s="243"/>
      <c r="K368" s="243"/>
      <c r="L368" s="248"/>
      <c r="M368" s="249"/>
      <c r="N368" s="250"/>
      <c r="O368" s="250"/>
      <c r="P368" s="250"/>
      <c r="Q368" s="250"/>
      <c r="R368" s="250"/>
      <c r="S368" s="250"/>
      <c r="T368" s="251"/>
      <c r="U368" s="12"/>
      <c r="V368" s="12"/>
      <c r="W368" s="12"/>
      <c r="X368" s="12"/>
      <c r="Y368" s="12"/>
      <c r="Z368" s="12"/>
      <c r="AA368" s="12"/>
      <c r="AB368" s="12"/>
      <c r="AC368" s="12"/>
      <c r="AD368" s="12"/>
      <c r="AE368" s="12"/>
      <c r="AT368" s="252" t="s">
        <v>276</v>
      </c>
      <c r="AU368" s="252" t="s">
        <v>84</v>
      </c>
      <c r="AV368" s="12" t="s">
        <v>86</v>
      </c>
      <c r="AW368" s="12" t="s">
        <v>32</v>
      </c>
      <c r="AX368" s="12" t="s">
        <v>84</v>
      </c>
      <c r="AY368" s="252" t="s">
        <v>251</v>
      </c>
    </row>
    <row r="369" s="11" customFormat="1" ht="25.92" customHeight="1">
      <c r="A369" s="11"/>
      <c r="B369" s="206"/>
      <c r="C369" s="207"/>
      <c r="D369" s="208" t="s">
        <v>75</v>
      </c>
      <c r="E369" s="209" t="s">
        <v>970</v>
      </c>
      <c r="F369" s="209" t="s">
        <v>971</v>
      </c>
      <c r="G369" s="207"/>
      <c r="H369" s="207"/>
      <c r="I369" s="210"/>
      <c r="J369" s="211">
        <f>BK369</f>
        <v>0</v>
      </c>
      <c r="K369" s="207"/>
      <c r="L369" s="212"/>
      <c r="M369" s="213"/>
      <c r="N369" s="214"/>
      <c r="O369" s="214"/>
      <c r="P369" s="215">
        <f>SUM(P370:P384)</f>
        <v>0</v>
      </c>
      <c r="Q369" s="214"/>
      <c r="R369" s="215">
        <f>SUM(R370:R384)</f>
        <v>0</v>
      </c>
      <c r="S369" s="214"/>
      <c r="T369" s="216">
        <f>SUM(T370:T384)</f>
        <v>0</v>
      </c>
      <c r="U369" s="11"/>
      <c r="V369" s="11"/>
      <c r="W369" s="11"/>
      <c r="X369" s="11"/>
      <c r="Y369" s="11"/>
      <c r="Z369" s="11"/>
      <c r="AA369" s="11"/>
      <c r="AB369" s="11"/>
      <c r="AC369" s="11"/>
      <c r="AD369" s="11"/>
      <c r="AE369" s="11"/>
      <c r="AR369" s="217" t="s">
        <v>84</v>
      </c>
      <c r="AT369" s="218" t="s">
        <v>75</v>
      </c>
      <c r="AU369" s="218" t="s">
        <v>76</v>
      </c>
      <c r="AY369" s="217" t="s">
        <v>251</v>
      </c>
      <c r="BK369" s="219">
        <f>SUM(BK370:BK384)</f>
        <v>0</v>
      </c>
    </row>
    <row r="370" s="2" customFormat="1" ht="24.15" customHeight="1">
      <c r="A370" s="38"/>
      <c r="B370" s="39"/>
      <c r="C370" s="220" t="s">
        <v>744</v>
      </c>
      <c r="D370" s="220" t="s">
        <v>255</v>
      </c>
      <c r="E370" s="221" t="s">
        <v>4743</v>
      </c>
      <c r="F370" s="222" t="s">
        <v>4744</v>
      </c>
      <c r="G370" s="223" t="s">
        <v>3949</v>
      </c>
      <c r="H370" s="224">
        <v>60.600000000000001</v>
      </c>
      <c r="I370" s="225"/>
      <c r="J370" s="226">
        <f>ROUND(I370*H370,2)</f>
        <v>0</v>
      </c>
      <c r="K370" s="227"/>
      <c r="L370" s="44"/>
      <c r="M370" s="228" t="s">
        <v>1</v>
      </c>
      <c r="N370" s="229" t="s">
        <v>41</v>
      </c>
      <c r="O370" s="91"/>
      <c r="P370" s="230">
        <f>O370*H370</f>
        <v>0</v>
      </c>
      <c r="Q370" s="230">
        <v>0</v>
      </c>
      <c r="R370" s="230">
        <f>Q370*H370</f>
        <v>0</v>
      </c>
      <c r="S370" s="230">
        <v>0</v>
      </c>
      <c r="T370" s="231">
        <f>S370*H370</f>
        <v>0</v>
      </c>
      <c r="U370" s="38"/>
      <c r="V370" s="38"/>
      <c r="W370" s="38"/>
      <c r="X370" s="38"/>
      <c r="Y370" s="38"/>
      <c r="Z370" s="38"/>
      <c r="AA370" s="38"/>
      <c r="AB370" s="38"/>
      <c r="AC370" s="38"/>
      <c r="AD370" s="38"/>
      <c r="AE370" s="38"/>
      <c r="AR370" s="232" t="s">
        <v>254</v>
      </c>
      <c r="AT370" s="232" t="s">
        <v>255</v>
      </c>
      <c r="AU370" s="232" t="s">
        <v>84</v>
      </c>
      <c r="AY370" s="17" t="s">
        <v>251</v>
      </c>
      <c r="BE370" s="233">
        <f>IF(N370="základní",J370,0)</f>
        <v>0</v>
      </c>
      <c r="BF370" s="233">
        <f>IF(N370="snížená",J370,0)</f>
        <v>0</v>
      </c>
      <c r="BG370" s="233">
        <f>IF(N370="zákl. přenesená",J370,0)</f>
        <v>0</v>
      </c>
      <c r="BH370" s="233">
        <f>IF(N370="sníž. přenesená",J370,0)</f>
        <v>0</v>
      </c>
      <c r="BI370" s="233">
        <f>IF(N370="nulová",J370,0)</f>
        <v>0</v>
      </c>
      <c r="BJ370" s="17" t="s">
        <v>84</v>
      </c>
      <c r="BK370" s="233">
        <f>ROUND(I370*H370,2)</f>
        <v>0</v>
      </c>
      <c r="BL370" s="17" t="s">
        <v>254</v>
      </c>
      <c r="BM370" s="232" t="s">
        <v>4745</v>
      </c>
    </row>
    <row r="371" s="2" customFormat="1">
      <c r="A371" s="38"/>
      <c r="B371" s="39"/>
      <c r="C371" s="40"/>
      <c r="D371" s="234" t="s">
        <v>260</v>
      </c>
      <c r="E371" s="40"/>
      <c r="F371" s="235" t="s">
        <v>4746</v>
      </c>
      <c r="G371" s="40"/>
      <c r="H371" s="40"/>
      <c r="I371" s="236"/>
      <c r="J371" s="40"/>
      <c r="K371" s="40"/>
      <c r="L371" s="44"/>
      <c r="M371" s="237"/>
      <c r="N371" s="238"/>
      <c r="O371" s="91"/>
      <c r="P371" s="91"/>
      <c r="Q371" s="91"/>
      <c r="R371" s="91"/>
      <c r="S371" s="91"/>
      <c r="T371" s="92"/>
      <c r="U371" s="38"/>
      <c r="V371" s="38"/>
      <c r="W371" s="38"/>
      <c r="X371" s="38"/>
      <c r="Y371" s="38"/>
      <c r="Z371" s="38"/>
      <c r="AA371" s="38"/>
      <c r="AB371" s="38"/>
      <c r="AC371" s="38"/>
      <c r="AD371" s="38"/>
      <c r="AE371" s="38"/>
      <c r="AT371" s="17" t="s">
        <v>260</v>
      </c>
      <c r="AU371" s="17" t="s">
        <v>84</v>
      </c>
    </row>
    <row r="372" s="2" customFormat="1">
      <c r="A372" s="38"/>
      <c r="B372" s="39"/>
      <c r="C372" s="40"/>
      <c r="D372" s="240" t="s">
        <v>274</v>
      </c>
      <c r="E372" s="40"/>
      <c r="F372" s="241" t="s">
        <v>4747</v>
      </c>
      <c r="G372" s="40"/>
      <c r="H372" s="40"/>
      <c r="I372" s="236"/>
      <c r="J372" s="40"/>
      <c r="K372" s="40"/>
      <c r="L372" s="44"/>
      <c r="M372" s="237"/>
      <c r="N372" s="238"/>
      <c r="O372" s="91"/>
      <c r="P372" s="91"/>
      <c r="Q372" s="91"/>
      <c r="R372" s="91"/>
      <c r="S372" s="91"/>
      <c r="T372" s="92"/>
      <c r="U372" s="38"/>
      <c r="V372" s="38"/>
      <c r="W372" s="38"/>
      <c r="X372" s="38"/>
      <c r="Y372" s="38"/>
      <c r="Z372" s="38"/>
      <c r="AA372" s="38"/>
      <c r="AB372" s="38"/>
      <c r="AC372" s="38"/>
      <c r="AD372" s="38"/>
      <c r="AE372" s="38"/>
      <c r="AT372" s="17" t="s">
        <v>274</v>
      </c>
      <c r="AU372" s="17" t="s">
        <v>84</v>
      </c>
    </row>
    <row r="373" s="12" customFormat="1">
      <c r="A373" s="12"/>
      <c r="B373" s="242"/>
      <c r="C373" s="243"/>
      <c r="D373" s="234" t="s">
        <v>276</v>
      </c>
      <c r="E373" s="244" t="s">
        <v>4241</v>
      </c>
      <c r="F373" s="245" t="s">
        <v>4748</v>
      </c>
      <c r="G373" s="243"/>
      <c r="H373" s="246">
        <v>60.600000000000001</v>
      </c>
      <c r="I373" s="247"/>
      <c r="J373" s="243"/>
      <c r="K373" s="243"/>
      <c r="L373" s="248"/>
      <c r="M373" s="249"/>
      <c r="N373" s="250"/>
      <c r="O373" s="250"/>
      <c r="P373" s="250"/>
      <c r="Q373" s="250"/>
      <c r="R373" s="250"/>
      <c r="S373" s="250"/>
      <c r="T373" s="251"/>
      <c r="U373" s="12"/>
      <c r="V373" s="12"/>
      <c r="W373" s="12"/>
      <c r="X373" s="12"/>
      <c r="Y373" s="12"/>
      <c r="Z373" s="12"/>
      <c r="AA373" s="12"/>
      <c r="AB373" s="12"/>
      <c r="AC373" s="12"/>
      <c r="AD373" s="12"/>
      <c r="AE373" s="12"/>
      <c r="AT373" s="252" t="s">
        <v>276</v>
      </c>
      <c r="AU373" s="252" t="s">
        <v>84</v>
      </c>
      <c r="AV373" s="12" t="s">
        <v>86</v>
      </c>
      <c r="AW373" s="12" t="s">
        <v>32</v>
      </c>
      <c r="AX373" s="12" t="s">
        <v>84</v>
      </c>
      <c r="AY373" s="252" t="s">
        <v>251</v>
      </c>
    </row>
    <row r="374" s="2" customFormat="1" ht="24.15" customHeight="1">
      <c r="A374" s="38"/>
      <c r="B374" s="39"/>
      <c r="C374" s="220" t="s">
        <v>1502</v>
      </c>
      <c r="D374" s="220" t="s">
        <v>255</v>
      </c>
      <c r="E374" s="221" t="s">
        <v>4749</v>
      </c>
      <c r="F374" s="222" t="s">
        <v>4750</v>
      </c>
      <c r="G374" s="223" t="s">
        <v>3949</v>
      </c>
      <c r="H374" s="224">
        <v>1212</v>
      </c>
      <c r="I374" s="225"/>
      <c r="J374" s="226">
        <f>ROUND(I374*H374,2)</f>
        <v>0</v>
      </c>
      <c r="K374" s="227"/>
      <c r="L374" s="44"/>
      <c r="M374" s="228" t="s">
        <v>1</v>
      </c>
      <c r="N374" s="229" t="s">
        <v>41</v>
      </c>
      <c r="O374" s="91"/>
      <c r="P374" s="230">
        <f>O374*H374</f>
        <v>0</v>
      </c>
      <c r="Q374" s="230">
        <v>0</v>
      </c>
      <c r="R374" s="230">
        <f>Q374*H374</f>
        <v>0</v>
      </c>
      <c r="S374" s="230">
        <v>0</v>
      </c>
      <c r="T374" s="231">
        <f>S374*H374</f>
        <v>0</v>
      </c>
      <c r="U374" s="38"/>
      <c r="V374" s="38"/>
      <c r="W374" s="38"/>
      <c r="X374" s="38"/>
      <c r="Y374" s="38"/>
      <c r="Z374" s="38"/>
      <c r="AA374" s="38"/>
      <c r="AB374" s="38"/>
      <c r="AC374" s="38"/>
      <c r="AD374" s="38"/>
      <c r="AE374" s="38"/>
      <c r="AR374" s="232" t="s">
        <v>254</v>
      </c>
      <c r="AT374" s="232" t="s">
        <v>255</v>
      </c>
      <c r="AU374" s="232" t="s">
        <v>84</v>
      </c>
      <c r="AY374" s="17" t="s">
        <v>251</v>
      </c>
      <c r="BE374" s="233">
        <f>IF(N374="základní",J374,0)</f>
        <v>0</v>
      </c>
      <c r="BF374" s="233">
        <f>IF(N374="snížená",J374,0)</f>
        <v>0</v>
      </c>
      <c r="BG374" s="233">
        <f>IF(N374="zákl. přenesená",J374,0)</f>
        <v>0</v>
      </c>
      <c r="BH374" s="233">
        <f>IF(N374="sníž. přenesená",J374,0)</f>
        <v>0</v>
      </c>
      <c r="BI374" s="233">
        <f>IF(N374="nulová",J374,0)</f>
        <v>0</v>
      </c>
      <c r="BJ374" s="17" t="s">
        <v>84</v>
      </c>
      <c r="BK374" s="233">
        <f>ROUND(I374*H374,2)</f>
        <v>0</v>
      </c>
      <c r="BL374" s="17" t="s">
        <v>254</v>
      </c>
      <c r="BM374" s="232" t="s">
        <v>4751</v>
      </c>
    </row>
    <row r="375" s="2" customFormat="1">
      <c r="A375" s="38"/>
      <c r="B375" s="39"/>
      <c r="C375" s="40"/>
      <c r="D375" s="234" t="s">
        <v>260</v>
      </c>
      <c r="E375" s="40"/>
      <c r="F375" s="235" t="s">
        <v>4752</v>
      </c>
      <c r="G375" s="40"/>
      <c r="H375" s="40"/>
      <c r="I375" s="236"/>
      <c r="J375" s="40"/>
      <c r="K375" s="40"/>
      <c r="L375" s="44"/>
      <c r="M375" s="237"/>
      <c r="N375" s="238"/>
      <c r="O375" s="91"/>
      <c r="P375" s="91"/>
      <c r="Q375" s="91"/>
      <c r="R375" s="91"/>
      <c r="S375" s="91"/>
      <c r="T375" s="92"/>
      <c r="U375" s="38"/>
      <c r="V375" s="38"/>
      <c r="W375" s="38"/>
      <c r="X375" s="38"/>
      <c r="Y375" s="38"/>
      <c r="Z375" s="38"/>
      <c r="AA375" s="38"/>
      <c r="AB375" s="38"/>
      <c r="AC375" s="38"/>
      <c r="AD375" s="38"/>
      <c r="AE375" s="38"/>
      <c r="AT375" s="17" t="s">
        <v>260</v>
      </c>
      <c r="AU375" s="17" t="s">
        <v>84</v>
      </c>
    </row>
    <row r="376" s="2" customFormat="1">
      <c r="A376" s="38"/>
      <c r="B376" s="39"/>
      <c r="C376" s="40"/>
      <c r="D376" s="240" t="s">
        <v>274</v>
      </c>
      <c r="E376" s="40"/>
      <c r="F376" s="241" t="s">
        <v>4753</v>
      </c>
      <c r="G376" s="40"/>
      <c r="H376" s="40"/>
      <c r="I376" s="236"/>
      <c r="J376" s="40"/>
      <c r="K376" s="40"/>
      <c r="L376" s="44"/>
      <c r="M376" s="237"/>
      <c r="N376" s="238"/>
      <c r="O376" s="91"/>
      <c r="P376" s="91"/>
      <c r="Q376" s="91"/>
      <c r="R376" s="91"/>
      <c r="S376" s="91"/>
      <c r="T376" s="92"/>
      <c r="U376" s="38"/>
      <c r="V376" s="38"/>
      <c r="W376" s="38"/>
      <c r="X376" s="38"/>
      <c r="Y376" s="38"/>
      <c r="Z376" s="38"/>
      <c r="AA376" s="38"/>
      <c r="AB376" s="38"/>
      <c r="AC376" s="38"/>
      <c r="AD376" s="38"/>
      <c r="AE376" s="38"/>
      <c r="AT376" s="17" t="s">
        <v>274</v>
      </c>
      <c r="AU376" s="17" t="s">
        <v>84</v>
      </c>
    </row>
    <row r="377" s="13" customFormat="1">
      <c r="A377" s="13"/>
      <c r="B377" s="253"/>
      <c r="C377" s="254"/>
      <c r="D377" s="234" t="s">
        <v>276</v>
      </c>
      <c r="E377" s="255" t="s">
        <v>1</v>
      </c>
      <c r="F377" s="256" t="s">
        <v>4754</v>
      </c>
      <c r="G377" s="254"/>
      <c r="H377" s="255" t="s">
        <v>1</v>
      </c>
      <c r="I377" s="257"/>
      <c r="J377" s="254"/>
      <c r="K377" s="254"/>
      <c r="L377" s="258"/>
      <c r="M377" s="259"/>
      <c r="N377" s="260"/>
      <c r="O377" s="260"/>
      <c r="P377" s="260"/>
      <c r="Q377" s="260"/>
      <c r="R377" s="260"/>
      <c r="S377" s="260"/>
      <c r="T377" s="261"/>
      <c r="U377" s="13"/>
      <c r="V377" s="13"/>
      <c r="W377" s="13"/>
      <c r="X377" s="13"/>
      <c r="Y377" s="13"/>
      <c r="Z377" s="13"/>
      <c r="AA377" s="13"/>
      <c r="AB377" s="13"/>
      <c r="AC377" s="13"/>
      <c r="AD377" s="13"/>
      <c r="AE377" s="13"/>
      <c r="AT377" s="262" t="s">
        <v>276</v>
      </c>
      <c r="AU377" s="262" t="s">
        <v>84</v>
      </c>
      <c r="AV377" s="13" t="s">
        <v>84</v>
      </c>
      <c r="AW377" s="13" t="s">
        <v>32</v>
      </c>
      <c r="AX377" s="13" t="s">
        <v>76</v>
      </c>
      <c r="AY377" s="262" t="s">
        <v>251</v>
      </c>
    </row>
    <row r="378" s="12" customFormat="1">
      <c r="A378" s="12"/>
      <c r="B378" s="242"/>
      <c r="C378" s="243"/>
      <c r="D378" s="234" t="s">
        <v>276</v>
      </c>
      <c r="E378" s="244" t="s">
        <v>4248</v>
      </c>
      <c r="F378" s="245" t="s">
        <v>4755</v>
      </c>
      <c r="G378" s="243"/>
      <c r="H378" s="246">
        <v>1212</v>
      </c>
      <c r="I378" s="247"/>
      <c r="J378" s="243"/>
      <c r="K378" s="243"/>
      <c r="L378" s="248"/>
      <c r="M378" s="249"/>
      <c r="N378" s="250"/>
      <c r="O378" s="250"/>
      <c r="P378" s="250"/>
      <c r="Q378" s="250"/>
      <c r="R378" s="250"/>
      <c r="S378" s="250"/>
      <c r="T378" s="251"/>
      <c r="U378" s="12"/>
      <c r="V378" s="12"/>
      <c r="W378" s="12"/>
      <c r="X378" s="12"/>
      <c r="Y378" s="12"/>
      <c r="Z378" s="12"/>
      <c r="AA378" s="12"/>
      <c r="AB378" s="12"/>
      <c r="AC378" s="12"/>
      <c r="AD378" s="12"/>
      <c r="AE378" s="12"/>
      <c r="AT378" s="252" t="s">
        <v>276</v>
      </c>
      <c r="AU378" s="252" t="s">
        <v>84</v>
      </c>
      <c r="AV378" s="12" t="s">
        <v>86</v>
      </c>
      <c r="AW378" s="12" t="s">
        <v>32</v>
      </c>
      <c r="AX378" s="12" t="s">
        <v>84</v>
      </c>
      <c r="AY378" s="252" t="s">
        <v>251</v>
      </c>
    </row>
    <row r="379" s="2" customFormat="1" ht="44.25" customHeight="1">
      <c r="A379" s="38"/>
      <c r="B379" s="39"/>
      <c r="C379" s="220" t="s">
        <v>1510</v>
      </c>
      <c r="D379" s="220" t="s">
        <v>255</v>
      </c>
      <c r="E379" s="221" t="s">
        <v>4756</v>
      </c>
      <c r="F379" s="222" t="s">
        <v>4757</v>
      </c>
      <c r="G379" s="223" t="s">
        <v>3949</v>
      </c>
      <c r="H379" s="224">
        <v>60.600000000000001</v>
      </c>
      <c r="I379" s="225"/>
      <c r="J379" s="226">
        <f>ROUND(I379*H379,2)</f>
        <v>0</v>
      </c>
      <c r="K379" s="227"/>
      <c r="L379" s="44"/>
      <c r="M379" s="228" t="s">
        <v>1</v>
      </c>
      <c r="N379" s="229" t="s">
        <v>41</v>
      </c>
      <c r="O379" s="91"/>
      <c r="P379" s="230">
        <f>O379*H379</f>
        <v>0</v>
      </c>
      <c r="Q379" s="230">
        <v>0</v>
      </c>
      <c r="R379" s="230">
        <f>Q379*H379</f>
        <v>0</v>
      </c>
      <c r="S379" s="230">
        <v>0</v>
      </c>
      <c r="T379" s="231">
        <f>S379*H379</f>
        <v>0</v>
      </c>
      <c r="U379" s="38"/>
      <c r="V379" s="38"/>
      <c r="W379" s="38"/>
      <c r="X379" s="38"/>
      <c r="Y379" s="38"/>
      <c r="Z379" s="38"/>
      <c r="AA379" s="38"/>
      <c r="AB379" s="38"/>
      <c r="AC379" s="38"/>
      <c r="AD379" s="38"/>
      <c r="AE379" s="38"/>
      <c r="AR379" s="232" t="s">
        <v>254</v>
      </c>
      <c r="AT379" s="232" t="s">
        <v>255</v>
      </c>
      <c r="AU379" s="232" t="s">
        <v>84</v>
      </c>
      <c r="AY379" s="17" t="s">
        <v>251</v>
      </c>
      <c r="BE379" s="233">
        <f>IF(N379="základní",J379,0)</f>
        <v>0</v>
      </c>
      <c r="BF379" s="233">
        <f>IF(N379="snížená",J379,0)</f>
        <v>0</v>
      </c>
      <c r="BG379" s="233">
        <f>IF(N379="zákl. přenesená",J379,0)</f>
        <v>0</v>
      </c>
      <c r="BH379" s="233">
        <f>IF(N379="sníž. přenesená",J379,0)</f>
        <v>0</v>
      </c>
      <c r="BI379" s="233">
        <f>IF(N379="nulová",J379,0)</f>
        <v>0</v>
      </c>
      <c r="BJ379" s="17" t="s">
        <v>84</v>
      </c>
      <c r="BK379" s="233">
        <f>ROUND(I379*H379,2)</f>
        <v>0</v>
      </c>
      <c r="BL379" s="17" t="s">
        <v>254</v>
      </c>
      <c r="BM379" s="232" t="s">
        <v>4758</v>
      </c>
    </row>
    <row r="380" s="2" customFormat="1">
      <c r="A380" s="38"/>
      <c r="B380" s="39"/>
      <c r="C380" s="40"/>
      <c r="D380" s="234" t="s">
        <v>260</v>
      </c>
      <c r="E380" s="40"/>
      <c r="F380" s="235" t="s">
        <v>1983</v>
      </c>
      <c r="G380" s="40"/>
      <c r="H380" s="40"/>
      <c r="I380" s="236"/>
      <c r="J380" s="40"/>
      <c r="K380" s="40"/>
      <c r="L380" s="44"/>
      <c r="M380" s="237"/>
      <c r="N380" s="238"/>
      <c r="O380" s="91"/>
      <c r="P380" s="91"/>
      <c r="Q380" s="91"/>
      <c r="R380" s="91"/>
      <c r="S380" s="91"/>
      <c r="T380" s="92"/>
      <c r="U380" s="38"/>
      <c r="V380" s="38"/>
      <c r="W380" s="38"/>
      <c r="X380" s="38"/>
      <c r="Y380" s="38"/>
      <c r="Z380" s="38"/>
      <c r="AA380" s="38"/>
      <c r="AB380" s="38"/>
      <c r="AC380" s="38"/>
      <c r="AD380" s="38"/>
      <c r="AE380" s="38"/>
      <c r="AT380" s="17" t="s">
        <v>260</v>
      </c>
      <c r="AU380" s="17" t="s">
        <v>84</v>
      </c>
    </row>
    <row r="381" s="2" customFormat="1">
      <c r="A381" s="38"/>
      <c r="B381" s="39"/>
      <c r="C381" s="40"/>
      <c r="D381" s="240" t="s">
        <v>274</v>
      </c>
      <c r="E381" s="40"/>
      <c r="F381" s="241" t="s">
        <v>4759</v>
      </c>
      <c r="G381" s="40"/>
      <c r="H381" s="40"/>
      <c r="I381" s="236"/>
      <c r="J381" s="40"/>
      <c r="K381" s="40"/>
      <c r="L381" s="44"/>
      <c r="M381" s="237"/>
      <c r="N381" s="238"/>
      <c r="O381" s="91"/>
      <c r="P381" s="91"/>
      <c r="Q381" s="91"/>
      <c r="R381" s="91"/>
      <c r="S381" s="91"/>
      <c r="T381" s="92"/>
      <c r="U381" s="38"/>
      <c r="V381" s="38"/>
      <c r="W381" s="38"/>
      <c r="X381" s="38"/>
      <c r="Y381" s="38"/>
      <c r="Z381" s="38"/>
      <c r="AA381" s="38"/>
      <c r="AB381" s="38"/>
      <c r="AC381" s="38"/>
      <c r="AD381" s="38"/>
      <c r="AE381" s="38"/>
      <c r="AT381" s="17" t="s">
        <v>274</v>
      </c>
      <c r="AU381" s="17" t="s">
        <v>84</v>
      </c>
    </row>
    <row r="382" s="2" customFormat="1">
      <c r="A382" s="38"/>
      <c r="B382" s="39"/>
      <c r="C382" s="40"/>
      <c r="D382" s="234" t="s">
        <v>262</v>
      </c>
      <c r="E382" s="40"/>
      <c r="F382" s="239" t="s">
        <v>4760</v>
      </c>
      <c r="G382" s="40"/>
      <c r="H382" s="40"/>
      <c r="I382" s="236"/>
      <c r="J382" s="40"/>
      <c r="K382" s="40"/>
      <c r="L382" s="44"/>
      <c r="M382" s="237"/>
      <c r="N382" s="238"/>
      <c r="O382" s="91"/>
      <c r="P382" s="91"/>
      <c r="Q382" s="91"/>
      <c r="R382" s="91"/>
      <c r="S382" s="91"/>
      <c r="T382" s="92"/>
      <c r="U382" s="38"/>
      <c r="V382" s="38"/>
      <c r="W382" s="38"/>
      <c r="X382" s="38"/>
      <c r="Y382" s="38"/>
      <c r="Z382" s="38"/>
      <c r="AA382" s="38"/>
      <c r="AB382" s="38"/>
      <c r="AC382" s="38"/>
      <c r="AD382" s="38"/>
      <c r="AE382" s="38"/>
      <c r="AT382" s="17" t="s">
        <v>262</v>
      </c>
      <c r="AU382" s="17" t="s">
        <v>84</v>
      </c>
    </row>
    <row r="383" s="13" customFormat="1">
      <c r="A383" s="13"/>
      <c r="B383" s="253"/>
      <c r="C383" s="254"/>
      <c r="D383" s="234" t="s">
        <v>276</v>
      </c>
      <c r="E383" s="255" t="s">
        <v>1</v>
      </c>
      <c r="F383" s="256" t="s">
        <v>4594</v>
      </c>
      <c r="G383" s="254"/>
      <c r="H383" s="255" t="s">
        <v>1</v>
      </c>
      <c r="I383" s="257"/>
      <c r="J383" s="254"/>
      <c r="K383" s="254"/>
      <c r="L383" s="258"/>
      <c r="M383" s="259"/>
      <c r="N383" s="260"/>
      <c r="O383" s="260"/>
      <c r="P383" s="260"/>
      <c r="Q383" s="260"/>
      <c r="R383" s="260"/>
      <c r="S383" s="260"/>
      <c r="T383" s="261"/>
      <c r="U383" s="13"/>
      <c r="V383" s="13"/>
      <c r="W383" s="13"/>
      <c r="X383" s="13"/>
      <c r="Y383" s="13"/>
      <c r="Z383" s="13"/>
      <c r="AA383" s="13"/>
      <c r="AB383" s="13"/>
      <c r="AC383" s="13"/>
      <c r="AD383" s="13"/>
      <c r="AE383" s="13"/>
      <c r="AT383" s="262" t="s">
        <v>276</v>
      </c>
      <c r="AU383" s="262" t="s">
        <v>84</v>
      </c>
      <c r="AV383" s="13" t="s">
        <v>84</v>
      </c>
      <c r="AW383" s="13" t="s">
        <v>32</v>
      </c>
      <c r="AX383" s="13" t="s">
        <v>76</v>
      </c>
      <c r="AY383" s="262" t="s">
        <v>251</v>
      </c>
    </row>
    <row r="384" s="12" customFormat="1">
      <c r="A384" s="12"/>
      <c r="B384" s="242"/>
      <c r="C384" s="243"/>
      <c r="D384" s="234" t="s">
        <v>276</v>
      </c>
      <c r="E384" s="244" t="s">
        <v>4254</v>
      </c>
      <c r="F384" s="245" t="s">
        <v>4761</v>
      </c>
      <c r="G384" s="243"/>
      <c r="H384" s="246">
        <v>60.600000000000001</v>
      </c>
      <c r="I384" s="247"/>
      <c r="J384" s="243"/>
      <c r="K384" s="243"/>
      <c r="L384" s="248"/>
      <c r="M384" s="285"/>
      <c r="N384" s="286"/>
      <c r="O384" s="286"/>
      <c r="P384" s="286"/>
      <c r="Q384" s="286"/>
      <c r="R384" s="286"/>
      <c r="S384" s="286"/>
      <c r="T384" s="287"/>
      <c r="U384" s="12"/>
      <c r="V384" s="12"/>
      <c r="W384" s="12"/>
      <c r="X384" s="12"/>
      <c r="Y384" s="12"/>
      <c r="Z384" s="12"/>
      <c r="AA384" s="12"/>
      <c r="AB384" s="12"/>
      <c r="AC384" s="12"/>
      <c r="AD384" s="12"/>
      <c r="AE384" s="12"/>
      <c r="AT384" s="252" t="s">
        <v>276</v>
      </c>
      <c r="AU384" s="252" t="s">
        <v>84</v>
      </c>
      <c r="AV384" s="12" t="s">
        <v>86</v>
      </c>
      <c r="AW384" s="12" t="s">
        <v>32</v>
      </c>
      <c r="AX384" s="12" t="s">
        <v>84</v>
      </c>
      <c r="AY384" s="252" t="s">
        <v>251</v>
      </c>
    </row>
    <row r="385" s="2" customFormat="1" ht="6.96" customHeight="1">
      <c r="A385" s="38"/>
      <c r="B385" s="66"/>
      <c r="C385" s="67"/>
      <c r="D385" s="67"/>
      <c r="E385" s="67"/>
      <c r="F385" s="67"/>
      <c r="G385" s="67"/>
      <c r="H385" s="67"/>
      <c r="I385" s="67"/>
      <c r="J385" s="67"/>
      <c r="K385" s="67"/>
      <c r="L385" s="44"/>
      <c r="M385" s="38"/>
      <c r="O385" s="38"/>
      <c r="P385" s="38"/>
      <c r="Q385" s="38"/>
      <c r="R385" s="38"/>
      <c r="S385" s="38"/>
      <c r="T385" s="38"/>
      <c r="U385" s="38"/>
      <c r="V385" s="38"/>
      <c r="W385" s="38"/>
      <c r="X385" s="38"/>
      <c r="Y385" s="38"/>
      <c r="Z385" s="38"/>
      <c r="AA385" s="38"/>
      <c r="AB385" s="38"/>
      <c r="AC385" s="38"/>
      <c r="AD385" s="38"/>
      <c r="AE385" s="38"/>
    </row>
  </sheetData>
  <sheetProtection sheet="1" autoFilter="0" formatColumns="0" formatRows="0" objects="1" scenarios="1" spinCount="100000" saltValue="0g9hfFFQloU4JYFq1Dllnhc6dTWKUCBawTC+5WtBGr2HSiFeGBxGdKsCou9OWW7M1CbESqu1/oe8oHkQtienFQ==" hashValue="v9D4u1xI24scC0BzsV9lbG5wJyZWOyDcbBVmHqfbnF3NncuvM6Q0GDlxNx4F+DnqcUjmi/S9E5/Rz1VA1T24Lw==" algorithmName="SHA-512" password="CC35"/>
  <autoFilter ref="C123:K384"/>
  <mergeCells count="9">
    <mergeCell ref="E7:H7"/>
    <mergeCell ref="E9:H9"/>
    <mergeCell ref="E18:H18"/>
    <mergeCell ref="E27:H27"/>
    <mergeCell ref="E85:H85"/>
    <mergeCell ref="E87:H87"/>
    <mergeCell ref="E114:H114"/>
    <mergeCell ref="E116:H116"/>
    <mergeCell ref="L2:V2"/>
  </mergeCells>
  <hyperlinks>
    <hyperlink ref="F128" r:id="rId1" display="https://podminky.urs.cz/item/CS_URS_2025_01/113107221"/>
    <hyperlink ref="F133" r:id="rId2" display="https://podminky.urs.cz/item/CS_URS_2025_01/113107223"/>
    <hyperlink ref="F138" r:id="rId3" display="https://podminky.urs.cz/item/CS_URS_2025_01/113107242"/>
    <hyperlink ref="F143" r:id="rId4" display="https://podminky.urs.cz/item/CS_URS_2025_01/113108442"/>
    <hyperlink ref="F148" r:id="rId5" display="https://podminky.urs.cz/item/CS_URS_2025_01/113154513"/>
    <hyperlink ref="F153" r:id="rId6" display="https://podminky.urs.cz/item/CS_URS_2025_01/131151201"/>
    <hyperlink ref="F163" r:id="rId7" display="https://podminky.urs.cz/item/CS_URS_2025_01/132154204"/>
    <hyperlink ref="F167" r:id="rId8" display="https://podminky.urs.cz/item/CS_URS_2025_01/151101101"/>
    <hyperlink ref="F175" r:id="rId9" display="https://podminky.urs.cz/item/CS_URS_2025_01/151101111"/>
    <hyperlink ref="F180" r:id="rId10" display="https://podminky.urs.cz/item/CS_URS_2025_01/161102111"/>
    <hyperlink ref="F186" r:id="rId11" display="https://podminky.urs.cz/item/CS_URS_2025_01/162351124"/>
    <hyperlink ref="F191" r:id="rId12" display="https://podminky.urs.cz/item/CS_URS_2025_01/162751117"/>
    <hyperlink ref="F196" r:id="rId13" display="https://podminky.urs.cz/item/CS_URS_2025_01/162751119"/>
    <hyperlink ref="F201" r:id="rId14" display="https://podminky.urs.cz/item/CS_URS_2025_01/167151101"/>
    <hyperlink ref="F206" r:id="rId15" display="https://podminky.urs.cz/item/CS_URS_2025_01/171201231"/>
    <hyperlink ref="F211" r:id="rId16" display="https://podminky.urs.cz/item/CS_URS_2025_01/171251201"/>
    <hyperlink ref="F216" r:id="rId17" display="https://podminky.urs.cz/item/CS_URS_2025_01/174101101"/>
    <hyperlink ref="F229" r:id="rId18" display="https://podminky.urs.cz/item/CS_URS_2025_01/175151101"/>
    <hyperlink ref="F239" r:id="rId19" display="https://podminky.urs.cz/item/CS_URS_2025_01/212752101"/>
    <hyperlink ref="F244" r:id="rId20" display="https://podminky.urs.cz/item/CS_URS_2025_01/359901211"/>
    <hyperlink ref="F250" r:id="rId21" display="https://podminky.urs.cz/item/CS_URS_2025_01/452311141"/>
    <hyperlink ref="F255" r:id="rId22" display="https://podminky.urs.cz/item/CS_URS_2025_01/452386111"/>
    <hyperlink ref="F259" r:id="rId23" display="https://podminky.urs.cz/item/CS_URS_2025_01/564231111"/>
    <hyperlink ref="F268" r:id="rId24" display="https://podminky.urs.cz/item/CS_URS_2025_01/564751101"/>
    <hyperlink ref="F273" r:id="rId25" display="https://podminky.urs.cz/item/CS_URS_2025_01/564760101"/>
    <hyperlink ref="F278" r:id="rId26" display="https://podminky.urs.cz/item/CS_URS_2025_01/565166102"/>
    <hyperlink ref="F283" r:id="rId27" display="https://podminky.urs.cz/item/CS_URS_2025_01/573111112"/>
    <hyperlink ref="F289" r:id="rId28" display="https://podminky.urs.cz/item/CS_URS_2025_01/573211106"/>
    <hyperlink ref="F294" r:id="rId29" display="https://podminky.urs.cz/item/CS_URS_2025_01/577134111"/>
    <hyperlink ref="F300" r:id="rId30" display="https://podminky.urs.cz/item/CS_URS_2025_01/871365811"/>
    <hyperlink ref="F304" r:id="rId31" display="https://podminky.urs.cz/item/CS_URS_2025_01/871370320"/>
    <hyperlink ref="F312" r:id="rId32" display="https://podminky.urs.cz/item/CS_URS_2025_01/892372111"/>
    <hyperlink ref="F316" r:id="rId33" display="https://podminky.urs.cz/item/CS_URS_2025_01/892381111"/>
    <hyperlink ref="F320" r:id="rId34" display="https://podminky.urs.cz/item/CS_URS_2025_01/894410101"/>
    <hyperlink ref="F329" r:id="rId35" display="https://podminky.urs.cz/item/CS_URS_2025_01/894410211"/>
    <hyperlink ref="F336" r:id="rId36" display="https://podminky.urs.cz/item/CS_URS_2025_01/894410212"/>
    <hyperlink ref="F343" r:id="rId37" display="https://podminky.urs.cz/item/CS_URS_2025_01/894410232"/>
    <hyperlink ref="F350" r:id="rId38" display="https://podminky.urs.cz/item/CS_URS_2025_01/899104112"/>
    <hyperlink ref="F357" r:id="rId39" display="https://podminky.urs.cz/item/CS_URS_2025_01/998276101"/>
    <hyperlink ref="F361" r:id="rId40" display="https://podminky.urs.cz/item/CS_URS_2025_01/919735113"/>
    <hyperlink ref="F366" r:id="rId41" display="https://podminky.urs.cz/item/CS_URS_2025_01/938908411"/>
    <hyperlink ref="F372" r:id="rId42" display="https://podminky.urs.cz/item/CS_URS_2025_01/997006512"/>
    <hyperlink ref="F376" r:id="rId43" display="https://podminky.urs.cz/item/CS_URS_2025_01/997006519"/>
    <hyperlink ref="F381" r:id="rId44" display="https://podminky.urs.cz/item/CS_URS_2025_01/997221875"/>
  </hyperlinks>
  <pageMargins left="0.39375" right="0.39375" top="0.39375" bottom="0.39375" header="0" footer="0"/>
  <pageSetup paperSize="9" orientation="portrait" blackAndWhite="1" fitToHeight="100"/>
  <headerFooter>
    <oddFooter>&amp;CStrana &amp;P z &amp;N</oddFooter>
  </headerFooter>
  <drawing r:id="rId45"/>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164</v>
      </c>
      <c r="AZ2" s="288" t="s">
        <v>3933</v>
      </c>
      <c r="BA2" s="288" t="s">
        <v>3933</v>
      </c>
      <c r="BB2" s="288" t="s">
        <v>1</v>
      </c>
      <c r="BC2" s="288" t="s">
        <v>4762</v>
      </c>
      <c r="BD2" s="288" t="s">
        <v>86</v>
      </c>
    </row>
    <row r="3" s="1" customFormat="1" ht="6.96" customHeight="1">
      <c r="B3" s="146"/>
      <c r="C3" s="147"/>
      <c r="D3" s="147"/>
      <c r="E3" s="147"/>
      <c r="F3" s="147"/>
      <c r="G3" s="147"/>
      <c r="H3" s="147"/>
      <c r="I3" s="147"/>
      <c r="J3" s="147"/>
      <c r="K3" s="147"/>
      <c r="L3" s="20"/>
      <c r="AT3" s="17" t="s">
        <v>76</v>
      </c>
      <c r="AZ3" s="288" t="s">
        <v>3943</v>
      </c>
      <c r="BA3" s="288" t="s">
        <v>3943</v>
      </c>
      <c r="BB3" s="288" t="s">
        <v>1</v>
      </c>
      <c r="BC3" s="288" t="s">
        <v>4763</v>
      </c>
      <c r="BD3" s="288" t="s">
        <v>86</v>
      </c>
    </row>
    <row r="4" s="1" customFormat="1" ht="24.96" customHeight="1">
      <c r="B4" s="20"/>
      <c r="D4" s="148" t="s">
        <v>222</v>
      </c>
      <c r="L4" s="20"/>
      <c r="M4" s="149" t="s">
        <v>10</v>
      </c>
      <c r="AT4" s="17" t="s">
        <v>4</v>
      </c>
      <c r="AZ4" s="288" t="s">
        <v>4510</v>
      </c>
      <c r="BA4" s="288" t="s">
        <v>4510</v>
      </c>
      <c r="BB4" s="288" t="s">
        <v>1</v>
      </c>
      <c r="BC4" s="288" t="s">
        <v>4764</v>
      </c>
      <c r="BD4" s="288" t="s">
        <v>86</v>
      </c>
    </row>
    <row r="5" s="1" customFormat="1" ht="6.96" customHeight="1">
      <c r="B5" s="20"/>
      <c r="L5" s="20"/>
      <c r="AZ5" s="288" t="s">
        <v>4765</v>
      </c>
      <c r="BA5" s="288" t="s">
        <v>4765</v>
      </c>
      <c r="BB5" s="288" t="s">
        <v>1</v>
      </c>
      <c r="BC5" s="288" t="s">
        <v>4766</v>
      </c>
      <c r="BD5" s="288" t="s">
        <v>86</v>
      </c>
    </row>
    <row r="6" s="1" customFormat="1" ht="12" customHeight="1">
      <c r="B6" s="20"/>
      <c r="D6" s="150" t="s">
        <v>16</v>
      </c>
      <c r="L6" s="20"/>
      <c r="AZ6" s="288" t="s">
        <v>4767</v>
      </c>
      <c r="BA6" s="288" t="s">
        <v>4767</v>
      </c>
      <c r="BB6" s="288" t="s">
        <v>1</v>
      </c>
      <c r="BC6" s="288" t="s">
        <v>4768</v>
      </c>
      <c r="BD6" s="288" t="s">
        <v>86</v>
      </c>
    </row>
    <row r="7" s="1" customFormat="1" ht="26.25" customHeight="1">
      <c r="B7" s="20"/>
      <c r="E7" s="151" t="str">
        <f>'Rekapitulace stavby'!K6</f>
        <v>Vybudování komunikací a inženýrských sítí v lokalitě Berlín 2, Frýdek-Místek</v>
      </c>
      <c r="F7" s="150"/>
      <c r="G7" s="150"/>
      <c r="H7" s="150"/>
      <c r="L7" s="20"/>
      <c r="AZ7" s="288" t="s">
        <v>4769</v>
      </c>
      <c r="BA7" s="288" t="s">
        <v>4769</v>
      </c>
      <c r="BB7" s="288" t="s">
        <v>1</v>
      </c>
      <c r="BC7" s="288" t="s">
        <v>4770</v>
      </c>
      <c r="BD7" s="288" t="s">
        <v>86</v>
      </c>
    </row>
    <row r="8" s="2" customFormat="1" ht="12" customHeight="1">
      <c r="A8" s="38"/>
      <c r="B8" s="44"/>
      <c r="C8" s="38"/>
      <c r="D8" s="150" t="s">
        <v>223</v>
      </c>
      <c r="E8" s="38"/>
      <c r="F8" s="38"/>
      <c r="G8" s="38"/>
      <c r="H8" s="38"/>
      <c r="I8" s="38"/>
      <c r="J8" s="38"/>
      <c r="K8" s="38"/>
      <c r="L8" s="63"/>
      <c r="S8" s="38"/>
      <c r="T8" s="38"/>
      <c r="U8" s="38"/>
      <c r="V8" s="38"/>
      <c r="W8" s="38"/>
      <c r="X8" s="38"/>
      <c r="Y8" s="38"/>
      <c r="Z8" s="38"/>
      <c r="AA8" s="38"/>
      <c r="AB8" s="38"/>
      <c r="AC8" s="38"/>
      <c r="AD8" s="38"/>
      <c r="AE8" s="38"/>
      <c r="AZ8" s="288" t="s">
        <v>3990</v>
      </c>
      <c r="BA8" s="288" t="s">
        <v>3990</v>
      </c>
      <c r="BB8" s="288" t="s">
        <v>1</v>
      </c>
      <c r="BC8" s="288" t="s">
        <v>4771</v>
      </c>
      <c r="BD8" s="288" t="s">
        <v>86</v>
      </c>
    </row>
    <row r="9" s="2" customFormat="1" ht="16.5" customHeight="1">
      <c r="A9" s="38"/>
      <c r="B9" s="44"/>
      <c r="C9" s="38"/>
      <c r="D9" s="38"/>
      <c r="E9" s="152" t="s">
        <v>4772</v>
      </c>
      <c r="F9" s="38"/>
      <c r="G9" s="38"/>
      <c r="H9" s="38"/>
      <c r="I9" s="38"/>
      <c r="J9" s="38"/>
      <c r="K9" s="38"/>
      <c r="L9" s="63"/>
      <c r="S9" s="38"/>
      <c r="T9" s="38"/>
      <c r="U9" s="38"/>
      <c r="V9" s="38"/>
      <c r="W9" s="38"/>
      <c r="X9" s="38"/>
      <c r="Y9" s="38"/>
      <c r="Z9" s="38"/>
      <c r="AA9" s="38"/>
      <c r="AB9" s="38"/>
      <c r="AC9" s="38"/>
      <c r="AD9" s="38"/>
      <c r="AE9" s="38"/>
      <c r="AZ9" s="288" t="s">
        <v>4773</v>
      </c>
      <c r="BA9" s="288" t="s">
        <v>4773</v>
      </c>
      <c r="BB9" s="288" t="s">
        <v>1</v>
      </c>
      <c r="BC9" s="288" t="s">
        <v>4774</v>
      </c>
      <c r="BD9" s="288" t="s">
        <v>86</v>
      </c>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c r="AZ10" s="288" t="s">
        <v>4775</v>
      </c>
      <c r="BA10" s="288" t="s">
        <v>4775</v>
      </c>
      <c r="BB10" s="288" t="s">
        <v>1</v>
      </c>
      <c r="BC10" s="288" t="s">
        <v>4776</v>
      </c>
      <c r="BD10" s="288" t="s">
        <v>86</v>
      </c>
    </row>
    <row r="11" s="2" customFormat="1" ht="12" customHeight="1">
      <c r="A11" s="38"/>
      <c r="B11" s="44"/>
      <c r="C11" s="38"/>
      <c r="D11" s="150" t="s">
        <v>18</v>
      </c>
      <c r="E11" s="38"/>
      <c r="F11" s="141" t="s">
        <v>1</v>
      </c>
      <c r="G11" s="38"/>
      <c r="H11" s="38"/>
      <c r="I11" s="150" t="s">
        <v>19</v>
      </c>
      <c r="J11" s="141" t="s">
        <v>1</v>
      </c>
      <c r="K11" s="38"/>
      <c r="L11" s="63"/>
      <c r="S11" s="38"/>
      <c r="T11" s="38"/>
      <c r="U11" s="38"/>
      <c r="V11" s="38"/>
      <c r="W11" s="38"/>
      <c r="X11" s="38"/>
      <c r="Y11" s="38"/>
      <c r="Z11" s="38"/>
      <c r="AA11" s="38"/>
      <c r="AB11" s="38"/>
      <c r="AC11" s="38"/>
      <c r="AD11" s="38"/>
      <c r="AE11" s="38"/>
      <c r="AZ11" s="288" t="s">
        <v>4777</v>
      </c>
      <c r="BA11" s="288" t="s">
        <v>4777</v>
      </c>
      <c r="BB11" s="288" t="s">
        <v>1</v>
      </c>
      <c r="BC11" s="288" t="s">
        <v>4778</v>
      </c>
      <c r="BD11" s="288" t="s">
        <v>86</v>
      </c>
    </row>
    <row r="12" s="2" customFormat="1" ht="12" customHeight="1">
      <c r="A12" s="38"/>
      <c r="B12" s="44"/>
      <c r="C12" s="38"/>
      <c r="D12" s="150" t="s">
        <v>20</v>
      </c>
      <c r="E12" s="38"/>
      <c r="F12" s="141" t="s">
        <v>21</v>
      </c>
      <c r="G12" s="38"/>
      <c r="H12" s="38"/>
      <c r="I12" s="150" t="s">
        <v>22</v>
      </c>
      <c r="J12" s="153" t="str">
        <f>'Rekapitulace stavby'!AN8</f>
        <v>12. 5. 2025</v>
      </c>
      <c r="K12" s="38"/>
      <c r="L12" s="63"/>
      <c r="S12" s="38"/>
      <c r="T12" s="38"/>
      <c r="U12" s="38"/>
      <c r="V12" s="38"/>
      <c r="W12" s="38"/>
      <c r="X12" s="38"/>
      <c r="Y12" s="38"/>
      <c r="Z12" s="38"/>
      <c r="AA12" s="38"/>
      <c r="AB12" s="38"/>
      <c r="AC12" s="38"/>
      <c r="AD12" s="38"/>
      <c r="AE12" s="38"/>
      <c r="AZ12" s="288" t="s">
        <v>4779</v>
      </c>
      <c r="BA12" s="288" t="s">
        <v>4779</v>
      </c>
      <c r="BB12" s="288" t="s">
        <v>1</v>
      </c>
      <c r="BC12" s="288" t="s">
        <v>4780</v>
      </c>
      <c r="BD12" s="288" t="s">
        <v>86</v>
      </c>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c r="AZ13" s="288" t="s">
        <v>4781</v>
      </c>
      <c r="BA13" s="288" t="s">
        <v>4781</v>
      </c>
      <c r="BB13" s="288" t="s">
        <v>1</v>
      </c>
      <c r="BC13" s="288" t="s">
        <v>4782</v>
      </c>
      <c r="BD13" s="288" t="s">
        <v>86</v>
      </c>
    </row>
    <row r="14" s="2" customFormat="1" ht="12" customHeight="1">
      <c r="A14" s="38"/>
      <c r="B14" s="44"/>
      <c r="C14" s="38"/>
      <c r="D14" s="150" t="s">
        <v>24</v>
      </c>
      <c r="E14" s="38"/>
      <c r="F14" s="38"/>
      <c r="G14" s="38"/>
      <c r="H14" s="38"/>
      <c r="I14" s="150" t="s">
        <v>25</v>
      </c>
      <c r="J14" s="141" t="s">
        <v>1</v>
      </c>
      <c r="K14" s="38"/>
      <c r="L14" s="63"/>
      <c r="S14" s="38"/>
      <c r="T14" s="38"/>
      <c r="U14" s="38"/>
      <c r="V14" s="38"/>
      <c r="W14" s="38"/>
      <c r="X14" s="38"/>
      <c r="Y14" s="38"/>
      <c r="Z14" s="38"/>
      <c r="AA14" s="38"/>
      <c r="AB14" s="38"/>
      <c r="AC14" s="38"/>
      <c r="AD14" s="38"/>
      <c r="AE14" s="38"/>
      <c r="AZ14" s="288" t="s">
        <v>4783</v>
      </c>
      <c r="BA14" s="288" t="s">
        <v>4783</v>
      </c>
      <c r="BB14" s="288" t="s">
        <v>1</v>
      </c>
      <c r="BC14" s="288" t="s">
        <v>1571</v>
      </c>
      <c r="BD14" s="288" t="s">
        <v>86</v>
      </c>
    </row>
    <row r="15" s="2" customFormat="1" ht="18" customHeight="1">
      <c r="A15" s="38"/>
      <c r="B15" s="44"/>
      <c r="C15" s="38"/>
      <c r="D15" s="38"/>
      <c r="E15" s="141" t="s">
        <v>26</v>
      </c>
      <c r="F15" s="38"/>
      <c r="G15" s="38"/>
      <c r="H15" s="38"/>
      <c r="I15" s="150" t="s">
        <v>27</v>
      </c>
      <c r="J15" s="141" t="s">
        <v>1</v>
      </c>
      <c r="K15" s="38"/>
      <c r="L15" s="63"/>
      <c r="S15" s="38"/>
      <c r="T15" s="38"/>
      <c r="U15" s="38"/>
      <c r="V15" s="38"/>
      <c r="W15" s="38"/>
      <c r="X15" s="38"/>
      <c r="Y15" s="38"/>
      <c r="Z15" s="38"/>
      <c r="AA15" s="38"/>
      <c r="AB15" s="38"/>
      <c r="AC15" s="38"/>
      <c r="AD15" s="38"/>
      <c r="AE15" s="38"/>
      <c r="AZ15" s="288" t="s">
        <v>4784</v>
      </c>
      <c r="BA15" s="288" t="s">
        <v>4784</v>
      </c>
      <c r="BB15" s="288" t="s">
        <v>1</v>
      </c>
      <c r="BC15" s="288" t="s">
        <v>4785</v>
      </c>
      <c r="BD15" s="288" t="s">
        <v>86</v>
      </c>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c r="AZ16" s="288" t="s">
        <v>4786</v>
      </c>
      <c r="BA16" s="288" t="s">
        <v>4786</v>
      </c>
      <c r="BB16" s="288" t="s">
        <v>1</v>
      </c>
      <c r="BC16" s="288" t="s">
        <v>4787</v>
      </c>
      <c r="BD16" s="288" t="s">
        <v>86</v>
      </c>
    </row>
    <row r="17" s="2" customFormat="1" ht="12" customHeight="1">
      <c r="A17" s="38"/>
      <c r="B17" s="44"/>
      <c r="C17" s="38"/>
      <c r="D17" s="150" t="s">
        <v>28</v>
      </c>
      <c r="E17" s="38"/>
      <c r="F17" s="38"/>
      <c r="G17" s="38"/>
      <c r="H17" s="38"/>
      <c r="I17" s="150" t="s">
        <v>25</v>
      </c>
      <c r="J17" s="33" t="str">
        <f>'Rekapitulace stavby'!AN13</f>
        <v>Vyplň údaj</v>
      </c>
      <c r="K17" s="38"/>
      <c r="L17" s="63"/>
      <c r="S17" s="38"/>
      <c r="T17" s="38"/>
      <c r="U17" s="38"/>
      <c r="V17" s="38"/>
      <c r="W17" s="38"/>
      <c r="X17" s="38"/>
      <c r="Y17" s="38"/>
      <c r="Z17" s="38"/>
      <c r="AA17" s="38"/>
      <c r="AB17" s="38"/>
      <c r="AC17" s="38"/>
      <c r="AD17" s="38"/>
      <c r="AE17" s="38"/>
      <c r="AZ17" s="288" t="s">
        <v>4788</v>
      </c>
      <c r="BA17" s="288" t="s">
        <v>4788</v>
      </c>
      <c r="BB17" s="288" t="s">
        <v>1</v>
      </c>
      <c r="BC17" s="288" t="s">
        <v>4789</v>
      </c>
      <c r="BD17" s="288" t="s">
        <v>86</v>
      </c>
    </row>
    <row r="18" s="2" customFormat="1" ht="18" customHeight="1">
      <c r="A18" s="38"/>
      <c r="B18" s="44"/>
      <c r="C18" s="38"/>
      <c r="D18" s="38"/>
      <c r="E18" s="33" t="str">
        <f>'Rekapitulace stavby'!E14</f>
        <v>Vyplň údaj</v>
      </c>
      <c r="F18" s="141"/>
      <c r="G18" s="141"/>
      <c r="H18" s="141"/>
      <c r="I18" s="150" t="s">
        <v>27</v>
      </c>
      <c r="J18" s="33" t="str">
        <f>'Rekapitulace stavby'!AN14</f>
        <v>Vyplň údaj</v>
      </c>
      <c r="K18" s="38"/>
      <c r="L18" s="63"/>
      <c r="S18" s="38"/>
      <c r="T18" s="38"/>
      <c r="U18" s="38"/>
      <c r="V18" s="38"/>
      <c r="W18" s="38"/>
      <c r="X18" s="38"/>
      <c r="Y18" s="38"/>
      <c r="Z18" s="38"/>
      <c r="AA18" s="38"/>
      <c r="AB18" s="38"/>
      <c r="AC18" s="38"/>
      <c r="AD18" s="38"/>
      <c r="AE18" s="38"/>
      <c r="AZ18" s="288" t="s">
        <v>4790</v>
      </c>
      <c r="BA18" s="288" t="s">
        <v>4790</v>
      </c>
      <c r="BB18" s="288" t="s">
        <v>1</v>
      </c>
      <c r="BC18" s="288" t="s">
        <v>8</v>
      </c>
      <c r="BD18" s="288" t="s">
        <v>86</v>
      </c>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c r="AZ19" s="288" t="s">
        <v>4791</v>
      </c>
      <c r="BA19" s="288" t="s">
        <v>4791</v>
      </c>
      <c r="BB19" s="288" t="s">
        <v>1</v>
      </c>
      <c r="BC19" s="288" t="s">
        <v>744</v>
      </c>
      <c r="BD19" s="288" t="s">
        <v>86</v>
      </c>
    </row>
    <row r="20" s="2" customFormat="1" ht="12" customHeight="1">
      <c r="A20" s="38"/>
      <c r="B20" s="44"/>
      <c r="C20" s="38"/>
      <c r="D20" s="150" t="s">
        <v>30</v>
      </c>
      <c r="E20" s="38"/>
      <c r="F20" s="38"/>
      <c r="G20" s="38"/>
      <c r="H20" s="38"/>
      <c r="I20" s="150" t="s">
        <v>25</v>
      </c>
      <c r="J20" s="141" t="s">
        <v>1</v>
      </c>
      <c r="K20" s="38"/>
      <c r="L20" s="63"/>
      <c r="S20" s="38"/>
      <c r="T20" s="38"/>
      <c r="U20" s="38"/>
      <c r="V20" s="38"/>
      <c r="W20" s="38"/>
      <c r="X20" s="38"/>
      <c r="Y20" s="38"/>
      <c r="Z20" s="38"/>
      <c r="AA20" s="38"/>
      <c r="AB20" s="38"/>
      <c r="AC20" s="38"/>
      <c r="AD20" s="38"/>
      <c r="AE20" s="38"/>
      <c r="AZ20" s="288" t="s">
        <v>4792</v>
      </c>
      <c r="BA20" s="288" t="s">
        <v>4792</v>
      </c>
      <c r="BB20" s="288" t="s">
        <v>1</v>
      </c>
      <c r="BC20" s="288" t="s">
        <v>4793</v>
      </c>
      <c r="BD20" s="288" t="s">
        <v>86</v>
      </c>
    </row>
    <row r="21" s="2" customFormat="1" ht="18" customHeight="1">
      <c r="A21" s="38"/>
      <c r="B21" s="44"/>
      <c r="C21" s="38"/>
      <c r="D21" s="38"/>
      <c r="E21" s="141" t="s">
        <v>31</v>
      </c>
      <c r="F21" s="38"/>
      <c r="G21" s="38"/>
      <c r="H21" s="38"/>
      <c r="I21" s="150" t="s">
        <v>27</v>
      </c>
      <c r="J21" s="141" t="s">
        <v>1</v>
      </c>
      <c r="K21" s="38"/>
      <c r="L21" s="63"/>
      <c r="S21" s="38"/>
      <c r="T21" s="38"/>
      <c r="U21" s="38"/>
      <c r="V21" s="38"/>
      <c r="W21" s="38"/>
      <c r="X21" s="38"/>
      <c r="Y21" s="38"/>
      <c r="Z21" s="38"/>
      <c r="AA21" s="38"/>
      <c r="AB21" s="38"/>
      <c r="AC21" s="38"/>
      <c r="AD21" s="38"/>
      <c r="AE21" s="38"/>
      <c r="AZ21" s="288" t="s">
        <v>4794</v>
      </c>
      <c r="BA21" s="288" t="s">
        <v>4794</v>
      </c>
      <c r="BB21" s="288" t="s">
        <v>1</v>
      </c>
      <c r="BC21" s="288" t="s">
        <v>4787</v>
      </c>
      <c r="BD21" s="288" t="s">
        <v>86</v>
      </c>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c r="AZ22" s="288" t="s">
        <v>4795</v>
      </c>
      <c r="BA22" s="288" t="s">
        <v>4795</v>
      </c>
      <c r="BB22" s="288" t="s">
        <v>1</v>
      </c>
      <c r="BC22" s="288" t="s">
        <v>4789</v>
      </c>
      <c r="BD22" s="288" t="s">
        <v>86</v>
      </c>
    </row>
    <row r="23" s="2" customFormat="1" ht="12" customHeight="1">
      <c r="A23" s="38"/>
      <c r="B23" s="44"/>
      <c r="C23" s="38"/>
      <c r="D23" s="150" t="s">
        <v>33</v>
      </c>
      <c r="E23" s="38"/>
      <c r="F23" s="38"/>
      <c r="G23" s="38"/>
      <c r="H23" s="38"/>
      <c r="I23" s="150" t="s">
        <v>25</v>
      </c>
      <c r="J23" s="141" t="s">
        <v>1</v>
      </c>
      <c r="K23" s="38"/>
      <c r="L23" s="63"/>
      <c r="S23" s="38"/>
      <c r="T23" s="38"/>
      <c r="U23" s="38"/>
      <c r="V23" s="38"/>
      <c r="W23" s="38"/>
      <c r="X23" s="38"/>
      <c r="Y23" s="38"/>
      <c r="Z23" s="38"/>
      <c r="AA23" s="38"/>
      <c r="AB23" s="38"/>
      <c r="AC23" s="38"/>
      <c r="AD23" s="38"/>
      <c r="AE23" s="38"/>
      <c r="AZ23" s="288" t="s">
        <v>4796</v>
      </c>
      <c r="BA23" s="288" t="s">
        <v>4796</v>
      </c>
      <c r="BB23" s="288" t="s">
        <v>1</v>
      </c>
      <c r="BC23" s="288" t="s">
        <v>8</v>
      </c>
      <c r="BD23" s="288" t="s">
        <v>86</v>
      </c>
    </row>
    <row r="24" s="2" customFormat="1" ht="18" customHeight="1">
      <c r="A24" s="38"/>
      <c r="B24" s="44"/>
      <c r="C24" s="38"/>
      <c r="D24" s="38"/>
      <c r="E24" s="141" t="s">
        <v>3753</v>
      </c>
      <c r="F24" s="38"/>
      <c r="G24" s="38"/>
      <c r="H24" s="38"/>
      <c r="I24" s="150" t="s">
        <v>27</v>
      </c>
      <c r="J24" s="141" t="s">
        <v>1</v>
      </c>
      <c r="K24" s="38"/>
      <c r="L24" s="63"/>
      <c r="S24" s="38"/>
      <c r="T24" s="38"/>
      <c r="U24" s="38"/>
      <c r="V24" s="38"/>
      <c r="W24" s="38"/>
      <c r="X24" s="38"/>
      <c r="Y24" s="38"/>
      <c r="Z24" s="38"/>
      <c r="AA24" s="38"/>
      <c r="AB24" s="38"/>
      <c r="AC24" s="38"/>
      <c r="AD24" s="38"/>
      <c r="AE24" s="38"/>
      <c r="AZ24" s="288" t="s">
        <v>4797</v>
      </c>
      <c r="BA24" s="288" t="s">
        <v>4797</v>
      </c>
      <c r="BB24" s="288" t="s">
        <v>1</v>
      </c>
      <c r="BC24" s="288" t="s">
        <v>744</v>
      </c>
      <c r="BD24" s="288" t="s">
        <v>86</v>
      </c>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c r="AZ25" s="288" t="s">
        <v>4798</v>
      </c>
      <c r="BA25" s="288" t="s">
        <v>4798</v>
      </c>
      <c r="BB25" s="288" t="s">
        <v>1</v>
      </c>
      <c r="BC25" s="288" t="s">
        <v>4787</v>
      </c>
      <c r="BD25" s="288" t="s">
        <v>86</v>
      </c>
    </row>
    <row r="26" s="2" customFormat="1" ht="12" customHeight="1">
      <c r="A26" s="38"/>
      <c r="B26" s="44"/>
      <c r="C26" s="38"/>
      <c r="D26" s="150" t="s">
        <v>35</v>
      </c>
      <c r="E26" s="38"/>
      <c r="F26" s="38"/>
      <c r="G26" s="38"/>
      <c r="H26" s="38"/>
      <c r="I26" s="38"/>
      <c r="J26" s="38"/>
      <c r="K26" s="38"/>
      <c r="L26" s="63"/>
      <c r="S26" s="38"/>
      <c r="T26" s="38"/>
      <c r="U26" s="38"/>
      <c r="V26" s="38"/>
      <c r="W26" s="38"/>
      <c r="X26" s="38"/>
      <c r="Y26" s="38"/>
      <c r="Z26" s="38"/>
      <c r="AA26" s="38"/>
      <c r="AB26" s="38"/>
      <c r="AC26" s="38"/>
      <c r="AD26" s="38"/>
      <c r="AE26" s="38"/>
      <c r="AZ26" s="288" t="s">
        <v>4799</v>
      </c>
      <c r="BA26" s="288" t="s">
        <v>4799</v>
      </c>
      <c r="BB26" s="288" t="s">
        <v>1</v>
      </c>
      <c r="BC26" s="288" t="s">
        <v>4789</v>
      </c>
      <c r="BD26" s="288" t="s">
        <v>86</v>
      </c>
    </row>
    <row r="27" s="8" customFormat="1" ht="16.5" customHeight="1">
      <c r="A27" s="154"/>
      <c r="B27" s="155"/>
      <c r="C27" s="154"/>
      <c r="D27" s="154"/>
      <c r="E27" s="156" t="s">
        <v>1</v>
      </c>
      <c r="F27" s="156"/>
      <c r="G27" s="156"/>
      <c r="H27" s="156"/>
      <c r="I27" s="154"/>
      <c r="J27" s="154"/>
      <c r="K27" s="154"/>
      <c r="L27" s="157"/>
      <c r="S27" s="154"/>
      <c r="T27" s="154"/>
      <c r="U27" s="154"/>
      <c r="V27" s="154"/>
      <c r="W27" s="154"/>
      <c r="X27" s="154"/>
      <c r="Y27" s="154"/>
      <c r="Z27" s="154"/>
      <c r="AA27" s="154"/>
      <c r="AB27" s="154"/>
      <c r="AC27" s="154"/>
      <c r="AD27" s="154"/>
      <c r="AE27" s="154"/>
      <c r="AZ27" s="303" t="s">
        <v>4800</v>
      </c>
      <c r="BA27" s="303" t="s">
        <v>4800</v>
      </c>
      <c r="BB27" s="303" t="s">
        <v>1</v>
      </c>
      <c r="BC27" s="303" t="s">
        <v>8</v>
      </c>
      <c r="BD27" s="303" t="s">
        <v>86</v>
      </c>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c r="AZ28" s="288" t="s">
        <v>4801</v>
      </c>
      <c r="BA28" s="288" t="s">
        <v>4801</v>
      </c>
      <c r="BB28" s="288" t="s">
        <v>1</v>
      </c>
      <c r="BC28" s="288" t="s">
        <v>744</v>
      </c>
      <c r="BD28" s="288" t="s">
        <v>86</v>
      </c>
    </row>
    <row r="29" s="2" customFormat="1" ht="6.96" customHeight="1">
      <c r="A29" s="38"/>
      <c r="B29" s="44"/>
      <c r="C29" s="38"/>
      <c r="D29" s="158"/>
      <c r="E29" s="158"/>
      <c r="F29" s="158"/>
      <c r="G29" s="158"/>
      <c r="H29" s="158"/>
      <c r="I29" s="158"/>
      <c r="J29" s="158"/>
      <c r="K29" s="158"/>
      <c r="L29" s="63"/>
      <c r="S29" s="38"/>
      <c r="T29" s="38"/>
      <c r="U29" s="38"/>
      <c r="V29" s="38"/>
      <c r="W29" s="38"/>
      <c r="X29" s="38"/>
      <c r="Y29" s="38"/>
      <c r="Z29" s="38"/>
      <c r="AA29" s="38"/>
      <c r="AB29" s="38"/>
      <c r="AC29" s="38"/>
      <c r="AD29" s="38"/>
      <c r="AE29" s="38"/>
      <c r="AZ29" s="288" t="s">
        <v>4802</v>
      </c>
      <c r="BA29" s="288" t="s">
        <v>4802</v>
      </c>
      <c r="BB29" s="288" t="s">
        <v>1</v>
      </c>
      <c r="BC29" s="288" t="s">
        <v>4787</v>
      </c>
      <c r="BD29" s="288" t="s">
        <v>86</v>
      </c>
    </row>
    <row r="30" s="2" customFormat="1" ht="25.44" customHeight="1">
      <c r="A30" s="38"/>
      <c r="B30" s="44"/>
      <c r="C30" s="38"/>
      <c r="D30" s="159" t="s">
        <v>36</v>
      </c>
      <c r="E30" s="38"/>
      <c r="F30" s="38"/>
      <c r="G30" s="38"/>
      <c r="H30" s="38"/>
      <c r="I30" s="38"/>
      <c r="J30" s="160">
        <f>ROUND(J121, 2)</f>
        <v>0</v>
      </c>
      <c r="K30" s="38"/>
      <c r="L30" s="63"/>
      <c r="S30" s="38"/>
      <c r="T30" s="38"/>
      <c r="U30" s="38"/>
      <c r="V30" s="38"/>
      <c r="W30" s="38"/>
      <c r="X30" s="38"/>
      <c r="Y30" s="38"/>
      <c r="Z30" s="38"/>
      <c r="AA30" s="38"/>
      <c r="AB30" s="38"/>
      <c r="AC30" s="38"/>
      <c r="AD30" s="38"/>
      <c r="AE30" s="38"/>
      <c r="AZ30" s="288" t="s">
        <v>4803</v>
      </c>
      <c r="BA30" s="288" t="s">
        <v>4803</v>
      </c>
      <c r="BB30" s="288" t="s">
        <v>1</v>
      </c>
      <c r="BC30" s="288" t="s">
        <v>4789</v>
      </c>
      <c r="BD30" s="288" t="s">
        <v>86</v>
      </c>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c r="AZ31" s="288" t="s">
        <v>4804</v>
      </c>
      <c r="BA31" s="288" t="s">
        <v>4804</v>
      </c>
      <c r="BB31" s="288" t="s">
        <v>1</v>
      </c>
      <c r="BC31" s="288" t="s">
        <v>8</v>
      </c>
      <c r="BD31" s="288" t="s">
        <v>86</v>
      </c>
    </row>
    <row r="32" s="2" customFormat="1" ht="14.4" customHeight="1">
      <c r="A32" s="38"/>
      <c r="B32" s="44"/>
      <c r="C32" s="38"/>
      <c r="D32" s="38"/>
      <c r="E32" s="38"/>
      <c r="F32" s="161" t="s">
        <v>38</v>
      </c>
      <c r="G32" s="38"/>
      <c r="H32" s="38"/>
      <c r="I32" s="161" t="s">
        <v>37</v>
      </c>
      <c r="J32" s="161" t="s">
        <v>39</v>
      </c>
      <c r="K32" s="38"/>
      <c r="L32" s="63"/>
      <c r="S32" s="38"/>
      <c r="T32" s="38"/>
      <c r="U32" s="38"/>
      <c r="V32" s="38"/>
      <c r="W32" s="38"/>
      <c r="X32" s="38"/>
      <c r="Y32" s="38"/>
      <c r="Z32" s="38"/>
      <c r="AA32" s="38"/>
      <c r="AB32" s="38"/>
      <c r="AC32" s="38"/>
      <c r="AD32" s="38"/>
      <c r="AE32" s="38"/>
      <c r="AZ32" s="288" t="s">
        <v>4805</v>
      </c>
      <c r="BA32" s="288" t="s">
        <v>4805</v>
      </c>
      <c r="BB32" s="288" t="s">
        <v>1</v>
      </c>
      <c r="BC32" s="288" t="s">
        <v>744</v>
      </c>
      <c r="BD32" s="288" t="s">
        <v>86</v>
      </c>
    </row>
    <row r="33" s="2" customFormat="1" ht="14.4" customHeight="1">
      <c r="A33" s="38"/>
      <c r="B33" s="44"/>
      <c r="C33" s="38"/>
      <c r="D33" s="162" t="s">
        <v>40</v>
      </c>
      <c r="E33" s="150" t="s">
        <v>41</v>
      </c>
      <c r="F33" s="163">
        <f>ROUND((SUM(BE121:BE352)),  2)</f>
        <v>0</v>
      </c>
      <c r="G33" s="38"/>
      <c r="H33" s="38"/>
      <c r="I33" s="164">
        <v>0.20999999999999999</v>
      </c>
      <c r="J33" s="163">
        <f>ROUND(((SUM(BE121:BE352))*I33),  2)</f>
        <v>0</v>
      </c>
      <c r="K33" s="38"/>
      <c r="L33" s="63"/>
      <c r="S33" s="38"/>
      <c r="T33" s="38"/>
      <c r="U33" s="38"/>
      <c r="V33" s="38"/>
      <c r="W33" s="38"/>
      <c r="X33" s="38"/>
      <c r="Y33" s="38"/>
      <c r="Z33" s="38"/>
      <c r="AA33" s="38"/>
      <c r="AB33" s="38"/>
      <c r="AC33" s="38"/>
      <c r="AD33" s="38"/>
      <c r="AE33" s="38"/>
      <c r="AZ33" s="288" t="s">
        <v>4806</v>
      </c>
      <c r="BA33" s="288" t="s">
        <v>4806</v>
      </c>
      <c r="BB33" s="288" t="s">
        <v>1</v>
      </c>
      <c r="BC33" s="288" t="s">
        <v>4807</v>
      </c>
      <c r="BD33" s="288" t="s">
        <v>86</v>
      </c>
    </row>
    <row r="34" s="2" customFormat="1" ht="14.4" customHeight="1">
      <c r="A34" s="38"/>
      <c r="B34" s="44"/>
      <c r="C34" s="38"/>
      <c r="D34" s="38"/>
      <c r="E34" s="150" t="s">
        <v>42</v>
      </c>
      <c r="F34" s="163">
        <f>ROUND((SUM(BF121:BF352)),  2)</f>
        <v>0</v>
      </c>
      <c r="G34" s="38"/>
      <c r="H34" s="38"/>
      <c r="I34" s="164">
        <v>0.12</v>
      </c>
      <c r="J34" s="163">
        <f>ROUND(((SUM(BF121:BF352))*I34),  2)</f>
        <v>0</v>
      </c>
      <c r="K34" s="38"/>
      <c r="L34" s="63"/>
      <c r="S34" s="38"/>
      <c r="T34" s="38"/>
      <c r="U34" s="38"/>
      <c r="V34" s="38"/>
      <c r="W34" s="38"/>
      <c r="X34" s="38"/>
      <c r="Y34" s="38"/>
      <c r="Z34" s="38"/>
      <c r="AA34" s="38"/>
      <c r="AB34" s="38"/>
      <c r="AC34" s="38"/>
      <c r="AD34" s="38"/>
      <c r="AE34" s="38"/>
      <c r="AZ34" s="288" t="s">
        <v>4808</v>
      </c>
      <c r="BA34" s="288" t="s">
        <v>4808</v>
      </c>
      <c r="BB34" s="288" t="s">
        <v>1</v>
      </c>
      <c r="BC34" s="288" t="s">
        <v>4809</v>
      </c>
      <c r="BD34" s="288" t="s">
        <v>86</v>
      </c>
    </row>
    <row r="35" hidden="1" s="2" customFormat="1" ht="14.4" customHeight="1">
      <c r="A35" s="38"/>
      <c r="B35" s="44"/>
      <c r="C35" s="38"/>
      <c r="D35" s="38"/>
      <c r="E35" s="150" t="s">
        <v>43</v>
      </c>
      <c r="F35" s="163">
        <f>ROUND((SUM(BG121:BG352)),  2)</f>
        <v>0</v>
      </c>
      <c r="G35" s="38"/>
      <c r="H35" s="38"/>
      <c r="I35" s="164">
        <v>0.20999999999999999</v>
      </c>
      <c r="J35" s="163">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50" t="s">
        <v>44</v>
      </c>
      <c r="F36" s="163">
        <f>ROUND((SUM(BH121:BH352)),  2)</f>
        <v>0</v>
      </c>
      <c r="G36" s="38"/>
      <c r="H36" s="38"/>
      <c r="I36" s="164">
        <v>0.12</v>
      </c>
      <c r="J36" s="163">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45</v>
      </c>
      <c r="F37" s="163">
        <f>ROUND((SUM(BI121:BI352)),  2)</f>
        <v>0</v>
      </c>
      <c r="G37" s="38"/>
      <c r="H37" s="38"/>
      <c r="I37" s="164">
        <v>0</v>
      </c>
      <c r="J37" s="163">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65"/>
      <c r="D39" s="166" t="s">
        <v>46</v>
      </c>
      <c r="E39" s="167"/>
      <c r="F39" s="167"/>
      <c r="G39" s="168" t="s">
        <v>47</v>
      </c>
      <c r="H39" s="169" t="s">
        <v>48</v>
      </c>
      <c r="I39" s="167"/>
      <c r="J39" s="170">
        <f>SUM(J30:J37)</f>
        <v>0</v>
      </c>
      <c r="K39" s="171"/>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223</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303 - SPLAŠKOVÁ KANALIZACE</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Frýdek-Místek</v>
      </c>
      <c r="G89" s="40"/>
      <c r="H89" s="40"/>
      <c r="I89" s="32" t="s">
        <v>22</v>
      </c>
      <c r="J89" s="79" t="str">
        <f>IF(J12="","",J12)</f>
        <v>12. 5. 2025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5.15" customHeight="1">
      <c r="A91" s="38"/>
      <c r="B91" s="39"/>
      <c r="C91" s="32" t="s">
        <v>24</v>
      </c>
      <c r="D91" s="40"/>
      <c r="E91" s="40"/>
      <c r="F91" s="27" t="str">
        <f>E15</f>
        <v>Statutární město Frýdek-Místek</v>
      </c>
      <c r="G91" s="40"/>
      <c r="H91" s="40"/>
      <c r="I91" s="32" t="s">
        <v>30</v>
      </c>
      <c r="J91" s="36" t="str">
        <f>E21</f>
        <v>DOPRAPLAN s.r.o.</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Ing. Tomáš Janošec</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84" t="s">
        <v>226</v>
      </c>
      <c r="D94" s="185"/>
      <c r="E94" s="185"/>
      <c r="F94" s="185"/>
      <c r="G94" s="185"/>
      <c r="H94" s="185"/>
      <c r="I94" s="185"/>
      <c r="J94" s="186" t="s">
        <v>227</v>
      </c>
      <c r="K94" s="185"/>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87" t="s">
        <v>228</v>
      </c>
      <c r="D96" s="40"/>
      <c r="E96" s="40"/>
      <c r="F96" s="40"/>
      <c r="G96" s="40"/>
      <c r="H96" s="40"/>
      <c r="I96" s="40"/>
      <c r="J96" s="110">
        <f>J121</f>
        <v>0</v>
      </c>
      <c r="K96" s="40"/>
      <c r="L96" s="63"/>
      <c r="S96" s="38"/>
      <c r="T96" s="38"/>
      <c r="U96" s="38"/>
      <c r="V96" s="38"/>
      <c r="W96" s="38"/>
      <c r="X96" s="38"/>
      <c r="Y96" s="38"/>
      <c r="Z96" s="38"/>
      <c r="AA96" s="38"/>
      <c r="AB96" s="38"/>
      <c r="AC96" s="38"/>
      <c r="AD96" s="38"/>
      <c r="AE96" s="38"/>
      <c r="AU96" s="17" t="s">
        <v>229</v>
      </c>
    </row>
    <row r="97" s="9" customFormat="1" ht="24.96" customHeight="1">
      <c r="A97" s="9"/>
      <c r="B97" s="188"/>
      <c r="C97" s="189"/>
      <c r="D97" s="190" t="s">
        <v>1184</v>
      </c>
      <c r="E97" s="191"/>
      <c r="F97" s="191"/>
      <c r="G97" s="191"/>
      <c r="H97" s="191"/>
      <c r="I97" s="191"/>
      <c r="J97" s="192">
        <f>J122</f>
        <v>0</v>
      </c>
      <c r="K97" s="189"/>
      <c r="L97" s="193"/>
      <c r="S97" s="9"/>
      <c r="T97" s="9"/>
      <c r="U97" s="9"/>
      <c r="V97" s="9"/>
      <c r="W97" s="9"/>
      <c r="X97" s="9"/>
      <c r="Y97" s="9"/>
      <c r="Z97" s="9"/>
      <c r="AA97" s="9"/>
      <c r="AB97" s="9"/>
      <c r="AC97" s="9"/>
      <c r="AD97" s="9"/>
      <c r="AE97" s="9"/>
    </row>
    <row r="98" s="9" customFormat="1" ht="24.96" customHeight="1">
      <c r="A98" s="9"/>
      <c r="B98" s="188"/>
      <c r="C98" s="189"/>
      <c r="D98" s="190" t="s">
        <v>1185</v>
      </c>
      <c r="E98" s="191"/>
      <c r="F98" s="191"/>
      <c r="G98" s="191"/>
      <c r="H98" s="191"/>
      <c r="I98" s="191"/>
      <c r="J98" s="192">
        <f>J248</f>
        <v>0</v>
      </c>
      <c r="K98" s="189"/>
      <c r="L98" s="193"/>
      <c r="S98" s="9"/>
      <c r="T98" s="9"/>
      <c r="U98" s="9"/>
      <c r="V98" s="9"/>
      <c r="W98" s="9"/>
      <c r="X98" s="9"/>
      <c r="Y98" s="9"/>
      <c r="Z98" s="9"/>
      <c r="AA98" s="9"/>
      <c r="AB98" s="9"/>
      <c r="AC98" s="9"/>
      <c r="AD98" s="9"/>
      <c r="AE98" s="9"/>
    </row>
    <row r="99" s="9" customFormat="1" ht="24.96" customHeight="1">
      <c r="A99" s="9"/>
      <c r="B99" s="188"/>
      <c r="C99" s="189"/>
      <c r="D99" s="190" t="s">
        <v>3805</v>
      </c>
      <c r="E99" s="191"/>
      <c r="F99" s="191"/>
      <c r="G99" s="191"/>
      <c r="H99" s="191"/>
      <c r="I99" s="191"/>
      <c r="J99" s="192">
        <f>J253</f>
        <v>0</v>
      </c>
      <c r="K99" s="189"/>
      <c r="L99" s="193"/>
      <c r="S99" s="9"/>
      <c r="T99" s="9"/>
      <c r="U99" s="9"/>
      <c r="V99" s="9"/>
      <c r="W99" s="9"/>
      <c r="X99" s="9"/>
      <c r="Y99" s="9"/>
      <c r="Z99" s="9"/>
      <c r="AA99" s="9"/>
      <c r="AB99" s="9"/>
      <c r="AC99" s="9"/>
      <c r="AD99" s="9"/>
      <c r="AE99" s="9"/>
    </row>
    <row r="100" s="9" customFormat="1" ht="24.96" customHeight="1">
      <c r="A100" s="9"/>
      <c r="B100" s="188"/>
      <c r="C100" s="189"/>
      <c r="D100" s="190" t="s">
        <v>3806</v>
      </c>
      <c r="E100" s="191"/>
      <c r="F100" s="191"/>
      <c r="G100" s="191"/>
      <c r="H100" s="191"/>
      <c r="I100" s="191"/>
      <c r="J100" s="192">
        <f>J259</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3808</v>
      </c>
      <c r="E101" s="191"/>
      <c r="F101" s="191"/>
      <c r="G101" s="191"/>
      <c r="H101" s="191"/>
      <c r="I101" s="191"/>
      <c r="J101" s="192">
        <f>J289</f>
        <v>0</v>
      </c>
      <c r="K101" s="189"/>
      <c r="L101" s="193"/>
      <c r="S101" s="9"/>
      <c r="T101" s="9"/>
      <c r="U101" s="9"/>
      <c r="V101" s="9"/>
      <c r="W101" s="9"/>
      <c r="X101" s="9"/>
      <c r="Y101" s="9"/>
      <c r="Z101" s="9"/>
      <c r="AA101" s="9"/>
      <c r="AB101" s="9"/>
      <c r="AC101" s="9"/>
      <c r="AD101" s="9"/>
      <c r="AE101" s="9"/>
    </row>
    <row r="102" s="2" customFormat="1" ht="21.84" customHeight="1">
      <c r="A102" s="38"/>
      <c r="B102" s="39"/>
      <c r="C102" s="40"/>
      <c r="D102" s="40"/>
      <c r="E102" s="40"/>
      <c r="F102" s="40"/>
      <c r="G102" s="40"/>
      <c r="H102" s="40"/>
      <c r="I102" s="40"/>
      <c r="J102" s="40"/>
      <c r="K102" s="40"/>
      <c r="L102" s="63"/>
      <c r="S102" s="38"/>
      <c r="T102" s="38"/>
      <c r="U102" s="38"/>
      <c r="V102" s="38"/>
      <c r="W102" s="38"/>
      <c r="X102" s="38"/>
      <c r="Y102" s="38"/>
      <c r="Z102" s="38"/>
      <c r="AA102" s="38"/>
      <c r="AB102" s="38"/>
      <c r="AC102" s="38"/>
      <c r="AD102" s="38"/>
      <c r="AE102" s="38"/>
    </row>
    <row r="103" s="2" customFormat="1" ht="6.96" customHeight="1">
      <c r="A103" s="38"/>
      <c r="B103" s="66"/>
      <c r="C103" s="67"/>
      <c r="D103" s="67"/>
      <c r="E103" s="67"/>
      <c r="F103" s="67"/>
      <c r="G103" s="67"/>
      <c r="H103" s="67"/>
      <c r="I103" s="67"/>
      <c r="J103" s="67"/>
      <c r="K103" s="67"/>
      <c r="L103" s="63"/>
      <c r="S103" s="38"/>
      <c r="T103" s="38"/>
      <c r="U103" s="38"/>
      <c r="V103" s="38"/>
      <c r="W103" s="38"/>
      <c r="X103" s="38"/>
      <c r="Y103" s="38"/>
      <c r="Z103" s="38"/>
      <c r="AA103" s="38"/>
      <c r="AB103" s="38"/>
      <c r="AC103" s="38"/>
      <c r="AD103" s="38"/>
      <c r="AE103" s="38"/>
    </row>
    <row r="107" s="2" customFormat="1" ht="6.96" customHeight="1">
      <c r="A107" s="38"/>
      <c r="B107" s="68"/>
      <c r="C107" s="69"/>
      <c r="D107" s="69"/>
      <c r="E107" s="69"/>
      <c r="F107" s="69"/>
      <c r="G107" s="69"/>
      <c r="H107" s="69"/>
      <c r="I107" s="69"/>
      <c r="J107" s="69"/>
      <c r="K107" s="69"/>
      <c r="L107" s="63"/>
      <c r="S107" s="38"/>
      <c r="T107" s="38"/>
      <c r="U107" s="38"/>
      <c r="V107" s="38"/>
      <c r="W107" s="38"/>
      <c r="X107" s="38"/>
      <c r="Y107" s="38"/>
      <c r="Z107" s="38"/>
      <c r="AA107" s="38"/>
      <c r="AB107" s="38"/>
      <c r="AC107" s="38"/>
      <c r="AD107" s="38"/>
      <c r="AE107" s="38"/>
    </row>
    <row r="108" s="2" customFormat="1" ht="24.96" customHeight="1">
      <c r="A108" s="38"/>
      <c r="B108" s="39"/>
      <c r="C108" s="23" t="s">
        <v>236</v>
      </c>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6.96" customHeight="1">
      <c r="A109" s="38"/>
      <c r="B109" s="39"/>
      <c r="C109" s="40"/>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12" customHeight="1">
      <c r="A110" s="38"/>
      <c r="B110" s="39"/>
      <c r="C110" s="32" t="s">
        <v>16</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26.25" customHeight="1">
      <c r="A111" s="38"/>
      <c r="B111" s="39"/>
      <c r="C111" s="40"/>
      <c r="D111" s="40"/>
      <c r="E111" s="183" t="str">
        <f>E7</f>
        <v>Vybudování komunikací a inženýrských sítí v lokalitě Berlín 2, Frýdek-Místek</v>
      </c>
      <c r="F111" s="32"/>
      <c r="G111" s="32"/>
      <c r="H111" s="32"/>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223</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6.5" customHeight="1">
      <c r="A113" s="38"/>
      <c r="B113" s="39"/>
      <c r="C113" s="40"/>
      <c r="D113" s="40"/>
      <c r="E113" s="76" t="str">
        <f>E9</f>
        <v>303 - SPLAŠKOVÁ KANALIZACE</v>
      </c>
      <c r="F113" s="40"/>
      <c r="G113" s="40"/>
      <c r="H113" s="40"/>
      <c r="I113" s="40"/>
      <c r="J113" s="40"/>
      <c r="K113" s="40"/>
      <c r="L113" s="63"/>
      <c r="S113" s="38"/>
      <c r="T113" s="38"/>
      <c r="U113" s="38"/>
      <c r="V113" s="38"/>
      <c r="W113" s="38"/>
      <c r="X113" s="38"/>
      <c r="Y113" s="38"/>
      <c r="Z113" s="38"/>
      <c r="AA113" s="38"/>
      <c r="AB113" s="38"/>
      <c r="AC113" s="38"/>
      <c r="AD113" s="38"/>
      <c r="AE113" s="38"/>
    </row>
    <row r="114" s="2" customFormat="1" ht="6.96" customHeight="1">
      <c r="A114" s="38"/>
      <c r="B114" s="39"/>
      <c r="C114" s="40"/>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20</v>
      </c>
      <c r="D115" s="40"/>
      <c r="E115" s="40"/>
      <c r="F115" s="27" t="str">
        <f>F12</f>
        <v>Frýdek-Místek</v>
      </c>
      <c r="G115" s="40"/>
      <c r="H115" s="40"/>
      <c r="I115" s="32" t="s">
        <v>22</v>
      </c>
      <c r="J115" s="79" t="str">
        <f>IF(J12="","",J12)</f>
        <v>12. 5. 2025</v>
      </c>
      <c r="K115" s="40"/>
      <c r="L115" s="63"/>
      <c r="S115" s="38"/>
      <c r="T115" s="38"/>
      <c r="U115" s="38"/>
      <c r="V115" s="38"/>
      <c r="W115" s="38"/>
      <c r="X115" s="38"/>
      <c r="Y115" s="38"/>
      <c r="Z115" s="38"/>
      <c r="AA115" s="38"/>
      <c r="AB115" s="38"/>
      <c r="AC115" s="38"/>
      <c r="AD115" s="38"/>
      <c r="AE115" s="38"/>
    </row>
    <row r="116" s="2" customFormat="1" ht="6.96" customHeight="1">
      <c r="A116" s="38"/>
      <c r="B116" s="39"/>
      <c r="C116" s="40"/>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5.15" customHeight="1">
      <c r="A117" s="38"/>
      <c r="B117" s="39"/>
      <c r="C117" s="32" t="s">
        <v>24</v>
      </c>
      <c r="D117" s="40"/>
      <c r="E117" s="40"/>
      <c r="F117" s="27" t="str">
        <f>E15</f>
        <v>Statutární město Frýdek-Místek</v>
      </c>
      <c r="G117" s="40"/>
      <c r="H117" s="40"/>
      <c r="I117" s="32" t="s">
        <v>30</v>
      </c>
      <c r="J117" s="36" t="str">
        <f>E21</f>
        <v>DOPRAPLAN s.r.o.</v>
      </c>
      <c r="K117" s="40"/>
      <c r="L117" s="63"/>
      <c r="S117" s="38"/>
      <c r="T117" s="38"/>
      <c r="U117" s="38"/>
      <c r="V117" s="38"/>
      <c r="W117" s="38"/>
      <c r="X117" s="38"/>
      <c r="Y117" s="38"/>
      <c r="Z117" s="38"/>
      <c r="AA117" s="38"/>
      <c r="AB117" s="38"/>
      <c r="AC117" s="38"/>
      <c r="AD117" s="38"/>
      <c r="AE117" s="38"/>
    </row>
    <row r="118" s="2" customFormat="1" ht="15.15" customHeight="1">
      <c r="A118" s="38"/>
      <c r="B118" s="39"/>
      <c r="C118" s="32" t="s">
        <v>28</v>
      </c>
      <c r="D118" s="40"/>
      <c r="E118" s="40"/>
      <c r="F118" s="27" t="str">
        <f>IF(E18="","",E18)</f>
        <v>Vyplň údaj</v>
      </c>
      <c r="G118" s="40"/>
      <c r="H118" s="40"/>
      <c r="I118" s="32" t="s">
        <v>33</v>
      </c>
      <c r="J118" s="36" t="str">
        <f>E24</f>
        <v>Ing. Tomáš Janošec</v>
      </c>
      <c r="K118" s="40"/>
      <c r="L118" s="63"/>
      <c r="S118" s="38"/>
      <c r="T118" s="38"/>
      <c r="U118" s="38"/>
      <c r="V118" s="38"/>
      <c r="W118" s="38"/>
      <c r="X118" s="38"/>
      <c r="Y118" s="38"/>
      <c r="Z118" s="38"/>
      <c r="AA118" s="38"/>
      <c r="AB118" s="38"/>
      <c r="AC118" s="38"/>
      <c r="AD118" s="38"/>
      <c r="AE118" s="38"/>
    </row>
    <row r="119" s="2" customFormat="1" ht="10.32"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10" customFormat="1" ht="29.28" customHeight="1">
      <c r="A120" s="194"/>
      <c r="B120" s="195"/>
      <c r="C120" s="196" t="s">
        <v>237</v>
      </c>
      <c r="D120" s="197" t="s">
        <v>61</v>
      </c>
      <c r="E120" s="197" t="s">
        <v>57</v>
      </c>
      <c r="F120" s="197" t="s">
        <v>58</v>
      </c>
      <c r="G120" s="197" t="s">
        <v>238</v>
      </c>
      <c r="H120" s="197" t="s">
        <v>239</v>
      </c>
      <c r="I120" s="197" t="s">
        <v>240</v>
      </c>
      <c r="J120" s="198" t="s">
        <v>227</v>
      </c>
      <c r="K120" s="199" t="s">
        <v>241</v>
      </c>
      <c r="L120" s="200"/>
      <c r="M120" s="100" t="s">
        <v>1</v>
      </c>
      <c r="N120" s="101" t="s">
        <v>40</v>
      </c>
      <c r="O120" s="101" t="s">
        <v>242</v>
      </c>
      <c r="P120" s="101" t="s">
        <v>243</v>
      </c>
      <c r="Q120" s="101" t="s">
        <v>244</v>
      </c>
      <c r="R120" s="101" t="s">
        <v>245</v>
      </c>
      <c r="S120" s="101" t="s">
        <v>246</v>
      </c>
      <c r="T120" s="102" t="s">
        <v>247</v>
      </c>
      <c r="U120" s="194"/>
      <c r="V120" s="194"/>
      <c r="W120" s="194"/>
      <c r="X120" s="194"/>
      <c r="Y120" s="194"/>
      <c r="Z120" s="194"/>
      <c r="AA120" s="194"/>
      <c r="AB120" s="194"/>
      <c r="AC120" s="194"/>
      <c r="AD120" s="194"/>
      <c r="AE120" s="194"/>
    </row>
    <row r="121" s="2" customFormat="1" ht="22.8" customHeight="1">
      <c r="A121" s="38"/>
      <c r="B121" s="39"/>
      <c r="C121" s="107" t="s">
        <v>248</v>
      </c>
      <c r="D121" s="40"/>
      <c r="E121" s="40"/>
      <c r="F121" s="40"/>
      <c r="G121" s="40"/>
      <c r="H121" s="40"/>
      <c r="I121" s="40"/>
      <c r="J121" s="201">
        <f>BK121</f>
        <v>0</v>
      </c>
      <c r="K121" s="40"/>
      <c r="L121" s="44"/>
      <c r="M121" s="103"/>
      <c r="N121" s="202"/>
      <c r="O121" s="104"/>
      <c r="P121" s="203">
        <f>P122+P248+P253+P259+P289</f>
        <v>0</v>
      </c>
      <c r="Q121" s="104"/>
      <c r="R121" s="203">
        <f>R122+R248+R253+R259+R289</f>
        <v>1871.83961335</v>
      </c>
      <c r="S121" s="104"/>
      <c r="T121" s="204">
        <f>T122+T248+T253+T259+T289</f>
        <v>0</v>
      </c>
      <c r="U121" s="38"/>
      <c r="V121" s="38"/>
      <c r="W121" s="38"/>
      <c r="X121" s="38"/>
      <c r="Y121" s="38"/>
      <c r="Z121" s="38"/>
      <c r="AA121" s="38"/>
      <c r="AB121" s="38"/>
      <c r="AC121" s="38"/>
      <c r="AD121" s="38"/>
      <c r="AE121" s="38"/>
      <c r="AT121" s="17" t="s">
        <v>75</v>
      </c>
      <c r="AU121" s="17" t="s">
        <v>229</v>
      </c>
      <c r="BK121" s="205">
        <f>BK122+BK248+BK253+BK259+BK289</f>
        <v>0</v>
      </c>
    </row>
    <row r="122" s="11" customFormat="1" ht="25.92" customHeight="1">
      <c r="A122" s="11"/>
      <c r="B122" s="206"/>
      <c r="C122" s="207"/>
      <c r="D122" s="208" t="s">
        <v>75</v>
      </c>
      <c r="E122" s="209" t="s">
        <v>84</v>
      </c>
      <c r="F122" s="209" t="s">
        <v>406</v>
      </c>
      <c r="G122" s="207"/>
      <c r="H122" s="207"/>
      <c r="I122" s="210"/>
      <c r="J122" s="211">
        <f>BK122</f>
        <v>0</v>
      </c>
      <c r="K122" s="207"/>
      <c r="L122" s="212"/>
      <c r="M122" s="213"/>
      <c r="N122" s="214"/>
      <c r="O122" s="214"/>
      <c r="P122" s="215">
        <f>SUM(P123:P247)</f>
        <v>0</v>
      </c>
      <c r="Q122" s="214"/>
      <c r="R122" s="215">
        <f>SUM(R123:R247)</f>
        <v>1513.6232</v>
      </c>
      <c r="S122" s="214"/>
      <c r="T122" s="216">
        <f>SUM(T123:T247)</f>
        <v>0</v>
      </c>
      <c r="U122" s="11"/>
      <c r="V122" s="11"/>
      <c r="W122" s="11"/>
      <c r="X122" s="11"/>
      <c r="Y122" s="11"/>
      <c r="Z122" s="11"/>
      <c r="AA122" s="11"/>
      <c r="AB122" s="11"/>
      <c r="AC122" s="11"/>
      <c r="AD122" s="11"/>
      <c r="AE122" s="11"/>
      <c r="AR122" s="217" t="s">
        <v>84</v>
      </c>
      <c r="AT122" s="218" t="s">
        <v>75</v>
      </c>
      <c r="AU122" s="218" t="s">
        <v>76</v>
      </c>
      <c r="AY122" s="217" t="s">
        <v>251</v>
      </c>
      <c r="BK122" s="219">
        <f>SUM(BK123:BK247)</f>
        <v>0</v>
      </c>
    </row>
    <row r="123" s="2" customFormat="1" ht="33" customHeight="1">
      <c r="A123" s="38"/>
      <c r="B123" s="39"/>
      <c r="C123" s="220" t="s">
        <v>84</v>
      </c>
      <c r="D123" s="220" t="s">
        <v>255</v>
      </c>
      <c r="E123" s="221" t="s">
        <v>4610</v>
      </c>
      <c r="F123" s="222" t="s">
        <v>4611</v>
      </c>
      <c r="G123" s="223" t="s">
        <v>3853</v>
      </c>
      <c r="H123" s="224">
        <v>186.19999999999999</v>
      </c>
      <c r="I123" s="225"/>
      <c r="J123" s="226">
        <f>ROUND(I123*H123,2)</f>
        <v>0</v>
      </c>
      <c r="K123" s="227"/>
      <c r="L123" s="44"/>
      <c r="M123" s="228" t="s">
        <v>1</v>
      </c>
      <c r="N123" s="229" t="s">
        <v>41</v>
      </c>
      <c r="O123" s="91"/>
      <c r="P123" s="230">
        <f>O123*H123</f>
        <v>0</v>
      </c>
      <c r="Q123" s="230">
        <v>0</v>
      </c>
      <c r="R123" s="230">
        <f>Q123*H123</f>
        <v>0</v>
      </c>
      <c r="S123" s="230">
        <v>0</v>
      </c>
      <c r="T123" s="231">
        <f>S123*H123</f>
        <v>0</v>
      </c>
      <c r="U123" s="38"/>
      <c r="V123" s="38"/>
      <c r="W123" s="38"/>
      <c r="X123" s="38"/>
      <c r="Y123" s="38"/>
      <c r="Z123" s="38"/>
      <c r="AA123" s="38"/>
      <c r="AB123" s="38"/>
      <c r="AC123" s="38"/>
      <c r="AD123" s="38"/>
      <c r="AE123" s="38"/>
      <c r="AR123" s="232" t="s">
        <v>254</v>
      </c>
      <c r="AT123" s="232" t="s">
        <v>255</v>
      </c>
      <c r="AU123" s="232" t="s">
        <v>84</v>
      </c>
      <c r="AY123" s="17" t="s">
        <v>251</v>
      </c>
      <c r="BE123" s="233">
        <f>IF(N123="základní",J123,0)</f>
        <v>0</v>
      </c>
      <c r="BF123" s="233">
        <f>IF(N123="snížená",J123,0)</f>
        <v>0</v>
      </c>
      <c r="BG123" s="233">
        <f>IF(N123="zákl. přenesená",J123,0)</f>
        <v>0</v>
      </c>
      <c r="BH123" s="233">
        <f>IF(N123="sníž. přenesená",J123,0)</f>
        <v>0</v>
      </c>
      <c r="BI123" s="233">
        <f>IF(N123="nulová",J123,0)</f>
        <v>0</v>
      </c>
      <c r="BJ123" s="17" t="s">
        <v>84</v>
      </c>
      <c r="BK123" s="233">
        <f>ROUND(I123*H123,2)</f>
        <v>0</v>
      </c>
      <c r="BL123" s="17" t="s">
        <v>254</v>
      </c>
      <c r="BM123" s="232" t="s">
        <v>4810</v>
      </c>
    </row>
    <row r="124" s="2" customFormat="1">
      <c r="A124" s="38"/>
      <c r="B124" s="39"/>
      <c r="C124" s="40"/>
      <c r="D124" s="234" t="s">
        <v>260</v>
      </c>
      <c r="E124" s="40"/>
      <c r="F124" s="235" t="s">
        <v>4613</v>
      </c>
      <c r="G124" s="40"/>
      <c r="H124" s="40"/>
      <c r="I124" s="236"/>
      <c r="J124" s="40"/>
      <c r="K124" s="40"/>
      <c r="L124" s="44"/>
      <c r="M124" s="237"/>
      <c r="N124" s="238"/>
      <c r="O124" s="91"/>
      <c r="P124" s="91"/>
      <c r="Q124" s="91"/>
      <c r="R124" s="91"/>
      <c r="S124" s="91"/>
      <c r="T124" s="92"/>
      <c r="U124" s="38"/>
      <c r="V124" s="38"/>
      <c r="W124" s="38"/>
      <c r="X124" s="38"/>
      <c r="Y124" s="38"/>
      <c r="Z124" s="38"/>
      <c r="AA124" s="38"/>
      <c r="AB124" s="38"/>
      <c r="AC124" s="38"/>
      <c r="AD124" s="38"/>
      <c r="AE124" s="38"/>
      <c r="AT124" s="17" t="s">
        <v>260</v>
      </c>
      <c r="AU124" s="17" t="s">
        <v>84</v>
      </c>
    </row>
    <row r="125" s="2" customFormat="1">
      <c r="A125" s="38"/>
      <c r="B125" s="39"/>
      <c r="C125" s="40"/>
      <c r="D125" s="240" t="s">
        <v>274</v>
      </c>
      <c r="E125" s="40"/>
      <c r="F125" s="241" t="s">
        <v>4614</v>
      </c>
      <c r="G125" s="40"/>
      <c r="H125" s="40"/>
      <c r="I125" s="236"/>
      <c r="J125" s="40"/>
      <c r="K125" s="40"/>
      <c r="L125" s="44"/>
      <c r="M125" s="237"/>
      <c r="N125" s="238"/>
      <c r="O125" s="91"/>
      <c r="P125" s="91"/>
      <c r="Q125" s="91"/>
      <c r="R125" s="91"/>
      <c r="S125" s="91"/>
      <c r="T125" s="92"/>
      <c r="U125" s="38"/>
      <c r="V125" s="38"/>
      <c r="W125" s="38"/>
      <c r="X125" s="38"/>
      <c r="Y125" s="38"/>
      <c r="Z125" s="38"/>
      <c r="AA125" s="38"/>
      <c r="AB125" s="38"/>
      <c r="AC125" s="38"/>
      <c r="AD125" s="38"/>
      <c r="AE125" s="38"/>
      <c r="AT125" s="17" t="s">
        <v>274</v>
      </c>
      <c r="AU125" s="17" t="s">
        <v>84</v>
      </c>
    </row>
    <row r="126" s="13" customFormat="1">
      <c r="A126" s="13"/>
      <c r="B126" s="253"/>
      <c r="C126" s="254"/>
      <c r="D126" s="234" t="s">
        <v>276</v>
      </c>
      <c r="E126" s="255" t="s">
        <v>1</v>
      </c>
      <c r="F126" s="256" t="s">
        <v>4141</v>
      </c>
      <c r="G126" s="254"/>
      <c r="H126" s="255" t="s">
        <v>1</v>
      </c>
      <c r="I126" s="257"/>
      <c r="J126" s="254"/>
      <c r="K126" s="254"/>
      <c r="L126" s="258"/>
      <c r="M126" s="259"/>
      <c r="N126" s="260"/>
      <c r="O126" s="260"/>
      <c r="P126" s="260"/>
      <c r="Q126" s="260"/>
      <c r="R126" s="260"/>
      <c r="S126" s="260"/>
      <c r="T126" s="261"/>
      <c r="U126" s="13"/>
      <c r="V126" s="13"/>
      <c r="W126" s="13"/>
      <c r="X126" s="13"/>
      <c r="Y126" s="13"/>
      <c r="Z126" s="13"/>
      <c r="AA126" s="13"/>
      <c r="AB126" s="13"/>
      <c r="AC126" s="13"/>
      <c r="AD126" s="13"/>
      <c r="AE126" s="13"/>
      <c r="AT126" s="262" t="s">
        <v>276</v>
      </c>
      <c r="AU126" s="262" t="s">
        <v>84</v>
      </c>
      <c r="AV126" s="13" t="s">
        <v>84</v>
      </c>
      <c r="AW126" s="13" t="s">
        <v>32</v>
      </c>
      <c r="AX126" s="13" t="s">
        <v>76</v>
      </c>
      <c r="AY126" s="262" t="s">
        <v>251</v>
      </c>
    </row>
    <row r="127" s="12" customFormat="1">
      <c r="A127" s="12"/>
      <c r="B127" s="242"/>
      <c r="C127" s="243"/>
      <c r="D127" s="234" t="s">
        <v>276</v>
      </c>
      <c r="E127" s="244" t="s">
        <v>3817</v>
      </c>
      <c r="F127" s="245" t="s">
        <v>4811</v>
      </c>
      <c r="G127" s="243"/>
      <c r="H127" s="246">
        <v>186.19999999999999</v>
      </c>
      <c r="I127" s="247"/>
      <c r="J127" s="243"/>
      <c r="K127" s="243"/>
      <c r="L127" s="248"/>
      <c r="M127" s="249"/>
      <c r="N127" s="250"/>
      <c r="O127" s="250"/>
      <c r="P127" s="250"/>
      <c r="Q127" s="250"/>
      <c r="R127" s="250"/>
      <c r="S127" s="250"/>
      <c r="T127" s="251"/>
      <c r="U127" s="12"/>
      <c r="V127" s="12"/>
      <c r="W127" s="12"/>
      <c r="X127" s="12"/>
      <c r="Y127" s="12"/>
      <c r="Z127" s="12"/>
      <c r="AA127" s="12"/>
      <c r="AB127" s="12"/>
      <c r="AC127" s="12"/>
      <c r="AD127" s="12"/>
      <c r="AE127" s="12"/>
      <c r="AT127" s="252" t="s">
        <v>276</v>
      </c>
      <c r="AU127" s="252" t="s">
        <v>84</v>
      </c>
      <c r="AV127" s="12" t="s">
        <v>86</v>
      </c>
      <c r="AW127" s="12" t="s">
        <v>32</v>
      </c>
      <c r="AX127" s="12" t="s">
        <v>84</v>
      </c>
      <c r="AY127" s="252" t="s">
        <v>251</v>
      </c>
    </row>
    <row r="128" s="2" customFormat="1" ht="33" customHeight="1">
      <c r="A128" s="38"/>
      <c r="B128" s="39"/>
      <c r="C128" s="220" t="s">
        <v>86</v>
      </c>
      <c r="D128" s="220" t="s">
        <v>255</v>
      </c>
      <c r="E128" s="221" t="s">
        <v>4623</v>
      </c>
      <c r="F128" s="222" t="s">
        <v>4624</v>
      </c>
      <c r="G128" s="223" t="s">
        <v>3853</v>
      </c>
      <c r="H128" s="224">
        <v>1640.52</v>
      </c>
      <c r="I128" s="225"/>
      <c r="J128" s="226">
        <f>ROUND(I128*H128,2)</f>
        <v>0</v>
      </c>
      <c r="K128" s="227"/>
      <c r="L128" s="44"/>
      <c r="M128" s="228" t="s">
        <v>1</v>
      </c>
      <c r="N128" s="229" t="s">
        <v>41</v>
      </c>
      <c r="O128" s="91"/>
      <c r="P128" s="230">
        <f>O128*H128</f>
        <v>0</v>
      </c>
      <c r="Q128" s="230">
        <v>0</v>
      </c>
      <c r="R128" s="230">
        <f>Q128*H128</f>
        <v>0</v>
      </c>
      <c r="S128" s="230">
        <v>0</v>
      </c>
      <c r="T128" s="231">
        <f>S128*H128</f>
        <v>0</v>
      </c>
      <c r="U128" s="38"/>
      <c r="V128" s="38"/>
      <c r="W128" s="38"/>
      <c r="X128" s="38"/>
      <c r="Y128" s="38"/>
      <c r="Z128" s="38"/>
      <c r="AA128" s="38"/>
      <c r="AB128" s="38"/>
      <c r="AC128" s="38"/>
      <c r="AD128" s="38"/>
      <c r="AE128" s="38"/>
      <c r="AR128" s="232" t="s">
        <v>254</v>
      </c>
      <c r="AT128" s="232" t="s">
        <v>255</v>
      </c>
      <c r="AU128" s="232" t="s">
        <v>84</v>
      </c>
      <c r="AY128" s="17" t="s">
        <v>251</v>
      </c>
      <c r="BE128" s="233">
        <f>IF(N128="základní",J128,0)</f>
        <v>0</v>
      </c>
      <c r="BF128" s="233">
        <f>IF(N128="snížená",J128,0)</f>
        <v>0</v>
      </c>
      <c r="BG128" s="233">
        <f>IF(N128="zákl. přenesená",J128,0)</f>
        <v>0</v>
      </c>
      <c r="BH128" s="233">
        <f>IF(N128="sníž. přenesená",J128,0)</f>
        <v>0</v>
      </c>
      <c r="BI128" s="233">
        <f>IF(N128="nulová",J128,0)</f>
        <v>0</v>
      </c>
      <c r="BJ128" s="17" t="s">
        <v>84</v>
      </c>
      <c r="BK128" s="233">
        <f>ROUND(I128*H128,2)</f>
        <v>0</v>
      </c>
      <c r="BL128" s="17" t="s">
        <v>254</v>
      </c>
      <c r="BM128" s="232" t="s">
        <v>4812</v>
      </c>
    </row>
    <row r="129" s="2" customFormat="1">
      <c r="A129" s="38"/>
      <c r="B129" s="39"/>
      <c r="C129" s="40"/>
      <c r="D129" s="234" t="s">
        <v>260</v>
      </c>
      <c r="E129" s="40"/>
      <c r="F129" s="235" t="s">
        <v>4626</v>
      </c>
      <c r="G129" s="40"/>
      <c r="H129" s="40"/>
      <c r="I129" s="236"/>
      <c r="J129" s="40"/>
      <c r="K129" s="40"/>
      <c r="L129" s="44"/>
      <c r="M129" s="237"/>
      <c r="N129" s="238"/>
      <c r="O129" s="91"/>
      <c r="P129" s="91"/>
      <c r="Q129" s="91"/>
      <c r="R129" s="91"/>
      <c r="S129" s="91"/>
      <c r="T129" s="92"/>
      <c r="U129" s="38"/>
      <c r="V129" s="38"/>
      <c r="W129" s="38"/>
      <c r="X129" s="38"/>
      <c r="Y129" s="38"/>
      <c r="Z129" s="38"/>
      <c r="AA129" s="38"/>
      <c r="AB129" s="38"/>
      <c r="AC129" s="38"/>
      <c r="AD129" s="38"/>
      <c r="AE129" s="38"/>
      <c r="AT129" s="17" t="s">
        <v>260</v>
      </c>
      <c r="AU129" s="17" t="s">
        <v>84</v>
      </c>
    </row>
    <row r="130" s="2" customFormat="1">
      <c r="A130" s="38"/>
      <c r="B130" s="39"/>
      <c r="C130" s="40"/>
      <c r="D130" s="240" t="s">
        <v>274</v>
      </c>
      <c r="E130" s="40"/>
      <c r="F130" s="241" t="s">
        <v>4627</v>
      </c>
      <c r="G130" s="40"/>
      <c r="H130" s="40"/>
      <c r="I130" s="236"/>
      <c r="J130" s="40"/>
      <c r="K130" s="40"/>
      <c r="L130" s="44"/>
      <c r="M130" s="237"/>
      <c r="N130" s="238"/>
      <c r="O130" s="91"/>
      <c r="P130" s="91"/>
      <c r="Q130" s="91"/>
      <c r="R130" s="91"/>
      <c r="S130" s="91"/>
      <c r="T130" s="92"/>
      <c r="U130" s="38"/>
      <c r="V130" s="38"/>
      <c r="W130" s="38"/>
      <c r="X130" s="38"/>
      <c r="Y130" s="38"/>
      <c r="Z130" s="38"/>
      <c r="AA130" s="38"/>
      <c r="AB130" s="38"/>
      <c r="AC130" s="38"/>
      <c r="AD130" s="38"/>
      <c r="AE130" s="38"/>
      <c r="AT130" s="17" t="s">
        <v>274</v>
      </c>
      <c r="AU130" s="17" t="s">
        <v>84</v>
      </c>
    </row>
    <row r="131" s="13" customFormat="1">
      <c r="A131" s="13"/>
      <c r="B131" s="253"/>
      <c r="C131" s="254"/>
      <c r="D131" s="234" t="s">
        <v>276</v>
      </c>
      <c r="E131" s="255" t="s">
        <v>1</v>
      </c>
      <c r="F131" s="256" t="s">
        <v>3878</v>
      </c>
      <c r="G131" s="254"/>
      <c r="H131" s="255" t="s">
        <v>1</v>
      </c>
      <c r="I131" s="257"/>
      <c r="J131" s="254"/>
      <c r="K131" s="254"/>
      <c r="L131" s="258"/>
      <c r="M131" s="259"/>
      <c r="N131" s="260"/>
      <c r="O131" s="260"/>
      <c r="P131" s="260"/>
      <c r="Q131" s="260"/>
      <c r="R131" s="260"/>
      <c r="S131" s="260"/>
      <c r="T131" s="261"/>
      <c r="U131" s="13"/>
      <c r="V131" s="13"/>
      <c r="W131" s="13"/>
      <c r="X131" s="13"/>
      <c r="Y131" s="13"/>
      <c r="Z131" s="13"/>
      <c r="AA131" s="13"/>
      <c r="AB131" s="13"/>
      <c r="AC131" s="13"/>
      <c r="AD131" s="13"/>
      <c r="AE131" s="13"/>
      <c r="AT131" s="262" t="s">
        <v>276</v>
      </c>
      <c r="AU131" s="262" t="s">
        <v>84</v>
      </c>
      <c r="AV131" s="13" t="s">
        <v>84</v>
      </c>
      <c r="AW131" s="13" t="s">
        <v>32</v>
      </c>
      <c r="AX131" s="13" t="s">
        <v>76</v>
      </c>
      <c r="AY131" s="262" t="s">
        <v>251</v>
      </c>
    </row>
    <row r="132" s="12" customFormat="1">
      <c r="A132" s="12"/>
      <c r="B132" s="242"/>
      <c r="C132" s="243"/>
      <c r="D132" s="234" t="s">
        <v>276</v>
      </c>
      <c r="E132" s="244" t="s">
        <v>3825</v>
      </c>
      <c r="F132" s="245" t="s">
        <v>4813</v>
      </c>
      <c r="G132" s="243"/>
      <c r="H132" s="246">
        <v>1155.4200000000001</v>
      </c>
      <c r="I132" s="247"/>
      <c r="J132" s="243"/>
      <c r="K132" s="243"/>
      <c r="L132" s="248"/>
      <c r="M132" s="249"/>
      <c r="N132" s="250"/>
      <c r="O132" s="250"/>
      <c r="P132" s="250"/>
      <c r="Q132" s="250"/>
      <c r="R132" s="250"/>
      <c r="S132" s="250"/>
      <c r="T132" s="251"/>
      <c r="U132" s="12"/>
      <c r="V132" s="12"/>
      <c r="W132" s="12"/>
      <c r="X132" s="12"/>
      <c r="Y132" s="12"/>
      <c r="Z132" s="12"/>
      <c r="AA132" s="12"/>
      <c r="AB132" s="12"/>
      <c r="AC132" s="12"/>
      <c r="AD132" s="12"/>
      <c r="AE132" s="12"/>
      <c r="AT132" s="252" t="s">
        <v>276</v>
      </c>
      <c r="AU132" s="252" t="s">
        <v>84</v>
      </c>
      <c r="AV132" s="12" t="s">
        <v>86</v>
      </c>
      <c r="AW132" s="12" t="s">
        <v>32</v>
      </c>
      <c r="AX132" s="12" t="s">
        <v>76</v>
      </c>
      <c r="AY132" s="252" t="s">
        <v>251</v>
      </c>
    </row>
    <row r="133" s="13" customFormat="1">
      <c r="A133" s="13"/>
      <c r="B133" s="253"/>
      <c r="C133" s="254"/>
      <c r="D133" s="234" t="s">
        <v>276</v>
      </c>
      <c r="E133" s="255" t="s">
        <v>1</v>
      </c>
      <c r="F133" s="256" t="s">
        <v>3882</v>
      </c>
      <c r="G133" s="254"/>
      <c r="H133" s="255" t="s">
        <v>1</v>
      </c>
      <c r="I133" s="257"/>
      <c r="J133" s="254"/>
      <c r="K133" s="254"/>
      <c r="L133" s="258"/>
      <c r="M133" s="259"/>
      <c r="N133" s="260"/>
      <c r="O133" s="260"/>
      <c r="P133" s="260"/>
      <c r="Q133" s="260"/>
      <c r="R133" s="260"/>
      <c r="S133" s="260"/>
      <c r="T133" s="261"/>
      <c r="U133" s="13"/>
      <c r="V133" s="13"/>
      <c r="W133" s="13"/>
      <c r="X133" s="13"/>
      <c r="Y133" s="13"/>
      <c r="Z133" s="13"/>
      <c r="AA133" s="13"/>
      <c r="AB133" s="13"/>
      <c r="AC133" s="13"/>
      <c r="AD133" s="13"/>
      <c r="AE133" s="13"/>
      <c r="AT133" s="262" t="s">
        <v>276</v>
      </c>
      <c r="AU133" s="262" t="s">
        <v>84</v>
      </c>
      <c r="AV133" s="13" t="s">
        <v>84</v>
      </c>
      <c r="AW133" s="13" t="s">
        <v>32</v>
      </c>
      <c r="AX133" s="13" t="s">
        <v>76</v>
      </c>
      <c r="AY133" s="262" t="s">
        <v>251</v>
      </c>
    </row>
    <row r="134" s="12" customFormat="1">
      <c r="A134" s="12"/>
      <c r="B134" s="242"/>
      <c r="C134" s="243"/>
      <c r="D134" s="234" t="s">
        <v>276</v>
      </c>
      <c r="E134" s="244" t="s">
        <v>4769</v>
      </c>
      <c r="F134" s="245" t="s">
        <v>4814</v>
      </c>
      <c r="G134" s="243"/>
      <c r="H134" s="246">
        <v>332.22000000000003</v>
      </c>
      <c r="I134" s="247"/>
      <c r="J134" s="243"/>
      <c r="K134" s="243"/>
      <c r="L134" s="248"/>
      <c r="M134" s="249"/>
      <c r="N134" s="250"/>
      <c r="O134" s="250"/>
      <c r="P134" s="250"/>
      <c r="Q134" s="250"/>
      <c r="R134" s="250"/>
      <c r="S134" s="250"/>
      <c r="T134" s="251"/>
      <c r="U134" s="12"/>
      <c r="V134" s="12"/>
      <c r="W134" s="12"/>
      <c r="X134" s="12"/>
      <c r="Y134" s="12"/>
      <c r="Z134" s="12"/>
      <c r="AA134" s="12"/>
      <c r="AB134" s="12"/>
      <c r="AC134" s="12"/>
      <c r="AD134" s="12"/>
      <c r="AE134" s="12"/>
      <c r="AT134" s="252" t="s">
        <v>276</v>
      </c>
      <c r="AU134" s="252" t="s">
        <v>84</v>
      </c>
      <c r="AV134" s="12" t="s">
        <v>86</v>
      </c>
      <c r="AW134" s="12" t="s">
        <v>32</v>
      </c>
      <c r="AX134" s="12" t="s">
        <v>76</v>
      </c>
      <c r="AY134" s="252" t="s">
        <v>251</v>
      </c>
    </row>
    <row r="135" s="13" customFormat="1">
      <c r="A135" s="13"/>
      <c r="B135" s="253"/>
      <c r="C135" s="254"/>
      <c r="D135" s="234" t="s">
        <v>276</v>
      </c>
      <c r="E135" s="255" t="s">
        <v>1</v>
      </c>
      <c r="F135" s="256" t="s">
        <v>3886</v>
      </c>
      <c r="G135" s="254"/>
      <c r="H135" s="255" t="s">
        <v>1</v>
      </c>
      <c r="I135" s="257"/>
      <c r="J135" s="254"/>
      <c r="K135" s="254"/>
      <c r="L135" s="258"/>
      <c r="M135" s="259"/>
      <c r="N135" s="260"/>
      <c r="O135" s="260"/>
      <c r="P135" s="260"/>
      <c r="Q135" s="260"/>
      <c r="R135" s="260"/>
      <c r="S135" s="260"/>
      <c r="T135" s="261"/>
      <c r="U135" s="13"/>
      <c r="V135" s="13"/>
      <c r="W135" s="13"/>
      <c r="X135" s="13"/>
      <c r="Y135" s="13"/>
      <c r="Z135" s="13"/>
      <c r="AA135" s="13"/>
      <c r="AB135" s="13"/>
      <c r="AC135" s="13"/>
      <c r="AD135" s="13"/>
      <c r="AE135" s="13"/>
      <c r="AT135" s="262" t="s">
        <v>276</v>
      </c>
      <c r="AU135" s="262" t="s">
        <v>84</v>
      </c>
      <c r="AV135" s="13" t="s">
        <v>84</v>
      </c>
      <c r="AW135" s="13" t="s">
        <v>32</v>
      </c>
      <c r="AX135" s="13" t="s">
        <v>76</v>
      </c>
      <c r="AY135" s="262" t="s">
        <v>251</v>
      </c>
    </row>
    <row r="136" s="12" customFormat="1">
      <c r="A136" s="12"/>
      <c r="B136" s="242"/>
      <c r="C136" s="243"/>
      <c r="D136" s="234" t="s">
        <v>276</v>
      </c>
      <c r="E136" s="244" t="s">
        <v>4779</v>
      </c>
      <c r="F136" s="245" t="s">
        <v>4815</v>
      </c>
      <c r="G136" s="243"/>
      <c r="H136" s="246">
        <v>35.280000000000001</v>
      </c>
      <c r="I136" s="247"/>
      <c r="J136" s="243"/>
      <c r="K136" s="243"/>
      <c r="L136" s="248"/>
      <c r="M136" s="249"/>
      <c r="N136" s="250"/>
      <c r="O136" s="250"/>
      <c r="P136" s="250"/>
      <c r="Q136" s="250"/>
      <c r="R136" s="250"/>
      <c r="S136" s="250"/>
      <c r="T136" s="251"/>
      <c r="U136" s="12"/>
      <c r="V136" s="12"/>
      <c r="W136" s="12"/>
      <c r="X136" s="12"/>
      <c r="Y136" s="12"/>
      <c r="Z136" s="12"/>
      <c r="AA136" s="12"/>
      <c r="AB136" s="12"/>
      <c r="AC136" s="12"/>
      <c r="AD136" s="12"/>
      <c r="AE136" s="12"/>
      <c r="AT136" s="252" t="s">
        <v>276</v>
      </c>
      <c r="AU136" s="252" t="s">
        <v>84</v>
      </c>
      <c r="AV136" s="12" t="s">
        <v>86</v>
      </c>
      <c r="AW136" s="12" t="s">
        <v>32</v>
      </c>
      <c r="AX136" s="12" t="s">
        <v>76</v>
      </c>
      <c r="AY136" s="252" t="s">
        <v>251</v>
      </c>
    </row>
    <row r="137" s="13" customFormat="1">
      <c r="A137" s="13"/>
      <c r="B137" s="253"/>
      <c r="C137" s="254"/>
      <c r="D137" s="234" t="s">
        <v>276</v>
      </c>
      <c r="E137" s="255" t="s">
        <v>1</v>
      </c>
      <c r="F137" s="256" t="s">
        <v>3888</v>
      </c>
      <c r="G137" s="254"/>
      <c r="H137" s="255" t="s">
        <v>1</v>
      </c>
      <c r="I137" s="257"/>
      <c r="J137" s="254"/>
      <c r="K137" s="254"/>
      <c r="L137" s="258"/>
      <c r="M137" s="259"/>
      <c r="N137" s="260"/>
      <c r="O137" s="260"/>
      <c r="P137" s="260"/>
      <c r="Q137" s="260"/>
      <c r="R137" s="260"/>
      <c r="S137" s="260"/>
      <c r="T137" s="261"/>
      <c r="U137" s="13"/>
      <c r="V137" s="13"/>
      <c r="W137" s="13"/>
      <c r="X137" s="13"/>
      <c r="Y137" s="13"/>
      <c r="Z137" s="13"/>
      <c r="AA137" s="13"/>
      <c r="AB137" s="13"/>
      <c r="AC137" s="13"/>
      <c r="AD137" s="13"/>
      <c r="AE137" s="13"/>
      <c r="AT137" s="262" t="s">
        <v>276</v>
      </c>
      <c r="AU137" s="262" t="s">
        <v>84</v>
      </c>
      <c r="AV137" s="13" t="s">
        <v>84</v>
      </c>
      <c r="AW137" s="13" t="s">
        <v>32</v>
      </c>
      <c r="AX137" s="13" t="s">
        <v>76</v>
      </c>
      <c r="AY137" s="262" t="s">
        <v>251</v>
      </c>
    </row>
    <row r="138" s="12" customFormat="1">
      <c r="A138" s="12"/>
      <c r="B138" s="242"/>
      <c r="C138" s="243"/>
      <c r="D138" s="234" t="s">
        <v>276</v>
      </c>
      <c r="E138" s="244" t="s">
        <v>4788</v>
      </c>
      <c r="F138" s="245" t="s">
        <v>4816</v>
      </c>
      <c r="G138" s="243"/>
      <c r="H138" s="246">
        <v>29.399999999999999</v>
      </c>
      <c r="I138" s="247"/>
      <c r="J138" s="243"/>
      <c r="K138" s="243"/>
      <c r="L138" s="248"/>
      <c r="M138" s="249"/>
      <c r="N138" s="250"/>
      <c r="O138" s="250"/>
      <c r="P138" s="250"/>
      <c r="Q138" s="250"/>
      <c r="R138" s="250"/>
      <c r="S138" s="250"/>
      <c r="T138" s="251"/>
      <c r="U138" s="12"/>
      <c r="V138" s="12"/>
      <c r="W138" s="12"/>
      <c r="X138" s="12"/>
      <c r="Y138" s="12"/>
      <c r="Z138" s="12"/>
      <c r="AA138" s="12"/>
      <c r="AB138" s="12"/>
      <c r="AC138" s="12"/>
      <c r="AD138" s="12"/>
      <c r="AE138" s="12"/>
      <c r="AT138" s="252" t="s">
        <v>276</v>
      </c>
      <c r="AU138" s="252" t="s">
        <v>84</v>
      </c>
      <c r="AV138" s="12" t="s">
        <v>86</v>
      </c>
      <c r="AW138" s="12" t="s">
        <v>32</v>
      </c>
      <c r="AX138" s="12" t="s">
        <v>76</v>
      </c>
      <c r="AY138" s="252" t="s">
        <v>251</v>
      </c>
    </row>
    <row r="139" s="13" customFormat="1">
      <c r="A139" s="13"/>
      <c r="B139" s="253"/>
      <c r="C139" s="254"/>
      <c r="D139" s="234" t="s">
        <v>276</v>
      </c>
      <c r="E139" s="255" t="s">
        <v>1</v>
      </c>
      <c r="F139" s="256" t="s">
        <v>3890</v>
      </c>
      <c r="G139" s="254"/>
      <c r="H139" s="255" t="s">
        <v>1</v>
      </c>
      <c r="I139" s="257"/>
      <c r="J139" s="254"/>
      <c r="K139" s="254"/>
      <c r="L139" s="258"/>
      <c r="M139" s="259"/>
      <c r="N139" s="260"/>
      <c r="O139" s="260"/>
      <c r="P139" s="260"/>
      <c r="Q139" s="260"/>
      <c r="R139" s="260"/>
      <c r="S139" s="260"/>
      <c r="T139" s="261"/>
      <c r="U139" s="13"/>
      <c r="V139" s="13"/>
      <c r="W139" s="13"/>
      <c r="X139" s="13"/>
      <c r="Y139" s="13"/>
      <c r="Z139" s="13"/>
      <c r="AA139" s="13"/>
      <c r="AB139" s="13"/>
      <c r="AC139" s="13"/>
      <c r="AD139" s="13"/>
      <c r="AE139" s="13"/>
      <c r="AT139" s="262" t="s">
        <v>276</v>
      </c>
      <c r="AU139" s="262" t="s">
        <v>84</v>
      </c>
      <c r="AV139" s="13" t="s">
        <v>84</v>
      </c>
      <c r="AW139" s="13" t="s">
        <v>32</v>
      </c>
      <c r="AX139" s="13" t="s">
        <v>76</v>
      </c>
      <c r="AY139" s="262" t="s">
        <v>251</v>
      </c>
    </row>
    <row r="140" s="12" customFormat="1">
      <c r="A140" s="12"/>
      <c r="B140" s="242"/>
      <c r="C140" s="243"/>
      <c r="D140" s="234" t="s">
        <v>276</v>
      </c>
      <c r="E140" s="244" t="s">
        <v>4795</v>
      </c>
      <c r="F140" s="245" t="s">
        <v>4816</v>
      </c>
      <c r="G140" s="243"/>
      <c r="H140" s="246">
        <v>29.399999999999999</v>
      </c>
      <c r="I140" s="247"/>
      <c r="J140" s="243"/>
      <c r="K140" s="243"/>
      <c r="L140" s="248"/>
      <c r="M140" s="249"/>
      <c r="N140" s="250"/>
      <c r="O140" s="250"/>
      <c r="P140" s="250"/>
      <c r="Q140" s="250"/>
      <c r="R140" s="250"/>
      <c r="S140" s="250"/>
      <c r="T140" s="251"/>
      <c r="U140" s="12"/>
      <c r="V140" s="12"/>
      <c r="W140" s="12"/>
      <c r="X140" s="12"/>
      <c r="Y140" s="12"/>
      <c r="Z140" s="12"/>
      <c r="AA140" s="12"/>
      <c r="AB140" s="12"/>
      <c r="AC140" s="12"/>
      <c r="AD140" s="12"/>
      <c r="AE140" s="12"/>
      <c r="AT140" s="252" t="s">
        <v>276</v>
      </c>
      <c r="AU140" s="252" t="s">
        <v>84</v>
      </c>
      <c r="AV140" s="12" t="s">
        <v>86</v>
      </c>
      <c r="AW140" s="12" t="s">
        <v>32</v>
      </c>
      <c r="AX140" s="12" t="s">
        <v>76</v>
      </c>
      <c r="AY140" s="252" t="s">
        <v>251</v>
      </c>
    </row>
    <row r="141" s="13" customFormat="1">
      <c r="A141" s="13"/>
      <c r="B141" s="253"/>
      <c r="C141" s="254"/>
      <c r="D141" s="234" t="s">
        <v>276</v>
      </c>
      <c r="E141" s="255" t="s">
        <v>1</v>
      </c>
      <c r="F141" s="256" t="s">
        <v>3892</v>
      </c>
      <c r="G141" s="254"/>
      <c r="H141" s="255" t="s">
        <v>1</v>
      </c>
      <c r="I141" s="257"/>
      <c r="J141" s="254"/>
      <c r="K141" s="254"/>
      <c r="L141" s="258"/>
      <c r="M141" s="259"/>
      <c r="N141" s="260"/>
      <c r="O141" s="260"/>
      <c r="P141" s="260"/>
      <c r="Q141" s="260"/>
      <c r="R141" s="260"/>
      <c r="S141" s="260"/>
      <c r="T141" s="261"/>
      <c r="U141" s="13"/>
      <c r="V141" s="13"/>
      <c r="W141" s="13"/>
      <c r="X141" s="13"/>
      <c r="Y141" s="13"/>
      <c r="Z141" s="13"/>
      <c r="AA141" s="13"/>
      <c r="AB141" s="13"/>
      <c r="AC141" s="13"/>
      <c r="AD141" s="13"/>
      <c r="AE141" s="13"/>
      <c r="AT141" s="262" t="s">
        <v>276</v>
      </c>
      <c r="AU141" s="262" t="s">
        <v>84</v>
      </c>
      <c r="AV141" s="13" t="s">
        <v>84</v>
      </c>
      <c r="AW141" s="13" t="s">
        <v>32</v>
      </c>
      <c r="AX141" s="13" t="s">
        <v>76</v>
      </c>
      <c r="AY141" s="262" t="s">
        <v>251</v>
      </c>
    </row>
    <row r="142" s="12" customFormat="1">
      <c r="A142" s="12"/>
      <c r="B142" s="242"/>
      <c r="C142" s="243"/>
      <c r="D142" s="234" t="s">
        <v>276</v>
      </c>
      <c r="E142" s="244" t="s">
        <v>4799</v>
      </c>
      <c r="F142" s="245" t="s">
        <v>4816</v>
      </c>
      <c r="G142" s="243"/>
      <c r="H142" s="246">
        <v>29.399999999999999</v>
      </c>
      <c r="I142" s="247"/>
      <c r="J142" s="243"/>
      <c r="K142" s="243"/>
      <c r="L142" s="248"/>
      <c r="M142" s="249"/>
      <c r="N142" s="250"/>
      <c r="O142" s="250"/>
      <c r="P142" s="250"/>
      <c r="Q142" s="250"/>
      <c r="R142" s="250"/>
      <c r="S142" s="250"/>
      <c r="T142" s="251"/>
      <c r="U142" s="12"/>
      <c r="V142" s="12"/>
      <c r="W142" s="12"/>
      <c r="X142" s="12"/>
      <c r="Y142" s="12"/>
      <c r="Z142" s="12"/>
      <c r="AA142" s="12"/>
      <c r="AB142" s="12"/>
      <c r="AC142" s="12"/>
      <c r="AD142" s="12"/>
      <c r="AE142" s="12"/>
      <c r="AT142" s="252" t="s">
        <v>276</v>
      </c>
      <c r="AU142" s="252" t="s">
        <v>84</v>
      </c>
      <c r="AV142" s="12" t="s">
        <v>86</v>
      </c>
      <c r="AW142" s="12" t="s">
        <v>32</v>
      </c>
      <c r="AX142" s="12" t="s">
        <v>76</v>
      </c>
      <c r="AY142" s="252" t="s">
        <v>251</v>
      </c>
    </row>
    <row r="143" s="13" customFormat="1">
      <c r="A143" s="13"/>
      <c r="B143" s="253"/>
      <c r="C143" s="254"/>
      <c r="D143" s="234" t="s">
        <v>276</v>
      </c>
      <c r="E143" s="255" t="s">
        <v>1</v>
      </c>
      <c r="F143" s="256" t="s">
        <v>4817</v>
      </c>
      <c r="G143" s="254"/>
      <c r="H143" s="255" t="s">
        <v>1</v>
      </c>
      <c r="I143" s="257"/>
      <c r="J143" s="254"/>
      <c r="K143" s="254"/>
      <c r="L143" s="258"/>
      <c r="M143" s="259"/>
      <c r="N143" s="260"/>
      <c r="O143" s="260"/>
      <c r="P143" s="260"/>
      <c r="Q143" s="260"/>
      <c r="R143" s="260"/>
      <c r="S143" s="260"/>
      <c r="T143" s="261"/>
      <c r="U143" s="13"/>
      <c r="V143" s="13"/>
      <c r="W143" s="13"/>
      <c r="X143" s="13"/>
      <c r="Y143" s="13"/>
      <c r="Z143" s="13"/>
      <c r="AA143" s="13"/>
      <c r="AB143" s="13"/>
      <c r="AC143" s="13"/>
      <c r="AD143" s="13"/>
      <c r="AE143" s="13"/>
      <c r="AT143" s="262" t="s">
        <v>276</v>
      </c>
      <c r="AU143" s="262" t="s">
        <v>84</v>
      </c>
      <c r="AV143" s="13" t="s">
        <v>84</v>
      </c>
      <c r="AW143" s="13" t="s">
        <v>32</v>
      </c>
      <c r="AX143" s="13" t="s">
        <v>76</v>
      </c>
      <c r="AY143" s="262" t="s">
        <v>251</v>
      </c>
    </row>
    <row r="144" s="12" customFormat="1">
      <c r="A144" s="12"/>
      <c r="B144" s="242"/>
      <c r="C144" s="243"/>
      <c r="D144" s="234" t="s">
        <v>276</v>
      </c>
      <c r="E144" s="244" t="s">
        <v>4803</v>
      </c>
      <c r="F144" s="245" t="s">
        <v>4816</v>
      </c>
      <c r="G144" s="243"/>
      <c r="H144" s="246">
        <v>29.399999999999999</v>
      </c>
      <c r="I144" s="247"/>
      <c r="J144" s="243"/>
      <c r="K144" s="243"/>
      <c r="L144" s="248"/>
      <c r="M144" s="249"/>
      <c r="N144" s="250"/>
      <c r="O144" s="250"/>
      <c r="P144" s="250"/>
      <c r="Q144" s="250"/>
      <c r="R144" s="250"/>
      <c r="S144" s="250"/>
      <c r="T144" s="251"/>
      <c r="U144" s="12"/>
      <c r="V144" s="12"/>
      <c r="W144" s="12"/>
      <c r="X144" s="12"/>
      <c r="Y144" s="12"/>
      <c r="Z144" s="12"/>
      <c r="AA144" s="12"/>
      <c r="AB144" s="12"/>
      <c r="AC144" s="12"/>
      <c r="AD144" s="12"/>
      <c r="AE144" s="12"/>
      <c r="AT144" s="252" t="s">
        <v>276</v>
      </c>
      <c r="AU144" s="252" t="s">
        <v>84</v>
      </c>
      <c r="AV144" s="12" t="s">
        <v>86</v>
      </c>
      <c r="AW144" s="12" t="s">
        <v>32</v>
      </c>
      <c r="AX144" s="12" t="s">
        <v>76</v>
      </c>
      <c r="AY144" s="252" t="s">
        <v>251</v>
      </c>
    </row>
    <row r="145" s="12" customFormat="1">
      <c r="A145" s="12"/>
      <c r="B145" s="242"/>
      <c r="C145" s="243"/>
      <c r="D145" s="234" t="s">
        <v>276</v>
      </c>
      <c r="E145" s="244" t="s">
        <v>4818</v>
      </c>
      <c r="F145" s="245" t="s">
        <v>4819</v>
      </c>
      <c r="G145" s="243"/>
      <c r="H145" s="246">
        <v>1640.52</v>
      </c>
      <c r="I145" s="247"/>
      <c r="J145" s="243"/>
      <c r="K145" s="243"/>
      <c r="L145" s="248"/>
      <c r="M145" s="249"/>
      <c r="N145" s="250"/>
      <c r="O145" s="250"/>
      <c r="P145" s="250"/>
      <c r="Q145" s="250"/>
      <c r="R145" s="250"/>
      <c r="S145" s="250"/>
      <c r="T145" s="251"/>
      <c r="U145" s="12"/>
      <c r="V145" s="12"/>
      <c r="W145" s="12"/>
      <c r="X145" s="12"/>
      <c r="Y145" s="12"/>
      <c r="Z145" s="12"/>
      <c r="AA145" s="12"/>
      <c r="AB145" s="12"/>
      <c r="AC145" s="12"/>
      <c r="AD145" s="12"/>
      <c r="AE145" s="12"/>
      <c r="AT145" s="252" t="s">
        <v>276</v>
      </c>
      <c r="AU145" s="252" t="s">
        <v>84</v>
      </c>
      <c r="AV145" s="12" t="s">
        <v>86</v>
      </c>
      <c r="AW145" s="12" t="s">
        <v>32</v>
      </c>
      <c r="AX145" s="12" t="s">
        <v>84</v>
      </c>
      <c r="AY145" s="252" t="s">
        <v>251</v>
      </c>
    </row>
    <row r="146" s="2" customFormat="1" ht="21.75" customHeight="1">
      <c r="A146" s="38"/>
      <c r="B146" s="39"/>
      <c r="C146" s="220" t="s">
        <v>269</v>
      </c>
      <c r="D146" s="220" t="s">
        <v>255</v>
      </c>
      <c r="E146" s="221" t="s">
        <v>3898</v>
      </c>
      <c r="F146" s="222" t="s">
        <v>3899</v>
      </c>
      <c r="G146" s="223" t="s">
        <v>3900</v>
      </c>
      <c r="H146" s="224">
        <v>2980</v>
      </c>
      <c r="I146" s="225"/>
      <c r="J146" s="226">
        <f>ROUND(I146*H146,2)</f>
        <v>0</v>
      </c>
      <c r="K146" s="227"/>
      <c r="L146" s="44"/>
      <c r="M146" s="228" t="s">
        <v>1</v>
      </c>
      <c r="N146" s="229" t="s">
        <v>41</v>
      </c>
      <c r="O146" s="91"/>
      <c r="P146" s="230">
        <f>O146*H146</f>
        <v>0</v>
      </c>
      <c r="Q146" s="230">
        <v>0.00084000000000000003</v>
      </c>
      <c r="R146" s="230">
        <f>Q146*H146</f>
        <v>2.5032000000000001</v>
      </c>
      <c r="S146" s="230">
        <v>0</v>
      </c>
      <c r="T146" s="231">
        <f>S146*H146</f>
        <v>0</v>
      </c>
      <c r="U146" s="38"/>
      <c r="V146" s="38"/>
      <c r="W146" s="38"/>
      <c r="X146" s="38"/>
      <c r="Y146" s="38"/>
      <c r="Z146" s="38"/>
      <c r="AA146" s="38"/>
      <c r="AB146" s="38"/>
      <c r="AC146" s="38"/>
      <c r="AD146" s="38"/>
      <c r="AE146" s="38"/>
      <c r="AR146" s="232" t="s">
        <v>254</v>
      </c>
      <c r="AT146" s="232" t="s">
        <v>255</v>
      </c>
      <c r="AU146" s="232" t="s">
        <v>84</v>
      </c>
      <c r="AY146" s="17" t="s">
        <v>251</v>
      </c>
      <c r="BE146" s="233">
        <f>IF(N146="základní",J146,0)</f>
        <v>0</v>
      </c>
      <c r="BF146" s="233">
        <f>IF(N146="snížená",J146,0)</f>
        <v>0</v>
      </c>
      <c r="BG146" s="233">
        <f>IF(N146="zákl. přenesená",J146,0)</f>
        <v>0</v>
      </c>
      <c r="BH146" s="233">
        <f>IF(N146="sníž. přenesená",J146,0)</f>
        <v>0</v>
      </c>
      <c r="BI146" s="233">
        <f>IF(N146="nulová",J146,0)</f>
        <v>0</v>
      </c>
      <c r="BJ146" s="17" t="s">
        <v>84</v>
      </c>
      <c r="BK146" s="233">
        <f>ROUND(I146*H146,2)</f>
        <v>0</v>
      </c>
      <c r="BL146" s="17" t="s">
        <v>254</v>
      </c>
      <c r="BM146" s="232" t="s">
        <v>4820</v>
      </c>
    </row>
    <row r="147" s="2" customFormat="1">
      <c r="A147" s="38"/>
      <c r="B147" s="39"/>
      <c r="C147" s="40"/>
      <c r="D147" s="234" t="s">
        <v>260</v>
      </c>
      <c r="E147" s="40"/>
      <c r="F147" s="235" t="s">
        <v>3902</v>
      </c>
      <c r="G147" s="40"/>
      <c r="H147" s="40"/>
      <c r="I147" s="236"/>
      <c r="J147" s="40"/>
      <c r="K147" s="40"/>
      <c r="L147" s="44"/>
      <c r="M147" s="237"/>
      <c r="N147" s="238"/>
      <c r="O147" s="91"/>
      <c r="P147" s="91"/>
      <c r="Q147" s="91"/>
      <c r="R147" s="91"/>
      <c r="S147" s="91"/>
      <c r="T147" s="92"/>
      <c r="U147" s="38"/>
      <c r="V147" s="38"/>
      <c r="W147" s="38"/>
      <c r="X147" s="38"/>
      <c r="Y147" s="38"/>
      <c r="Z147" s="38"/>
      <c r="AA147" s="38"/>
      <c r="AB147" s="38"/>
      <c r="AC147" s="38"/>
      <c r="AD147" s="38"/>
      <c r="AE147" s="38"/>
      <c r="AT147" s="17" t="s">
        <v>260</v>
      </c>
      <c r="AU147" s="17" t="s">
        <v>84</v>
      </c>
    </row>
    <row r="148" s="2" customFormat="1">
      <c r="A148" s="38"/>
      <c r="B148" s="39"/>
      <c r="C148" s="40"/>
      <c r="D148" s="240" t="s">
        <v>274</v>
      </c>
      <c r="E148" s="40"/>
      <c r="F148" s="241" t="s">
        <v>3903</v>
      </c>
      <c r="G148" s="40"/>
      <c r="H148" s="40"/>
      <c r="I148" s="236"/>
      <c r="J148" s="40"/>
      <c r="K148" s="40"/>
      <c r="L148" s="44"/>
      <c r="M148" s="237"/>
      <c r="N148" s="238"/>
      <c r="O148" s="91"/>
      <c r="P148" s="91"/>
      <c r="Q148" s="91"/>
      <c r="R148" s="91"/>
      <c r="S148" s="91"/>
      <c r="T148" s="92"/>
      <c r="U148" s="38"/>
      <c r="V148" s="38"/>
      <c r="W148" s="38"/>
      <c r="X148" s="38"/>
      <c r="Y148" s="38"/>
      <c r="Z148" s="38"/>
      <c r="AA148" s="38"/>
      <c r="AB148" s="38"/>
      <c r="AC148" s="38"/>
      <c r="AD148" s="38"/>
      <c r="AE148" s="38"/>
      <c r="AT148" s="17" t="s">
        <v>274</v>
      </c>
      <c r="AU148" s="17" t="s">
        <v>84</v>
      </c>
    </row>
    <row r="149" s="13" customFormat="1">
      <c r="A149" s="13"/>
      <c r="B149" s="253"/>
      <c r="C149" s="254"/>
      <c r="D149" s="234" t="s">
        <v>276</v>
      </c>
      <c r="E149" s="255" t="s">
        <v>1</v>
      </c>
      <c r="F149" s="256" t="s">
        <v>3878</v>
      </c>
      <c r="G149" s="254"/>
      <c r="H149" s="255" t="s">
        <v>1</v>
      </c>
      <c r="I149" s="257"/>
      <c r="J149" s="254"/>
      <c r="K149" s="254"/>
      <c r="L149" s="258"/>
      <c r="M149" s="259"/>
      <c r="N149" s="260"/>
      <c r="O149" s="260"/>
      <c r="P149" s="260"/>
      <c r="Q149" s="260"/>
      <c r="R149" s="260"/>
      <c r="S149" s="260"/>
      <c r="T149" s="261"/>
      <c r="U149" s="13"/>
      <c r="V149" s="13"/>
      <c r="W149" s="13"/>
      <c r="X149" s="13"/>
      <c r="Y149" s="13"/>
      <c r="Z149" s="13"/>
      <c r="AA149" s="13"/>
      <c r="AB149" s="13"/>
      <c r="AC149" s="13"/>
      <c r="AD149" s="13"/>
      <c r="AE149" s="13"/>
      <c r="AT149" s="262" t="s">
        <v>276</v>
      </c>
      <c r="AU149" s="262" t="s">
        <v>84</v>
      </c>
      <c r="AV149" s="13" t="s">
        <v>84</v>
      </c>
      <c r="AW149" s="13" t="s">
        <v>32</v>
      </c>
      <c r="AX149" s="13" t="s">
        <v>76</v>
      </c>
      <c r="AY149" s="262" t="s">
        <v>251</v>
      </c>
    </row>
    <row r="150" s="12" customFormat="1">
      <c r="A150" s="12"/>
      <c r="B150" s="242"/>
      <c r="C150" s="243"/>
      <c r="D150" s="234" t="s">
        <v>276</v>
      </c>
      <c r="E150" s="244" t="s">
        <v>3832</v>
      </c>
      <c r="F150" s="245" t="s">
        <v>4821</v>
      </c>
      <c r="G150" s="243"/>
      <c r="H150" s="246">
        <v>1965</v>
      </c>
      <c r="I150" s="247"/>
      <c r="J150" s="243"/>
      <c r="K150" s="243"/>
      <c r="L150" s="248"/>
      <c r="M150" s="249"/>
      <c r="N150" s="250"/>
      <c r="O150" s="250"/>
      <c r="P150" s="250"/>
      <c r="Q150" s="250"/>
      <c r="R150" s="250"/>
      <c r="S150" s="250"/>
      <c r="T150" s="251"/>
      <c r="U150" s="12"/>
      <c r="V150" s="12"/>
      <c r="W150" s="12"/>
      <c r="X150" s="12"/>
      <c r="Y150" s="12"/>
      <c r="Z150" s="12"/>
      <c r="AA150" s="12"/>
      <c r="AB150" s="12"/>
      <c r="AC150" s="12"/>
      <c r="AD150" s="12"/>
      <c r="AE150" s="12"/>
      <c r="AT150" s="252" t="s">
        <v>276</v>
      </c>
      <c r="AU150" s="252" t="s">
        <v>84</v>
      </c>
      <c r="AV150" s="12" t="s">
        <v>86</v>
      </c>
      <c r="AW150" s="12" t="s">
        <v>32</v>
      </c>
      <c r="AX150" s="12" t="s">
        <v>76</v>
      </c>
      <c r="AY150" s="252" t="s">
        <v>251</v>
      </c>
    </row>
    <row r="151" s="13" customFormat="1">
      <c r="A151" s="13"/>
      <c r="B151" s="253"/>
      <c r="C151" s="254"/>
      <c r="D151" s="234" t="s">
        <v>276</v>
      </c>
      <c r="E151" s="255" t="s">
        <v>1</v>
      </c>
      <c r="F151" s="256" t="s">
        <v>3882</v>
      </c>
      <c r="G151" s="254"/>
      <c r="H151" s="255" t="s">
        <v>1</v>
      </c>
      <c r="I151" s="257"/>
      <c r="J151" s="254"/>
      <c r="K151" s="254"/>
      <c r="L151" s="258"/>
      <c r="M151" s="259"/>
      <c r="N151" s="260"/>
      <c r="O151" s="260"/>
      <c r="P151" s="260"/>
      <c r="Q151" s="260"/>
      <c r="R151" s="260"/>
      <c r="S151" s="260"/>
      <c r="T151" s="261"/>
      <c r="U151" s="13"/>
      <c r="V151" s="13"/>
      <c r="W151" s="13"/>
      <c r="X151" s="13"/>
      <c r="Y151" s="13"/>
      <c r="Z151" s="13"/>
      <c r="AA151" s="13"/>
      <c r="AB151" s="13"/>
      <c r="AC151" s="13"/>
      <c r="AD151" s="13"/>
      <c r="AE151" s="13"/>
      <c r="AT151" s="262" t="s">
        <v>276</v>
      </c>
      <c r="AU151" s="262" t="s">
        <v>84</v>
      </c>
      <c r="AV151" s="13" t="s">
        <v>84</v>
      </c>
      <c r="AW151" s="13" t="s">
        <v>32</v>
      </c>
      <c r="AX151" s="13" t="s">
        <v>76</v>
      </c>
      <c r="AY151" s="262" t="s">
        <v>251</v>
      </c>
    </row>
    <row r="152" s="12" customFormat="1">
      <c r="A152" s="12"/>
      <c r="B152" s="242"/>
      <c r="C152" s="243"/>
      <c r="D152" s="234" t="s">
        <v>276</v>
      </c>
      <c r="E152" s="244" t="s">
        <v>4773</v>
      </c>
      <c r="F152" s="245" t="s">
        <v>4822</v>
      </c>
      <c r="G152" s="243"/>
      <c r="H152" s="246">
        <v>565</v>
      </c>
      <c r="I152" s="247"/>
      <c r="J152" s="243"/>
      <c r="K152" s="243"/>
      <c r="L152" s="248"/>
      <c r="M152" s="249"/>
      <c r="N152" s="250"/>
      <c r="O152" s="250"/>
      <c r="P152" s="250"/>
      <c r="Q152" s="250"/>
      <c r="R152" s="250"/>
      <c r="S152" s="250"/>
      <c r="T152" s="251"/>
      <c r="U152" s="12"/>
      <c r="V152" s="12"/>
      <c r="W152" s="12"/>
      <c r="X152" s="12"/>
      <c r="Y152" s="12"/>
      <c r="Z152" s="12"/>
      <c r="AA152" s="12"/>
      <c r="AB152" s="12"/>
      <c r="AC152" s="12"/>
      <c r="AD152" s="12"/>
      <c r="AE152" s="12"/>
      <c r="AT152" s="252" t="s">
        <v>276</v>
      </c>
      <c r="AU152" s="252" t="s">
        <v>84</v>
      </c>
      <c r="AV152" s="12" t="s">
        <v>86</v>
      </c>
      <c r="AW152" s="12" t="s">
        <v>32</v>
      </c>
      <c r="AX152" s="12" t="s">
        <v>76</v>
      </c>
      <c r="AY152" s="252" t="s">
        <v>251</v>
      </c>
    </row>
    <row r="153" s="13" customFormat="1">
      <c r="A153" s="13"/>
      <c r="B153" s="253"/>
      <c r="C153" s="254"/>
      <c r="D153" s="234" t="s">
        <v>276</v>
      </c>
      <c r="E153" s="255" t="s">
        <v>1</v>
      </c>
      <c r="F153" s="256" t="s">
        <v>3886</v>
      </c>
      <c r="G153" s="254"/>
      <c r="H153" s="255" t="s">
        <v>1</v>
      </c>
      <c r="I153" s="257"/>
      <c r="J153" s="254"/>
      <c r="K153" s="254"/>
      <c r="L153" s="258"/>
      <c r="M153" s="259"/>
      <c r="N153" s="260"/>
      <c r="O153" s="260"/>
      <c r="P153" s="260"/>
      <c r="Q153" s="260"/>
      <c r="R153" s="260"/>
      <c r="S153" s="260"/>
      <c r="T153" s="261"/>
      <c r="U153" s="13"/>
      <c r="V153" s="13"/>
      <c r="W153" s="13"/>
      <c r="X153" s="13"/>
      <c r="Y153" s="13"/>
      <c r="Z153" s="13"/>
      <c r="AA153" s="13"/>
      <c r="AB153" s="13"/>
      <c r="AC153" s="13"/>
      <c r="AD153" s="13"/>
      <c r="AE153" s="13"/>
      <c r="AT153" s="262" t="s">
        <v>276</v>
      </c>
      <c r="AU153" s="262" t="s">
        <v>84</v>
      </c>
      <c r="AV153" s="13" t="s">
        <v>84</v>
      </c>
      <c r="AW153" s="13" t="s">
        <v>32</v>
      </c>
      <c r="AX153" s="13" t="s">
        <v>76</v>
      </c>
      <c r="AY153" s="262" t="s">
        <v>251</v>
      </c>
    </row>
    <row r="154" s="12" customFormat="1">
      <c r="A154" s="12"/>
      <c r="B154" s="242"/>
      <c r="C154" s="243"/>
      <c r="D154" s="234" t="s">
        <v>276</v>
      </c>
      <c r="E154" s="244" t="s">
        <v>4783</v>
      </c>
      <c r="F154" s="245" t="s">
        <v>4823</v>
      </c>
      <c r="G154" s="243"/>
      <c r="H154" s="246">
        <v>60</v>
      </c>
      <c r="I154" s="247"/>
      <c r="J154" s="243"/>
      <c r="K154" s="243"/>
      <c r="L154" s="248"/>
      <c r="M154" s="249"/>
      <c r="N154" s="250"/>
      <c r="O154" s="250"/>
      <c r="P154" s="250"/>
      <c r="Q154" s="250"/>
      <c r="R154" s="250"/>
      <c r="S154" s="250"/>
      <c r="T154" s="251"/>
      <c r="U154" s="12"/>
      <c r="V154" s="12"/>
      <c r="W154" s="12"/>
      <c r="X154" s="12"/>
      <c r="Y154" s="12"/>
      <c r="Z154" s="12"/>
      <c r="AA154" s="12"/>
      <c r="AB154" s="12"/>
      <c r="AC154" s="12"/>
      <c r="AD154" s="12"/>
      <c r="AE154" s="12"/>
      <c r="AT154" s="252" t="s">
        <v>276</v>
      </c>
      <c r="AU154" s="252" t="s">
        <v>84</v>
      </c>
      <c r="AV154" s="12" t="s">
        <v>86</v>
      </c>
      <c r="AW154" s="12" t="s">
        <v>32</v>
      </c>
      <c r="AX154" s="12" t="s">
        <v>76</v>
      </c>
      <c r="AY154" s="252" t="s">
        <v>251</v>
      </c>
    </row>
    <row r="155" s="13" customFormat="1">
      <c r="A155" s="13"/>
      <c r="B155" s="253"/>
      <c r="C155" s="254"/>
      <c r="D155" s="234" t="s">
        <v>276</v>
      </c>
      <c r="E155" s="255" t="s">
        <v>1</v>
      </c>
      <c r="F155" s="256" t="s">
        <v>3888</v>
      </c>
      <c r="G155" s="254"/>
      <c r="H155" s="255" t="s">
        <v>1</v>
      </c>
      <c r="I155" s="257"/>
      <c r="J155" s="254"/>
      <c r="K155" s="254"/>
      <c r="L155" s="258"/>
      <c r="M155" s="259"/>
      <c r="N155" s="260"/>
      <c r="O155" s="260"/>
      <c r="P155" s="260"/>
      <c r="Q155" s="260"/>
      <c r="R155" s="260"/>
      <c r="S155" s="260"/>
      <c r="T155" s="261"/>
      <c r="U155" s="13"/>
      <c r="V155" s="13"/>
      <c r="W155" s="13"/>
      <c r="X155" s="13"/>
      <c r="Y155" s="13"/>
      <c r="Z155" s="13"/>
      <c r="AA155" s="13"/>
      <c r="AB155" s="13"/>
      <c r="AC155" s="13"/>
      <c r="AD155" s="13"/>
      <c r="AE155" s="13"/>
      <c r="AT155" s="262" t="s">
        <v>276</v>
      </c>
      <c r="AU155" s="262" t="s">
        <v>84</v>
      </c>
      <c r="AV155" s="13" t="s">
        <v>84</v>
      </c>
      <c r="AW155" s="13" t="s">
        <v>32</v>
      </c>
      <c r="AX155" s="13" t="s">
        <v>76</v>
      </c>
      <c r="AY155" s="262" t="s">
        <v>251</v>
      </c>
    </row>
    <row r="156" s="12" customFormat="1">
      <c r="A156" s="12"/>
      <c r="B156" s="242"/>
      <c r="C156" s="243"/>
      <c r="D156" s="234" t="s">
        <v>276</v>
      </c>
      <c r="E156" s="244" t="s">
        <v>4791</v>
      </c>
      <c r="F156" s="245" t="s">
        <v>4824</v>
      </c>
      <c r="G156" s="243"/>
      <c r="H156" s="246">
        <v>50</v>
      </c>
      <c r="I156" s="247"/>
      <c r="J156" s="243"/>
      <c r="K156" s="243"/>
      <c r="L156" s="248"/>
      <c r="M156" s="249"/>
      <c r="N156" s="250"/>
      <c r="O156" s="250"/>
      <c r="P156" s="250"/>
      <c r="Q156" s="250"/>
      <c r="R156" s="250"/>
      <c r="S156" s="250"/>
      <c r="T156" s="251"/>
      <c r="U156" s="12"/>
      <c r="V156" s="12"/>
      <c r="W156" s="12"/>
      <c r="X156" s="12"/>
      <c r="Y156" s="12"/>
      <c r="Z156" s="12"/>
      <c r="AA156" s="12"/>
      <c r="AB156" s="12"/>
      <c r="AC156" s="12"/>
      <c r="AD156" s="12"/>
      <c r="AE156" s="12"/>
      <c r="AT156" s="252" t="s">
        <v>276</v>
      </c>
      <c r="AU156" s="252" t="s">
        <v>84</v>
      </c>
      <c r="AV156" s="12" t="s">
        <v>86</v>
      </c>
      <c r="AW156" s="12" t="s">
        <v>32</v>
      </c>
      <c r="AX156" s="12" t="s">
        <v>76</v>
      </c>
      <c r="AY156" s="252" t="s">
        <v>251</v>
      </c>
    </row>
    <row r="157" s="13" customFormat="1">
      <c r="A157" s="13"/>
      <c r="B157" s="253"/>
      <c r="C157" s="254"/>
      <c r="D157" s="234" t="s">
        <v>276</v>
      </c>
      <c r="E157" s="255" t="s">
        <v>1</v>
      </c>
      <c r="F157" s="256" t="s">
        <v>3890</v>
      </c>
      <c r="G157" s="254"/>
      <c r="H157" s="255" t="s">
        <v>1</v>
      </c>
      <c r="I157" s="257"/>
      <c r="J157" s="254"/>
      <c r="K157" s="254"/>
      <c r="L157" s="258"/>
      <c r="M157" s="259"/>
      <c r="N157" s="260"/>
      <c r="O157" s="260"/>
      <c r="P157" s="260"/>
      <c r="Q157" s="260"/>
      <c r="R157" s="260"/>
      <c r="S157" s="260"/>
      <c r="T157" s="261"/>
      <c r="U157" s="13"/>
      <c r="V157" s="13"/>
      <c r="W157" s="13"/>
      <c r="X157" s="13"/>
      <c r="Y157" s="13"/>
      <c r="Z157" s="13"/>
      <c r="AA157" s="13"/>
      <c r="AB157" s="13"/>
      <c r="AC157" s="13"/>
      <c r="AD157" s="13"/>
      <c r="AE157" s="13"/>
      <c r="AT157" s="262" t="s">
        <v>276</v>
      </c>
      <c r="AU157" s="262" t="s">
        <v>84</v>
      </c>
      <c r="AV157" s="13" t="s">
        <v>84</v>
      </c>
      <c r="AW157" s="13" t="s">
        <v>32</v>
      </c>
      <c r="AX157" s="13" t="s">
        <v>76</v>
      </c>
      <c r="AY157" s="262" t="s">
        <v>251</v>
      </c>
    </row>
    <row r="158" s="12" customFormat="1">
      <c r="A158" s="12"/>
      <c r="B158" s="242"/>
      <c r="C158" s="243"/>
      <c r="D158" s="234" t="s">
        <v>276</v>
      </c>
      <c r="E158" s="244" t="s">
        <v>4797</v>
      </c>
      <c r="F158" s="245" t="s">
        <v>4824</v>
      </c>
      <c r="G158" s="243"/>
      <c r="H158" s="246">
        <v>50</v>
      </c>
      <c r="I158" s="247"/>
      <c r="J158" s="243"/>
      <c r="K158" s="243"/>
      <c r="L158" s="248"/>
      <c r="M158" s="249"/>
      <c r="N158" s="250"/>
      <c r="O158" s="250"/>
      <c r="P158" s="250"/>
      <c r="Q158" s="250"/>
      <c r="R158" s="250"/>
      <c r="S158" s="250"/>
      <c r="T158" s="251"/>
      <c r="U158" s="12"/>
      <c r="V158" s="12"/>
      <c r="W158" s="12"/>
      <c r="X158" s="12"/>
      <c r="Y158" s="12"/>
      <c r="Z158" s="12"/>
      <c r="AA158" s="12"/>
      <c r="AB158" s="12"/>
      <c r="AC158" s="12"/>
      <c r="AD158" s="12"/>
      <c r="AE158" s="12"/>
      <c r="AT158" s="252" t="s">
        <v>276</v>
      </c>
      <c r="AU158" s="252" t="s">
        <v>84</v>
      </c>
      <c r="AV158" s="12" t="s">
        <v>86</v>
      </c>
      <c r="AW158" s="12" t="s">
        <v>32</v>
      </c>
      <c r="AX158" s="12" t="s">
        <v>76</v>
      </c>
      <c r="AY158" s="252" t="s">
        <v>251</v>
      </c>
    </row>
    <row r="159" s="13" customFormat="1">
      <c r="A159" s="13"/>
      <c r="B159" s="253"/>
      <c r="C159" s="254"/>
      <c r="D159" s="234" t="s">
        <v>276</v>
      </c>
      <c r="E159" s="255" t="s">
        <v>1</v>
      </c>
      <c r="F159" s="256" t="s">
        <v>3892</v>
      </c>
      <c r="G159" s="254"/>
      <c r="H159" s="255" t="s">
        <v>1</v>
      </c>
      <c r="I159" s="257"/>
      <c r="J159" s="254"/>
      <c r="K159" s="254"/>
      <c r="L159" s="258"/>
      <c r="M159" s="259"/>
      <c r="N159" s="260"/>
      <c r="O159" s="260"/>
      <c r="P159" s="260"/>
      <c r="Q159" s="260"/>
      <c r="R159" s="260"/>
      <c r="S159" s="260"/>
      <c r="T159" s="261"/>
      <c r="U159" s="13"/>
      <c r="V159" s="13"/>
      <c r="W159" s="13"/>
      <c r="X159" s="13"/>
      <c r="Y159" s="13"/>
      <c r="Z159" s="13"/>
      <c r="AA159" s="13"/>
      <c r="AB159" s="13"/>
      <c r="AC159" s="13"/>
      <c r="AD159" s="13"/>
      <c r="AE159" s="13"/>
      <c r="AT159" s="262" t="s">
        <v>276</v>
      </c>
      <c r="AU159" s="262" t="s">
        <v>84</v>
      </c>
      <c r="AV159" s="13" t="s">
        <v>84</v>
      </c>
      <c r="AW159" s="13" t="s">
        <v>32</v>
      </c>
      <c r="AX159" s="13" t="s">
        <v>76</v>
      </c>
      <c r="AY159" s="262" t="s">
        <v>251</v>
      </c>
    </row>
    <row r="160" s="12" customFormat="1">
      <c r="A160" s="12"/>
      <c r="B160" s="242"/>
      <c r="C160" s="243"/>
      <c r="D160" s="234" t="s">
        <v>276</v>
      </c>
      <c r="E160" s="244" t="s">
        <v>4801</v>
      </c>
      <c r="F160" s="245" t="s">
        <v>4824</v>
      </c>
      <c r="G160" s="243"/>
      <c r="H160" s="246">
        <v>50</v>
      </c>
      <c r="I160" s="247"/>
      <c r="J160" s="243"/>
      <c r="K160" s="243"/>
      <c r="L160" s="248"/>
      <c r="M160" s="249"/>
      <c r="N160" s="250"/>
      <c r="O160" s="250"/>
      <c r="P160" s="250"/>
      <c r="Q160" s="250"/>
      <c r="R160" s="250"/>
      <c r="S160" s="250"/>
      <c r="T160" s="251"/>
      <c r="U160" s="12"/>
      <c r="V160" s="12"/>
      <c r="W160" s="12"/>
      <c r="X160" s="12"/>
      <c r="Y160" s="12"/>
      <c r="Z160" s="12"/>
      <c r="AA160" s="12"/>
      <c r="AB160" s="12"/>
      <c r="AC160" s="12"/>
      <c r="AD160" s="12"/>
      <c r="AE160" s="12"/>
      <c r="AT160" s="252" t="s">
        <v>276</v>
      </c>
      <c r="AU160" s="252" t="s">
        <v>84</v>
      </c>
      <c r="AV160" s="12" t="s">
        <v>86</v>
      </c>
      <c r="AW160" s="12" t="s">
        <v>32</v>
      </c>
      <c r="AX160" s="12" t="s">
        <v>76</v>
      </c>
      <c r="AY160" s="252" t="s">
        <v>251</v>
      </c>
    </row>
    <row r="161" s="13" customFormat="1">
      <c r="A161" s="13"/>
      <c r="B161" s="253"/>
      <c r="C161" s="254"/>
      <c r="D161" s="234" t="s">
        <v>276</v>
      </c>
      <c r="E161" s="255" t="s">
        <v>1</v>
      </c>
      <c r="F161" s="256" t="s">
        <v>4817</v>
      </c>
      <c r="G161" s="254"/>
      <c r="H161" s="255" t="s">
        <v>1</v>
      </c>
      <c r="I161" s="257"/>
      <c r="J161" s="254"/>
      <c r="K161" s="254"/>
      <c r="L161" s="258"/>
      <c r="M161" s="259"/>
      <c r="N161" s="260"/>
      <c r="O161" s="260"/>
      <c r="P161" s="260"/>
      <c r="Q161" s="260"/>
      <c r="R161" s="260"/>
      <c r="S161" s="260"/>
      <c r="T161" s="261"/>
      <c r="U161" s="13"/>
      <c r="V161" s="13"/>
      <c r="W161" s="13"/>
      <c r="X161" s="13"/>
      <c r="Y161" s="13"/>
      <c r="Z161" s="13"/>
      <c r="AA161" s="13"/>
      <c r="AB161" s="13"/>
      <c r="AC161" s="13"/>
      <c r="AD161" s="13"/>
      <c r="AE161" s="13"/>
      <c r="AT161" s="262" t="s">
        <v>276</v>
      </c>
      <c r="AU161" s="262" t="s">
        <v>84</v>
      </c>
      <c r="AV161" s="13" t="s">
        <v>84</v>
      </c>
      <c r="AW161" s="13" t="s">
        <v>32</v>
      </c>
      <c r="AX161" s="13" t="s">
        <v>76</v>
      </c>
      <c r="AY161" s="262" t="s">
        <v>251</v>
      </c>
    </row>
    <row r="162" s="12" customFormat="1">
      <c r="A162" s="12"/>
      <c r="B162" s="242"/>
      <c r="C162" s="243"/>
      <c r="D162" s="234" t="s">
        <v>276</v>
      </c>
      <c r="E162" s="244" t="s">
        <v>4805</v>
      </c>
      <c r="F162" s="245" t="s">
        <v>4824</v>
      </c>
      <c r="G162" s="243"/>
      <c r="H162" s="246">
        <v>50</v>
      </c>
      <c r="I162" s="247"/>
      <c r="J162" s="243"/>
      <c r="K162" s="243"/>
      <c r="L162" s="248"/>
      <c r="M162" s="249"/>
      <c r="N162" s="250"/>
      <c r="O162" s="250"/>
      <c r="P162" s="250"/>
      <c r="Q162" s="250"/>
      <c r="R162" s="250"/>
      <c r="S162" s="250"/>
      <c r="T162" s="251"/>
      <c r="U162" s="12"/>
      <c r="V162" s="12"/>
      <c r="W162" s="12"/>
      <c r="X162" s="12"/>
      <c r="Y162" s="12"/>
      <c r="Z162" s="12"/>
      <c r="AA162" s="12"/>
      <c r="AB162" s="12"/>
      <c r="AC162" s="12"/>
      <c r="AD162" s="12"/>
      <c r="AE162" s="12"/>
      <c r="AT162" s="252" t="s">
        <v>276</v>
      </c>
      <c r="AU162" s="252" t="s">
        <v>84</v>
      </c>
      <c r="AV162" s="12" t="s">
        <v>86</v>
      </c>
      <c r="AW162" s="12" t="s">
        <v>32</v>
      </c>
      <c r="AX162" s="12" t="s">
        <v>76</v>
      </c>
      <c r="AY162" s="252" t="s">
        <v>251</v>
      </c>
    </row>
    <row r="163" s="13" customFormat="1">
      <c r="A163" s="13"/>
      <c r="B163" s="253"/>
      <c r="C163" s="254"/>
      <c r="D163" s="234" t="s">
        <v>276</v>
      </c>
      <c r="E163" s="255" t="s">
        <v>1</v>
      </c>
      <c r="F163" s="256" t="s">
        <v>4141</v>
      </c>
      <c r="G163" s="254"/>
      <c r="H163" s="255" t="s">
        <v>1</v>
      </c>
      <c r="I163" s="257"/>
      <c r="J163" s="254"/>
      <c r="K163" s="254"/>
      <c r="L163" s="258"/>
      <c r="M163" s="259"/>
      <c r="N163" s="260"/>
      <c r="O163" s="260"/>
      <c r="P163" s="260"/>
      <c r="Q163" s="260"/>
      <c r="R163" s="260"/>
      <c r="S163" s="260"/>
      <c r="T163" s="261"/>
      <c r="U163" s="13"/>
      <c r="V163" s="13"/>
      <c r="W163" s="13"/>
      <c r="X163" s="13"/>
      <c r="Y163" s="13"/>
      <c r="Z163" s="13"/>
      <c r="AA163" s="13"/>
      <c r="AB163" s="13"/>
      <c r="AC163" s="13"/>
      <c r="AD163" s="13"/>
      <c r="AE163" s="13"/>
      <c r="AT163" s="262" t="s">
        <v>276</v>
      </c>
      <c r="AU163" s="262" t="s">
        <v>84</v>
      </c>
      <c r="AV163" s="13" t="s">
        <v>84</v>
      </c>
      <c r="AW163" s="13" t="s">
        <v>32</v>
      </c>
      <c r="AX163" s="13" t="s">
        <v>76</v>
      </c>
      <c r="AY163" s="262" t="s">
        <v>251</v>
      </c>
    </row>
    <row r="164" s="12" customFormat="1">
      <c r="A164" s="12"/>
      <c r="B164" s="242"/>
      <c r="C164" s="243"/>
      <c r="D164" s="234" t="s">
        <v>276</v>
      </c>
      <c r="E164" s="244" t="s">
        <v>4808</v>
      </c>
      <c r="F164" s="245" t="s">
        <v>4825</v>
      </c>
      <c r="G164" s="243"/>
      <c r="H164" s="246">
        <v>190</v>
      </c>
      <c r="I164" s="247"/>
      <c r="J164" s="243"/>
      <c r="K164" s="243"/>
      <c r="L164" s="248"/>
      <c r="M164" s="249"/>
      <c r="N164" s="250"/>
      <c r="O164" s="250"/>
      <c r="P164" s="250"/>
      <c r="Q164" s="250"/>
      <c r="R164" s="250"/>
      <c r="S164" s="250"/>
      <c r="T164" s="251"/>
      <c r="U164" s="12"/>
      <c r="V164" s="12"/>
      <c r="W164" s="12"/>
      <c r="X164" s="12"/>
      <c r="Y164" s="12"/>
      <c r="Z164" s="12"/>
      <c r="AA164" s="12"/>
      <c r="AB164" s="12"/>
      <c r="AC164" s="12"/>
      <c r="AD164" s="12"/>
      <c r="AE164" s="12"/>
      <c r="AT164" s="252" t="s">
        <v>276</v>
      </c>
      <c r="AU164" s="252" t="s">
        <v>84</v>
      </c>
      <c r="AV164" s="12" t="s">
        <v>86</v>
      </c>
      <c r="AW164" s="12" t="s">
        <v>32</v>
      </c>
      <c r="AX164" s="12" t="s">
        <v>76</v>
      </c>
      <c r="AY164" s="252" t="s">
        <v>251</v>
      </c>
    </row>
    <row r="165" s="12" customFormat="1">
      <c r="A165" s="12"/>
      <c r="B165" s="242"/>
      <c r="C165" s="243"/>
      <c r="D165" s="234" t="s">
        <v>276</v>
      </c>
      <c r="E165" s="244" t="s">
        <v>4826</v>
      </c>
      <c r="F165" s="245" t="s">
        <v>4827</v>
      </c>
      <c r="G165" s="243"/>
      <c r="H165" s="246">
        <v>2980</v>
      </c>
      <c r="I165" s="247"/>
      <c r="J165" s="243"/>
      <c r="K165" s="243"/>
      <c r="L165" s="248"/>
      <c r="M165" s="249"/>
      <c r="N165" s="250"/>
      <c r="O165" s="250"/>
      <c r="P165" s="250"/>
      <c r="Q165" s="250"/>
      <c r="R165" s="250"/>
      <c r="S165" s="250"/>
      <c r="T165" s="251"/>
      <c r="U165" s="12"/>
      <c r="V165" s="12"/>
      <c r="W165" s="12"/>
      <c r="X165" s="12"/>
      <c r="Y165" s="12"/>
      <c r="Z165" s="12"/>
      <c r="AA165" s="12"/>
      <c r="AB165" s="12"/>
      <c r="AC165" s="12"/>
      <c r="AD165" s="12"/>
      <c r="AE165" s="12"/>
      <c r="AT165" s="252" t="s">
        <v>276</v>
      </c>
      <c r="AU165" s="252" t="s">
        <v>84</v>
      </c>
      <c r="AV165" s="12" t="s">
        <v>86</v>
      </c>
      <c r="AW165" s="12" t="s">
        <v>32</v>
      </c>
      <c r="AX165" s="12" t="s">
        <v>84</v>
      </c>
      <c r="AY165" s="252" t="s">
        <v>251</v>
      </c>
    </row>
    <row r="166" s="2" customFormat="1" ht="24.15" customHeight="1">
      <c r="A166" s="38"/>
      <c r="B166" s="39"/>
      <c r="C166" s="220" t="s">
        <v>254</v>
      </c>
      <c r="D166" s="220" t="s">
        <v>255</v>
      </c>
      <c r="E166" s="221" t="s">
        <v>3911</v>
      </c>
      <c r="F166" s="222" t="s">
        <v>3912</v>
      </c>
      <c r="G166" s="223" t="s">
        <v>3900</v>
      </c>
      <c r="H166" s="224">
        <v>2980</v>
      </c>
      <c r="I166" s="225"/>
      <c r="J166" s="226">
        <f>ROUND(I166*H166,2)</f>
        <v>0</v>
      </c>
      <c r="K166" s="227"/>
      <c r="L166" s="44"/>
      <c r="M166" s="228" t="s">
        <v>1</v>
      </c>
      <c r="N166" s="229" t="s">
        <v>41</v>
      </c>
      <c r="O166" s="91"/>
      <c r="P166" s="230">
        <f>O166*H166</f>
        <v>0</v>
      </c>
      <c r="Q166" s="230">
        <v>0</v>
      </c>
      <c r="R166" s="230">
        <f>Q166*H166</f>
        <v>0</v>
      </c>
      <c r="S166" s="230">
        <v>0</v>
      </c>
      <c r="T166" s="231">
        <f>S166*H166</f>
        <v>0</v>
      </c>
      <c r="U166" s="38"/>
      <c r="V166" s="38"/>
      <c r="W166" s="38"/>
      <c r="X166" s="38"/>
      <c r="Y166" s="38"/>
      <c r="Z166" s="38"/>
      <c r="AA166" s="38"/>
      <c r="AB166" s="38"/>
      <c r="AC166" s="38"/>
      <c r="AD166" s="38"/>
      <c r="AE166" s="38"/>
      <c r="AR166" s="232" t="s">
        <v>254</v>
      </c>
      <c r="AT166" s="232" t="s">
        <v>255</v>
      </c>
      <c r="AU166" s="232" t="s">
        <v>84</v>
      </c>
      <c r="AY166" s="17" t="s">
        <v>251</v>
      </c>
      <c r="BE166" s="233">
        <f>IF(N166="základní",J166,0)</f>
        <v>0</v>
      </c>
      <c r="BF166" s="233">
        <f>IF(N166="snížená",J166,0)</f>
        <v>0</v>
      </c>
      <c r="BG166" s="233">
        <f>IF(N166="zákl. přenesená",J166,0)</f>
        <v>0</v>
      </c>
      <c r="BH166" s="233">
        <f>IF(N166="sníž. přenesená",J166,0)</f>
        <v>0</v>
      </c>
      <c r="BI166" s="233">
        <f>IF(N166="nulová",J166,0)</f>
        <v>0</v>
      </c>
      <c r="BJ166" s="17" t="s">
        <v>84</v>
      </c>
      <c r="BK166" s="233">
        <f>ROUND(I166*H166,2)</f>
        <v>0</v>
      </c>
      <c r="BL166" s="17" t="s">
        <v>254</v>
      </c>
      <c r="BM166" s="232" t="s">
        <v>4828</v>
      </c>
    </row>
    <row r="167" s="2" customFormat="1">
      <c r="A167" s="38"/>
      <c r="B167" s="39"/>
      <c r="C167" s="40"/>
      <c r="D167" s="234" t="s">
        <v>260</v>
      </c>
      <c r="E167" s="40"/>
      <c r="F167" s="235" t="s">
        <v>3914</v>
      </c>
      <c r="G167" s="40"/>
      <c r="H167" s="40"/>
      <c r="I167" s="236"/>
      <c r="J167" s="40"/>
      <c r="K167" s="40"/>
      <c r="L167" s="44"/>
      <c r="M167" s="237"/>
      <c r="N167" s="238"/>
      <c r="O167" s="91"/>
      <c r="P167" s="91"/>
      <c r="Q167" s="91"/>
      <c r="R167" s="91"/>
      <c r="S167" s="91"/>
      <c r="T167" s="92"/>
      <c r="U167" s="38"/>
      <c r="V167" s="38"/>
      <c r="W167" s="38"/>
      <c r="X167" s="38"/>
      <c r="Y167" s="38"/>
      <c r="Z167" s="38"/>
      <c r="AA167" s="38"/>
      <c r="AB167" s="38"/>
      <c r="AC167" s="38"/>
      <c r="AD167" s="38"/>
      <c r="AE167" s="38"/>
      <c r="AT167" s="17" t="s">
        <v>260</v>
      </c>
      <c r="AU167" s="17" t="s">
        <v>84</v>
      </c>
    </row>
    <row r="168" s="2" customFormat="1">
      <c r="A168" s="38"/>
      <c r="B168" s="39"/>
      <c r="C168" s="40"/>
      <c r="D168" s="240" t="s">
        <v>274</v>
      </c>
      <c r="E168" s="40"/>
      <c r="F168" s="241" t="s">
        <v>3915</v>
      </c>
      <c r="G168" s="40"/>
      <c r="H168" s="40"/>
      <c r="I168" s="236"/>
      <c r="J168" s="40"/>
      <c r="K168" s="40"/>
      <c r="L168" s="44"/>
      <c r="M168" s="237"/>
      <c r="N168" s="238"/>
      <c r="O168" s="91"/>
      <c r="P168" s="91"/>
      <c r="Q168" s="91"/>
      <c r="R168" s="91"/>
      <c r="S168" s="91"/>
      <c r="T168" s="92"/>
      <c r="U168" s="38"/>
      <c r="V168" s="38"/>
      <c r="W168" s="38"/>
      <c r="X168" s="38"/>
      <c r="Y168" s="38"/>
      <c r="Z168" s="38"/>
      <c r="AA168" s="38"/>
      <c r="AB168" s="38"/>
      <c r="AC168" s="38"/>
      <c r="AD168" s="38"/>
      <c r="AE168" s="38"/>
      <c r="AT168" s="17" t="s">
        <v>274</v>
      </c>
      <c r="AU168" s="17" t="s">
        <v>84</v>
      </c>
    </row>
    <row r="169" s="2" customFormat="1">
      <c r="A169" s="38"/>
      <c r="B169" s="39"/>
      <c r="C169" s="40"/>
      <c r="D169" s="234" t="s">
        <v>262</v>
      </c>
      <c r="E169" s="40"/>
      <c r="F169" s="239" t="s">
        <v>3916</v>
      </c>
      <c r="G169" s="40"/>
      <c r="H169" s="40"/>
      <c r="I169" s="236"/>
      <c r="J169" s="40"/>
      <c r="K169" s="40"/>
      <c r="L169" s="44"/>
      <c r="M169" s="237"/>
      <c r="N169" s="238"/>
      <c r="O169" s="91"/>
      <c r="P169" s="91"/>
      <c r="Q169" s="91"/>
      <c r="R169" s="91"/>
      <c r="S169" s="91"/>
      <c r="T169" s="92"/>
      <c r="U169" s="38"/>
      <c r="V169" s="38"/>
      <c r="W169" s="38"/>
      <c r="X169" s="38"/>
      <c r="Y169" s="38"/>
      <c r="Z169" s="38"/>
      <c r="AA169" s="38"/>
      <c r="AB169" s="38"/>
      <c r="AC169" s="38"/>
      <c r="AD169" s="38"/>
      <c r="AE169" s="38"/>
      <c r="AT169" s="17" t="s">
        <v>262</v>
      </c>
      <c r="AU169" s="17" t="s">
        <v>84</v>
      </c>
    </row>
    <row r="170" s="12" customFormat="1">
      <c r="A170" s="12"/>
      <c r="B170" s="242"/>
      <c r="C170" s="243"/>
      <c r="D170" s="234" t="s">
        <v>276</v>
      </c>
      <c r="E170" s="244" t="s">
        <v>3838</v>
      </c>
      <c r="F170" s="245" t="s">
        <v>4829</v>
      </c>
      <c r="G170" s="243"/>
      <c r="H170" s="246">
        <v>2980</v>
      </c>
      <c r="I170" s="247"/>
      <c r="J170" s="243"/>
      <c r="K170" s="243"/>
      <c r="L170" s="248"/>
      <c r="M170" s="249"/>
      <c r="N170" s="250"/>
      <c r="O170" s="250"/>
      <c r="P170" s="250"/>
      <c r="Q170" s="250"/>
      <c r="R170" s="250"/>
      <c r="S170" s="250"/>
      <c r="T170" s="251"/>
      <c r="U170" s="12"/>
      <c r="V170" s="12"/>
      <c r="W170" s="12"/>
      <c r="X170" s="12"/>
      <c r="Y170" s="12"/>
      <c r="Z170" s="12"/>
      <c r="AA170" s="12"/>
      <c r="AB170" s="12"/>
      <c r="AC170" s="12"/>
      <c r="AD170" s="12"/>
      <c r="AE170" s="12"/>
      <c r="AT170" s="252" t="s">
        <v>276</v>
      </c>
      <c r="AU170" s="252" t="s">
        <v>84</v>
      </c>
      <c r="AV170" s="12" t="s">
        <v>86</v>
      </c>
      <c r="AW170" s="12" t="s">
        <v>32</v>
      </c>
      <c r="AX170" s="12" t="s">
        <v>84</v>
      </c>
      <c r="AY170" s="252" t="s">
        <v>251</v>
      </c>
    </row>
    <row r="171" s="2" customFormat="1" ht="24.15" customHeight="1">
      <c r="A171" s="38"/>
      <c r="B171" s="39"/>
      <c r="C171" s="220" t="s">
        <v>282</v>
      </c>
      <c r="D171" s="220" t="s">
        <v>255</v>
      </c>
      <c r="E171" s="221" t="s">
        <v>3919</v>
      </c>
      <c r="F171" s="222" t="s">
        <v>3920</v>
      </c>
      <c r="G171" s="223" t="s">
        <v>3853</v>
      </c>
      <c r="H171" s="224">
        <v>1826.2000000000001</v>
      </c>
      <c r="I171" s="225"/>
      <c r="J171" s="226">
        <f>ROUND(I171*H171,2)</f>
        <v>0</v>
      </c>
      <c r="K171" s="227"/>
      <c r="L171" s="44"/>
      <c r="M171" s="228" t="s">
        <v>1</v>
      </c>
      <c r="N171" s="229" t="s">
        <v>41</v>
      </c>
      <c r="O171" s="91"/>
      <c r="P171" s="230">
        <f>O171*H171</f>
        <v>0</v>
      </c>
      <c r="Q171" s="230">
        <v>0</v>
      </c>
      <c r="R171" s="230">
        <f>Q171*H171</f>
        <v>0</v>
      </c>
      <c r="S171" s="230">
        <v>0</v>
      </c>
      <c r="T171" s="231">
        <f>S171*H171</f>
        <v>0</v>
      </c>
      <c r="U171" s="38"/>
      <c r="V171" s="38"/>
      <c r="W171" s="38"/>
      <c r="X171" s="38"/>
      <c r="Y171" s="38"/>
      <c r="Z171" s="38"/>
      <c r="AA171" s="38"/>
      <c r="AB171" s="38"/>
      <c r="AC171" s="38"/>
      <c r="AD171" s="38"/>
      <c r="AE171" s="38"/>
      <c r="AR171" s="232" t="s">
        <v>254</v>
      </c>
      <c r="AT171" s="232" t="s">
        <v>255</v>
      </c>
      <c r="AU171" s="232" t="s">
        <v>84</v>
      </c>
      <c r="AY171" s="17" t="s">
        <v>251</v>
      </c>
      <c r="BE171" s="233">
        <f>IF(N171="základní",J171,0)</f>
        <v>0</v>
      </c>
      <c r="BF171" s="233">
        <f>IF(N171="snížená",J171,0)</f>
        <v>0</v>
      </c>
      <c r="BG171" s="233">
        <f>IF(N171="zákl. přenesená",J171,0)</f>
        <v>0</v>
      </c>
      <c r="BH171" s="233">
        <f>IF(N171="sníž. přenesená",J171,0)</f>
        <v>0</v>
      </c>
      <c r="BI171" s="233">
        <f>IF(N171="nulová",J171,0)</f>
        <v>0</v>
      </c>
      <c r="BJ171" s="17" t="s">
        <v>84</v>
      </c>
      <c r="BK171" s="233">
        <f>ROUND(I171*H171,2)</f>
        <v>0</v>
      </c>
      <c r="BL171" s="17" t="s">
        <v>254</v>
      </c>
      <c r="BM171" s="232" t="s">
        <v>4830</v>
      </c>
    </row>
    <row r="172" s="2" customFormat="1">
      <c r="A172" s="38"/>
      <c r="B172" s="39"/>
      <c r="C172" s="40"/>
      <c r="D172" s="234" t="s">
        <v>260</v>
      </c>
      <c r="E172" s="40"/>
      <c r="F172" s="235" t="s">
        <v>3922</v>
      </c>
      <c r="G172" s="40"/>
      <c r="H172" s="40"/>
      <c r="I172" s="236"/>
      <c r="J172" s="40"/>
      <c r="K172" s="40"/>
      <c r="L172" s="44"/>
      <c r="M172" s="237"/>
      <c r="N172" s="238"/>
      <c r="O172" s="91"/>
      <c r="P172" s="91"/>
      <c r="Q172" s="91"/>
      <c r="R172" s="91"/>
      <c r="S172" s="91"/>
      <c r="T172" s="92"/>
      <c r="U172" s="38"/>
      <c r="V172" s="38"/>
      <c r="W172" s="38"/>
      <c r="X172" s="38"/>
      <c r="Y172" s="38"/>
      <c r="Z172" s="38"/>
      <c r="AA172" s="38"/>
      <c r="AB172" s="38"/>
      <c r="AC172" s="38"/>
      <c r="AD172" s="38"/>
      <c r="AE172" s="38"/>
      <c r="AT172" s="17" t="s">
        <v>260</v>
      </c>
      <c r="AU172" s="17" t="s">
        <v>84</v>
      </c>
    </row>
    <row r="173" s="2" customFormat="1">
      <c r="A173" s="38"/>
      <c r="B173" s="39"/>
      <c r="C173" s="40"/>
      <c r="D173" s="240" t="s">
        <v>274</v>
      </c>
      <c r="E173" s="40"/>
      <c r="F173" s="241" t="s">
        <v>3923</v>
      </c>
      <c r="G173" s="40"/>
      <c r="H173" s="40"/>
      <c r="I173" s="236"/>
      <c r="J173" s="40"/>
      <c r="K173" s="40"/>
      <c r="L173" s="44"/>
      <c r="M173" s="237"/>
      <c r="N173" s="238"/>
      <c r="O173" s="91"/>
      <c r="P173" s="91"/>
      <c r="Q173" s="91"/>
      <c r="R173" s="91"/>
      <c r="S173" s="91"/>
      <c r="T173" s="92"/>
      <c r="U173" s="38"/>
      <c r="V173" s="38"/>
      <c r="W173" s="38"/>
      <c r="X173" s="38"/>
      <c r="Y173" s="38"/>
      <c r="Z173" s="38"/>
      <c r="AA173" s="38"/>
      <c r="AB173" s="38"/>
      <c r="AC173" s="38"/>
      <c r="AD173" s="38"/>
      <c r="AE173" s="38"/>
      <c r="AT173" s="17" t="s">
        <v>274</v>
      </c>
      <c r="AU173" s="17" t="s">
        <v>84</v>
      </c>
    </row>
    <row r="174" s="2" customFormat="1">
      <c r="A174" s="38"/>
      <c r="B174" s="39"/>
      <c r="C174" s="40"/>
      <c r="D174" s="234" t="s">
        <v>262</v>
      </c>
      <c r="E174" s="40"/>
      <c r="F174" s="239" t="s">
        <v>4442</v>
      </c>
      <c r="G174" s="40"/>
      <c r="H174" s="40"/>
      <c r="I174" s="236"/>
      <c r="J174" s="40"/>
      <c r="K174" s="40"/>
      <c r="L174" s="44"/>
      <c r="M174" s="237"/>
      <c r="N174" s="238"/>
      <c r="O174" s="91"/>
      <c r="P174" s="91"/>
      <c r="Q174" s="91"/>
      <c r="R174" s="91"/>
      <c r="S174" s="91"/>
      <c r="T174" s="92"/>
      <c r="U174" s="38"/>
      <c r="V174" s="38"/>
      <c r="W174" s="38"/>
      <c r="X174" s="38"/>
      <c r="Y174" s="38"/>
      <c r="Z174" s="38"/>
      <c r="AA174" s="38"/>
      <c r="AB174" s="38"/>
      <c r="AC174" s="38"/>
      <c r="AD174" s="38"/>
      <c r="AE174" s="38"/>
      <c r="AT174" s="17" t="s">
        <v>262</v>
      </c>
      <c r="AU174" s="17" t="s">
        <v>84</v>
      </c>
    </row>
    <row r="175" s="13" customFormat="1">
      <c r="A175" s="13"/>
      <c r="B175" s="253"/>
      <c r="C175" s="254"/>
      <c r="D175" s="234" t="s">
        <v>276</v>
      </c>
      <c r="E175" s="255" t="s">
        <v>1</v>
      </c>
      <c r="F175" s="256" t="s">
        <v>4636</v>
      </c>
      <c r="G175" s="254"/>
      <c r="H175" s="255" t="s">
        <v>1</v>
      </c>
      <c r="I175" s="257"/>
      <c r="J175" s="254"/>
      <c r="K175" s="254"/>
      <c r="L175" s="258"/>
      <c r="M175" s="259"/>
      <c r="N175" s="260"/>
      <c r="O175" s="260"/>
      <c r="P175" s="260"/>
      <c r="Q175" s="260"/>
      <c r="R175" s="260"/>
      <c r="S175" s="260"/>
      <c r="T175" s="261"/>
      <c r="U175" s="13"/>
      <c r="V175" s="13"/>
      <c r="W175" s="13"/>
      <c r="X175" s="13"/>
      <c r="Y175" s="13"/>
      <c r="Z175" s="13"/>
      <c r="AA175" s="13"/>
      <c r="AB175" s="13"/>
      <c r="AC175" s="13"/>
      <c r="AD175" s="13"/>
      <c r="AE175" s="13"/>
      <c r="AT175" s="262" t="s">
        <v>276</v>
      </c>
      <c r="AU175" s="262" t="s">
        <v>84</v>
      </c>
      <c r="AV175" s="13" t="s">
        <v>84</v>
      </c>
      <c r="AW175" s="13" t="s">
        <v>32</v>
      </c>
      <c r="AX175" s="13" t="s">
        <v>76</v>
      </c>
      <c r="AY175" s="262" t="s">
        <v>251</v>
      </c>
    </row>
    <row r="176" s="12" customFormat="1">
      <c r="A176" s="12"/>
      <c r="B176" s="242"/>
      <c r="C176" s="243"/>
      <c r="D176" s="234" t="s">
        <v>276</v>
      </c>
      <c r="E176" s="244" t="s">
        <v>3844</v>
      </c>
      <c r="F176" s="245" t="s">
        <v>4831</v>
      </c>
      <c r="G176" s="243"/>
      <c r="H176" s="246">
        <v>1826.2000000000001</v>
      </c>
      <c r="I176" s="247"/>
      <c r="J176" s="243"/>
      <c r="K176" s="243"/>
      <c r="L176" s="248"/>
      <c r="M176" s="249"/>
      <c r="N176" s="250"/>
      <c r="O176" s="250"/>
      <c r="P176" s="250"/>
      <c r="Q176" s="250"/>
      <c r="R176" s="250"/>
      <c r="S176" s="250"/>
      <c r="T176" s="251"/>
      <c r="U176" s="12"/>
      <c r="V176" s="12"/>
      <c r="W176" s="12"/>
      <c r="X176" s="12"/>
      <c r="Y176" s="12"/>
      <c r="Z176" s="12"/>
      <c r="AA176" s="12"/>
      <c r="AB176" s="12"/>
      <c r="AC176" s="12"/>
      <c r="AD176" s="12"/>
      <c r="AE176" s="12"/>
      <c r="AT176" s="252" t="s">
        <v>276</v>
      </c>
      <c r="AU176" s="252" t="s">
        <v>84</v>
      </c>
      <c r="AV176" s="12" t="s">
        <v>86</v>
      </c>
      <c r="AW176" s="12" t="s">
        <v>32</v>
      </c>
      <c r="AX176" s="12" t="s">
        <v>84</v>
      </c>
      <c r="AY176" s="252" t="s">
        <v>251</v>
      </c>
    </row>
    <row r="177" s="2" customFormat="1" ht="37.8" customHeight="1">
      <c r="A177" s="38"/>
      <c r="B177" s="39"/>
      <c r="C177" s="220" t="s">
        <v>287</v>
      </c>
      <c r="D177" s="220" t="s">
        <v>255</v>
      </c>
      <c r="E177" s="221" t="s">
        <v>3927</v>
      </c>
      <c r="F177" s="222" t="s">
        <v>3928</v>
      </c>
      <c r="G177" s="223" t="s">
        <v>3853</v>
      </c>
      <c r="H177" s="224">
        <v>1104.6800000000001</v>
      </c>
      <c r="I177" s="225"/>
      <c r="J177" s="226">
        <f>ROUND(I177*H177,2)</f>
        <v>0</v>
      </c>
      <c r="K177" s="227"/>
      <c r="L177" s="44"/>
      <c r="M177" s="228" t="s">
        <v>1</v>
      </c>
      <c r="N177" s="229" t="s">
        <v>41</v>
      </c>
      <c r="O177" s="91"/>
      <c r="P177" s="230">
        <f>O177*H177</f>
        <v>0</v>
      </c>
      <c r="Q177" s="230">
        <v>0</v>
      </c>
      <c r="R177" s="230">
        <f>Q177*H177</f>
        <v>0</v>
      </c>
      <c r="S177" s="230">
        <v>0</v>
      </c>
      <c r="T177" s="231">
        <f>S177*H177</f>
        <v>0</v>
      </c>
      <c r="U177" s="38"/>
      <c r="V177" s="38"/>
      <c r="W177" s="38"/>
      <c r="X177" s="38"/>
      <c r="Y177" s="38"/>
      <c r="Z177" s="38"/>
      <c r="AA177" s="38"/>
      <c r="AB177" s="38"/>
      <c r="AC177" s="38"/>
      <c r="AD177" s="38"/>
      <c r="AE177" s="38"/>
      <c r="AR177" s="232" t="s">
        <v>254</v>
      </c>
      <c r="AT177" s="232" t="s">
        <v>255</v>
      </c>
      <c r="AU177" s="232" t="s">
        <v>84</v>
      </c>
      <c r="AY177" s="17" t="s">
        <v>251</v>
      </c>
      <c r="BE177" s="233">
        <f>IF(N177="základní",J177,0)</f>
        <v>0</v>
      </c>
      <c r="BF177" s="233">
        <f>IF(N177="snížená",J177,0)</f>
        <v>0</v>
      </c>
      <c r="BG177" s="233">
        <f>IF(N177="zákl. přenesená",J177,0)</f>
        <v>0</v>
      </c>
      <c r="BH177" s="233">
        <f>IF(N177="sníž. přenesená",J177,0)</f>
        <v>0</v>
      </c>
      <c r="BI177" s="233">
        <f>IF(N177="nulová",J177,0)</f>
        <v>0</v>
      </c>
      <c r="BJ177" s="17" t="s">
        <v>84</v>
      </c>
      <c r="BK177" s="233">
        <f>ROUND(I177*H177,2)</f>
        <v>0</v>
      </c>
      <c r="BL177" s="17" t="s">
        <v>254</v>
      </c>
      <c r="BM177" s="232" t="s">
        <v>4832</v>
      </c>
    </row>
    <row r="178" s="2" customFormat="1">
      <c r="A178" s="38"/>
      <c r="B178" s="39"/>
      <c r="C178" s="40"/>
      <c r="D178" s="234" t="s">
        <v>260</v>
      </c>
      <c r="E178" s="40"/>
      <c r="F178" s="235" t="s">
        <v>3930</v>
      </c>
      <c r="G178" s="40"/>
      <c r="H178" s="40"/>
      <c r="I178" s="236"/>
      <c r="J178" s="40"/>
      <c r="K178" s="40"/>
      <c r="L178" s="44"/>
      <c r="M178" s="237"/>
      <c r="N178" s="238"/>
      <c r="O178" s="91"/>
      <c r="P178" s="91"/>
      <c r="Q178" s="91"/>
      <c r="R178" s="91"/>
      <c r="S178" s="91"/>
      <c r="T178" s="92"/>
      <c r="U178" s="38"/>
      <c r="V178" s="38"/>
      <c r="W178" s="38"/>
      <c r="X178" s="38"/>
      <c r="Y178" s="38"/>
      <c r="Z178" s="38"/>
      <c r="AA178" s="38"/>
      <c r="AB178" s="38"/>
      <c r="AC178" s="38"/>
      <c r="AD178" s="38"/>
      <c r="AE178" s="38"/>
      <c r="AT178" s="17" t="s">
        <v>260</v>
      </c>
      <c r="AU178" s="17" t="s">
        <v>84</v>
      </c>
    </row>
    <row r="179" s="2" customFormat="1">
      <c r="A179" s="38"/>
      <c r="B179" s="39"/>
      <c r="C179" s="40"/>
      <c r="D179" s="240" t="s">
        <v>274</v>
      </c>
      <c r="E179" s="40"/>
      <c r="F179" s="241" t="s">
        <v>3931</v>
      </c>
      <c r="G179" s="40"/>
      <c r="H179" s="40"/>
      <c r="I179" s="236"/>
      <c r="J179" s="40"/>
      <c r="K179" s="40"/>
      <c r="L179" s="44"/>
      <c r="M179" s="237"/>
      <c r="N179" s="238"/>
      <c r="O179" s="91"/>
      <c r="P179" s="91"/>
      <c r="Q179" s="91"/>
      <c r="R179" s="91"/>
      <c r="S179" s="91"/>
      <c r="T179" s="92"/>
      <c r="U179" s="38"/>
      <c r="V179" s="38"/>
      <c r="W179" s="38"/>
      <c r="X179" s="38"/>
      <c r="Y179" s="38"/>
      <c r="Z179" s="38"/>
      <c r="AA179" s="38"/>
      <c r="AB179" s="38"/>
      <c r="AC179" s="38"/>
      <c r="AD179" s="38"/>
      <c r="AE179" s="38"/>
      <c r="AT179" s="17" t="s">
        <v>274</v>
      </c>
      <c r="AU179" s="17" t="s">
        <v>84</v>
      </c>
    </row>
    <row r="180" s="13" customFormat="1">
      <c r="A180" s="13"/>
      <c r="B180" s="253"/>
      <c r="C180" s="254"/>
      <c r="D180" s="234" t="s">
        <v>276</v>
      </c>
      <c r="E180" s="255" t="s">
        <v>1</v>
      </c>
      <c r="F180" s="256" t="s">
        <v>4639</v>
      </c>
      <c r="G180" s="254"/>
      <c r="H180" s="255" t="s">
        <v>1</v>
      </c>
      <c r="I180" s="257"/>
      <c r="J180" s="254"/>
      <c r="K180" s="254"/>
      <c r="L180" s="258"/>
      <c r="M180" s="259"/>
      <c r="N180" s="260"/>
      <c r="O180" s="260"/>
      <c r="P180" s="260"/>
      <c r="Q180" s="260"/>
      <c r="R180" s="260"/>
      <c r="S180" s="260"/>
      <c r="T180" s="261"/>
      <c r="U180" s="13"/>
      <c r="V180" s="13"/>
      <c r="W180" s="13"/>
      <c r="X180" s="13"/>
      <c r="Y180" s="13"/>
      <c r="Z180" s="13"/>
      <c r="AA180" s="13"/>
      <c r="AB180" s="13"/>
      <c r="AC180" s="13"/>
      <c r="AD180" s="13"/>
      <c r="AE180" s="13"/>
      <c r="AT180" s="262" t="s">
        <v>276</v>
      </c>
      <c r="AU180" s="262" t="s">
        <v>84</v>
      </c>
      <c r="AV180" s="13" t="s">
        <v>84</v>
      </c>
      <c r="AW180" s="13" t="s">
        <v>32</v>
      </c>
      <c r="AX180" s="13" t="s">
        <v>76</v>
      </c>
      <c r="AY180" s="262" t="s">
        <v>251</v>
      </c>
    </row>
    <row r="181" s="12" customFormat="1">
      <c r="A181" s="12"/>
      <c r="B181" s="242"/>
      <c r="C181" s="243"/>
      <c r="D181" s="234" t="s">
        <v>276</v>
      </c>
      <c r="E181" s="244" t="s">
        <v>3850</v>
      </c>
      <c r="F181" s="245" t="s">
        <v>4833</v>
      </c>
      <c r="G181" s="243"/>
      <c r="H181" s="246">
        <v>1104.6800000000001</v>
      </c>
      <c r="I181" s="247"/>
      <c r="J181" s="243"/>
      <c r="K181" s="243"/>
      <c r="L181" s="248"/>
      <c r="M181" s="249"/>
      <c r="N181" s="250"/>
      <c r="O181" s="250"/>
      <c r="P181" s="250"/>
      <c r="Q181" s="250"/>
      <c r="R181" s="250"/>
      <c r="S181" s="250"/>
      <c r="T181" s="251"/>
      <c r="U181" s="12"/>
      <c r="V181" s="12"/>
      <c r="W181" s="12"/>
      <c r="X181" s="12"/>
      <c r="Y181" s="12"/>
      <c r="Z181" s="12"/>
      <c r="AA181" s="12"/>
      <c r="AB181" s="12"/>
      <c r="AC181" s="12"/>
      <c r="AD181" s="12"/>
      <c r="AE181" s="12"/>
      <c r="AT181" s="252" t="s">
        <v>276</v>
      </c>
      <c r="AU181" s="252" t="s">
        <v>84</v>
      </c>
      <c r="AV181" s="12" t="s">
        <v>86</v>
      </c>
      <c r="AW181" s="12" t="s">
        <v>32</v>
      </c>
      <c r="AX181" s="12" t="s">
        <v>84</v>
      </c>
      <c r="AY181" s="252" t="s">
        <v>251</v>
      </c>
    </row>
    <row r="182" s="2" customFormat="1" ht="37.8" customHeight="1">
      <c r="A182" s="38"/>
      <c r="B182" s="39"/>
      <c r="C182" s="220" t="s">
        <v>294</v>
      </c>
      <c r="D182" s="220" t="s">
        <v>255</v>
      </c>
      <c r="E182" s="221" t="s">
        <v>1272</v>
      </c>
      <c r="F182" s="222" t="s">
        <v>1273</v>
      </c>
      <c r="G182" s="223" t="s">
        <v>3853</v>
      </c>
      <c r="H182" s="224">
        <v>1104.6800000000001</v>
      </c>
      <c r="I182" s="225"/>
      <c r="J182" s="226">
        <f>ROUND(I182*H182,2)</f>
        <v>0</v>
      </c>
      <c r="K182" s="227"/>
      <c r="L182" s="44"/>
      <c r="M182" s="228" t="s">
        <v>1</v>
      </c>
      <c r="N182" s="229" t="s">
        <v>41</v>
      </c>
      <c r="O182" s="91"/>
      <c r="P182" s="230">
        <f>O182*H182</f>
        <v>0</v>
      </c>
      <c r="Q182" s="230">
        <v>0</v>
      </c>
      <c r="R182" s="230">
        <f>Q182*H182</f>
        <v>0</v>
      </c>
      <c r="S182" s="230">
        <v>0</v>
      </c>
      <c r="T182" s="231">
        <f>S182*H182</f>
        <v>0</v>
      </c>
      <c r="U182" s="38"/>
      <c r="V182" s="38"/>
      <c r="W182" s="38"/>
      <c r="X182" s="38"/>
      <c r="Y182" s="38"/>
      <c r="Z182" s="38"/>
      <c r="AA182" s="38"/>
      <c r="AB182" s="38"/>
      <c r="AC182" s="38"/>
      <c r="AD182" s="38"/>
      <c r="AE182" s="38"/>
      <c r="AR182" s="232" t="s">
        <v>254</v>
      </c>
      <c r="AT182" s="232" t="s">
        <v>255</v>
      </c>
      <c r="AU182" s="232" t="s">
        <v>84</v>
      </c>
      <c r="AY182" s="17" t="s">
        <v>251</v>
      </c>
      <c r="BE182" s="233">
        <f>IF(N182="základní",J182,0)</f>
        <v>0</v>
      </c>
      <c r="BF182" s="233">
        <f>IF(N182="snížená",J182,0)</f>
        <v>0</v>
      </c>
      <c r="BG182" s="233">
        <f>IF(N182="zákl. přenesená",J182,0)</f>
        <v>0</v>
      </c>
      <c r="BH182" s="233">
        <f>IF(N182="sníž. přenesená",J182,0)</f>
        <v>0</v>
      </c>
      <c r="BI182" s="233">
        <f>IF(N182="nulová",J182,0)</f>
        <v>0</v>
      </c>
      <c r="BJ182" s="17" t="s">
        <v>84</v>
      </c>
      <c r="BK182" s="233">
        <f>ROUND(I182*H182,2)</f>
        <v>0</v>
      </c>
      <c r="BL182" s="17" t="s">
        <v>254</v>
      </c>
      <c r="BM182" s="232" t="s">
        <v>4834</v>
      </c>
    </row>
    <row r="183" s="2" customFormat="1">
      <c r="A183" s="38"/>
      <c r="B183" s="39"/>
      <c r="C183" s="40"/>
      <c r="D183" s="234" t="s">
        <v>260</v>
      </c>
      <c r="E183" s="40"/>
      <c r="F183" s="235" t="s">
        <v>1275</v>
      </c>
      <c r="G183" s="40"/>
      <c r="H183" s="40"/>
      <c r="I183" s="236"/>
      <c r="J183" s="40"/>
      <c r="K183" s="40"/>
      <c r="L183" s="44"/>
      <c r="M183" s="237"/>
      <c r="N183" s="238"/>
      <c r="O183" s="91"/>
      <c r="P183" s="91"/>
      <c r="Q183" s="91"/>
      <c r="R183" s="91"/>
      <c r="S183" s="91"/>
      <c r="T183" s="92"/>
      <c r="U183" s="38"/>
      <c r="V183" s="38"/>
      <c r="W183" s="38"/>
      <c r="X183" s="38"/>
      <c r="Y183" s="38"/>
      <c r="Z183" s="38"/>
      <c r="AA183" s="38"/>
      <c r="AB183" s="38"/>
      <c r="AC183" s="38"/>
      <c r="AD183" s="38"/>
      <c r="AE183" s="38"/>
      <c r="AT183" s="17" t="s">
        <v>260</v>
      </c>
      <c r="AU183" s="17" t="s">
        <v>84</v>
      </c>
    </row>
    <row r="184" s="2" customFormat="1">
      <c r="A184" s="38"/>
      <c r="B184" s="39"/>
      <c r="C184" s="40"/>
      <c r="D184" s="240" t="s">
        <v>274</v>
      </c>
      <c r="E184" s="40"/>
      <c r="F184" s="241" t="s">
        <v>3936</v>
      </c>
      <c r="G184" s="40"/>
      <c r="H184" s="40"/>
      <c r="I184" s="236"/>
      <c r="J184" s="40"/>
      <c r="K184" s="40"/>
      <c r="L184" s="44"/>
      <c r="M184" s="237"/>
      <c r="N184" s="238"/>
      <c r="O184" s="91"/>
      <c r="P184" s="91"/>
      <c r="Q184" s="91"/>
      <c r="R184" s="91"/>
      <c r="S184" s="91"/>
      <c r="T184" s="92"/>
      <c r="U184" s="38"/>
      <c r="V184" s="38"/>
      <c r="W184" s="38"/>
      <c r="X184" s="38"/>
      <c r="Y184" s="38"/>
      <c r="Z184" s="38"/>
      <c r="AA184" s="38"/>
      <c r="AB184" s="38"/>
      <c r="AC184" s="38"/>
      <c r="AD184" s="38"/>
      <c r="AE184" s="38"/>
      <c r="AT184" s="17" t="s">
        <v>274</v>
      </c>
      <c r="AU184" s="17" t="s">
        <v>84</v>
      </c>
    </row>
    <row r="185" s="13" customFormat="1">
      <c r="A185" s="13"/>
      <c r="B185" s="253"/>
      <c r="C185" s="254"/>
      <c r="D185" s="234" t="s">
        <v>276</v>
      </c>
      <c r="E185" s="255" t="s">
        <v>1</v>
      </c>
      <c r="F185" s="256" t="s">
        <v>3937</v>
      </c>
      <c r="G185" s="254"/>
      <c r="H185" s="255" t="s">
        <v>1</v>
      </c>
      <c r="I185" s="257"/>
      <c r="J185" s="254"/>
      <c r="K185" s="254"/>
      <c r="L185" s="258"/>
      <c r="M185" s="259"/>
      <c r="N185" s="260"/>
      <c r="O185" s="260"/>
      <c r="P185" s="260"/>
      <c r="Q185" s="260"/>
      <c r="R185" s="260"/>
      <c r="S185" s="260"/>
      <c r="T185" s="261"/>
      <c r="U185" s="13"/>
      <c r="V185" s="13"/>
      <c r="W185" s="13"/>
      <c r="X185" s="13"/>
      <c r="Y185" s="13"/>
      <c r="Z185" s="13"/>
      <c r="AA185" s="13"/>
      <c r="AB185" s="13"/>
      <c r="AC185" s="13"/>
      <c r="AD185" s="13"/>
      <c r="AE185" s="13"/>
      <c r="AT185" s="262" t="s">
        <v>276</v>
      </c>
      <c r="AU185" s="262" t="s">
        <v>84</v>
      </c>
      <c r="AV185" s="13" t="s">
        <v>84</v>
      </c>
      <c r="AW185" s="13" t="s">
        <v>32</v>
      </c>
      <c r="AX185" s="13" t="s">
        <v>76</v>
      </c>
      <c r="AY185" s="262" t="s">
        <v>251</v>
      </c>
    </row>
    <row r="186" s="12" customFormat="1">
      <c r="A186" s="12"/>
      <c r="B186" s="242"/>
      <c r="C186" s="243"/>
      <c r="D186" s="234" t="s">
        <v>276</v>
      </c>
      <c r="E186" s="244" t="s">
        <v>3857</v>
      </c>
      <c r="F186" s="245" t="s">
        <v>4835</v>
      </c>
      <c r="G186" s="243"/>
      <c r="H186" s="246">
        <v>1104.6800000000001</v>
      </c>
      <c r="I186" s="247"/>
      <c r="J186" s="243"/>
      <c r="K186" s="243"/>
      <c r="L186" s="248"/>
      <c r="M186" s="249"/>
      <c r="N186" s="250"/>
      <c r="O186" s="250"/>
      <c r="P186" s="250"/>
      <c r="Q186" s="250"/>
      <c r="R186" s="250"/>
      <c r="S186" s="250"/>
      <c r="T186" s="251"/>
      <c r="U186" s="12"/>
      <c r="V186" s="12"/>
      <c r="W186" s="12"/>
      <c r="X186" s="12"/>
      <c r="Y186" s="12"/>
      <c r="Z186" s="12"/>
      <c r="AA186" s="12"/>
      <c r="AB186" s="12"/>
      <c r="AC186" s="12"/>
      <c r="AD186" s="12"/>
      <c r="AE186" s="12"/>
      <c r="AT186" s="252" t="s">
        <v>276</v>
      </c>
      <c r="AU186" s="252" t="s">
        <v>84</v>
      </c>
      <c r="AV186" s="12" t="s">
        <v>86</v>
      </c>
      <c r="AW186" s="12" t="s">
        <v>32</v>
      </c>
      <c r="AX186" s="12" t="s">
        <v>84</v>
      </c>
      <c r="AY186" s="252" t="s">
        <v>251</v>
      </c>
    </row>
    <row r="187" s="2" customFormat="1" ht="37.8" customHeight="1">
      <c r="A187" s="38"/>
      <c r="B187" s="39"/>
      <c r="C187" s="220" t="s">
        <v>299</v>
      </c>
      <c r="D187" s="220" t="s">
        <v>255</v>
      </c>
      <c r="E187" s="221" t="s">
        <v>1281</v>
      </c>
      <c r="F187" s="222" t="s">
        <v>1282</v>
      </c>
      <c r="G187" s="223" t="s">
        <v>3853</v>
      </c>
      <c r="H187" s="224">
        <v>11046.799999999999</v>
      </c>
      <c r="I187" s="225"/>
      <c r="J187" s="226">
        <f>ROUND(I187*H187,2)</f>
        <v>0</v>
      </c>
      <c r="K187" s="227"/>
      <c r="L187" s="44"/>
      <c r="M187" s="228" t="s">
        <v>1</v>
      </c>
      <c r="N187" s="229" t="s">
        <v>41</v>
      </c>
      <c r="O187" s="91"/>
      <c r="P187" s="230">
        <f>O187*H187</f>
        <v>0</v>
      </c>
      <c r="Q187" s="230">
        <v>0</v>
      </c>
      <c r="R187" s="230">
        <f>Q187*H187</f>
        <v>0</v>
      </c>
      <c r="S187" s="230">
        <v>0</v>
      </c>
      <c r="T187" s="231">
        <f>S187*H187</f>
        <v>0</v>
      </c>
      <c r="U187" s="38"/>
      <c r="V187" s="38"/>
      <c r="W187" s="38"/>
      <c r="X187" s="38"/>
      <c r="Y187" s="38"/>
      <c r="Z187" s="38"/>
      <c r="AA187" s="38"/>
      <c r="AB187" s="38"/>
      <c r="AC187" s="38"/>
      <c r="AD187" s="38"/>
      <c r="AE187" s="38"/>
      <c r="AR187" s="232" t="s">
        <v>254</v>
      </c>
      <c r="AT187" s="232" t="s">
        <v>255</v>
      </c>
      <c r="AU187" s="232" t="s">
        <v>84</v>
      </c>
      <c r="AY187" s="17" t="s">
        <v>251</v>
      </c>
      <c r="BE187" s="233">
        <f>IF(N187="základní",J187,0)</f>
        <v>0</v>
      </c>
      <c r="BF187" s="233">
        <f>IF(N187="snížená",J187,0)</f>
        <v>0</v>
      </c>
      <c r="BG187" s="233">
        <f>IF(N187="zákl. přenesená",J187,0)</f>
        <v>0</v>
      </c>
      <c r="BH187" s="233">
        <f>IF(N187="sníž. přenesená",J187,0)</f>
        <v>0</v>
      </c>
      <c r="BI187" s="233">
        <f>IF(N187="nulová",J187,0)</f>
        <v>0</v>
      </c>
      <c r="BJ187" s="17" t="s">
        <v>84</v>
      </c>
      <c r="BK187" s="233">
        <f>ROUND(I187*H187,2)</f>
        <v>0</v>
      </c>
      <c r="BL187" s="17" t="s">
        <v>254</v>
      </c>
      <c r="BM187" s="232" t="s">
        <v>4836</v>
      </c>
    </row>
    <row r="188" s="2" customFormat="1">
      <c r="A188" s="38"/>
      <c r="B188" s="39"/>
      <c r="C188" s="40"/>
      <c r="D188" s="234" t="s">
        <v>260</v>
      </c>
      <c r="E188" s="40"/>
      <c r="F188" s="235" t="s">
        <v>1284</v>
      </c>
      <c r="G188" s="40"/>
      <c r="H188" s="40"/>
      <c r="I188" s="236"/>
      <c r="J188" s="40"/>
      <c r="K188" s="40"/>
      <c r="L188" s="44"/>
      <c r="M188" s="237"/>
      <c r="N188" s="238"/>
      <c r="O188" s="91"/>
      <c r="P188" s="91"/>
      <c r="Q188" s="91"/>
      <c r="R188" s="91"/>
      <c r="S188" s="91"/>
      <c r="T188" s="92"/>
      <c r="U188" s="38"/>
      <c r="V188" s="38"/>
      <c r="W188" s="38"/>
      <c r="X188" s="38"/>
      <c r="Y188" s="38"/>
      <c r="Z188" s="38"/>
      <c r="AA188" s="38"/>
      <c r="AB188" s="38"/>
      <c r="AC188" s="38"/>
      <c r="AD188" s="38"/>
      <c r="AE188" s="38"/>
      <c r="AT188" s="17" t="s">
        <v>260</v>
      </c>
      <c r="AU188" s="17" t="s">
        <v>84</v>
      </c>
    </row>
    <row r="189" s="2" customFormat="1">
      <c r="A189" s="38"/>
      <c r="B189" s="39"/>
      <c r="C189" s="40"/>
      <c r="D189" s="240" t="s">
        <v>274</v>
      </c>
      <c r="E189" s="40"/>
      <c r="F189" s="241" t="s">
        <v>3941</v>
      </c>
      <c r="G189" s="40"/>
      <c r="H189" s="40"/>
      <c r="I189" s="236"/>
      <c r="J189" s="40"/>
      <c r="K189" s="40"/>
      <c r="L189" s="44"/>
      <c r="M189" s="237"/>
      <c r="N189" s="238"/>
      <c r="O189" s="91"/>
      <c r="P189" s="91"/>
      <c r="Q189" s="91"/>
      <c r="R189" s="91"/>
      <c r="S189" s="91"/>
      <c r="T189" s="92"/>
      <c r="U189" s="38"/>
      <c r="V189" s="38"/>
      <c r="W189" s="38"/>
      <c r="X189" s="38"/>
      <c r="Y189" s="38"/>
      <c r="Z189" s="38"/>
      <c r="AA189" s="38"/>
      <c r="AB189" s="38"/>
      <c r="AC189" s="38"/>
      <c r="AD189" s="38"/>
      <c r="AE189" s="38"/>
      <c r="AT189" s="17" t="s">
        <v>274</v>
      </c>
      <c r="AU189" s="17" t="s">
        <v>84</v>
      </c>
    </row>
    <row r="190" s="13" customFormat="1">
      <c r="A190" s="13"/>
      <c r="B190" s="253"/>
      <c r="C190" s="254"/>
      <c r="D190" s="234" t="s">
        <v>276</v>
      </c>
      <c r="E190" s="255" t="s">
        <v>1</v>
      </c>
      <c r="F190" s="256" t="s">
        <v>3942</v>
      </c>
      <c r="G190" s="254"/>
      <c r="H190" s="255" t="s">
        <v>1</v>
      </c>
      <c r="I190" s="257"/>
      <c r="J190" s="254"/>
      <c r="K190" s="254"/>
      <c r="L190" s="258"/>
      <c r="M190" s="259"/>
      <c r="N190" s="260"/>
      <c r="O190" s="260"/>
      <c r="P190" s="260"/>
      <c r="Q190" s="260"/>
      <c r="R190" s="260"/>
      <c r="S190" s="260"/>
      <c r="T190" s="261"/>
      <c r="U190" s="13"/>
      <c r="V190" s="13"/>
      <c r="W190" s="13"/>
      <c r="X190" s="13"/>
      <c r="Y190" s="13"/>
      <c r="Z190" s="13"/>
      <c r="AA190" s="13"/>
      <c r="AB190" s="13"/>
      <c r="AC190" s="13"/>
      <c r="AD190" s="13"/>
      <c r="AE190" s="13"/>
      <c r="AT190" s="262" t="s">
        <v>276</v>
      </c>
      <c r="AU190" s="262" t="s">
        <v>84</v>
      </c>
      <c r="AV190" s="13" t="s">
        <v>84</v>
      </c>
      <c r="AW190" s="13" t="s">
        <v>32</v>
      </c>
      <c r="AX190" s="13" t="s">
        <v>76</v>
      </c>
      <c r="AY190" s="262" t="s">
        <v>251</v>
      </c>
    </row>
    <row r="191" s="12" customFormat="1">
      <c r="A191" s="12"/>
      <c r="B191" s="242"/>
      <c r="C191" s="243"/>
      <c r="D191" s="234" t="s">
        <v>276</v>
      </c>
      <c r="E191" s="244" t="s">
        <v>3865</v>
      </c>
      <c r="F191" s="245" t="s">
        <v>4837</v>
      </c>
      <c r="G191" s="243"/>
      <c r="H191" s="246">
        <v>11046.799999999999</v>
      </c>
      <c r="I191" s="247"/>
      <c r="J191" s="243"/>
      <c r="K191" s="243"/>
      <c r="L191" s="248"/>
      <c r="M191" s="249"/>
      <c r="N191" s="250"/>
      <c r="O191" s="250"/>
      <c r="P191" s="250"/>
      <c r="Q191" s="250"/>
      <c r="R191" s="250"/>
      <c r="S191" s="250"/>
      <c r="T191" s="251"/>
      <c r="U191" s="12"/>
      <c r="V191" s="12"/>
      <c r="W191" s="12"/>
      <c r="X191" s="12"/>
      <c r="Y191" s="12"/>
      <c r="Z191" s="12"/>
      <c r="AA191" s="12"/>
      <c r="AB191" s="12"/>
      <c r="AC191" s="12"/>
      <c r="AD191" s="12"/>
      <c r="AE191" s="12"/>
      <c r="AT191" s="252" t="s">
        <v>276</v>
      </c>
      <c r="AU191" s="252" t="s">
        <v>84</v>
      </c>
      <c r="AV191" s="12" t="s">
        <v>86</v>
      </c>
      <c r="AW191" s="12" t="s">
        <v>32</v>
      </c>
      <c r="AX191" s="12" t="s">
        <v>84</v>
      </c>
      <c r="AY191" s="252" t="s">
        <v>251</v>
      </c>
    </row>
    <row r="192" s="2" customFormat="1" ht="24.15" customHeight="1">
      <c r="A192" s="38"/>
      <c r="B192" s="39"/>
      <c r="C192" s="220" t="s">
        <v>306</v>
      </c>
      <c r="D192" s="220" t="s">
        <v>255</v>
      </c>
      <c r="E192" s="221" t="s">
        <v>4645</v>
      </c>
      <c r="F192" s="222" t="s">
        <v>4646</v>
      </c>
      <c r="G192" s="223" t="s">
        <v>3853</v>
      </c>
      <c r="H192" s="224">
        <v>1104.6800000000001</v>
      </c>
      <c r="I192" s="225"/>
      <c r="J192" s="226">
        <f>ROUND(I192*H192,2)</f>
        <v>0</v>
      </c>
      <c r="K192" s="227"/>
      <c r="L192" s="44"/>
      <c r="M192" s="228" t="s">
        <v>1</v>
      </c>
      <c r="N192" s="229" t="s">
        <v>41</v>
      </c>
      <c r="O192" s="91"/>
      <c r="P192" s="230">
        <f>O192*H192</f>
        <v>0</v>
      </c>
      <c r="Q192" s="230">
        <v>0</v>
      </c>
      <c r="R192" s="230">
        <f>Q192*H192</f>
        <v>0</v>
      </c>
      <c r="S192" s="230">
        <v>0</v>
      </c>
      <c r="T192" s="231">
        <f>S192*H192</f>
        <v>0</v>
      </c>
      <c r="U192" s="38"/>
      <c r="V192" s="38"/>
      <c r="W192" s="38"/>
      <c r="X192" s="38"/>
      <c r="Y192" s="38"/>
      <c r="Z192" s="38"/>
      <c r="AA192" s="38"/>
      <c r="AB192" s="38"/>
      <c r="AC192" s="38"/>
      <c r="AD192" s="38"/>
      <c r="AE192" s="38"/>
      <c r="AR192" s="232" t="s">
        <v>254</v>
      </c>
      <c r="AT192" s="232" t="s">
        <v>255</v>
      </c>
      <c r="AU192" s="232" t="s">
        <v>84</v>
      </c>
      <c r="AY192" s="17" t="s">
        <v>251</v>
      </c>
      <c r="BE192" s="233">
        <f>IF(N192="základní",J192,0)</f>
        <v>0</v>
      </c>
      <c r="BF192" s="233">
        <f>IF(N192="snížená",J192,0)</f>
        <v>0</v>
      </c>
      <c r="BG192" s="233">
        <f>IF(N192="zákl. přenesená",J192,0)</f>
        <v>0</v>
      </c>
      <c r="BH192" s="233">
        <f>IF(N192="sníž. přenesená",J192,0)</f>
        <v>0</v>
      </c>
      <c r="BI192" s="233">
        <f>IF(N192="nulová",J192,0)</f>
        <v>0</v>
      </c>
      <c r="BJ192" s="17" t="s">
        <v>84</v>
      </c>
      <c r="BK192" s="233">
        <f>ROUND(I192*H192,2)</f>
        <v>0</v>
      </c>
      <c r="BL192" s="17" t="s">
        <v>254</v>
      </c>
      <c r="BM192" s="232" t="s">
        <v>4838</v>
      </c>
    </row>
    <row r="193" s="2" customFormat="1">
      <c r="A193" s="38"/>
      <c r="B193" s="39"/>
      <c r="C193" s="40"/>
      <c r="D193" s="234" t="s">
        <v>260</v>
      </c>
      <c r="E193" s="40"/>
      <c r="F193" s="235" t="s">
        <v>4648</v>
      </c>
      <c r="G193" s="40"/>
      <c r="H193" s="40"/>
      <c r="I193" s="236"/>
      <c r="J193" s="40"/>
      <c r="K193" s="40"/>
      <c r="L193" s="44"/>
      <c r="M193" s="237"/>
      <c r="N193" s="238"/>
      <c r="O193" s="91"/>
      <c r="P193" s="91"/>
      <c r="Q193" s="91"/>
      <c r="R193" s="91"/>
      <c r="S193" s="91"/>
      <c r="T193" s="92"/>
      <c r="U193" s="38"/>
      <c r="V193" s="38"/>
      <c r="W193" s="38"/>
      <c r="X193" s="38"/>
      <c r="Y193" s="38"/>
      <c r="Z193" s="38"/>
      <c r="AA193" s="38"/>
      <c r="AB193" s="38"/>
      <c r="AC193" s="38"/>
      <c r="AD193" s="38"/>
      <c r="AE193" s="38"/>
      <c r="AT193" s="17" t="s">
        <v>260</v>
      </c>
      <c r="AU193" s="17" t="s">
        <v>84</v>
      </c>
    </row>
    <row r="194" s="2" customFormat="1">
      <c r="A194" s="38"/>
      <c r="B194" s="39"/>
      <c r="C194" s="40"/>
      <c r="D194" s="240" t="s">
        <v>274</v>
      </c>
      <c r="E194" s="40"/>
      <c r="F194" s="241" t="s">
        <v>4649</v>
      </c>
      <c r="G194" s="40"/>
      <c r="H194" s="40"/>
      <c r="I194" s="236"/>
      <c r="J194" s="40"/>
      <c r="K194" s="40"/>
      <c r="L194" s="44"/>
      <c r="M194" s="237"/>
      <c r="N194" s="238"/>
      <c r="O194" s="91"/>
      <c r="P194" s="91"/>
      <c r="Q194" s="91"/>
      <c r="R194" s="91"/>
      <c r="S194" s="91"/>
      <c r="T194" s="92"/>
      <c r="U194" s="38"/>
      <c r="V194" s="38"/>
      <c r="W194" s="38"/>
      <c r="X194" s="38"/>
      <c r="Y194" s="38"/>
      <c r="Z194" s="38"/>
      <c r="AA194" s="38"/>
      <c r="AB194" s="38"/>
      <c r="AC194" s="38"/>
      <c r="AD194" s="38"/>
      <c r="AE194" s="38"/>
      <c r="AT194" s="17" t="s">
        <v>274</v>
      </c>
      <c r="AU194" s="17" t="s">
        <v>84</v>
      </c>
    </row>
    <row r="195" s="2" customFormat="1">
      <c r="A195" s="38"/>
      <c r="B195" s="39"/>
      <c r="C195" s="40"/>
      <c r="D195" s="234" t="s">
        <v>262</v>
      </c>
      <c r="E195" s="40"/>
      <c r="F195" s="239" t="s">
        <v>3947</v>
      </c>
      <c r="G195" s="40"/>
      <c r="H195" s="40"/>
      <c r="I195" s="236"/>
      <c r="J195" s="40"/>
      <c r="K195" s="40"/>
      <c r="L195" s="44"/>
      <c r="M195" s="237"/>
      <c r="N195" s="238"/>
      <c r="O195" s="91"/>
      <c r="P195" s="91"/>
      <c r="Q195" s="91"/>
      <c r="R195" s="91"/>
      <c r="S195" s="91"/>
      <c r="T195" s="92"/>
      <c r="U195" s="38"/>
      <c r="V195" s="38"/>
      <c r="W195" s="38"/>
      <c r="X195" s="38"/>
      <c r="Y195" s="38"/>
      <c r="Z195" s="38"/>
      <c r="AA195" s="38"/>
      <c r="AB195" s="38"/>
      <c r="AC195" s="38"/>
      <c r="AD195" s="38"/>
      <c r="AE195" s="38"/>
      <c r="AT195" s="17" t="s">
        <v>262</v>
      </c>
      <c r="AU195" s="17" t="s">
        <v>84</v>
      </c>
    </row>
    <row r="196" s="12" customFormat="1">
      <c r="A196" s="12"/>
      <c r="B196" s="242"/>
      <c r="C196" s="243"/>
      <c r="D196" s="234" t="s">
        <v>276</v>
      </c>
      <c r="E196" s="244" t="s">
        <v>3879</v>
      </c>
      <c r="F196" s="245" t="s">
        <v>4835</v>
      </c>
      <c r="G196" s="243"/>
      <c r="H196" s="246">
        <v>1104.6800000000001</v>
      </c>
      <c r="I196" s="247"/>
      <c r="J196" s="243"/>
      <c r="K196" s="243"/>
      <c r="L196" s="248"/>
      <c r="M196" s="249"/>
      <c r="N196" s="250"/>
      <c r="O196" s="250"/>
      <c r="P196" s="250"/>
      <c r="Q196" s="250"/>
      <c r="R196" s="250"/>
      <c r="S196" s="250"/>
      <c r="T196" s="251"/>
      <c r="U196" s="12"/>
      <c r="V196" s="12"/>
      <c r="W196" s="12"/>
      <c r="X196" s="12"/>
      <c r="Y196" s="12"/>
      <c r="Z196" s="12"/>
      <c r="AA196" s="12"/>
      <c r="AB196" s="12"/>
      <c r="AC196" s="12"/>
      <c r="AD196" s="12"/>
      <c r="AE196" s="12"/>
      <c r="AT196" s="252" t="s">
        <v>276</v>
      </c>
      <c r="AU196" s="252" t="s">
        <v>84</v>
      </c>
      <c r="AV196" s="12" t="s">
        <v>86</v>
      </c>
      <c r="AW196" s="12" t="s">
        <v>32</v>
      </c>
      <c r="AX196" s="12" t="s">
        <v>84</v>
      </c>
      <c r="AY196" s="252" t="s">
        <v>251</v>
      </c>
    </row>
    <row r="197" s="2" customFormat="1" ht="33" customHeight="1">
      <c r="A197" s="38"/>
      <c r="B197" s="39"/>
      <c r="C197" s="220" t="s">
        <v>311</v>
      </c>
      <c r="D197" s="220" t="s">
        <v>255</v>
      </c>
      <c r="E197" s="221" t="s">
        <v>679</v>
      </c>
      <c r="F197" s="222" t="s">
        <v>680</v>
      </c>
      <c r="G197" s="223" t="s">
        <v>3949</v>
      </c>
      <c r="H197" s="224">
        <v>1767.4880000000001</v>
      </c>
      <c r="I197" s="225"/>
      <c r="J197" s="226">
        <f>ROUND(I197*H197,2)</f>
        <v>0</v>
      </c>
      <c r="K197" s="227"/>
      <c r="L197" s="44"/>
      <c r="M197" s="228" t="s">
        <v>1</v>
      </c>
      <c r="N197" s="229" t="s">
        <v>41</v>
      </c>
      <c r="O197" s="91"/>
      <c r="P197" s="230">
        <f>O197*H197</f>
        <v>0</v>
      </c>
      <c r="Q197" s="230">
        <v>0</v>
      </c>
      <c r="R197" s="230">
        <f>Q197*H197</f>
        <v>0</v>
      </c>
      <c r="S197" s="230">
        <v>0</v>
      </c>
      <c r="T197" s="231">
        <f>S197*H197</f>
        <v>0</v>
      </c>
      <c r="U197" s="38"/>
      <c r="V197" s="38"/>
      <c r="W197" s="38"/>
      <c r="X197" s="38"/>
      <c r="Y197" s="38"/>
      <c r="Z197" s="38"/>
      <c r="AA197" s="38"/>
      <c r="AB197" s="38"/>
      <c r="AC197" s="38"/>
      <c r="AD197" s="38"/>
      <c r="AE197" s="38"/>
      <c r="AR197" s="232" t="s">
        <v>254</v>
      </c>
      <c r="AT197" s="232" t="s">
        <v>255</v>
      </c>
      <c r="AU197" s="232" t="s">
        <v>84</v>
      </c>
      <c r="AY197" s="17" t="s">
        <v>251</v>
      </c>
      <c r="BE197" s="233">
        <f>IF(N197="základní",J197,0)</f>
        <v>0</v>
      </c>
      <c r="BF197" s="233">
        <f>IF(N197="snížená",J197,0)</f>
        <v>0</v>
      </c>
      <c r="BG197" s="233">
        <f>IF(N197="zákl. přenesená",J197,0)</f>
        <v>0</v>
      </c>
      <c r="BH197" s="233">
        <f>IF(N197="sníž. přenesená",J197,0)</f>
        <v>0</v>
      </c>
      <c r="BI197" s="233">
        <f>IF(N197="nulová",J197,0)</f>
        <v>0</v>
      </c>
      <c r="BJ197" s="17" t="s">
        <v>84</v>
      </c>
      <c r="BK197" s="233">
        <f>ROUND(I197*H197,2)</f>
        <v>0</v>
      </c>
      <c r="BL197" s="17" t="s">
        <v>254</v>
      </c>
      <c r="BM197" s="232" t="s">
        <v>4839</v>
      </c>
    </row>
    <row r="198" s="2" customFormat="1">
      <c r="A198" s="38"/>
      <c r="B198" s="39"/>
      <c r="C198" s="40"/>
      <c r="D198" s="234" t="s">
        <v>260</v>
      </c>
      <c r="E198" s="40"/>
      <c r="F198" s="235" t="s">
        <v>683</v>
      </c>
      <c r="G198" s="40"/>
      <c r="H198" s="40"/>
      <c r="I198" s="236"/>
      <c r="J198" s="40"/>
      <c r="K198" s="40"/>
      <c r="L198" s="44"/>
      <c r="M198" s="237"/>
      <c r="N198" s="238"/>
      <c r="O198" s="91"/>
      <c r="P198" s="91"/>
      <c r="Q198" s="91"/>
      <c r="R198" s="91"/>
      <c r="S198" s="91"/>
      <c r="T198" s="92"/>
      <c r="U198" s="38"/>
      <c r="V198" s="38"/>
      <c r="W198" s="38"/>
      <c r="X198" s="38"/>
      <c r="Y198" s="38"/>
      <c r="Z198" s="38"/>
      <c r="AA198" s="38"/>
      <c r="AB198" s="38"/>
      <c r="AC198" s="38"/>
      <c r="AD198" s="38"/>
      <c r="AE198" s="38"/>
      <c r="AT198" s="17" t="s">
        <v>260</v>
      </c>
      <c r="AU198" s="17" t="s">
        <v>84</v>
      </c>
    </row>
    <row r="199" s="2" customFormat="1">
      <c r="A199" s="38"/>
      <c r="B199" s="39"/>
      <c r="C199" s="40"/>
      <c r="D199" s="240" t="s">
        <v>274</v>
      </c>
      <c r="E199" s="40"/>
      <c r="F199" s="241" t="s">
        <v>3951</v>
      </c>
      <c r="G199" s="40"/>
      <c r="H199" s="40"/>
      <c r="I199" s="236"/>
      <c r="J199" s="40"/>
      <c r="K199" s="40"/>
      <c r="L199" s="44"/>
      <c r="M199" s="237"/>
      <c r="N199" s="238"/>
      <c r="O199" s="91"/>
      <c r="P199" s="91"/>
      <c r="Q199" s="91"/>
      <c r="R199" s="91"/>
      <c r="S199" s="91"/>
      <c r="T199" s="92"/>
      <c r="U199" s="38"/>
      <c r="V199" s="38"/>
      <c r="W199" s="38"/>
      <c r="X199" s="38"/>
      <c r="Y199" s="38"/>
      <c r="Z199" s="38"/>
      <c r="AA199" s="38"/>
      <c r="AB199" s="38"/>
      <c r="AC199" s="38"/>
      <c r="AD199" s="38"/>
      <c r="AE199" s="38"/>
      <c r="AT199" s="17" t="s">
        <v>274</v>
      </c>
      <c r="AU199" s="17" t="s">
        <v>84</v>
      </c>
    </row>
    <row r="200" s="13" customFormat="1">
      <c r="A200" s="13"/>
      <c r="B200" s="253"/>
      <c r="C200" s="254"/>
      <c r="D200" s="234" t="s">
        <v>276</v>
      </c>
      <c r="E200" s="255" t="s">
        <v>1</v>
      </c>
      <c r="F200" s="256" t="s">
        <v>3952</v>
      </c>
      <c r="G200" s="254"/>
      <c r="H200" s="255" t="s">
        <v>1</v>
      </c>
      <c r="I200" s="257"/>
      <c r="J200" s="254"/>
      <c r="K200" s="254"/>
      <c r="L200" s="258"/>
      <c r="M200" s="259"/>
      <c r="N200" s="260"/>
      <c r="O200" s="260"/>
      <c r="P200" s="260"/>
      <c r="Q200" s="260"/>
      <c r="R200" s="260"/>
      <c r="S200" s="260"/>
      <c r="T200" s="261"/>
      <c r="U200" s="13"/>
      <c r="V200" s="13"/>
      <c r="W200" s="13"/>
      <c r="X200" s="13"/>
      <c r="Y200" s="13"/>
      <c r="Z200" s="13"/>
      <c r="AA200" s="13"/>
      <c r="AB200" s="13"/>
      <c r="AC200" s="13"/>
      <c r="AD200" s="13"/>
      <c r="AE200" s="13"/>
      <c r="AT200" s="262" t="s">
        <v>276</v>
      </c>
      <c r="AU200" s="262" t="s">
        <v>84</v>
      </c>
      <c r="AV200" s="13" t="s">
        <v>84</v>
      </c>
      <c r="AW200" s="13" t="s">
        <v>32</v>
      </c>
      <c r="AX200" s="13" t="s">
        <v>76</v>
      </c>
      <c r="AY200" s="262" t="s">
        <v>251</v>
      </c>
    </row>
    <row r="201" s="12" customFormat="1">
      <c r="A201" s="12"/>
      <c r="B201" s="242"/>
      <c r="C201" s="243"/>
      <c r="D201" s="234" t="s">
        <v>276</v>
      </c>
      <c r="E201" s="244" t="s">
        <v>3905</v>
      </c>
      <c r="F201" s="245" t="s">
        <v>4840</v>
      </c>
      <c r="G201" s="243"/>
      <c r="H201" s="246">
        <v>1767.4880000000001</v>
      </c>
      <c r="I201" s="247"/>
      <c r="J201" s="243"/>
      <c r="K201" s="243"/>
      <c r="L201" s="248"/>
      <c r="M201" s="249"/>
      <c r="N201" s="250"/>
      <c r="O201" s="250"/>
      <c r="P201" s="250"/>
      <c r="Q201" s="250"/>
      <c r="R201" s="250"/>
      <c r="S201" s="250"/>
      <c r="T201" s="251"/>
      <c r="U201" s="12"/>
      <c r="V201" s="12"/>
      <c r="W201" s="12"/>
      <c r="X201" s="12"/>
      <c r="Y201" s="12"/>
      <c r="Z201" s="12"/>
      <c r="AA201" s="12"/>
      <c r="AB201" s="12"/>
      <c r="AC201" s="12"/>
      <c r="AD201" s="12"/>
      <c r="AE201" s="12"/>
      <c r="AT201" s="252" t="s">
        <v>276</v>
      </c>
      <c r="AU201" s="252" t="s">
        <v>84</v>
      </c>
      <c r="AV201" s="12" t="s">
        <v>86</v>
      </c>
      <c r="AW201" s="12" t="s">
        <v>32</v>
      </c>
      <c r="AX201" s="12" t="s">
        <v>84</v>
      </c>
      <c r="AY201" s="252" t="s">
        <v>251</v>
      </c>
    </row>
    <row r="202" s="2" customFormat="1" ht="16.5" customHeight="1">
      <c r="A202" s="38"/>
      <c r="B202" s="39"/>
      <c r="C202" s="220" t="s">
        <v>319</v>
      </c>
      <c r="D202" s="220" t="s">
        <v>255</v>
      </c>
      <c r="E202" s="221" t="s">
        <v>610</v>
      </c>
      <c r="F202" s="222" t="s">
        <v>611</v>
      </c>
      <c r="G202" s="223" t="s">
        <v>3853</v>
      </c>
      <c r="H202" s="224">
        <v>1104.6800000000001</v>
      </c>
      <c r="I202" s="225"/>
      <c r="J202" s="226">
        <f>ROUND(I202*H202,2)</f>
        <v>0</v>
      </c>
      <c r="K202" s="227"/>
      <c r="L202" s="44"/>
      <c r="M202" s="228" t="s">
        <v>1</v>
      </c>
      <c r="N202" s="229" t="s">
        <v>41</v>
      </c>
      <c r="O202" s="91"/>
      <c r="P202" s="230">
        <f>O202*H202</f>
        <v>0</v>
      </c>
      <c r="Q202" s="230">
        <v>0</v>
      </c>
      <c r="R202" s="230">
        <f>Q202*H202</f>
        <v>0</v>
      </c>
      <c r="S202" s="230">
        <v>0</v>
      </c>
      <c r="T202" s="231">
        <f>S202*H202</f>
        <v>0</v>
      </c>
      <c r="U202" s="38"/>
      <c r="V202" s="38"/>
      <c r="W202" s="38"/>
      <c r="X202" s="38"/>
      <c r="Y202" s="38"/>
      <c r="Z202" s="38"/>
      <c r="AA202" s="38"/>
      <c r="AB202" s="38"/>
      <c r="AC202" s="38"/>
      <c r="AD202" s="38"/>
      <c r="AE202" s="38"/>
      <c r="AR202" s="232" t="s">
        <v>254</v>
      </c>
      <c r="AT202" s="232" t="s">
        <v>255</v>
      </c>
      <c r="AU202" s="232" t="s">
        <v>84</v>
      </c>
      <c r="AY202" s="17" t="s">
        <v>251</v>
      </c>
      <c r="BE202" s="233">
        <f>IF(N202="základní",J202,0)</f>
        <v>0</v>
      </c>
      <c r="BF202" s="233">
        <f>IF(N202="snížená",J202,0)</f>
        <v>0</v>
      </c>
      <c r="BG202" s="233">
        <f>IF(N202="zákl. přenesená",J202,0)</f>
        <v>0</v>
      </c>
      <c r="BH202" s="233">
        <f>IF(N202="sníž. přenesená",J202,0)</f>
        <v>0</v>
      </c>
      <c r="BI202" s="233">
        <f>IF(N202="nulová",J202,0)</f>
        <v>0</v>
      </c>
      <c r="BJ202" s="17" t="s">
        <v>84</v>
      </c>
      <c r="BK202" s="233">
        <f>ROUND(I202*H202,2)</f>
        <v>0</v>
      </c>
      <c r="BL202" s="17" t="s">
        <v>254</v>
      </c>
      <c r="BM202" s="232" t="s">
        <v>4841</v>
      </c>
    </row>
    <row r="203" s="2" customFormat="1">
      <c r="A203" s="38"/>
      <c r="B203" s="39"/>
      <c r="C203" s="40"/>
      <c r="D203" s="234" t="s">
        <v>260</v>
      </c>
      <c r="E203" s="40"/>
      <c r="F203" s="235" t="s">
        <v>613</v>
      </c>
      <c r="G203" s="40"/>
      <c r="H203" s="40"/>
      <c r="I203" s="236"/>
      <c r="J203" s="40"/>
      <c r="K203" s="40"/>
      <c r="L203" s="44"/>
      <c r="M203" s="237"/>
      <c r="N203" s="238"/>
      <c r="O203" s="91"/>
      <c r="P203" s="91"/>
      <c r="Q203" s="91"/>
      <c r="R203" s="91"/>
      <c r="S203" s="91"/>
      <c r="T203" s="92"/>
      <c r="U203" s="38"/>
      <c r="V203" s="38"/>
      <c r="W203" s="38"/>
      <c r="X203" s="38"/>
      <c r="Y203" s="38"/>
      <c r="Z203" s="38"/>
      <c r="AA203" s="38"/>
      <c r="AB203" s="38"/>
      <c r="AC203" s="38"/>
      <c r="AD203" s="38"/>
      <c r="AE203" s="38"/>
      <c r="AT203" s="17" t="s">
        <v>260</v>
      </c>
      <c r="AU203" s="17" t="s">
        <v>84</v>
      </c>
    </row>
    <row r="204" s="2" customFormat="1">
      <c r="A204" s="38"/>
      <c r="B204" s="39"/>
      <c r="C204" s="40"/>
      <c r="D204" s="240" t="s">
        <v>274</v>
      </c>
      <c r="E204" s="40"/>
      <c r="F204" s="241" t="s">
        <v>3956</v>
      </c>
      <c r="G204" s="40"/>
      <c r="H204" s="40"/>
      <c r="I204" s="236"/>
      <c r="J204" s="40"/>
      <c r="K204" s="40"/>
      <c r="L204" s="44"/>
      <c r="M204" s="237"/>
      <c r="N204" s="238"/>
      <c r="O204" s="91"/>
      <c r="P204" s="91"/>
      <c r="Q204" s="91"/>
      <c r="R204" s="91"/>
      <c r="S204" s="91"/>
      <c r="T204" s="92"/>
      <c r="U204" s="38"/>
      <c r="V204" s="38"/>
      <c r="W204" s="38"/>
      <c r="X204" s="38"/>
      <c r="Y204" s="38"/>
      <c r="Z204" s="38"/>
      <c r="AA204" s="38"/>
      <c r="AB204" s="38"/>
      <c r="AC204" s="38"/>
      <c r="AD204" s="38"/>
      <c r="AE204" s="38"/>
      <c r="AT204" s="17" t="s">
        <v>274</v>
      </c>
      <c r="AU204" s="17" t="s">
        <v>84</v>
      </c>
    </row>
    <row r="205" s="13" customFormat="1">
      <c r="A205" s="13"/>
      <c r="B205" s="253"/>
      <c r="C205" s="254"/>
      <c r="D205" s="234" t="s">
        <v>276</v>
      </c>
      <c r="E205" s="255" t="s">
        <v>1</v>
      </c>
      <c r="F205" s="256" t="s">
        <v>3937</v>
      </c>
      <c r="G205" s="254"/>
      <c r="H205" s="255" t="s">
        <v>1</v>
      </c>
      <c r="I205" s="257"/>
      <c r="J205" s="254"/>
      <c r="K205" s="254"/>
      <c r="L205" s="258"/>
      <c r="M205" s="259"/>
      <c r="N205" s="260"/>
      <c r="O205" s="260"/>
      <c r="P205" s="260"/>
      <c r="Q205" s="260"/>
      <c r="R205" s="260"/>
      <c r="S205" s="260"/>
      <c r="T205" s="261"/>
      <c r="U205" s="13"/>
      <c r="V205" s="13"/>
      <c r="W205" s="13"/>
      <c r="X205" s="13"/>
      <c r="Y205" s="13"/>
      <c r="Z205" s="13"/>
      <c r="AA205" s="13"/>
      <c r="AB205" s="13"/>
      <c r="AC205" s="13"/>
      <c r="AD205" s="13"/>
      <c r="AE205" s="13"/>
      <c r="AT205" s="262" t="s">
        <v>276</v>
      </c>
      <c r="AU205" s="262" t="s">
        <v>84</v>
      </c>
      <c r="AV205" s="13" t="s">
        <v>84</v>
      </c>
      <c r="AW205" s="13" t="s">
        <v>32</v>
      </c>
      <c r="AX205" s="13" t="s">
        <v>76</v>
      </c>
      <c r="AY205" s="262" t="s">
        <v>251</v>
      </c>
    </row>
    <row r="206" s="12" customFormat="1">
      <c r="A206" s="12"/>
      <c r="B206" s="242"/>
      <c r="C206" s="243"/>
      <c r="D206" s="234" t="s">
        <v>276</v>
      </c>
      <c r="E206" s="244" t="s">
        <v>3917</v>
      </c>
      <c r="F206" s="245" t="s">
        <v>4835</v>
      </c>
      <c r="G206" s="243"/>
      <c r="H206" s="246">
        <v>1104.6800000000001</v>
      </c>
      <c r="I206" s="247"/>
      <c r="J206" s="243"/>
      <c r="K206" s="243"/>
      <c r="L206" s="248"/>
      <c r="M206" s="249"/>
      <c r="N206" s="250"/>
      <c r="O206" s="250"/>
      <c r="P206" s="250"/>
      <c r="Q206" s="250"/>
      <c r="R206" s="250"/>
      <c r="S206" s="250"/>
      <c r="T206" s="251"/>
      <c r="U206" s="12"/>
      <c r="V206" s="12"/>
      <c r="W206" s="12"/>
      <c r="X206" s="12"/>
      <c r="Y206" s="12"/>
      <c r="Z206" s="12"/>
      <c r="AA206" s="12"/>
      <c r="AB206" s="12"/>
      <c r="AC206" s="12"/>
      <c r="AD206" s="12"/>
      <c r="AE206" s="12"/>
      <c r="AT206" s="252" t="s">
        <v>276</v>
      </c>
      <c r="AU206" s="252" t="s">
        <v>84</v>
      </c>
      <c r="AV206" s="12" t="s">
        <v>86</v>
      </c>
      <c r="AW206" s="12" t="s">
        <v>32</v>
      </c>
      <c r="AX206" s="12" t="s">
        <v>84</v>
      </c>
      <c r="AY206" s="252" t="s">
        <v>251</v>
      </c>
    </row>
    <row r="207" s="2" customFormat="1" ht="24.15" customHeight="1">
      <c r="A207" s="38"/>
      <c r="B207" s="39"/>
      <c r="C207" s="220" t="s">
        <v>8</v>
      </c>
      <c r="D207" s="220" t="s">
        <v>255</v>
      </c>
      <c r="E207" s="221" t="s">
        <v>3958</v>
      </c>
      <c r="F207" s="222" t="s">
        <v>1366</v>
      </c>
      <c r="G207" s="223" t="s">
        <v>3853</v>
      </c>
      <c r="H207" s="224">
        <v>1185.5799999999999</v>
      </c>
      <c r="I207" s="225"/>
      <c r="J207" s="226">
        <f>ROUND(I207*H207,2)</f>
        <v>0</v>
      </c>
      <c r="K207" s="227"/>
      <c r="L207" s="44"/>
      <c r="M207" s="228" t="s">
        <v>1</v>
      </c>
      <c r="N207" s="229" t="s">
        <v>41</v>
      </c>
      <c r="O207" s="91"/>
      <c r="P207" s="230">
        <f>O207*H207</f>
        <v>0</v>
      </c>
      <c r="Q207" s="230">
        <v>0</v>
      </c>
      <c r="R207" s="230">
        <f>Q207*H207</f>
        <v>0</v>
      </c>
      <c r="S207" s="230">
        <v>0</v>
      </c>
      <c r="T207" s="231">
        <f>S207*H207</f>
        <v>0</v>
      </c>
      <c r="U207" s="38"/>
      <c r="V207" s="38"/>
      <c r="W207" s="38"/>
      <c r="X207" s="38"/>
      <c r="Y207" s="38"/>
      <c r="Z207" s="38"/>
      <c r="AA207" s="38"/>
      <c r="AB207" s="38"/>
      <c r="AC207" s="38"/>
      <c r="AD207" s="38"/>
      <c r="AE207" s="38"/>
      <c r="AR207" s="232" t="s">
        <v>254</v>
      </c>
      <c r="AT207" s="232" t="s">
        <v>255</v>
      </c>
      <c r="AU207" s="232" t="s">
        <v>84</v>
      </c>
      <c r="AY207" s="17" t="s">
        <v>251</v>
      </c>
      <c r="BE207" s="233">
        <f>IF(N207="základní",J207,0)</f>
        <v>0</v>
      </c>
      <c r="BF207" s="233">
        <f>IF(N207="snížená",J207,0)</f>
        <v>0</v>
      </c>
      <c r="BG207" s="233">
        <f>IF(N207="zákl. přenesená",J207,0)</f>
        <v>0</v>
      </c>
      <c r="BH207" s="233">
        <f>IF(N207="sníž. přenesená",J207,0)</f>
        <v>0</v>
      </c>
      <c r="BI207" s="233">
        <f>IF(N207="nulová",J207,0)</f>
        <v>0</v>
      </c>
      <c r="BJ207" s="17" t="s">
        <v>84</v>
      </c>
      <c r="BK207" s="233">
        <f>ROUND(I207*H207,2)</f>
        <v>0</v>
      </c>
      <c r="BL207" s="17" t="s">
        <v>254</v>
      </c>
      <c r="BM207" s="232" t="s">
        <v>4842</v>
      </c>
    </row>
    <row r="208" s="2" customFormat="1">
      <c r="A208" s="38"/>
      <c r="B208" s="39"/>
      <c r="C208" s="40"/>
      <c r="D208" s="234" t="s">
        <v>260</v>
      </c>
      <c r="E208" s="40"/>
      <c r="F208" s="235" t="s">
        <v>1368</v>
      </c>
      <c r="G208" s="40"/>
      <c r="H208" s="40"/>
      <c r="I208" s="236"/>
      <c r="J208" s="40"/>
      <c r="K208" s="40"/>
      <c r="L208" s="44"/>
      <c r="M208" s="237"/>
      <c r="N208" s="238"/>
      <c r="O208" s="91"/>
      <c r="P208" s="91"/>
      <c r="Q208" s="91"/>
      <c r="R208" s="91"/>
      <c r="S208" s="91"/>
      <c r="T208" s="92"/>
      <c r="U208" s="38"/>
      <c r="V208" s="38"/>
      <c r="W208" s="38"/>
      <c r="X208" s="38"/>
      <c r="Y208" s="38"/>
      <c r="Z208" s="38"/>
      <c r="AA208" s="38"/>
      <c r="AB208" s="38"/>
      <c r="AC208" s="38"/>
      <c r="AD208" s="38"/>
      <c r="AE208" s="38"/>
      <c r="AT208" s="17" t="s">
        <v>260</v>
      </c>
      <c r="AU208" s="17" t="s">
        <v>84</v>
      </c>
    </row>
    <row r="209" s="2" customFormat="1">
      <c r="A209" s="38"/>
      <c r="B209" s="39"/>
      <c r="C209" s="40"/>
      <c r="D209" s="240" t="s">
        <v>274</v>
      </c>
      <c r="E209" s="40"/>
      <c r="F209" s="241" t="s">
        <v>3960</v>
      </c>
      <c r="G209" s="40"/>
      <c r="H209" s="40"/>
      <c r="I209" s="236"/>
      <c r="J209" s="40"/>
      <c r="K209" s="40"/>
      <c r="L209" s="44"/>
      <c r="M209" s="237"/>
      <c r="N209" s="238"/>
      <c r="O209" s="91"/>
      <c r="P209" s="91"/>
      <c r="Q209" s="91"/>
      <c r="R209" s="91"/>
      <c r="S209" s="91"/>
      <c r="T209" s="92"/>
      <c r="U209" s="38"/>
      <c r="V209" s="38"/>
      <c r="W209" s="38"/>
      <c r="X209" s="38"/>
      <c r="Y209" s="38"/>
      <c r="Z209" s="38"/>
      <c r="AA209" s="38"/>
      <c r="AB209" s="38"/>
      <c r="AC209" s="38"/>
      <c r="AD209" s="38"/>
      <c r="AE209" s="38"/>
      <c r="AT209" s="17" t="s">
        <v>274</v>
      </c>
      <c r="AU209" s="17" t="s">
        <v>84</v>
      </c>
    </row>
    <row r="210" s="2" customFormat="1">
      <c r="A210" s="38"/>
      <c r="B210" s="39"/>
      <c r="C210" s="40"/>
      <c r="D210" s="234" t="s">
        <v>262</v>
      </c>
      <c r="E210" s="40"/>
      <c r="F210" s="239" t="s">
        <v>4654</v>
      </c>
      <c r="G210" s="40"/>
      <c r="H210" s="40"/>
      <c r="I210" s="236"/>
      <c r="J210" s="40"/>
      <c r="K210" s="40"/>
      <c r="L210" s="44"/>
      <c r="M210" s="237"/>
      <c r="N210" s="238"/>
      <c r="O210" s="91"/>
      <c r="P210" s="91"/>
      <c r="Q210" s="91"/>
      <c r="R210" s="91"/>
      <c r="S210" s="91"/>
      <c r="T210" s="92"/>
      <c r="U210" s="38"/>
      <c r="V210" s="38"/>
      <c r="W210" s="38"/>
      <c r="X210" s="38"/>
      <c r="Y210" s="38"/>
      <c r="Z210" s="38"/>
      <c r="AA210" s="38"/>
      <c r="AB210" s="38"/>
      <c r="AC210" s="38"/>
      <c r="AD210" s="38"/>
      <c r="AE210" s="38"/>
      <c r="AT210" s="17" t="s">
        <v>262</v>
      </c>
      <c r="AU210" s="17" t="s">
        <v>84</v>
      </c>
    </row>
    <row r="211" s="13" customFormat="1">
      <c r="A211" s="13"/>
      <c r="B211" s="253"/>
      <c r="C211" s="254"/>
      <c r="D211" s="234" t="s">
        <v>276</v>
      </c>
      <c r="E211" s="255" t="s">
        <v>1</v>
      </c>
      <c r="F211" s="256" t="s">
        <v>4843</v>
      </c>
      <c r="G211" s="254"/>
      <c r="H211" s="255" t="s">
        <v>1</v>
      </c>
      <c r="I211" s="257"/>
      <c r="J211" s="254"/>
      <c r="K211" s="254"/>
      <c r="L211" s="258"/>
      <c r="M211" s="259"/>
      <c r="N211" s="260"/>
      <c r="O211" s="260"/>
      <c r="P211" s="260"/>
      <c r="Q211" s="260"/>
      <c r="R211" s="260"/>
      <c r="S211" s="260"/>
      <c r="T211" s="261"/>
      <c r="U211" s="13"/>
      <c r="V211" s="13"/>
      <c r="W211" s="13"/>
      <c r="X211" s="13"/>
      <c r="Y211" s="13"/>
      <c r="Z211" s="13"/>
      <c r="AA211" s="13"/>
      <c r="AB211" s="13"/>
      <c r="AC211" s="13"/>
      <c r="AD211" s="13"/>
      <c r="AE211" s="13"/>
      <c r="AT211" s="262" t="s">
        <v>276</v>
      </c>
      <c r="AU211" s="262" t="s">
        <v>84</v>
      </c>
      <c r="AV211" s="13" t="s">
        <v>84</v>
      </c>
      <c r="AW211" s="13" t="s">
        <v>32</v>
      </c>
      <c r="AX211" s="13" t="s">
        <v>76</v>
      </c>
      <c r="AY211" s="262" t="s">
        <v>251</v>
      </c>
    </row>
    <row r="212" s="12" customFormat="1">
      <c r="A212" s="12"/>
      <c r="B212" s="242"/>
      <c r="C212" s="243"/>
      <c r="D212" s="234" t="s">
        <v>276</v>
      </c>
      <c r="E212" s="244" t="s">
        <v>3925</v>
      </c>
      <c r="F212" s="245" t="s">
        <v>4844</v>
      </c>
      <c r="G212" s="243"/>
      <c r="H212" s="246">
        <v>270.60000000000002</v>
      </c>
      <c r="I212" s="247"/>
      <c r="J212" s="243"/>
      <c r="K212" s="243"/>
      <c r="L212" s="248"/>
      <c r="M212" s="249"/>
      <c r="N212" s="250"/>
      <c r="O212" s="250"/>
      <c r="P212" s="250"/>
      <c r="Q212" s="250"/>
      <c r="R212" s="250"/>
      <c r="S212" s="250"/>
      <c r="T212" s="251"/>
      <c r="U212" s="12"/>
      <c r="V212" s="12"/>
      <c r="W212" s="12"/>
      <c r="X212" s="12"/>
      <c r="Y212" s="12"/>
      <c r="Z212" s="12"/>
      <c r="AA212" s="12"/>
      <c r="AB212" s="12"/>
      <c r="AC212" s="12"/>
      <c r="AD212" s="12"/>
      <c r="AE212" s="12"/>
      <c r="AT212" s="252" t="s">
        <v>276</v>
      </c>
      <c r="AU212" s="252" t="s">
        <v>84</v>
      </c>
      <c r="AV212" s="12" t="s">
        <v>86</v>
      </c>
      <c r="AW212" s="12" t="s">
        <v>32</v>
      </c>
      <c r="AX212" s="12" t="s">
        <v>76</v>
      </c>
      <c r="AY212" s="252" t="s">
        <v>251</v>
      </c>
    </row>
    <row r="213" s="12" customFormat="1">
      <c r="A213" s="12"/>
      <c r="B213" s="242"/>
      <c r="C213" s="243"/>
      <c r="D213" s="234" t="s">
        <v>276</v>
      </c>
      <c r="E213" s="244" t="s">
        <v>4765</v>
      </c>
      <c r="F213" s="245" t="s">
        <v>4845</v>
      </c>
      <c r="G213" s="243"/>
      <c r="H213" s="246">
        <v>99.840000000000003</v>
      </c>
      <c r="I213" s="247"/>
      <c r="J213" s="243"/>
      <c r="K213" s="243"/>
      <c r="L213" s="248"/>
      <c r="M213" s="249"/>
      <c r="N213" s="250"/>
      <c r="O213" s="250"/>
      <c r="P213" s="250"/>
      <c r="Q213" s="250"/>
      <c r="R213" s="250"/>
      <c r="S213" s="250"/>
      <c r="T213" s="251"/>
      <c r="U213" s="12"/>
      <c r="V213" s="12"/>
      <c r="W213" s="12"/>
      <c r="X213" s="12"/>
      <c r="Y213" s="12"/>
      <c r="Z213" s="12"/>
      <c r="AA213" s="12"/>
      <c r="AB213" s="12"/>
      <c r="AC213" s="12"/>
      <c r="AD213" s="12"/>
      <c r="AE213" s="12"/>
      <c r="AT213" s="252" t="s">
        <v>276</v>
      </c>
      <c r="AU213" s="252" t="s">
        <v>84</v>
      </c>
      <c r="AV213" s="12" t="s">
        <v>86</v>
      </c>
      <c r="AW213" s="12" t="s">
        <v>32</v>
      </c>
      <c r="AX213" s="12" t="s">
        <v>76</v>
      </c>
      <c r="AY213" s="252" t="s">
        <v>251</v>
      </c>
    </row>
    <row r="214" s="13" customFormat="1">
      <c r="A214" s="13"/>
      <c r="B214" s="253"/>
      <c r="C214" s="254"/>
      <c r="D214" s="234" t="s">
        <v>276</v>
      </c>
      <c r="E214" s="255" t="s">
        <v>1</v>
      </c>
      <c r="F214" s="256" t="s">
        <v>4846</v>
      </c>
      <c r="G214" s="254"/>
      <c r="H214" s="255" t="s">
        <v>1</v>
      </c>
      <c r="I214" s="257"/>
      <c r="J214" s="254"/>
      <c r="K214" s="254"/>
      <c r="L214" s="258"/>
      <c r="M214" s="259"/>
      <c r="N214" s="260"/>
      <c r="O214" s="260"/>
      <c r="P214" s="260"/>
      <c r="Q214" s="260"/>
      <c r="R214" s="260"/>
      <c r="S214" s="260"/>
      <c r="T214" s="261"/>
      <c r="U214" s="13"/>
      <c r="V214" s="13"/>
      <c r="W214" s="13"/>
      <c r="X214" s="13"/>
      <c r="Y214" s="13"/>
      <c r="Z214" s="13"/>
      <c r="AA214" s="13"/>
      <c r="AB214" s="13"/>
      <c r="AC214" s="13"/>
      <c r="AD214" s="13"/>
      <c r="AE214" s="13"/>
      <c r="AT214" s="262" t="s">
        <v>276</v>
      </c>
      <c r="AU214" s="262" t="s">
        <v>84</v>
      </c>
      <c r="AV214" s="13" t="s">
        <v>84</v>
      </c>
      <c r="AW214" s="13" t="s">
        <v>32</v>
      </c>
      <c r="AX214" s="13" t="s">
        <v>76</v>
      </c>
      <c r="AY214" s="262" t="s">
        <v>251</v>
      </c>
    </row>
    <row r="215" s="12" customFormat="1">
      <c r="A215" s="12"/>
      <c r="B215" s="242"/>
      <c r="C215" s="243"/>
      <c r="D215" s="234" t="s">
        <v>276</v>
      </c>
      <c r="E215" s="244" t="s">
        <v>4775</v>
      </c>
      <c r="F215" s="245" t="s">
        <v>4847</v>
      </c>
      <c r="G215" s="243"/>
      <c r="H215" s="246">
        <v>72.599999999999994</v>
      </c>
      <c r="I215" s="247"/>
      <c r="J215" s="243"/>
      <c r="K215" s="243"/>
      <c r="L215" s="248"/>
      <c r="M215" s="249"/>
      <c r="N215" s="250"/>
      <c r="O215" s="250"/>
      <c r="P215" s="250"/>
      <c r="Q215" s="250"/>
      <c r="R215" s="250"/>
      <c r="S215" s="250"/>
      <c r="T215" s="251"/>
      <c r="U215" s="12"/>
      <c r="V215" s="12"/>
      <c r="W215" s="12"/>
      <c r="X215" s="12"/>
      <c r="Y215" s="12"/>
      <c r="Z215" s="12"/>
      <c r="AA215" s="12"/>
      <c r="AB215" s="12"/>
      <c r="AC215" s="12"/>
      <c r="AD215" s="12"/>
      <c r="AE215" s="12"/>
      <c r="AT215" s="252" t="s">
        <v>276</v>
      </c>
      <c r="AU215" s="252" t="s">
        <v>84</v>
      </c>
      <c r="AV215" s="12" t="s">
        <v>86</v>
      </c>
      <c r="AW215" s="12" t="s">
        <v>32</v>
      </c>
      <c r="AX215" s="12" t="s">
        <v>76</v>
      </c>
      <c r="AY215" s="252" t="s">
        <v>251</v>
      </c>
    </row>
    <row r="216" s="13" customFormat="1">
      <c r="A216" s="13"/>
      <c r="B216" s="253"/>
      <c r="C216" s="254"/>
      <c r="D216" s="234" t="s">
        <v>276</v>
      </c>
      <c r="E216" s="255" t="s">
        <v>1</v>
      </c>
      <c r="F216" s="256" t="s">
        <v>4848</v>
      </c>
      <c r="G216" s="254"/>
      <c r="H216" s="255" t="s">
        <v>1</v>
      </c>
      <c r="I216" s="257"/>
      <c r="J216" s="254"/>
      <c r="K216" s="254"/>
      <c r="L216" s="258"/>
      <c r="M216" s="259"/>
      <c r="N216" s="260"/>
      <c r="O216" s="260"/>
      <c r="P216" s="260"/>
      <c r="Q216" s="260"/>
      <c r="R216" s="260"/>
      <c r="S216" s="260"/>
      <c r="T216" s="261"/>
      <c r="U216" s="13"/>
      <c r="V216" s="13"/>
      <c r="W216" s="13"/>
      <c r="X216" s="13"/>
      <c r="Y216" s="13"/>
      <c r="Z216" s="13"/>
      <c r="AA216" s="13"/>
      <c r="AB216" s="13"/>
      <c r="AC216" s="13"/>
      <c r="AD216" s="13"/>
      <c r="AE216" s="13"/>
      <c r="AT216" s="262" t="s">
        <v>276</v>
      </c>
      <c r="AU216" s="262" t="s">
        <v>84</v>
      </c>
      <c r="AV216" s="13" t="s">
        <v>84</v>
      </c>
      <c r="AW216" s="13" t="s">
        <v>32</v>
      </c>
      <c r="AX216" s="13" t="s">
        <v>76</v>
      </c>
      <c r="AY216" s="262" t="s">
        <v>251</v>
      </c>
    </row>
    <row r="217" s="12" customFormat="1">
      <c r="A217" s="12"/>
      <c r="B217" s="242"/>
      <c r="C217" s="243"/>
      <c r="D217" s="234" t="s">
        <v>276</v>
      </c>
      <c r="E217" s="244" t="s">
        <v>4784</v>
      </c>
      <c r="F217" s="245" t="s">
        <v>4849</v>
      </c>
      <c r="G217" s="243"/>
      <c r="H217" s="246">
        <v>649.44000000000005</v>
      </c>
      <c r="I217" s="247"/>
      <c r="J217" s="243"/>
      <c r="K217" s="243"/>
      <c r="L217" s="248"/>
      <c r="M217" s="249"/>
      <c r="N217" s="250"/>
      <c r="O217" s="250"/>
      <c r="P217" s="250"/>
      <c r="Q217" s="250"/>
      <c r="R217" s="250"/>
      <c r="S217" s="250"/>
      <c r="T217" s="251"/>
      <c r="U217" s="12"/>
      <c r="V217" s="12"/>
      <c r="W217" s="12"/>
      <c r="X217" s="12"/>
      <c r="Y217" s="12"/>
      <c r="Z217" s="12"/>
      <c r="AA217" s="12"/>
      <c r="AB217" s="12"/>
      <c r="AC217" s="12"/>
      <c r="AD217" s="12"/>
      <c r="AE217" s="12"/>
      <c r="AT217" s="252" t="s">
        <v>276</v>
      </c>
      <c r="AU217" s="252" t="s">
        <v>84</v>
      </c>
      <c r="AV217" s="12" t="s">
        <v>86</v>
      </c>
      <c r="AW217" s="12" t="s">
        <v>32</v>
      </c>
      <c r="AX217" s="12" t="s">
        <v>76</v>
      </c>
      <c r="AY217" s="252" t="s">
        <v>251</v>
      </c>
    </row>
    <row r="218" s="13" customFormat="1">
      <c r="A218" s="13"/>
      <c r="B218" s="253"/>
      <c r="C218" s="254"/>
      <c r="D218" s="234" t="s">
        <v>276</v>
      </c>
      <c r="E218" s="255" t="s">
        <v>1</v>
      </c>
      <c r="F218" s="256" t="s">
        <v>4850</v>
      </c>
      <c r="G218" s="254"/>
      <c r="H218" s="255" t="s">
        <v>1</v>
      </c>
      <c r="I218" s="257"/>
      <c r="J218" s="254"/>
      <c r="K218" s="254"/>
      <c r="L218" s="258"/>
      <c r="M218" s="259"/>
      <c r="N218" s="260"/>
      <c r="O218" s="260"/>
      <c r="P218" s="260"/>
      <c r="Q218" s="260"/>
      <c r="R218" s="260"/>
      <c r="S218" s="260"/>
      <c r="T218" s="261"/>
      <c r="U218" s="13"/>
      <c r="V218" s="13"/>
      <c r="W218" s="13"/>
      <c r="X218" s="13"/>
      <c r="Y218" s="13"/>
      <c r="Z218" s="13"/>
      <c r="AA218" s="13"/>
      <c r="AB218" s="13"/>
      <c r="AC218" s="13"/>
      <c r="AD218" s="13"/>
      <c r="AE218" s="13"/>
      <c r="AT218" s="262" t="s">
        <v>276</v>
      </c>
      <c r="AU218" s="262" t="s">
        <v>84</v>
      </c>
      <c r="AV218" s="13" t="s">
        <v>84</v>
      </c>
      <c r="AW218" s="13" t="s">
        <v>32</v>
      </c>
      <c r="AX218" s="13" t="s">
        <v>76</v>
      </c>
      <c r="AY218" s="262" t="s">
        <v>251</v>
      </c>
    </row>
    <row r="219" s="12" customFormat="1">
      <c r="A219" s="12"/>
      <c r="B219" s="242"/>
      <c r="C219" s="243"/>
      <c r="D219" s="234" t="s">
        <v>276</v>
      </c>
      <c r="E219" s="244" t="s">
        <v>4792</v>
      </c>
      <c r="F219" s="245" t="s">
        <v>4851</v>
      </c>
      <c r="G219" s="243"/>
      <c r="H219" s="246">
        <v>93.099999999999994</v>
      </c>
      <c r="I219" s="247"/>
      <c r="J219" s="243"/>
      <c r="K219" s="243"/>
      <c r="L219" s="248"/>
      <c r="M219" s="249"/>
      <c r="N219" s="250"/>
      <c r="O219" s="250"/>
      <c r="P219" s="250"/>
      <c r="Q219" s="250"/>
      <c r="R219" s="250"/>
      <c r="S219" s="250"/>
      <c r="T219" s="251"/>
      <c r="U219" s="12"/>
      <c r="V219" s="12"/>
      <c r="W219" s="12"/>
      <c r="X219" s="12"/>
      <c r="Y219" s="12"/>
      <c r="Z219" s="12"/>
      <c r="AA219" s="12"/>
      <c r="AB219" s="12"/>
      <c r="AC219" s="12"/>
      <c r="AD219" s="12"/>
      <c r="AE219" s="12"/>
      <c r="AT219" s="252" t="s">
        <v>276</v>
      </c>
      <c r="AU219" s="252" t="s">
        <v>84</v>
      </c>
      <c r="AV219" s="12" t="s">
        <v>86</v>
      </c>
      <c r="AW219" s="12" t="s">
        <v>32</v>
      </c>
      <c r="AX219" s="12" t="s">
        <v>76</v>
      </c>
      <c r="AY219" s="252" t="s">
        <v>251</v>
      </c>
    </row>
    <row r="220" s="12" customFormat="1">
      <c r="A220" s="12"/>
      <c r="B220" s="242"/>
      <c r="C220" s="243"/>
      <c r="D220" s="234" t="s">
        <v>276</v>
      </c>
      <c r="E220" s="244" t="s">
        <v>4852</v>
      </c>
      <c r="F220" s="245" t="s">
        <v>4853</v>
      </c>
      <c r="G220" s="243"/>
      <c r="H220" s="246">
        <v>1185.5799999999999</v>
      </c>
      <c r="I220" s="247"/>
      <c r="J220" s="243"/>
      <c r="K220" s="243"/>
      <c r="L220" s="248"/>
      <c r="M220" s="249"/>
      <c r="N220" s="250"/>
      <c r="O220" s="250"/>
      <c r="P220" s="250"/>
      <c r="Q220" s="250"/>
      <c r="R220" s="250"/>
      <c r="S220" s="250"/>
      <c r="T220" s="251"/>
      <c r="U220" s="12"/>
      <c r="V220" s="12"/>
      <c r="W220" s="12"/>
      <c r="X220" s="12"/>
      <c r="Y220" s="12"/>
      <c r="Z220" s="12"/>
      <c r="AA220" s="12"/>
      <c r="AB220" s="12"/>
      <c r="AC220" s="12"/>
      <c r="AD220" s="12"/>
      <c r="AE220" s="12"/>
      <c r="AT220" s="252" t="s">
        <v>276</v>
      </c>
      <c r="AU220" s="252" t="s">
        <v>84</v>
      </c>
      <c r="AV220" s="12" t="s">
        <v>86</v>
      </c>
      <c r="AW220" s="12" t="s">
        <v>32</v>
      </c>
      <c r="AX220" s="12" t="s">
        <v>84</v>
      </c>
      <c r="AY220" s="252" t="s">
        <v>251</v>
      </c>
    </row>
    <row r="221" s="2" customFormat="1" ht="16.5" customHeight="1">
      <c r="A221" s="38"/>
      <c r="B221" s="39"/>
      <c r="C221" s="292" t="s">
        <v>331</v>
      </c>
      <c r="D221" s="292" t="s">
        <v>1133</v>
      </c>
      <c r="E221" s="293" t="s">
        <v>3986</v>
      </c>
      <c r="F221" s="294" t="s">
        <v>3987</v>
      </c>
      <c r="G221" s="295" t="s">
        <v>3949</v>
      </c>
      <c r="H221" s="296">
        <v>727.39999999999998</v>
      </c>
      <c r="I221" s="297"/>
      <c r="J221" s="298">
        <f>ROUND(I221*H221,2)</f>
        <v>0</v>
      </c>
      <c r="K221" s="299"/>
      <c r="L221" s="300"/>
      <c r="M221" s="301" t="s">
        <v>1</v>
      </c>
      <c r="N221" s="302" t="s">
        <v>41</v>
      </c>
      <c r="O221" s="91"/>
      <c r="P221" s="230">
        <f>O221*H221</f>
        <v>0</v>
      </c>
      <c r="Q221" s="230">
        <v>1</v>
      </c>
      <c r="R221" s="230">
        <f>Q221*H221</f>
        <v>727.39999999999998</v>
      </c>
      <c r="S221" s="230">
        <v>0</v>
      </c>
      <c r="T221" s="231">
        <f>S221*H221</f>
        <v>0</v>
      </c>
      <c r="U221" s="38"/>
      <c r="V221" s="38"/>
      <c r="W221" s="38"/>
      <c r="X221" s="38"/>
      <c r="Y221" s="38"/>
      <c r="Z221" s="38"/>
      <c r="AA221" s="38"/>
      <c r="AB221" s="38"/>
      <c r="AC221" s="38"/>
      <c r="AD221" s="38"/>
      <c r="AE221" s="38"/>
      <c r="AR221" s="232" t="s">
        <v>299</v>
      </c>
      <c r="AT221" s="232" t="s">
        <v>1133</v>
      </c>
      <c r="AU221" s="232" t="s">
        <v>84</v>
      </c>
      <c r="AY221" s="17" t="s">
        <v>251</v>
      </c>
      <c r="BE221" s="233">
        <f>IF(N221="základní",J221,0)</f>
        <v>0</v>
      </c>
      <c r="BF221" s="233">
        <f>IF(N221="snížená",J221,0)</f>
        <v>0</v>
      </c>
      <c r="BG221" s="233">
        <f>IF(N221="zákl. přenesená",J221,0)</f>
        <v>0</v>
      </c>
      <c r="BH221" s="233">
        <f>IF(N221="sníž. přenesená",J221,0)</f>
        <v>0</v>
      </c>
      <c r="BI221" s="233">
        <f>IF(N221="nulová",J221,0)</f>
        <v>0</v>
      </c>
      <c r="BJ221" s="17" t="s">
        <v>84</v>
      </c>
      <c r="BK221" s="233">
        <f>ROUND(I221*H221,2)</f>
        <v>0</v>
      </c>
      <c r="BL221" s="17" t="s">
        <v>254</v>
      </c>
      <c r="BM221" s="232" t="s">
        <v>4854</v>
      </c>
    </row>
    <row r="222" s="2" customFormat="1">
      <c r="A222" s="38"/>
      <c r="B222" s="39"/>
      <c r="C222" s="40"/>
      <c r="D222" s="234" t="s">
        <v>260</v>
      </c>
      <c r="E222" s="40"/>
      <c r="F222" s="235" t="s">
        <v>3987</v>
      </c>
      <c r="G222" s="40"/>
      <c r="H222" s="40"/>
      <c r="I222" s="236"/>
      <c r="J222" s="40"/>
      <c r="K222" s="40"/>
      <c r="L222" s="44"/>
      <c r="M222" s="237"/>
      <c r="N222" s="238"/>
      <c r="O222" s="91"/>
      <c r="P222" s="91"/>
      <c r="Q222" s="91"/>
      <c r="R222" s="91"/>
      <c r="S222" s="91"/>
      <c r="T222" s="92"/>
      <c r="U222" s="38"/>
      <c r="V222" s="38"/>
      <c r="W222" s="38"/>
      <c r="X222" s="38"/>
      <c r="Y222" s="38"/>
      <c r="Z222" s="38"/>
      <c r="AA222" s="38"/>
      <c r="AB222" s="38"/>
      <c r="AC222" s="38"/>
      <c r="AD222" s="38"/>
      <c r="AE222" s="38"/>
      <c r="AT222" s="17" t="s">
        <v>260</v>
      </c>
      <c r="AU222" s="17" t="s">
        <v>84</v>
      </c>
    </row>
    <row r="223" s="12" customFormat="1">
      <c r="A223" s="12"/>
      <c r="B223" s="242"/>
      <c r="C223" s="243"/>
      <c r="D223" s="234" t="s">
        <v>276</v>
      </c>
      <c r="E223" s="244" t="s">
        <v>3933</v>
      </c>
      <c r="F223" s="245" t="s">
        <v>4855</v>
      </c>
      <c r="G223" s="243"/>
      <c r="H223" s="246">
        <v>363.69999999999999</v>
      </c>
      <c r="I223" s="247"/>
      <c r="J223" s="243"/>
      <c r="K223" s="243"/>
      <c r="L223" s="248"/>
      <c r="M223" s="249"/>
      <c r="N223" s="250"/>
      <c r="O223" s="250"/>
      <c r="P223" s="250"/>
      <c r="Q223" s="250"/>
      <c r="R223" s="250"/>
      <c r="S223" s="250"/>
      <c r="T223" s="251"/>
      <c r="U223" s="12"/>
      <c r="V223" s="12"/>
      <c r="W223" s="12"/>
      <c r="X223" s="12"/>
      <c r="Y223" s="12"/>
      <c r="Z223" s="12"/>
      <c r="AA223" s="12"/>
      <c r="AB223" s="12"/>
      <c r="AC223" s="12"/>
      <c r="AD223" s="12"/>
      <c r="AE223" s="12"/>
      <c r="AT223" s="252" t="s">
        <v>276</v>
      </c>
      <c r="AU223" s="252" t="s">
        <v>84</v>
      </c>
      <c r="AV223" s="12" t="s">
        <v>86</v>
      </c>
      <c r="AW223" s="12" t="s">
        <v>32</v>
      </c>
      <c r="AX223" s="12" t="s">
        <v>76</v>
      </c>
      <c r="AY223" s="252" t="s">
        <v>251</v>
      </c>
    </row>
    <row r="224" s="12" customFormat="1">
      <c r="A224" s="12"/>
      <c r="B224" s="242"/>
      <c r="C224" s="243"/>
      <c r="D224" s="234" t="s">
        <v>276</v>
      </c>
      <c r="E224" s="244" t="s">
        <v>4856</v>
      </c>
      <c r="F224" s="245" t="s">
        <v>4857</v>
      </c>
      <c r="G224" s="243"/>
      <c r="H224" s="246">
        <v>727.39999999999998</v>
      </c>
      <c r="I224" s="247"/>
      <c r="J224" s="243"/>
      <c r="K224" s="243"/>
      <c r="L224" s="248"/>
      <c r="M224" s="249"/>
      <c r="N224" s="250"/>
      <c r="O224" s="250"/>
      <c r="P224" s="250"/>
      <c r="Q224" s="250"/>
      <c r="R224" s="250"/>
      <c r="S224" s="250"/>
      <c r="T224" s="251"/>
      <c r="U224" s="12"/>
      <c r="V224" s="12"/>
      <c r="W224" s="12"/>
      <c r="X224" s="12"/>
      <c r="Y224" s="12"/>
      <c r="Z224" s="12"/>
      <c r="AA224" s="12"/>
      <c r="AB224" s="12"/>
      <c r="AC224" s="12"/>
      <c r="AD224" s="12"/>
      <c r="AE224" s="12"/>
      <c r="AT224" s="252" t="s">
        <v>276</v>
      </c>
      <c r="AU224" s="252" t="s">
        <v>84</v>
      </c>
      <c r="AV224" s="12" t="s">
        <v>86</v>
      </c>
      <c r="AW224" s="12" t="s">
        <v>32</v>
      </c>
      <c r="AX224" s="12" t="s">
        <v>84</v>
      </c>
      <c r="AY224" s="252" t="s">
        <v>251</v>
      </c>
    </row>
    <row r="225" s="2" customFormat="1" ht="24.15" customHeight="1">
      <c r="A225" s="38"/>
      <c r="B225" s="39"/>
      <c r="C225" s="220" t="s">
        <v>336</v>
      </c>
      <c r="D225" s="220" t="s">
        <v>255</v>
      </c>
      <c r="E225" s="221" t="s">
        <v>1391</v>
      </c>
      <c r="F225" s="222" t="s">
        <v>1392</v>
      </c>
      <c r="G225" s="223" t="s">
        <v>3853</v>
      </c>
      <c r="H225" s="224">
        <v>391.86000000000001</v>
      </c>
      <c r="I225" s="225"/>
      <c r="J225" s="226">
        <f>ROUND(I225*H225,2)</f>
        <v>0</v>
      </c>
      <c r="K225" s="227"/>
      <c r="L225" s="44"/>
      <c r="M225" s="228" t="s">
        <v>1</v>
      </c>
      <c r="N225" s="229" t="s">
        <v>41</v>
      </c>
      <c r="O225" s="91"/>
      <c r="P225" s="230">
        <f>O225*H225</f>
        <v>0</v>
      </c>
      <c r="Q225" s="230">
        <v>0</v>
      </c>
      <c r="R225" s="230">
        <f>Q225*H225</f>
        <v>0</v>
      </c>
      <c r="S225" s="230">
        <v>0</v>
      </c>
      <c r="T225" s="231">
        <f>S225*H225</f>
        <v>0</v>
      </c>
      <c r="U225" s="38"/>
      <c r="V225" s="38"/>
      <c r="W225" s="38"/>
      <c r="X225" s="38"/>
      <c r="Y225" s="38"/>
      <c r="Z225" s="38"/>
      <c r="AA225" s="38"/>
      <c r="AB225" s="38"/>
      <c r="AC225" s="38"/>
      <c r="AD225" s="38"/>
      <c r="AE225" s="38"/>
      <c r="AR225" s="232" t="s">
        <v>254</v>
      </c>
      <c r="AT225" s="232" t="s">
        <v>255</v>
      </c>
      <c r="AU225" s="232" t="s">
        <v>84</v>
      </c>
      <c r="AY225" s="17" t="s">
        <v>251</v>
      </c>
      <c r="BE225" s="233">
        <f>IF(N225="základní",J225,0)</f>
        <v>0</v>
      </c>
      <c r="BF225" s="233">
        <f>IF(N225="snížená",J225,0)</f>
        <v>0</v>
      </c>
      <c r="BG225" s="233">
        <f>IF(N225="zákl. přenesená",J225,0)</f>
        <v>0</v>
      </c>
      <c r="BH225" s="233">
        <f>IF(N225="sníž. přenesená",J225,0)</f>
        <v>0</v>
      </c>
      <c r="BI225" s="233">
        <f>IF(N225="nulová",J225,0)</f>
        <v>0</v>
      </c>
      <c r="BJ225" s="17" t="s">
        <v>84</v>
      </c>
      <c r="BK225" s="233">
        <f>ROUND(I225*H225,2)</f>
        <v>0</v>
      </c>
      <c r="BL225" s="17" t="s">
        <v>254</v>
      </c>
      <c r="BM225" s="232" t="s">
        <v>4858</v>
      </c>
    </row>
    <row r="226" s="2" customFormat="1">
      <c r="A226" s="38"/>
      <c r="B226" s="39"/>
      <c r="C226" s="40"/>
      <c r="D226" s="234" t="s">
        <v>260</v>
      </c>
      <c r="E226" s="40"/>
      <c r="F226" s="235" t="s">
        <v>1394</v>
      </c>
      <c r="G226" s="40"/>
      <c r="H226" s="40"/>
      <c r="I226" s="236"/>
      <c r="J226" s="40"/>
      <c r="K226" s="40"/>
      <c r="L226" s="44"/>
      <c r="M226" s="237"/>
      <c r="N226" s="238"/>
      <c r="O226" s="91"/>
      <c r="P226" s="91"/>
      <c r="Q226" s="91"/>
      <c r="R226" s="91"/>
      <c r="S226" s="91"/>
      <c r="T226" s="92"/>
      <c r="U226" s="38"/>
      <c r="V226" s="38"/>
      <c r="W226" s="38"/>
      <c r="X226" s="38"/>
      <c r="Y226" s="38"/>
      <c r="Z226" s="38"/>
      <c r="AA226" s="38"/>
      <c r="AB226" s="38"/>
      <c r="AC226" s="38"/>
      <c r="AD226" s="38"/>
      <c r="AE226" s="38"/>
      <c r="AT226" s="17" t="s">
        <v>260</v>
      </c>
      <c r="AU226" s="17" t="s">
        <v>84</v>
      </c>
    </row>
    <row r="227" s="2" customFormat="1">
      <c r="A227" s="38"/>
      <c r="B227" s="39"/>
      <c r="C227" s="40"/>
      <c r="D227" s="240" t="s">
        <v>274</v>
      </c>
      <c r="E227" s="40"/>
      <c r="F227" s="241" t="s">
        <v>3993</v>
      </c>
      <c r="G227" s="40"/>
      <c r="H227" s="40"/>
      <c r="I227" s="236"/>
      <c r="J227" s="40"/>
      <c r="K227" s="40"/>
      <c r="L227" s="44"/>
      <c r="M227" s="237"/>
      <c r="N227" s="238"/>
      <c r="O227" s="91"/>
      <c r="P227" s="91"/>
      <c r="Q227" s="91"/>
      <c r="R227" s="91"/>
      <c r="S227" s="91"/>
      <c r="T227" s="92"/>
      <c r="U227" s="38"/>
      <c r="V227" s="38"/>
      <c r="W227" s="38"/>
      <c r="X227" s="38"/>
      <c r="Y227" s="38"/>
      <c r="Z227" s="38"/>
      <c r="AA227" s="38"/>
      <c r="AB227" s="38"/>
      <c r="AC227" s="38"/>
      <c r="AD227" s="38"/>
      <c r="AE227" s="38"/>
      <c r="AT227" s="17" t="s">
        <v>274</v>
      </c>
      <c r="AU227" s="17" t="s">
        <v>84</v>
      </c>
    </row>
    <row r="228" s="13" customFormat="1">
      <c r="A228" s="13"/>
      <c r="B228" s="253"/>
      <c r="C228" s="254"/>
      <c r="D228" s="234" t="s">
        <v>276</v>
      </c>
      <c r="E228" s="255" t="s">
        <v>1</v>
      </c>
      <c r="F228" s="256" t="s">
        <v>3878</v>
      </c>
      <c r="G228" s="254"/>
      <c r="H228" s="255" t="s">
        <v>1</v>
      </c>
      <c r="I228" s="257"/>
      <c r="J228" s="254"/>
      <c r="K228" s="254"/>
      <c r="L228" s="258"/>
      <c r="M228" s="259"/>
      <c r="N228" s="260"/>
      <c r="O228" s="260"/>
      <c r="P228" s="260"/>
      <c r="Q228" s="260"/>
      <c r="R228" s="260"/>
      <c r="S228" s="260"/>
      <c r="T228" s="261"/>
      <c r="U228" s="13"/>
      <c r="V228" s="13"/>
      <c r="W228" s="13"/>
      <c r="X228" s="13"/>
      <c r="Y228" s="13"/>
      <c r="Z228" s="13"/>
      <c r="AA228" s="13"/>
      <c r="AB228" s="13"/>
      <c r="AC228" s="13"/>
      <c r="AD228" s="13"/>
      <c r="AE228" s="13"/>
      <c r="AT228" s="262" t="s">
        <v>276</v>
      </c>
      <c r="AU228" s="262" t="s">
        <v>84</v>
      </c>
      <c r="AV228" s="13" t="s">
        <v>84</v>
      </c>
      <c r="AW228" s="13" t="s">
        <v>32</v>
      </c>
      <c r="AX228" s="13" t="s">
        <v>76</v>
      </c>
      <c r="AY228" s="262" t="s">
        <v>251</v>
      </c>
    </row>
    <row r="229" s="12" customFormat="1">
      <c r="A229" s="12"/>
      <c r="B229" s="242"/>
      <c r="C229" s="243"/>
      <c r="D229" s="234" t="s">
        <v>276</v>
      </c>
      <c r="E229" s="244" t="s">
        <v>3938</v>
      </c>
      <c r="F229" s="245" t="s">
        <v>4859</v>
      </c>
      <c r="G229" s="243"/>
      <c r="H229" s="246">
        <v>282.95999999999998</v>
      </c>
      <c r="I229" s="247"/>
      <c r="J229" s="243"/>
      <c r="K229" s="243"/>
      <c r="L229" s="248"/>
      <c r="M229" s="249"/>
      <c r="N229" s="250"/>
      <c r="O229" s="250"/>
      <c r="P229" s="250"/>
      <c r="Q229" s="250"/>
      <c r="R229" s="250"/>
      <c r="S229" s="250"/>
      <c r="T229" s="251"/>
      <c r="U229" s="12"/>
      <c r="V229" s="12"/>
      <c r="W229" s="12"/>
      <c r="X229" s="12"/>
      <c r="Y229" s="12"/>
      <c r="Z229" s="12"/>
      <c r="AA229" s="12"/>
      <c r="AB229" s="12"/>
      <c r="AC229" s="12"/>
      <c r="AD229" s="12"/>
      <c r="AE229" s="12"/>
      <c r="AT229" s="252" t="s">
        <v>276</v>
      </c>
      <c r="AU229" s="252" t="s">
        <v>84</v>
      </c>
      <c r="AV229" s="12" t="s">
        <v>86</v>
      </c>
      <c r="AW229" s="12" t="s">
        <v>32</v>
      </c>
      <c r="AX229" s="12" t="s">
        <v>76</v>
      </c>
      <c r="AY229" s="252" t="s">
        <v>251</v>
      </c>
    </row>
    <row r="230" s="13" customFormat="1">
      <c r="A230" s="13"/>
      <c r="B230" s="253"/>
      <c r="C230" s="254"/>
      <c r="D230" s="234" t="s">
        <v>276</v>
      </c>
      <c r="E230" s="255" t="s">
        <v>1</v>
      </c>
      <c r="F230" s="256" t="s">
        <v>3882</v>
      </c>
      <c r="G230" s="254"/>
      <c r="H230" s="255" t="s">
        <v>1</v>
      </c>
      <c r="I230" s="257"/>
      <c r="J230" s="254"/>
      <c r="K230" s="254"/>
      <c r="L230" s="258"/>
      <c r="M230" s="259"/>
      <c r="N230" s="260"/>
      <c r="O230" s="260"/>
      <c r="P230" s="260"/>
      <c r="Q230" s="260"/>
      <c r="R230" s="260"/>
      <c r="S230" s="260"/>
      <c r="T230" s="261"/>
      <c r="U230" s="13"/>
      <c r="V230" s="13"/>
      <c r="W230" s="13"/>
      <c r="X230" s="13"/>
      <c r="Y230" s="13"/>
      <c r="Z230" s="13"/>
      <c r="AA230" s="13"/>
      <c r="AB230" s="13"/>
      <c r="AC230" s="13"/>
      <c r="AD230" s="13"/>
      <c r="AE230" s="13"/>
      <c r="AT230" s="262" t="s">
        <v>276</v>
      </c>
      <c r="AU230" s="262" t="s">
        <v>84</v>
      </c>
      <c r="AV230" s="13" t="s">
        <v>84</v>
      </c>
      <c r="AW230" s="13" t="s">
        <v>32</v>
      </c>
      <c r="AX230" s="13" t="s">
        <v>76</v>
      </c>
      <c r="AY230" s="262" t="s">
        <v>251</v>
      </c>
    </row>
    <row r="231" s="12" customFormat="1">
      <c r="A231" s="12"/>
      <c r="B231" s="242"/>
      <c r="C231" s="243"/>
      <c r="D231" s="234" t="s">
        <v>276</v>
      </c>
      <c r="E231" s="244" t="s">
        <v>4767</v>
      </c>
      <c r="F231" s="245" t="s">
        <v>4860</v>
      </c>
      <c r="G231" s="243"/>
      <c r="H231" s="246">
        <v>74.579999999999998</v>
      </c>
      <c r="I231" s="247"/>
      <c r="J231" s="243"/>
      <c r="K231" s="243"/>
      <c r="L231" s="248"/>
      <c r="M231" s="249"/>
      <c r="N231" s="250"/>
      <c r="O231" s="250"/>
      <c r="P231" s="250"/>
      <c r="Q231" s="250"/>
      <c r="R231" s="250"/>
      <c r="S231" s="250"/>
      <c r="T231" s="251"/>
      <c r="U231" s="12"/>
      <c r="V231" s="12"/>
      <c r="W231" s="12"/>
      <c r="X231" s="12"/>
      <c r="Y231" s="12"/>
      <c r="Z231" s="12"/>
      <c r="AA231" s="12"/>
      <c r="AB231" s="12"/>
      <c r="AC231" s="12"/>
      <c r="AD231" s="12"/>
      <c r="AE231" s="12"/>
      <c r="AT231" s="252" t="s">
        <v>276</v>
      </c>
      <c r="AU231" s="252" t="s">
        <v>84</v>
      </c>
      <c r="AV231" s="12" t="s">
        <v>86</v>
      </c>
      <c r="AW231" s="12" t="s">
        <v>32</v>
      </c>
      <c r="AX231" s="12" t="s">
        <v>76</v>
      </c>
      <c r="AY231" s="252" t="s">
        <v>251</v>
      </c>
    </row>
    <row r="232" s="13" customFormat="1">
      <c r="A232" s="13"/>
      <c r="B232" s="253"/>
      <c r="C232" s="254"/>
      <c r="D232" s="234" t="s">
        <v>276</v>
      </c>
      <c r="E232" s="255" t="s">
        <v>1</v>
      </c>
      <c r="F232" s="256" t="s">
        <v>3886</v>
      </c>
      <c r="G232" s="254"/>
      <c r="H232" s="255" t="s">
        <v>1</v>
      </c>
      <c r="I232" s="257"/>
      <c r="J232" s="254"/>
      <c r="K232" s="254"/>
      <c r="L232" s="258"/>
      <c r="M232" s="259"/>
      <c r="N232" s="260"/>
      <c r="O232" s="260"/>
      <c r="P232" s="260"/>
      <c r="Q232" s="260"/>
      <c r="R232" s="260"/>
      <c r="S232" s="260"/>
      <c r="T232" s="261"/>
      <c r="U232" s="13"/>
      <c r="V232" s="13"/>
      <c r="W232" s="13"/>
      <c r="X232" s="13"/>
      <c r="Y232" s="13"/>
      <c r="Z232" s="13"/>
      <c r="AA232" s="13"/>
      <c r="AB232" s="13"/>
      <c r="AC232" s="13"/>
      <c r="AD232" s="13"/>
      <c r="AE232" s="13"/>
      <c r="AT232" s="262" t="s">
        <v>276</v>
      </c>
      <c r="AU232" s="262" t="s">
        <v>84</v>
      </c>
      <c r="AV232" s="13" t="s">
        <v>84</v>
      </c>
      <c r="AW232" s="13" t="s">
        <v>32</v>
      </c>
      <c r="AX232" s="13" t="s">
        <v>76</v>
      </c>
      <c r="AY232" s="262" t="s">
        <v>251</v>
      </c>
    </row>
    <row r="233" s="12" customFormat="1">
      <c r="A233" s="12"/>
      <c r="B233" s="242"/>
      <c r="C233" s="243"/>
      <c r="D233" s="234" t="s">
        <v>276</v>
      </c>
      <c r="E233" s="244" t="s">
        <v>4777</v>
      </c>
      <c r="F233" s="245" t="s">
        <v>4861</v>
      </c>
      <c r="G233" s="243"/>
      <c r="H233" s="246">
        <v>7.9199999999999999</v>
      </c>
      <c r="I233" s="247"/>
      <c r="J233" s="243"/>
      <c r="K233" s="243"/>
      <c r="L233" s="248"/>
      <c r="M233" s="249"/>
      <c r="N233" s="250"/>
      <c r="O233" s="250"/>
      <c r="P233" s="250"/>
      <c r="Q233" s="250"/>
      <c r="R233" s="250"/>
      <c r="S233" s="250"/>
      <c r="T233" s="251"/>
      <c r="U233" s="12"/>
      <c r="V233" s="12"/>
      <c r="W233" s="12"/>
      <c r="X233" s="12"/>
      <c r="Y233" s="12"/>
      <c r="Z233" s="12"/>
      <c r="AA233" s="12"/>
      <c r="AB233" s="12"/>
      <c r="AC233" s="12"/>
      <c r="AD233" s="12"/>
      <c r="AE233" s="12"/>
      <c r="AT233" s="252" t="s">
        <v>276</v>
      </c>
      <c r="AU233" s="252" t="s">
        <v>84</v>
      </c>
      <c r="AV233" s="12" t="s">
        <v>86</v>
      </c>
      <c r="AW233" s="12" t="s">
        <v>32</v>
      </c>
      <c r="AX233" s="12" t="s">
        <v>76</v>
      </c>
      <c r="AY233" s="252" t="s">
        <v>251</v>
      </c>
    </row>
    <row r="234" s="13" customFormat="1">
      <c r="A234" s="13"/>
      <c r="B234" s="253"/>
      <c r="C234" s="254"/>
      <c r="D234" s="234" t="s">
        <v>276</v>
      </c>
      <c r="E234" s="255" t="s">
        <v>1</v>
      </c>
      <c r="F234" s="256" t="s">
        <v>3888</v>
      </c>
      <c r="G234" s="254"/>
      <c r="H234" s="255" t="s">
        <v>1</v>
      </c>
      <c r="I234" s="257"/>
      <c r="J234" s="254"/>
      <c r="K234" s="254"/>
      <c r="L234" s="258"/>
      <c r="M234" s="259"/>
      <c r="N234" s="260"/>
      <c r="O234" s="260"/>
      <c r="P234" s="260"/>
      <c r="Q234" s="260"/>
      <c r="R234" s="260"/>
      <c r="S234" s="260"/>
      <c r="T234" s="261"/>
      <c r="U234" s="13"/>
      <c r="V234" s="13"/>
      <c r="W234" s="13"/>
      <c r="X234" s="13"/>
      <c r="Y234" s="13"/>
      <c r="Z234" s="13"/>
      <c r="AA234" s="13"/>
      <c r="AB234" s="13"/>
      <c r="AC234" s="13"/>
      <c r="AD234" s="13"/>
      <c r="AE234" s="13"/>
      <c r="AT234" s="262" t="s">
        <v>276</v>
      </c>
      <c r="AU234" s="262" t="s">
        <v>84</v>
      </c>
      <c r="AV234" s="13" t="s">
        <v>84</v>
      </c>
      <c r="AW234" s="13" t="s">
        <v>32</v>
      </c>
      <c r="AX234" s="13" t="s">
        <v>76</v>
      </c>
      <c r="AY234" s="262" t="s">
        <v>251</v>
      </c>
    </row>
    <row r="235" s="12" customFormat="1">
      <c r="A235" s="12"/>
      <c r="B235" s="242"/>
      <c r="C235" s="243"/>
      <c r="D235" s="234" t="s">
        <v>276</v>
      </c>
      <c r="E235" s="244" t="s">
        <v>4786</v>
      </c>
      <c r="F235" s="245" t="s">
        <v>4862</v>
      </c>
      <c r="G235" s="243"/>
      <c r="H235" s="246">
        <v>6.5999999999999996</v>
      </c>
      <c r="I235" s="247"/>
      <c r="J235" s="243"/>
      <c r="K235" s="243"/>
      <c r="L235" s="248"/>
      <c r="M235" s="249"/>
      <c r="N235" s="250"/>
      <c r="O235" s="250"/>
      <c r="P235" s="250"/>
      <c r="Q235" s="250"/>
      <c r="R235" s="250"/>
      <c r="S235" s="250"/>
      <c r="T235" s="251"/>
      <c r="U235" s="12"/>
      <c r="V235" s="12"/>
      <c r="W235" s="12"/>
      <c r="X235" s="12"/>
      <c r="Y235" s="12"/>
      <c r="Z235" s="12"/>
      <c r="AA235" s="12"/>
      <c r="AB235" s="12"/>
      <c r="AC235" s="12"/>
      <c r="AD235" s="12"/>
      <c r="AE235" s="12"/>
      <c r="AT235" s="252" t="s">
        <v>276</v>
      </c>
      <c r="AU235" s="252" t="s">
        <v>84</v>
      </c>
      <c r="AV235" s="12" t="s">
        <v>86</v>
      </c>
      <c r="AW235" s="12" t="s">
        <v>32</v>
      </c>
      <c r="AX235" s="12" t="s">
        <v>76</v>
      </c>
      <c r="AY235" s="252" t="s">
        <v>251</v>
      </c>
    </row>
    <row r="236" s="13" customFormat="1">
      <c r="A236" s="13"/>
      <c r="B236" s="253"/>
      <c r="C236" s="254"/>
      <c r="D236" s="234" t="s">
        <v>276</v>
      </c>
      <c r="E236" s="255" t="s">
        <v>1</v>
      </c>
      <c r="F236" s="256" t="s">
        <v>3890</v>
      </c>
      <c r="G236" s="254"/>
      <c r="H236" s="255" t="s">
        <v>1</v>
      </c>
      <c r="I236" s="257"/>
      <c r="J236" s="254"/>
      <c r="K236" s="254"/>
      <c r="L236" s="258"/>
      <c r="M236" s="259"/>
      <c r="N236" s="260"/>
      <c r="O236" s="260"/>
      <c r="P236" s="260"/>
      <c r="Q236" s="260"/>
      <c r="R236" s="260"/>
      <c r="S236" s="260"/>
      <c r="T236" s="261"/>
      <c r="U236" s="13"/>
      <c r="V236" s="13"/>
      <c r="W236" s="13"/>
      <c r="X236" s="13"/>
      <c r="Y236" s="13"/>
      <c r="Z236" s="13"/>
      <c r="AA236" s="13"/>
      <c r="AB236" s="13"/>
      <c r="AC236" s="13"/>
      <c r="AD236" s="13"/>
      <c r="AE236" s="13"/>
      <c r="AT236" s="262" t="s">
        <v>276</v>
      </c>
      <c r="AU236" s="262" t="s">
        <v>84</v>
      </c>
      <c r="AV236" s="13" t="s">
        <v>84</v>
      </c>
      <c r="AW236" s="13" t="s">
        <v>32</v>
      </c>
      <c r="AX236" s="13" t="s">
        <v>76</v>
      </c>
      <c r="AY236" s="262" t="s">
        <v>251</v>
      </c>
    </row>
    <row r="237" s="12" customFormat="1">
      <c r="A237" s="12"/>
      <c r="B237" s="242"/>
      <c r="C237" s="243"/>
      <c r="D237" s="234" t="s">
        <v>276</v>
      </c>
      <c r="E237" s="244" t="s">
        <v>4794</v>
      </c>
      <c r="F237" s="245" t="s">
        <v>4862</v>
      </c>
      <c r="G237" s="243"/>
      <c r="H237" s="246">
        <v>6.5999999999999996</v>
      </c>
      <c r="I237" s="247"/>
      <c r="J237" s="243"/>
      <c r="K237" s="243"/>
      <c r="L237" s="248"/>
      <c r="M237" s="249"/>
      <c r="N237" s="250"/>
      <c r="O237" s="250"/>
      <c r="P237" s="250"/>
      <c r="Q237" s="250"/>
      <c r="R237" s="250"/>
      <c r="S237" s="250"/>
      <c r="T237" s="251"/>
      <c r="U237" s="12"/>
      <c r="V237" s="12"/>
      <c r="W237" s="12"/>
      <c r="X237" s="12"/>
      <c r="Y237" s="12"/>
      <c r="Z237" s="12"/>
      <c r="AA237" s="12"/>
      <c r="AB237" s="12"/>
      <c r="AC237" s="12"/>
      <c r="AD237" s="12"/>
      <c r="AE237" s="12"/>
      <c r="AT237" s="252" t="s">
        <v>276</v>
      </c>
      <c r="AU237" s="252" t="s">
        <v>84</v>
      </c>
      <c r="AV237" s="12" t="s">
        <v>86</v>
      </c>
      <c r="AW237" s="12" t="s">
        <v>32</v>
      </c>
      <c r="AX237" s="12" t="s">
        <v>76</v>
      </c>
      <c r="AY237" s="252" t="s">
        <v>251</v>
      </c>
    </row>
    <row r="238" s="13" customFormat="1">
      <c r="A238" s="13"/>
      <c r="B238" s="253"/>
      <c r="C238" s="254"/>
      <c r="D238" s="234" t="s">
        <v>276</v>
      </c>
      <c r="E238" s="255" t="s">
        <v>1</v>
      </c>
      <c r="F238" s="256" t="s">
        <v>3892</v>
      </c>
      <c r="G238" s="254"/>
      <c r="H238" s="255" t="s">
        <v>1</v>
      </c>
      <c r="I238" s="257"/>
      <c r="J238" s="254"/>
      <c r="K238" s="254"/>
      <c r="L238" s="258"/>
      <c r="M238" s="259"/>
      <c r="N238" s="260"/>
      <c r="O238" s="260"/>
      <c r="P238" s="260"/>
      <c r="Q238" s="260"/>
      <c r="R238" s="260"/>
      <c r="S238" s="260"/>
      <c r="T238" s="261"/>
      <c r="U238" s="13"/>
      <c r="V238" s="13"/>
      <c r="W238" s="13"/>
      <c r="X238" s="13"/>
      <c r="Y238" s="13"/>
      <c r="Z238" s="13"/>
      <c r="AA238" s="13"/>
      <c r="AB238" s="13"/>
      <c r="AC238" s="13"/>
      <c r="AD238" s="13"/>
      <c r="AE238" s="13"/>
      <c r="AT238" s="262" t="s">
        <v>276</v>
      </c>
      <c r="AU238" s="262" t="s">
        <v>84</v>
      </c>
      <c r="AV238" s="13" t="s">
        <v>84</v>
      </c>
      <c r="AW238" s="13" t="s">
        <v>32</v>
      </c>
      <c r="AX238" s="13" t="s">
        <v>76</v>
      </c>
      <c r="AY238" s="262" t="s">
        <v>251</v>
      </c>
    </row>
    <row r="239" s="12" customFormat="1">
      <c r="A239" s="12"/>
      <c r="B239" s="242"/>
      <c r="C239" s="243"/>
      <c r="D239" s="234" t="s">
        <v>276</v>
      </c>
      <c r="E239" s="244" t="s">
        <v>4798</v>
      </c>
      <c r="F239" s="245" t="s">
        <v>4862</v>
      </c>
      <c r="G239" s="243"/>
      <c r="H239" s="246">
        <v>6.5999999999999996</v>
      </c>
      <c r="I239" s="247"/>
      <c r="J239" s="243"/>
      <c r="K239" s="243"/>
      <c r="L239" s="248"/>
      <c r="M239" s="249"/>
      <c r="N239" s="250"/>
      <c r="O239" s="250"/>
      <c r="P239" s="250"/>
      <c r="Q239" s="250"/>
      <c r="R239" s="250"/>
      <c r="S239" s="250"/>
      <c r="T239" s="251"/>
      <c r="U239" s="12"/>
      <c r="V239" s="12"/>
      <c r="W239" s="12"/>
      <c r="X239" s="12"/>
      <c r="Y239" s="12"/>
      <c r="Z239" s="12"/>
      <c r="AA239" s="12"/>
      <c r="AB239" s="12"/>
      <c r="AC239" s="12"/>
      <c r="AD239" s="12"/>
      <c r="AE239" s="12"/>
      <c r="AT239" s="252" t="s">
        <v>276</v>
      </c>
      <c r="AU239" s="252" t="s">
        <v>84</v>
      </c>
      <c r="AV239" s="12" t="s">
        <v>86</v>
      </c>
      <c r="AW239" s="12" t="s">
        <v>32</v>
      </c>
      <c r="AX239" s="12" t="s">
        <v>76</v>
      </c>
      <c r="AY239" s="252" t="s">
        <v>251</v>
      </c>
    </row>
    <row r="240" s="13" customFormat="1">
      <c r="A240" s="13"/>
      <c r="B240" s="253"/>
      <c r="C240" s="254"/>
      <c r="D240" s="234" t="s">
        <v>276</v>
      </c>
      <c r="E240" s="255" t="s">
        <v>1</v>
      </c>
      <c r="F240" s="256" t="s">
        <v>4817</v>
      </c>
      <c r="G240" s="254"/>
      <c r="H240" s="255" t="s">
        <v>1</v>
      </c>
      <c r="I240" s="257"/>
      <c r="J240" s="254"/>
      <c r="K240" s="254"/>
      <c r="L240" s="258"/>
      <c r="M240" s="259"/>
      <c r="N240" s="260"/>
      <c r="O240" s="260"/>
      <c r="P240" s="260"/>
      <c r="Q240" s="260"/>
      <c r="R240" s="260"/>
      <c r="S240" s="260"/>
      <c r="T240" s="261"/>
      <c r="U240" s="13"/>
      <c r="V240" s="13"/>
      <c r="W240" s="13"/>
      <c r="X240" s="13"/>
      <c r="Y240" s="13"/>
      <c r="Z240" s="13"/>
      <c r="AA240" s="13"/>
      <c r="AB240" s="13"/>
      <c r="AC240" s="13"/>
      <c r="AD240" s="13"/>
      <c r="AE240" s="13"/>
      <c r="AT240" s="262" t="s">
        <v>276</v>
      </c>
      <c r="AU240" s="262" t="s">
        <v>84</v>
      </c>
      <c r="AV240" s="13" t="s">
        <v>84</v>
      </c>
      <c r="AW240" s="13" t="s">
        <v>32</v>
      </c>
      <c r="AX240" s="13" t="s">
        <v>76</v>
      </c>
      <c r="AY240" s="262" t="s">
        <v>251</v>
      </c>
    </row>
    <row r="241" s="12" customFormat="1">
      <c r="A241" s="12"/>
      <c r="B241" s="242"/>
      <c r="C241" s="243"/>
      <c r="D241" s="234" t="s">
        <v>276</v>
      </c>
      <c r="E241" s="244" t="s">
        <v>4802</v>
      </c>
      <c r="F241" s="245" t="s">
        <v>4862</v>
      </c>
      <c r="G241" s="243"/>
      <c r="H241" s="246">
        <v>6.5999999999999996</v>
      </c>
      <c r="I241" s="247"/>
      <c r="J241" s="243"/>
      <c r="K241" s="243"/>
      <c r="L241" s="248"/>
      <c r="M241" s="249"/>
      <c r="N241" s="250"/>
      <c r="O241" s="250"/>
      <c r="P241" s="250"/>
      <c r="Q241" s="250"/>
      <c r="R241" s="250"/>
      <c r="S241" s="250"/>
      <c r="T241" s="251"/>
      <c r="U241" s="12"/>
      <c r="V241" s="12"/>
      <c r="W241" s="12"/>
      <c r="X241" s="12"/>
      <c r="Y241" s="12"/>
      <c r="Z241" s="12"/>
      <c r="AA241" s="12"/>
      <c r="AB241" s="12"/>
      <c r="AC241" s="12"/>
      <c r="AD241" s="12"/>
      <c r="AE241" s="12"/>
      <c r="AT241" s="252" t="s">
        <v>276</v>
      </c>
      <c r="AU241" s="252" t="s">
        <v>84</v>
      </c>
      <c r="AV241" s="12" t="s">
        <v>86</v>
      </c>
      <c r="AW241" s="12" t="s">
        <v>32</v>
      </c>
      <c r="AX241" s="12" t="s">
        <v>76</v>
      </c>
      <c r="AY241" s="252" t="s">
        <v>251</v>
      </c>
    </row>
    <row r="242" s="12" customFormat="1">
      <c r="A242" s="12"/>
      <c r="B242" s="242"/>
      <c r="C242" s="243"/>
      <c r="D242" s="234" t="s">
        <v>276</v>
      </c>
      <c r="E242" s="244" t="s">
        <v>4863</v>
      </c>
      <c r="F242" s="245" t="s">
        <v>4864</v>
      </c>
      <c r="G242" s="243"/>
      <c r="H242" s="246">
        <v>391.86000000000001</v>
      </c>
      <c r="I242" s="247"/>
      <c r="J242" s="243"/>
      <c r="K242" s="243"/>
      <c r="L242" s="248"/>
      <c r="M242" s="249"/>
      <c r="N242" s="250"/>
      <c r="O242" s="250"/>
      <c r="P242" s="250"/>
      <c r="Q242" s="250"/>
      <c r="R242" s="250"/>
      <c r="S242" s="250"/>
      <c r="T242" s="251"/>
      <c r="U242" s="12"/>
      <c r="V242" s="12"/>
      <c r="W242" s="12"/>
      <c r="X242" s="12"/>
      <c r="Y242" s="12"/>
      <c r="Z242" s="12"/>
      <c r="AA242" s="12"/>
      <c r="AB242" s="12"/>
      <c r="AC242" s="12"/>
      <c r="AD242" s="12"/>
      <c r="AE242" s="12"/>
      <c r="AT242" s="252" t="s">
        <v>276</v>
      </c>
      <c r="AU242" s="252" t="s">
        <v>84</v>
      </c>
      <c r="AV242" s="12" t="s">
        <v>86</v>
      </c>
      <c r="AW242" s="12" t="s">
        <v>32</v>
      </c>
      <c r="AX242" s="12" t="s">
        <v>84</v>
      </c>
      <c r="AY242" s="252" t="s">
        <v>251</v>
      </c>
    </row>
    <row r="243" s="2" customFormat="1" ht="16.5" customHeight="1">
      <c r="A243" s="38"/>
      <c r="B243" s="39"/>
      <c r="C243" s="292" t="s">
        <v>342</v>
      </c>
      <c r="D243" s="292" t="s">
        <v>1133</v>
      </c>
      <c r="E243" s="293" t="s">
        <v>2117</v>
      </c>
      <c r="F243" s="294" t="s">
        <v>2118</v>
      </c>
      <c r="G243" s="295" t="s">
        <v>3949</v>
      </c>
      <c r="H243" s="296">
        <v>783.72000000000003</v>
      </c>
      <c r="I243" s="297"/>
      <c r="J243" s="298">
        <f>ROUND(I243*H243,2)</f>
        <v>0</v>
      </c>
      <c r="K243" s="299"/>
      <c r="L243" s="300"/>
      <c r="M243" s="301" t="s">
        <v>1</v>
      </c>
      <c r="N243" s="302" t="s">
        <v>41</v>
      </c>
      <c r="O243" s="91"/>
      <c r="P243" s="230">
        <f>O243*H243</f>
        <v>0</v>
      </c>
      <c r="Q243" s="230">
        <v>1</v>
      </c>
      <c r="R243" s="230">
        <f>Q243*H243</f>
        <v>783.72000000000003</v>
      </c>
      <c r="S243" s="230">
        <v>0</v>
      </c>
      <c r="T243" s="231">
        <f>S243*H243</f>
        <v>0</v>
      </c>
      <c r="U243" s="38"/>
      <c r="V243" s="38"/>
      <c r="W243" s="38"/>
      <c r="X243" s="38"/>
      <c r="Y243" s="38"/>
      <c r="Z243" s="38"/>
      <c r="AA243" s="38"/>
      <c r="AB243" s="38"/>
      <c r="AC243" s="38"/>
      <c r="AD243" s="38"/>
      <c r="AE243" s="38"/>
      <c r="AR243" s="232" t="s">
        <v>299</v>
      </c>
      <c r="AT243" s="232" t="s">
        <v>1133</v>
      </c>
      <c r="AU243" s="232" t="s">
        <v>84</v>
      </c>
      <c r="AY243" s="17" t="s">
        <v>251</v>
      </c>
      <c r="BE243" s="233">
        <f>IF(N243="základní",J243,0)</f>
        <v>0</v>
      </c>
      <c r="BF243" s="233">
        <f>IF(N243="snížená",J243,0)</f>
        <v>0</v>
      </c>
      <c r="BG243" s="233">
        <f>IF(N243="zákl. přenesená",J243,0)</f>
        <v>0</v>
      </c>
      <c r="BH243" s="233">
        <f>IF(N243="sníž. přenesená",J243,0)</f>
        <v>0</v>
      </c>
      <c r="BI243" s="233">
        <f>IF(N243="nulová",J243,0)</f>
        <v>0</v>
      </c>
      <c r="BJ243" s="17" t="s">
        <v>84</v>
      </c>
      <c r="BK243" s="233">
        <f>ROUND(I243*H243,2)</f>
        <v>0</v>
      </c>
      <c r="BL243" s="17" t="s">
        <v>254</v>
      </c>
      <c r="BM243" s="232" t="s">
        <v>4865</v>
      </c>
    </row>
    <row r="244" s="2" customFormat="1">
      <c r="A244" s="38"/>
      <c r="B244" s="39"/>
      <c r="C244" s="40"/>
      <c r="D244" s="234" t="s">
        <v>260</v>
      </c>
      <c r="E244" s="40"/>
      <c r="F244" s="235" t="s">
        <v>2118</v>
      </c>
      <c r="G244" s="40"/>
      <c r="H244" s="40"/>
      <c r="I244" s="236"/>
      <c r="J244" s="40"/>
      <c r="K244" s="40"/>
      <c r="L244" s="44"/>
      <c r="M244" s="237"/>
      <c r="N244" s="238"/>
      <c r="O244" s="91"/>
      <c r="P244" s="91"/>
      <c r="Q244" s="91"/>
      <c r="R244" s="91"/>
      <c r="S244" s="91"/>
      <c r="T244" s="92"/>
      <c r="U244" s="38"/>
      <c r="V244" s="38"/>
      <c r="W244" s="38"/>
      <c r="X244" s="38"/>
      <c r="Y244" s="38"/>
      <c r="Z244" s="38"/>
      <c r="AA244" s="38"/>
      <c r="AB244" s="38"/>
      <c r="AC244" s="38"/>
      <c r="AD244" s="38"/>
      <c r="AE244" s="38"/>
      <c r="AT244" s="17" t="s">
        <v>260</v>
      </c>
      <c r="AU244" s="17" t="s">
        <v>84</v>
      </c>
    </row>
    <row r="245" s="2" customFormat="1">
      <c r="A245" s="38"/>
      <c r="B245" s="39"/>
      <c r="C245" s="40"/>
      <c r="D245" s="234" t="s">
        <v>262</v>
      </c>
      <c r="E245" s="40"/>
      <c r="F245" s="239" t="s">
        <v>4006</v>
      </c>
      <c r="G245" s="40"/>
      <c r="H245" s="40"/>
      <c r="I245" s="236"/>
      <c r="J245" s="40"/>
      <c r="K245" s="40"/>
      <c r="L245" s="44"/>
      <c r="M245" s="237"/>
      <c r="N245" s="238"/>
      <c r="O245" s="91"/>
      <c r="P245" s="91"/>
      <c r="Q245" s="91"/>
      <c r="R245" s="91"/>
      <c r="S245" s="91"/>
      <c r="T245" s="92"/>
      <c r="U245" s="38"/>
      <c r="V245" s="38"/>
      <c r="W245" s="38"/>
      <c r="X245" s="38"/>
      <c r="Y245" s="38"/>
      <c r="Z245" s="38"/>
      <c r="AA245" s="38"/>
      <c r="AB245" s="38"/>
      <c r="AC245" s="38"/>
      <c r="AD245" s="38"/>
      <c r="AE245" s="38"/>
      <c r="AT245" s="17" t="s">
        <v>262</v>
      </c>
      <c r="AU245" s="17" t="s">
        <v>84</v>
      </c>
    </row>
    <row r="246" s="12" customFormat="1">
      <c r="A246" s="12"/>
      <c r="B246" s="242"/>
      <c r="C246" s="243"/>
      <c r="D246" s="234" t="s">
        <v>276</v>
      </c>
      <c r="E246" s="244" t="s">
        <v>3943</v>
      </c>
      <c r="F246" s="245" t="s">
        <v>4866</v>
      </c>
      <c r="G246" s="243"/>
      <c r="H246" s="246">
        <v>391.86000000000001</v>
      </c>
      <c r="I246" s="247"/>
      <c r="J246" s="243"/>
      <c r="K246" s="243"/>
      <c r="L246" s="248"/>
      <c r="M246" s="249"/>
      <c r="N246" s="250"/>
      <c r="O246" s="250"/>
      <c r="P246" s="250"/>
      <c r="Q246" s="250"/>
      <c r="R246" s="250"/>
      <c r="S246" s="250"/>
      <c r="T246" s="251"/>
      <c r="U246" s="12"/>
      <c r="V246" s="12"/>
      <c r="W246" s="12"/>
      <c r="X246" s="12"/>
      <c r="Y246" s="12"/>
      <c r="Z246" s="12"/>
      <c r="AA246" s="12"/>
      <c r="AB246" s="12"/>
      <c r="AC246" s="12"/>
      <c r="AD246" s="12"/>
      <c r="AE246" s="12"/>
      <c r="AT246" s="252" t="s">
        <v>276</v>
      </c>
      <c r="AU246" s="252" t="s">
        <v>84</v>
      </c>
      <c r="AV246" s="12" t="s">
        <v>86</v>
      </c>
      <c r="AW246" s="12" t="s">
        <v>32</v>
      </c>
      <c r="AX246" s="12" t="s">
        <v>76</v>
      </c>
      <c r="AY246" s="252" t="s">
        <v>251</v>
      </c>
    </row>
    <row r="247" s="12" customFormat="1">
      <c r="A247" s="12"/>
      <c r="B247" s="242"/>
      <c r="C247" s="243"/>
      <c r="D247" s="234" t="s">
        <v>276</v>
      </c>
      <c r="E247" s="244" t="s">
        <v>4867</v>
      </c>
      <c r="F247" s="245" t="s">
        <v>4868</v>
      </c>
      <c r="G247" s="243"/>
      <c r="H247" s="246">
        <v>783.72000000000003</v>
      </c>
      <c r="I247" s="247"/>
      <c r="J247" s="243"/>
      <c r="K247" s="243"/>
      <c r="L247" s="248"/>
      <c r="M247" s="249"/>
      <c r="N247" s="250"/>
      <c r="O247" s="250"/>
      <c r="P247" s="250"/>
      <c r="Q247" s="250"/>
      <c r="R247" s="250"/>
      <c r="S247" s="250"/>
      <c r="T247" s="251"/>
      <c r="U247" s="12"/>
      <c r="V247" s="12"/>
      <c r="W247" s="12"/>
      <c r="X247" s="12"/>
      <c r="Y247" s="12"/>
      <c r="Z247" s="12"/>
      <c r="AA247" s="12"/>
      <c r="AB247" s="12"/>
      <c r="AC247" s="12"/>
      <c r="AD247" s="12"/>
      <c r="AE247" s="12"/>
      <c r="AT247" s="252" t="s">
        <v>276</v>
      </c>
      <c r="AU247" s="252" t="s">
        <v>84</v>
      </c>
      <c r="AV247" s="12" t="s">
        <v>86</v>
      </c>
      <c r="AW247" s="12" t="s">
        <v>32</v>
      </c>
      <c r="AX247" s="12" t="s">
        <v>84</v>
      </c>
      <c r="AY247" s="252" t="s">
        <v>251</v>
      </c>
    </row>
    <row r="248" s="11" customFormat="1" ht="25.92" customHeight="1">
      <c r="A248" s="11"/>
      <c r="B248" s="206"/>
      <c r="C248" s="207"/>
      <c r="D248" s="208" t="s">
        <v>75</v>
      </c>
      <c r="E248" s="209" t="s">
        <v>86</v>
      </c>
      <c r="F248" s="209" t="s">
        <v>1434</v>
      </c>
      <c r="G248" s="207"/>
      <c r="H248" s="207"/>
      <c r="I248" s="210"/>
      <c r="J248" s="211">
        <f>BK248</f>
        <v>0</v>
      </c>
      <c r="K248" s="207"/>
      <c r="L248" s="212"/>
      <c r="M248" s="213"/>
      <c r="N248" s="214"/>
      <c r="O248" s="214"/>
      <c r="P248" s="215">
        <f>SUM(P249:P252)</f>
        <v>0</v>
      </c>
      <c r="Q248" s="214"/>
      <c r="R248" s="215">
        <f>SUM(R249:R252)</f>
        <v>103.57314000000001</v>
      </c>
      <c r="S248" s="214"/>
      <c r="T248" s="216">
        <f>SUM(T249:T252)</f>
        <v>0</v>
      </c>
      <c r="U248" s="11"/>
      <c r="V248" s="11"/>
      <c r="W248" s="11"/>
      <c r="X248" s="11"/>
      <c r="Y248" s="11"/>
      <c r="Z248" s="11"/>
      <c r="AA248" s="11"/>
      <c r="AB248" s="11"/>
      <c r="AC248" s="11"/>
      <c r="AD248" s="11"/>
      <c r="AE248" s="11"/>
      <c r="AR248" s="217" t="s">
        <v>84</v>
      </c>
      <c r="AT248" s="218" t="s">
        <v>75</v>
      </c>
      <c r="AU248" s="218" t="s">
        <v>76</v>
      </c>
      <c r="AY248" s="217" t="s">
        <v>251</v>
      </c>
      <c r="BK248" s="219">
        <f>SUM(BK249:BK252)</f>
        <v>0</v>
      </c>
    </row>
    <row r="249" s="2" customFormat="1" ht="37.8" customHeight="1">
      <c r="A249" s="38"/>
      <c r="B249" s="39"/>
      <c r="C249" s="220" t="s">
        <v>350</v>
      </c>
      <c r="D249" s="220" t="s">
        <v>255</v>
      </c>
      <c r="E249" s="221" t="s">
        <v>4010</v>
      </c>
      <c r="F249" s="222" t="s">
        <v>4011</v>
      </c>
      <c r="G249" s="223" t="s">
        <v>1133</v>
      </c>
      <c r="H249" s="224">
        <v>506</v>
      </c>
      <c r="I249" s="225"/>
      <c r="J249" s="226">
        <f>ROUND(I249*H249,2)</f>
        <v>0</v>
      </c>
      <c r="K249" s="227"/>
      <c r="L249" s="44"/>
      <c r="M249" s="228" t="s">
        <v>1</v>
      </c>
      <c r="N249" s="229" t="s">
        <v>41</v>
      </c>
      <c r="O249" s="91"/>
      <c r="P249" s="230">
        <f>O249*H249</f>
        <v>0</v>
      </c>
      <c r="Q249" s="230">
        <v>0.20469000000000001</v>
      </c>
      <c r="R249" s="230">
        <f>Q249*H249</f>
        <v>103.57314000000001</v>
      </c>
      <c r="S249" s="230">
        <v>0</v>
      </c>
      <c r="T249" s="231">
        <f>S249*H249</f>
        <v>0</v>
      </c>
      <c r="U249" s="38"/>
      <c r="V249" s="38"/>
      <c r="W249" s="38"/>
      <c r="X249" s="38"/>
      <c r="Y249" s="38"/>
      <c r="Z249" s="38"/>
      <c r="AA249" s="38"/>
      <c r="AB249" s="38"/>
      <c r="AC249" s="38"/>
      <c r="AD249" s="38"/>
      <c r="AE249" s="38"/>
      <c r="AR249" s="232" t="s">
        <v>254</v>
      </c>
      <c r="AT249" s="232" t="s">
        <v>255</v>
      </c>
      <c r="AU249" s="232" t="s">
        <v>84</v>
      </c>
      <c r="AY249" s="17" t="s">
        <v>251</v>
      </c>
      <c r="BE249" s="233">
        <f>IF(N249="základní",J249,0)</f>
        <v>0</v>
      </c>
      <c r="BF249" s="233">
        <f>IF(N249="snížená",J249,0)</f>
        <v>0</v>
      </c>
      <c r="BG249" s="233">
        <f>IF(N249="zákl. přenesená",J249,0)</f>
        <v>0</v>
      </c>
      <c r="BH249" s="233">
        <f>IF(N249="sníž. přenesená",J249,0)</f>
        <v>0</v>
      </c>
      <c r="BI249" s="233">
        <f>IF(N249="nulová",J249,0)</f>
        <v>0</v>
      </c>
      <c r="BJ249" s="17" t="s">
        <v>84</v>
      </c>
      <c r="BK249" s="233">
        <f>ROUND(I249*H249,2)</f>
        <v>0</v>
      </c>
      <c r="BL249" s="17" t="s">
        <v>254</v>
      </c>
      <c r="BM249" s="232" t="s">
        <v>4869</v>
      </c>
    </row>
    <row r="250" s="2" customFormat="1">
      <c r="A250" s="38"/>
      <c r="B250" s="39"/>
      <c r="C250" s="40"/>
      <c r="D250" s="234" t="s">
        <v>260</v>
      </c>
      <c r="E250" s="40"/>
      <c r="F250" s="235" t="s">
        <v>4013</v>
      </c>
      <c r="G250" s="40"/>
      <c r="H250" s="40"/>
      <c r="I250" s="236"/>
      <c r="J250" s="40"/>
      <c r="K250" s="40"/>
      <c r="L250" s="44"/>
      <c r="M250" s="237"/>
      <c r="N250" s="238"/>
      <c r="O250" s="91"/>
      <c r="P250" s="91"/>
      <c r="Q250" s="91"/>
      <c r="R250" s="91"/>
      <c r="S250" s="91"/>
      <c r="T250" s="92"/>
      <c r="U250" s="38"/>
      <c r="V250" s="38"/>
      <c r="W250" s="38"/>
      <c r="X250" s="38"/>
      <c r="Y250" s="38"/>
      <c r="Z250" s="38"/>
      <c r="AA250" s="38"/>
      <c r="AB250" s="38"/>
      <c r="AC250" s="38"/>
      <c r="AD250" s="38"/>
      <c r="AE250" s="38"/>
      <c r="AT250" s="17" t="s">
        <v>260</v>
      </c>
      <c r="AU250" s="17" t="s">
        <v>84</v>
      </c>
    </row>
    <row r="251" s="2" customFormat="1">
      <c r="A251" s="38"/>
      <c r="B251" s="39"/>
      <c r="C251" s="40"/>
      <c r="D251" s="240" t="s">
        <v>274</v>
      </c>
      <c r="E251" s="40"/>
      <c r="F251" s="241" t="s">
        <v>4014</v>
      </c>
      <c r="G251" s="40"/>
      <c r="H251" s="40"/>
      <c r="I251" s="236"/>
      <c r="J251" s="40"/>
      <c r="K251" s="40"/>
      <c r="L251" s="44"/>
      <c r="M251" s="237"/>
      <c r="N251" s="238"/>
      <c r="O251" s="91"/>
      <c r="P251" s="91"/>
      <c r="Q251" s="91"/>
      <c r="R251" s="91"/>
      <c r="S251" s="91"/>
      <c r="T251" s="92"/>
      <c r="U251" s="38"/>
      <c r="V251" s="38"/>
      <c r="W251" s="38"/>
      <c r="X251" s="38"/>
      <c r="Y251" s="38"/>
      <c r="Z251" s="38"/>
      <c r="AA251" s="38"/>
      <c r="AB251" s="38"/>
      <c r="AC251" s="38"/>
      <c r="AD251" s="38"/>
      <c r="AE251" s="38"/>
      <c r="AT251" s="17" t="s">
        <v>274</v>
      </c>
      <c r="AU251" s="17" t="s">
        <v>84</v>
      </c>
    </row>
    <row r="252" s="12" customFormat="1">
      <c r="A252" s="12"/>
      <c r="B252" s="242"/>
      <c r="C252" s="243"/>
      <c r="D252" s="234" t="s">
        <v>276</v>
      </c>
      <c r="E252" s="244" t="s">
        <v>3948</v>
      </c>
      <c r="F252" s="245" t="s">
        <v>4870</v>
      </c>
      <c r="G252" s="243"/>
      <c r="H252" s="246">
        <v>506</v>
      </c>
      <c r="I252" s="247"/>
      <c r="J252" s="243"/>
      <c r="K252" s="243"/>
      <c r="L252" s="248"/>
      <c r="M252" s="249"/>
      <c r="N252" s="250"/>
      <c r="O252" s="250"/>
      <c r="P252" s="250"/>
      <c r="Q252" s="250"/>
      <c r="R252" s="250"/>
      <c r="S252" s="250"/>
      <c r="T252" s="251"/>
      <c r="U252" s="12"/>
      <c r="V252" s="12"/>
      <c r="W252" s="12"/>
      <c r="X252" s="12"/>
      <c r="Y252" s="12"/>
      <c r="Z252" s="12"/>
      <c r="AA252" s="12"/>
      <c r="AB252" s="12"/>
      <c r="AC252" s="12"/>
      <c r="AD252" s="12"/>
      <c r="AE252" s="12"/>
      <c r="AT252" s="252" t="s">
        <v>276</v>
      </c>
      <c r="AU252" s="252" t="s">
        <v>84</v>
      </c>
      <c r="AV252" s="12" t="s">
        <v>86</v>
      </c>
      <c r="AW252" s="12" t="s">
        <v>32</v>
      </c>
      <c r="AX252" s="12" t="s">
        <v>84</v>
      </c>
      <c r="AY252" s="252" t="s">
        <v>251</v>
      </c>
    </row>
    <row r="253" s="11" customFormat="1" ht="25.92" customHeight="1">
      <c r="A253" s="11"/>
      <c r="B253" s="206"/>
      <c r="C253" s="207"/>
      <c r="D253" s="208" t="s">
        <v>75</v>
      </c>
      <c r="E253" s="209" t="s">
        <v>269</v>
      </c>
      <c r="F253" s="209" t="s">
        <v>3217</v>
      </c>
      <c r="G253" s="207"/>
      <c r="H253" s="207"/>
      <c r="I253" s="210"/>
      <c r="J253" s="211">
        <f>BK253</f>
        <v>0</v>
      </c>
      <c r="K253" s="207"/>
      <c r="L253" s="212"/>
      <c r="M253" s="213"/>
      <c r="N253" s="214"/>
      <c r="O253" s="214"/>
      <c r="P253" s="215">
        <f>SUM(P254:P258)</f>
        <v>0</v>
      </c>
      <c r="Q253" s="214"/>
      <c r="R253" s="215">
        <f>SUM(R254:R258)</f>
        <v>0</v>
      </c>
      <c r="S253" s="214"/>
      <c r="T253" s="216">
        <f>SUM(T254:T258)</f>
        <v>0</v>
      </c>
      <c r="U253" s="11"/>
      <c r="V253" s="11"/>
      <c r="W253" s="11"/>
      <c r="X253" s="11"/>
      <c r="Y253" s="11"/>
      <c r="Z253" s="11"/>
      <c r="AA253" s="11"/>
      <c r="AB253" s="11"/>
      <c r="AC253" s="11"/>
      <c r="AD253" s="11"/>
      <c r="AE253" s="11"/>
      <c r="AR253" s="217" t="s">
        <v>84</v>
      </c>
      <c r="AT253" s="218" t="s">
        <v>75</v>
      </c>
      <c r="AU253" s="218" t="s">
        <v>76</v>
      </c>
      <c r="AY253" s="217" t="s">
        <v>251</v>
      </c>
      <c r="BK253" s="219">
        <f>SUM(BK254:BK258)</f>
        <v>0</v>
      </c>
    </row>
    <row r="254" s="2" customFormat="1" ht="21.75" customHeight="1">
      <c r="A254" s="38"/>
      <c r="B254" s="39"/>
      <c r="C254" s="220" t="s">
        <v>357</v>
      </c>
      <c r="D254" s="220" t="s">
        <v>255</v>
      </c>
      <c r="E254" s="221" t="s">
        <v>4050</v>
      </c>
      <c r="F254" s="222" t="s">
        <v>4051</v>
      </c>
      <c r="G254" s="223" t="s">
        <v>1133</v>
      </c>
      <c r="H254" s="224">
        <v>558</v>
      </c>
      <c r="I254" s="225"/>
      <c r="J254" s="226">
        <f>ROUND(I254*H254,2)</f>
        <v>0</v>
      </c>
      <c r="K254" s="227"/>
      <c r="L254" s="44"/>
      <c r="M254" s="228" t="s">
        <v>1</v>
      </c>
      <c r="N254" s="229" t="s">
        <v>41</v>
      </c>
      <c r="O254" s="91"/>
      <c r="P254" s="230">
        <f>O254*H254</f>
        <v>0</v>
      </c>
      <c r="Q254" s="230">
        <v>0</v>
      </c>
      <c r="R254" s="230">
        <f>Q254*H254</f>
        <v>0</v>
      </c>
      <c r="S254" s="230">
        <v>0</v>
      </c>
      <c r="T254" s="231">
        <f>S254*H254</f>
        <v>0</v>
      </c>
      <c r="U254" s="38"/>
      <c r="V254" s="38"/>
      <c r="W254" s="38"/>
      <c r="X254" s="38"/>
      <c r="Y254" s="38"/>
      <c r="Z254" s="38"/>
      <c r="AA254" s="38"/>
      <c r="AB254" s="38"/>
      <c r="AC254" s="38"/>
      <c r="AD254" s="38"/>
      <c r="AE254" s="38"/>
      <c r="AR254" s="232" t="s">
        <v>254</v>
      </c>
      <c r="AT254" s="232" t="s">
        <v>255</v>
      </c>
      <c r="AU254" s="232" t="s">
        <v>84</v>
      </c>
      <c r="AY254" s="17" t="s">
        <v>251</v>
      </c>
      <c r="BE254" s="233">
        <f>IF(N254="základní",J254,0)</f>
        <v>0</v>
      </c>
      <c r="BF254" s="233">
        <f>IF(N254="snížená",J254,0)</f>
        <v>0</v>
      </c>
      <c r="BG254" s="233">
        <f>IF(N254="zákl. přenesená",J254,0)</f>
        <v>0</v>
      </c>
      <c r="BH254" s="233">
        <f>IF(N254="sníž. přenesená",J254,0)</f>
        <v>0</v>
      </c>
      <c r="BI254" s="233">
        <f>IF(N254="nulová",J254,0)</f>
        <v>0</v>
      </c>
      <c r="BJ254" s="17" t="s">
        <v>84</v>
      </c>
      <c r="BK254" s="233">
        <f>ROUND(I254*H254,2)</f>
        <v>0</v>
      </c>
      <c r="BL254" s="17" t="s">
        <v>254</v>
      </c>
      <c r="BM254" s="232" t="s">
        <v>4871</v>
      </c>
    </row>
    <row r="255" s="2" customFormat="1">
      <c r="A255" s="38"/>
      <c r="B255" s="39"/>
      <c r="C255" s="40"/>
      <c r="D255" s="234" t="s">
        <v>260</v>
      </c>
      <c r="E255" s="40"/>
      <c r="F255" s="235" t="s">
        <v>4053</v>
      </c>
      <c r="G255" s="40"/>
      <c r="H255" s="40"/>
      <c r="I255" s="236"/>
      <c r="J255" s="40"/>
      <c r="K255" s="40"/>
      <c r="L255" s="44"/>
      <c r="M255" s="237"/>
      <c r="N255" s="238"/>
      <c r="O255" s="91"/>
      <c r="P255" s="91"/>
      <c r="Q255" s="91"/>
      <c r="R255" s="91"/>
      <c r="S255" s="91"/>
      <c r="T255" s="92"/>
      <c r="U255" s="38"/>
      <c r="V255" s="38"/>
      <c r="W255" s="38"/>
      <c r="X255" s="38"/>
      <c r="Y255" s="38"/>
      <c r="Z255" s="38"/>
      <c r="AA255" s="38"/>
      <c r="AB255" s="38"/>
      <c r="AC255" s="38"/>
      <c r="AD255" s="38"/>
      <c r="AE255" s="38"/>
      <c r="AT255" s="17" t="s">
        <v>260</v>
      </c>
      <c r="AU255" s="17" t="s">
        <v>84</v>
      </c>
    </row>
    <row r="256" s="2" customFormat="1">
      <c r="A256" s="38"/>
      <c r="B256" s="39"/>
      <c r="C256" s="40"/>
      <c r="D256" s="240" t="s">
        <v>274</v>
      </c>
      <c r="E256" s="40"/>
      <c r="F256" s="241" t="s">
        <v>4054</v>
      </c>
      <c r="G256" s="40"/>
      <c r="H256" s="40"/>
      <c r="I256" s="236"/>
      <c r="J256" s="40"/>
      <c r="K256" s="40"/>
      <c r="L256" s="44"/>
      <c r="M256" s="237"/>
      <c r="N256" s="238"/>
      <c r="O256" s="91"/>
      <c r="P256" s="91"/>
      <c r="Q256" s="91"/>
      <c r="R256" s="91"/>
      <c r="S256" s="91"/>
      <c r="T256" s="92"/>
      <c r="U256" s="38"/>
      <c r="V256" s="38"/>
      <c r="W256" s="38"/>
      <c r="X256" s="38"/>
      <c r="Y256" s="38"/>
      <c r="Z256" s="38"/>
      <c r="AA256" s="38"/>
      <c r="AB256" s="38"/>
      <c r="AC256" s="38"/>
      <c r="AD256" s="38"/>
      <c r="AE256" s="38"/>
      <c r="AT256" s="17" t="s">
        <v>274</v>
      </c>
      <c r="AU256" s="17" t="s">
        <v>84</v>
      </c>
    </row>
    <row r="257" s="13" customFormat="1">
      <c r="A257" s="13"/>
      <c r="B257" s="253"/>
      <c r="C257" s="254"/>
      <c r="D257" s="234" t="s">
        <v>276</v>
      </c>
      <c r="E257" s="255" t="s">
        <v>1</v>
      </c>
      <c r="F257" s="256" t="s">
        <v>4055</v>
      </c>
      <c r="G257" s="254"/>
      <c r="H257" s="255" t="s">
        <v>1</v>
      </c>
      <c r="I257" s="257"/>
      <c r="J257" s="254"/>
      <c r="K257" s="254"/>
      <c r="L257" s="258"/>
      <c r="M257" s="259"/>
      <c r="N257" s="260"/>
      <c r="O257" s="260"/>
      <c r="P257" s="260"/>
      <c r="Q257" s="260"/>
      <c r="R257" s="260"/>
      <c r="S257" s="260"/>
      <c r="T257" s="261"/>
      <c r="U257" s="13"/>
      <c r="V257" s="13"/>
      <c r="W257" s="13"/>
      <c r="X257" s="13"/>
      <c r="Y257" s="13"/>
      <c r="Z257" s="13"/>
      <c r="AA257" s="13"/>
      <c r="AB257" s="13"/>
      <c r="AC257" s="13"/>
      <c r="AD257" s="13"/>
      <c r="AE257" s="13"/>
      <c r="AT257" s="262" t="s">
        <v>276</v>
      </c>
      <c r="AU257" s="262" t="s">
        <v>84</v>
      </c>
      <c r="AV257" s="13" t="s">
        <v>84</v>
      </c>
      <c r="AW257" s="13" t="s">
        <v>32</v>
      </c>
      <c r="AX257" s="13" t="s">
        <v>76</v>
      </c>
      <c r="AY257" s="262" t="s">
        <v>251</v>
      </c>
    </row>
    <row r="258" s="12" customFormat="1">
      <c r="A258" s="12"/>
      <c r="B258" s="242"/>
      <c r="C258" s="243"/>
      <c r="D258" s="234" t="s">
        <v>276</v>
      </c>
      <c r="E258" s="244" t="s">
        <v>3953</v>
      </c>
      <c r="F258" s="245" t="s">
        <v>4872</v>
      </c>
      <c r="G258" s="243"/>
      <c r="H258" s="246">
        <v>558</v>
      </c>
      <c r="I258" s="247"/>
      <c r="J258" s="243"/>
      <c r="K258" s="243"/>
      <c r="L258" s="248"/>
      <c r="M258" s="249"/>
      <c r="N258" s="250"/>
      <c r="O258" s="250"/>
      <c r="P258" s="250"/>
      <c r="Q258" s="250"/>
      <c r="R258" s="250"/>
      <c r="S258" s="250"/>
      <c r="T258" s="251"/>
      <c r="U258" s="12"/>
      <c r="V258" s="12"/>
      <c r="W258" s="12"/>
      <c r="X258" s="12"/>
      <c r="Y258" s="12"/>
      <c r="Z258" s="12"/>
      <c r="AA258" s="12"/>
      <c r="AB258" s="12"/>
      <c r="AC258" s="12"/>
      <c r="AD258" s="12"/>
      <c r="AE258" s="12"/>
      <c r="AT258" s="252" t="s">
        <v>276</v>
      </c>
      <c r="AU258" s="252" t="s">
        <v>84</v>
      </c>
      <c r="AV258" s="12" t="s">
        <v>86</v>
      </c>
      <c r="AW258" s="12" t="s">
        <v>32</v>
      </c>
      <c r="AX258" s="12" t="s">
        <v>84</v>
      </c>
      <c r="AY258" s="252" t="s">
        <v>251</v>
      </c>
    </row>
    <row r="259" s="11" customFormat="1" ht="25.92" customHeight="1">
      <c r="A259" s="11"/>
      <c r="B259" s="206"/>
      <c r="C259" s="207"/>
      <c r="D259" s="208" t="s">
        <v>75</v>
      </c>
      <c r="E259" s="209" t="s">
        <v>254</v>
      </c>
      <c r="F259" s="209" t="s">
        <v>2267</v>
      </c>
      <c r="G259" s="207"/>
      <c r="H259" s="207"/>
      <c r="I259" s="210"/>
      <c r="J259" s="211">
        <f>BK259</f>
        <v>0</v>
      </c>
      <c r="K259" s="207"/>
      <c r="L259" s="212"/>
      <c r="M259" s="213"/>
      <c r="N259" s="214"/>
      <c r="O259" s="214"/>
      <c r="P259" s="215">
        <f>SUM(P260:P288)</f>
        <v>0</v>
      </c>
      <c r="Q259" s="214"/>
      <c r="R259" s="215">
        <f>SUM(R260:R288)</f>
        <v>167.37330000000003</v>
      </c>
      <c r="S259" s="214"/>
      <c r="T259" s="216">
        <f>SUM(T260:T288)</f>
        <v>0</v>
      </c>
      <c r="U259" s="11"/>
      <c r="V259" s="11"/>
      <c r="W259" s="11"/>
      <c r="X259" s="11"/>
      <c r="Y259" s="11"/>
      <c r="Z259" s="11"/>
      <c r="AA259" s="11"/>
      <c r="AB259" s="11"/>
      <c r="AC259" s="11"/>
      <c r="AD259" s="11"/>
      <c r="AE259" s="11"/>
      <c r="AR259" s="217" t="s">
        <v>84</v>
      </c>
      <c r="AT259" s="218" t="s">
        <v>75</v>
      </c>
      <c r="AU259" s="218" t="s">
        <v>76</v>
      </c>
      <c r="AY259" s="217" t="s">
        <v>251</v>
      </c>
      <c r="BK259" s="219">
        <f>SUM(BK260:BK288)</f>
        <v>0</v>
      </c>
    </row>
    <row r="260" s="2" customFormat="1" ht="33" customHeight="1">
      <c r="A260" s="38"/>
      <c r="B260" s="39"/>
      <c r="C260" s="220" t="s">
        <v>363</v>
      </c>
      <c r="D260" s="220" t="s">
        <v>255</v>
      </c>
      <c r="E260" s="221" t="s">
        <v>2268</v>
      </c>
      <c r="F260" s="222" t="s">
        <v>2269</v>
      </c>
      <c r="G260" s="223" t="s">
        <v>3853</v>
      </c>
      <c r="H260" s="224">
        <v>4.2750000000000004</v>
      </c>
      <c r="I260" s="225"/>
      <c r="J260" s="226">
        <f>ROUND(I260*H260,2)</f>
        <v>0</v>
      </c>
      <c r="K260" s="227"/>
      <c r="L260" s="44"/>
      <c r="M260" s="228" t="s">
        <v>1</v>
      </c>
      <c r="N260" s="229" t="s">
        <v>41</v>
      </c>
      <c r="O260" s="91"/>
      <c r="P260" s="230">
        <f>O260*H260</f>
        <v>0</v>
      </c>
      <c r="Q260" s="230">
        <v>0</v>
      </c>
      <c r="R260" s="230">
        <f>Q260*H260</f>
        <v>0</v>
      </c>
      <c r="S260" s="230">
        <v>0</v>
      </c>
      <c r="T260" s="231">
        <f>S260*H260</f>
        <v>0</v>
      </c>
      <c r="U260" s="38"/>
      <c r="V260" s="38"/>
      <c r="W260" s="38"/>
      <c r="X260" s="38"/>
      <c r="Y260" s="38"/>
      <c r="Z260" s="38"/>
      <c r="AA260" s="38"/>
      <c r="AB260" s="38"/>
      <c r="AC260" s="38"/>
      <c r="AD260" s="38"/>
      <c r="AE260" s="38"/>
      <c r="AR260" s="232" t="s">
        <v>254</v>
      </c>
      <c r="AT260" s="232" t="s">
        <v>255</v>
      </c>
      <c r="AU260" s="232" t="s">
        <v>84</v>
      </c>
      <c r="AY260" s="17" t="s">
        <v>251</v>
      </c>
      <c r="BE260" s="233">
        <f>IF(N260="základní",J260,0)</f>
        <v>0</v>
      </c>
      <c r="BF260" s="233">
        <f>IF(N260="snížená",J260,0)</f>
        <v>0</v>
      </c>
      <c r="BG260" s="233">
        <f>IF(N260="zákl. přenesená",J260,0)</f>
        <v>0</v>
      </c>
      <c r="BH260" s="233">
        <f>IF(N260="sníž. přenesená",J260,0)</f>
        <v>0</v>
      </c>
      <c r="BI260" s="233">
        <f>IF(N260="nulová",J260,0)</f>
        <v>0</v>
      </c>
      <c r="BJ260" s="17" t="s">
        <v>84</v>
      </c>
      <c r="BK260" s="233">
        <f>ROUND(I260*H260,2)</f>
        <v>0</v>
      </c>
      <c r="BL260" s="17" t="s">
        <v>254</v>
      </c>
      <c r="BM260" s="232" t="s">
        <v>4873</v>
      </c>
    </row>
    <row r="261" s="2" customFormat="1">
      <c r="A261" s="38"/>
      <c r="B261" s="39"/>
      <c r="C261" s="40"/>
      <c r="D261" s="234" t="s">
        <v>260</v>
      </c>
      <c r="E261" s="40"/>
      <c r="F261" s="235" t="s">
        <v>2271</v>
      </c>
      <c r="G261" s="40"/>
      <c r="H261" s="40"/>
      <c r="I261" s="236"/>
      <c r="J261" s="40"/>
      <c r="K261" s="40"/>
      <c r="L261" s="44"/>
      <c r="M261" s="237"/>
      <c r="N261" s="238"/>
      <c r="O261" s="91"/>
      <c r="P261" s="91"/>
      <c r="Q261" s="91"/>
      <c r="R261" s="91"/>
      <c r="S261" s="91"/>
      <c r="T261" s="92"/>
      <c r="U261" s="38"/>
      <c r="V261" s="38"/>
      <c r="W261" s="38"/>
      <c r="X261" s="38"/>
      <c r="Y261" s="38"/>
      <c r="Z261" s="38"/>
      <c r="AA261" s="38"/>
      <c r="AB261" s="38"/>
      <c r="AC261" s="38"/>
      <c r="AD261" s="38"/>
      <c r="AE261" s="38"/>
      <c r="AT261" s="17" t="s">
        <v>260</v>
      </c>
      <c r="AU261" s="17" t="s">
        <v>84</v>
      </c>
    </row>
    <row r="262" s="2" customFormat="1">
      <c r="A262" s="38"/>
      <c r="B262" s="39"/>
      <c r="C262" s="40"/>
      <c r="D262" s="240" t="s">
        <v>274</v>
      </c>
      <c r="E262" s="40"/>
      <c r="F262" s="241" t="s">
        <v>4671</v>
      </c>
      <c r="G262" s="40"/>
      <c r="H262" s="40"/>
      <c r="I262" s="236"/>
      <c r="J262" s="40"/>
      <c r="K262" s="40"/>
      <c r="L262" s="44"/>
      <c r="M262" s="237"/>
      <c r="N262" s="238"/>
      <c r="O262" s="91"/>
      <c r="P262" s="91"/>
      <c r="Q262" s="91"/>
      <c r="R262" s="91"/>
      <c r="S262" s="91"/>
      <c r="T262" s="92"/>
      <c r="U262" s="38"/>
      <c r="V262" s="38"/>
      <c r="W262" s="38"/>
      <c r="X262" s="38"/>
      <c r="Y262" s="38"/>
      <c r="Z262" s="38"/>
      <c r="AA262" s="38"/>
      <c r="AB262" s="38"/>
      <c r="AC262" s="38"/>
      <c r="AD262" s="38"/>
      <c r="AE262" s="38"/>
      <c r="AT262" s="17" t="s">
        <v>274</v>
      </c>
      <c r="AU262" s="17" t="s">
        <v>84</v>
      </c>
    </row>
    <row r="263" s="13" customFormat="1">
      <c r="A263" s="13"/>
      <c r="B263" s="253"/>
      <c r="C263" s="254"/>
      <c r="D263" s="234" t="s">
        <v>276</v>
      </c>
      <c r="E263" s="255" t="s">
        <v>1</v>
      </c>
      <c r="F263" s="256" t="s">
        <v>4672</v>
      </c>
      <c r="G263" s="254"/>
      <c r="H263" s="255" t="s">
        <v>1</v>
      </c>
      <c r="I263" s="257"/>
      <c r="J263" s="254"/>
      <c r="K263" s="254"/>
      <c r="L263" s="258"/>
      <c r="M263" s="259"/>
      <c r="N263" s="260"/>
      <c r="O263" s="260"/>
      <c r="P263" s="260"/>
      <c r="Q263" s="260"/>
      <c r="R263" s="260"/>
      <c r="S263" s="260"/>
      <c r="T263" s="261"/>
      <c r="U263" s="13"/>
      <c r="V263" s="13"/>
      <c r="W263" s="13"/>
      <c r="X263" s="13"/>
      <c r="Y263" s="13"/>
      <c r="Z263" s="13"/>
      <c r="AA263" s="13"/>
      <c r="AB263" s="13"/>
      <c r="AC263" s="13"/>
      <c r="AD263" s="13"/>
      <c r="AE263" s="13"/>
      <c r="AT263" s="262" t="s">
        <v>276</v>
      </c>
      <c r="AU263" s="262" t="s">
        <v>84</v>
      </c>
      <c r="AV263" s="13" t="s">
        <v>84</v>
      </c>
      <c r="AW263" s="13" t="s">
        <v>32</v>
      </c>
      <c r="AX263" s="13" t="s">
        <v>76</v>
      </c>
      <c r="AY263" s="262" t="s">
        <v>251</v>
      </c>
    </row>
    <row r="264" s="12" customFormat="1">
      <c r="A264" s="12"/>
      <c r="B264" s="242"/>
      <c r="C264" s="243"/>
      <c r="D264" s="234" t="s">
        <v>276</v>
      </c>
      <c r="E264" s="244" t="s">
        <v>3957</v>
      </c>
      <c r="F264" s="245" t="s">
        <v>4874</v>
      </c>
      <c r="G264" s="243"/>
      <c r="H264" s="246">
        <v>4.2750000000000004</v>
      </c>
      <c r="I264" s="247"/>
      <c r="J264" s="243"/>
      <c r="K264" s="243"/>
      <c r="L264" s="248"/>
      <c r="M264" s="249"/>
      <c r="N264" s="250"/>
      <c r="O264" s="250"/>
      <c r="P264" s="250"/>
      <c r="Q264" s="250"/>
      <c r="R264" s="250"/>
      <c r="S264" s="250"/>
      <c r="T264" s="251"/>
      <c r="U264" s="12"/>
      <c r="V264" s="12"/>
      <c r="W264" s="12"/>
      <c r="X264" s="12"/>
      <c r="Y264" s="12"/>
      <c r="Z264" s="12"/>
      <c r="AA264" s="12"/>
      <c r="AB264" s="12"/>
      <c r="AC264" s="12"/>
      <c r="AD264" s="12"/>
      <c r="AE264" s="12"/>
      <c r="AT264" s="252" t="s">
        <v>276</v>
      </c>
      <c r="AU264" s="252" t="s">
        <v>84</v>
      </c>
      <c r="AV264" s="12" t="s">
        <v>86</v>
      </c>
      <c r="AW264" s="12" t="s">
        <v>32</v>
      </c>
      <c r="AX264" s="12" t="s">
        <v>84</v>
      </c>
      <c r="AY264" s="252" t="s">
        <v>251</v>
      </c>
    </row>
    <row r="265" s="2" customFormat="1" ht="24.15" customHeight="1">
      <c r="A265" s="38"/>
      <c r="B265" s="39"/>
      <c r="C265" s="220" t="s">
        <v>371</v>
      </c>
      <c r="D265" s="220" t="s">
        <v>255</v>
      </c>
      <c r="E265" s="221" t="s">
        <v>4674</v>
      </c>
      <c r="F265" s="222" t="s">
        <v>4675</v>
      </c>
      <c r="G265" s="223" t="s">
        <v>1622</v>
      </c>
      <c r="H265" s="224">
        <v>40</v>
      </c>
      <c r="I265" s="225"/>
      <c r="J265" s="226">
        <f>ROUND(I265*H265,2)</f>
        <v>0</v>
      </c>
      <c r="K265" s="227"/>
      <c r="L265" s="44"/>
      <c r="M265" s="228" t="s">
        <v>1</v>
      </c>
      <c r="N265" s="229" t="s">
        <v>41</v>
      </c>
      <c r="O265" s="91"/>
      <c r="P265" s="230">
        <f>O265*H265</f>
        <v>0</v>
      </c>
      <c r="Q265" s="230">
        <v>0.088319999999999996</v>
      </c>
      <c r="R265" s="230">
        <f>Q265*H265</f>
        <v>3.5327999999999999</v>
      </c>
      <c r="S265" s="230">
        <v>0</v>
      </c>
      <c r="T265" s="231">
        <f>S265*H265</f>
        <v>0</v>
      </c>
      <c r="U265" s="38"/>
      <c r="V265" s="38"/>
      <c r="W265" s="38"/>
      <c r="X265" s="38"/>
      <c r="Y265" s="38"/>
      <c r="Z265" s="38"/>
      <c r="AA265" s="38"/>
      <c r="AB265" s="38"/>
      <c r="AC265" s="38"/>
      <c r="AD265" s="38"/>
      <c r="AE265" s="38"/>
      <c r="AR265" s="232" t="s">
        <v>254</v>
      </c>
      <c r="AT265" s="232" t="s">
        <v>255</v>
      </c>
      <c r="AU265" s="232" t="s">
        <v>84</v>
      </c>
      <c r="AY265" s="17" t="s">
        <v>251</v>
      </c>
      <c r="BE265" s="233">
        <f>IF(N265="základní",J265,0)</f>
        <v>0</v>
      </c>
      <c r="BF265" s="233">
        <f>IF(N265="snížená",J265,0)</f>
        <v>0</v>
      </c>
      <c r="BG265" s="233">
        <f>IF(N265="zákl. přenesená",J265,0)</f>
        <v>0</v>
      </c>
      <c r="BH265" s="233">
        <f>IF(N265="sníž. přenesená",J265,0)</f>
        <v>0</v>
      </c>
      <c r="BI265" s="233">
        <f>IF(N265="nulová",J265,0)</f>
        <v>0</v>
      </c>
      <c r="BJ265" s="17" t="s">
        <v>84</v>
      </c>
      <c r="BK265" s="233">
        <f>ROUND(I265*H265,2)</f>
        <v>0</v>
      </c>
      <c r="BL265" s="17" t="s">
        <v>254</v>
      </c>
      <c r="BM265" s="232" t="s">
        <v>4875</v>
      </c>
    </row>
    <row r="266" s="2" customFormat="1">
      <c r="A266" s="38"/>
      <c r="B266" s="39"/>
      <c r="C266" s="40"/>
      <c r="D266" s="234" t="s">
        <v>260</v>
      </c>
      <c r="E266" s="40"/>
      <c r="F266" s="235" t="s">
        <v>4677</v>
      </c>
      <c r="G266" s="40"/>
      <c r="H266" s="40"/>
      <c r="I266" s="236"/>
      <c r="J266" s="40"/>
      <c r="K266" s="40"/>
      <c r="L266" s="44"/>
      <c r="M266" s="237"/>
      <c r="N266" s="238"/>
      <c r="O266" s="91"/>
      <c r="P266" s="91"/>
      <c r="Q266" s="91"/>
      <c r="R266" s="91"/>
      <c r="S266" s="91"/>
      <c r="T266" s="92"/>
      <c r="U266" s="38"/>
      <c r="V266" s="38"/>
      <c r="W266" s="38"/>
      <c r="X266" s="38"/>
      <c r="Y266" s="38"/>
      <c r="Z266" s="38"/>
      <c r="AA266" s="38"/>
      <c r="AB266" s="38"/>
      <c r="AC266" s="38"/>
      <c r="AD266" s="38"/>
      <c r="AE266" s="38"/>
      <c r="AT266" s="17" t="s">
        <v>260</v>
      </c>
      <c r="AU266" s="17" t="s">
        <v>84</v>
      </c>
    </row>
    <row r="267" s="2" customFormat="1">
      <c r="A267" s="38"/>
      <c r="B267" s="39"/>
      <c r="C267" s="40"/>
      <c r="D267" s="240" t="s">
        <v>274</v>
      </c>
      <c r="E267" s="40"/>
      <c r="F267" s="241" t="s">
        <v>4678</v>
      </c>
      <c r="G267" s="40"/>
      <c r="H267" s="40"/>
      <c r="I267" s="236"/>
      <c r="J267" s="40"/>
      <c r="K267" s="40"/>
      <c r="L267" s="44"/>
      <c r="M267" s="237"/>
      <c r="N267" s="238"/>
      <c r="O267" s="91"/>
      <c r="P267" s="91"/>
      <c r="Q267" s="91"/>
      <c r="R267" s="91"/>
      <c r="S267" s="91"/>
      <c r="T267" s="92"/>
      <c r="U267" s="38"/>
      <c r="V267" s="38"/>
      <c r="W267" s="38"/>
      <c r="X267" s="38"/>
      <c r="Y267" s="38"/>
      <c r="Z267" s="38"/>
      <c r="AA267" s="38"/>
      <c r="AB267" s="38"/>
      <c r="AC267" s="38"/>
      <c r="AD267" s="38"/>
      <c r="AE267" s="38"/>
      <c r="AT267" s="17" t="s">
        <v>274</v>
      </c>
      <c r="AU267" s="17" t="s">
        <v>84</v>
      </c>
    </row>
    <row r="268" s="12" customFormat="1">
      <c r="A268" s="12"/>
      <c r="B268" s="242"/>
      <c r="C268" s="243"/>
      <c r="D268" s="234" t="s">
        <v>276</v>
      </c>
      <c r="E268" s="244" t="s">
        <v>3962</v>
      </c>
      <c r="F268" s="245" t="s">
        <v>1087</v>
      </c>
      <c r="G268" s="243"/>
      <c r="H268" s="246">
        <v>40</v>
      </c>
      <c r="I268" s="247"/>
      <c r="J268" s="243"/>
      <c r="K268" s="243"/>
      <c r="L268" s="248"/>
      <c r="M268" s="249"/>
      <c r="N268" s="250"/>
      <c r="O268" s="250"/>
      <c r="P268" s="250"/>
      <c r="Q268" s="250"/>
      <c r="R268" s="250"/>
      <c r="S268" s="250"/>
      <c r="T268" s="251"/>
      <c r="U268" s="12"/>
      <c r="V268" s="12"/>
      <c r="W268" s="12"/>
      <c r="X268" s="12"/>
      <c r="Y268" s="12"/>
      <c r="Z268" s="12"/>
      <c r="AA268" s="12"/>
      <c r="AB268" s="12"/>
      <c r="AC268" s="12"/>
      <c r="AD268" s="12"/>
      <c r="AE268" s="12"/>
      <c r="AT268" s="252" t="s">
        <v>276</v>
      </c>
      <c r="AU268" s="252" t="s">
        <v>84</v>
      </c>
      <c r="AV268" s="12" t="s">
        <v>86</v>
      </c>
      <c r="AW268" s="12" t="s">
        <v>32</v>
      </c>
      <c r="AX268" s="12" t="s">
        <v>84</v>
      </c>
      <c r="AY268" s="252" t="s">
        <v>251</v>
      </c>
    </row>
    <row r="269" s="2" customFormat="1" ht="24.15" customHeight="1">
      <c r="A269" s="38"/>
      <c r="B269" s="39"/>
      <c r="C269" s="220" t="s">
        <v>378</v>
      </c>
      <c r="D269" s="220" t="s">
        <v>255</v>
      </c>
      <c r="E269" s="221" t="s">
        <v>4134</v>
      </c>
      <c r="F269" s="222" t="s">
        <v>4135</v>
      </c>
      <c r="G269" s="223" t="s">
        <v>3900</v>
      </c>
      <c r="H269" s="224">
        <v>712.35000000000002</v>
      </c>
      <c r="I269" s="225"/>
      <c r="J269" s="226">
        <f>ROUND(I269*H269,2)</f>
        <v>0</v>
      </c>
      <c r="K269" s="227"/>
      <c r="L269" s="44"/>
      <c r="M269" s="228" t="s">
        <v>1</v>
      </c>
      <c r="N269" s="229" t="s">
        <v>41</v>
      </c>
      <c r="O269" s="91"/>
      <c r="P269" s="230">
        <f>O269*H269</f>
        <v>0</v>
      </c>
      <c r="Q269" s="230">
        <v>0.23000000000000001</v>
      </c>
      <c r="R269" s="230">
        <f>Q269*H269</f>
        <v>163.84050000000002</v>
      </c>
      <c r="S269" s="230">
        <v>0</v>
      </c>
      <c r="T269" s="231">
        <f>S269*H269</f>
        <v>0</v>
      </c>
      <c r="U269" s="38"/>
      <c r="V269" s="38"/>
      <c r="W269" s="38"/>
      <c r="X269" s="38"/>
      <c r="Y269" s="38"/>
      <c r="Z269" s="38"/>
      <c r="AA269" s="38"/>
      <c r="AB269" s="38"/>
      <c r="AC269" s="38"/>
      <c r="AD269" s="38"/>
      <c r="AE269" s="38"/>
      <c r="AR269" s="232" t="s">
        <v>254</v>
      </c>
      <c r="AT269" s="232" t="s">
        <v>255</v>
      </c>
      <c r="AU269" s="232" t="s">
        <v>84</v>
      </c>
      <c r="AY269" s="17" t="s">
        <v>251</v>
      </c>
      <c r="BE269" s="233">
        <f>IF(N269="základní",J269,0)</f>
        <v>0</v>
      </c>
      <c r="BF269" s="233">
        <f>IF(N269="snížená",J269,0)</f>
        <v>0</v>
      </c>
      <c r="BG269" s="233">
        <f>IF(N269="zákl. přenesená",J269,0)</f>
        <v>0</v>
      </c>
      <c r="BH269" s="233">
        <f>IF(N269="sníž. přenesená",J269,0)</f>
        <v>0</v>
      </c>
      <c r="BI269" s="233">
        <f>IF(N269="nulová",J269,0)</f>
        <v>0</v>
      </c>
      <c r="BJ269" s="17" t="s">
        <v>84</v>
      </c>
      <c r="BK269" s="233">
        <f>ROUND(I269*H269,2)</f>
        <v>0</v>
      </c>
      <c r="BL269" s="17" t="s">
        <v>254</v>
      </c>
      <c r="BM269" s="232" t="s">
        <v>4876</v>
      </c>
    </row>
    <row r="270" s="2" customFormat="1">
      <c r="A270" s="38"/>
      <c r="B270" s="39"/>
      <c r="C270" s="40"/>
      <c r="D270" s="234" t="s">
        <v>260</v>
      </c>
      <c r="E270" s="40"/>
      <c r="F270" s="235" t="s">
        <v>4137</v>
      </c>
      <c r="G270" s="40"/>
      <c r="H270" s="40"/>
      <c r="I270" s="236"/>
      <c r="J270" s="40"/>
      <c r="K270" s="40"/>
      <c r="L270" s="44"/>
      <c r="M270" s="237"/>
      <c r="N270" s="238"/>
      <c r="O270" s="91"/>
      <c r="P270" s="91"/>
      <c r="Q270" s="91"/>
      <c r="R270" s="91"/>
      <c r="S270" s="91"/>
      <c r="T270" s="92"/>
      <c r="U270" s="38"/>
      <c r="V270" s="38"/>
      <c r="W270" s="38"/>
      <c r="X270" s="38"/>
      <c r="Y270" s="38"/>
      <c r="Z270" s="38"/>
      <c r="AA270" s="38"/>
      <c r="AB270" s="38"/>
      <c r="AC270" s="38"/>
      <c r="AD270" s="38"/>
      <c r="AE270" s="38"/>
      <c r="AT270" s="17" t="s">
        <v>260</v>
      </c>
      <c r="AU270" s="17" t="s">
        <v>84</v>
      </c>
    </row>
    <row r="271" s="2" customFormat="1">
      <c r="A271" s="38"/>
      <c r="B271" s="39"/>
      <c r="C271" s="40"/>
      <c r="D271" s="240" t="s">
        <v>274</v>
      </c>
      <c r="E271" s="40"/>
      <c r="F271" s="241" t="s">
        <v>4138</v>
      </c>
      <c r="G271" s="40"/>
      <c r="H271" s="40"/>
      <c r="I271" s="236"/>
      <c r="J271" s="40"/>
      <c r="K271" s="40"/>
      <c r="L271" s="44"/>
      <c r="M271" s="237"/>
      <c r="N271" s="238"/>
      <c r="O271" s="91"/>
      <c r="P271" s="91"/>
      <c r="Q271" s="91"/>
      <c r="R271" s="91"/>
      <c r="S271" s="91"/>
      <c r="T271" s="92"/>
      <c r="U271" s="38"/>
      <c r="V271" s="38"/>
      <c r="W271" s="38"/>
      <c r="X271" s="38"/>
      <c r="Y271" s="38"/>
      <c r="Z271" s="38"/>
      <c r="AA271" s="38"/>
      <c r="AB271" s="38"/>
      <c r="AC271" s="38"/>
      <c r="AD271" s="38"/>
      <c r="AE271" s="38"/>
      <c r="AT271" s="17" t="s">
        <v>274</v>
      </c>
      <c r="AU271" s="17" t="s">
        <v>84</v>
      </c>
    </row>
    <row r="272" s="13" customFormat="1">
      <c r="A272" s="13"/>
      <c r="B272" s="253"/>
      <c r="C272" s="254"/>
      <c r="D272" s="234" t="s">
        <v>276</v>
      </c>
      <c r="E272" s="255" t="s">
        <v>1</v>
      </c>
      <c r="F272" s="256" t="s">
        <v>3878</v>
      </c>
      <c r="G272" s="254"/>
      <c r="H272" s="255" t="s">
        <v>1</v>
      </c>
      <c r="I272" s="257"/>
      <c r="J272" s="254"/>
      <c r="K272" s="254"/>
      <c r="L272" s="258"/>
      <c r="M272" s="259"/>
      <c r="N272" s="260"/>
      <c r="O272" s="260"/>
      <c r="P272" s="260"/>
      <c r="Q272" s="260"/>
      <c r="R272" s="260"/>
      <c r="S272" s="260"/>
      <c r="T272" s="261"/>
      <c r="U272" s="13"/>
      <c r="V272" s="13"/>
      <c r="W272" s="13"/>
      <c r="X272" s="13"/>
      <c r="Y272" s="13"/>
      <c r="Z272" s="13"/>
      <c r="AA272" s="13"/>
      <c r="AB272" s="13"/>
      <c r="AC272" s="13"/>
      <c r="AD272" s="13"/>
      <c r="AE272" s="13"/>
      <c r="AT272" s="262" t="s">
        <v>276</v>
      </c>
      <c r="AU272" s="262" t="s">
        <v>84</v>
      </c>
      <c r="AV272" s="13" t="s">
        <v>84</v>
      </c>
      <c r="AW272" s="13" t="s">
        <v>32</v>
      </c>
      <c r="AX272" s="13" t="s">
        <v>76</v>
      </c>
      <c r="AY272" s="262" t="s">
        <v>251</v>
      </c>
    </row>
    <row r="273" s="12" customFormat="1">
      <c r="A273" s="12"/>
      <c r="B273" s="242"/>
      <c r="C273" s="243"/>
      <c r="D273" s="234" t="s">
        <v>276</v>
      </c>
      <c r="E273" s="244" t="s">
        <v>3718</v>
      </c>
      <c r="F273" s="245" t="s">
        <v>4877</v>
      </c>
      <c r="G273" s="243"/>
      <c r="H273" s="246">
        <v>471.60000000000002</v>
      </c>
      <c r="I273" s="247"/>
      <c r="J273" s="243"/>
      <c r="K273" s="243"/>
      <c r="L273" s="248"/>
      <c r="M273" s="249"/>
      <c r="N273" s="250"/>
      <c r="O273" s="250"/>
      <c r="P273" s="250"/>
      <c r="Q273" s="250"/>
      <c r="R273" s="250"/>
      <c r="S273" s="250"/>
      <c r="T273" s="251"/>
      <c r="U273" s="12"/>
      <c r="V273" s="12"/>
      <c r="W273" s="12"/>
      <c r="X273" s="12"/>
      <c r="Y273" s="12"/>
      <c r="Z273" s="12"/>
      <c r="AA273" s="12"/>
      <c r="AB273" s="12"/>
      <c r="AC273" s="12"/>
      <c r="AD273" s="12"/>
      <c r="AE273" s="12"/>
      <c r="AT273" s="252" t="s">
        <v>276</v>
      </c>
      <c r="AU273" s="252" t="s">
        <v>84</v>
      </c>
      <c r="AV273" s="12" t="s">
        <v>86</v>
      </c>
      <c r="AW273" s="12" t="s">
        <v>32</v>
      </c>
      <c r="AX273" s="12" t="s">
        <v>76</v>
      </c>
      <c r="AY273" s="252" t="s">
        <v>251</v>
      </c>
    </row>
    <row r="274" s="13" customFormat="1">
      <c r="A274" s="13"/>
      <c r="B274" s="253"/>
      <c r="C274" s="254"/>
      <c r="D274" s="234" t="s">
        <v>276</v>
      </c>
      <c r="E274" s="255" t="s">
        <v>1</v>
      </c>
      <c r="F274" s="256" t="s">
        <v>3882</v>
      </c>
      <c r="G274" s="254"/>
      <c r="H274" s="255" t="s">
        <v>1</v>
      </c>
      <c r="I274" s="257"/>
      <c r="J274" s="254"/>
      <c r="K274" s="254"/>
      <c r="L274" s="258"/>
      <c r="M274" s="259"/>
      <c r="N274" s="260"/>
      <c r="O274" s="260"/>
      <c r="P274" s="260"/>
      <c r="Q274" s="260"/>
      <c r="R274" s="260"/>
      <c r="S274" s="260"/>
      <c r="T274" s="261"/>
      <c r="U274" s="13"/>
      <c r="V274" s="13"/>
      <c r="W274" s="13"/>
      <c r="X274" s="13"/>
      <c r="Y274" s="13"/>
      <c r="Z274" s="13"/>
      <c r="AA274" s="13"/>
      <c r="AB274" s="13"/>
      <c r="AC274" s="13"/>
      <c r="AD274" s="13"/>
      <c r="AE274" s="13"/>
      <c r="AT274" s="262" t="s">
        <v>276</v>
      </c>
      <c r="AU274" s="262" t="s">
        <v>84</v>
      </c>
      <c r="AV274" s="13" t="s">
        <v>84</v>
      </c>
      <c r="AW274" s="13" t="s">
        <v>32</v>
      </c>
      <c r="AX274" s="13" t="s">
        <v>76</v>
      </c>
      <c r="AY274" s="262" t="s">
        <v>251</v>
      </c>
    </row>
    <row r="275" s="12" customFormat="1">
      <c r="A275" s="12"/>
      <c r="B275" s="242"/>
      <c r="C275" s="243"/>
      <c r="D275" s="234" t="s">
        <v>276</v>
      </c>
      <c r="E275" s="244" t="s">
        <v>3990</v>
      </c>
      <c r="F275" s="245" t="s">
        <v>4878</v>
      </c>
      <c r="G275" s="243"/>
      <c r="H275" s="246">
        <v>135.59999999999999</v>
      </c>
      <c r="I275" s="247"/>
      <c r="J275" s="243"/>
      <c r="K275" s="243"/>
      <c r="L275" s="248"/>
      <c r="M275" s="249"/>
      <c r="N275" s="250"/>
      <c r="O275" s="250"/>
      <c r="P275" s="250"/>
      <c r="Q275" s="250"/>
      <c r="R275" s="250"/>
      <c r="S275" s="250"/>
      <c r="T275" s="251"/>
      <c r="U275" s="12"/>
      <c r="V275" s="12"/>
      <c r="W275" s="12"/>
      <c r="X275" s="12"/>
      <c r="Y275" s="12"/>
      <c r="Z275" s="12"/>
      <c r="AA275" s="12"/>
      <c r="AB275" s="12"/>
      <c r="AC275" s="12"/>
      <c r="AD275" s="12"/>
      <c r="AE275" s="12"/>
      <c r="AT275" s="252" t="s">
        <v>276</v>
      </c>
      <c r="AU275" s="252" t="s">
        <v>84</v>
      </c>
      <c r="AV275" s="12" t="s">
        <v>86</v>
      </c>
      <c r="AW275" s="12" t="s">
        <v>32</v>
      </c>
      <c r="AX275" s="12" t="s">
        <v>76</v>
      </c>
      <c r="AY275" s="252" t="s">
        <v>251</v>
      </c>
    </row>
    <row r="276" s="13" customFormat="1">
      <c r="A276" s="13"/>
      <c r="B276" s="253"/>
      <c r="C276" s="254"/>
      <c r="D276" s="234" t="s">
        <v>276</v>
      </c>
      <c r="E276" s="255" t="s">
        <v>1</v>
      </c>
      <c r="F276" s="256" t="s">
        <v>3886</v>
      </c>
      <c r="G276" s="254"/>
      <c r="H276" s="255" t="s">
        <v>1</v>
      </c>
      <c r="I276" s="257"/>
      <c r="J276" s="254"/>
      <c r="K276" s="254"/>
      <c r="L276" s="258"/>
      <c r="M276" s="259"/>
      <c r="N276" s="260"/>
      <c r="O276" s="260"/>
      <c r="P276" s="260"/>
      <c r="Q276" s="260"/>
      <c r="R276" s="260"/>
      <c r="S276" s="260"/>
      <c r="T276" s="261"/>
      <c r="U276" s="13"/>
      <c r="V276" s="13"/>
      <c r="W276" s="13"/>
      <c r="X276" s="13"/>
      <c r="Y276" s="13"/>
      <c r="Z276" s="13"/>
      <c r="AA276" s="13"/>
      <c r="AB276" s="13"/>
      <c r="AC276" s="13"/>
      <c r="AD276" s="13"/>
      <c r="AE276" s="13"/>
      <c r="AT276" s="262" t="s">
        <v>276</v>
      </c>
      <c r="AU276" s="262" t="s">
        <v>84</v>
      </c>
      <c r="AV276" s="13" t="s">
        <v>84</v>
      </c>
      <c r="AW276" s="13" t="s">
        <v>32</v>
      </c>
      <c r="AX276" s="13" t="s">
        <v>76</v>
      </c>
      <c r="AY276" s="262" t="s">
        <v>251</v>
      </c>
    </row>
    <row r="277" s="12" customFormat="1">
      <c r="A277" s="12"/>
      <c r="B277" s="242"/>
      <c r="C277" s="243"/>
      <c r="D277" s="234" t="s">
        <v>276</v>
      </c>
      <c r="E277" s="244" t="s">
        <v>4781</v>
      </c>
      <c r="F277" s="245" t="s">
        <v>4879</v>
      </c>
      <c r="G277" s="243"/>
      <c r="H277" s="246">
        <v>14.4</v>
      </c>
      <c r="I277" s="247"/>
      <c r="J277" s="243"/>
      <c r="K277" s="243"/>
      <c r="L277" s="248"/>
      <c r="M277" s="249"/>
      <c r="N277" s="250"/>
      <c r="O277" s="250"/>
      <c r="P277" s="250"/>
      <c r="Q277" s="250"/>
      <c r="R277" s="250"/>
      <c r="S277" s="250"/>
      <c r="T277" s="251"/>
      <c r="U277" s="12"/>
      <c r="V277" s="12"/>
      <c r="W277" s="12"/>
      <c r="X277" s="12"/>
      <c r="Y277" s="12"/>
      <c r="Z277" s="12"/>
      <c r="AA277" s="12"/>
      <c r="AB277" s="12"/>
      <c r="AC277" s="12"/>
      <c r="AD277" s="12"/>
      <c r="AE277" s="12"/>
      <c r="AT277" s="252" t="s">
        <v>276</v>
      </c>
      <c r="AU277" s="252" t="s">
        <v>84</v>
      </c>
      <c r="AV277" s="12" t="s">
        <v>86</v>
      </c>
      <c r="AW277" s="12" t="s">
        <v>32</v>
      </c>
      <c r="AX277" s="12" t="s">
        <v>76</v>
      </c>
      <c r="AY277" s="252" t="s">
        <v>251</v>
      </c>
    </row>
    <row r="278" s="13" customFormat="1">
      <c r="A278" s="13"/>
      <c r="B278" s="253"/>
      <c r="C278" s="254"/>
      <c r="D278" s="234" t="s">
        <v>276</v>
      </c>
      <c r="E278" s="255" t="s">
        <v>1</v>
      </c>
      <c r="F278" s="256" t="s">
        <v>3888</v>
      </c>
      <c r="G278" s="254"/>
      <c r="H278" s="255" t="s">
        <v>1</v>
      </c>
      <c r="I278" s="257"/>
      <c r="J278" s="254"/>
      <c r="K278" s="254"/>
      <c r="L278" s="258"/>
      <c r="M278" s="259"/>
      <c r="N278" s="260"/>
      <c r="O278" s="260"/>
      <c r="P278" s="260"/>
      <c r="Q278" s="260"/>
      <c r="R278" s="260"/>
      <c r="S278" s="260"/>
      <c r="T278" s="261"/>
      <c r="U278" s="13"/>
      <c r="V278" s="13"/>
      <c r="W278" s="13"/>
      <c r="X278" s="13"/>
      <c r="Y278" s="13"/>
      <c r="Z278" s="13"/>
      <c r="AA278" s="13"/>
      <c r="AB278" s="13"/>
      <c r="AC278" s="13"/>
      <c r="AD278" s="13"/>
      <c r="AE278" s="13"/>
      <c r="AT278" s="262" t="s">
        <v>276</v>
      </c>
      <c r="AU278" s="262" t="s">
        <v>84</v>
      </c>
      <c r="AV278" s="13" t="s">
        <v>84</v>
      </c>
      <c r="AW278" s="13" t="s">
        <v>32</v>
      </c>
      <c r="AX278" s="13" t="s">
        <v>76</v>
      </c>
      <c r="AY278" s="262" t="s">
        <v>251</v>
      </c>
    </row>
    <row r="279" s="12" customFormat="1">
      <c r="A279" s="12"/>
      <c r="B279" s="242"/>
      <c r="C279" s="243"/>
      <c r="D279" s="234" t="s">
        <v>276</v>
      </c>
      <c r="E279" s="244" t="s">
        <v>4790</v>
      </c>
      <c r="F279" s="245" t="s">
        <v>4880</v>
      </c>
      <c r="G279" s="243"/>
      <c r="H279" s="246">
        <v>12</v>
      </c>
      <c r="I279" s="247"/>
      <c r="J279" s="243"/>
      <c r="K279" s="243"/>
      <c r="L279" s="248"/>
      <c r="M279" s="249"/>
      <c r="N279" s="250"/>
      <c r="O279" s="250"/>
      <c r="P279" s="250"/>
      <c r="Q279" s="250"/>
      <c r="R279" s="250"/>
      <c r="S279" s="250"/>
      <c r="T279" s="251"/>
      <c r="U279" s="12"/>
      <c r="V279" s="12"/>
      <c r="W279" s="12"/>
      <c r="X279" s="12"/>
      <c r="Y279" s="12"/>
      <c r="Z279" s="12"/>
      <c r="AA279" s="12"/>
      <c r="AB279" s="12"/>
      <c r="AC279" s="12"/>
      <c r="AD279" s="12"/>
      <c r="AE279" s="12"/>
      <c r="AT279" s="252" t="s">
        <v>276</v>
      </c>
      <c r="AU279" s="252" t="s">
        <v>84</v>
      </c>
      <c r="AV279" s="12" t="s">
        <v>86</v>
      </c>
      <c r="AW279" s="12" t="s">
        <v>32</v>
      </c>
      <c r="AX279" s="12" t="s">
        <v>76</v>
      </c>
      <c r="AY279" s="252" t="s">
        <v>251</v>
      </c>
    </row>
    <row r="280" s="13" customFormat="1">
      <c r="A280" s="13"/>
      <c r="B280" s="253"/>
      <c r="C280" s="254"/>
      <c r="D280" s="234" t="s">
        <v>276</v>
      </c>
      <c r="E280" s="255" t="s">
        <v>1</v>
      </c>
      <c r="F280" s="256" t="s">
        <v>3890</v>
      </c>
      <c r="G280" s="254"/>
      <c r="H280" s="255" t="s">
        <v>1</v>
      </c>
      <c r="I280" s="257"/>
      <c r="J280" s="254"/>
      <c r="K280" s="254"/>
      <c r="L280" s="258"/>
      <c r="M280" s="259"/>
      <c r="N280" s="260"/>
      <c r="O280" s="260"/>
      <c r="P280" s="260"/>
      <c r="Q280" s="260"/>
      <c r="R280" s="260"/>
      <c r="S280" s="260"/>
      <c r="T280" s="261"/>
      <c r="U280" s="13"/>
      <c r="V280" s="13"/>
      <c r="W280" s="13"/>
      <c r="X280" s="13"/>
      <c r="Y280" s="13"/>
      <c r="Z280" s="13"/>
      <c r="AA280" s="13"/>
      <c r="AB280" s="13"/>
      <c r="AC280" s="13"/>
      <c r="AD280" s="13"/>
      <c r="AE280" s="13"/>
      <c r="AT280" s="262" t="s">
        <v>276</v>
      </c>
      <c r="AU280" s="262" t="s">
        <v>84</v>
      </c>
      <c r="AV280" s="13" t="s">
        <v>84</v>
      </c>
      <c r="AW280" s="13" t="s">
        <v>32</v>
      </c>
      <c r="AX280" s="13" t="s">
        <v>76</v>
      </c>
      <c r="AY280" s="262" t="s">
        <v>251</v>
      </c>
    </row>
    <row r="281" s="12" customFormat="1">
      <c r="A281" s="12"/>
      <c r="B281" s="242"/>
      <c r="C281" s="243"/>
      <c r="D281" s="234" t="s">
        <v>276</v>
      </c>
      <c r="E281" s="244" t="s">
        <v>4796</v>
      </c>
      <c r="F281" s="245" t="s">
        <v>4880</v>
      </c>
      <c r="G281" s="243"/>
      <c r="H281" s="246">
        <v>12</v>
      </c>
      <c r="I281" s="247"/>
      <c r="J281" s="243"/>
      <c r="K281" s="243"/>
      <c r="L281" s="248"/>
      <c r="M281" s="249"/>
      <c r="N281" s="250"/>
      <c r="O281" s="250"/>
      <c r="P281" s="250"/>
      <c r="Q281" s="250"/>
      <c r="R281" s="250"/>
      <c r="S281" s="250"/>
      <c r="T281" s="251"/>
      <c r="U281" s="12"/>
      <c r="V281" s="12"/>
      <c r="W281" s="12"/>
      <c r="X281" s="12"/>
      <c r="Y281" s="12"/>
      <c r="Z281" s="12"/>
      <c r="AA281" s="12"/>
      <c r="AB281" s="12"/>
      <c r="AC281" s="12"/>
      <c r="AD281" s="12"/>
      <c r="AE281" s="12"/>
      <c r="AT281" s="252" t="s">
        <v>276</v>
      </c>
      <c r="AU281" s="252" t="s">
        <v>84</v>
      </c>
      <c r="AV281" s="12" t="s">
        <v>86</v>
      </c>
      <c r="AW281" s="12" t="s">
        <v>32</v>
      </c>
      <c r="AX281" s="12" t="s">
        <v>76</v>
      </c>
      <c r="AY281" s="252" t="s">
        <v>251</v>
      </c>
    </row>
    <row r="282" s="13" customFormat="1">
      <c r="A282" s="13"/>
      <c r="B282" s="253"/>
      <c r="C282" s="254"/>
      <c r="D282" s="234" t="s">
        <v>276</v>
      </c>
      <c r="E282" s="255" t="s">
        <v>1</v>
      </c>
      <c r="F282" s="256" t="s">
        <v>3892</v>
      </c>
      <c r="G282" s="254"/>
      <c r="H282" s="255" t="s">
        <v>1</v>
      </c>
      <c r="I282" s="257"/>
      <c r="J282" s="254"/>
      <c r="K282" s="254"/>
      <c r="L282" s="258"/>
      <c r="M282" s="259"/>
      <c r="N282" s="260"/>
      <c r="O282" s="260"/>
      <c r="P282" s="260"/>
      <c r="Q282" s="260"/>
      <c r="R282" s="260"/>
      <c r="S282" s="260"/>
      <c r="T282" s="261"/>
      <c r="U282" s="13"/>
      <c r="V282" s="13"/>
      <c r="W282" s="13"/>
      <c r="X282" s="13"/>
      <c r="Y282" s="13"/>
      <c r="Z282" s="13"/>
      <c r="AA282" s="13"/>
      <c r="AB282" s="13"/>
      <c r="AC282" s="13"/>
      <c r="AD282" s="13"/>
      <c r="AE282" s="13"/>
      <c r="AT282" s="262" t="s">
        <v>276</v>
      </c>
      <c r="AU282" s="262" t="s">
        <v>84</v>
      </c>
      <c r="AV282" s="13" t="s">
        <v>84</v>
      </c>
      <c r="AW282" s="13" t="s">
        <v>32</v>
      </c>
      <c r="AX282" s="13" t="s">
        <v>76</v>
      </c>
      <c r="AY282" s="262" t="s">
        <v>251</v>
      </c>
    </row>
    <row r="283" s="12" customFormat="1">
      <c r="A283" s="12"/>
      <c r="B283" s="242"/>
      <c r="C283" s="243"/>
      <c r="D283" s="234" t="s">
        <v>276</v>
      </c>
      <c r="E283" s="244" t="s">
        <v>4800</v>
      </c>
      <c r="F283" s="245" t="s">
        <v>4880</v>
      </c>
      <c r="G283" s="243"/>
      <c r="H283" s="246">
        <v>12</v>
      </c>
      <c r="I283" s="247"/>
      <c r="J283" s="243"/>
      <c r="K283" s="243"/>
      <c r="L283" s="248"/>
      <c r="M283" s="249"/>
      <c r="N283" s="250"/>
      <c r="O283" s="250"/>
      <c r="P283" s="250"/>
      <c r="Q283" s="250"/>
      <c r="R283" s="250"/>
      <c r="S283" s="250"/>
      <c r="T283" s="251"/>
      <c r="U283" s="12"/>
      <c r="V283" s="12"/>
      <c r="W283" s="12"/>
      <c r="X283" s="12"/>
      <c r="Y283" s="12"/>
      <c r="Z283" s="12"/>
      <c r="AA283" s="12"/>
      <c r="AB283" s="12"/>
      <c r="AC283" s="12"/>
      <c r="AD283" s="12"/>
      <c r="AE283" s="12"/>
      <c r="AT283" s="252" t="s">
        <v>276</v>
      </c>
      <c r="AU283" s="252" t="s">
        <v>84</v>
      </c>
      <c r="AV283" s="12" t="s">
        <v>86</v>
      </c>
      <c r="AW283" s="12" t="s">
        <v>32</v>
      </c>
      <c r="AX283" s="12" t="s">
        <v>76</v>
      </c>
      <c r="AY283" s="252" t="s">
        <v>251</v>
      </c>
    </row>
    <row r="284" s="13" customFormat="1">
      <c r="A284" s="13"/>
      <c r="B284" s="253"/>
      <c r="C284" s="254"/>
      <c r="D284" s="234" t="s">
        <v>276</v>
      </c>
      <c r="E284" s="255" t="s">
        <v>1</v>
      </c>
      <c r="F284" s="256" t="s">
        <v>4817</v>
      </c>
      <c r="G284" s="254"/>
      <c r="H284" s="255" t="s">
        <v>1</v>
      </c>
      <c r="I284" s="257"/>
      <c r="J284" s="254"/>
      <c r="K284" s="254"/>
      <c r="L284" s="258"/>
      <c r="M284" s="259"/>
      <c r="N284" s="260"/>
      <c r="O284" s="260"/>
      <c r="P284" s="260"/>
      <c r="Q284" s="260"/>
      <c r="R284" s="260"/>
      <c r="S284" s="260"/>
      <c r="T284" s="261"/>
      <c r="U284" s="13"/>
      <c r="V284" s="13"/>
      <c r="W284" s="13"/>
      <c r="X284" s="13"/>
      <c r="Y284" s="13"/>
      <c r="Z284" s="13"/>
      <c r="AA284" s="13"/>
      <c r="AB284" s="13"/>
      <c r="AC284" s="13"/>
      <c r="AD284" s="13"/>
      <c r="AE284" s="13"/>
      <c r="AT284" s="262" t="s">
        <v>276</v>
      </c>
      <c r="AU284" s="262" t="s">
        <v>84</v>
      </c>
      <c r="AV284" s="13" t="s">
        <v>84</v>
      </c>
      <c r="AW284" s="13" t="s">
        <v>32</v>
      </c>
      <c r="AX284" s="13" t="s">
        <v>76</v>
      </c>
      <c r="AY284" s="262" t="s">
        <v>251</v>
      </c>
    </row>
    <row r="285" s="12" customFormat="1">
      <c r="A285" s="12"/>
      <c r="B285" s="242"/>
      <c r="C285" s="243"/>
      <c r="D285" s="234" t="s">
        <v>276</v>
      </c>
      <c r="E285" s="244" t="s">
        <v>4804</v>
      </c>
      <c r="F285" s="245" t="s">
        <v>4880</v>
      </c>
      <c r="G285" s="243"/>
      <c r="H285" s="246">
        <v>12</v>
      </c>
      <c r="I285" s="247"/>
      <c r="J285" s="243"/>
      <c r="K285" s="243"/>
      <c r="L285" s="248"/>
      <c r="M285" s="249"/>
      <c r="N285" s="250"/>
      <c r="O285" s="250"/>
      <c r="P285" s="250"/>
      <c r="Q285" s="250"/>
      <c r="R285" s="250"/>
      <c r="S285" s="250"/>
      <c r="T285" s="251"/>
      <c r="U285" s="12"/>
      <c r="V285" s="12"/>
      <c r="W285" s="12"/>
      <c r="X285" s="12"/>
      <c r="Y285" s="12"/>
      <c r="Z285" s="12"/>
      <c r="AA285" s="12"/>
      <c r="AB285" s="12"/>
      <c r="AC285" s="12"/>
      <c r="AD285" s="12"/>
      <c r="AE285" s="12"/>
      <c r="AT285" s="252" t="s">
        <v>276</v>
      </c>
      <c r="AU285" s="252" t="s">
        <v>84</v>
      </c>
      <c r="AV285" s="12" t="s">
        <v>86</v>
      </c>
      <c r="AW285" s="12" t="s">
        <v>32</v>
      </c>
      <c r="AX285" s="12" t="s">
        <v>76</v>
      </c>
      <c r="AY285" s="252" t="s">
        <v>251</v>
      </c>
    </row>
    <row r="286" s="13" customFormat="1">
      <c r="A286" s="13"/>
      <c r="B286" s="253"/>
      <c r="C286" s="254"/>
      <c r="D286" s="234" t="s">
        <v>276</v>
      </c>
      <c r="E286" s="255" t="s">
        <v>1</v>
      </c>
      <c r="F286" s="256" t="s">
        <v>4141</v>
      </c>
      <c r="G286" s="254"/>
      <c r="H286" s="255" t="s">
        <v>1</v>
      </c>
      <c r="I286" s="257"/>
      <c r="J286" s="254"/>
      <c r="K286" s="254"/>
      <c r="L286" s="258"/>
      <c r="M286" s="259"/>
      <c r="N286" s="260"/>
      <c r="O286" s="260"/>
      <c r="P286" s="260"/>
      <c r="Q286" s="260"/>
      <c r="R286" s="260"/>
      <c r="S286" s="260"/>
      <c r="T286" s="261"/>
      <c r="U286" s="13"/>
      <c r="V286" s="13"/>
      <c r="W286" s="13"/>
      <c r="X286" s="13"/>
      <c r="Y286" s="13"/>
      <c r="Z286" s="13"/>
      <c r="AA286" s="13"/>
      <c r="AB286" s="13"/>
      <c r="AC286" s="13"/>
      <c r="AD286" s="13"/>
      <c r="AE286" s="13"/>
      <c r="AT286" s="262" t="s">
        <v>276</v>
      </c>
      <c r="AU286" s="262" t="s">
        <v>84</v>
      </c>
      <c r="AV286" s="13" t="s">
        <v>84</v>
      </c>
      <c r="AW286" s="13" t="s">
        <v>32</v>
      </c>
      <c r="AX286" s="13" t="s">
        <v>76</v>
      </c>
      <c r="AY286" s="262" t="s">
        <v>251</v>
      </c>
    </row>
    <row r="287" s="12" customFormat="1">
      <c r="A287" s="12"/>
      <c r="B287" s="242"/>
      <c r="C287" s="243"/>
      <c r="D287" s="234" t="s">
        <v>276</v>
      </c>
      <c r="E287" s="244" t="s">
        <v>4806</v>
      </c>
      <c r="F287" s="245" t="s">
        <v>4881</v>
      </c>
      <c r="G287" s="243"/>
      <c r="H287" s="246">
        <v>42.75</v>
      </c>
      <c r="I287" s="247"/>
      <c r="J287" s="243"/>
      <c r="K287" s="243"/>
      <c r="L287" s="248"/>
      <c r="M287" s="249"/>
      <c r="N287" s="250"/>
      <c r="O287" s="250"/>
      <c r="P287" s="250"/>
      <c r="Q287" s="250"/>
      <c r="R287" s="250"/>
      <c r="S287" s="250"/>
      <c r="T287" s="251"/>
      <c r="U287" s="12"/>
      <c r="V287" s="12"/>
      <c r="W287" s="12"/>
      <c r="X287" s="12"/>
      <c r="Y287" s="12"/>
      <c r="Z287" s="12"/>
      <c r="AA287" s="12"/>
      <c r="AB287" s="12"/>
      <c r="AC287" s="12"/>
      <c r="AD287" s="12"/>
      <c r="AE287" s="12"/>
      <c r="AT287" s="252" t="s">
        <v>276</v>
      </c>
      <c r="AU287" s="252" t="s">
        <v>84</v>
      </c>
      <c r="AV287" s="12" t="s">
        <v>86</v>
      </c>
      <c r="AW287" s="12" t="s">
        <v>32</v>
      </c>
      <c r="AX287" s="12" t="s">
        <v>76</v>
      </c>
      <c r="AY287" s="252" t="s">
        <v>251</v>
      </c>
    </row>
    <row r="288" s="12" customFormat="1">
      <c r="A288" s="12"/>
      <c r="B288" s="242"/>
      <c r="C288" s="243"/>
      <c r="D288" s="234" t="s">
        <v>276</v>
      </c>
      <c r="E288" s="244" t="s">
        <v>4882</v>
      </c>
      <c r="F288" s="245" t="s">
        <v>4883</v>
      </c>
      <c r="G288" s="243"/>
      <c r="H288" s="246">
        <v>712.35000000000002</v>
      </c>
      <c r="I288" s="247"/>
      <c r="J288" s="243"/>
      <c r="K288" s="243"/>
      <c r="L288" s="248"/>
      <c r="M288" s="249"/>
      <c r="N288" s="250"/>
      <c r="O288" s="250"/>
      <c r="P288" s="250"/>
      <c r="Q288" s="250"/>
      <c r="R288" s="250"/>
      <c r="S288" s="250"/>
      <c r="T288" s="251"/>
      <c r="U288" s="12"/>
      <c r="V288" s="12"/>
      <c r="W288" s="12"/>
      <c r="X288" s="12"/>
      <c r="Y288" s="12"/>
      <c r="Z288" s="12"/>
      <c r="AA288" s="12"/>
      <c r="AB288" s="12"/>
      <c r="AC288" s="12"/>
      <c r="AD288" s="12"/>
      <c r="AE288" s="12"/>
      <c r="AT288" s="252" t="s">
        <v>276</v>
      </c>
      <c r="AU288" s="252" t="s">
        <v>84</v>
      </c>
      <c r="AV288" s="12" t="s">
        <v>86</v>
      </c>
      <c r="AW288" s="12" t="s">
        <v>32</v>
      </c>
      <c r="AX288" s="12" t="s">
        <v>84</v>
      </c>
      <c r="AY288" s="252" t="s">
        <v>251</v>
      </c>
    </row>
    <row r="289" s="11" customFormat="1" ht="25.92" customHeight="1">
      <c r="A289" s="11"/>
      <c r="B289" s="206"/>
      <c r="C289" s="207"/>
      <c r="D289" s="208" t="s">
        <v>75</v>
      </c>
      <c r="E289" s="209" t="s">
        <v>299</v>
      </c>
      <c r="F289" s="209" t="s">
        <v>1855</v>
      </c>
      <c r="G289" s="207"/>
      <c r="H289" s="207"/>
      <c r="I289" s="210"/>
      <c r="J289" s="211">
        <f>BK289</f>
        <v>0</v>
      </c>
      <c r="K289" s="207"/>
      <c r="L289" s="212"/>
      <c r="M289" s="213"/>
      <c r="N289" s="214"/>
      <c r="O289" s="214"/>
      <c r="P289" s="215">
        <f>SUM(P290:P352)</f>
        <v>0</v>
      </c>
      <c r="Q289" s="214"/>
      <c r="R289" s="215">
        <f>SUM(R290:R352)</f>
        <v>87.269973350000001</v>
      </c>
      <c r="S289" s="214"/>
      <c r="T289" s="216">
        <f>SUM(T290:T352)</f>
        <v>0</v>
      </c>
      <c r="U289" s="11"/>
      <c r="V289" s="11"/>
      <c r="W289" s="11"/>
      <c r="X289" s="11"/>
      <c r="Y289" s="11"/>
      <c r="Z289" s="11"/>
      <c r="AA289" s="11"/>
      <c r="AB289" s="11"/>
      <c r="AC289" s="11"/>
      <c r="AD289" s="11"/>
      <c r="AE289" s="11"/>
      <c r="AR289" s="217" t="s">
        <v>84</v>
      </c>
      <c r="AT289" s="218" t="s">
        <v>75</v>
      </c>
      <c r="AU289" s="218" t="s">
        <v>76</v>
      </c>
      <c r="AY289" s="217" t="s">
        <v>251</v>
      </c>
      <c r="BK289" s="219">
        <f>SUM(BK290:BK352)</f>
        <v>0</v>
      </c>
    </row>
    <row r="290" s="2" customFormat="1" ht="24.15" customHeight="1">
      <c r="A290" s="38"/>
      <c r="B290" s="39"/>
      <c r="C290" s="220" t="s">
        <v>7</v>
      </c>
      <c r="D290" s="220" t="s">
        <v>255</v>
      </c>
      <c r="E290" s="221" t="s">
        <v>4172</v>
      </c>
      <c r="F290" s="222" t="s">
        <v>4173</v>
      </c>
      <c r="G290" s="223" t="s">
        <v>1133</v>
      </c>
      <c r="H290" s="224">
        <v>165</v>
      </c>
      <c r="I290" s="225"/>
      <c r="J290" s="226">
        <f>ROUND(I290*H290,2)</f>
        <v>0</v>
      </c>
      <c r="K290" s="227"/>
      <c r="L290" s="44"/>
      <c r="M290" s="228" t="s">
        <v>1</v>
      </c>
      <c r="N290" s="229" t="s">
        <v>41</v>
      </c>
      <c r="O290" s="91"/>
      <c r="P290" s="230">
        <f>O290*H290</f>
        <v>0</v>
      </c>
      <c r="Q290" s="230">
        <v>2.0000000000000002E-05</v>
      </c>
      <c r="R290" s="230">
        <f>Q290*H290</f>
        <v>0.0033000000000000004</v>
      </c>
      <c r="S290" s="230">
        <v>0</v>
      </c>
      <c r="T290" s="231">
        <f>S290*H290</f>
        <v>0</v>
      </c>
      <c r="U290" s="38"/>
      <c r="V290" s="38"/>
      <c r="W290" s="38"/>
      <c r="X290" s="38"/>
      <c r="Y290" s="38"/>
      <c r="Z290" s="38"/>
      <c r="AA290" s="38"/>
      <c r="AB290" s="38"/>
      <c r="AC290" s="38"/>
      <c r="AD290" s="38"/>
      <c r="AE290" s="38"/>
      <c r="AR290" s="232" t="s">
        <v>254</v>
      </c>
      <c r="AT290" s="232" t="s">
        <v>255</v>
      </c>
      <c r="AU290" s="232" t="s">
        <v>84</v>
      </c>
      <c r="AY290" s="17" t="s">
        <v>251</v>
      </c>
      <c r="BE290" s="233">
        <f>IF(N290="základní",J290,0)</f>
        <v>0</v>
      </c>
      <c r="BF290" s="233">
        <f>IF(N290="snížená",J290,0)</f>
        <v>0</v>
      </c>
      <c r="BG290" s="233">
        <f>IF(N290="zákl. přenesená",J290,0)</f>
        <v>0</v>
      </c>
      <c r="BH290" s="233">
        <f>IF(N290="sníž. přenesená",J290,0)</f>
        <v>0</v>
      </c>
      <c r="BI290" s="233">
        <f>IF(N290="nulová",J290,0)</f>
        <v>0</v>
      </c>
      <c r="BJ290" s="17" t="s">
        <v>84</v>
      </c>
      <c r="BK290" s="233">
        <f>ROUND(I290*H290,2)</f>
        <v>0</v>
      </c>
      <c r="BL290" s="17" t="s">
        <v>254</v>
      </c>
      <c r="BM290" s="232" t="s">
        <v>4884</v>
      </c>
    </row>
    <row r="291" s="2" customFormat="1">
      <c r="A291" s="38"/>
      <c r="B291" s="39"/>
      <c r="C291" s="40"/>
      <c r="D291" s="234" t="s">
        <v>260</v>
      </c>
      <c r="E291" s="40"/>
      <c r="F291" s="235" t="s">
        <v>4175</v>
      </c>
      <c r="G291" s="40"/>
      <c r="H291" s="40"/>
      <c r="I291" s="236"/>
      <c r="J291" s="40"/>
      <c r="K291" s="40"/>
      <c r="L291" s="44"/>
      <c r="M291" s="237"/>
      <c r="N291" s="238"/>
      <c r="O291" s="91"/>
      <c r="P291" s="91"/>
      <c r="Q291" s="91"/>
      <c r="R291" s="91"/>
      <c r="S291" s="91"/>
      <c r="T291" s="92"/>
      <c r="U291" s="38"/>
      <c r="V291" s="38"/>
      <c r="W291" s="38"/>
      <c r="X291" s="38"/>
      <c r="Y291" s="38"/>
      <c r="Z291" s="38"/>
      <c r="AA291" s="38"/>
      <c r="AB291" s="38"/>
      <c r="AC291" s="38"/>
      <c r="AD291" s="38"/>
      <c r="AE291" s="38"/>
      <c r="AT291" s="17" t="s">
        <v>260</v>
      </c>
      <c r="AU291" s="17" t="s">
        <v>84</v>
      </c>
    </row>
    <row r="292" s="2" customFormat="1">
      <c r="A292" s="38"/>
      <c r="B292" s="39"/>
      <c r="C292" s="40"/>
      <c r="D292" s="240" t="s">
        <v>274</v>
      </c>
      <c r="E292" s="40"/>
      <c r="F292" s="241" t="s">
        <v>4176</v>
      </c>
      <c r="G292" s="40"/>
      <c r="H292" s="40"/>
      <c r="I292" s="236"/>
      <c r="J292" s="40"/>
      <c r="K292" s="40"/>
      <c r="L292" s="44"/>
      <c r="M292" s="237"/>
      <c r="N292" s="238"/>
      <c r="O292" s="91"/>
      <c r="P292" s="91"/>
      <c r="Q292" s="91"/>
      <c r="R292" s="91"/>
      <c r="S292" s="91"/>
      <c r="T292" s="92"/>
      <c r="U292" s="38"/>
      <c r="V292" s="38"/>
      <c r="W292" s="38"/>
      <c r="X292" s="38"/>
      <c r="Y292" s="38"/>
      <c r="Z292" s="38"/>
      <c r="AA292" s="38"/>
      <c r="AB292" s="38"/>
      <c r="AC292" s="38"/>
      <c r="AD292" s="38"/>
      <c r="AE292" s="38"/>
      <c r="AT292" s="17" t="s">
        <v>274</v>
      </c>
      <c r="AU292" s="17" t="s">
        <v>84</v>
      </c>
    </row>
    <row r="293" s="12" customFormat="1">
      <c r="A293" s="12"/>
      <c r="B293" s="242"/>
      <c r="C293" s="243"/>
      <c r="D293" s="234" t="s">
        <v>276</v>
      </c>
      <c r="E293" s="244" t="s">
        <v>3995</v>
      </c>
      <c r="F293" s="245" t="s">
        <v>4885</v>
      </c>
      <c r="G293" s="243"/>
      <c r="H293" s="246">
        <v>165</v>
      </c>
      <c r="I293" s="247"/>
      <c r="J293" s="243"/>
      <c r="K293" s="243"/>
      <c r="L293" s="248"/>
      <c r="M293" s="249"/>
      <c r="N293" s="250"/>
      <c r="O293" s="250"/>
      <c r="P293" s="250"/>
      <c r="Q293" s="250"/>
      <c r="R293" s="250"/>
      <c r="S293" s="250"/>
      <c r="T293" s="251"/>
      <c r="U293" s="12"/>
      <c r="V293" s="12"/>
      <c r="W293" s="12"/>
      <c r="X293" s="12"/>
      <c r="Y293" s="12"/>
      <c r="Z293" s="12"/>
      <c r="AA293" s="12"/>
      <c r="AB293" s="12"/>
      <c r="AC293" s="12"/>
      <c r="AD293" s="12"/>
      <c r="AE293" s="12"/>
      <c r="AT293" s="252" t="s">
        <v>276</v>
      </c>
      <c r="AU293" s="252" t="s">
        <v>84</v>
      </c>
      <c r="AV293" s="12" t="s">
        <v>86</v>
      </c>
      <c r="AW293" s="12" t="s">
        <v>32</v>
      </c>
      <c r="AX293" s="12" t="s">
        <v>84</v>
      </c>
      <c r="AY293" s="252" t="s">
        <v>251</v>
      </c>
    </row>
    <row r="294" s="2" customFormat="1" ht="24.15" customHeight="1">
      <c r="A294" s="38"/>
      <c r="B294" s="39"/>
      <c r="C294" s="292" t="s">
        <v>387</v>
      </c>
      <c r="D294" s="292" t="s">
        <v>1133</v>
      </c>
      <c r="E294" s="293" t="s">
        <v>4181</v>
      </c>
      <c r="F294" s="294" t="s">
        <v>4182</v>
      </c>
      <c r="G294" s="295" t="s">
        <v>1133</v>
      </c>
      <c r="H294" s="296">
        <v>165</v>
      </c>
      <c r="I294" s="297"/>
      <c r="J294" s="298">
        <f>ROUND(I294*H294,2)</f>
        <v>0</v>
      </c>
      <c r="K294" s="299"/>
      <c r="L294" s="300"/>
      <c r="M294" s="301" t="s">
        <v>1</v>
      </c>
      <c r="N294" s="302" t="s">
        <v>41</v>
      </c>
      <c r="O294" s="91"/>
      <c r="P294" s="230">
        <f>O294*H294</f>
        <v>0</v>
      </c>
      <c r="Q294" s="230">
        <v>0.0080199999999999994</v>
      </c>
      <c r="R294" s="230">
        <f>Q294*H294</f>
        <v>1.3232999999999999</v>
      </c>
      <c r="S294" s="230">
        <v>0</v>
      </c>
      <c r="T294" s="231">
        <f>S294*H294</f>
        <v>0</v>
      </c>
      <c r="U294" s="38"/>
      <c r="V294" s="38"/>
      <c r="W294" s="38"/>
      <c r="X294" s="38"/>
      <c r="Y294" s="38"/>
      <c r="Z294" s="38"/>
      <c r="AA294" s="38"/>
      <c r="AB294" s="38"/>
      <c r="AC294" s="38"/>
      <c r="AD294" s="38"/>
      <c r="AE294" s="38"/>
      <c r="AR294" s="232" t="s">
        <v>299</v>
      </c>
      <c r="AT294" s="232" t="s">
        <v>1133</v>
      </c>
      <c r="AU294" s="232" t="s">
        <v>84</v>
      </c>
      <c r="AY294" s="17" t="s">
        <v>251</v>
      </c>
      <c r="BE294" s="233">
        <f>IF(N294="základní",J294,0)</f>
        <v>0</v>
      </c>
      <c r="BF294" s="233">
        <f>IF(N294="snížená",J294,0)</f>
        <v>0</v>
      </c>
      <c r="BG294" s="233">
        <f>IF(N294="zákl. přenesená",J294,0)</f>
        <v>0</v>
      </c>
      <c r="BH294" s="233">
        <f>IF(N294="sníž. přenesená",J294,0)</f>
        <v>0</v>
      </c>
      <c r="BI294" s="233">
        <f>IF(N294="nulová",J294,0)</f>
        <v>0</v>
      </c>
      <c r="BJ294" s="17" t="s">
        <v>84</v>
      </c>
      <c r="BK294" s="233">
        <f>ROUND(I294*H294,2)</f>
        <v>0</v>
      </c>
      <c r="BL294" s="17" t="s">
        <v>254</v>
      </c>
      <c r="BM294" s="232" t="s">
        <v>4886</v>
      </c>
    </row>
    <row r="295" s="2" customFormat="1">
      <c r="A295" s="38"/>
      <c r="B295" s="39"/>
      <c r="C295" s="40"/>
      <c r="D295" s="234" t="s">
        <v>260</v>
      </c>
      <c r="E295" s="40"/>
      <c r="F295" s="235" t="s">
        <v>4182</v>
      </c>
      <c r="G295" s="40"/>
      <c r="H295" s="40"/>
      <c r="I295" s="236"/>
      <c r="J295" s="40"/>
      <c r="K295" s="40"/>
      <c r="L295" s="44"/>
      <c r="M295" s="237"/>
      <c r="N295" s="238"/>
      <c r="O295" s="91"/>
      <c r="P295" s="91"/>
      <c r="Q295" s="91"/>
      <c r="R295" s="91"/>
      <c r="S295" s="91"/>
      <c r="T295" s="92"/>
      <c r="U295" s="38"/>
      <c r="V295" s="38"/>
      <c r="W295" s="38"/>
      <c r="X295" s="38"/>
      <c r="Y295" s="38"/>
      <c r="Z295" s="38"/>
      <c r="AA295" s="38"/>
      <c r="AB295" s="38"/>
      <c r="AC295" s="38"/>
      <c r="AD295" s="38"/>
      <c r="AE295" s="38"/>
      <c r="AT295" s="17" t="s">
        <v>260</v>
      </c>
      <c r="AU295" s="17" t="s">
        <v>84</v>
      </c>
    </row>
    <row r="296" s="12" customFormat="1">
      <c r="A296" s="12"/>
      <c r="B296" s="242"/>
      <c r="C296" s="243"/>
      <c r="D296" s="234" t="s">
        <v>276</v>
      </c>
      <c r="E296" s="244" t="s">
        <v>3720</v>
      </c>
      <c r="F296" s="245" t="s">
        <v>4885</v>
      </c>
      <c r="G296" s="243"/>
      <c r="H296" s="246">
        <v>165</v>
      </c>
      <c r="I296" s="247"/>
      <c r="J296" s="243"/>
      <c r="K296" s="243"/>
      <c r="L296" s="248"/>
      <c r="M296" s="249"/>
      <c r="N296" s="250"/>
      <c r="O296" s="250"/>
      <c r="P296" s="250"/>
      <c r="Q296" s="250"/>
      <c r="R296" s="250"/>
      <c r="S296" s="250"/>
      <c r="T296" s="251"/>
      <c r="U296" s="12"/>
      <c r="V296" s="12"/>
      <c r="W296" s="12"/>
      <c r="X296" s="12"/>
      <c r="Y296" s="12"/>
      <c r="Z296" s="12"/>
      <c r="AA296" s="12"/>
      <c r="AB296" s="12"/>
      <c r="AC296" s="12"/>
      <c r="AD296" s="12"/>
      <c r="AE296" s="12"/>
      <c r="AT296" s="252" t="s">
        <v>276</v>
      </c>
      <c r="AU296" s="252" t="s">
        <v>84</v>
      </c>
      <c r="AV296" s="12" t="s">
        <v>86</v>
      </c>
      <c r="AW296" s="12" t="s">
        <v>32</v>
      </c>
      <c r="AX296" s="12" t="s">
        <v>84</v>
      </c>
      <c r="AY296" s="252" t="s">
        <v>251</v>
      </c>
    </row>
    <row r="297" s="2" customFormat="1" ht="24.15" customHeight="1">
      <c r="A297" s="38"/>
      <c r="B297" s="39"/>
      <c r="C297" s="220" t="s">
        <v>392</v>
      </c>
      <c r="D297" s="220" t="s">
        <v>255</v>
      </c>
      <c r="E297" s="221" t="s">
        <v>4186</v>
      </c>
      <c r="F297" s="222" t="s">
        <v>4187</v>
      </c>
      <c r="G297" s="223" t="s">
        <v>1133</v>
      </c>
      <c r="H297" s="224">
        <v>393</v>
      </c>
      <c r="I297" s="225"/>
      <c r="J297" s="226">
        <f>ROUND(I297*H297,2)</f>
        <v>0</v>
      </c>
      <c r="K297" s="227"/>
      <c r="L297" s="44"/>
      <c r="M297" s="228" t="s">
        <v>1</v>
      </c>
      <c r="N297" s="229" t="s">
        <v>41</v>
      </c>
      <c r="O297" s="91"/>
      <c r="P297" s="230">
        <f>O297*H297</f>
        <v>0</v>
      </c>
      <c r="Q297" s="230">
        <v>2.0000000000000002E-05</v>
      </c>
      <c r="R297" s="230">
        <f>Q297*H297</f>
        <v>0.0078600000000000007</v>
      </c>
      <c r="S297" s="230">
        <v>0</v>
      </c>
      <c r="T297" s="231">
        <f>S297*H297</f>
        <v>0</v>
      </c>
      <c r="U297" s="38"/>
      <c r="V297" s="38"/>
      <c r="W297" s="38"/>
      <c r="X297" s="38"/>
      <c r="Y297" s="38"/>
      <c r="Z297" s="38"/>
      <c r="AA297" s="38"/>
      <c r="AB297" s="38"/>
      <c r="AC297" s="38"/>
      <c r="AD297" s="38"/>
      <c r="AE297" s="38"/>
      <c r="AR297" s="232" t="s">
        <v>254</v>
      </c>
      <c r="AT297" s="232" t="s">
        <v>255</v>
      </c>
      <c r="AU297" s="232" t="s">
        <v>84</v>
      </c>
      <c r="AY297" s="17" t="s">
        <v>251</v>
      </c>
      <c r="BE297" s="233">
        <f>IF(N297="základní",J297,0)</f>
        <v>0</v>
      </c>
      <c r="BF297" s="233">
        <f>IF(N297="snížená",J297,0)</f>
        <v>0</v>
      </c>
      <c r="BG297" s="233">
        <f>IF(N297="zákl. přenesená",J297,0)</f>
        <v>0</v>
      </c>
      <c r="BH297" s="233">
        <f>IF(N297="sníž. přenesená",J297,0)</f>
        <v>0</v>
      </c>
      <c r="BI297" s="233">
        <f>IF(N297="nulová",J297,0)</f>
        <v>0</v>
      </c>
      <c r="BJ297" s="17" t="s">
        <v>84</v>
      </c>
      <c r="BK297" s="233">
        <f>ROUND(I297*H297,2)</f>
        <v>0</v>
      </c>
      <c r="BL297" s="17" t="s">
        <v>254</v>
      </c>
      <c r="BM297" s="232" t="s">
        <v>4887</v>
      </c>
    </row>
    <row r="298" s="2" customFormat="1">
      <c r="A298" s="38"/>
      <c r="B298" s="39"/>
      <c r="C298" s="40"/>
      <c r="D298" s="234" t="s">
        <v>260</v>
      </c>
      <c r="E298" s="40"/>
      <c r="F298" s="235" t="s">
        <v>4189</v>
      </c>
      <c r="G298" s="40"/>
      <c r="H298" s="40"/>
      <c r="I298" s="236"/>
      <c r="J298" s="40"/>
      <c r="K298" s="40"/>
      <c r="L298" s="44"/>
      <c r="M298" s="237"/>
      <c r="N298" s="238"/>
      <c r="O298" s="91"/>
      <c r="P298" s="91"/>
      <c r="Q298" s="91"/>
      <c r="R298" s="91"/>
      <c r="S298" s="91"/>
      <c r="T298" s="92"/>
      <c r="U298" s="38"/>
      <c r="V298" s="38"/>
      <c r="W298" s="38"/>
      <c r="X298" s="38"/>
      <c r="Y298" s="38"/>
      <c r="Z298" s="38"/>
      <c r="AA298" s="38"/>
      <c r="AB298" s="38"/>
      <c r="AC298" s="38"/>
      <c r="AD298" s="38"/>
      <c r="AE298" s="38"/>
      <c r="AT298" s="17" t="s">
        <v>260</v>
      </c>
      <c r="AU298" s="17" t="s">
        <v>84</v>
      </c>
    </row>
    <row r="299" s="2" customFormat="1">
      <c r="A299" s="38"/>
      <c r="B299" s="39"/>
      <c r="C299" s="40"/>
      <c r="D299" s="240" t="s">
        <v>274</v>
      </c>
      <c r="E299" s="40"/>
      <c r="F299" s="241" t="s">
        <v>4190</v>
      </c>
      <c r="G299" s="40"/>
      <c r="H299" s="40"/>
      <c r="I299" s="236"/>
      <c r="J299" s="40"/>
      <c r="K299" s="40"/>
      <c r="L299" s="44"/>
      <c r="M299" s="237"/>
      <c r="N299" s="238"/>
      <c r="O299" s="91"/>
      <c r="P299" s="91"/>
      <c r="Q299" s="91"/>
      <c r="R299" s="91"/>
      <c r="S299" s="91"/>
      <c r="T299" s="92"/>
      <c r="U299" s="38"/>
      <c r="V299" s="38"/>
      <c r="W299" s="38"/>
      <c r="X299" s="38"/>
      <c r="Y299" s="38"/>
      <c r="Z299" s="38"/>
      <c r="AA299" s="38"/>
      <c r="AB299" s="38"/>
      <c r="AC299" s="38"/>
      <c r="AD299" s="38"/>
      <c r="AE299" s="38"/>
      <c r="AT299" s="17" t="s">
        <v>274</v>
      </c>
      <c r="AU299" s="17" t="s">
        <v>84</v>
      </c>
    </row>
    <row r="300" s="12" customFormat="1">
      <c r="A300" s="12"/>
      <c r="B300" s="242"/>
      <c r="C300" s="243"/>
      <c r="D300" s="234" t="s">
        <v>276</v>
      </c>
      <c r="E300" s="244" t="s">
        <v>4015</v>
      </c>
      <c r="F300" s="245" t="s">
        <v>4764</v>
      </c>
      <c r="G300" s="243"/>
      <c r="H300" s="246">
        <v>393</v>
      </c>
      <c r="I300" s="247"/>
      <c r="J300" s="243"/>
      <c r="K300" s="243"/>
      <c r="L300" s="248"/>
      <c r="M300" s="249"/>
      <c r="N300" s="250"/>
      <c r="O300" s="250"/>
      <c r="P300" s="250"/>
      <c r="Q300" s="250"/>
      <c r="R300" s="250"/>
      <c r="S300" s="250"/>
      <c r="T300" s="251"/>
      <c r="U300" s="12"/>
      <c r="V300" s="12"/>
      <c r="W300" s="12"/>
      <c r="X300" s="12"/>
      <c r="Y300" s="12"/>
      <c r="Z300" s="12"/>
      <c r="AA300" s="12"/>
      <c r="AB300" s="12"/>
      <c r="AC300" s="12"/>
      <c r="AD300" s="12"/>
      <c r="AE300" s="12"/>
      <c r="AT300" s="252" t="s">
        <v>276</v>
      </c>
      <c r="AU300" s="252" t="s">
        <v>84</v>
      </c>
      <c r="AV300" s="12" t="s">
        <v>86</v>
      </c>
      <c r="AW300" s="12" t="s">
        <v>32</v>
      </c>
      <c r="AX300" s="12" t="s">
        <v>84</v>
      </c>
      <c r="AY300" s="252" t="s">
        <v>251</v>
      </c>
    </row>
    <row r="301" s="2" customFormat="1" ht="24.15" customHeight="1">
      <c r="A301" s="38"/>
      <c r="B301" s="39"/>
      <c r="C301" s="292" t="s">
        <v>397</v>
      </c>
      <c r="D301" s="292" t="s">
        <v>1133</v>
      </c>
      <c r="E301" s="293" t="s">
        <v>4195</v>
      </c>
      <c r="F301" s="294" t="s">
        <v>4196</v>
      </c>
      <c r="G301" s="295" t="s">
        <v>1133</v>
      </c>
      <c r="H301" s="296">
        <v>398.89499999999998</v>
      </c>
      <c r="I301" s="297"/>
      <c r="J301" s="298">
        <f>ROUND(I301*H301,2)</f>
        <v>0</v>
      </c>
      <c r="K301" s="299"/>
      <c r="L301" s="300"/>
      <c r="M301" s="301" t="s">
        <v>1</v>
      </c>
      <c r="N301" s="302" t="s">
        <v>41</v>
      </c>
      <c r="O301" s="91"/>
      <c r="P301" s="230">
        <f>O301*H301</f>
        <v>0</v>
      </c>
      <c r="Q301" s="230">
        <v>0.01273</v>
      </c>
      <c r="R301" s="230">
        <f>Q301*H301</f>
        <v>5.0779333499999995</v>
      </c>
      <c r="S301" s="230">
        <v>0</v>
      </c>
      <c r="T301" s="231">
        <f>S301*H301</f>
        <v>0</v>
      </c>
      <c r="U301" s="38"/>
      <c r="V301" s="38"/>
      <c r="W301" s="38"/>
      <c r="X301" s="38"/>
      <c r="Y301" s="38"/>
      <c r="Z301" s="38"/>
      <c r="AA301" s="38"/>
      <c r="AB301" s="38"/>
      <c r="AC301" s="38"/>
      <c r="AD301" s="38"/>
      <c r="AE301" s="38"/>
      <c r="AR301" s="232" t="s">
        <v>299</v>
      </c>
      <c r="AT301" s="232" t="s">
        <v>1133</v>
      </c>
      <c r="AU301" s="232" t="s">
        <v>84</v>
      </c>
      <c r="AY301" s="17" t="s">
        <v>251</v>
      </c>
      <c r="BE301" s="233">
        <f>IF(N301="základní",J301,0)</f>
        <v>0</v>
      </c>
      <c r="BF301" s="233">
        <f>IF(N301="snížená",J301,0)</f>
        <v>0</v>
      </c>
      <c r="BG301" s="233">
        <f>IF(N301="zákl. přenesená",J301,0)</f>
        <v>0</v>
      </c>
      <c r="BH301" s="233">
        <f>IF(N301="sníž. přenesená",J301,0)</f>
        <v>0</v>
      </c>
      <c r="BI301" s="233">
        <f>IF(N301="nulová",J301,0)</f>
        <v>0</v>
      </c>
      <c r="BJ301" s="17" t="s">
        <v>84</v>
      </c>
      <c r="BK301" s="233">
        <f>ROUND(I301*H301,2)</f>
        <v>0</v>
      </c>
      <c r="BL301" s="17" t="s">
        <v>254</v>
      </c>
      <c r="BM301" s="232" t="s">
        <v>4888</v>
      </c>
    </row>
    <row r="302" s="2" customFormat="1">
      <c r="A302" s="38"/>
      <c r="B302" s="39"/>
      <c r="C302" s="40"/>
      <c r="D302" s="234" t="s">
        <v>260</v>
      </c>
      <c r="E302" s="40"/>
      <c r="F302" s="235" t="s">
        <v>4196</v>
      </c>
      <c r="G302" s="40"/>
      <c r="H302" s="40"/>
      <c r="I302" s="236"/>
      <c r="J302" s="40"/>
      <c r="K302" s="40"/>
      <c r="L302" s="44"/>
      <c r="M302" s="237"/>
      <c r="N302" s="238"/>
      <c r="O302" s="91"/>
      <c r="P302" s="91"/>
      <c r="Q302" s="91"/>
      <c r="R302" s="91"/>
      <c r="S302" s="91"/>
      <c r="T302" s="92"/>
      <c r="U302" s="38"/>
      <c r="V302" s="38"/>
      <c r="W302" s="38"/>
      <c r="X302" s="38"/>
      <c r="Y302" s="38"/>
      <c r="Z302" s="38"/>
      <c r="AA302" s="38"/>
      <c r="AB302" s="38"/>
      <c r="AC302" s="38"/>
      <c r="AD302" s="38"/>
      <c r="AE302" s="38"/>
      <c r="AT302" s="17" t="s">
        <v>260</v>
      </c>
      <c r="AU302" s="17" t="s">
        <v>84</v>
      </c>
    </row>
    <row r="303" s="12" customFormat="1">
      <c r="A303" s="12"/>
      <c r="B303" s="242"/>
      <c r="C303" s="243"/>
      <c r="D303" s="234" t="s">
        <v>276</v>
      </c>
      <c r="E303" s="244" t="s">
        <v>4510</v>
      </c>
      <c r="F303" s="245" t="s">
        <v>4764</v>
      </c>
      <c r="G303" s="243"/>
      <c r="H303" s="246">
        <v>393</v>
      </c>
      <c r="I303" s="247"/>
      <c r="J303" s="243"/>
      <c r="K303" s="243"/>
      <c r="L303" s="248"/>
      <c r="M303" s="249"/>
      <c r="N303" s="250"/>
      <c r="O303" s="250"/>
      <c r="P303" s="250"/>
      <c r="Q303" s="250"/>
      <c r="R303" s="250"/>
      <c r="S303" s="250"/>
      <c r="T303" s="251"/>
      <c r="U303" s="12"/>
      <c r="V303" s="12"/>
      <c r="W303" s="12"/>
      <c r="X303" s="12"/>
      <c r="Y303" s="12"/>
      <c r="Z303" s="12"/>
      <c r="AA303" s="12"/>
      <c r="AB303" s="12"/>
      <c r="AC303" s="12"/>
      <c r="AD303" s="12"/>
      <c r="AE303" s="12"/>
      <c r="AT303" s="252" t="s">
        <v>276</v>
      </c>
      <c r="AU303" s="252" t="s">
        <v>84</v>
      </c>
      <c r="AV303" s="12" t="s">
        <v>86</v>
      </c>
      <c r="AW303" s="12" t="s">
        <v>32</v>
      </c>
      <c r="AX303" s="12" t="s">
        <v>76</v>
      </c>
      <c r="AY303" s="252" t="s">
        <v>251</v>
      </c>
    </row>
    <row r="304" s="12" customFormat="1">
      <c r="A304" s="12"/>
      <c r="B304" s="242"/>
      <c r="C304" s="243"/>
      <c r="D304" s="234" t="s">
        <v>276</v>
      </c>
      <c r="E304" s="244" t="s">
        <v>4423</v>
      </c>
      <c r="F304" s="245" t="s">
        <v>4889</v>
      </c>
      <c r="G304" s="243"/>
      <c r="H304" s="246">
        <v>398.89499999999998</v>
      </c>
      <c r="I304" s="247"/>
      <c r="J304" s="243"/>
      <c r="K304" s="243"/>
      <c r="L304" s="248"/>
      <c r="M304" s="249"/>
      <c r="N304" s="250"/>
      <c r="O304" s="250"/>
      <c r="P304" s="250"/>
      <c r="Q304" s="250"/>
      <c r="R304" s="250"/>
      <c r="S304" s="250"/>
      <c r="T304" s="251"/>
      <c r="U304" s="12"/>
      <c r="V304" s="12"/>
      <c r="W304" s="12"/>
      <c r="X304" s="12"/>
      <c r="Y304" s="12"/>
      <c r="Z304" s="12"/>
      <c r="AA304" s="12"/>
      <c r="AB304" s="12"/>
      <c r="AC304" s="12"/>
      <c r="AD304" s="12"/>
      <c r="AE304" s="12"/>
      <c r="AT304" s="252" t="s">
        <v>276</v>
      </c>
      <c r="AU304" s="252" t="s">
        <v>84</v>
      </c>
      <c r="AV304" s="12" t="s">
        <v>86</v>
      </c>
      <c r="AW304" s="12" t="s">
        <v>32</v>
      </c>
      <c r="AX304" s="12" t="s">
        <v>84</v>
      </c>
      <c r="AY304" s="252" t="s">
        <v>251</v>
      </c>
    </row>
    <row r="305" s="2" customFormat="1" ht="24.15" customHeight="1">
      <c r="A305" s="38"/>
      <c r="B305" s="39"/>
      <c r="C305" s="220" t="s">
        <v>952</v>
      </c>
      <c r="D305" s="220" t="s">
        <v>255</v>
      </c>
      <c r="E305" s="221" t="s">
        <v>4712</v>
      </c>
      <c r="F305" s="222" t="s">
        <v>4713</v>
      </c>
      <c r="G305" s="223" t="s">
        <v>1622</v>
      </c>
      <c r="H305" s="224">
        <v>3</v>
      </c>
      <c r="I305" s="225"/>
      <c r="J305" s="226">
        <f>ROUND(I305*H305,2)</f>
        <v>0</v>
      </c>
      <c r="K305" s="227"/>
      <c r="L305" s="44"/>
      <c r="M305" s="228" t="s">
        <v>1</v>
      </c>
      <c r="N305" s="229" t="s">
        <v>41</v>
      </c>
      <c r="O305" s="91"/>
      <c r="P305" s="230">
        <f>O305*H305</f>
        <v>0</v>
      </c>
      <c r="Q305" s="230">
        <v>0.45937</v>
      </c>
      <c r="R305" s="230">
        <f>Q305*H305</f>
        <v>1.37811</v>
      </c>
      <c r="S305" s="230">
        <v>0</v>
      </c>
      <c r="T305" s="231">
        <f>S305*H305</f>
        <v>0</v>
      </c>
      <c r="U305" s="38"/>
      <c r="V305" s="38"/>
      <c r="W305" s="38"/>
      <c r="X305" s="38"/>
      <c r="Y305" s="38"/>
      <c r="Z305" s="38"/>
      <c r="AA305" s="38"/>
      <c r="AB305" s="38"/>
      <c r="AC305" s="38"/>
      <c r="AD305" s="38"/>
      <c r="AE305" s="38"/>
      <c r="AR305" s="232" t="s">
        <v>254</v>
      </c>
      <c r="AT305" s="232" t="s">
        <v>255</v>
      </c>
      <c r="AU305" s="232" t="s">
        <v>84</v>
      </c>
      <c r="AY305" s="17" t="s">
        <v>251</v>
      </c>
      <c r="BE305" s="233">
        <f>IF(N305="základní",J305,0)</f>
        <v>0</v>
      </c>
      <c r="BF305" s="233">
        <f>IF(N305="snížená",J305,0)</f>
        <v>0</v>
      </c>
      <c r="BG305" s="233">
        <f>IF(N305="zákl. přenesená",J305,0)</f>
        <v>0</v>
      </c>
      <c r="BH305" s="233">
        <f>IF(N305="sníž. přenesená",J305,0)</f>
        <v>0</v>
      </c>
      <c r="BI305" s="233">
        <f>IF(N305="nulová",J305,0)</f>
        <v>0</v>
      </c>
      <c r="BJ305" s="17" t="s">
        <v>84</v>
      </c>
      <c r="BK305" s="233">
        <f>ROUND(I305*H305,2)</f>
        <v>0</v>
      </c>
      <c r="BL305" s="17" t="s">
        <v>254</v>
      </c>
      <c r="BM305" s="232" t="s">
        <v>4890</v>
      </c>
    </row>
    <row r="306" s="2" customFormat="1">
      <c r="A306" s="38"/>
      <c r="B306" s="39"/>
      <c r="C306" s="40"/>
      <c r="D306" s="234" t="s">
        <v>260</v>
      </c>
      <c r="E306" s="40"/>
      <c r="F306" s="235" t="s">
        <v>4715</v>
      </c>
      <c r="G306" s="40"/>
      <c r="H306" s="40"/>
      <c r="I306" s="236"/>
      <c r="J306" s="40"/>
      <c r="K306" s="40"/>
      <c r="L306" s="44"/>
      <c r="M306" s="237"/>
      <c r="N306" s="238"/>
      <c r="O306" s="91"/>
      <c r="P306" s="91"/>
      <c r="Q306" s="91"/>
      <c r="R306" s="91"/>
      <c r="S306" s="91"/>
      <c r="T306" s="92"/>
      <c r="U306" s="38"/>
      <c r="V306" s="38"/>
      <c r="W306" s="38"/>
      <c r="X306" s="38"/>
      <c r="Y306" s="38"/>
      <c r="Z306" s="38"/>
      <c r="AA306" s="38"/>
      <c r="AB306" s="38"/>
      <c r="AC306" s="38"/>
      <c r="AD306" s="38"/>
      <c r="AE306" s="38"/>
      <c r="AT306" s="17" t="s">
        <v>260</v>
      </c>
      <c r="AU306" s="17" t="s">
        <v>84</v>
      </c>
    </row>
    <row r="307" s="2" customFormat="1">
      <c r="A307" s="38"/>
      <c r="B307" s="39"/>
      <c r="C307" s="40"/>
      <c r="D307" s="240" t="s">
        <v>274</v>
      </c>
      <c r="E307" s="40"/>
      <c r="F307" s="241" t="s">
        <v>4716</v>
      </c>
      <c r="G307" s="40"/>
      <c r="H307" s="40"/>
      <c r="I307" s="236"/>
      <c r="J307" s="40"/>
      <c r="K307" s="40"/>
      <c r="L307" s="44"/>
      <c r="M307" s="237"/>
      <c r="N307" s="238"/>
      <c r="O307" s="91"/>
      <c r="P307" s="91"/>
      <c r="Q307" s="91"/>
      <c r="R307" s="91"/>
      <c r="S307" s="91"/>
      <c r="T307" s="92"/>
      <c r="U307" s="38"/>
      <c r="V307" s="38"/>
      <c r="W307" s="38"/>
      <c r="X307" s="38"/>
      <c r="Y307" s="38"/>
      <c r="Z307" s="38"/>
      <c r="AA307" s="38"/>
      <c r="AB307" s="38"/>
      <c r="AC307" s="38"/>
      <c r="AD307" s="38"/>
      <c r="AE307" s="38"/>
      <c r="AT307" s="17" t="s">
        <v>274</v>
      </c>
      <c r="AU307" s="17" t="s">
        <v>84</v>
      </c>
    </row>
    <row r="308" s="12" customFormat="1">
      <c r="A308" s="12"/>
      <c r="B308" s="242"/>
      <c r="C308" s="243"/>
      <c r="D308" s="234" t="s">
        <v>276</v>
      </c>
      <c r="E308" s="244" t="s">
        <v>4027</v>
      </c>
      <c r="F308" s="245" t="s">
        <v>269</v>
      </c>
      <c r="G308" s="243"/>
      <c r="H308" s="246">
        <v>3</v>
      </c>
      <c r="I308" s="247"/>
      <c r="J308" s="243"/>
      <c r="K308" s="243"/>
      <c r="L308" s="248"/>
      <c r="M308" s="249"/>
      <c r="N308" s="250"/>
      <c r="O308" s="250"/>
      <c r="P308" s="250"/>
      <c r="Q308" s="250"/>
      <c r="R308" s="250"/>
      <c r="S308" s="250"/>
      <c r="T308" s="251"/>
      <c r="U308" s="12"/>
      <c r="V308" s="12"/>
      <c r="W308" s="12"/>
      <c r="X308" s="12"/>
      <c r="Y308" s="12"/>
      <c r="Z308" s="12"/>
      <c r="AA308" s="12"/>
      <c r="AB308" s="12"/>
      <c r="AC308" s="12"/>
      <c r="AD308" s="12"/>
      <c r="AE308" s="12"/>
      <c r="AT308" s="252" t="s">
        <v>276</v>
      </c>
      <c r="AU308" s="252" t="s">
        <v>84</v>
      </c>
      <c r="AV308" s="12" t="s">
        <v>86</v>
      </c>
      <c r="AW308" s="12" t="s">
        <v>32</v>
      </c>
      <c r="AX308" s="12" t="s">
        <v>84</v>
      </c>
      <c r="AY308" s="252" t="s">
        <v>251</v>
      </c>
    </row>
    <row r="309" s="2" customFormat="1" ht="24.15" customHeight="1">
      <c r="A309" s="38"/>
      <c r="B309" s="39"/>
      <c r="C309" s="220" t="s">
        <v>962</v>
      </c>
      <c r="D309" s="220" t="s">
        <v>255</v>
      </c>
      <c r="E309" s="221" t="s">
        <v>4236</v>
      </c>
      <c r="F309" s="222" t="s">
        <v>4237</v>
      </c>
      <c r="G309" s="223" t="s">
        <v>1133</v>
      </c>
      <c r="H309" s="224">
        <v>558</v>
      </c>
      <c r="I309" s="225"/>
      <c r="J309" s="226">
        <f>ROUND(I309*H309,2)</f>
        <v>0</v>
      </c>
      <c r="K309" s="227"/>
      <c r="L309" s="44"/>
      <c r="M309" s="228" t="s">
        <v>1</v>
      </c>
      <c r="N309" s="229" t="s">
        <v>41</v>
      </c>
      <c r="O309" s="91"/>
      <c r="P309" s="230">
        <f>O309*H309</f>
        <v>0</v>
      </c>
      <c r="Q309" s="230">
        <v>0</v>
      </c>
      <c r="R309" s="230">
        <f>Q309*H309</f>
        <v>0</v>
      </c>
      <c r="S309" s="230">
        <v>0</v>
      </c>
      <c r="T309" s="231">
        <f>S309*H309</f>
        <v>0</v>
      </c>
      <c r="U309" s="38"/>
      <c r="V309" s="38"/>
      <c r="W309" s="38"/>
      <c r="X309" s="38"/>
      <c r="Y309" s="38"/>
      <c r="Z309" s="38"/>
      <c r="AA309" s="38"/>
      <c r="AB309" s="38"/>
      <c r="AC309" s="38"/>
      <c r="AD309" s="38"/>
      <c r="AE309" s="38"/>
      <c r="AR309" s="232" t="s">
        <v>254</v>
      </c>
      <c r="AT309" s="232" t="s">
        <v>255</v>
      </c>
      <c r="AU309" s="232" t="s">
        <v>84</v>
      </c>
      <c r="AY309" s="17" t="s">
        <v>251</v>
      </c>
      <c r="BE309" s="233">
        <f>IF(N309="základní",J309,0)</f>
        <v>0</v>
      </c>
      <c r="BF309" s="233">
        <f>IF(N309="snížená",J309,0)</f>
        <v>0</v>
      </c>
      <c r="BG309" s="233">
        <f>IF(N309="zákl. přenesená",J309,0)</f>
        <v>0</v>
      </c>
      <c r="BH309" s="233">
        <f>IF(N309="sníž. přenesená",J309,0)</f>
        <v>0</v>
      </c>
      <c r="BI309" s="233">
        <f>IF(N309="nulová",J309,0)</f>
        <v>0</v>
      </c>
      <c r="BJ309" s="17" t="s">
        <v>84</v>
      </c>
      <c r="BK309" s="233">
        <f>ROUND(I309*H309,2)</f>
        <v>0</v>
      </c>
      <c r="BL309" s="17" t="s">
        <v>254</v>
      </c>
      <c r="BM309" s="232" t="s">
        <v>4891</v>
      </c>
    </row>
    <row r="310" s="2" customFormat="1">
      <c r="A310" s="38"/>
      <c r="B310" s="39"/>
      <c r="C310" s="40"/>
      <c r="D310" s="234" t="s">
        <v>260</v>
      </c>
      <c r="E310" s="40"/>
      <c r="F310" s="235" t="s">
        <v>4239</v>
      </c>
      <c r="G310" s="40"/>
      <c r="H310" s="40"/>
      <c r="I310" s="236"/>
      <c r="J310" s="40"/>
      <c r="K310" s="40"/>
      <c r="L310" s="44"/>
      <c r="M310" s="237"/>
      <c r="N310" s="238"/>
      <c r="O310" s="91"/>
      <c r="P310" s="91"/>
      <c r="Q310" s="91"/>
      <c r="R310" s="91"/>
      <c r="S310" s="91"/>
      <c r="T310" s="92"/>
      <c r="U310" s="38"/>
      <c r="V310" s="38"/>
      <c r="W310" s="38"/>
      <c r="X310" s="38"/>
      <c r="Y310" s="38"/>
      <c r="Z310" s="38"/>
      <c r="AA310" s="38"/>
      <c r="AB310" s="38"/>
      <c r="AC310" s="38"/>
      <c r="AD310" s="38"/>
      <c r="AE310" s="38"/>
      <c r="AT310" s="17" t="s">
        <v>260</v>
      </c>
      <c r="AU310" s="17" t="s">
        <v>84</v>
      </c>
    </row>
    <row r="311" s="2" customFormat="1">
      <c r="A311" s="38"/>
      <c r="B311" s="39"/>
      <c r="C311" s="40"/>
      <c r="D311" s="240" t="s">
        <v>274</v>
      </c>
      <c r="E311" s="40"/>
      <c r="F311" s="241" t="s">
        <v>4240</v>
      </c>
      <c r="G311" s="40"/>
      <c r="H311" s="40"/>
      <c r="I311" s="236"/>
      <c r="J311" s="40"/>
      <c r="K311" s="40"/>
      <c r="L311" s="44"/>
      <c r="M311" s="237"/>
      <c r="N311" s="238"/>
      <c r="O311" s="91"/>
      <c r="P311" s="91"/>
      <c r="Q311" s="91"/>
      <c r="R311" s="91"/>
      <c r="S311" s="91"/>
      <c r="T311" s="92"/>
      <c r="U311" s="38"/>
      <c r="V311" s="38"/>
      <c r="W311" s="38"/>
      <c r="X311" s="38"/>
      <c r="Y311" s="38"/>
      <c r="Z311" s="38"/>
      <c r="AA311" s="38"/>
      <c r="AB311" s="38"/>
      <c r="AC311" s="38"/>
      <c r="AD311" s="38"/>
      <c r="AE311" s="38"/>
      <c r="AT311" s="17" t="s">
        <v>274</v>
      </c>
      <c r="AU311" s="17" t="s">
        <v>84</v>
      </c>
    </row>
    <row r="312" s="12" customFormat="1">
      <c r="A312" s="12"/>
      <c r="B312" s="242"/>
      <c r="C312" s="243"/>
      <c r="D312" s="234" t="s">
        <v>276</v>
      </c>
      <c r="E312" s="244" t="s">
        <v>4038</v>
      </c>
      <c r="F312" s="245" t="s">
        <v>4892</v>
      </c>
      <c r="G312" s="243"/>
      <c r="H312" s="246">
        <v>558</v>
      </c>
      <c r="I312" s="247"/>
      <c r="J312" s="243"/>
      <c r="K312" s="243"/>
      <c r="L312" s="248"/>
      <c r="M312" s="249"/>
      <c r="N312" s="250"/>
      <c r="O312" s="250"/>
      <c r="P312" s="250"/>
      <c r="Q312" s="250"/>
      <c r="R312" s="250"/>
      <c r="S312" s="250"/>
      <c r="T312" s="251"/>
      <c r="U312" s="12"/>
      <c r="V312" s="12"/>
      <c r="W312" s="12"/>
      <c r="X312" s="12"/>
      <c r="Y312" s="12"/>
      <c r="Z312" s="12"/>
      <c r="AA312" s="12"/>
      <c r="AB312" s="12"/>
      <c r="AC312" s="12"/>
      <c r="AD312" s="12"/>
      <c r="AE312" s="12"/>
      <c r="AT312" s="252" t="s">
        <v>276</v>
      </c>
      <c r="AU312" s="252" t="s">
        <v>84</v>
      </c>
      <c r="AV312" s="12" t="s">
        <v>86</v>
      </c>
      <c r="AW312" s="12" t="s">
        <v>32</v>
      </c>
      <c r="AX312" s="12" t="s">
        <v>84</v>
      </c>
      <c r="AY312" s="252" t="s">
        <v>251</v>
      </c>
    </row>
    <row r="313" s="2" customFormat="1" ht="24.15" customHeight="1">
      <c r="A313" s="38"/>
      <c r="B313" s="39"/>
      <c r="C313" s="220" t="s">
        <v>972</v>
      </c>
      <c r="D313" s="220" t="s">
        <v>255</v>
      </c>
      <c r="E313" s="221" t="s">
        <v>4269</v>
      </c>
      <c r="F313" s="222" t="s">
        <v>4270</v>
      </c>
      <c r="G313" s="223" t="s">
        <v>1622</v>
      </c>
      <c r="H313" s="224">
        <v>19</v>
      </c>
      <c r="I313" s="225"/>
      <c r="J313" s="226">
        <f>ROUND(I313*H313,2)</f>
        <v>0</v>
      </c>
      <c r="K313" s="227"/>
      <c r="L313" s="44"/>
      <c r="M313" s="228" t="s">
        <v>1</v>
      </c>
      <c r="N313" s="229" t="s">
        <v>41</v>
      </c>
      <c r="O313" s="91"/>
      <c r="P313" s="230">
        <f>O313*H313</f>
        <v>0</v>
      </c>
      <c r="Q313" s="230">
        <v>0.41948000000000002</v>
      </c>
      <c r="R313" s="230">
        <f>Q313*H313</f>
        <v>7.9701200000000005</v>
      </c>
      <c r="S313" s="230">
        <v>0</v>
      </c>
      <c r="T313" s="231">
        <f>S313*H313</f>
        <v>0</v>
      </c>
      <c r="U313" s="38"/>
      <c r="V313" s="38"/>
      <c r="W313" s="38"/>
      <c r="X313" s="38"/>
      <c r="Y313" s="38"/>
      <c r="Z313" s="38"/>
      <c r="AA313" s="38"/>
      <c r="AB313" s="38"/>
      <c r="AC313" s="38"/>
      <c r="AD313" s="38"/>
      <c r="AE313" s="38"/>
      <c r="AR313" s="232" t="s">
        <v>254</v>
      </c>
      <c r="AT313" s="232" t="s">
        <v>255</v>
      </c>
      <c r="AU313" s="232" t="s">
        <v>84</v>
      </c>
      <c r="AY313" s="17" t="s">
        <v>251</v>
      </c>
      <c r="BE313" s="233">
        <f>IF(N313="základní",J313,0)</f>
        <v>0</v>
      </c>
      <c r="BF313" s="233">
        <f>IF(N313="snížená",J313,0)</f>
        <v>0</v>
      </c>
      <c r="BG313" s="233">
        <f>IF(N313="zákl. přenesená",J313,0)</f>
        <v>0</v>
      </c>
      <c r="BH313" s="233">
        <f>IF(N313="sníž. přenesená",J313,0)</f>
        <v>0</v>
      </c>
      <c r="BI313" s="233">
        <f>IF(N313="nulová",J313,0)</f>
        <v>0</v>
      </c>
      <c r="BJ313" s="17" t="s">
        <v>84</v>
      </c>
      <c r="BK313" s="233">
        <f>ROUND(I313*H313,2)</f>
        <v>0</v>
      </c>
      <c r="BL313" s="17" t="s">
        <v>254</v>
      </c>
      <c r="BM313" s="232" t="s">
        <v>4893</v>
      </c>
    </row>
    <row r="314" s="2" customFormat="1">
      <c r="A314" s="38"/>
      <c r="B314" s="39"/>
      <c r="C314" s="40"/>
      <c r="D314" s="234" t="s">
        <v>260</v>
      </c>
      <c r="E314" s="40"/>
      <c r="F314" s="235" t="s">
        <v>4272</v>
      </c>
      <c r="G314" s="40"/>
      <c r="H314" s="40"/>
      <c r="I314" s="236"/>
      <c r="J314" s="40"/>
      <c r="K314" s="40"/>
      <c r="L314" s="44"/>
      <c r="M314" s="237"/>
      <c r="N314" s="238"/>
      <c r="O314" s="91"/>
      <c r="P314" s="91"/>
      <c r="Q314" s="91"/>
      <c r="R314" s="91"/>
      <c r="S314" s="91"/>
      <c r="T314" s="92"/>
      <c r="U314" s="38"/>
      <c r="V314" s="38"/>
      <c r="W314" s="38"/>
      <c r="X314" s="38"/>
      <c r="Y314" s="38"/>
      <c r="Z314" s="38"/>
      <c r="AA314" s="38"/>
      <c r="AB314" s="38"/>
      <c r="AC314" s="38"/>
      <c r="AD314" s="38"/>
      <c r="AE314" s="38"/>
      <c r="AT314" s="17" t="s">
        <v>260</v>
      </c>
      <c r="AU314" s="17" t="s">
        <v>84</v>
      </c>
    </row>
    <row r="315" s="2" customFormat="1">
      <c r="A315" s="38"/>
      <c r="B315" s="39"/>
      <c r="C315" s="40"/>
      <c r="D315" s="240" t="s">
        <v>274</v>
      </c>
      <c r="E315" s="40"/>
      <c r="F315" s="241" t="s">
        <v>4273</v>
      </c>
      <c r="G315" s="40"/>
      <c r="H315" s="40"/>
      <c r="I315" s="236"/>
      <c r="J315" s="40"/>
      <c r="K315" s="40"/>
      <c r="L315" s="44"/>
      <c r="M315" s="237"/>
      <c r="N315" s="238"/>
      <c r="O315" s="91"/>
      <c r="P315" s="91"/>
      <c r="Q315" s="91"/>
      <c r="R315" s="91"/>
      <c r="S315" s="91"/>
      <c r="T315" s="92"/>
      <c r="U315" s="38"/>
      <c r="V315" s="38"/>
      <c r="W315" s="38"/>
      <c r="X315" s="38"/>
      <c r="Y315" s="38"/>
      <c r="Z315" s="38"/>
      <c r="AA315" s="38"/>
      <c r="AB315" s="38"/>
      <c r="AC315" s="38"/>
      <c r="AD315" s="38"/>
      <c r="AE315" s="38"/>
      <c r="AT315" s="17" t="s">
        <v>274</v>
      </c>
      <c r="AU315" s="17" t="s">
        <v>84</v>
      </c>
    </row>
    <row r="316" s="2" customFormat="1">
      <c r="A316" s="38"/>
      <c r="B316" s="39"/>
      <c r="C316" s="40"/>
      <c r="D316" s="234" t="s">
        <v>262</v>
      </c>
      <c r="E316" s="40"/>
      <c r="F316" s="239" t="s">
        <v>4719</v>
      </c>
      <c r="G316" s="40"/>
      <c r="H316" s="40"/>
      <c r="I316" s="236"/>
      <c r="J316" s="40"/>
      <c r="K316" s="40"/>
      <c r="L316" s="44"/>
      <c r="M316" s="237"/>
      <c r="N316" s="238"/>
      <c r="O316" s="91"/>
      <c r="P316" s="91"/>
      <c r="Q316" s="91"/>
      <c r="R316" s="91"/>
      <c r="S316" s="91"/>
      <c r="T316" s="92"/>
      <c r="U316" s="38"/>
      <c r="V316" s="38"/>
      <c r="W316" s="38"/>
      <c r="X316" s="38"/>
      <c r="Y316" s="38"/>
      <c r="Z316" s="38"/>
      <c r="AA316" s="38"/>
      <c r="AB316" s="38"/>
      <c r="AC316" s="38"/>
      <c r="AD316" s="38"/>
      <c r="AE316" s="38"/>
      <c r="AT316" s="17" t="s">
        <v>262</v>
      </c>
      <c r="AU316" s="17" t="s">
        <v>84</v>
      </c>
    </row>
    <row r="317" s="12" customFormat="1">
      <c r="A317" s="12"/>
      <c r="B317" s="242"/>
      <c r="C317" s="243"/>
      <c r="D317" s="234" t="s">
        <v>276</v>
      </c>
      <c r="E317" s="244" t="s">
        <v>4048</v>
      </c>
      <c r="F317" s="245" t="s">
        <v>371</v>
      </c>
      <c r="G317" s="243"/>
      <c r="H317" s="246">
        <v>19</v>
      </c>
      <c r="I317" s="247"/>
      <c r="J317" s="243"/>
      <c r="K317" s="243"/>
      <c r="L317" s="248"/>
      <c r="M317" s="249"/>
      <c r="N317" s="250"/>
      <c r="O317" s="250"/>
      <c r="P317" s="250"/>
      <c r="Q317" s="250"/>
      <c r="R317" s="250"/>
      <c r="S317" s="250"/>
      <c r="T317" s="251"/>
      <c r="U317" s="12"/>
      <c r="V317" s="12"/>
      <c r="W317" s="12"/>
      <c r="X317" s="12"/>
      <c r="Y317" s="12"/>
      <c r="Z317" s="12"/>
      <c r="AA317" s="12"/>
      <c r="AB317" s="12"/>
      <c r="AC317" s="12"/>
      <c r="AD317" s="12"/>
      <c r="AE317" s="12"/>
      <c r="AT317" s="252" t="s">
        <v>276</v>
      </c>
      <c r="AU317" s="252" t="s">
        <v>84</v>
      </c>
      <c r="AV317" s="12" t="s">
        <v>86</v>
      </c>
      <c r="AW317" s="12" t="s">
        <v>32</v>
      </c>
      <c r="AX317" s="12" t="s">
        <v>84</v>
      </c>
      <c r="AY317" s="252" t="s">
        <v>251</v>
      </c>
    </row>
    <row r="318" s="2" customFormat="1" ht="21.75" customHeight="1">
      <c r="A318" s="38"/>
      <c r="B318" s="39"/>
      <c r="C318" s="292" t="s">
        <v>986</v>
      </c>
      <c r="D318" s="292" t="s">
        <v>1133</v>
      </c>
      <c r="E318" s="293" t="s">
        <v>4275</v>
      </c>
      <c r="F318" s="294" t="s">
        <v>4276</v>
      </c>
      <c r="G318" s="295" t="s">
        <v>1622</v>
      </c>
      <c r="H318" s="296">
        <v>19</v>
      </c>
      <c r="I318" s="297"/>
      <c r="J318" s="298">
        <f>ROUND(I318*H318,2)</f>
        <v>0</v>
      </c>
      <c r="K318" s="299"/>
      <c r="L318" s="300"/>
      <c r="M318" s="301" t="s">
        <v>1</v>
      </c>
      <c r="N318" s="302" t="s">
        <v>41</v>
      </c>
      <c r="O318" s="91"/>
      <c r="P318" s="230">
        <f>O318*H318</f>
        <v>0</v>
      </c>
      <c r="Q318" s="230">
        <v>1.6000000000000001</v>
      </c>
      <c r="R318" s="230">
        <f>Q318*H318</f>
        <v>30.400000000000002</v>
      </c>
      <c r="S318" s="230">
        <v>0</v>
      </c>
      <c r="T318" s="231">
        <f>S318*H318</f>
        <v>0</v>
      </c>
      <c r="U318" s="38"/>
      <c r="V318" s="38"/>
      <c r="W318" s="38"/>
      <c r="X318" s="38"/>
      <c r="Y318" s="38"/>
      <c r="Z318" s="38"/>
      <c r="AA318" s="38"/>
      <c r="AB318" s="38"/>
      <c r="AC318" s="38"/>
      <c r="AD318" s="38"/>
      <c r="AE318" s="38"/>
      <c r="AR318" s="232" t="s">
        <v>299</v>
      </c>
      <c r="AT318" s="232" t="s">
        <v>1133</v>
      </c>
      <c r="AU318" s="232" t="s">
        <v>84</v>
      </c>
      <c r="AY318" s="17" t="s">
        <v>251</v>
      </c>
      <c r="BE318" s="233">
        <f>IF(N318="základní",J318,0)</f>
        <v>0</v>
      </c>
      <c r="BF318" s="233">
        <f>IF(N318="snížená",J318,0)</f>
        <v>0</v>
      </c>
      <c r="BG318" s="233">
        <f>IF(N318="zákl. přenesená",J318,0)</f>
        <v>0</v>
      </c>
      <c r="BH318" s="233">
        <f>IF(N318="sníž. přenesená",J318,0)</f>
        <v>0</v>
      </c>
      <c r="BI318" s="233">
        <f>IF(N318="nulová",J318,0)</f>
        <v>0</v>
      </c>
      <c r="BJ318" s="17" t="s">
        <v>84</v>
      </c>
      <c r="BK318" s="233">
        <f>ROUND(I318*H318,2)</f>
        <v>0</v>
      </c>
      <c r="BL318" s="17" t="s">
        <v>254</v>
      </c>
      <c r="BM318" s="232" t="s">
        <v>4894</v>
      </c>
    </row>
    <row r="319" s="2" customFormat="1">
      <c r="A319" s="38"/>
      <c r="B319" s="39"/>
      <c r="C319" s="40"/>
      <c r="D319" s="234" t="s">
        <v>260</v>
      </c>
      <c r="E319" s="40"/>
      <c r="F319" s="235" t="s">
        <v>4276</v>
      </c>
      <c r="G319" s="40"/>
      <c r="H319" s="40"/>
      <c r="I319" s="236"/>
      <c r="J319" s="40"/>
      <c r="K319" s="40"/>
      <c r="L319" s="44"/>
      <c r="M319" s="237"/>
      <c r="N319" s="238"/>
      <c r="O319" s="91"/>
      <c r="P319" s="91"/>
      <c r="Q319" s="91"/>
      <c r="R319" s="91"/>
      <c r="S319" s="91"/>
      <c r="T319" s="92"/>
      <c r="U319" s="38"/>
      <c r="V319" s="38"/>
      <c r="W319" s="38"/>
      <c r="X319" s="38"/>
      <c r="Y319" s="38"/>
      <c r="Z319" s="38"/>
      <c r="AA319" s="38"/>
      <c r="AB319" s="38"/>
      <c r="AC319" s="38"/>
      <c r="AD319" s="38"/>
      <c r="AE319" s="38"/>
      <c r="AT319" s="17" t="s">
        <v>260</v>
      </c>
      <c r="AU319" s="17" t="s">
        <v>84</v>
      </c>
    </row>
    <row r="320" s="2" customFormat="1">
      <c r="A320" s="38"/>
      <c r="B320" s="39"/>
      <c r="C320" s="40"/>
      <c r="D320" s="234" t="s">
        <v>262</v>
      </c>
      <c r="E320" s="40"/>
      <c r="F320" s="239" t="s">
        <v>4719</v>
      </c>
      <c r="G320" s="40"/>
      <c r="H320" s="40"/>
      <c r="I320" s="236"/>
      <c r="J320" s="40"/>
      <c r="K320" s="40"/>
      <c r="L320" s="44"/>
      <c r="M320" s="237"/>
      <c r="N320" s="238"/>
      <c r="O320" s="91"/>
      <c r="P320" s="91"/>
      <c r="Q320" s="91"/>
      <c r="R320" s="91"/>
      <c r="S320" s="91"/>
      <c r="T320" s="92"/>
      <c r="U320" s="38"/>
      <c r="V320" s="38"/>
      <c r="W320" s="38"/>
      <c r="X320" s="38"/>
      <c r="Y320" s="38"/>
      <c r="Z320" s="38"/>
      <c r="AA320" s="38"/>
      <c r="AB320" s="38"/>
      <c r="AC320" s="38"/>
      <c r="AD320" s="38"/>
      <c r="AE320" s="38"/>
      <c r="AT320" s="17" t="s">
        <v>262</v>
      </c>
      <c r="AU320" s="17" t="s">
        <v>84</v>
      </c>
    </row>
    <row r="321" s="12" customFormat="1">
      <c r="A321" s="12"/>
      <c r="B321" s="242"/>
      <c r="C321" s="243"/>
      <c r="D321" s="234" t="s">
        <v>276</v>
      </c>
      <c r="E321" s="244" t="s">
        <v>4056</v>
      </c>
      <c r="F321" s="245" t="s">
        <v>371</v>
      </c>
      <c r="G321" s="243"/>
      <c r="H321" s="246">
        <v>19</v>
      </c>
      <c r="I321" s="247"/>
      <c r="J321" s="243"/>
      <c r="K321" s="243"/>
      <c r="L321" s="248"/>
      <c r="M321" s="249"/>
      <c r="N321" s="250"/>
      <c r="O321" s="250"/>
      <c r="P321" s="250"/>
      <c r="Q321" s="250"/>
      <c r="R321" s="250"/>
      <c r="S321" s="250"/>
      <c r="T321" s="251"/>
      <c r="U321" s="12"/>
      <c r="V321" s="12"/>
      <c r="W321" s="12"/>
      <c r="X321" s="12"/>
      <c r="Y321" s="12"/>
      <c r="Z321" s="12"/>
      <c r="AA321" s="12"/>
      <c r="AB321" s="12"/>
      <c r="AC321" s="12"/>
      <c r="AD321" s="12"/>
      <c r="AE321" s="12"/>
      <c r="AT321" s="252" t="s">
        <v>276</v>
      </c>
      <c r="AU321" s="252" t="s">
        <v>84</v>
      </c>
      <c r="AV321" s="12" t="s">
        <v>86</v>
      </c>
      <c r="AW321" s="12" t="s">
        <v>32</v>
      </c>
      <c r="AX321" s="12" t="s">
        <v>84</v>
      </c>
      <c r="AY321" s="252" t="s">
        <v>251</v>
      </c>
    </row>
    <row r="322" s="2" customFormat="1" ht="24.15" customHeight="1">
      <c r="A322" s="38"/>
      <c r="B322" s="39"/>
      <c r="C322" s="220" t="s">
        <v>994</v>
      </c>
      <c r="D322" s="220" t="s">
        <v>255</v>
      </c>
      <c r="E322" s="221" t="s">
        <v>4289</v>
      </c>
      <c r="F322" s="222" t="s">
        <v>4290</v>
      </c>
      <c r="G322" s="223" t="s">
        <v>1622</v>
      </c>
      <c r="H322" s="224">
        <v>18</v>
      </c>
      <c r="I322" s="225"/>
      <c r="J322" s="226">
        <f>ROUND(I322*H322,2)</f>
        <v>0</v>
      </c>
      <c r="K322" s="227"/>
      <c r="L322" s="44"/>
      <c r="M322" s="228" t="s">
        <v>1</v>
      </c>
      <c r="N322" s="229" t="s">
        <v>41</v>
      </c>
      <c r="O322" s="91"/>
      <c r="P322" s="230">
        <f>O322*H322</f>
        <v>0</v>
      </c>
      <c r="Q322" s="230">
        <v>0.0098899999999999995</v>
      </c>
      <c r="R322" s="230">
        <f>Q322*H322</f>
        <v>0.17801999999999998</v>
      </c>
      <c r="S322" s="230">
        <v>0</v>
      </c>
      <c r="T322" s="231">
        <f>S322*H322</f>
        <v>0</v>
      </c>
      <c r="U322" s="38"/>
      <c r="V322" s="38"/>
      <c r="W322" s="38"/>
      <c r="X322" s="38"/>
      <c r="Y322" s="38"/>
      <c r="Z322" s="38"/>
      <c r="AA322" s="38"/>
      <c r="AB322" s="38"/>
      <c r="AC322" s="38"/>
      <c r="AD322" s="38"/>
      <c r="AE322" s="38"/>
      <c r="AR322" s="232" t="s">
        <v>254</v>
      </c>
      <c r="AT322" s="232" t="s">
        <v>255</v>
      </c>
      <c r="AU322" s="232" t="s">
        <v>84</v>
      </c>
      <c r="AY322" s="17" t="s">
        <v>251</v>
      </c>
      <c r="BE322" s="233">
        <f>IF(N322="základní",J322,0)</f>
        <v>0</v>
      </c>
      <c r="BF322" s="233">
        <f>IF(N322="snížená",J322,0)</f>
        <v>0</v>
      </c>
      <c r="BG322" s="233">
        <f>IF(N322="zákl. přenesená",J322,0)</f>
        <v>0</v>
      </c>
      <c r="BH322" s="233">
        <f>IF(N322="sníž. přenesená",J322,0)</f>
        <v>0</v>
      </c>
      <c r="BI322" s="233">
        <f>IF(N322="nulová",J322,0)</f>
        <v>0</v>
      </c>
      <c r="BJ322" s="17" t="s">
        <v>84</v>
      </c>
      <c r="BK322" s="233">
        <f>ROUND(I322*H322,2)</f>
        <v>0</v>
      </c>
      <c r="BL322" s="17" t="s">
        <v>254</v>
      </c>
      <c r="BM322" s="232" t="s">
        <v>4895</v>
      </c>
    </row>
    <row r="323" s="2" customFormat="1">
      <c r="A323" s="38"/>
      <c r="B323" s="39"/>
      <c r="C323" s="40"/>
      <c r="D323" s="234" t="s">
        <v>260</v>
      </c>
      <c r="E323" s="40"/>
      <c r="F323" s="235" t="s">
        <v>4292</v>
      </c>
      <c r="G323" s="40"/>
      <c r="H323" s="40"/>
      <c r="I323" s="236"/>
      <c r="J323" s="40"/>
      <c r="K323" s="40"/>
      <c r="L323" s="44"/>
      <c r="M323" s="237"/>
      <c r="N323" s="238"/>
      <c r="O323" s="91"/>
      <c r="P323" s="91"/>
      <c r="Q323" s="91"/>
      <c r="R323" s="91"/>
      <c r="S323" s="91"/>
      <c r="T323" s="92"/>
      <c r="U323" s="38"/>
      <c r="V323" s="38"/>
      <c r="W323" s="38"/>
      <c r="X323" s="38"/>
      <c r="Y323" s="38"/>
      <c r="Z323" s="38"/>
      <c r="AA323" s="38"/>
      <c r="AB323" s="38"/>
      <c r="AC323" s="38"/>
      <c r="AD323" s="38"/>
      <c r="AE323" s="38"/>
      <c r="AT323" s="17" t="s">
        <v>260</v>
      </c>
      <c r="AU323" s="17" t="s">
        <v>84</v>
      </c>
    </row>
    <row r="324" s="2" customFormat="1">
      <c r="A324" s="38"/>
      <c r="B324" s="39"/>
      <c r="C324" s="40"/>
      <c r="D324" s="240" t="s">
        <v>274</v>
      </c>
      <c r="E324" s="40"/>
      <c r="F324" s="241" t="s">
        <v>4293</v>
      </c>
      <c r="G324" s="40"/>
      <c r="H324" s="40"/>
      <c r="I324" s="236"/>
      <c r="J324" s="40"/>
      <c r="K324" s="40"/>
      <c r="L324" s="44"/>
      <c r="M324" s="237"/>
      <c r="N324" s="238"/>
      <c r="O324" s="91"/>
      <c r="P324" s="91"/>
      <c r="Q324" s="91"/>
      <c r="R324" s="91"/>
      <c r="S324" s="91"/>
      <c r="T324" s="92"/>
      <c r="U324" s="38"/>
      <c r="V324" s="38"/>
      <c r="W324" s="38"/>
      <c r="X324" s="38"/>
      <c r="Y324" s="38"/>
      <c r="Z324" s="38"/>
      <c r="AA324" s="38"/>
      <c r="AB324" s="38"/>
      <c r="AC324" s="38"/>
      <c r="AD324" s="38"/>
      <c r="AE324" s="38"/>
      <c r="AT324" s="17" t="s">
        <v>274</v>
      </c>
      <c r="AU324" s="17" t="s">
        <v>84</v>
      </c>
    </row>
    <row r="325" s="12" customFormat="1">
      <c r="A325" s="12"/>
      <c r="B325" s="242"/>
      <c r="C325" s="243"/>
      <c r="D325" s="234" t="s">
        <v>276</v>
      </c>
      <c r="E325" s="244" t="s">
        <v>4063</v>
      </c>
      <c r="F325" s="245" t="s">
        <v>363</v>
      </c>
      <c r="G325" s="243"/>
      <c r="H325" s="246">
        <v>18</v>
      </c>
      <c r="I325" s="247"/>
      <c r="J325" s="243"/>
      <c r="K325" s="243"/>
      <c r="L325" s="248"/>
      <c r="M325" s="249"/>
      <c r="N325" s="250"/>
      <c r="O325" s="250"/>
      <c r="P325" s="250"/>
      <c r="Q325" s="250"/>
      <c r="R325" s="250"/>
      <c r="S325" s="250"/>
      <c r="T325" s="251"/>
      <c r="U325" s="12"/>
      <c r="V325" s="12"/>
      <c r="W325" s="12"/>
      <c r="X325" s="12"/>
      <c r="Y325" s="12"/>
      <c r="Z325" s="12"/>
      <c r="AA325" s="12"/>
      <c r="AB325" s="12"/>
      <c r="AC325" s="12"/>
      <c r="AD325" s="12"/>
      <c r="AE325" s="12"/>
      <c r="AT325" s="252" t="s">
        <v>276</v>
      </c>
      <c r="AU325" s="252" t="s">
        <v>84</v>
      </c>
      <c r="AV325" s="12" t="s">
        <v>86</v>
      </c>
      <c r="AW325" s="12" t="s">
        <v>32</v>
      </c>
      <c r="AX325" s="12" t="s">
        <v>84</v>
      </c>
      <c r="AY325" s="252" t="s">
        <v>251</v>
      </c>
    </row>
    <row r="326" s="2" customFormat="1" ht="16.5" customHeight="1">
      <c r="A326" s="38"/>
      <c r="B326" s="39"/>
      <c r="C326" s="292" t="s">
        <v>1000</v>
      </c>
      <c r="D326" s="292" t="s">
        <v>1133</v>
      </c>
      <c r="E326" s="293" t="s">
        <v>4295</v>
      </c>
      <c r="F326" s="294" t="s">
        <v>4296</v>
      </c>
      <c r="G326" s="295" t="s">
        <v>1622</v>
      </c>
      <c r="H326" s="296">
        <v>18</v>
      </c>
      <c r="I326" s="297"/>
      <c r="J326" s="298">
        <f>ROUND(I326*H326,2)</f>
        <v>0</v>
      </c>
      <c r="K326" s="299"/>
      <c r="L326" s="300"/>
      <c r="M326" s="301" t="s">
        <v>1</v>
      </c>
      <c r="N326" s="302" t="s">
        <v>41</v>
      </c>
      <c r="O326" s="91"/>
      <c r="P326" s="230">
        <f>O326*H326</f>
        <v>0</v>
      </c>
      <c r="Q326" s="230">
        <v>0.26200000000000001</v>
      </c>
      <c r="R326" s="230">
        <f>Q326*H326</f>
        <v>4.7160000000000002</v>
      </c>
      <c r="S326" s="230">
        <v>0</v>
      </c>
      <c r="T326" s="231">
        <f>S326*H326</f>
        <v>0</v>
      </c>
      <c r="U326" s="38"/>
      <c r="V326" s="38"/>
      <c r="W326" s="38"/>
      <c r="X326" s="38"/>
      <c r="Y326" s="38"/>
      <c r="Z326" s="38"/>
      <c r="AA326" s="38"/>
      <c r="AB326" s="38"/>
      <c r="AC326" s="38"/>
      <c r="AD326" s="38"/>
      <c r="AE326" s="38"/>
      <c r="AR326" s="232" t="s">
        <v>299</v>
      </c>
      <c r="AT326" s="232" t="s">
        <v>1133</v>
      </c>
      <c r="AU326" s="232" t="s">
        <v>84</v>
      </c>
      <c r="AY326" s="17" t="s">
        <v>251</v>
      </c>
      <c r="BE326" s="233">
        <f>IF(N326="základní",J326,0)</f>
        <v>0</v>
      </c>
      <c r="BF326" s="233">
        <f>IF(N326="snížená",J326,0)</f>
        <v>0</v>
      </c>
      <c r="BG326" s="233">
        <f>IF(N326="zákl. přenesená",J326,0)</f>
        <v>0</v>
      </c>
      <c r="BH326" s="233">
        <f>IF(N326="sníž. přenesená",J326,0)</f>
        <v>0</v>
      </c>
      <c r="BI326" s="233">
        <f>IF(N326="nulová",J326,0)</f>
        <v>0</v>
      </c>
      <c r="BJ326" s="17" t="s">
        <v>84</v>
      </c>
      <c r="BK326" s="233">
        <f>ROUND(I326*H326,2)</f>
        <v>0</v>
      </c>
      <c r="BL326" s="17" t="s">
        <v>254</v>
      </c>
      <c r="BM326" s="232" t="s">
        <v>4896</v>
      </c>
    </row>
    <row r="327" s="2" customFormat="1">
      <c r="A327" s="38"/>
      <c r="B327" s="39"/>
      <c r="C327" s="40"/>
      <c r="D327" s="234" t="s">
        <v>260</v>
      </c>
      <c r="E327" s="40"/>
      <c r="F327" s="235" t="s">
        <v>4296</v>
      </c>
      <c r="G327" s="40"/>
      <c r="H327" s="40"/>
      <c r="I327" s="236"/>
      <c r="J327" s="40"/>
      <c r="K327" s="40"/>
      <c r="L327" s="44"/>
      <c r="M327" s="237"/>
      <c r="N327" s="238"/>
      <c r="O327" s="91"/>
      <c r="P327" s="91"/>
      <c r="Q327" s="91"/>
      <c r="R327" s="91"/>
      <c r="S327" s="91"/>
      <c r="T327" s="92"/>
      <c r="U327" s="38"/>
      <c r="V327" s="38"/>
      <c r="W327" s="38"/>
      <c r="X327" s="38"/>
      <c r="Y327" s="38"/>
      <c r="Z327" s="38"/>
      <c r="AA327" s="38"/>
      <c r="AB327" s="38"/>
      <c r="AC327" s="38"/>
      <c r="AD327" s="38"/>
      <c r="AE327" s="38"/>
      <c r="AT327" s="17" t="s">
        <v>260</v>
      </c>
      <c r="AU327" s="17" t="s">
        <v>84</v>
      </c>
    </row>
    <row r="328" s="12" customFormat="1">
      <c r="A328" s="12"/>
      <c r="B328" s="242"/>
      <c r="C328" s="243"/>
      <c r="D328" s="234" t="s">
        <v>276</v>
      </c>
      <c r="E328" s="244" t="s">
        <v>4067</v>
      </c>
      <c r="F328" s="245" t="s">
        <v>363</v>
      </c>
      <c r="G328" s="243"/>
      <c r="H328" s="246">
        <v>18</v>
      </c>
      <c r="I328" s="247"/>
      <c r="J328" s="243"/>
      <c r="K328" s="243"/>
      <c r="L328" s="248"/>
      <c r="M328" s="249"/>
      <c r="N328" s="250"/>
      <c r="O328" s="250"/>
      <c r="P328" s="250"/>
      <c r="Q328" s="250"/>
      <c r="R328" s="250"/>
      <c r="S328" s="250"/>
      <c r="T328" s="251"/>
      <c r="U328" s="12"/>
      <c r="V328" s="12"/>
      <c r="W328" s="12"/>
      <c r="X328" s="12"/>
      <c r="Y328" s="12"/>
      <c r="Z328" s="12"/>
      <c r="AA328" s="12"/>
      <c r="AB328" s="12"/>
      <c r="AC328" s="12"/>
      <c r="AD328" s="12"/>
      <c r="AE328" s="12"/>
      <c r="AT328" s="252" t="s">
        <v>276</v>
      </c>
      <c r="AU328" s="252" t="s">
        <v>84</v>
      </c>
      <c r="AV328" s="12" t="s">
        <v>86</v>
      </c>
      <c r="AW328" s="12" t="s">
        <v>32</v>
      </c>
      <c r="AX328" s="12" t="s">
        <v>84</v>
      </c>
      <c r="AY328" s="252" t="s">
        <v>251</v>
      </c>
    </row>
    <row r="329" s="2" customFormat="1" ht="24.15" customHeight="1">
      <c r="A329" s="38"/>
      <c r="B329" s="39"/>
      <c r="C329" s="220" t="s">
        <v>747</v>
      </c>
      <c r="D329" s="220" t="s">
        <v>255</v>
      </c>
      <c r="E329" s="221" t="s">
        <v>4309</v>
      </c>
      <c r="F329" s="222" t="s">
        <v>4310</v>
      </c>
      <c r="G329" s="223" t="s">
        <v>1622</v>
      </c>
      <c r="H329" s="224">
        <v>19</v>
      </c>
      <c r="I329" s="225"/>
      <c r="J329" s="226">
        <f>ROUND(I329*H329,2)</f>
        <v>0</v>
      </c>
      <c r="K329" s="227"/>
      <c r="L329" s="44"/>
      <c r="M329" s="228" t="s">
        <v>1</v>
      </c>
      <c r="N329" s="229" t="s">
        <v>41</v>
      </c>
      <c r="O329" s="91"/>
      <c r="P329" s="230">
        <f>O329*H329</f>
        <v>0</v>
      </c>
      <c r="Q329" s="230">
        <v>0.0098899999999999995</v>
      </c>
      <c r="R329" s="230">
        <f>Q329*H329</f>
        <v>0.18790999999999999</v>
      </c>
      <c r="S329" s="230">
        <v>0</v>
      </c>
      <c r="T329" s="231">
        <f>S329*H329</f>
        <v>0</v>
      </c>
      <c r="U329" s="38"/>
      <c r="V329" s="38"/>
      <c r="W329" s="38"/>
      <c r="X329" s="38"/>
      <c r="Y329" s="38"/>
      <c r="Z329" s="38"/>
      <c r="AA329" s="38"/>
      <c r="AB329" s="38"/>
      <c r="AC329" s="38"/>
      <c r="AD329" s="38"/>
      <c r="AE329" s="38"/>
      <c r="AR329" s="232" t="s">
        <v>254</v>
      </c>
      <c r="AT329" s="232" t="s">
        <v>255</v>
      </c>
      <c r="AU329" s="232" t="s">
        <v>84</v>
      </c>
      <c r="AY329" s="17" t="s">
        <v>251</v>
      </c>
      <c r="BE329" s="233">
        <f>IF(N329="základní",J329,0)</f>
        <v>0</v>
      </c>
      <c r="BF329" s="233">
        <f>IF(N329="snížená",J329,0)</f>
        <v>0</v>
      </c>
      <c r="BG329" s="233">
        <f>IF(N329="zákl. přenesená",J329,0)</f>
        <v>0</v>
      </c>
      <c r="BH329" s="233">
        <f>IF(N329="sníž. přenesená",J329,0)</f>
        <v>0</v>
      </c>
      <c r="BI329" s="233">
        <f>IF(N329="nulová",J329,0)</f>
        <v>0</v>
      </c>
      <c r="BJ329" s="17" t="s">
        <v>84</v>
      </c>
      <c r="BK329" s="233">
        <f>ROUND(I329*H329,2)</f>
        <v>0</v>
      </c>
      <c r="BL329" s="17" t="s">
        <v>254</v>
      </c>
      <c r="BM329" s="232" t="s">
        <v>4897</v>
      </c>
    </row>
    <row r="330" s="2" customFormat="1">
      <c r="A330" s="38"/>
      <c r="B330" s="39"/>
      <c r="C330" s="40"/>
      <c r="D330" s="234" t="s">
        <v>260</v>
      </c>
      <c r="E330" s="40"/>
      <c r="F330" s="235" t="s">
        <v>4312</v>
      </c>
      <c r="G330" s="40"/>
      <c r="H330" s="40"/>
      <c r="I330" s="236"/>
      <c r="J330" s="40"/>
      <c r="K330" s="40"/>
      <c r="L330" s="44"/>
      <c r="M330" s="237"/>
      <c r="N330" s="238"/>
      <c r="O330" s="91"/>
      <c r="P330" s="91"/>
      <c r="Q330" s="91"/>
      <c r="R330" s="91"/>
      <c r="S330" s="91"/>
      <c r="T330" s="92"/>
      <c r="U330" s="38"/>
      <c r="V330" s="38"/>
      <c r="W330" s="38"/>
      <c r="X330" s="38"/>
      <c r="Y330" s="38"/>
      <c r="Z330" s="38"/>
      <c r="AA330" s="38"/>
      <c r="AB330" s="38"/>
      <c r="AC330" s="38"/>
      <c r="AD330" s="38"/>
      <c r="AE330" s="38"/>
      <c r="AT330" s="17" t="s">
        <v>260</v>
      </c>
      <c r="AU330" s="17" t="s">
        <v>84</v>
      </c>
    </row>
    <row r="331" s="2" customFormat="1">
      <c r="A331" s="38"/>
      <c r="B331" s="39"/>
      <c r="C331" s="40"/>
      <c r="D331" s="240" t="s">
        <v>274</v>
      </c>
      <c r="E331" s="40"/>
      <c r="F331" s="241" t="s">
        <v>4313</v>
      </c>
      <c r="G331" s="40"/>
      <c r="H331" s="40"/>
      <c r="I331" s="236"/>
      <c r="J331" s="40"/>
      <c r="K331" s="40"/>
      <c r="L331" s="44"/>
      <c r="M331" s="237"/>
      <c r="N331" s="238"/>
      <c r="O331" s="91"/>
      <c r="P331" s="91"/>
      <c r="Q331" s="91"/>
      <c r="R331" s="91"/>
      <c r="S331" s="91"/>
      <c r="T331" s="92"/>
      <c r="U331" s="38"/>
      <c r="V331" s="38"/>
      <c r="W331" s="38"/>
      <c r="X331" s="38"/>
      <c r="Y331" s="38"/>
      <c r="Z331" s="38"/>
      <c r="AA331" s="38"/>
      <c r="AB331" s="38"/>
      <c r="AC331" s="38"/>
      <c r="AD331" s="38"/>
      <c r="AE331" s="38"/>
      <c r="AT331" s="17" t="s">
        <v>274</v>
      </c>
      <c r="AU331" s="17" t="s">
        <v>84</v>
      </c>
    </row>
    <row r="332" s="12" customFormat="1">
      <c r="A332" s="12"/>
      <c r="B332" s="242"/>
      <c r="C332" s="243"/>
      <c r="D332" s="234" t="s">
        <v>276</v>
      </c>
      <c r="E332" s="244" t="s">
        <v>4073</v>
      </c>
      <c r="F332" s="245" t="s">
        <v>371</v>
      </c>
      <c r="G332" s="243"/>
      <c r="H332" s="246">
        <v>19</v>
      </c>
      <c r="I332" s="247"/>
      <c r="J332" s="243"/>
      <c r="K332" s="243"/>
      <c r="L332" s="248"/>
      <c r="M332" s="249"/>
      <c r="N332" s="250"/>
      <c r="O332" s="250"/>
      <c r="P332" s="250"/>
      <c r="Q332" s="250"/>
      <c r="R332" s="250"/>
      <c r="S332" s="250"/>
      <c r="T332" s="251"/>
      <c r="U332" s="12"/>
      <c r="V332" s="12"/>
      <c r="W332" s="12"/>
      <c r="X332" s="12"/>
      <c r="Y332" s="12"/>
      <c r="Z332" s="12"/>
      <c r="AA332" s="12"/>
      <c r="AB332" s="12"/>
      <c r="AC332" s="12"/>
      <c r="AD332" s="12"/>
      <c r="AE332" s="12"/>
      <c r="AT332" s="252" t="s">
        <v>276</v>
      </c>
      <c r="AU332" s="252" t="s">
        <v>84</v>
      </c>
      <c r="AV332" s="12" t="s">
        <v>86</v>
      </c>
      <c r="AW332" s="12" t="s">
        <v>32</v>
      </c>
      <c r="AX332" s="12" t="s">
        <v>84</v>
      </c>
      <c r="AY332" s="252" t="s">
        <v>251</v>
      </c>
    </row>
    <row r="333" s="2" customFormat="1" ht="21.75" customHeight="1">
      <c r="A333" s="38"/>
      <c r="B333" s="39"/>
      <c r="C333" s="292" t="s">
        <v>1015</v>
      </c>
      <c r="D333" s="292" t="s">
        <v>1133</v>
      </c>
      <c r="E333" s="293" t="s">
        <v>4315</v>
      </c>
      <c r="F333" s="294" t="s">
        <v>4316</v>
      </c>
      <c r="G333" s="295" t="s">
        <v>1622</v>
      </c>
      <c r="H333" s="296">
        <v>19</v>
      </c>
      <c r="I333" s="297"/>
      <c r="J333" s="298">
        <f>ROUND(I333*H333,2)</f>
        <v>0</v>
      </c>
      <c r="K333" s="299"/>
      <c r="L333" s="300"/>
      <c r="M333" s="301" t="s">
        <v>1</v>
      </c>
      <c r="N333" s="302" t="s">
        <v>41</v>
      </c>
      <c r="O333" s="91"/>
      <c r="P333" s="230">
        <f>O333*H333</f>
        <v>0</v>
      </c>
      <c r="Q333" s="230">
        <v>1.0129999999999999</v>
      </c>
      <c r="R333" s="230">
        <f>Q333*H333</f>
        <v>19.247</v>
      </c>
      <c r="S333" s="230">
        <v>0</v>
      </c>
      <c r="T333" s="231">
        <f>S333*H333</f>
        <v>0</v>
      </c>
      <c r="U333" s="38"/>
      <c r="V333" s="38"/>
      <c r="W333" s="38"/>
      <c r="X333" s="38"/>
      <c r="Y333" s="38"/>
      <c r="Z333" s="38"/>
      <c r="AA333" s="38"/>
      <c r="AB333" s="38"/>
      <c r="AC333" s="38"/>
      <c r="AD333" s="38"/>
      <c r="AE333" s="38"/>
      <c r="AR333" s="232" t="s">
        <v>299</v>
      </c>
      <c r="AT333" s="232" t="s">
        <v>1133</v>
      </c>
      <c r="AU333" s="232" t="s">
        <v>84</v>
      </c>
      <c r="AY333" s="17" t="s">
        <v>251</v>
      </c>
      <c r="BE333" s="233">
        <f>IF(N333="základní",J333,0)</f>
        <v>0</v>
      </c>
      <c r="BF333" s="233">
        <f>IF(N333="snížená",J333,0)</f>
        <v>0</v>
      </c>
      <c r="BG333" s="233">
        <f>IF(N333="zákl. přenesená",J333,0)</f>
        <v>0</v>
      </c>
      <c r="BH333" s="233">
        <f>IF(N333="sníž. přenesená",J333,0)</f>
        <v>0</v>
      </c>
      <c r="BI333" s="233">
        <f>IF(N333="nulová",J333,0)</f>
        <v>0</v>
      </c>
      <c r="BJ333" s="17" t="s">
        <v>84</v>
      </c>
      <c r="BK333" s="233">
        <f>ROUND(I333*H333,2)</f>
        <v>0</v>
      </c>
      <c r="BL333" s="17" t="s">
        <v>254</v>
      </c>
      <c r="BM333" s="232" t="s">
        <v>4898</v>
      </c>
    </row>
    <row r="334" s="2" customFormat="1">
      <c r="A334" s="38"/>
      <c r="B334" s="39"/>
      <c r="C334" s="40"/>
      <c r="D334" s="234" t="s">
        <v>260</v>
      </c>
      <c r="E334" s="40"/>
      <c r="F334" s="235" t="s">
        <v>4316</v>
      </c>
      <c r="G334" s="40"/>
      <c r="H334" s="40"/>
      <c r="I334" s="236"/>
      <c r="J334" s="40"/>
      <c r="K334" s="40"/>
      <c r="L334" s="44"/>
      <c r="M334" s="237"/>
      <c r="N334" s="238"/>
      <c r="O334" s="91"/>
      <c r="P334" s="91"/>
      <c r="Q334" s="91"/>
      <c r="R334" s="91"/>
      <c r="S334" s="91"/>
      <c r="T334" s="92"/>
      <c r="U334" s="38"/>
      <c r="V334" s="38"/>
      <c r="W334" s="38"/>
      <c r="X334" s="38"/>
      <c r="Y334" s="38"/>
      <c r="Z334" s="38"/>
      <c r="AA334" s="38"/>
      <c r="AB334" s="38"/>
      <c r="AC334" s="38"/>
      <c r="AD334" s="38"/>
      <c r="AE334" s="38"/>
      <c r="AT334" s="17" t="s">
        <v>260</v>
      </c>
      <c r="AU334" s="17" t="s">
        <v>84</v>
      </c>
    </row>
    <row r="335" s="12" customFormat="1">
      <c r="A335" s="12"/>
      <c r="B335" s="242"/>
      <c r="C335" s="243"/>
      <c r="D335" s="234" t="s">
        <v>276</v>
      </c>
      <c r="E335" s="244" t="s">
        <v>4078</v>
      </c>
      <c r="F335" s="245" t="s">
        <v>371</v>
      </c>
      <c r="G335" s="243"/>
      <c r="H335" s="246">
        <v>19</v>
      </c>
      <c r="I335" s="247"/>
      <c r="J335" s="243"/>
      <c r="K335" s="243"/>
      <c r="L335" s="248"/>
      <c r="M335" s="249"/>
      <c r="N335" s="250"/>
      <c r="O335" s="250"/>
      <c r="P335" s="250"/>
      <c r="Q335" s="250"/>
      <c r="R335" s="250"/>
      <c r="S335" s="250"/>
      <c r="T335" s="251"/>
      <c r="U335" s="12"/>
      <c r="V335" s="12"/>
      <c r="W335" s="12"/>
      <c r="X335" s="12"/>
      <c r="Y335" s="12"/>
      <c r="Z335" s="12"/>
      <c r="AA335" s="12"/>
      <c r="AB335" s="12"/>
      <c r="AC335" s="12"/>
      <c r="AD335" s="12"/>
      <c r="AE335" s="12"/>
      <c r="AT335" s="252" t="s">
        <v>276</v>
      </c>
      <c r="AU335" s="252" t="s">
        <v>84</v>
      </c>
      <c r="AV335" s="12" t="s">
        <v>86</v>
      </c>
      <c r="AW335" s="12" t="s">
        <v>32</v>
      </c>
      <c r="AX335" s="12" t="s">
        <v>84</v>
      </c>
      <c r="AY335" s="252" t="s">
        <v>251</v>
      </c>
    </row>
    <row r="336" s="2" customFormat="1" ht="24.15" customHeight="1">
      <c r="A336" s="38"/>
      <c r="B336" s="39"/>
      <c r="C336" s="220" t="s">
        <v>1023</v>
      </c>
      <c r="D336" s="220" t="s">
        <v>255</v>
      </c>
      <c r="E336" s="221" t="s">
        <v>4319</v>
      </c>
      <c r="F336" s="222" t="s">
        <v>4320</v>
      </c>
      <c r="G336" s="223" t="s">
        <v>1622</v>
      </c>
      <c r="H336" s="224">
        <v>19</v>
      </c>
      <c r="I336" s="225"/>
      <c r="J336" s="226">
        <f>ROUND(I336*H336,2)</f>
        <v>0</v>
      </c>
      <c r="K336" s="227"/>
      <c r="L336" s="44"/>
      <c r="M336" s="228" t="s">
        <v>1</v>
      </c>
      <c r="N336" s="229" t="s">
        <v>41</v>
      </c>
      <c r="O336" s="91"/>
      <c r="P336" s="230">
        <f>O336*H336</f>
        <v>0</v>
      </c>
      <c r="Q336" s="230">
        <v>0.01218</v>
      </c>
      <c r="R336" s="230">
        <f>Q336*H336</f>
        <v>0.23141999999999999</v>
      </c>
      <c r="S336" s="230">
        <v>0</v>
      </c>
      <c r="T336" s="231">
        <f>S336*H336</f>
        <v>0</v>
      </c>
      <c r="U336" s="38"/>
      <c r="V336" s="38"/>
      <c r="W336" s="38"/>
      <c r="X336" s="38"/>
      <c r="Y336" s="38"/>
      <c r="Z336" s="38"/>
      <c r="AA336" s="38"/>
      <c r="AB336" s="38"/>
      <c r="AC336" s="38"/>
      <c r="AD336" s="38"/>
      <c r="AE336" s="38"/>
      <c r="AR336" s="232" t="s">
        <v>254</v>
      </c>
      <c r="AT336" s="232" t="s">
        <v>255</v>
      </c>
      <c r="AU336" s="232" t="s">
        <v>84</v>
      </c>
      <c r="AY336" s="17" t="s">
        <v>251</v>
      </c>
      <c r="BE336" s="233">
        <f>IF(N336="základní",J336,0)</f>
        <v>0</v>
      </c>
      <c r="BF336" s="233">
        <f>IF(N336="snížená",J336,0)</f>
        <v>0</v>
      </c>
      <c r="BG336" s="233">
        <f>IF(N336="zákl. přenesená",J336,0)</f>
        <v>0</v>
      </c>
      <c r="BH336" s="233">
        <f>IF(N336="sníž. přenesená",J336,0)</f>
        <v>0</v>
      </c>
      <c r="BI336" s="233">
        <f>IF(N336="nulová",J336,0)</f>
        <v>0</v>
      </c>
      <c r="BJ336" s="17" t="s">
        <v>84</v>
      </c>
      <c r="BK336" s="233">
        <f>ROUND(I336*H336,2)</f>
        <v>0</v>
      </c>
      <c r="BL336" s="17" t="s">
        <v>254</v>
      </c>
      <c r="BM336" s="232" t="s">
        <v>4899</v>
      </c>
    </row>
    <row r="337" s="2" customFormat="1">
      <c r="A337" s="38"/>
      <c r="B337" s="39"/>
      <c r="C337" s="40"/>
      <c r="D337" s="234" t="s">
        <v>260</v>
      </c>
      <c r="E337" s="40"/>
      <c r="F337" s="235" t="s">
        <v>4322</v>
      </c>
      <c r="G337" s="40"/>
      <c r="H337" s="40"/>
      <c r="I337" s="236"/>
      <c r="J337" s="40"/>
      <c r="K337" s="40"/>
      <c r="L337" s="44"/>
      <c r="M337" s="237"/>
      <c r="N337" s="238"/>
      <c r="O337" s="91"/>
      <c r="P337" s="91"/>
      <c r="Q337" s="91"/>
      <c r="R337" s="91"/>
      <c r="S337" s="91"/>
      <c r="T337" s="92"/>
      <c r="U337" s="38"/>
      <c r="V337" s="38"/>
      <c r="W337" s="38"/>
      <c r="X337" s="38"/>
      <c r="Y337" s="38"/>
      <c r="Z337" s="38"/>
      <c r="AA337" s="38"/>
      <c r="AB337" s="38"/>
      <c r="AC337" s="38"/>
      <c r="AD337" s="38"/>
      <c r="AE337" s="38"/>
      <c r="AT337" s="17" t="s">
        <v>260</v>
      </c>
      <c r="AU337" s="17" t="s">
        <v>84</v>
      </c>
    </row>
    <row r="338" s="2" customFormat="1">
      <c r="A338" s="38"/>
      <c r="B338" s="39"/>
      <c r="C338" s="40"/>
      <c r="D338" s="240" t="s">
        <v>274</v>
      </c>
      <c r="E338" s="40"/>
      <c r="F338" s="241" t="s">
        <v>4323</v>
      </c>
      <c r="G338" s="40"/>
      <c r="H338" s="40"/>
      <c r="I338" s="236"/>
      <c r="J338" s="40"/>
      <c r="K338" s="40"/>
      <c r="L338" s="44"/>
      <c r="M338" s="237"/>
      <c r="N338" s="238"/>
      <c r="O338" s="91"/>
      <c r="P338" s="91"/>
      <c r="Q338" s="91"/>
      <c r="R338" s="91"/>
      <c r="S338" s="91"/>
      <c r="T338" s="92"/>
      <c r="U338" s="38"/>
      <c r="V338" s="38"/>
      <c r="W338" s="38"/>
      <c r="X338" s="38"/>
      <c r="Y338" s="38"/>
      <c r="Z338" s="38"/>
      <c r="AA338" s="38"/>
      <c r="AB338" s="38"/>
      <c r="AC338" s="38"/>
      <c r="AD338" s="38"/>
      <c r="AE338" s="38"/>
      <c r="AT338" s="17" t="s">
        <v>274</v>
      </c>
      <c r="AU338" s="17" t="s">
        <v>84</v>
      </c>
    </row>
    <row r="339" s="12" customFormat="1">
      <c r="A339" s="12"/>
      <c r="B339" s="242"/>
      <c r="C339" s="243"/>
      <c r="D339" s="234" t="s">
        <v>276</v>
      </c>
      <c r="E339" s="244" t="s">
        <v>4082</v>
      </c>
      <c r="F339" s="245" t="s">
        <v>371</v>
      </c>
      <c r="G339" s="243"/>
      <c r="H339" s="246">
        <v>19</v>
      </c>
      <c r="I339" s="247"/>
      <c r="J339" s="243"/>
      <c r="K339" s="243"/>
      <c r="L339" s="248"/>
      <c r="M339" s="249"/>
      <c r="N339" s="250"/>
      <c r="O339" s="250"/>
      <c r="P339" s="250"/>
      <c r="Q339" s="250"/>
      <c r="R339" s="250"/>
      <c r="S339" s="250"/>
      <c r="T339" s="251"/>
      <c r="U339" s="12"/>
      <c r="V339" s="12"/>
      <c r="W339" s="12"/>
      <c r="X339" s="12"/>
      <c r="Y339" s="12"/>
      <c r="Z339" s="12"/>
      <c r="AA339" s="12"/>
      <c r="AB339" s="12"/>
      <c r="AC339" s="12"/>
      <c r="AD339" s="12"/>
      <c r="AE339" s="12"/>
      <c r="AT339" s="252" t="s">
        <v>276</v>
      </c>
      <c r="AU339" s="252" t="s">
        <v>84</v>
      </c>
      <c r="AV339" s="12" t="s">
        <v>86</v>
      </c>
      <c r="AW339" s="12" t="s">
        <v>32</v>
      </c>
      <c r="AX339" s="12" t="s">
        <v>84</v>
      </c>
      <c r="AY339" s="252" t="s">
        <v>251</v>
      </c>
    </row>
    <row r="340" s="2" customFormat="1" ht="24.15" customHeight="1">
      <c r="A340" s="38"/>
      <c r="B340" s="39"/>
      <c r="C340" s="292" t="s">
        <v>1030</v>
      </c>
      <c r="D340" s="292" t="s">
        <v>1133</v>
      </c>
      <c r="E340" s="293" t="s">
        <v>4325</v>
      </c>
      <c r="F340" s="294" t="s">
        <v>4326</v>
      </c>
      <c r="G340" s="295" t="s">
        <v>1622</v>
      </c>
      <c r="H340" s="296">
        <v>19</v>
      </c>
      <c r="I340" s="297"/>
      <c r="J340" s="298">
        <f>ROUND(I340*H340,2)</f>
        <v>0</v>
      </c>
      <c r="K340" s="299"/>
      <c r="L340" s="300"/>
      <c r="M340" s="301" t="s">
        <v>1</v>
      </c>
      <c r="N340" s="302" t="s">
        <v>41</v>
      </c>
      <c r="O340" s="91"/>
      <c r="P340" s="230">
        <f>O340*H340</f>
        <v>0</v>
      </c>
      <c r="Q340" s="230">
        <v>0.58499999999999996</v>
      </c>
      <c r="R340" s="230">
        <f>Q340*H340</f>
        <v>11.114999999999998</v>
      </c>
      <c r="S340" s="230">
        <v>0</v>
      </c>
      <c r="T340" s="231">
        <f>S340*H340</f>
        <v>0</v>
      </c>
      <c r="U340" s="38"/>
      <c r="V340" s="38"/>
      <c r="W340" s="38"/>
      <c r="X340" s="38"/>
      <c r="Y340" s="38"/>
      <c r="Z340" s="38"/>
      <c r="AA340" s="38"/>
      <c r="AB340" s="38"/>
      <c r="AC340" s="38"/>
      <c r="AD340" s="38"/>
      <c r="AE340" s="38"/>
      <c r="AR340" s="232" t="s">
        <v>299</v>
      </c>
      <c r="AT340" s="232" t="s">
        <v>1133</v>
      </c>
      <c r="AU340" s="232" t="s">
        <v>84</v>
      </c>
      <c r="AY340" s="17" t="s">
        <v>251</v>
      </c>
      <c r="BE340" s="233">
        <f>IF(N340="základní",J340,0)</f>
        <v>0</v>
      </c>
      <c r="BF340" s="233">
        <f>IF(N340="snížená",J340,0)</f>
        <v>0</v>
      </c>
      <c r="BG340" s="233">
        <f>IF(N340="zákl. přenesená",J340,0)</f>
        <v>0</v>
      </c>
      <c r="BH340" s="233">
        <f>IF(N340="sníž. přenesená",J340,0)</f>
        <v>0</v>
      </c>
      <c r="BI340" s="233">
        <f>IF(N340="nulová",J340,0)</f>
        <v>0</v>
      </c>
      <c r="BJ340" s="17" t="s">
        <v>84</v>
      </c>
      <c r="BK340" s="233">
        <f>ROUND(I340*H340,2)</f>
        <v>0</v>
      </c>
      <c r="BL340" s="17" t="s">
        <v>254</v>
      </c>
      <c r="BM340" s="232" t="s">
        <v>4900</v>
      </c>
    </row>
    <row r="341" s="2" customFormat="1">
      <c r="A341" s="38"/>
      <c r="B341" s="39"/>
      <c r="C341" s="40"/>
      <c r="D341" s="234" t="s">
        <v>260</v>
      </c>
      <c r="E341" s="40"/>
      <c r="F341" s="235" t="s">
        <v>4326</v>
      </c>
      <c r="G341" s="40"/>
      <c r="H341" s="40"/>
      <c r="I341" s="236"/>
      <c r="J341" s="40"/>
      <c r="K341" s="40"/>
      <c r="L341" s="44"/>
      <c r="M341" s="237"/>
      <c r="N341" s="238"/>
      <c r="O341" s="91"/>
      <c r="P341" s="91"/>
      <c r="Q341" s="91"/>
      <c r="R341" s="91"/>
      <c r="S341" s="91"/>
      <c r="T341" s="92"/>
      <c r="U341" s="38"/>
      <c r="V341" s="38"/>
      <c r="W341" s="38"/>
      <c r="X341" s="38"/>
      <c r="Y341" s="38"/>
      <c r="Z341" s="38"/>
      <c r="AA341" s="38"/>
      <c r="AB341" s="38"/>
      <c r="AC341" s="38"/>
      <c r="AD341" s="38"/>
      <c r="AE341" s="38"/>
      <c r="AT341" s="17" t="s">
        <v>260</v>
      </c>
      <c r="AU341" s="17" t="s">
        <v>84</v>
      </c>
    </row>
    <row r="342" s="12" customFormat="1">
      <c r="A342" s="12"/>
      <c r="B342" s="242"/>
      <c r="C342" s="243"/>
      <c r="D342" s="234" t="s">
        <v>276</v>
      </c>
      <c r="E342" s="244" t="s">
        <v>4088</v>
      </c>
      <c r="F342" s="245" t="s">
        <v>371</v>
      </c>
      <c r="G342" s="243"/>
      <c r="H342" s="246">
        <v>19</v>
      </c>
      <c r="I342" s="247"/>
      <c r="J342" s="243"/>
      <c r="K342" s="243"/>
      <c r="L342" s="248"/>
      <c r="M342" s="249"/>
      <c r="N342" s="250"/>
      <c r="O342" s="250"/>
      <c r="P342" s="250"/>
      <c r="Q342" s="250"/>
      <c r="R342" s="250"/>
      <c r="S342" s="250"/>
      <c r="T342" s="251"/>
      <c r="U342" s="12"/>
      <c r="V342" s="12"/>
      <c r="W342" s="12"/>
      <c r="X342" s="12"/>
      <c r="Y342" s="12"/>
      <c r="Z342" s="12"/>
      <c r="AA342" s="12"/>
      <c r="AB342" s="12"/>
      <c r="AC342" s="12"/>
      <c r="AD342" s="12"/>
      <c r="AE342" s="12"/>
      <c r="AT342" s="252" t="s">
        <v>276</v>
      </c>
      <c r="AU342" s="252" t="s">
        <v>84</v>
      </c>
      <c r="AV342" s="12" t="s">
        <v>86</v>
      </c>
      <c r="AW342" s="12" t="s">
        <v>32</v>
      </c>
      <c r="AX342" s="12" t="s">
        <v>84</v>
      </c>
      <c r="AY342" s="252" t="s">
        <v>251</v>
      </c>
    </row>
    <row r="343" s="2" customFormat="1" ht="37.8" customHeight="1">
      <c r="A343" s="38"/>
      <c r="B343" s="39"/>
      <c r="C343" s="220" t="s">
        <v>1045</v>
      </c>
      <c r="D343" s="220" t="s">
        <v>255</v>
      </c>
      <c r="E343" s="221" t="s">
        <v>4385</v>
      </c>
      <c r="F343" s="222" t="s">
        <v>4386</v>
      </c>
      <c r="G343" s="223" t="s">
        <v>1622</v>
      </c>
      <c r="H343" s="224">
        <v>19</v>
      </c>
      <c r="I343" s="225"/>
      <c r="J343" s="226">
        <f>ROUND(I343*H343,2)</f>
        <v>0</v>
      </c>
      <c r="K343" s="227"/>
      <c r="L343" s="44"/>
      <c r="M343" s="228" t="s">
        <v>1</v>
      </c>
      <c r="N343" s="229" t="s">
        <v>41</v>
      </c>
      <c r="O343" s="91"/>
      <c r="P343" s="230">
        <f>O343*H343</f>
        <v>0</v>
      </c>
      <c r="Q343" s="230">
        <v>0.089999999999999997</v>
      </c>
      <c r="R343" s="230">
        <f>Q343*H343</f>
        <v>1.71</v>
      </c>
      <c r="S343" s="230">
        <v>0</v>
      </c>
      <c r="T343" s="231">
        <f>S343*H343</f>
        <v>0</v>
      </c>
      <c r="U343" s="38"/>
      <c r="V343" s="38"/>
      <c r="W343" s="38"/>
      <c r="X343" s="38"/>
      <c r="Y343" s="38"/>
      <c r="Z343" s="38"/>
      <c r="AA343" s="38"/>
      <c r="AB343" s="38"/>
      <c r="AC343" s="38"/>
      <c r="AD343" s="38"/>
      <c r="AE343" s="38"/>
      <c r="AR343" s="232" t="s">
        <v>254</v>
      </c>
      <c r="AT343" s="232" t="s">
        <v>255</v>
      </c>
      <c r="AU343" s="232" t="s">
        <v>84</v>
      </c>
      <c r="AY343" s="17" t="s">
        <v>251</v>
      </c>
      <c r="BE343" s="233">
        <f>IF(N343="základní",J343,0)</f>
        <v>0</v>
      </c>
      <c r="BF343" s="233">
        <f>IF(N343="snížená",J343,0)</f>
        <v>0</v>
      </c>
      <c r="BG343" s="233">
        <f>IF(N343="zákl. přenesená",J343,0)</f>
        <v>0</v>
      </c>
      <c r="BH343" s="233">
        <f>IF(N343="sníž. přenesená",J343,0)</f>
        <v>0</v>
      </c>
      <c r="BI343" s="233">
        <f>IF(N343="nulová",J343,0)</f>
        <v>0</v>
      </c>
      <c r="BJ343" s="17" t="s">
        <v>84</v>
      </c>
      <c r="BK343" s="233">
        <f>ROUND(I343*H343,2)</f>
        <v>0</v>
      </c>
      <c r="BL343" s="17" t="s">
        <v>254</v>
      </c>
      <c r="BM343" s="232" t="s">
        <v>4901</v>
      </c>
    </row>
    <row r="344" s="2" customFormat="1">
      <c r="A344" s="38"/>
      <c r="B344" s="39"/>
      <c r="C344" s="40"/>
      <c r="D344" s="234" t="s">
        <v>260</v>
      </c>
      <c r="E344" s="40"/>
      <c r="F344" s="235" t="s">
        <v>4388</v>
      </c>
      <c r="G344" s="40"/>
      <c r="H344" s="40"/>
      <c r="I344" s="236"/>
      <c r="J344" s="40"/>
      <c r="K344" s="40"/>
      <c r="L344" s="44"/>
      <c r="M344" s="237"/>
      <c r="N344" s="238"/>
      <c r="O344" s="91"/>
      <c r="P344" s="91"/>
      <c r="Q344" s="91"/>
      <c r="R344" s="91"/>
      <c r="S344" s="91"/>
      <c r="T344" s="92"/>
      <c r="U344" s="38"/>
      <c r="V344" s="38"/>
      <c r="W344" s="38"/>
      <c r="X344" s="38"/>
      <c r="Y344" s="38"/>
      <c r="Z344" s="38"/>
      <c r="AA344" s="38"/>
      <c r="AB344" s="38"/>
      <c r="AC344" s="38"/>
      <c r="AD344" s="38"/>
      <c r="AE344" s="38"/>
      <c r="AT344" s="17" t="s">
        <v>260</v>
      </c>
      <c r="AU344" s="17" t="s">
        <v>84</v>
      </c>
    </row>
    <row r="345" s="2" customFormat="1">
      <c r="A345" s="38"/>
      <c r="B345" s="39"/>
      <c r="C345" s="40"/>
      <c r="D345" s="240" t="s">
        <v>274</v>
      </c>
      <c r="E345" s="40"/>
      <c r="F345" s="241" t="s">
        <v>4389</v>
      </c>
      <c r="G345" s="40"/>
      <c r="H345" s="40"/>
      <c r="I345" s="236"/>
      <c r="J345" s="40"/>
      <c r="K345" s="40"/>
      <c r="L345" s="44"/>
      <c r="M345" s="237"/>
      <c r="N345" s="238"/>
      <c r="O345" s="91"/>
      <c r="P345" s="91"/>
      <c r="Q345" s="91"/>
      <c r="R345" s="91"/>
      <c r="S345" s="91"/>
      <c r="T345" s="92"/>
      <c r="U345" s="38"/>
      <c r="V345" s="38"/>
      <c r="W345" s="38"/>
      <c r="X345" s="38"/>
      <c r="Y345" s="38"/>
      <c r="Z345" s="38"/>
      <c r="AA345" s="38"/>
      <c r="AB345" s="38"/>
      <c r="AC345" s="38"/>
      <c r="AD345" s="38"/>
      <c r="AE345" s="38"/>
      <c r="AT345" s="17" t="s">
        <v>274</v>
      </c>
      <c r="AU345" s="17" t="s">
        <v>84</v>
      </c>
    </row>
    <row r="346" s="12" customFormat="1">
      <c r="A346" s="12"/>
      <c r="B346" s="242"/>
      <c r="C346" s="243"/>
      <c r="D346" s="234" t="s">
        <v>276</v>
      </c>
      <c r="E346" s="244" t="s">
        <v>4093</v>
      </c>
      <c r="F346" s="245" t="s">
        <v>371</v>
      </c>
      <c r="G346" s="243"/>
      <c r="H346" s="246">
        <v>19</v>
      </c>
      <c r="I346" s="247"/>
      <c r="J346" s="243"/>
      <c r="K346" s="243"/>
      <c r="L346" s="248"/>
      <c r="M346" s="249"/>
      <c r="N346" s="250"/>
      <c r="O346" s="250"/>
      <c r="P346" s="250"/>
      <c r="Q346" s="250"/>
      <c r="R346" s="250"/>
      <c r="S346" s="250"/>
      <c r="T346" s="251"/>
      <c r="U346" s="12"/>
      <c r="V346" s="12"/>
      <c r="W346" s="12"/>
      <c r="X346" s="12"/>
      <c r="Y346" s="12"/>
      <c r="Z346" s="12"/>
      <c r="AA346" s="12"/>
      <c r="AB346" s="12"/>
      <c r="AC346" s="12"/>
      <c r="AD346" s="12"/>
      <c r="AE346" s="12"/>
      <c r="AT346" s="252" t="s">
        <v>276</v>
      </c>
      <c r="AU346" s="252" t="s">
        <v>84</v>
      </c>
      <c r="AV346" s="12" t="s">
        <v>86</v>
      </c>
      <c r="AW346" s="12" t="s">
        <v>32</v>
      </c>
      <c r="AX346" s="12" t="s">
        <v>84</v>
      </c>
      <c r="AY346" s="252" t="s">
        <v>251</v>
      </c>
    </row>
    <row r="347" s="2" customFormat="1" ht="21.75" customHeight="1">
      <c r="A347" s="38"/>
      <c r="B347" s="39"/>
      <c r="C347" s="292" t="s">
        <v>1052</v>
      </c>
      <c r="D347" s="292" t="s">
        <v>1133</v>
      </c>
      <c r="E347" s="293" t="s">
        <v>4728</v>
      </c>
      <c r="F347" s="294" t="s">
        <v>4729</v>
      </c>
      <c r="G347" s="295" t="s">
        <v>1622</v>
      </c>
      <c r="H347" s="296">
        <v>19</v>
      </c>
      <c r="I347" s="297"/>
      <c r="J347" s="298">
        <f>ROUND(I347*H347,2)</f>
        <v>0</v>
      </c>
      <c r="K347" s="299"/>
      <c r="L347" s="300"/>
      <c r="M347" s="301" t="s">
        <v>1</v>
      </c>
      <c r="N347" s="302" t="s">
        <v>41</v>
      </c>
      <c r="O347" s="91"/>
      <c r="P347" s="230">
        <f>O347*H347</f>
        <v>0</v>
      </c>
      <c r="Q347" s="230">
        <v>0.19600000000000001</v>
      </c>
      <c r="R347" s="230">
        <f>Q347*H347</f>
        <v>3.7240000000000002</v>
      </c>
      <c r="S347" s="230">
        <v>0</v>
      </c>
      <c r="T347" s="231">
        <f>S347*H347</f>
        <v>0</v>
      </c>
      <c r="U347" s="38"/>
      <c r="V347" s="38"/>
      <c r="W347" s="38"/>
      <c r="X347" s="38"/>
      <c r="Y347" s="38"/>
      <c r="Z347" s="38"/>
      <c r="AA347" s="38"/>
      <c r="AB347" s="38"/>
      <c r="AC347" s="38"/>
      <c r="AD347" s="38"/>
      <c r="AE347" s="38"/>
      <c r="AR347" s="232" t="s">
        <v>299</v>
      </c>
      <c r="AT347" s="232" t="s">
        <v>1133</v>
      </c>
      <c r="AU347" s="232" t="s">
        <v>84</v>
      </c>
      <c r="AY347" s="17" t="s">
        <v>251</v>
      </c>
      <c r="BE347" s="233">
        <f>IF(N347="základní",J347,0)</f>
        <v>0</v>
      </c>
      <c r="BF347" s="233">
        <f>IF(N347="snížená",J347,0)</f>
        <v>0</v>
      </c>
      <c r="BG347" s="233">
        <f>IF(N347="zákl. přenesená",J347,0)</f>
        <v>0</v>
      </c>
      <c r="BH347" s="233">
        <f>IF(N347="sníž. přenesená",J347,0)</f>
        <v>0</v>
      </c>
      <c r="BI347" s="233">
        <f>IF(N347="nulová",J347,0)</f>
        <v>0</v>
      </c>
      <c r="BJ347" s="17" t="s">
        <v>84</v>
      </c>
      <c r="BK347" s="233">
        <f>ROUND(I347*H347,2)</f>
        <v>0</v>
      </c>
      <c r="BL347" s="17" t="s">
        <v>254</v>
      </c>
      <c r="BM347" s="232" t="s">
        <v>4902</v>
      </c>
    </row>
    <row r="348" s="2" customFormat="1">
      <c r="A348" s="38"/>
      <c r="B348" s="39"/>
      <c r="C348" s="40"/>
      <c r="D348" s="234" t="s">
        <v>260</v>
      </c>
      <c r="E348" s="40"/>
      <c r="F348" s="235" t="s">
        <v>4729</v>
      </c>
      <c r="G348" s="40"/>
      <c r="H348" s="40"/>
      <c r="I348" s="236"/>
      <c r="J348" s="40"/>
      <c r="K348" s="40"/>
      <c r="L348" s="44"/>
      <c r="M348" s="237"/>
      <c r="N348" s="238"/>
      <c r="O348" s="91"/>
      <c r="P348" s="91"/>
      <c r="Q348" s="91"/>
      <c r="R348" s="91"/>
      <c r="S348" s="91"/>
      <c r="T348" s="92"/>
      <c r="U348" s="38"/>
      <c r="V348" s="38"/>
      <c r="W348" s="38"/>
      <c r="X348" s="38"/>
      <c r="Y348" s="38"/>
      <c r="Z348" s="38"/>
      <c r="AA348" s="38"/>
      <c r="AB348" s="38"/>
      <c r="AC348" s="38"/>
      <c r="AD348" s="38"/>
      <c r="AE348" s="38"/>
      <c r="AT348" s="17" t="s">
        <v>260</v>
      </c>
      <c r="AU348" s="17" t="s">
        <v>84</v>
      </c>
    </row>
    <row r="349" s="12" customFormat="1">
      <c r="A349" s="12"/>
      <c r="B349" s="242"/>
      <c r="C349" s="243"/>
      <c r="D349" s="234" t="s">
        <v>276</v>
      </c>
      <c r="E349" s="244" t="s">
        <v>4100</v>
      </c>
      <c r="F349" s="245" t="s">
        <v>371</v>
      </c>
      <c r="G349" s="243"/>
      <c r="H349" s="246">
        <v>19</v>
      </c>
      <c r="I349" s="247"/>
      <c r="J349" s="243"/>
      <c r="K349" s="243"/>
      <c r="L349" s="248"/>
      <c r="M349" s="249"/>
      <c r="N349" s="250"/>
      <c r="O349" s="250"/>
      <c r="P349" s="250"/>
      <c r="Q349" s="250"/>
      <c r="R349" s="250"/>
      <c r="S349" s="250"/>
      <c r="T349" s="251"/>
      <c r="U349" s="12"/>
      <c r="V349" s="12"/>
      <c r="W349" s="12"/>
      <c r="X349" s="12"/>
      <c r="Y349" s="12"/>
      <c r="Z349" s="12"/>
      <c r="AA349" s="12"/>
      <c r="AB349" s="12"/>
      <c r="AC349" s="12"/>
      <c r="AD349" s="12"/>
      <c r="AE349" s="12"/>
      <c r="AT349" s="252" t="s">
        <v>276</v>
      </c>
      <c r="AU349" s="252" t="s">
        <v>84</v>
      </c>
      <c r="AV349" s="12" t="s">
        <v>86</v>
      </c>
      <c r="AW349" s="12" t="s">
        <v>32</v>
      </c>
      <c r="AX349" s="12" t="s">
        <v>84</v>
      </c>
      <c r="AY349" s="252" t="s">
        <v>251</v>
      </c>
    </row>
    <row r="350" s="2" customFormat="1" ht="24.15" customHeight="1">
      <c r="A350" s="38"/>
      <c r="B350" s="39"/>
      <c r="C350" s="220" t="s">
        <v>1059</v>
      </c>
      <c r="D350" s="220" t="s">
        <v>255</v>
      </c>
      <c r="E350" s="221" t="s">
        <v>4402</v>
      </c>
      <c r="F350" s="222" t="s">
        <v>4403</v>
      </c>
      <c r="G350" s="223" t="s">
        <v>3949</v>
      </c>
      <c r="H350" s="224">
        <v>87.269999999999996</v>
      </c>
      <c r="I350" s="225"/>
      <c r="J350" s="226">
        <f>ROUND(I350*H350,2)</f>
        <v>0</v>
      </c>
      <c r="K350" s="227"/>
      <c r="L350" s="44"/>
      <c r="M350" s="228" t="s">
        <v>1</v>
      </c>
      <c r="N350" s="229" t="s">
        <v>41</v>
      </c>
      <c r="O350" s="91"/>
      <c r="P350" s="230">
        <f>O350*H350</f>
        <v>0</v>
      </c>
      <c r="Q350" s="230">
        <v>0</v>
      </c>
      <c r="R350" s="230">
        <f>Q350*H350</f>
        <v>0</v>
      </c>
      <c r="S350" s="230">
        <v>0</v>
      </c>
      <c r="T350" s="231">
        <f>S350*H350</f>
        <v>0</v>
      </c>
      <c r="U350" s="38"/>
      <c r="V350" s="38"/>
      <c r="W350" s="38"/>
      <c r="X350" s="38"/>
      <c r="Y350" s="38"/>
      <c r="Z350" s="38"/>
      <c r="AA350" s="38"/>
      <c r="AB350" s="38"/>
      <c r="AC350" s="38"/>
      <c r="AD350" s="38"/>
      <c r="AE350" s="38"/>
      <c r="AR350" s="232" t="s">
        <v>254</v>
      </c>
      <c r="AT350" s="232" t="s">
        <v>255</v>
      </c>
      <c r="AU350" s="232" t="s">
        <v>84</v>
      </c>
      <c r="AY350" s="17" t="s">
        <v>251</v>
      </c>
      <c r="BE350" s="233">
        <f>IF(N350="základní",J350,0)</f>
        <v>0</v>
      </c>
      <c r="BF350" s="233">
        <f>IF(N350="snížená",J350,0)</f>
        <v>0</v>
      </c>
      <c r="BG350" s="233">
        <f>IF(N350="zákl. přenesená",J350,0)</f>
        <v>0</v>
      </c>
      <c r="BH350" s="233">
        <f>IF(N350="sníž. přenesená",J350,0)</f>
        <v>0</v>
      </c>
      <c r="BI350" s="233">
        <f>IF(N350="nulová",J350,0)</f>
        <v>0</v>
      </c>
      <c r="BJ350" s="17" t="s">
        <v>84</v>
      </c>
      <c r="BK350" s="233">
        <f>ROUND(I350*H350,2)</f>
        <v>0</v>
      </c>
      <c r="BL350" s="17" t="s">
        <v>254</v>
      </c>
      <c r="BM350" s="232" t="s">
        <v>4903</v>
      </c>
    </row>
    <row r="351" s="2" customFormat="1">
      <c r="A351" s="38"/>
      <c r="B351" s="39"/>
      <c r="C351" s="40"/>
      <c r="D351" s="234" t="s">
        <v>260</v>
      </c>
      <c r="E351" s="40"/>
      <c r="F351" s="235" t="s">
        <v>4405</v>
      </c>
      <c r="G351" s="40"/>
      <c r="H351" s="40"/>
      <c r="I351" s="236"/>
      <c r="J351" s="40"/>
      <c r="K351" s="40"/>
      <c r="L351" s="44"/>
      <c r="M351" s="237"/>
      <c r="N351" s="238"/>
      <c r="O351" s="91"/>
      <c r="P351" s="91"/>
      <c r="Q351" s="91"/>
      <c r="R351" s="91"/>
      <c r="S351" s="91"/>
      <c r="T351" s="92"/>
      <c r="U351" s="38"/>
      <c r="V351" s="38"/>
      <c r="W351" s="38"/>
      <c r="X351" s="38"/>
      <c r="Y351" s="38"/>
      <c r="Z351" s="38"/>
      <c r="AA351" s="38"/>
      <c r="AB351" s="38"/>
      <c r="AC351" s="38"/>
      <c r="AD351" s="38"/>
      <c r="AE351" s="38"/>
      <c r="AT351" s="17" t="s">
        <v>260</v>
      </c>
      <c r="AU351" s="17" t="s">
        <v>84</v>
      </c>
    </row>
    <row r="352" s="2" customFormat="1">
      <c r="A352" s="38"/>
      <c r="B352" s="39"/>
      <c r="C352" s="40"/>
      <c r="D352" s="240" t="s">
        <v>274</v>
      </c>
      <c r="E352" s="40"/>
      <c r="F352" s="241" t="s">
        <v>4406</v>
      </c>
      <c r="G352" s="40"/>
      <c r="H352" s="40"/>
      <c r="I352" s="236"/>
      <c r="J352" s="40"/>
      <c r="K352" s="40"/>
      <c r="L352" s="44"/>
      <c r="M352" s="263"/>
      <c r="N352" s="264"/>
      <c r="O352" s="265"/>
      <c r="P352" s="265"/>
      <c r="Q352" s="265"/>
      <c r="R352" s="265"/>
      <c r="S352" s="265"/>
      <c r="T352" s="266"/>
      <c r="U352" s="38"/>
      <c r="V352" s="38"/>
      <c r="W352" s="38"/>
      <c r="X352" s="38"/>
      <c r="Y352" s="38"/>
      <c r="Z352" s="38"/>
      <c r="AA352" s="38"/>
      <c r="AB352" s="38"/>
      <c r="AC352" s="38"/>
      <c r="AD352" s="38"/>
      <c r="AE352" s="38"/>
      <c r="AT352" s="17" t="s">
        <v>274</v>
      </c>
      <c r="AU352" s="17" t="s">
        <v>84</v>
      </c>
    </row>
    <row r="353" s="2" customFormat="1" ht="6.96" customHeight="1">
      <c r="A353" s="38"/>
      <c r="B353" s="66"/>
      <c r="C353" s="67"/>
      <c r="D353" s="67"/>
      <c r="E353" s="67"/>
      <c r="F353" s="67"/>
      <c r="G353" s="67"/>
      <c r="H353" s="67"/>
      <c r="I353" s="67"/>
      <c r="J353" s="67"/>
      <c r="K353" s="67"/>
      <c r="L353" s="44"/>
      <c r="M353" s="38"/>
      <c r="O353" s="38"/>
      <c r="P353" s="38"/>
      <c r="Q353" s="38"/>
      <c r="R353" s="38"/>
      <c r="S353" s="38"/>
      <c r="T353" s="38"/>
      <c r="U353" s="38"/>
      <c r="V353" s="38"/>
      <c r="W353" s="38"/>
      <c r="X353" s="38"/>
      <c r="Y353" s="38"/>
      <c r="Z353" s="38"/>
      <c r="AA353" s="38"/>
      <c r="AB353" s="38"/>
      <c r="AC353" s="38"/>
      <c r="AD353" s="38"/>
      <c r="AE353" s="38"/>
    </row>
  </sheetData>
  <sheetProtection sheet="1" autoFilter="0" formatColumns="0" formatRows="0" objects="1" scenarios="1" spinCount="100000" saltValue="Acn3pOKO8eQsR2KxXBaCzrHrP9BvbjHfvjkgiCU3+wGp/UFuv9lVJFggTuFgurNQqGaI51Fn8NBnkWmdg1WyXw==" hashValue="PThr9YLfGkWJx3OmtUEUB50U0fVg2qTxjtR2z3f/VewM10f5fdfIA91leiE9v+c1EY+aZcH7sKYRPITUezaTaA==" algorithmName="SHA-512" password="CC35"/>
  <autoFilter ref="C120:K352"/>
  <mergeCells count="9">
    <mergeCell ref="E7:H7"/>
    <mergeCell ref="E9:H9"/>
    <mergeCell ref="E18:H18"/>
    <mergeCell ref="E27:H27"/>
    <mergeCell ref="E85:H85"/>
    <mergeCell ref="E87:H87"/>
    <mergeCell ref="E111:H111"/>
    <mergeCell ref="E113:H113"/>
    <mergeCell ref="L2:V2"/>
  </mergeCells>
  <hyperlinks>
    <hyperlink ref="F125" r:id="rId1" display="https://podminky.urs.cz/item/CS_URS_2025_01/131151201"/>
    <hyperlink ref="F130" r:id="rId2" display="https://podminky.urs.cz/item/CS_URS_2025_01/132154204"/>
    <hyperlink ref="F148" r:id="rId3" display="https://podminky.urs.cz/item/CS_URS_2025_01/151101101"/>
    <hyperlink ref="F168" r:id="rId4" display="https://podminky.urs.cz/item/CS_URS_2025_01/151101111"/>
    <hyperlink ref="F173" r:id="rId5" display="https://podminky.urs.cz/item/CS_URS_2025_01/161102111"/>
    <hyperlink ref="F179" r:id="rId6" display="https://podminky.urs.cz/item/CS_URS_2025_01/162351124"/>
    <hyperlink ref="F184" r:id="rId7" display="https://podminky.urs.cz/item/CS_URS_2025_01/162751117"/>
    <hyperlink ref="F189" r:id="rId8" display="https://podminky.urs.cz/item/CS_URS_2025_01/162751119"/>
    <hyperlink ref="F194" r:id="rId9" display="https://podminky.urs.cz/item/CS_URS_2025_01/167151101"/>
    <hyperlink ref="F199" r:id="rId10" display="https://podminky.urs.cz/item/CS_URS_2025_01/171201231"/>
    <hyperlink ref="F204" r:id="rId11" display="https://podminky.urs.cz/item/CS_URS_2025_01/171251201"/>
    <hyperlink ref="F209" r:id="rId12" display="https://podminky.urs.cz/item/CS_URS_2025_01/174101101"/>
    <hyperlink ref="F227" r:id="rId13" display="https://podminky.urs.cz/item/CS_URS_2025_01/175151101"/>
    <hyperlink ref="F251" r:id="rId14" display="https://podminky.urs.cz/item/CS_URS_2025_01/212752101"/>
    <hyperlink ref="F256" r:id="rId15" display="https://podminky.urs.cz/item/CS_URS_2025_01/359901211"/>
    <hyperlink ref="F262" r:id="rId16" display="https://podminky.urs.cz/item/CS_URS_2025_01/452311141"/>
    <hyperlink ref="F267" r:id="rId17" display="https://podminky.urs.cz/item/CS_URS_2025_01/452386111"/>
    <hyperlink ref="F271" r:id="rId18" display="https://podminky.urs.cz/item/CS_URS_2025_01/564231111"/>
    <hyperlink ref="F292" r:id="rId19" display="https://podminky.urs.cz/item/CS_URS_2025_01/871360320"/>
    <hyperlink ref="F299" r:id="rId20" display="https://podminky.urs.cz/item/CS_URS_2025_01/871370320"/>
    <hyperlink ref="F307" r:id="rId21" display="https://podminky.urs.cz/item/CS_URS_2025_01/892372111"/>
    <hyperlink ref="F311" r:id="rId22" display="https://podminky.urs.cz/item/CS_URS_2025_01/892381111"/>
    <hyperlink ref="F315" r:id="rId23" display="https://podminky.urs.cz/item/CS_URS_2025_01/894410101"/>
    <hyperlink ref="F324" r:id="rId24" display="https://podminky.urs.cz/item/CS_URS_2025_01/894410211"/>
    <hyperlink ref="F331" r:id="rId25" display="https://podminky.urs.cz/item/CS_URS_2025_01/894410213"/>
    <hyperlink ref="F338" r:id="rId26" display="https://podminky.urs.cz/item/CS_URS_2025_01/894410232"/>
    <hyperlink ref="F345" r:id="rId27" display="https://podminky.urs.cz/item/CS_URS_2025_01/899104112"/>
    <hyperlink ref="F352" r:id="rId28" display="https://podminky.urs.cz/item/CS_URS_2025_01/998276101"/>
  </hyperlinks>
  <pageMargins left="0.39375" right="0.39375" top="0.39375" bottom="0.39375" header="0" footer="0"/>
  <pageSetup paperSize="9" orientation="portrait" blackAndWhite="1" fitToHeight="100"/>
  <headerFooter>
    <oddFooter>&amp;CStrana &amp;P z &amp;N</oddFooter>
  </headerFooter>
  <drawing r:id="rId29"/>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167</v>
      </c>
      <c r="AZ2" s="288" t="s">
        <v>3957</v>
      </c>
      <c r="BA2" s="288" t="s">
        <v>3957</v>
      </c>
      <c r="BB2" s="288" t="s">
        <v>1</v>
      </c>
      <c r="BC2" s="288" t="s">
        <v>4904</v>
      </c>
      <c r="BD2" s="288" t="s">
        <v>86</v>
      </c>
    </row>
    <row r="3" s="1" customFormat="1" ht="6.96" customHeight="1">
      <c r="B3" s="146"/>
      <c r="C3" s="147"/>
      <c r="D3" s="147"/>
      <c r="E3" s="147"/>
      <c r="F3" s="147"/>
      <c r="G3" s="147"/>
      <c r="H3" s="147"/>
      <c r="I3" s="147"/>
      <c r="J3" s="147"/>
      <c r="K3" s="147"/>
      <c r="L3" s="20"/>
      <c r="AT3" s="17" t="s">
        <v>76</v>
      </c>
      <c r="AZ3" s="288" t="s">
        <v>3718</v>
      </c>
      <c r="BA3" s="288" t="s">
        <v>3718</v>
      </c>
      <c r="BB3" s="288" t="s">
        <v>1</v>
      </c>
      <c r="BC3" s="288" t="s">
        <v>4905</v>
      </c>
      <c r="BD3" s="288" t="s">
        <v>86</v>
      </c>
    </row>
    <row r="4" s="1" customFormat="1" ht="24.96" customHeight="1">
      <c r="B4" s="20"/>
      <c r="D4" s="148" t="s">
        <v>222</v>
      </c>
      <c r="L4" s="20"/>
      <c r="M4" s="149" t="s">
        <v>10</v>
      </c>
      <c r="AT4" s="17" t="s">
        <v>4</v>
      </c>
      <c r="AZ4" s="288" t="s">
        <v>4078</v>
      </c>
      <c r="BA4" s="288" t="s">
        <v>4078</v>
      </c>
      <c r="BB4" s="288" t="s">
        <v>1</v>
      </c>
      <c r="BC4" s="288" t="s">
        <v>1850</v>
      </c>
      <c r="BD4" s="288" t="s">
        <v>86</v>
      </c>
    </row>
    <row r="5" s="1" customFormat="1" ht="6.96" customHeight="1">
      <c r="B5" s="20"/>
      <c r="L5" s="20"/>
      <c r="AZ5" s="288" t="s">
        <v>4584</v>
      </c>
      <c r="BA5" s="288" t="s">
        <v>4584</v>
      </c>
      <c r="BB5" s="288" t="s">
        <v>1</v>
      </c>
      <c r="BC5" s="288" t="s">
        <v>1527</v>
      </c>
      <c r="BD5" s="288" t="s">
        <v>86</v>
      </c>
    </row>
    <row r="6" s="1" customFormat="1" ht="12" customHeight="1">
      <c r="B6" s="20"/>
      <c r="D6" s="150" t="s">
        <v>16</v>
      </c>
      <c r="L6" s="20"/>
      <c r="AZ6" s="288" t="s">
        <v>4423</v>
      </c>
      <c r="BA6" s="288" t="s">
        <v>4423</v>
      </c>
      <c r="BB6" s="288" t="s">
        <v>1</v>
      </c>
      <c r="BC6" s="288" t="s">
        <v>4906</v>
      </c>
      <c r="BD6" s="288" t="s">
        <v>86</v>
      </c>
    </row>
    <row r="7" s="1" customFormat="1" ht="26.25" customHeight="1">
      <c r="B7" s="20"/>
      <c r="E7" s="151" t="str">
        <f>'Rekapitulace stavby'!K6</f>
        <v>Vybudování komunikací a inženýrských sítí v lokalitě Berlín 2, Frýdek-Místek</v>
      </c>
      <c r="F7" s="150"/>
      <c r="G7" s="150"/>
      <c r="H7" s="150"/>
      <c r="L7" s="20"/>
      <c r="AZ7" s="288" t="s">
        <v>4579</v>
      </c>
      <c r="BA7" s="288" t="s">
        <v>4579</v>
      </c>
      <c r="BB7" s="288" t="s">
        <v>1</v>
      </c>
      <c r="BC7" s="288" t="s">
        <v>4907</v>
      </c>
      <c r="BD7" s="288" t="s">
        <v>86</v>
      </c>
    </row>
    <row r="8" s="2" customFormat="1" ht="12" customHeight="1">
      <c r="A8" s="38"/>
      <c r="B8" s="44"/>
      <c r="C8" s="38"/>
      <c r="D8" s="150" t="s">
        <v>223</v>
      </c>
      <c r="E8" s="38"/>
      <c r="F8" s="38"/>
      <c r="G8" s="38"/>
      <c r="H8" s="38"/>
      <c r="I8" s="38"/>
      <c r="J8" s="38"/>
      <c r="K8" s="38"/>
      <c r="L8" s="63"/>
      <c r="S8" s="38"/>
      <c r="T8" s="38"/>
      <c r="U8" s="38"/>
      <c r="V8" s="38"/>
      <c r="W8" s="38"/>
      <c r="X8" s="38"/>
      <c r="Y8" s="38"/>
      <c r="Z8" s="38"/>
      <c r="AA8" s="38"/>
      <c r="AB8" s="38"/>
      <c r="AC8" s="38"/>
      <c r="AD8" s="38"/>
      <c r="AE8" s="38"/>
      <c r="AZ8" s="288" t="s">
        <v>4908</v>
      </c>
      <c r="BA8" s="288" t="s">
        <v>4908</v>
      </c>
      <c r="BB8" s="288" t="s">
        <v>1</v>
      </c>
      <c r="BC8" s="288" t="s">
        <v>1656</v>
      </c>
      <c r="BD8" s="288" t="s">
        <v>86</v>
      </c>
    </row>
    <row r="9" s="2" customFormat="1" ht="16.5" customHeight="1">
      <c r="A9" s="38"/>
      <c r="B9" s="44"/>
      <c r="C9" s="38"/>
      <c r="D9" s="38"/>
      <c r="E9" s="152" t="s">
        <v>4909</v>
      </c>
      <c r="F9" s="38"/>
      <c r="G9" s="38"/>
      <c r="H9" s="38"/>
      <c r="I9" s="38"/>
      <c r="J9" s="38"/>
      <c r="K9" s="38"/>
      <c r="L9" s="63"/>
      <c r="S9" s="38"/>
      <c r="T9" s="38"/>
      <c r="U9" s="38"/>
      <c r="V9" s="38"/>
      <c r="W9" s="38"/>
      <c r="X9" s="38"/>
      <c r="Y9" s="38"/>
      <c r="Z9" s="38"/>
      <c r="AA9" s="38"/>
      <c r="AB9" s="38"/>
      <c r="AC9" s="38"/>
      <c r="AD9" s="38"/>
      <c r="AE9" s="38"/>
      <c r="AZ9" s="288" t="s">
        <v>3750</v>
      </c>
      <c r="BA9" s="288" t="s">
        <v>3750</v>
      </c>
      <c r="BB9" s="288" t="s">
        <v>1</v>
      </c>
      <c r="BC9" s="288" t="s">
        <v>4910</v>
      </c>
      <c r="BD9" s="288" t="s">
        <v>86</v>
      </c>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c r="AZ10" s="288" t="s">
        <v>4659</v>
      </c>
      <c r="BA10" s="288" t="s">
        <v>4659</v>
      </c>
      <c r="BB10" s="288" t="s">
        <v>1</v>
      </c>
      <c r="BC10" s="288" t="s">
        <v>4911</v>
      </c>
      <c r="BD10" s="288" t="s">
        <v>86</v>
      </c>
    </row>
    <row r="11" s="2" customFormat="1" ht="12" customHeight="1">
      <c r="A11" s="38"/>
      <c r="B11" s="44"/>
      <c r="C11" s="38"/>
      <c r="D11" s="150" t="s">
        <v>18</v>
      </c>
      <c r="E11" s="38"/>
      <c r="F11" s="141" t="s">
        <v>1</v>
      </c>
      <c r="G11" s="38"/>
      <c r="H11" s="38"/>
      <c r="I11" s="150" t="s">
        <v>19</v>
      </c>
      <c r="J11" s="141" t="s">
        <v>1</v>
      </c>
      <c r="K11" s="38"/>
      <c r="L11" s="63"/>
      <c r="S11" s="38"/>
      <c r="T11" s="38"/>
      <c r="U11" s="38"/>
      <c r="V11" s="38"/>
      <c r="W11" s="38"/>
      <c r="X11" s="38"/>
      <c r="Y11" s="38"/>
      <c r="Z11" s="38"/>
      <c r="AA11" s="38"/>
      <c r="AB11" s="38"/>
      <c r="AC11" s="38"/>
      <c r="AD11" s="38"/>
      <c r="AE11" s="38"/>
      <c r="AZ11" s="288" t="s">
        <v>4581</v>
      </c>
      <c r="BA11" s="288" t="s">
        <v>4581</v>
      </c>
      <c r="BB11" s="288" t="s">
        <v>1</v>
      </c>
      <c r="BC11" s="288" t="s">
        <v>4912</v>
      </c>
      <c r="BD11" s="288" t="s">
        <v>86</v>
      </c>
    </row>
    <row r="12" s="2" customFormat="1" ht="12" customHeight="1">
      <c r="A12" s="38"/>
      <c r="B12" s="44"/>
      <c r="C12" s="38"/>
      <c r="D12" s="150" t="s">
        <v>20</v>
      </c>
      <c r="E12" s="38"/>
      <c r="F12" s="141" t="s">
        <v>21</v>
      </c>
      <c r="G12" s="38"/>
      <c r="H12" s="38"/>
      <c r="I12" s="150" t="s">
        <v>22</v>
      </c>
      <c r="J12" s="153" t="str">
        <f>'Rekapitulace stavby'!AN8</f>
        <v>12. 5. 2025</v>
      </c>
      <c r="K12" s="38"/>
      <c r="L12" s="63"/>
      <c r="S12" s="38"/>
      <c r="T12" s="38"/>
      <c r="U12" s="38"/>
      <c r="V12" s="38"/>
      <c r="W12" s="38"/>
      <c r="X12" s="38"/>
      <c r="Y12" s="38"/>
      <c r="Z12" s="38"/>
      <c r="AA12" s="38"/>
      <c r="AB12" s="38"/>
      <c r="AC12" s="38"/>
      <c r="AD12" s="38"/>
      <c r="AE12" s="38"/>
      <c r="AZ12" s="288" t="s">
        <v>4913</v>
      </c>
      <c r="BA12" s="288" t="s">
        <v>4913</v>
      </c>
      <c r="BB12" s="288" t="s">
        <v>1</v>
      </c>
      <c r="BC12" s="288" t="s">
        <v>4914</v>
      </c>
      <c r="BD12" s="288" t="s">
        <v>86</v>
      </c>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c r="AZ13" s="288" t="s">
        <v>3768</v>
      </c>
      <c r="BA13" s="288" t="s">
        <v>3768</v>
      </c>
      <c r="BB13" s="288" t="s">
        <v>1</v>
      </c>
      <c r="BC13" s="288" t="s">
        <v>4915</v>
      </c>
      <c r="BD13" s="288" t="s">
        <v>86</v>
      </c>
    </row>
    <row r="14" s="2" customFormat="1" ht="12" customHeight="1">
      <c r="A14" s="38"/>
      <c r="B14" s="44"/>
      <c r="C14" s="38"/>
      <c r="D14" s="150" t="s">
        <v>24</v>
      </c>
      <c r="E14" s="38"/>
      <c r="F14" s="38"/>
      <c r="G14" s="38"/>
      <c r="H14" s="38"/>
      <c r="I14" s="150" t="s">
        <v>25</v>
      </c>
      <c r="J14" s="141" t="s">
        <v>1</v>
      </c>
      <c r="K14" s="38"/>
      <c r="L14" s="63"/>
      <c r="S14" s="38"/>
      <c r="T14" s="38"/>
      <c r="U14" s="38"/>
      <c r="V14" s="38"/>
      <c r="W14" s="38"/>
      <c r="X14" s="38"/>
      <c r="Y14" s="38"/>
      <c r="Z14" s="38"/>
      <c r="AA14" s="38"/>
      <c r="AB14" s="38"/>
      <c r="AC14" s="38"/>
      <c r="AD14" s="38"/>
      <c r="AE14" s="38"/>
      <c r="AZ14" s="288" t="s">
        <v>4916</v>
      </c>
      <c r="BA14" s="288" t="s">
        <v>4916</v>
      </c>
      <c r="BB14" s="288" t="s">
        <v>1</v>
      </c>
      <c r="BC14" s="288" t="s">
        <v>4917</v>
      </c>
      <c r="BD14" s="288" t="s">
        <v>86</v>
      </c>
    </row>
    <row r="15" s="2" customFormat="1" ht="18" customHeight="1">
      <c r="A15" s="38"/>
      <c r="B15" s="44"/>
      <c r="C15" s="38"/>
      <c r="D15" s="38"/>
      <c r="E15" s="141" t="s">
        <v>26</v>
      </c>
      <c r="F15" s="38"/>
      <c r="G15" s="38"/>
      <c r="H15" s="38"/>
      <c r="I15" s="150" t="s">
        <v>27</v>
      </c>
      <c r="J15" s="141" t="s">
        <v>1</v>
      </c>
      <c r="K15" s="38"/>
      <c r="L15" s="63"/>
      <c r="S15" s="38"/>
      <c r="T15" s="38"/>
      <c r="U15" s="38"/>
      <c r="V15" s="38"/>
      <c r="W15" s="38"/>
      <c r="X15" s="38"/>
      <c r="Y15" s="38"/>
      <c r="Z15" s="38"/>
      <c r="AA15" s="38"/>
      <c r="AB15" s="38"/>
      <c r="AC15" s="38"/>
      <c r="AD15" s="38"/>
      <c r="AE15" s="38"/>
      <c r="AZ15" s="288" t="s">
        <v>3871</v>
      </c>
      <c r="BA15" s="288" t="s">
        <v>3871</v>
      </c>
      <c r="BB15" s="288" t="s">
        <v>1</v>
      </c>
      <c r="BC15" s="288" t="s">
        <v>4918</v>
      </c>
      <c r="BD15" s="288" t="s">
        <v>86</v>
      </c>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50" t="s">
        <v>28</v>
      </c>
      <c r="E17" s="38"/>
      <c r="F17" s="38"/>
      <c r="G17" s="38"/>
      <c r="H17" s="38"/>
      <c r="I17" s="15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1"/>
      <c r="G18" s="141"/>
      <c r="H18" s="141"/>
      <c r="I18" s="15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50" t="s">
        <v>30</v>
      </c>
      <c r="E20" s="38"/>
      <c r="F20" s="38"/>
      <c r="G20" s="38"/>
      <c r="H20" s="38"/>
      <c r="I20" s="150" t="s">
        <v>25</v>
      </c>
      <c r="J20" s="141"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1" t="s">
        <v>31</v>
      </c>
      <c r="F21" s="38"/>
      <c r="G21" s="38"/>
      <c r="H21" s="38"/>
      <c r="I21" s="150" t="s">
        <v>27</v>
      </c>
      <c r="J21" s="141"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50" t="s">
        <v>33</v>
      </c>
      <c r="E23" s="38"/>
      <c r="F23" s="38"/>
      <c r="G23" s="38"/>
      <c r="H23" s="38"/>
      <c r="I23" s="150" t="s">
        <v>25</v>
      </c>
      <c r="J23" s="141"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1" t="s">
        <v>3753</v>
      </c>
      <c r="F24" s="38"/>
      <c r="G24" s="38"/>
      <c r="H24" s="38"/>
      <c r="I24" s="150" t="s">
        <v>27</v>
      </c>
      <c r="J24" s="141"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5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54"/>
      <c r="B27" s="155"/>
      <c r="C27" s="154"/>
      <c r="D27" s="154"/>
      <c r="E27" s="156" t="s">
        <v>1</v>
      </c>
      <c r="F27" s="156"/>
      <c r="G27" s="156"/>
      <c r="H27" s="156"/>
      <c r="I27" s="154"/>
      <c r="J27" s="154"/>
      <c r="K27" s="154"/>
      <c r="L27" s="157"/>
      <c r="S27" s="154"/>
      <c r="T27" s="154"/>
      <c r="U27" s="154"/>
      <c r="V27" s="154"/>
      <c r="W27" s="154"/>
      <c r="X27" s="154"/>
      <c r="Y27" s="154"/>
      <c r="Z27" s="154"/>
      <c r="AA27" s="154"/>
      <c r="AB27" s="154"/>
      <c r="AC27" s="154"/>
      <c r="AD27" s="154"/>
      <c r="AE27" s="154"/>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58"/>
      <c r="E29" s="158"/>
      <c r="F29" s="158"/>
      <c r="G29" s="158"/>
      <c r="H29" s="158"/>
      <c r="I29" s="158"/>
      <c r="J29" s="158"/>
      <c r="K29" s="158"/>
      <c r="L29" s="63"/>
      <c r="S29" s="38"/>
      <c r="T29" s="38"/>
      <c r="U29" s="38"/>
      <c r="V29" s="38"/>
      <c r="W29" s="38"/>
      <c r="X29" s="38"/>
      <c r="Y29" s="38"/>
      <c r="Z29" s="38"/>
      <c r="AA29" s="38"/>
      <c r="AB29" s="38"/>
      <c r="AC29" s="38"/>
      <c r="AD29" s="38"/>
      <c r="AE29" s="38"/>
    </row>
    <row r="30" s="2" customFormat="1" ht="25.44" customHeight="1">
      <c r="A30" s="38"/>
      <c r="B30" s="44"/>
      <c r="C30" s="38"/>
      <c r="D30" s="159" t="s">
        <v>36</v>
      </c>
      <c r="E30" s="38"/>
      <c r="F30" s="38"/>
      <c r="G30" s="38"/>
      <c r="H30" s="38"/>
      <c r="I30" s="38"/>
      <c r="J30" s="160">
        <f>ROUND(J124, 2)</f>
        <v>0</v>
      </c>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14.4" customHeight="1">
      <c r="A32" s="38"/>
      <c r="B32" s="44"/>
      <c r="C32" s="38"/>
      <c r="D32" s="38"/>
      <c r="E32" s="38"/>
      <c r="F32" s="161" t="s">
        <v>38</v>
      </c>
      <c r="G32" s="38"/>
      <c r="H32" s="38"/>
      <c r="I32" s="161" t="s">
        <v>37</v>
      </c>
      <c r="J32" s="161" t="s">
        <v>39</v>
      </c>
      <c r="K32" s="38"/>
      <c r="L32" s="63"/>
      <c r="S32" s="38"/>
      <c r="T32" s="38"/>
      <c r="U32" s="38"/>
      <c r="V32" s="38"/>
      <c r="W32" s="38"/>
      <c r="X32" s="38"/>
      <c r="Y32" s="38"/>
      <c r="Z32" s="38"/>
      <c r="AA32" s="38"/>
      <c r="AB32" s="38"/>
      <c r="AC32" s="38"/>
      <c r="AD32" s="38"/>
      <c r="AE32" s="38"/>
    </row>
    <row r="33" s="2" customFormat="1" ht="14.4" customHeight="1">
      <c r="A33" s="38"/>
      <c r="B33" s="44"/>
      <c r="C33" s="38"/>
      <c r="D33" s="162" t="s">
        <v>40</v>
      </c>
      <c r="E33" s="150" t="s">
        <v>41</v>
      </c>
      <c r="F33" s="163">
        <f>ROUND((SUM(BE124:BE384)),  2)</f>
        <v>0</v>
      </c>
      <c r="G33" s="38"/>
      <c r="H33" s="38"/>
      <c r="I33" s="164">
        <v>0.20999999999999999</v>
      </c>
      <c r="J33" s="163">
        <f>ROUND(((SUM(BE124:BE384))*I33),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50" t="s">
        <v>42</v>
      </c>
      <c r="F34" s="163">
        <f>ROUND((SUM(BF124:BF384)),  2)</f>
        <v>0</v>
      </c>
      <c r="G34" s="38"/>
      <c r="H34" s="38"/>
      <c r="I34" s="164">
        <v>0.12</v>
      </c>
      <c r="J34" s="163">
        <f>ROUND(((SUM(BF124:BF384))*I34),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50" t="s">
        <v>43</v>
      </c>
      <c r="F35" s="163">
        <f>ROUND((SUM(BG124:BG384)),  2)</f>
        <v>0</v>
      </c>
      <c r="G35" s="38"/>
      <c r="H35" s="38"/>
      <c r="I35" s="164">
        <v>0.20999999999999999</v>
      </c>
      <c r="J35" s="163">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50" t="s">
        <v>44</v>
      </c>
      <c r="F36" s="163">
        <f>ROUND((SUM(BH124:BH384)),  2)</f>
        <v>0</v>
      </c>
      <c r="G36" s="38"/>
      <c r="H36" s="38"/>
      <c r="I36" s="164">
        <v>0.12</v>
      </c>
      <c r="J36" s="163">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45</v>
      </c>
      <c r="F37" s="163">
        <f>ROUND((SUM(BI124:BI384)),  2)</f>
        <v>0</v>
      </c>
      <c r="G37" s="38"/>
      <c r="H37" s="38"/>
      <c r="I37" s="164">
        <v>0</v>
      </c>
      <c r="J37" s="163">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65"/>
      <c r="D39" s="166" t="s">
        <v>46</v>
      </c>
      <c r="E39" s="167"/>
      <c r="F39" s="167"/>
      <c r="G39" s="168" t="s">
        <v>47</v>
      </c>
      <c r="H39" s="169" t="s">
        <v>48</v>
      </c>
      <c r="I39" s="167"/>
      <c r="J39" s="170">
        <f>SUM(J30:J37)</f>
        <v>0</v>
      </c>
      <c r="K39" s="171"/>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223</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304 - NAPOJENÍ SPLAŠKOVÉ KANALIZACE</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Frýdek-Místek</v>
      </c>
      <c r="G89" s="40"/>
      <c r="H89" s="40"/>
      <c r="I89" s="32" t="s">
        <v>22</v>
      </c>
      <c r="J89" s="79" t="str">
        <f>IF(J12="","",J12)</f>
        <v>12. 5. 2025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5.15" customHeight="1">
      <c r="A91" s="38"/>
      <c r="B91" s="39"/>
      <c r="C91" s="32" t="s">
        <v>24</v>
      </c>
      <c r="D91" s="40"/>
      <c r="E91" s="40"/>
      <c r="F91" s="27" t="str">
        <f>E15</f>
        <v>Statutární město Frýdek-Místek</v>
      </c>
      <c r="G91" s="40"/>
      <c r="H91" s="40"/>
      <c r="I91" s="32" t="s">
        <v>30</v>
      </c>
      <c r="J91" s="36" t="str">
        <f>E21</f>
        <v>DOPRAPLAN s.r.o.</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Ing. Tomáš Janošec</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84" t="s">
        <v>226</v>
      </c>
      <c r="D94" s="185"/>
      <c r="E94" s="185"/>
      <c r="F94" s="185"/>
      <c r="G94" s="185"/>
      <c r="H94" s="185"/>
      <c r="I94" s="185"/>
      <c r="J94" s="186" t="s">
        <v>227</v>
      </c>
      <c r="K94" s="185"/>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87" t="s">
        <v>228</v>
      </c>
      <c r="D96" s="40"/>
      <c r="E96" s="40"/>
      <c r="F96" s="40"/>
      <c r="G96" s="40"/>
      <c r="H96" s="40"/>
      <c r="I96" s="40"/>
      <c r="J96" s="110">
        <f>J124</f>
        <v>0</v>
      </c>
      <c r="K96" s="40"/>
      <c r="L96" s="63"/>
      <c r="S96" s="38"/>
      <c r="T96" s="38"/>
      <c r="U96" s="38"/>
      <c r="V96" s="38"/>
      <c r="W96" s="38"/>
      <c r="X96" s="38"/>
      <c r="Y96" s="38"/>
      <c r="Z96" s="38"/>
      <c r="AA96" s="38"/>
      <c r="AB96" s="38"/>
      <c r="AC96" s="38"/>
      <c r="AD96" s="38"/>
      <c r="AE96" s="38"/>
      <c r="AU96" s="17" t="s">
        <v>229</v>
      </c>
    </row>
    <row r="97" s="9" customFormat="1" ht="24.96" customHeight="1">
      <c r="A97" s="9"/>
      <c r="B97" s="188"/>
      <c r="C97" s="189"/>
      <c r="D97" s="190" t="s">
        <v>1184</v>
      </c>
      <c r="E97" s="191"/>
      <c r="F97" s="191"/>
      <c r="G97" s="191"/>
      <c r="H97" s="191"/>
      <c r="I97" s="191"/>
      <c r="J97" s="192">
        <f>J125</f>
        <v>0</v>
      </c>
      <c r="K97" s="189"/>
      <c r="L97" s="193"/>
      <c r="S97" s="9"/>
      <c r="T97" s="9"/>
      <c r="U97" s="9"/>
      <c r="V97" s="9"/>
      <c r="W97" s="9"/>
      <c r="X97" s="9"/>
      <c r="Y97" s="9"/>
      <c r="Z97" s="9"/>
      <c r="AA97" s="9"/>
      <c r="AB97" s="9"/>
      <c r="AC97" s="9"/>
      <c r="AD97" s="9"/>
      <c r="AE97" s="9"/>
    </row>
    <row r="98" s="9" customFormat="1" ht="24.96" customHeight="1">
      <c r="A98" s="9"/>
      <c r="B98" s="188"/>
      <c r="C98" s="189"/>
      <c r="D98" s="190" t="s">
        <v>1185</v>
      </c>
      <c r="E98" s="191"/>
      <c r="F98" s="191"/>
      <c r="G98" s="191"/>
      <c r="H98" s="191"/>
      <c r="I98" s="191"/>
      <c r="J98" s="192">
        <f>J245</f>
        <v>0</v>
      </c>
      <c r="K98" s="189"/>
      <c r="L98" s="193"/>
      <c r="S98" s="9"/>
      <c r="T98" s="9"/>
      <c r="U98" s="9"/>
      <c r="V98" s="9"/>
      <c r="W98" s="9"/>
      <c r="X98" s="9"/>
      <c r="Y98" s="9"/>
      <c r="Z98" s="9"/>
      <c r="AA98" s="9"/>
      <c r="AB98" s="9"/>
      <c r="AC98" s="9"/>
      <c r="AD98" s="9"/>
      <c r="AE98" s="9"/>
    </row>
    <row r="99" s="9" customFormat="1" ht="24.96" customHeight="1">
      <c r="A99" s="9"/>
      <c r="B99" s="188"/>
      <c r="C99" s="189"/>
      <c r="D99" s="190" t="s">
        <v>3805</v>
      </c>
      <c r="E99" s="191"/>
      <c r="F99" s="191"/>
      <c r="G99" s="191"/>
      <c r="H99" s="191"/>
      <c r="I99" s="191"/>
      <c r="J99" s="192">
        <f>J250</f>
        <v>0</v>
      </c>
      <c r="K99" s="189"/>
      <c r="L99" s="193"/>
      <c r="S99" s="9"/>
      <c r="T99" s="9"/>
      <c r="U99" s="9"/>
      <c r="V99" s="9"/>
      <c r="W99" s="9"/>
      <c r="X99" s="9"/>
      <c r="Y99" s="9"/>
      <c r="Z99" s="9"/>
      <c r="AA99" s="9"/>
      <c r="AB99" s="9"/>
      <c r="AC99" s="9"/>
      <c r="AD99" s="9"/>
      <c r="AE99" s="9"/>
    </row>
    <row r="100" s="9" customFormat="1" ht="24.96" customHeight="1">
      <c r="A100" s="9"/>
      <c r="B100" s="188"/>
      <c r="C100" s="189"/>
      <c r="D100" s="190" t="s">
        <v>3806</v>
      </c>
      <c r="E100" s="191"/>
      <c r="F100" s="191"/>
      <c r="G100" s="191"/>
      <c r="H100" s="191"/>
      <c r="I100" s="191"/>
      <c r="J100" s="192">
        <f>J256</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1186</v>
      </c>
      <c r="E101" s="191"/>
      <c r="F101" s="191"/>
      <c r="G101" s="191"/>
      <c r="H101" s="191"/>
      <c r="I101" s="191"/>
      <c r="J101" s="192">
        <f>J270</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3808</v>
      </c>
      <c r="E102" s="191"/>
      <c r="F102" s="191"/>
      <c r="G102" s="191"/>
      <c r="H102" s="191"/>
      <c r="I102" s="191"/>
      <c r="J102" s="192">
        <f>J302</f>
        <v>0</v>
      </c>
      <c r="K102" s="189"/>
      <c r="L102" s="193"/>
      <c r="S102" s="9"/>
      <c r="T102" s="9"/>
      <c r="U102" s="9"/>
      <c r="V102" s="9"/>
      <c r="W102" s="9"/>
      <c r="X102" s="9"/>
      <c r="Y102" s="9"/>
      <c r="Z102" s="9"/>
      <c r="AA102" s="9"/>
      <c r="AB102" s="9"/>
      <c r="AC102" s="9"/>
      <c r="AD102" s="9"/>
      <c r="AE102" s="9"/>
    </row>
    <row r="103" s="9" customFormat="1" ht="24.96" customHeight="1">
      <c r="A103" s="9"/>
      <c r="B103" s="188"/>
      <c r="C103" s="189"/>
      <c r="D103" s="190" t="s">
        <v>1187</v>
      </c>
      <c r="E103" s="191"/>
      <c r="F103" s="191"/>
      <c r="G103" s="191"/>
      <c r="H103" s="191"/>
      <c r="I103" s="191"/>
      <c r="J103" s="192">
        <f>J357</f>
        <v>0</v>
      </c>
      <c r="K103" s="189"/>
      <c r="L103" s="193"/>
      <c r="S103" s="9"/>
      <c r="T103" s="9"/>
      <c r="U103" s="9"/>
      <c r="V103" s="9"/>
      <c r="W103" s="9"/>
      <c r="X103" s="9"/>
      <c r="Y103" s="9"/>
      <c r="Z103" s="9"/>
      <c r="AA103" s="9"/>
      <c r="AB103" s="9"/>
      <c r="AC103" s="9"/>
      <c r="AD103" s="9"/>
      <c r="AE103" s="9"/>
    </row>
    <row r="104" s="9" customFormat="1" ht="24.96" customHeight="1">
      <c r="A104" s="9"/>
      <c r="B104" s="188"/>
      <c r="C104" s="189"/>
      <c r="D104" s="190" t="s">
        <v>1189</v>
      </c>
      <c r="E104" s="191"/>
      <c r="F104" s="191"/>
      <c r="G104" s="191"/>
      <c r="H104" s="191"/>
      <c r="I104" s="191"/>
      <c r="J104" s="192">
        <f>J368</f>
        <v>0</v>
      </c>
      <c r="K104" s="189"/>
      <c r="L104" s="193"/>
      <c r="S104" s="9"/>
      <c r="T104" s="9"/>
      <c r="U104" s="9"/>
      <c r="V104" s="9"/>
      <c r="W104" s="9"/>
      <c r="X104" s="9"/>
      <c r="Y104" s="9"/>
      <c r="Z104" s="9"/>
      <c r="AA104" s="9"/>
      <c r="AB104" s="9"/>
      <c r="AC104" s="9"/>
      <c r="AD104" s="9"/>
      <c r="AE104" s="9"/>
    </row>
    <row r="105" s="2" customFormat="1" ht="21.84" customHeight="1">
      <c r="A105" s="38"/>
      <c r="B105" s="39"/>
      <c r="C105" s="40"/>
      <c r="D105" s="40"/>
      <c r="E105" s="40"/>
      <c r="F105" s="40"/>
      <c r="G105" s="40"/>
      <c r="H105" s="40"/>
      <c r="I105" s="40"/>
      <c r="J105" s="40"/>
      <c r="K105" s="40"/>
      <c r="L105" s="63"/>
      <c r="S105" s="38"/>
      <c r="T105" s="38"/>
      <c r="U105" s="38"/>
      <c r="V105" s="38"/>
      <c r="W105" s="38"/>
      <c r="X105" s="38"/>
      <c r="Y105" s="38"/>
      <c r="Z105" s="38"/>
      <c r="AA105" s="38"/>
      <c r="AB105" s="38"/>
      <c r="AC105" s="38"/>
      <c r="AD105" s="38"/>
      <c r="AE105" s="38"/>
    </row>
    <row r="106" s="2" customFormat="1" ht="6.96" customHeight="1">
      <c r="A106" s="38"/>
      <c r="B106" s="66"/>
      <c r="C106" s="67"/>
      <c r="D106" s="67"/>
      <c r="E106" s="67"/>
      <c r="F106" s="67"/>
      <c r="G106" s="67"/>
      <c r="H106" s="67"/>
      <c r="I106" s="67"/>
      <c r="J106" s="67"/>
      <c r="K106" s="67"/>
      <c r="L106" s="63"/>
      <c r="S106" s="38"/>
      <c r="T106" s="38"/>
      <c r="U106" s="38"/>
      <c r="V106" s="38"/>
      <c r="W106" s="38"/>
      <c r="X106" s="38"/>
      <c r="Y106" s="38"/>
      <c r="Z106" s="38"/>
      <c r="AA106" s="38"/>
      <c r="AB106" s="38"/>
      <c r="AC106" s="38"/>
      <c r="AD106" s="38"/>
      <c r="AE106" s="38"/>
    </row>
    <row r="110" s="2" customFormat="1" ht="6.96" customHeight="1">
      <c r="A110" s="38"/>
      <c r="B110" s="68"/>
      <c r="C110" s="69"/>
      <c r="D110" s="69"/>
      <c r="E110" s="69"/>
      <c r="F110" s="69"/>
      <c r="G110" s="69"/>
      <c r="H110" s="69"/>
      <c r="I110" s="69"/>
      <c r="J110" s="69"/>
      <c r="K110" s="69"/>
      <c r="L110" s="63"/>
      <c r="S110" s="38"/>
      <c r="T110" s="38"/>
      <c r="U110" s="38"/>
      <c r="V110" s="38"/>
      <c r="W110" s="38"/>
      <c r="X110" s="38"/>
      <c r="Y110" s="38"/>
      <c r="Z110" s="38"/>
      <c r="AA110" s="38"/>
      <c r="AB110" s="38"/>
      <c r="AC110" s="38"/>
      <c r="AD110" s="38"/>
      <c r="AE110" s="38"/>
    </row>
    <row r="111" s="2" customFormat="1" ht="24.96" customHeight="1">
      <c r="A111" s="38"/>
      <c r="B111" s="39"/>
      <c r="C111" s="23" t="s">
        <v>236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6.96" customHeight="1">
      <c r="A112" s="38"/>
      <c r="B112" s="39"/>
      <c r="C112" s="40"/>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16</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26.25" customHeight="1">
      <c r="A114" s="38"/>
      <c r="B114" s="39"/>
      <c r="C114" s="40"/>
      <c r="D114" s="40"/>
      <c r="E114" s="183" t="str">
        <f>E7</f>
        <v>Vybudování komunikací a inženýrských sítí v lokalitě Berlín 2, Frýdek-Místek</v>
      </c>
      <c r="F114" s="32"/>
      <c r="G114" s="32"/>
      <c r="H114" s="32"/>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223</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6.5" customHeight="1">
      <c r="A116" s="38"/>
      <c r="B116" s="39"/>
      <c r="C116" s="40"/>
      <c r="D116" s="40"/>
      <c r="E116" s="76" t="str">
        <f>E9</f>
        <v>304 - NAPOJENÍ SPLAŠKOVÉ KANALIZACE</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20</v>
      </c>
      <c r="D118" s="40"/>
      <c r="E118" s="40"/>
      <c r="F118" s="27" t="str">
        <f>F12</f>
        <v>Frýdek-Místek</v>
      </c>
      <c r="G118" s="40"/>
      <c r="H118" s="40"/>
      <c r="I118" s="32" t="s">
        <v>22</v>
      </c>
      <c r="J118" s="79" t="str">
        <f>IF(J12="","",J12)</f>
        <v>12. 5. 2025</v>
      </c>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5.15" customHeight="1">
      <c r="A120" s="38"/>
      <c r="B120" s="39"/>
      <c r="C120" s="32" t="s">
        <v>24</v>
      </c>
      <c r="D120" s="40"/>
      <c r="E120" s="40"/>
      <c r="F120" s="27" t="str">
        <f>E15</f>
        <v>Statutární město Frýdek-Místek</v>
      </c>
      <c r="G120" s="40"/>
      <c r="H120" s="40"/>
      <c r="I120" s="32" t="s">
        <v>30</v>
      </c>
      <c r="J120" s="36" t="str">
        <f>E21</f>
        <v>DOPRAPLAN s.r.o.</v>
      </c>
      <c r="K120" s="40"/>
      <c r="L120" s="63"/>
      <c r="S120" s="38"/>
      <c r="T120" s="38"/>
      <c r="U120" s="38"/>
      <c r="V120" s="38"/>
      <c r="W120" s="38"/>
      <c r="X120" s="38"/>
      <c r="Y120" s="38"/>
      <c r="Z120" s="38"/>
      <c r="AA120" s="38"/>
      <c r="AB120" s="38"/>
      <c r="AC120" s="38"/>
      <c r="AD120" s="38"/>
      <c r="AE120" s="38"/>
    </row>
    <row r="121" s="2" customFormat="1" ht="15.15" customHeight="1">
      <c r="A121" s="38"/>
      <c r="B121" s="39"/>
      <c r="C121" s="32" t="s">
        <v>28</v>
      </c>
      <c r="D121" s="40"/>
      <c r="E121" s="40"/>
      <c r="F121" s="27" t="str">
        <f>IF(E18="","",E18)</f>
        <v>Vyplň údaj</v>
      </c>
      <c r="G121" s="40"/>
      <c r="H121" s="40"/>
      <c r="I121" s="32" t="s">
        <v>33</v>
      </c>
      <c r="J121" s="36" t="str">
        <f>E24</f>
        <v>Ing. Tomáš Janošec</v>
      </c>
      <c r="K121" s="40"/>
      <c r="L121" s="63"/>
      <c r="S121" s="38"/>
      <c r="T121" s="38"/>
      <c r="U121" s="38"/>
      <c r="V121" s="38"/>
      <c r="W121" s="38"/>
      <c r="X121" s="38"/>
      <c r="Y121" s="38"/>
      <c r="Z121" s="38"/>
      <c r="AA121" s="38"/>
      <c r="AB121" s="38"/>
      <c r="AC121" s="38"/>
      <c r="AD121" s="38"/>
      <c r="AE121" s="38"/>
    </row>
    <row r="122" s="2" customFormat="1" ht="10.32"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10" customFormat="1" ht="29.28" customHeight="1">
      <c r="A123" s="194"/>
      <c r="B123" s="195"/>
      <c r="C123" s="196" t="s">
        <v>237</v>
      </c>
      <c r="D123" s="197" t="s">
        <v>61</v>
      </c>
      <c r="E123" s="197" t="s">
        <v>57</v>
      </c>
      <c r="F123" s="197" t="s">
        <v>58</v>
      </c>
      <c r="G123" s="197" t="s">
        <v>238</v>
      </c>
      <c r="H123" s="197" t="s">
        <v>239</v>
      </c>
      <c r="I123" s="197" t="s">
        <v>240</v>
      </c>
      <c r="J123" s="198" t="s">
        <v>227</v>
      </c>
      <c r="K123" s="199" t="s">
        <v>241</v>
      </c>
      <c r="L123" s="200"/>
      <c r="M123" s="100" t="s">
        <v>1</v>
      </c>
      <c r="N123" s="101" t="s">
        <v>40</v>
      </c>
      <c r="O123" s="101" t="s">
        <v>242</v>
      </c>
      <c r="P123" s="101" t="s">
        <v>243</v>
      </c>
      <c r="Q123" s="101" t="s">
        <v>244</v>
      </c>
      <c r="R123" s="101" t="s">
        <v>245</v>
      </c>
      <c r="S123" s="101" t="s">
        <v>246</v>
      </c>
      <c r="T123" s="102" t="s">
        <v>247</v>
      </c>
      <c r="U123" s="194"/>
      <c r="V123" s="194"/>
      <c r="W123" s="194"/>
      <c r="X123" s="194"/>
      <c r="Y123" s="194"/>
      <c r="Z123" s="194"/>
      <c r="AA123" s="194"/>
      <c r="AB123" s="194"/>
      <c r="AC123" s="194"/>
      <c r="AD123" s="194"/>
      <c r="AE123" s="194"/>
    </row>
    <row r="124" s="2" customFormat="1" ht="22.8" customHeight="1">
      <c r="A124" s="38"/>
      <c r="B124" s="39"/>
      <c r="C124" s="107" t="s">
        <v>248</v>
      </c>
      <c r="D124" s="40"/>
      <c r="E124" s="40"/>
      <c r="F124" s="40"/>
      <c r="G124" s="40"/>
      <c r="H124" s="40"/>
      <c r="I124" s="40"/>
      <c r="J124" s="201">
        <f>BK124</f>
        <v>0</v>
      </c>
      <c r="K124" s="40"/>
      <c r="L124" s="44"/>
      <c r="M124" s="103"/>
      <c r="N124" s="202"/>
      <c r="O124" s="104"/>
      <c r="P124" s="203">
        <f>P125+P245+P250+P256+P270+P302+P357+P368</f>
        <v>0</v>
      </c>
      <c r="Q124" s="104"/>
      <c r="R124" s="203">
        <f>R125+R245+R250+R256+R270+R302+R357+R368</f>
        <v>272.25786479999999</v>
      </c>
      <c r="S124" s="104"/>
      <c r="T124" s="204">
        <f>T125+T245+T250+T256+T270+T302+T357+T368</f>
        <v>10.602</v>
      </c>
      <c r="U124" s="38"/>
      <c r="V124" s="38"/>
      <c r="W124" s="38"/>
      <c r="X124" s="38"/>
      <c r="Y124" s="38"/>
      <c r="Z124" s="38"/>
      <c r="AA124" s="38"/>
      <c r="AB124" s="38"/>
      <c r="AC124" s="38"/>
      <c r="AD124" s="38"/>
      <c r="AE124" s="38"/>
      <c r="AT124" s="17" t="s">
        <v>75</v>
      </c>
      <c r="AU124" s="17" t="s">
        <v>229</v>
      </c>
      <c r="BK124" s="205">
        <f>BK125+BK245+BK250+BK256+BK270+BK302+BK357+BK368</f>
        <v>0</v>
      </c>
    </row>
    <row r="125" s="11" customFormat="1" ht="25.92" customHeight="1">
      <c r="A125" s="11"/>
      <c r="B125" s="206"/>
      <c r="C125" s="207"/>
      <c r="D125" s="208" t="s">
        <v>75</v>
      </c>
      <c r="E125" s="209" t="s">
        <v>84</v>
      </c>
      <c r="F125" s="209" t="s">
        <v>406</v>
      </c>
      <c r="G125" s="207"/>
      <c r="H125" s="207"/>
      <c r="I125" s="210"/>
      <c r="J125" s="211">
        <f>BK125</f>
        <v>0</v>
      </c>
      <c r="K125" s="207"/>
      <c r="L125" s="212"/>
      <c r="M125" s="213"/>
      <c r="N125" s="214"/>
      <c r="O125" s="214"/>
      <c r="P125" s="215">
        <f>SUM(P126:P244)</f>
        <v>0</v>
      </c>
      <c r="Q125" s="214"/>
      <c r="R125" s="215">
        <f>SUM(R126:R244)</f>
        <v>205.003356</v>
      </c>
      <c r="S125" s="214"/>
      <c r="T125" s="216">
        <f>SUM(T126:T244)</f>
        <v>10.422000000000001</v>
      </c>
      <c r="U125" s="11"/>
      <c r="V125" s="11"/>
      <c r="W125" s="11"/>
      <c r="X125" s="11"/>
      <c r="Y125" s="11"/>
      <c r="Z125" s="11"/>
      <c r="AA125" s="11"/>
      <c r="AB125" s="11"/>
      <c r="AC125" s="11"/>
      <c r="AD125" s="11"/>
      <c r="AE125" s="11"/>
      <c r="AR125" s="217" t="s">
        <v>84</v>
      </c>
      <c r="AT125" s="218" t="s">
        <v>75</v>
      </c>
      <c r="AU125" s="218" t="s">
        <v>76</v>
      </c>
      <c r="AY125" s="217" t="s">
        <v>251</v>
      </c>
      <c r="BK125" s="219">
        <f>SUM(BK126:BK244)</f>
        <v>0</v>
      </c>
    </row>
    <row r="126" s="2" customFormat="1" ht="24.15" customHeight="1">
      <c r="A126" s="38"/>
      <c r="B126" s="39"/>
      <c r="C126" s="220" t="s">
        <v>84</v>
      </c>
      <c r="D126" s="220" t="s">
        <v>255</v>
      </c>
      <c r="E126" s="221" t="s">
        <v>4589</v>
      </c>
      <c r="F126" s="222" t="s">
        <v>4590</v>
      </c>
      <c r="G126" s="223" t="s">
        <v>3900</v>
      </c>
      <c r="H126" s="224">
        <v>7.2000000000000002</v>
      </c>
      <c r="I126" s="225"/>
      <c r="J126" s="226">
        <f>ROUND(I126*H126,2)</f>
        <v>0</v>
      </c>
      <c r="K126" s="227"/>
      <c r="L126" s="44"/>
      <c r="M126" s="228" t="s">
        <v>1</v>
      </c>
      <c r="N126" s="229" t="s">
        <v>41</v>
      </c>
      <c r="O126" s="91"/>
      <c r="P126" s="230">
        <f>O126*H126</f>
        <v>0</v>
      </c>
      <c r="Q126" s="230">
        <v>0</v>
      </c>
      <c r="R126" s="230">
        <f>Q126*H126</f>
        <v>0</v>
      </c>
      <c r="S126" s="230">
        <v>0.17000000000000001</v>
      </c>
      <c r="T126" s="231">
        <f>S126*H126</f>
        <v>1.2240000000000002</v>
      </c>
      <c r="U126" s="38"/>
      <c r="V126" s="38"/>
      <c r="W126" s="38"/>
      <c r="X126" s="38"/>
      <c r="Y126" s="38"/>
      <c r="Z126" s="38"/>
      <c r="AA126" s="38"/>
      <c r="AB126" s="38"/>
      <c r="AC126" s="38"/>
      <c r="AD126" s="38"/>
      <c r="AE126" s="38"/>
      <c r="AR126" s="232" t="s">
        <v>254</v>
      </c>
      <c r="AT126" s="232" t="s">
        <v>255</v>
      </c>
      <c r="AU126" s="232" t="s">
        <v>84</v>
      </c>
      <c r="AY126" s="17" t="s">
        <v>251</v>
      </c>
      <c r="BE126" s="233">
        <f>IF(N126="základní",J126,0)</f>
        <v>0</v>
      </c>
      <c r="BF126" s="233">
        <f>IF(N126="snížená",J126,0)</f>
        <v>0</v>
      </c>
      <c r="BG126" s="233">
        <f>IF(N126="zákl. přenesená",J126,0)</f>
        <v>0</v>
      </c>
      <c r="BH126" s="233">
        <f>IF(N126="sníž. přenesená",J126,0)</f>
        <v>0</v>
      </c>
      <c r="BI126" s="233">
        <f>IF(N126="nulová",J126,0)</f>
        <v>0</v>
      </c>
      <c r="BJ126" s="17" t="s">
        <v>84</v>
      </c>
      <c r="BK126" s="233">
        <f>ROUND(I126*H126,2)</f>
        <v>0</v>
      </c>
      <c r="BL126" s="17" t="s">
        <v>254</v>
      </c>
      <c r="BM126" s="232" t="s">
        <v>4919</v>
      </c>
    </row>
    <row r="127" s="2" customFormat="1">
      <c r="A127" s="38"/>
      <c r="B127" s="39"/>
      <c r="C127" s="40"/>
      <c r="D127" s="234" t="s">
        <v>260</v>
      </c>
      <c r="E127" s="40"/>
      <c r="F127" s="235" t="s">
        <v>4592</v>
      </c>
      <c r="G127" s="40"/>
      <c r="H127" s="40"/>
      <c r="I127" s="236"/>
      <c r="J127" s="40"/>
      <c r="K127" s="40"/>
      <c r="L127" s="44"/>
      <c r="M127" s="237"/>
      <c r="N127" s="238"/>
      <c r="O127" s="91"/>
      <c r="P127" s="91"/>
      <c r="Q127" s="91"/>
      <c r="R127" s="91"/>
      <c r="S127" s="91"/>
      <c r="T127" s="92"/>
      <c r="U127" s="38"/>
      <c r="V127" s="38"/>
      <c r="W127" s="38"/>
      <c r="X127" s="38"/>
      <c r="Y127" s="38"/>
      <c r="Z127" s="38"/>
      <c r="AA127" s="38"/>
      <c r="AB127" s="38"/>
      <c r="AC127" s="38"/>
      <c r="AD127" s="38"/>
      <c r="AE127" s="38"/>
      <c r="AT127" s="17" t="s">
        <v>260</v>
      </c>
      <c r="AU127" s="17" t="s">
        <v>84</v>
      </c>
    </row>
    <row r="128" s="2" customFormat="1">
      <c r="A128" s="38"/>
      <c r="B128" s="39"/>
      <c r="C128" s="40"/>
      <c r="D128" s="240" t="s">
        <v>274</v>
      </c>
      <c r="E128" s="40"/>
      <c r="F128" s="241" t="s">
        <v>4593</v>
      </c>
      <c r="G128" s="40"/>
      <c r="H128" s="40"/>
      <c r="I128" s="236"/>
      <c r="J128" s="40"/>
      <c r="K128" s="40"/>
      <c r="L128" s="44"/>
      <c r="M128" s="237"/>
      <c r="N128" s="238"/>
      <c r="O128" s="91"/>
      <c r="P128" s="91"/>
      <c r="Q128" s="91"/>
      <c r="R128" s="91"/>
      <c r="S128" s="91"/>
      <c r="T128" s="92"/>
      <c r="U128" s="38"/>
      <c r="V128" s="38"/>
      <c r="W128" s="38"/>
      <c r="X128" s="38"/>
      <c r="Y128" s="38"/>
      <c r="Z128" s="38"/>
      <c r="AA128" s="38"/>
      <c r="AB128" s="38"/>
      <c r="AC128" s="38"/>
      <c r="AD128" s="38"/>
      <c r="AE128" s="38"/>
      <c r="AT128" s="17" t="s">
        <v>274</v>
      </c>
      <c r="AU128" s="17" t="s">
        <v>84</v>
      </c>
    </row>
    <row r="129" s="13" customFormat="1">
      <c r="A129" s="13"/>
      <c r="B129" s="253"/>
      <c r="C129" s="254"/>
      <c r="D129" s="234" t="s">
        <v>276</v>
      </c>
      <c r="E129" s="255" t="s">
        <v>1</v>
      </c>
      <c r="F129" s="256" t="s">
        <v>4594</v>
      </c>
      <c r="G129" s="254"/>
      <c r="H129" s="255" t="s">
        <v>1</v>
      </c>
      <c r="I129" s="257"/>
      <c r="J129" s="254"/>
      <c r="K129" s="254"/>
      <c r="L129" s="258"/>
      <c r="M129" s="259"/>
      <c r="N129" s="260"/>
      <c r="O129" s="260"/>
      <c r="P129" s="260"/>
      <c r="Q129" s="260"/>
      <c r="R129" s="260"/>
      <c r="S129" s="260"/>
      <c r="T129" s="261"/>
      <c r="U129" s="13"/>
      <c r="V129" s="13"/>
      <c r="W129" s="13"/>
      <c r="X129" s="13"/>
      <c r="Y129" s="13"/>
      <c r="Z129" s="13"/>
      <c r="AA129" s="13"/>
      <c r="AB129" s="13"/>
      <c r="AC129" s="13"/>
      <c r="AD129" s="13"/>
      <c r="AE129" s="13"/>
      <c r="AT129" s="262" t="s">
        <v>276</v>
      </c>
      <c r="AU129" s="262" t="s">
        <v>84</v>
      </c>
      <c r="AV129" s="13" t="s">
        <v>84</v>
      </c>
      <c r="AW129" s="13" t="s">
        <v>32</v>
      </c>
      <c r="AX129" s="13" t="s">
        <v>76</v>
      </c>
      <c r="AY129" s="262" t="s">
        <v>251</v>
      </c>
    </row>
    <row r="130" s="12" customFormat="1">
      <c r="A130" s="12"/>
      <c r="B130" s="242"/>
      <c r="C130" s="243"/>
      <c r="D130" s="234" t="s">
        <v>276</v>
      </c>
      <c r="E130" s="244" t="s">
        <v>3817</v>
      </c>
      <c r="F130" s="245" t="s">
        <v>4920</v>
      </c>
      <c r="G130" s="243"/>
      <c r="H130" s="246">
        <v>7.2000000000000002</v>
      </c>
      <c r="I130" s="247"/>
      <c r="J130" s="243"/>
      <c r="K130" s="243"/>
      <c r="L130" s="248"/>
      <c r="M130" s="249"/>
      <c r="N130" s="250"/>
      <c r="O130" s="250"/>
      <c r="P130" s="250"/>
      <c r="Q130" s="250"/>
      <c r="R130" s="250"/>
      <c r="S130" s="250"/>
      <c r="T130" s="251"/>
      <c r="U130" s="12"/>
      <c r="V130" s="12"/>
      <c r="W130" s="12"/>
      <c r="X130" s="12"/>
      <c r="Y130" s="12"/>
      <c r="Z130" s="12"/>
      <c r="AA130" s="12"/>
      <c r="AB130" s="12"/>
      <c r="AC130" s="12"/>
      <c r="AD130" s="12"/>
      <c r="AE130" s="12"/>
      <c r="AT130" s="252" t="s">
        <v>276</v>
      </c>
      <c r="AU130" s="252" t="s">
        <v>84</v>
      </c>
      <c r="AV130" s="12" t="s">
        <v>86</v>
      </c>
      <c r="AW130" s="12" t="s">
        <v>32</v>
      </c>
      <c r="AX130" s="12" t="s">
        <v>84</v>
      </c>
      <c r="AY130" s="252" t="s">
        <v>251</v>
      </c>
    </row>
    <row r="131" s="2" customFormat="1" ht="24.15" customHeight="1">
      <c r="A131" s="38"/>
      <c r="B131" s="39"/>
      <c r="C131" s="220" t="s">
        <v>86</v>
      </c>
      <c r="D131" s="220" t="s">
        <v>255</v>
      </c>
      <c r="E131" s="221" t="s">
        <v>1202</v>
      </c>
      <c r="F131" s="222" t="s">
        <v>4596</v>
      </c>
      <c r="G131" s="223" t="s">
        <v>3900</v>
      </c>
      <c r="H131" s="224">
        <v>7.2000000000000002</v>
      </c>
      <c r="I131" s="225"/>
      <c r="J131" s="226">
        <f>ROUND(I131*H131,2)</f>
        <v>0</v>
      </c>
      <c r="K131" s="227"/>
      <c r="L131" s="44"/>
      <c r="M131" s="228" t="s">
        <v>1</v>
      </c>
      <c r="N131" s="229" t="s">
        <v>41</v>
      </c>
      <c r="O131" s="91"/>
      <c r="P131" s="230">
        <f>O131*H131</f>
        <v>0</v>
      </c>
      <c r="Q131" s="230">
        <v>0</v>
      </c>
      <c r="R131" s="230">
        <f>Q131*H131</f>
        <v>0</v>
      </c>
      <c r="S131" s="230">
        <v>0.44</v>
      </c>
      <c r="T131" s="231">
        <f>S131*H131</f>
        <v>3.1680000000000001</v>
      </c>
      <c r="U131" s="38"/>
      <c r="V131" s="38"/>
      <c r="W131" s="38"/>
      <c r="X131" s="38"/>
      <c r="Y131" s="38"/>
      <c r="Z131" s="38"/>
      <c r="AA131" s="38"/>
      <c r="AB131" s="38"/>
      <c r="AC131" s="38"/>
      <c r="AD131" s="38"/>
      <c r="AE131" s="38"/>
      <c r="AR131" s="232" t="s">
        <v>254</v>
      </c>
      <c r="AT131" s="232" t="s">
        <v>255</v>
      </c>
      <c r="AU131" s="232" t="s">
        <v>84</v>
      </c>
      <c r="AY131" s="17" t="s">
        <v>251</v>
      </c>
      <c r="BE131" s="233">
        <f>IF(N131="základní",J131,0)</f>
        <v>0</v>
      </c>
      <c r="BF131" s="233">
        <f>IF(N131="snížená",J131,0)</f>
        <v>0</v>
      </c>
      <c r="BG131" s="233">
        <f>IF(N131="zákl. přenesená",J131,0)</f>
        <v>0</v>
      </c>
      <c r="BH131" s="233">
        <f>IF(N131="sníž. přenesená",J131,0)</f>
        <v>0</v>
      </c>
      <c r="BI131" s="233">
        <f>IF(N131="nulová",J131,0)</f>
        <v>0</v>
      </c>
      <c r="BJ131" s="17" t="s">
        <v>84</v>
      </c>
      <c r="BK131" s="233">
        <f>ROUND(I131*H131,2)</f>
        <v>0</v>
      </c>
      <c r="BL131" s="17" t="s">
        <v>254</v>
      </c>
      <c r="BM131" s="232" t="s">
        <v>4921</v>
      </c>
    </row>
    <row r="132" s="2" customFormat="1">
      <c r="A132" s="38"/>
      <c r="B132" s="39"/>
      <c r="C132" s="40"/>
      <c r="D132" s="234" t="s">
        <v>260</v>
      </c>
      <c r="E132" s="40"/>
      <c r="F132" s="235" t="s">
        <v>4598</v>
      </c>
      <c r="G132" s="40"/>
      <c r="H132" s="40"/>
      <c r="I132" s="236"/>
      <c r="J132" s="40"/>
      <c r="K132" s="40"/>
      <c r="L132" s="44"/>
      <c r="M132" s="237"/>
      <c r="N132" s="238"/>
      <c r="O132" s="91"/>
      <c r="P132" s="91"/>
      <c r="Q132" s="91"/>
      <c r="R132" s="91"/>
      <c r="S132" s="91"/>
      <c r="T132" s="92"/>
      <c r="U132" s="38"/>
      <c r="V132" s="38"/>
      <c r="W132" s="38"/>
      <c r="X132" s="38"/>
      <c r="Y132" s="38"/>
      <c r="Z132" s="38"/>
      <c r="AA132" s="38"/>
      <c r="AB132" s="38"/>
      <c r="AC132" s="38"/>
      <c r="AD132" s="38"/>
      <c r="AE132" s="38"/>
      <c r="AT132" s="17" t="s">
        <v>260</v>
      </c>
      <c r="AU132" s="17" t="s">
        <v>84</v>
      </c>
    </row>
    <row r="133" s="2" customFormat="1">
      <c r="A133" s="38"/>
      <c r="B133" s="39"/>
      <c r="C133" s="40"/>
      <c r="D133" s="240" t="s">
        <v>274</v>
      </c>
      <c r="E133" s="40"/>
      <c r="F133" s="241" t="s">
        <v>4599</v>
      </c>
      <c r="G133" s="40"/>
      <c r="H133" s="40"/>
      <c r="I133" s="236"/>
      <c r="J133" s="40"/>
      <c r="K133" s="40"/>
      <c r="L133" s="44"/>
      <c r="M133" s="237"/>
      <c r="N133" s="238"/>
      <c r="O133" s="91"/>
      <c r="P133" s="91"/>
      <c r="Q133" s="91"/>
      <c r="R133" s="91"/>
      <c r="S133" s="91"/>
      <c r="T133" s="92"/>
      <c r="U133" s="38"/>
      <c r="V133" s="38"/>
      <c r="W133" s="38"/>
      <c r="X133" s="38"/>
      <c r="Y133" s="38"/>
      <c r="Z133" s="38"/>
      <c r="AA133" s="38"/>
      <c r="AB133" s="38"/>
      <c r="AC133" s="38"/>
      <c r="AD133" s="38"/>
      <c r="AE133" s="38"/>
      <c r="AT133" s="17" t="s">
        <v>274</v>
      </c>
      <c r="AU133" s="17" t="s">
        <v>84</v>
      </c>
    </row>
    <row r="134" s="13" customFormat="1">
      <c r="A134" s="13"/>
      <c r="B134" s="253"/>
      <c r="C134" s="254"/>
      <c r="D134" s="234" t="s">
        <v>276</v>
      </c>
      <c r="E134" s="255" t="s">
        <v>1</v>
      </c>
      <c r="F134" s="256" t="s">
        <v>4594</v>
      </c>
      <c r="G134" s="254"/>
      <c r="H134" s="255" t="s">
        <v>1</v>
      </c>
      <c r="I134" s="257"/>
      <c r="J134" s="254"/>
      <c r="K134" s="254"/>
      <c r="L134" s="258"/>
      <c r="M134" s="259"/>
      <c r="N134" s="260"/>
      <c r="O134" s="260"/>
      <c r="P134" s="260"/>
      <c r="Q134" s="260"/>
      <c r="R134" s="260"/>
      <c r="S134" s="260"/>
      <c r="T134" s="261"/>
      <c r="U134" s="13"/>
      <c r="V134" s="13"/>
      <c r="W134" s="13"/>
      <c r="X134" s="13"/>
      <c r="Y134" s="13"/>
      <c r="Z134" s="13"/>
      <c r="AA134" s="13"/>
      <c r="AB134" s="13"/>
      <c r="AC134" s="13"/>
      <c r="AD134" s="13"/>
      <c r="AE134" s="13"/>
      <c r="AT134" s="262" t="s">
        <v>276</v>
      </c>
      <c r="AU134" s="262" t="s">
        <v>84</v>
      </c>
      <c r="AV134" s="13" t="s">
        <v>84</v>
      </c>
      <c r="AW134" s="13" t="s">
        <v>32</v>
      </c>
      <c r="AX134" s="13" t="s">
        <v>76</v>
      </c>
      <c r="AY134" s="262" t="s">
        <v>251</v>
      </c>
    </row>
    <row r="135" s="12" customFormat="1">
      <c r="A135" s="12"/>
      <c r="B135" s="242"/>
      <c r="C135" s="243"/>
      <c r="D135" s="234" t="s">
        <v>276</v>
      </c>
      <c r="E135" s="244" t="s">
        <v>3825</v>
      </c>
      <c r="F135" s="245" t="s">
        <v>4920</v>
      </c>
      <c r="G135" s="243"/>
      <c r="H135" s="246">
        <v>7.2000000000000002</v>
      </c>
      <c r="I135" s="247"/>
      <c r="J135" s="243"/>
      <c r="K135" s="243"/>
      <c r="L135" s="248"/>
      <c r="M135" s="249"/>
      <c r="N135" s="250"/>
      <c r="O135" s="250"/>
      <c r="P135" s="250"/>
      <c r="Q135" s="250"/>
      <c r="R135" s="250"/>
      <c r="S135" s="250"/>
      <c r="T135" s="251"/>
      <c r="U135" s="12"/>
      <c r="V135" s="12"/>
      <c r="W135" s="12"/>
      <c r="X135" s="12"/>
      <c r="Y135" s="12"/>
      <c r="Z135" s="12"/>
      <c r="AA135" s="12"/>
      <c r="AB135" s="12"/>
      <c r="AC135" s="12"/>
      <c r="AD135" s="12"/>
      <c r="AE135" s="12"/>
      <c r="AT135" s="252" t="s">
        <v>276</v>
      </c>
      <c r="AU135" s="252" t="s">
        <v>84</v>
      </c>
      <c r="AV135" s="12" t="s">
        <v>86</v>
      </c>
      <c r="AW135" s="12" t="s">
        <v>32</v>
      </c>
      <c r="AX135" s="12" t="s">
        <v>84</v>
      </c>
      <c r="AY135" s="252" t="s">
        <v>251</v>
      </c>
    </row>
    <row r="136" s="2" customFormat="1" ht="24.15" customHeight="1">
      <c r="A136" s="38"/>
      <c r="B136" s="39"/>
      <c r="C136" s="220" t="s">
        <v>269</v>
      </c>
      <c r="D136" s="220" t="s">
        <v>255</v>
      </c>
      <c r="E136" s="221" t="s">
        <v>1207</v>
      </c>
      <c r="F136" s="222" t="s">
        <v>1208</v>
      </c>
      <c r="G136" s="223" t="s">
        <v>3900</v>
      </c>
      <c r="H136" s="224">
        <v>18</v>
      </c>
      <c r="I136" s="225"/>
      <c r="J136" s="226">
        <f>ROUND(I136*H136,2)</f>
        <v>0</v>
      </c>
      <c r="K136" s="227"/>
      <c r="L136" s="44"/>
      <c r="M136" s="228" t="s">
        <v>1</v>
      </c>
      <c r="N136" s="229" t="s">
        <v>41</v>
      </c>
      <c r="O136" s="91"/>
      <c r="P136" s="230">
        <f>O136*H136</f>
        <v>0</v>
      </c>
      <c r="Q136" s="230">
        <v>0</v>
      </c>
      <c r="R136" s="230">
        <f>Q136*H136</f>
        <v>0</v>
      </c>
      <c r="S136" s="230">
        <v>0.22</v>
      </c>
      <c r="T136" s="231">
        <f>S136*H136</f>
        <v>3.96</v>
      </c>
      <c r="U136" s="38"/>
      <c r="V136" s="38"/>
      <c r="W136" s="38"/>
      <c r="X136" s="38"/>
      <c r="Y136" s="38"/>
      <c r="Z136" s="38"/>
      <c r="AA136" s="38"/>
      <c r="AB136" s="38"/>
      <c r="AC136" s="38"/>
      <c r="AD136" s="38"/>
      <c r="AE136" s="38"/>
      <c r="AR136" s="232" t="s">
        <v>254</v>
      </c>
      <c r="AT136" s="232" t="s">
        <v>255</v>
      </c>
      <c r="AU136" s="232" t="s">
        <v>84</v>
      </c>
      <c r="AY136" s="17" t="s">
        <v>251</v>
      </c>
      <c r="BE136" s="233">
        <f>IF(N136="základní",J136,0)</f>
        <v>0</v>
      </c>
      <c r="BF136" s="233">
        <f>IF(N136="snížená",J136,0)</f>
        <v>0</v>
      </c>
      <c r="BG136" s="233">
        <f>IF(N136="zákl. přenesená",J136,0)</f>
        <v>0</v>
      </c>
      <c r="BH136" s="233">
        <f>IF(N136="sníž. přenesená",J136,0)</f>
        <v>0</v>
      </c>
      <c r="BI136" s="233">
        <f>IF(N136="nulová",J136,0)</f>
        <v>0</v>
      </c>
      <c r="BJ136" s="17" t="s">
        <v>84</v>
      </c>
      <c r="BK136" s="233">
        <f>ROUND(I136*H136,2)</f>
        <v>0</v>
      </c>
      <c r="BL136" s="17" t="s">
        <v>254</v>
      </c>
      <c r="BM136" s="232" t="s">
        <v>4922</v>
      </c>
    </row>
    <row r="137" s="2" customFormat="1">
      <c r="A137" s="38"/>
      <c r="B137" s="39"/>
      <c r="C137" s="40"/>
      <c r="D137" s="234" t="s">
        <v>260</v>
      </c>
      <c r="E137" s="40"/>
      <c r="F137" s="235" t="s">
        <v>1210</v>
      </c>
      <c r="G137" s="40"/>
      <c r="H137" s="40"/>
      <c r="I137" s="236"/>
      <c r="J137" s="40"/>
      <c r="K137" s="40"/>
      <c r="L137" s="44"/>
      <c r="M137" s="237"/>
      <c r="N137" s="238"/>
      <c r="O137" s="91"/>
      <c r="P137" s="91"/>
      <c r="Q137" s="91"/>
      <c r="R137" s="91"/>
      <c r="S137" s="91"/>
      <c r="T137" s="92"/>
      <c r="U137" s="38"/>
      <c r="V137" s="38"/>
      <c r="W137" s="38"/>
      <c r="X137" s="38"/>
      <c r="Y137" s="38"/>
      <c r="Z137" s="38"/>
      <c r="AA137" s="38"/>
      <c r="AB137" s="38"/>
      <c r="AC137" s="38"/>
      <c r="AD137" s="38"/>
      <c r="AE137" s="38"/>
      <c r="AT137" s="17" t="s">
        <v>260</v>
      </c>
      <c r="AU137" s="17" t="s">
        <v>84</v>
      </c>
    </row>
    <row r="138" s="2" customFormat="1">
      <c r="A138" s="38"/>
      <c r="B138" s="39"/>
      <c r="C138" s="40"/>
      <c r="D138" s="240" t="s">
        <v>274</v>
      </c>
      <c r="E138" s="40"/>
      <c r="F138" s="241" t="s">
        <v>4601</v>
      </c>
      <c r="G138" s="40"/>
      <c r="H138" s="40"/>
      <c r="I138" s="236"/>
      <c r="J138" s="40"/>
      <c r="K138" s="40"/>
      <c r="L138" s="44"/>
      <c r="M138" s="237"/>
      <c r="N138" s="238"/>
      <c r="O138" s="91"/>
      <c r="P138" s="91"/>
      <c r="Q138" s="91"/>
      <c r="R138" s="91"/>
      <c r="S138" s="91"/>
      <c r="T138" s="92"/>
      <c r="U138" s="38"/>
      <c r="V138" s="38"/>
      <c r="W138" s="38"/>
      <c r="X138" s="38"/>
      <c r="Y138" s="38"/>
      <c r="Z138" s="38"/>
      <c r="AA138" s="38"/>
      <c r="AB138" s="38"/>
      <c r="AC138" s="38"/>
      <c r="AD138" s="38"/>
      <c r="AE138" s="38"/>
      <c r="AT138" s="17" t="s">
        <v>274</v>
      </c>
      <c r="AU138" s="17" t="s">
        <v>84</v>
      </c>
    </row>
    <row r="139" s="13" customFormat="1">
      <c r="A139" s="13"/>
      <c r="B139" s="253"/>
      <c r="C139" s="254"/>
      <c r="D139" s="234" t="s">
        <v>276</v>
      </c>
      <c r="E139" s="255" t="s">
        <v>1</v>
      </c>
      <c r="F139" s="256" t="s">
        <v>4594</v>
      </c>
      <c r="G139" s="254"/>
      <c r="H139" s="255" t="s">
        <v>1</v>
      </c>
      <c r="I139" s="257"/>
      <c r="J139" s="254"/>
      <c r="K139" s="254"/>
      <c r="L139" s="258"/>
      <c r="M139" s="259"/>
      <c r="N139" s="260"/>
      <c r="O139" s="260"/>
      <c r="P139" s="260"/>
      <c r="Q139" s="260"/>
      <c r="R139" s="260"/>
      <c r="S139" s="260"/>
      <c r="T139" s="261"/>
      <c r="U139" s="13"/>
      <c r="V139" s="13"/>
      <c r="W139" s="13"/>
      <c r="X139" s="13"/>
      <c r="Y139" s="13"/>
      <c r="Z139" s="13"/>
      <c r="AA139" s="13"/>
      <c r="AB139" s="13"/>
      <c r="AC139" s="13"/>
      <c r="AD139" s="13"/>
      <c r="AE139" s="13"/>
      <c r="AT139" s="262" t="s">
        <v>276</v>
      </c>
      <c r="AU139" s="262" t="s">
        <v>84</v>
      </c>
      <c r="AV139" s="13" t="s">
        <v>84</v>
      </c>
      <c r="AW139" s="13" t="s">
        <v>32</v>
      </c>
      <c r="AX139" s="13" t="s">
        <v>76</v>
      </c>
      <c r="AY139" s="262" t="s">
        <v>251</v>
      </c>
    </row>
    <row r="140" s="12" customFormat="1">
      <c r="A140" s="12"/>
      <c r="B140" s="242"/>
      <c r="C140" s="243"/>
      <c r="D140" s="234" t="s">
        <v>276</v>
      </c>
      <c r="E140" s="244" t="s">
        <v>3832</v>
      </c>
      <c r="F140" s="245" t="s">
        <v>4923</v>
      </c>
      <c r="G140" s="243"/>
      <c r="H140" s="246">
        <v>18</v>
      </c>
      <c r="I140" s="247"/>
      <c r="J140" s="243"/>
      <c r="K140" s="243"/>
      <c r="L140" s="248"/>
      <c r="M140" s="249"/>
      <c r="N140" s="250"/>
      <c r="O140" s="250"/>
      <c r="P140" s="250"/>
      <c r="Q140" s="250"/>
      <c r="R140" s="250"/>
      <c r="S140" s="250"/>
      <c r="T140" s="251"/>
      <c r="U140" s="12"/>
      <c r="V140" s="12"/>
      <c r="W140" s="12"/>
      <c r="X140" s="12"/>
      <c r="Y140" s="12"/>
      <c r="Z140" s="12"/>
      <c r="AA140" s="12"/>
      <c r="AB140" s="12"/>
      <c r="AC140" s="12"/>
      <c r="AD140" s="12"/>
      <c r="AE140" s="12"/>
      <c r="AT140" s="252" t="s">
        <v>276</v>
      </c>
      <c r="AU140" s="252" t="s">
        <v>84</v>
      </c>
      <c r="AV140" s="12" t="s">
        <v>86</v>
      </c>
      <c r="AW140" s="12" t="s">
        <v>32</v>
      </c>
      <c r="AX140" s="12" t="s">
        <v>84</v>
      </c>
      <c r="AY140" s="252" t="s">
        <v>251</v>
      </c>
    </row>
    <row r="141" s="2" customFormat="1" ht="24.15" customHeight="1">
      <c r="A141" s="38"/>
      <c r="B141" s="39"/>
      <c r="C141" s="220" t="s">
        <v>254</v>
      </c>
      <c r="D141" s="220" t="s">
        <v>255</v>
      </c>
      <c r="E141" s="221" t="s">
        <v>4603</v>
      </c>
      <c r="F141" s="222" t="s">
        <v>4604</v>
      </c>
      <c r="G141" s="223" t="s">
        <v>3900</v>
      </c>
      <c r="H141" s="224">
        <v>18</v>
      </c>
      <c r="I141" s="225"/>
      <c r="J141" s="226">
        <f>ROUND(I141*H141,2)</f>
        <v>0</v>
      </c>
      <c r="K141" s="227"/>
      <c r="L141" s="44"/>
      <c r="M141" s="228" t="s">
        <v>1</v>
      </c>
      <c r="N141" s="229" t="s">
        <v>41</v>
      </c>
      <c r="O141" s="91"/>
      <c r="P141" s="230">
        <f>O141*H141</f>
        <v>0</v>
      </c>
      <c r="Q141" s="230">
        <v>0</v>
      </c>
      <c r="R141" s="230">
        <f>Q141*H141</f>
        <v>0</v>
      </c>
      <c r="S141" s="230">
        <v>0</v>
      </c>
      <c r="T141" s="231">
        <f>S141*H141</f>
        <v>0</v>
      </c>
      <c r="U141" s="38"/>
      <c r="V141" s="38"/>
      <c r="W141" s="38"/>
      <c r="X141" s="38"/>
      <c r="Y141" s="38"/>
      <c r="Z141" s="38"/>
      <c r="AA141" s="38"/>
      <c r="AB141" s="38"/>
      <c r="AC141" s="38"/>
      <c r="AD141" s="38"/>
      <c r="AE141" s="38"/>
      <c r="AR141" s="232" t="s">
        <v>254</v>
      </c>
      <c r="AT141" s="232" t="s">
        <v>255</v>
      </c>
      <c r="AU141" s="232" t="s">
        <v>84</v>
      </c>
      <c r="AY141" s="17" t="s">
        <v>251</v>
      </c>
      <c r="BE141" s="233">
        <f>IF(N141="základní",J141,0)</f>
        <v>0</v>
      </c>
      <c r="BF141" s="233">
        <f>IF(N141="snížená",J141,0)</f>
        <v>0</v>
      </c>
      <c r="BG141" s="233">
        <f>IF(N141="zákl. přenesená",J141,0)</f>
        <v>0</v>
      </c>
      <c r="BH141" s="233">
        <f>IF(N141="sníž. přenesená",J141,0)</f>
        <v>0</v>
      </c>
      <c r="BI141" s="233">
        <f>IF(N141="nulová",J141,0)</f>
        <v>0</v>
      </c>
      <c r="BJ141" s="17" t="s">
        <v>84</v>
      </c>
      <c r="BK141" s="233">
        <f>ROUND(I141*H141,2)</f>
        <v>0</v>
      </c>
      <c r="BL141" s="17" t="s">
        <v>254</v>
      </c>
      <c r="BM141" s="232" t="s">
        <v>4924</v>
      </c>
    </row>
    <row r="142" s="2" customFormat="1">
      <c r="A142" s="38"/>
      <c r="B142" s="39"/>
      <c r="C142" s="40"/>
      <c r="D142" s="234" t="s">
        <v>260</v>
      </c>
      <c r="E142" s="40"/>
      <c r="F142" s="235" t="s">
        <v>4606</v>
      </c>
      <c r="G142" s="40"/>
      <c r="H142" s="40"/>
      <c r="I142" s="236"/>
      <c r="J142" s="40"/>
      <c r="K142" s="40"/>
      <c r="L142" s="44"/>
      <c r="M142" s="237"/>
      <c r="N142" s="238"/>
      <c r="O142" s="91"/>
      <c r="P142" s="91"/>
      <c r="Q142" s="91"/>
      <c r="R142" s="91"/>
      <c r="S142" s="91"/>
      <c r="T142" s="92"/>
      <c r="U142" s="38"/>
      <c r="V142" s="38"/>
      <c r="W142" s="38"/>
      <c r="X142" s="38"/>
      <c r="Y142" s="38"/>
      <c r="Z142" s="38"/>
      <c r="AA142" s="38"/>
      <c r="AB142" s="38"/>
      <c r="AC142" s="38"/>
      <c r="AD142" s="38"/>
      <c r="AE142" s="38"/>
      <c r="AT142" s="17" t="s">
        <v>260</v>
      </c>
      <c r="AU142" s="17" t="s">
        <v>84</v>
      </c>
    </row>
    <row r="143" s="2" customFormat="1">
      <c r="A143" s="38"/>
      <c r="B143" s="39"/>
      <c r="C143" s="40"/>
      <c r="D143" s="240" t="s">
        <v>274</v>
      </c>
      <c r="E143" s="40"/>
      <c r="F143" s="241" t="s">
        <v>4607</v>
      </c>
      <c r="G143" s="40"/>
      <c r="H143" s="40"/>
      <c r="I143" s="236"/>
      <c r="J143" s="40"/>
      <c r="K143" s="40"/>
      <c r="L143" s="44"/>
      <c r="M143" s="237"/>
      <c r="N143" s="238"/>
      <c r="O143" s="91"/>
      <c r="P143" s="91"/>
      <c r="Q143" s="91"/>
      <c r="R143" s="91"/>
      <c r="S143" s="91"/>
      <c r="T143" s="92"/>
      <c r="U143" s="38"/>
      <c r="V143" s="38"/>
      <c r="W143" s="38"/>
      <c r="X143" s="38"/>
      <c r="Y143" s="38"/>
      <c r="Z143" s="38"/>
      <c r="AA143" s="38"/>
      <c r="AB143" s="38"/>
      <c r="AC143" s="38"/>
      <c r="AD143" s="38"/>
      <c r="AE143" s="38"/>
      <c r="AT143" s="17" t="s">
        <v>274</v>
      </c>
      <c r="AU143" s="17" t="s">
        <v>84</v>
      </c>
    </row>
    <row r="144" s="13" customFormat="1">
      <c r="A144" s="13"/>
      <c r="B144" s="253"/>
      <c r="C144" s="254"/>
      <c r="D144" s="234" t="s">
        <v>276</v>
      </c>
      <c r="E144" s="255" t="s">
        <v>1</v>
      </c>
      <c r="F144" s="256" t="s">
        <v>4594</v>
      </c>
      <c r="G144" s="254"/>
      <c r="H144" s="255" t="s">
        <v>1</v>
      </c>
      <c r="I144" s="257"/>
      <c r="J144" s="254"/>
      <c r="K144" s="254"/>
      <c r="L144" s="258"/>
      <c r="M144" s="259"/>
      <c r="N144" s="260"/>
      <c r="O144" s="260"/>
      <c r="P144" s="260"/>
      <c r="Q144" s="260"/>
      <c r="R144" s="260"/>
      <c r="S144" s="260"/>
      <c r="T144" s="261"/>
      <c r="U144" s="13"/>
      <c r="V144" s="13"/>
      <c r="W144" s="13"/>
      <c r="X144" s="13"/>
      <c r="Y144" s="13"/>
      <c r="Z144" s="13"/>
      <c r="AA144" s="13"/>
      <c r="AB144" s="13"/>
      <c r="AC144" s="13"/>
      <c r="AD144" s="13"/>
      <c r="AE144" s="13"/>
      <c r="AT144" s="262" t="s">
        <v>276</v>
      </c>
      <c r="AU144" s="262" t="s">
        <v>84</v>
      </c>
      <c r="AV144" s="13" t="s">
        <v>84</v>
      </c>
      <c r="AW144" s="13" t="s">
        <v>32</v>
      </c>
      <c r="AX144" s="13" t="s">
        <v>76</v>
      </c>
      <c r="AY144" s="262" t="s">
        <v>251</v>
      </c>
    </row>
    <row r="145" s="12" customFormat="1">
      <c r="A145" s="12"/>
      <c r="B145" s="242"/>
      <c r="C145" s="243"/>
      <c r="D145" s="234" t="s">
        <v>276</v>
      </c>
      <c r="E145" s="244" t="s">
        <v>3838</v>
      </c>
      <c r="F145" s="245" t="s">
        <v>4923</v>
      </c>
      <c r="G145" s="243"/>
      <c r="H145" s="246">
        <v>18</v>
      </c>
      <c r="I145" s="247"/>
      <c r="J145" s="243"/>
      <c r="K145" s="243"/>
      <c r="L145" s="248"/>
      <c r="M145" s="249"/>
      <c r="N145" s="250"/>
      <c r="O145" s="250"/>
      <c r="P145" s="250"/>
      <c r="Q145" s="250"/>
      <c r="R145" s="250"/>
      <c r="S145" s="250"/>
      <c r="T145" s="251"/>
      <c r="U145" s="12"/>
      <c r="V145" s="12"/>
      <c r="W145" s="12"/>
      <c r="X145" s="12"/>
      <c r="Y145" s="12"/>
      <c r="Z145" s="12"/>
      <c r="AA145" s="12"/>
      <c r="AB145" s="12"/>
      <c r="AC145" s="12"/>
      <c r="AD145" s="12"/>
      <c r="AE145" s="12"/>
      <c r="AT145" s="252" t="s">
        <v>276</v>
      </c>
      <c r="AU145" s="252" t="s">
        <v>84</v>
      </c>
      <c r="AV145" s="12" t="s">
        <v>86</v>
      </c>
      <c r="AW145" s="12" t="s">
        <v>32</v>
      </c>
      <c r="AX145" s="12" t="s">
        <v>84</v>
      </c>
      <c r="AY145" s="252" t="s">
        <v>251</v>
      </c>
    </row>
    <row r="146" s="2" customFormat="1" ht="24.15" customHeight="1">
      <c r="A146" s="38"/>
      <c r="B146" s="39"/>
      <c r="C146" s="220" t="s">
        <v>282</v>
      </c>
      <c r="D146" s="220" t="s">
        <v>255</v>
      </c>
      <c r="E146" s="221" t="s">
        <v>1221</v>
      </c>
      <c r="F146" s="222" t="s">
        <v>1222</v>
      </c>
      <c r="G146" s="223" t="s">
        <v>3900</v>
      </c>
      <c r="H146" s="224">
        <v>18</v>
      </c>
      <c r="I146" s="225"/>
      <c r="J146" s="226">
        <f>ROUND(I146*H146,2)</f>
        <v>0</v>
      </c>
      <c r="K146" s="227"/>
      <c r="L146" s="44"/>
      <c r="M146" s="228" t="s">
        <v>1</v>
      </c>
      <c r="N146" s="229" t="s">
        <v>41</v>
      </c>
      <c r="O146" s="91"/>
      <c r="P146" s="230">
        <f>O146*H146</f>
        <v>0</v>
      </c>
      <c r="Q146" s="230">
        <v>1.0000000000000001E-05</v>
      </c>
      <c r="R146" s="230">
        <f>Q146*H146</f>
        <v>0.00018000000000000001</v>
      </c>
      <c r="S146" s="230">
        <v>0.11500000000000001</v>
      </c>
      <c r="T146" s="231">
        <f>S146*H146</f>
        <v>2.0700000000000003</v>
      </c>
      <c r="U146" s="38"/>
      <c r="V146" s="38"/>
      <c r="W146" s="38"/>
      <c r="X146" s="38"/>
      <c r="Y146" s="38"/>
      <c r="Z146" s="38"/>
      <c r="AA146" s="38"/>
      <c r="AB146" s="38"/>
      <c r="AC146" s="38"/>
      <c r="AD146" s="38"/>
      <c r="AE146" s="38"/>
      <c r="AR146" s="232" t="s">
        <v>254</v>
      </c>
      <c r="AT146" s="232" t="s">
        <v>255</v>
      </c>
      <c r="AU146" s="232" t="s">
        <v>84</v>
      </c>
      <c r="AY146" s="17" t="s">
        <v>251</v>
      </c>
      <c r="BE146" s="233">
        <f>IF(N146="základní",J146,0)</f>
        <v>0</v>
      </c>
      <c r="BF146" s="233">
        <f>IF(N146="snížená",J146,0)</f>
        <v>0</v>
      </c>
      <c r="BG146" s="233">
        <f>IF(N146="zákl. přenesená",J146,0)</f>
        <v>0</v>
      </c>
      <c r="BH146" s="233">
        <f>IF(N146="sníž. přenesená",J146,0)</f>
        <v>0</v>
      </c>
      <c r="BI146" s="233">
        <f>IF(N146="nulová",J146,0)</f>
        <v>0</v>
      </c>
      <c r="BJ146" s="17" t="s">
        <v>84</v>
      </c>
      <c r="BK146" s="233">
        <f>ROUND(I146*H146,2)</f>
        <v>0</v>
      </c>
      <c r="BL146" s="17" t="s">
        <v>254</v>
      </c>
      <c r="BM146" s="232" t="s">
        <v>4925</v>
      </c>
    </row>
    <row r="147" s="2" customFormat="1">
      <c r="A147" s="38"/>
      <c r="B147" s="39"/>
      <c r="C147" s="40"/>
      <c r="D147" s="234" t="s">
        <v>260</v>
      </c>
      <c r="E147" s="40"/>
      <c r="F147" s="235" t="s">
        <v>1224</v>
      </c>
      <c r="G147" s="40"/>
      <c r="H147" s="40"/>
      <c r="I147" s="236"/>
      <c r="J147" s="40"/>
      <c r="K147" s="40"/>
      <c r="L147" s="44"/>
      <c r="M147" s="237"/>
      <c r="N147" s="238"/>
      <c r="O147" s="91"/>
      <c r="P147" s="91"/>
      <c r="Q147" s="91"/>
      <c r="R147" s="91"/>
      <c r="S147" s="91"/>
      <c r="T147" s="92"/>
      <c r="U147" s="38"/>
      <c r="V147" s="38"/>
      <c r="W147" s="38"/>
      <c r="X147" s="38"/>
      <c r="Y147" s="38"/>
      <c r="Z147" s="38"/>
      <c r="AA147" s="38"/>
      <c r="AB147" s="38"/>
      <c r="AC147" s="38"/>
      <c r="AD147" s="38"/>
      <c r="AE147" s="38"/>
      <c r="AT147" s="17" t="s">
        <v>260</v>
      </c>
      <c r="AU147" s="17" t="s">
        <v>84</v>
      </c>
    </row>
    <row r="148" s="2" customFormat="1">
      <c r="A148" s="38"/>
      <c r="B148" s="39"/>
      <c r="C148" s="40"/>
      <c r="D148" s="240" t="s">
        <v>274</v>
      </c>
      <c r="E148" s="40"/>
      <c r="F148" s="241" t="s">
        <v>4609</v>
      </c>
      <c r="G148" s="40"/>
      <c r="H148" s="40"/>
      <c r="I148" s="236"/>
      <c r="J148" s="40"/>
      <c r="K148" s="40"/>
      <c r="L148" s="44"/>
      <c r="M148" s="237"/>
      <c r="N148" s="238"/>
      <c r="O148" s="91"/>
      <c r="P148" s="91"/>
      <c r="Q148" s="91"/>
      <c r="R148" s="91"/>
      <c r="S148" s="91"/>
      <c r="T148" s="92"/>
      <c r="U148" s="38"/>
      <c r="V148" s="38"/>
      <c r="W148" s="38"/>
      <c r="X148" s="38"/>
      <c r="Y148" s="38"/>
      <c r="Z148" s="38"/>
      <c r="AA148" s="38"/>
      <c r="AB148" s="38"/>
      <c r="AC148" s="38"/>
      <c r="AD148" s="38"/>
      <c r="AE148" s="38"/>
      <c r="AT148" s="17" t="s">
        <v>274</v>
      </c>
      <c r="AU148" s="17" t="s">
        <v>84</v>
      </c>
    </row>
    <row r="149" s="13" customFormat="1">
      <c r="A149" s="13"/>
      <c r="B149" s="253"/>
      <c r="C149" s="254"/>
      <c r="D149" s="234" t="s">
        <v>276</v>
      </c>
      <c r="E149" s="255" t="s">
        <v>1</v>
      </c>
      <c r="F149" s="256" t="s">
        <v>4594</v>
      </c>
      <c r="G149" s="254"/>
      <c r="H149" s="255" t="s">
        <v>1</v>
      </c>
      <c r="I149" s="257"/>
      <c r="J149" s="254"/>
      <c r="K149" s="254"/>
      <c r="L149" s="258"/>
      <c r="M149" s="259"/>
      <c r="N149" s="260"/>
      <c r="O149" s="260"/>
      <c r="P149" s="260"/>
      <c r="Q149" s="260"/>
      <c r="R149" s="260"/>
      <c r="S149" s="260"/>
      <c r="T149" s="261"/>
      <c r="U149" s="13"/>
      <c r="V149" s="13"/>
      <c r="W149" s="13"/>
      <c r="X149" s="13"/>
      <c r="Y149" s="13"/>
      <c r="Z149" s="13"/>
      <c r="AA149" s="13"/>
      <c r="AB149" s="13"/>
      <c r="AC149" s="13"/>
      <c r="AD149" s="13"/>
      <c r="AE149" s="13"/>
      <c r="AT149" s="262" t="s">
        <v>276</v>
      </c>
      <c r="AU149" s="262" t="s">
        <v>84</v>
      </c>
      <c r="AV149" s="13" t="s">
        <v>84</v>
      </c>
      <c r="AW149" s="13" t="s">
        <v>32</v>
      </c>
      <c r="AX149" s="13" t="s">
        <v>76</v>
      </c>
      <c r="AY149" s="262" t="s">
        <v>251</v>
      </c>
    </row>
    <row r="150" s="12" customFormat="1">
      <c r="A150" s="12"/>
      <c r="B150" s="242"/>
      <c r="C150" s="243"/>
      <c r="D150" s="234" t="s">
        <v>276</v>
      </c>
      <c r="E150" s="244" t="s">
        <v>3844</v>
      </c>
      <c r="F150" s="245" t="s">
        <v>4923</v>
      </c>
      <c r="G150" s="243"/>
      <c r="H150" s="246">
        <v>18</v>
      </c>
      <c r="I150" s="247"/>
      <c r="J150" s="243"/>
      <c r="K150" s="243"/>
      <c r="L150" s="248"/>
      <c r="M150" s="249"/>
      <c r="N150" s="250"/>
      <c r="O150" s="250"/>
      <c r="P150" s="250"/>
      <c r="Q150" s="250"/>
      <c r="R150" s="250"/>
      <c r="S150" s="250"/>
      <c r="T150" s="251"/>
      <c r="U150" s="12"/>
      <c r="V150" s="12"/>
      <c r="W150" s="12"/>
      <c r="X150" s="12"/>
      <c r="Y150" s="12"/>
      <c r="Z150" s="12"/>
      <c r="AA150" s="12"/>
      <c r="AB150" s="12"/>
      <c r="AC150" s="12"/>
      <c r="AD150" s="12"/>
      <c r="AE150" s="12"/>
      <c r="AT150" s="252" t="s">
        <v>276</v>
      </c>
      <c r="AU150" s="252" t="s">
        <v>84</v>
      </c>
      <c r="AV150" s="12" t="s">
        <v>86</v>
      </c>
      <c r="AW150" s="12" t="s">
        <v>32</v>
      </c>
      <c r="AX150" s="12" t="s">
        <v>84</v>
      </c>
      <c r="AY150" s="252" t="s">
        <v>251</v>
      </c>
    </row>
    <row r="151" s="2" customFormat="1" ht="33" customHeight="1">
      <c r="A151" s="38"/>
      <c r="B151" s="39"/>
      <c r="C151" s="220" t="s">
        <v>287</v>
      </c>
      <c r="D151" s="220" t="s">
        <v>255</v>
      </c>
      <c r="E151" s="221" t="s">
        <v>4610</v>
      </c>
      <c r="F151" s="222" t="s">
        <v>4611</v>
      </c>
      <c r="G151" s="223" t="s">
        <v>3853</v>
      </c>
      <c r="H151" s="224">
        <v>27.199999999999999</v>
      </c>
      <c r="I151" s="225"/>
      <c r="J151" s="226">
        <f>ROUND(I151*H151,2)</f>
        <v>0</v>
      </c>
      <c r="K151" s="227"/>
      <c r="L151" s="44"/>
      <c r="M151" s="228" t="s">
        <v>1</v>
      </c>
      <c r="N151" s="229" t="s">
        <v>41</v>
      </c>
      <c r="O151" s="91"/>
      <c r="P151" s="230">
        <f>O151*H151</f>
        <v>0</v>
      </c>
      <c r="Q151" s="230">
        <v>0</v>
      </c>
      <c r="R151" s="230">
        <f>Q151*H151</f>
        <v>0</v>
      </c>
      <c r="S151" s="230">
        <v>0</v>
      </c>
      <c r="T151" s="231">
        <f>S151*H151</f>
        <v>0</v>
      </c>
      <c r="U151" s="38"/>
      <c r="V151" s="38"/>
      <c r="W151" s="38"/>
      <c r="X151" s="38"/>
      <c r="Y151" s="38"/>
      <c r="Z151" s="38"/>
      <c r="AA151" s="38"/>
      <c r="AB151" s="38"/>
      <c r="AC151" s="38"/>
      <c r="AD151" s="38"/>
      <c r="AE151" s="38"/>
      <c r="AR151" s="232" t="s">
        <v>254</v>
      </c>
      <c r="AT151" s="232" t="s">
        <v>255</v>
      </c>
      <c r="AU151" s="232" t="s">
        <v>84</v>
      </c>
      <c r="AY151" s="17" t="s">
        <v>251</v>
      </c>
      <c r="BE151" s="233">
        <f>IF(N151="základní",J151,0)</f>
        <v>0</v>
      </c>
      <c r="BF151" s="233">
        <f>IF(N151="snížená",J151,0)</f>
        <v>0</v>
      </c>
      <c r="BG151" s="233">
        <f>IF(N151="zákl. přenesená",J151,0)</f>
        <v>0</v>
      </c>
      <c r="BH151" s="233">
        <f>IF(N151="sníž. přenesená",J151,0)</f>
        <v>0</v>
      </c>
      <c r="BI151" s="233">
        <f>IF(N151="nulová",J151,0)</f>
        <v>0</v>
      </c>
      <c r="BJ151" s="17" t="s">
        <v>84</v>
      </c>
      <c r="BK151" s="233">
        <f>ROUND(I151*H151,2)</f>
        <v>0</v>
      </c>
      <c r="BL151" s="17" t="s">
        <v>254</v>
      </c>
      <c r="BM151" s="232" t="s">
        <v>4926</v>
      </c>
    </row>
    <row r="152" s="2" customFormat="1">
      <c r="A152" s="38"/>
      <c r="B152" s="39"/>
      <c r="C152" s="40"/>
      <c r="D152" s="234" t="s">
        <v>260</v>
      </c>
      <c r="E152" s="40"/>
      <c r="F152" s="235" t="s">
        <v>4613</v>
      </c>
      <c r="G152" s="40"/>
      <c r="H152" s="40"/>
      <c r="I152" s="236"/>
      <c r="J152" s="40"/>
      <c r="K152" s="40"/>
      <c r="L152" s="44"/>
      <c r="M152" s="237"/>
      <c r="N152" s="238"/>
      <c r="O152" s="91"/>
      <c r="P152" s="91"/>
      <c r="Q152" s="91"/>
      <c r="R152" s="91"/>
      <c r="S152" s="91"/>
      <c r="T152" s="92"/>
      <c r="U152" s="38"/>
      <c r="V152" s="38"/>
      <c r="W152" s="38"/>
      <c r="X152" s="38"/>
      <c r="Y152" s="38"/>
      <c r="Z152" s="38"/>
      <c r="AA152" s="38"/>
      <c r="AB152" s="38"/>
      <c r="AC152" s="38"/>
      <c r="AD152" s="38"/>
      <c r="AE152" s="38"/>
      <c r="AT152" s="17" t="s">
        <v>260</v>
      </c>
      <c r="AU152" s="17" t="s">
        <v>84</v>
      </c>
    </row>
    <row r="153" s="2" customFormat="1">
      <c r="A153" s="38"/>
      <c r="B153" s="39"/>
      <c r="C153" s="40"/>
      <c r="D153" s="240" t="s">
        <v>274</v>
      </c>
      <c r="E153" s="40"/>
      <c r="F153" s="241" t="s">
        <v>4614</v>
      </c>
      <c r="G153" s="40"/>
      <c r="H153" s="40"/>
      <c r="I153" s="236"/>
      <c r="J153" s="40"/>
      <c r="K153" s="40"/>
      <c r="L153" s="44"/>
      <c r="M153" s="237"/>
      <c r="N153" s="238"/>
      <c r="O153" s="91"/>
      <c r="P153" s="91"/>
      <c r="Q153" s="91"/>
      <c r="R153" s="91"/>
      <c r="S153" s="91"/>
      <c r="T153" s="92"/>
      <c r="U153" s="38"/>
      <c r="V153" s="38"/>
      <c r="W153" s="38"/>
      <c r="X153" s="38"/>
      <c r="Y153" s="38"/>
      <c r="Z153" s="38"/>
      <c r="AA153" s="38"/>
      <c r="AB153" s="38"/>
      <c r="AC153" s="38"/>
      <c r="AD153" s="38"/>
      <c r="AE153" s="38"/>
      <c r="AT153" s="17" t="s">
        <v>274</v>
      </c>
      <c r="AU153" s="17" t="s">
        <v>84</v>
      </c>
    </row>
    <row r="154" s="13" customFormat="1">
      <c r="A154" s="13"/>
      <c r="B154" s="253"/>
      <c r="C154" s="254"/>
      <c r="D154" s="234" t="s">
        <v>276</v>
      </c>
      <c r="E154" s="255" t="s">
        <v>1</v>
      </c>
      <c r="F154" s="256" t="s">
        <v>4927</v>
      </c>
      <c r="G154" s="254"/>
      <c r="H154" s="255" t="s">
        <v>1</v>
      </c>
      <c r="I154" s="257"/>
      <c r="J154" s="254"/>
      <c r="K154" s="254"/>
      <c r="L154" s="258"/>
      <c r="M154" s="259"/>
      <c r="N154" s="260"/>
      <c r="O154" s="260"/>
      <c r="P154" s="260"/>
      <c r="Q154" s="260"/>
      <c r="R154" s="260"/>
      <c r="S154" s="260"/>
      <c r="T154" s="261"/>
      <c r="U154" s="13"/>
      <c r="V154" s="13"/>
      <c r="W154" s="13"/>
      <c r="X154" s="13"/>
      <c r="Y154" s="13"/>
      <c r="Z154" s="13"/>
      <c r="AA154" s="13"/>
      <c r="AB154" s="13"/>
      <c r="AC154" s="13"/>
      <c r="AD154" s="13"/>
      <c r="AE154" s="13"/>
      <c r="AT154" s="262" t="s">
        <v>276</v>
      </c>
      <c r="AU154" s="262" t="s">
        <v>84</v>
      </c>
      <c r="AV154" s="13" t="s">
        <v>84</v>
      </c>
      <c r="AW154" s="13" t="s">
        <v>32</v>
      </c>
      <c r="AX154" s="13" t="s">
        <v>76</v>
      </c>
      <c r="AY154" s="262" t="s">
        <v>251</v>
      </c>
    </row>
    <row r="155" s="12" customFormat="1">
      <c r="A155" s="12"/>
      <c r="B155" s="242"/>
      <c r="C155" s="243"/>
      <c r="D155" s="234" t="s">
        <v>276</v>
      </c>
      <c r="E155" s="244" t="s">
        <v>3850</v>
      </c>
      <c r="F155" s="245" t="s">
        <v>4928</v>
      </c>
      <c r="G155" s="243"/>
      <c r="H155" s="246">
        <v>9.1999999999999993</v>
      </c>
      <c r="I155" s="247"/>
      <c r="J155" s="243"/>
      <c r="K155" s="243"/>
      <c r="L155" s="248"/>
      <c r="M155" s="249"/>
      <c r="N155" s="250"/>
      <c r="O155" s="250"/>
      <c r="P155" s="250"/>
      <c r="Q155" s="250"/>
      <c r="R155" s="250"/>
      <c r="S155" s="250"/>
      <c r="T155" s="251"/>
      <c r="U155" s="12"/>
      <c r="V155" s="12"/>
      <c r="W155" s="12"/>
      <c r="X155" s="12"/>
      <c r="Y155" s="12"/>
      <c r="Z155" s="12"/>
      <c r="AA155" s="12"/>
      <c r="AB155" s="12"/>
      <c r="AC155" s="12"/>
      <c r="AD155" s="12"/>
      <c r="AE155" s="12"/>
      <c r="AT155" s="252" t="s">
        <v>276</v>
      </c>
      <c r="AU155" s="252" t="s">
        <v>84</v>
      </c>
      <c r="AV155" s="12" t="s">
        <v>86</v>
      </c>
      <c r="AW155" s="12" t="s">
        <v>32</v>
      </c>
      <c r="AX155" s="12" t="s">
        <v>76</v>
      </c>
      <c r="AY155" s="252" t="s">
        <v>251</v>
      </c>
    </row>
    <row r="156" s="13" customFormat="1">
      <c r="A156" s="13"/>
      <c r="B156" s="253"/>
      <c r="C156" s="254"/>
      <c r="D156" s="234" t="s">
        <v>276</v>
      </c>
      <c r="E156" s="255" t="s">
        <v>1</v>
      </c>
      <c r="F156" s="256" t="s">
        <v>4929</v>
      </c>
      <c r="G156" s="254"/>
      <c r="H156" s="255" t="s">
        <v>1</v>
      </c>
      <c r="I156" s="257"/>
      <c r="J156" s="254"/>
      <c r="K156" s="254"/>
      <c r="L156" s="258"/>
      <c r="M156" s="259"/>
      <c r="N156" s="260"/>
      <c r="O156" s="260"/>
      <c r="P156" s="260"/>
      <c r="Q156" s="260"/>
      <c r="R156" s="260"/>
      <c r="S156" s="260"/>
      <c r="T156" s="261"/>
      <c r="U156" s="13"/>
      <c r="V156" s="13"/>
      <c r="W156" s="13"/>
      <c r="X156" s="13"/>
      <c r="Y156" s="13"/>
      <c r="Z156" s="13"/>
      <c r="AA156" s="13"/>
      <c r="AB156" s="13"/>
      <c r="AC156" s="13"/>
      <c r="AD156" s="13"/>
      <c r="AE156" s="13"/>
      <c r="AT156" s="262" t="s">
        <v>276</v>
      </c>
      <c r="AU156" s="262" t="s">
        <v>84</v>
      </c>
      <c r="AV156" s="13" t="s">
        <v>84</v>
      </c>
      <c r="AW156" s="13" t="s">
        <v>32</v>
      </c>
      <c r="AX156" s="13" t="s">
        <v>76</v>
      </c>
      <c r="AY156" s="262" t="s">
        <v>251</v>
      </c>
    </row>
    <row r="157" s="12" customFormat="1">
      <c r="A157" s="12"/>
      <c r="B157" s="242"/>
      <c r="C157" s="243"/>
      <c r="D157" s="234" t="s">
        <v>276</v>
      </c>
      <c r="E157" s="244" t="s">
        <v>4579</v>
      </c>
      <c r="F157" s="245" t="s">
        <v>4928</v>
      </c>
      <c r="G157" s="243"/>
      <c r="H157" s="246">
        <v>9.1999999999999993</v>
      </c>
      <c r="I157" s="247"/>
      <c r="J157" s="243"/>
      <c r="K157" s="243"/>
      <c r="L157" s="248"/>
      <c r="M157" s="249"/>
      <c r="N157" s="250"/>
      <c r="O157" s="250"/>
      <c r="P157" s="250"/>
      <c r="Q157" s="250"/>
      <c r="R157" s="250"/>
      <c r="S157" s="250"/>
      <c r="T157" s="251"/>
      <c r="U157" s="12"/>
      <c r="V157" s="12"/>
      <c r="W157" s="12"/>
      <c r="X157" s="12"/>
      <c r="Y157" s="12"/>
      <c r="Z157" s="12"/>
      <c r="AA157" s="12"/>
      <c r="AB157" s="12"/>
      <c r="AC157" s="12"/>
      <c r="AD157" s="12"/>
      <c r="AE157" s="12"/>
      <c r="AT157" s="252" t="s">
        <v>276</v>
      </c>
      <c r="AU157" s="252" t="s">
        <v>84</v>
      </c>
      <c r="AV157" s="12" t="s">
        <v>86</v>
      </c>
      <c r="AW157" s="12" t="s">
        <v>32</v>
      </c>
      <c r="AX157" s="12" t="s">
        <v>76</v>
      </c>
      <c r="AY157" s="252" t="s">
        <v>251</v>
      </c>
    </row>
    <row r="158" s="13" customFormat="1">
      <c r="A158" s="13"/>
      <c r="B158" s="253"/>
      <c r="C158" s="254"/>
      <c r="D158" s="234" t="s">
        <v>276</v>
      </c>
      <c r="E158" s="255" t="s">
        <v>1</v>
      </c>
      <c r="F158" s="256" t="s">
        <v>4930</v>
      </c>
      <c r="G158" s="254"/>
      <c r="H158" s="255" t="s">
        <v>1</v>
      </c>
      <c r="I158" s="257"/>
      <c r="J158" s="254"/>
      <c r="K158" s="254"/>
      <c r="L158" s="258"/>
      <c r="M158" s="259"/>
      <c r="N158" s="260"/>
      <c r="O158" s="260"/>
      <c r="P158" s="260"/>
      <c r="Q158" s="260"/>
      <c r="R158" s="260"/>
      <c r="S158" s="260"/>
      <c r="T158" s="261"/>
      <c r="U158" s="13"/>
      <c r="V158" s="13"/>
      <c r="W158" s="13"/>
      <c r="X158" s="13"/>
      <c r="Y158" s="13"/>
      <c r="Z158" s="13"/>
      <c r="AA158" s="13"/>
      <c r="AB158" s="13"/>
      <c r="AC158" s="13"/>
      <c r="AD158" s="13"/>
      <c r="AE158" s="13"/>
      <c r="AT158" s="262" t="s">
        <v>276</v>
      </c>
      <c r="AU158" s="262" t="s">
        <v>84</v>
      </c>
      <c r="AV158" s="13" t="s">
        <v>84</v>
      </c>
      <c r="AW158" s="13" t="s">
        <v>32</v>
      </c>
      <c r="AX158" s="13" t="s">
        <v>76</v>
      </c>
      <c r="AY158" s="262" t="s">
        <v>251</v>
      </c>
    </row>
    <row r="159" s="12" customFormat="1">
      <c r="A159" s="12"/>
      <c r="B159" s="242"/>
      <c r="C159" s="243"/>
      <c r="D159" s="234" t="s">
        <v>276</v>
      </c>
      <c r="E159" s="244" t="s">
        <v>4581</v>
      </c>
      <c r="F159" s="245" t="s">
        <v>4931</v>
      </c>
      <c r="G159" s="243"/>
      <c r="H159" s="246">
        <v>8.8000000000000007</v>
      </c>
      <c r="I159" s="247"/>
      <c r="J159" s="243"/>
      <c r="K159" s="243"/>
      <c r="L159" s="248"/>
      <c r="M159" s="249"/>
      <c r="N159" s="250"/>
      <c r="O159" s="250"/>
      <c r="P159" s="250"/>
      <c r="Q159" s="250"/>
      <c r="R159" s="250"/>
      <c r="S159" s="250"/>
      <c r="T159" s="251"/>
      <c r="U159" s="12"/>
      <c r="V159" s="12"/>
      <c r="W159" s="12"/>
      <c r="X159" s="12"/>
      <c r="Y159" s="12"/>
      <c r="Z159" s="12"/>
      <c r="AA159" s="12"/>
      <c r="AB159" s="12"/>
      <c r="AC159" s="12"/>
      <c r="AD159" s="12"/>
      <c r="AE159" s="12"/>
      <c r="AT159" s="252" t="s">
        <v>276</v>
      </c>
      <c r="AU159" s="252" t="s">
        <v>84</v>
      </c>
      <c r="AV159" s="12" t="s">
        <v>86</v>
      </c>
      <c r="AW159" s="12" t="s">
        <v>32</v>
      </c>
      <c r="AX159" s="12" t="s">
        <v>76</v>
      </c>
      <c r="AY159" s="252" t="s">
        <v>251</v>
      </c>
    </row>
    <row r="160" s="12" customFormat="1">
      <c r="A160" s="12"/>
      <c r="B160" s="242"/>
      <c r="C160" s="243"/>
      <c r="D160" s="234" t="s">
        <v>276</v>
      </c>
      <c r="E160" s="244" t="s">
        <v>4621</v>
      </c>
      <c r="F160" s="245" t="s">
        <v>4622</v>
      </c>
      <c r="G160" s="243"/>
      <c r="H160" s="246">
        <v>27.199999999999999</v>
      </c>
      <c r="I160" s="247"/>
      <c r="J160" s="243"/>
      <c r="K160" s="243"/>
      <c r="L160" s="248"/>
      <c r="M160" s="249"/>
      <c r="N160" s="250"/>
      <c r="O160" s="250"/>
      <c r="P160" s="250"/>
      <c r="Q160" s="250"/>
      <c r="R160" s="250"/>
      <c r="S160" s="250"/>
      <c r="T160" s="251"/>
      <c r="U160" s="12"/>
      <c r="V160" s="12"/>
      <c r="W160" s="12"/>
      <c r="X160" s="12"/>
      <c r="Y160" s="12"/>
      <c r="Z160" s="12"/>
      <c r="AA160" s="12"/>
      <c r="AB160" s="12"/>
      <c r="AC160" s="12"/>
      <c r="AD160" s="12"/>
      <c r="AE160" s="12"/>
      <c r="AT160" s="252" t="s">
        <v>276</v>
      </c>
      <c r="AU160" s="252" t="s">
        <v>84</v>
      </c>
      <c r="AV160" s="12" t="s">
        <v>86</v>
      </c>
      <c r="AW160" s="12" t="s">
        <v>32</v>
      </c>
      <c r="AX160" s="12" t="s">
        <v>84</v>
      </c>
      <c r="AY160" s="252" t="s">
        <v>251</v>
      </c>
    </row>
    <row r="161" s="2" customFormat="1" ht="33" customHeight="1">
      <c r="A161" s="38"/>
      <c r="B161" s="39"/>
      <c r="C161" s="220" t="s">
        <v>294</v>
      </c>
      <c r="D161" s="220" t="s">
        <v>255</v>
      </c>
      <c r="E161" s="221" t="s">
        <v>4623</v>
      </c>
      <c r="F161" s="222" t="s">
        <v>4624</v>
      </c>
      <c r="G161" s="223" t="s">
        <v>3853</v>
      </c>
      <c r="H161" s="224">
        <v>250.08000000000001</v>
      </c>
      <c r="I161" s="225"/>
      <c r="J161" s="226">
        <f>ROUND(I161*H161,2)</f>
        <v>0</v>
      </c>
      <c r="K161" s="227"/>
      <c r="L161" s="44"/>
      <c r="M161" s="228" t="s">
        <v>1</v>
      </c>
      <c r="N161" s="229" t="s">
        <v>41</v>
      </c>
      <c r="O161" s="91"/>
      <c r="P161" s="230">
        <f>O161*H161</f>
        <v>0</v>
      </c>
      <c r="Q161" s="230">
        <v>0</v>
      </c>
      <c r="R161" s="230">
        <f>Q161*H161</f>
        <v>0</v>
      </c>
      <c r="S161" s="230">
        <v>0</v>
      </c>
      <c r="T161" s="231">
        <f>S161*H161</f>
        <v>0</v>
      </c>
      <c r="U161" s="38"/>
      <c r="V161" s="38"/>
      <c r="W161" s="38"/>
      <c r="X161" s="38"/>
      <c r="Y161" s="38"/>
      <c r="Z161" s="38"/>
      <c r="AA161" s="38"/>
      <c r="AB161" s="38"/>
      <c r="AC161" s="38"/>
      <c r="AD161" s="38"/>
      <c r="AE161" s="38"/>
      <c r="AR161" s="232" t="s">
        <v>254</v>
      </c>
      <c r="AT161" s="232" t="s">
        <v>255</v>
      </c>
      <c r="AU161" s="232" t="s">
        <v>84</v>
      </c>
      <c r="AY161" s="17" t="s">
        <v>251</v>
      </c>
      <c r="BE161" s="233">
        <f>IF(N161="základní",J161,0)</f>
        <v>0</v>
      </c>
      <c r="BF161" s="233">
        <f>IF(N161="snížená",J161,0)</f>
        <v>0</v>
      </c>
      <c r="BG161" s="233">
        <f>IF(N161="zákl. přenesená",J161,0)</f>
        <v>0</v>
      </c>
      <c r="BH161" s="233">
        <f>IF(N161="sníž. přenesená",J161,0)</f>
        <v>0</v>
      </c>
      <c r="BI161" s="233">
        <f>IF(N161="nulová",J161,0)</f>
        <v>0</v>
      </c>
      <c r="BJ161" s="17" t="s">
        <v>84</v>
      </c>
      <c r="BK161" s="233">
        <f>ROUND(I161*H161,2)</f>
        <v>0</v>
      </c>
      <c r="BL161" s="17" t="s">
        <v>254</v>
      </c>
      <c r="BM161" s="232" t="s">
        <v>4932</v>
      </c>
    </row>
    <row r="162" s="2" customFormat="1">
      <c r="A162" s="38"/>
      <c r="B162" s="39"/>
      <c r="C162" s="40"/>
      <c r="D162" s="234" t="s">
        <v>260</v>
      </c>
      <c r="E162" s="40"/>
      <c r="F162" s="235" t="s">
        <v>4626</v>
      </c>
      <c r="G162" s="40"/>
      <c r="H162" s="40"/>
      <c r="I162" s="236"/>
      <c r="J162" s="40"/>
      <c r="K162" s="40"/>
      <c r="L162" s="44"/>
      <c r="M162" s="237"/>
      <c r="N162" s="238"/>
      <c r="O162" s="91"/>
      <c r="P162" s="91"/>
      <c r="Q162" s="91"/>
      <c r="R162" s="91"/>
      <c r="S162" s="91"/>
      <c r="T162" s="92"/>
      <c r="U162" s="38"/>
      <c r="V162" s="38"/>
      <c r="W162" s="38"/>
      <c r="X162" s="38"/>
      <c r="Y162" s="38"/>
      <c r="Z162" s="38"/>
      <c r="AA162" s="38"/>
      <c r="AB162" s="38"/>
      <c r="AC162" s="38"/>
      <c r="AD162" s="38"/>
      <c r="AE162" s="38"/>
      <c r="AT162" s="17" t="s">
        <v>260</v>
      </c>
      <c r="AU162" s="17" t="s">
        <v>84</v>
      </c>
    </row>
    <row r="163" s="2" customFormat="1">
      <c r="A163" s="38"/>
      <c r="B163" s="39"/>
      <c r="C163" s="40"/>
      <c r="D163" s="240" t="s">
        <v>274</v>
      </c>
      <c r="E163" s="40"/>
      <c r="F163" s="241" t="s">
        <v>4627</v>
      </c>
      <c r="G163" s="40"/>
      <c r="H163" s="40"/>
      <c r="I163" s="236"/>
      <c r="J163" s="40"/>
      <c r="K163" s="40"/>
      <c r="L163" s="44"/>
      <c r="M163" s="237"/>
      <c r="N163" s="238"/>
      <c r="O163" s="91"/>
      <c r="P163" s="91"/>
      <c r="Q163" s="91"/>
      <c r="R163" s="91"/>
      <c r="S163" s="91"/>
      <c r="T163" s="92"/>
      <c r="U163" s="38"/>
      <c r="V163" s="38"/>
      <c r="W163" s="38"/>
      <c r="X163" s="38"/>
      <c r="Y163" s="38"/>
      <c r="Z163" s="38"/>
      <c r="AA163" s="38"/>
      <c r="AB163" s="38"/>
      <c r="AC163" s="38"/>
      <c r="AD163" s="38"/>
      <c r="AE163" s="38"/>
      <c r="AT163" s="17" t="s">
        <v>274</v>
      </c>
      <c r="AU163" s="17" t="s">
        <v>84</v>
      </c>
    </row>
    <row r="164" s="12" customFormat="1">
      <c r="A164" s="12"/>
      <c r="B164" s="242"/>
      <c r="C164" s="243"/>
      <c r="D164" s="234" t="s">
        <v>276</v>
      </c>
      <c r="E164" s="244" t="s">
        <v>3857</v>
      </c>
      <c r="F164" s="245" t="s">
        <v>4933</v>
      </c>
      <c r="G164" s="243"/>
      <c r="H164" s="246">
        <v>32.490000000000002</v>
      </c>
      <c r="I164" s="247"/>
      <c r="J164" s="243"/>
      <c r="K164" s="243"/>
      <c r="L164" s="248"/>
      <c r="M164" s="249"/>
      <c r="N164" s="250"/>
      <c r="O164" s="250"/>
      <c r="P164" s="250"/>
      <c r="Q164" s="250"/>
      <c r="R164" s="250"/>
      <c r="S164" s="250"/>
      <c r="T164" s="251"/>
      <c r="U164" s="12"/>
      <c r="V164" s="12"/>
      <c r="W164" s="12"/>
      <c r="X164" s="12"/>
      <c r="Y164" s="12"/>
      <c r="Z164" s="12"/>
      <c r="AA164" s="12"/>
      <c r="AB164" s="12"/>
      <c r="AC164" s="12"/>
      <c r="AD164" s="12"/>
      <c r="AE164" s="12"/>
      <c r="AT164" s="252" t="s">
        <v>276</v>
      </c>
      <c r="AU164" s="252" t="s">
        <v>84</v>
      </c>
      <c r="AV164" s="12" t="s">
        <v>86</v>
      </c>
      <c r="AW164" s="12" t="s">
        <v>32</v>
      </c>
      <c r="AX164" s="12" t="s">
        <v>76</v>
      </c>
      <c r="AY164" s="252" t="s">
        <v>251</v>
      </c>
    </row>
    <row r="165" s="12" customFormat="1">
      <c r="A165" s="12"/>
      <c r="B165" s="242"/>
      <c r="C165" s="243"/>
      <c r="D165" s="234" t="s">
        <v>276</v>
      </c>
      <c r="E165" s="244" t="s">
        <v>4908</v>
      </c>
      <c r="F165" s="245" t="s">
        <v>4934</v>
      </c>
      <c r="G165" s="243"/>
      <c r="H165" s="246">
        <v>75</v>
      </c>
      <c r="I165" s="247"/>
      <c r="J165" s="243"/>
      <c r="K165" s="243"/>
      <c r="L165" s="248"/>
      <c r="M165" s="249"/>
      <c r="N165" s="250"/>
      <c r="O165" s="250"/>
      <c r="P165" s="250"/>
      <c r="Q165" s="250"/>
      <c r="R165" s="250"/>
      <c r="S165" s="250"/>
      <c r="T165" s="251"/>
      <c r="U165" s="12"/>
      <c r="V165" s="12"/>
      <c r="W165" s="12"/>
      <c r="X165" s="12"/>
      <c r="Y165" s="12"/>
      <c r="Z165" s="12"/>
      <c r="AA165" s="12"/>
      <c r="AB165" s="12"/>
      <c r="AC165" s="12"/>
      <c r="AD165" s="12"/>
      <c r="AE165" s="12"/>
      <c r="AT165" s="252" t="s">
        <v>276</v>
      </c>
      <c r="AU165" s="252" t="s">
        <v>84</v>
      </c>
      <c r="AV165" s="12" t="s">
        <v>86</v>
      </c>
      <c r="AW165" s="12" t="s">
        <v>32</v>
      </c>
      <c r="AX165" s="12" t="s">
        <v>76</v>
      </c>
      <c r="AY165" s="252" t="s">
        <v>251</v>
      </c>
    </row>
    <row r="166" s="12" customFormat="1">
      <c r="A166" s="12"/>
      <c r="B166" s="242"/>
      <c r="C166" s="243"/>
      <c r="D166" s="234" t="s">
        <v>276</v>
      </c>
      <c r="E166" s="244" t="s">
        <v>4913</v>
      </c>
      <c r="F166" s="245" t="s">
        <v>4935</v>
      </c>
      <c r="G166" s="243"/>
      <c r="H166" s="246">
        <v>142.59</v>
      </c>
      <c r="I166" s="247"/>
      <c r="J166" s="243"/>
      <c r="K166" s="243"/>
      <c r="L166" s="248"/>
      <c r="M166" s="249"/>
      <c r="N166" s="250"/>
      <c r="O166" s="250"/>
      <c r="P166" s="250"/>
      <c r="Q166" s="250"/>
      <c r="R166" s="250"/>
      <c r="S166" s="250"/>
      <c r="T166" s="251"/>
      <c r="U166" s="12"/>
      <c r="V166" s="12"/>
      <c r="W166" s="12"/>
      <c r="X166" s="12"/>
      <c r="Y166" s="12"/>
      <c r="Z166" s="12"/>
      <c r="AA166" s="12"/>
      <c r="AB166" s="12"/>
      <c r="AC166" s="12"/>
      <c r="AD166" s="12"/>
      <c r="AE166" s="12"/>
      <c r="AT166" s="252" t="s">
        <v>276</v>
      </c>
      <c r="AU166" s="252" t="s">
        <v>84</v>
      </c>
      <c r="AV166" s="12" t="s">
        <v>86</v>
      </c>
      <c r="AW166" s="12" t="s">
        <v>32</v>
      </c>
      <c r="AX166" s="12" t="s">
        <v>76</v>
      </c>
      <c r="AY166" s="252" t="s">
        <v>251</v>
      </c>
    </row>
    <row r="167" s="12" customFormat="1">
      <c r="A167" s="12"/>
      <c r="B167" s="242"/>
      <c r="C167" s="243"/>
      <c r="D167" s="234" t="s">
        <v>276</v>
      </c>
      <c r="E167" s="244" t="s">
        <v>4936</v>
      </c>
      <c r="F167" s="245" t="s">
        <v>4937</v>
      </c>
      <c r="G167" s="243"/>
      <c r="H167" s="246">
        <v>250.08000000000001</v>
      </c>
      <c r="I167" s="247"/>
      <c r="J167" s="243"/>
      <c r="K167" s="243"/>
      <c r="L167" s="248"/>
      <c r="M167" s="249"/>
      <c r="N167" s="250"/>
      <c r="O167" s="250"/>
      <c r="P167" s="250"/>
      <c r="Q167" s="250"/>
      <c r="R167" s="250"/>
      <c r="S167" s="250"/>
      <c r="T167" s="251"/>
      <c r="U167" s="12"/>
      <c r="V167" s="12"/>
      <c r="W167" s="12"/>
      <c r="X167" s="12"/>
      <c r="Y167" s="12"/>
      <c r="Z167" s="12"/>
      <c r="AA167" s="12"/>
      <c r="AB167" s="12"/>
      <c r="AC167" s="12"/>
      <c r="AD167" s="12"/>
      <c r="AE167" s="12"/>
      <c r="AT167" s="252" t="s">
        <v>276</v>
      </c>
      <c r="AU167" s="252" t="s">
        <v>84</v>
      </c>
      <c r="AV167" s="12" t="s">
        <v>86</v>
      </c>
      <c r="AW167" s="12" t="s">
        <v>32</v>
      </c>
      <c r="AX167" s="12" t="s">
        <v>84</v>
      </c>
      <c r="AY167" s="252" t="s">
        <v>251</v>
      </c>
    </row>
    <row r="168" s="2" customFormat="1" ht="21.75" customHeight="1">
      <c r="A168" s="38"/>
      <c r="B168" s="39"/>
      <c r="C168" s="220" t="s">
        <v>299</v>
      </c>
      <c r="D168" s="220" t="s">
        <v>255</v>
      </c>
      <c r="E168" s="221" t="s">
        <v>3898</v>
      </c>
      <c r="F168" s="222" t="s">
        <v>3899</v>
      </c>
      <c r="G168" s="223" t="s">
        <v>3900</v>
      </c>
      <c r="H168" s="224">
        <v>551.39999999999998</v>
      </c>
      <c r="I168" s="225"/>
      <c r="J168" s="226">
        <f>ROUND(I168*H168,2)</f>
        <v>0</v>
      </c>
      <c r="K168" s="227"/>
      <c r="L168" s="44"/>
      <c r="M168" s="228" t="s">
        <v>1</v>
      </c>
      <c r="N168" s="229" t="s">
        <v>41</v>
      </c>
      <c r="O168" s="91"/>
      <c r="P168" s="230">
        <f>O168*H168</f>
        <v>0</v>
      </c>
      <c r="Q168" s="230">
        <v>0.00084000000000000003</v>
      </c>
      <c r="R168" s="230">
        <f>Q168*H168</f>
        <v>0.46317599999999998</v>
      </c>
      <c r="S168" s="230">
        <v>0</v>
      </c>
      <c r="T168" s="231">
        <f>S168*H168</f>
        <v>0</v>
      </c>
      <c r="U168" s="38"/>
      <c r="V168" s="38"/>
      <c r="W168" s="38"/>
      <c r="X168" s="38"/>
      <c r="Y168" s="38"/>
      <c r="Z168" s="38"/>
      <c r="AA168" s="38"/>
      <c r="AB168" s="38"/>
      <c r="AC168" s="38"/>
      <c r="AD168" s="38"/>
      <c r="AE168" s="38"/>
      <c r="AR168" s="232" t="s">
        <v>254</v>
      </c>
      <c r="AT168" s="232" t="s">
        <v>255</v>
      </c>
      <c r="AU168" s="232" t="s">
        <v>84</v>
      </c>
      <c r="AY168" s="17" t="s">
        <v>251</v>
      </c>
      <c r="BE168" s="233">
        <f>IF(N168="základní",J168,0)</f>
        <v>0</v>
      </c>
      <c r="BF168" s="233">
        <f>IF(N168="snížená",J168,0)</f>
        <v>0</v>
      </c>
      <c r="BG168" s="233">
        <f>IF(N168="zákl. přenesená",J168,0)</f>
        <v>0</v>
      </c>
      <c r="BH168" s="233">
        <f>IF(N168="sníž. přenesená",J168,0)</f>
        <v>0</v>
      </c>
      <c r="BI168" s="233">
        <f>IF(N168="nulová",J168,0)</f>
        <v>0</v>
      </c>
      <c r="BJ168" s="17" t="s">
        <v>84</v>
      </c>
      <c r="BK168" s="233">
        <f>ROUND(I168*H168,2)</f>
        <v>0</v>
      </c>
      <c r="BL168" s="17" t="s">
        <v>254</v>
      </c>
      <c r="BM168" s="232" t="s">
        <v>4938</v>
      </c>
    </row>
    <row r="169" s="2" customFormat="1">
      <c r="A169" s="38"/>
      <c r="B169" s="39"/>
      <c r="C169" s="40"/>
      <c r="D169" s="234" t="s">
        <v>260</v>
      </c>
      <c r="E169" s="40"/>
      <c r="F169" s="235" t="s">
        <v>3902</v>
      </c>
      <c r="G169" s="40"/>
      <c r="H169" s="40"/>
      <c r="I169" s="236"/>
      <c r="J169" s="40"/>
      <c r="K169" s="40"/>
      <c r="L169" s="44"/>
      <c r="M169" s="237"/>
      <c r="N169" s="238"/>
      <c r="O169" s="91"/>
      <c r="P169" s="91"/>
      <c r="Q169" s="91"/>
      <c r="R169" s="91"/>
      <c r="S169" s="91"/>
      <c r="T169" s="92"/>
      <c r="U169" s="38"/>
      <c r="V169" s="38"/>
      <c r="W169" s="38"/>
      <c r="X169" s="38"/>
      <c r="Y169" s="38"/>
      <c r="Z169" s="38"/>
      <c r="AA169" s="38"/>
      <c r="AB169" s="38"/>
      <c r="AC169" s="38"/>
      <c r="AD169" s="38"/>
      <c r="AE169" s="38"/>
      <c r="AT169" s="17" t="s">
        <v>260</v>
      </c>
      <c r="AU169" s="17" t="s">
        <v>84</v>
      </c>
    </row>
    <row r="170" s="2" customFormat="1">
      <c r="A170" s="38"/>
      <c r="B170" s="39"/>
      <c r="C170" s="40"/>
      <c r="D170" s="240" t="s">
        <v>274</v>
      </c>
      <c r="E170" s="40"/>
      <c r="F170" s="241" t="s">
        <v>3903</v>
      </c>
      <c r="G170" s="40"/>
      <c r="H170" s="40"/>
      <c r="I170" s="236"/>
      <c r="J170" s="40"/>
      <c r="K170" s="40"/>
      <c r="L170" s="44"/>
      <c r="M170" s="237"/>
      <c r="N170" s="238"/>
      <c r="O170" s="91"/>
      <c r="P170" s="91"/>
      <c r="Q170" s="91"/>
      <c r="R170" s="91"/>
      <c r="S170" s="91"/>
      <c r="T170" s="92"/>
      <c r="U170" s="38"/>
      <c r="V170" s="38"/>
      <c r="W170" s="38"/>
      <c r="X170" s="38"/>
      <c r="Y170" s="38"/>
      <c r="Z170" s="38"/>
      <c r="AA170" s="38"/>
      <c r="AB170" s="38"/>
      <c r="AC170" s="38"/>
      <c r="AD170" s="38"/>
      <c r="AE170" s="38"/>
      <c r="AT170" s="17" t="s">
        <v>274</v>
      </c>
      <c r="AU170" s="17" t="s">
        <v>84</v>
      </c>
    </row>
    <row r="171" s="13" customFormat="1">
      <c r="A171" s="13"/>
      <c r="B171" s="253"/>
      <c r="C171" s="254"/>
      <c r="D171" s="234" t="s">
        <v>276</v>
      </c>
      <c r="E171" s="255" t="s">
        <v>1</v>
      </c>
      <c r="F171" s="256" t="s">
        <v>4141</v>
      </c>
      <c r="G171" s="254"/>
      <c r="H171" s="255" t="s">
        <v>1</v>
      </c>
      <c r="I171" s="257"/>
      <c r="J171" s="254"/>
      <c r="K171" s="254"/>
      <c r="L171" s="258"/>
      <c r="M171" s="259"/>
      <c r="N171" s="260"/>
      <c r="O171" s="260"/>
      <c r="P171" s="260"/>
      <c r="Q171" s="260"/>
      <c r="R171" s="260"/>
      <c r="S171" s="260"/>
      <c r="T171" s="261"/>
      <c r="U171" s="13"/>
      <c r="V171" s="13"/>
      <c r="W171" s="13"/>
      <c r="X171" s="13"/>
      <c r="Y171" s="13"/>
      <c r="Z171" s="13"/>
      <c r="AA171" s="13"/>
      <c r="AB171" s="13"/>
      <c r="AC171" s="13"/>
      <c r="AD171" s="13"/>
      <c r="AE171" s="13"/>
      <c r="AT171" s="262" t="s">
        <v>276</v>
      </c>
      <c r="AU171" s="262" t="s">
        <v>84</v>
      </c>
      <c r="AV171" s="13" t="s">
        <v>84</v>
      </c>
      <c r="AW171" s="13" t="s">
        <v>32</v>
      </c>
      <c r="AX171" s="13" t="s">
        <v>76</v>
      </c>
      <c r="AY171" s="262" t="s">
        <v>251</v>
      </c>
    </row>
    <row r="172" s="12" customFormat="1">
      <c r="A172" s="12"/>
      <c r="B172" s="242"/>
      <c r="C172" s="243"/>
      <c r="D172" s="234" t="s">
        <v>276</v>
      </c>
      <c r="E172" s="244" t="s">
        <v>3865</v>
      </c>
      <c r="F172" s="245" t="s">
        <v>4939</v>
      </c>
      <c r="G172" s="243"/>
      <c r="H172" s="246">
        <v>55.200000000000003</v>
      </c>
      <c r="I172" s="247"/>
      <c r="J172" s="243"/>
      <c r="K172" s="243"/>
      <c r="L172" s="248"/>
      <c r="M172" s="249"/>
      <c r="N172" s="250"/>
      <c r="O172" s="250"/>
      <c r="P172" s="250"/>
      <c r="Q172" s="250"/>
      <c r="R172" s="250"/>
      <c r="S172" s="250"/>
      <c r="T172" s="251"/>
      <c r="U172" s="12"/>
      <c r="V172" s="12"/>
      <c r="W172" s="12"/>
      <c r="X172" s="12"/>
      <c r="Y172" s="12"/>
      <c r="Z172" s="12"/>
      <c r="AA172" s="12"/>
      <c r="AB172" s="12"/>
      <c r="AC172" s="12"/>
      <c r="AD172" s="12"/>
      <c r="AE172" s="12"/>
      <c r="AT172" s="252" t="s">
        <v>276</v>
      </c>
      <c r="AU172" s="252" t="s">
        <v>84</v>
      </c>
      <c r="AV172" s="12" t="s">
        <v>86</v>
      </c>
      <c r="AW172" s="12" t="s">
        <v>32</v>
      </c>
      <c r="AX172" s="12" t="s">
        <v>76</v>
      </c>
      <c r="AY172" s="252" t="s">
        <v>251</v>
      </c>
    </row>
    <row r="173" s="13" customFormat="1">
      <c r="A173" s="13"/>
      <c r="B173" s="253"/>
      <c r="C173" s="254"/>
      <c r="D173" s="234" t="s">
        <v>276</v>
      </c>
      <c r="E173" s="255" t="s">
        <v>1</v>
      </c>
      <c r="F173" s="256" t="s">
        <v>3904</v>
      </c>
      <c r="G173" s="254"/>
      <c r="H173" s="255" t="s">
        <v>1</v>
      </c>
      <c r="I173" s="257"/>
      <c r="J173" s="254"/>
      <c r="K173" s="254"/>
      <c r="L173" s="258"/>
      <c r="M173" s="259"/>
      <c r="N173" s="260"/>
      <c r="O173" s="260"/>
      <c r="P173" s="260"/>
      <c r="Q173" s="260"/>
      <c r="R173" s="260"/>
      <c r="S173" s="260"/>
      <c r="T173" s="261"/>
      <c r="U173" s="13"/>
      <c r="V173" s="13"/>
      <c r="W173" s="13"/>
      <c r="X173" s="13"/>
      <c r="Y173" s="13"/>
      <c r="Z173" s="13"/>
      <c r="AA173" s="13"/>
      <c r="AB173" s="13"/>
      <c r="AC173" s="13"/>
      <c r="AD173" s="13"/>
      <c r="AE173" s="13"/>
      <c r="AT173" s="262" t="s">
        <v>276</v>
      </c>
      <c r="AU173" s="262" t="s">
        <v>84</v>
      </c>
      <c r="AV173" s="13" t="s">
        <v>84</v>
      </c>
      <c r="AW173" s="13" t="s">
        <v>32</v>
      </c>
      <c r="AX173" s="13" t="s">
        <v>76</v>
      </c>
      <c r="AY173" s="262" t="s">
        <v>251</v>
      </c>
    </row>
    <row r="174" s="12" customFormat="1">
      <c r="A174" s="12"/>
      <c r="B174" s="242"/>
      <c r="C174" s="243"/>
      <c r="D174" s="234" t="s">
        <v>276</v>
      </c>
      <c r="E174" s="244" t="s">
        <v>3750</v>
      </c>
      <c r="F174" s="245" t="s">
        <v>4940</v>
      </c>
      <c r="G174" s="243"/>
      <c r="H174" s="246">
        <v>64.599999999999994</v>
      </c>
      <c r="I174" s="247"/>
      <c r="J174" s="243"/>
      <c r="K174" s="243"/>
      <c r="L174" s="248"/>
      <c r="M174" s="249"/>
      <c r="N174" s="250"/>
      <c r="O174" s="250"/>
      <c r="P174" s="250"/>
      <c r="Q174" s="250"/>
      <c r="R174" s="250"/>
      <c r="S174" s="250"/>
      <c r="T174" s="251"/>
      <c r="U174" s="12"/>
      <c r="V174" s="12"/>
      <c r="W174" s="12"/>
      <c r="X174" s="12"/>
      <c r="Y174" s="12"/>
      <c r="Z174" s="12"/>
      <c r="AA174" s="12"/>
      <c r="AB174" s="12"/>
      <c r="AC174" s="12"/>
      <c r="AD174" s="12"/>
      <c r="AE174" s="12"/>
      <c r="AT174" s="252" t="s">
        <v>276</v>
      </c>
      <c r="AU174" s="252" t="s">
        <v>84</v>
      </c>
      <c r="AV174" s="12" t="s">
        <v>86</v>
      </c>
      <c r="AW174" s="12" t="s">
        <v>32</v>
      </c>
      <c r="AX174" s="12" t="s">
        <v>76</v>
      </c>
      <c r="AY174" s="252" t="s">
        <v>251</v>
      </c>
    </row>
    <row r="175" s="12" customFormat="1">
      <c r="A175" s="12"/>
      <c r="B175" s="242"/>
      <c r="C175" s="243"/>
      <c r="D175" s="234" t="s">
        <v>276</v>
      </c>
      <c r="E175" s="244" t="s">
        <v>3768</v>
      </c>
      <c r="F175" s="245" t="s">
        <v>4941</v>
      </c>
      <c r="G175" s="243"/>
      <c r="H175" s="246">
        <v>160</v>
      </c>
      <c r="I175" s="247"/>
      <c r="J175" s="243"/>
      <c r="K175" s="243"/>
      <c r="L175" s="248"/>
      <c r="M175" s="249"/>
      <c r="N175" s="250"/>
      <c r="O175" s="250"/>
      <c r="P175" s="250"/>
      <c r="Q175" s="250"/>
      <c r="R175" s="250"/>
      <c r="S175" s="250"/>
      <c r="T175" s="251"/>
      <c r="U175" s="12"/>
      <c r="V175" s="12"/>
      <c r="W175" s="12"/>
      <c r="X175" s="12"/>
      <c r="Y175" s="12"/>
      <c r="Z175" s="12"/>
      <c r="AA175" s="12"/>
      <c r="AB175" s="12"/>
      <c r="AC175" s="12"/>
      <c r="AD175" s="12"/>
      <c r="AE175" s="12"/>
      <c r="AT175" s="252" t="s">
        <v>276</v>
      </c>
      <c r="AU175" s="252" t="s">
        <v>84</v>
      </c>
      <c r="AV175" s="12" t="s">
        <v>86</v>
      </c>
      <c r="AW175" s="12" t="s">
        <v>32</v>
      </c>
      <c r="AX175" s="12" t="s">
        <v>76</v>
      </c>
      <c r="AY175" s="252" t="s">
        <v>251</v>
      </c>
    </row>
    <row r="176" s="12" customFormat="1">
      <c r="A176" s="12"/>
      <c r="B176" s="242"/>
      <c r="C176" s="243"/>
      <c r="D176" s="234" t="s">
        <v>276</v>
      </c>
      <c r="E176" s="244" t="s">
        <v>3871</v>
      </c>
      <c r="F176" s="245" t="s">
        <v>4942</v>
      </c>
      <c r="G176" s="243"/>
      <c r="H176" s="246">
        <v>271.60000000000002</v>
      </c>
      <c r="I176" s="247"/>
      <c r="J176" s="243"/>
      <c r="K176" s="243"/>
      <c r="L176" s="248"/>
      <c r="M176" s="249"/>
      <c r="N176" s="250"/>
      <c r="O176" s="250"/>
      <c r="P176" s="250"/>
      <c r="Q176" s="250"/>
      <c r="R176" s="250"/>
      <c r="S176" s="250"/>
      <c r="T176" s="251"/>
      <c r="U176" s="12"/>
      <c r="V176" s="12"/>
      <c r="W176" s="12"/>
      <c r="X176" s="12"/>
      <c r="Y176" s="12"/>
      <c r="Z176" s="12"/>
      <c r="AA176" s="12"/>
      <c r="AB176" s="12"/>
      <c r="AC176" s="12"/>
      <c r="AD176" s="12"/>
      <c r="AE176" s="12"/>
      <c r="AT176" s="252" t="s">
        <v>276</v>
      </c>
      <c r="AU176" s="252" t="s">
        <v>84</v>
      </c>
      <c r="AV176" s="12" t="s">
        <v>86</v>
      </c>
      <c r="AW176" s="12" t="s">
        <v>32</v>
      </c>
      <c r="AX176" s="12" t="s">
        <v>76</v>
      </c>
      <c r="AY176" s="252" t="s">
        <v>251</v>
      </c>
    </row>
    <row r="177" s="12" customFormat="1">
      <c r="A177" s="12"/>
      <c r="B177" s="242"/>
      <c r="C177" s="243"/>
      <c r="D177" s="234" t="s">
        <v>276</v>
      </c>
      <c r="E177" s="244" t="s">
        <v>4943</v>
      </c>
      <c r="F177" s="245" t="s">
        <v>4944</v>
      </c>
      <c r="G177" s="243"/>
      <c r="H177" s="246">
        <v>551.39999999999998</v>
      </c>
      <c r="I177" s="247"/>
      <c r="J177" s="243"/>
      <c r="K177" s="243"/>
      <c r="L177" s="248"/>
      <c r="M177" s="249"/>
      <c r="N177" s="250"/>
      <c r="O177" s="250"/>
      <c r="P177" s="250"/>
      <c r="Q177" s="250"/>
      <c r="R177" s="250"/>
      <c r="S177" s="250"/>
      <c r="T177" s="251"/>
      <c r="U177" s="12"/>
      <c r="V177" s="12"/>
      <c r="W177" s="12"/>
      <c r="X177" s="12"/>
      <c r="Y177" s="12"/>
      <c r="Z177" s="12"/>
      <c r="AA177" s="12"/>
      <c r="AB177" s="12"/>
      <c r="AC177" s="12"/>
      <c r="AD177" s="12"/>
      <c r="AE177" s="12"/>
      <c r="AT177" s="252" t="s">
        <v>276</v>
      </c>
      <c r="AU177" s="252" t="s">
        <v>84</v>
      </c>
      <c r="AV177" s="12" t="s">
        <v>86</v>
      </c>
      <c r="AW177" s="12" t="s">
        <v>32</v>
      </c>
      <c r="AX177" s="12" t="s">
        <v>84</v>
      </c>
      <c r="AY177" s="252" t="s">
        <v>251</v>
      </c>
    </row>
    <row r="178" s="2" customFormat="1" ht="24.15" customHeight="1">
      <c r="A178" s="38"/>
      <c r="B178" s="39"/>
      <c r="C178" s="220" t="s">
        <v>306</v>
      </c>
      <c r="D178" s="220" t="s">
        <v>255</v>
      </c>
      <c r="E178" s="221" t="s">
        <v>3911</v>
      </c>
      <c r="F178" s="222" t="s">
        <v>3912</v>
      </c>
      <c r="G178" s="223" t="s">
        <v>3900</v>
      </c>
      <c r="H178" s="224">
        <v>551.39999999999998</v>
      </c>
      <c r="I178" s="225"/>
      <c r="J178" s="226">
        <f>ROUND(I178*H178,2)</f>
        <v>0</v>
      </c>
      <c r="K178" s="227"/>
      <c r="L178" s="44"/>
      <c r="M178" s="228" t="s">
        <v>1</v>
      </c>
      <c r="N178" s="229" t="s">
        <v>41</v>
      </c>
      <c r="O178" s="91"/>
      <c r="P178" s="230">
        <f>O178*H178</f>
        <v>0</v>
      </c>
      <c r="Q178" s="230">
        <v>0</v>
      </c>
      <c r="R178" s="230">
        <f>Q178*H178</f>
        <v>0</v>
      </c>
      <c r="S178" s="230">
        <v>0</v>
      </c>
      <c r="T178" s="231">
        <f>S178*H178</f>
        <v>0</v>
      </c>
      <c r="U178" s="38"/>
      <c r="V178" s="38"/>
      <c r="W178" s="38"/>
      <c r="X178" s="38"/>
      <c r="Y178" s="38"/>
      <c r="Z178" s="38"/>
      <c r="AA178" s="38"/>
      <c r="AB178" s="38"/>
      <c r="AC178" s="38"/>
      <c r="AD178" s="38"/>
      <c r="AE178" s="38"/>
      <c r="AR178" s="232" t="s">
        <v>254</v>
      </c>
      <c r="AT178" s="232" t="s">
        <v>255</v>
      </c>
      <c r="AU178" s="232" t="s">
        <v>84</v>
      </c>
      <c r="AY178" s="17" t="s">
        <v>251</v>
      </c>
      <c r="BE178" s="233">
        <f>IF(N178="základní",J178,0)</f>
        <v>0</v>
      </c>
      <c r="BF178" s="233">
        <f>IF(N178="snížená",J178,0)</f>
        <v>0</v>
      </c>
      <c r="BG178" s="233">
        <f>IF(N178="zákl. přenesená",J178,0)</f>
        <v>0</v>
      </c>
      <c r="BH178" s="233">
        <f>IF(N178="sníž. přenesená",J178,0)</f>
        <v>0</v>
      </c>
      <c r="BI178" s="233">
        <f>IF(N178="nulová",J178,0)</f>
        <v>0</v>
      </c>
      <c r="BJ178" s="17" t="s">
        <v>84</v>
      </c>
      <c r="BK178" s="233">
        <f>ROUND(I178*H178,2)</f>
        <v>0</v>
      </c>
      <c r="BL178" s="17" t="s">
        <v>254</v>
      </c>
      <c r="BM178" s="232" t="s">
        <v>4945</v>
      </c>
    </row>
    <row r="179" s="2" customFormat="1">
      <c r="A179" s="38"/>
      <c r="B179" s="39"/>
      <c r="C179" s="40"/>
      <c r="D179" s="234" t="s">
        <v>260</v>
      </c>
      <c r="E179" s="40"/>
      <c r="F179" s="235" t="s">
        <v>3914</v>
      </c>
      <c r="G179" s="40"/>
      <c r="H179" s="40"/>
      <c r="I179" s="236"/>
      <c r="J179" s="40"/>
      <c r="K179" s="40"/>
      <c r="L179" s="44"/>
      <c r="M179" s="237"/>
      <c r="N179" s="238"/>
      <c r="O179" s="91"/>
      <c r="P179" s="91"/>
      <c r="Q179" s="91"/>
      <c r="R179" s="91"/>
      <c r="S179" s="91"/>
      <c r="T179" s="92"/>
      <c r="U179" s="38"/>
      <c r="V179" s="38"/>
      <c r="W179" s="38"/>
      <c r="X179" s="38"/>
      <c r="Y179" s="38"/>
      <c r="Z179" s="38"/>
      <c r="AA179" s="38"/>
      <c r="AB179" s="38"/>
      <c r="AC179" s="38"/>
      <c r="AD179" s="38"/>
      <c r="AE179" s="38"/>
      <c r="AT179" s="17" t="s">
        <v>260</v>
      </c>
      <c r="AU179" s="17" t="s">
        <v>84</v>
      </c>
    </row>
    <row r="180" s="2" customFormat="1">
      <c r="A180" s="38"/>
      <c r="B180" s="39"/>
      <c r="C180" s="40"/>
      <c r="D180" s="240" t="s">
        <v>274</v>
      </c>
      <c r="E180" s="40"/>
      <c r="F180" s="241" t="s">
        <v>3915</v>
      </c>
      <c r="G180" s="40"/>
      <c r="H180" s="40"/>
      <c r="I180" s="236"/>
      <c r="J180" s="40"/>
      <c r="K180" s="40"/>
      <c r="L180" s="44"/>
      <c r="M180" s="237"/>
      <c r="N180" s="238"/>
      <c r="O180" s="91"/>
      <c r="P180" s="91"/>
      <c r="Q180" s="91"/>
      <c r="R180" s="91"/>
      <c r="S180" s="91"/>
      <c r="T180" s="92"/>
      <c r="U180" s="38"/>
      <c r="V180" s="38"/>
      <c r="W180" s="38"/>
      <c r="X180" s="38"/>
      <c r="Y180" s="38"/>
      <c r="Z180" s="38"/>
      <c r="AA180" s="38"/>
      <c r="AB180" s="38"/>
      <c r="AC180" s="38"/>
      <c r="AD180" s="38"/>
      <c r="AE180" s="38"/>
      <c r="AT180" s="17" t="s">
        <v>274</v>
      </c>
      <c r="AU180" s="17" t="s">
        <v>84</v>
      </c>
    </row>
    <row r="181" s="2" customFormat="1">
      <c r="A181" s="38"/>
      <c r="B181" s="39"/>
      <c r="C181" s="40"/>
      <c r="D181" s="234" t="s">
        <v>262</v>
      </c>
      <c r="E181" s="40"/>
      <c r="F181" s="239" t="s">
        <v>3916</v>
      </c>
      <c r="G181" s="40"/>
      <c r="H181" s="40"/>
      <c r="I181" s="236"/>
      <c r="J181" s="40"/>
      <c r="K181" s="40"/>
      <c r="L181" s="44"/>
      <c r="M181" s="237"/>
      <c r="N181" s="238"/>
      <c r="O181" s="91"/>
      <c r="P181" s="91"/>
      <c r="Q181" s="91"/>
      <c r="R181" s="91"/>
      <c r="S181" s="91"/>
      <c r="T181" s="92"/>
      <c r="U181" s="38"/>
      <c r="V181" s="38"/>
      <c r="W181" s="38"/>
      <c r="X181" s="38"/>
      <c r="Y181" s="38"/>
      <c r="Z181" s="38"/>
      <c r="AA181" s="38"/>
      <c r="AB181" s="38"/>
      <c r="AC181" s="38"/>
      <c r="AD181" s="38"/>
      <c r="AE181" s="38"/>
      <c r="AT181" s="17" t="s">
        <v>262</v>
      </c>
      <c r="AU181" s="17" t="s">
        <v>84</v>
      </c>
    </row>
    <row r="182" s="12" customFormat="1">
      <c r="A182" s="12"/>
      <c r="B182" s="242"/>
      <c r="C182" s="243"/>
      <c r="D182" s="234" t="s">
        <v>276</v>
      </c>
      <c r="E182" s="244" t="s">
        <v>3879</v>
      </c>
      <c r="F182" s="245" t="s">
        <v>4946</v>
      </c>
      <c r="G182" s="243"/>
      <c r="H182" s="246">
        <v>551.39999999999998</v>
      </c>
      <c r="I182" s="247"/>
      <c r="J182" s="243"/>
      <c r="K182" s="243"/>
      <c r="L182" s="248"/>
      <c r="M182" s="249"/>
      <c r="N182" s="250"/>
      <c r="O182" s="250"/>
      <c r="P182" s="250"/>
      <c r="Q182" s="250"/>
      <c r="R182" s="250"/>
      <c r="S182" s="250"/>
      <c r="T182" s="251"/>
      <c r="U182" s="12"/>
      <c r="V182" s="12"/>
      <c r="W182" s="12"/>
      <c r="X182" s="12"/>
      <c r="Y182" s="12"/>
      <c r="Z182" s="12"/>
      <c r="AA182" s="12"/>
      <c r="AB182" s="12"/>
      <c r="AC182" s="12"/>
      <c r="AD182" s="12"/>
      <c r="AE182" s="12"/>
      <c r="AT182" s="252" t="s">
        <v>276</v>
      </c>
      <c r="AU182" s="252" t="s">
        <v>84</v>
      </c>
      <c r="AV182" s="12" t="s">
        <v>86</v>
      </c>
      <c r="AW182" s="12" t="s">
        <v>32</v>
      </c>
      <c r="AX182" s="12" t="s">
        <v>84</v>
      </c>
      <c r="AY182" s="252" t="s">
        <v>251</v>
      </c>
    </row>
    <row r="183" s="2" customFormat="1" ht="24.15" customHeight="1">
      <c r="A183" s="38"/>
      <c r="B183" s="39"/>
      <c r="C183" s="220" t="s">
        <v>311</v>
      </c>
      <c r="D183" s="220" t="s">
        <v>255</v>
      </c>
      <c r="E183" s="221" t="s">
        <v>3919</v>
      </c>
      <c r="F183" s="222" t="s">
        <v>3920</v>
      </c>
      <c r="G183" s="223" t="s">
        <v>3853</v>
      </c>
      <c r="H183" s="224">
        <v>277.27999999999997</v>
      </c>
      <c r="I183" s="225"/>
      <c r="J183" s="226">
        <f>ROUND(I183*H183,2)</f>
        <v>0</v>
      </c>
      <c r="K183" s="227"/>
      <c r="L183" s="44"/>
      <c r="M183" s="228" t="s">
        <v>1</v>
      </c>
      <c r="N183" s="229" t="s">
        <v>41</v>
      </c>
      <c r="O183" s="91"/>
      <c r="P183" s="230">
        <f>O183*H183</f>
        <v>0</v>
      </c>
      <c r="Q183" s="230">
        <v>0</v>
      </c>
      <c r="R183" s="230">
        <f>Q183*H183</f>
        <v>0</v>
      </c>
      <c r="S183" s="230">
        <v>0</v>
      </c>
      <c r="T183" s="231">
        <f>S183*H183</f>
        <v>0</v>
      </c>
      <c r="U183" s="38"/>
      <c r="V183" s="38"/>
      <c r="W183" s="38"/>
      <c r="X183" s="38"/>
      <c r="Y183" s="38"/>
      <c r="Z183" s="38"/>
      <c r="AA183" s="38"/>
      <c r="AB183" s="38"/>
      <c r="AC183" s="38"/>
      <c r="AD183" s="38"/>
      <c r="AE183" s="38"/>
      <c r="AR183" s="232" t="s">
        <v>254</v>
      </c>
      <c r="AT183" s="232" t="s">
        <v>255</v>
      </c>
      <c r="AU183" s="232" t="s">
        <v>84</v>
      </c>
      <c r="AY183" s="17" t="s">
        <v>251</v>
      </c>
      <c r="BE183" s="233">
        <f>IF(N183="základní",J183,0)</f>
        <v>0</v>
      </c>
      <c r="BF183" s="233">
        <f>IF(N183="snížená",J183,0)</f>
        <v>0</v>
      </c>
      <c r="BG183" s="233">
        <f>IF(N183="zákl. přenesená",J183,0)</f>
        <v>0</v>
      </c>
      <c r="BH183" s="233">
        <f>IF(N183="sníž. přenesená",J183,0)</f>
        <v>0</v>
      </c>
      <c r="BI183" s="233">
        <f>IF(N183="nulová",J183,0)</f>
        <v>0</v>
      </c>
      <c r="BJ183" s="17" t="s">
        <v>84</v>
      </c>
      <c r="BK183" s="233">
        <f>ROUND(I183*H183,2)</f>
        <v>0</v>
      </c>
      <c r="BL183" s="17" t="s">
        <v>254</v>
      </c>
      <c r="BM183" s="232" t="s">
        <v>4947</v>
      </c>
    </row>
    <row r="184" s="2" customFormat="1">
      <c r="A184" s="38"/>
      <c r="B184" s="39"/>
      <c r="C184" s="40"/>
      <c r="D184" s="234" t="s">
        <v>260</v>
      </c>
      <c r="E184" s="40"/>
      <c r="F184" s="235" t="s">
        <v>3922</v>
      </c>
      <c r="G184" s="40"/>
      <c r="H184" s="40"/>
      <c r="I184" s="236"/>
      <c r="J184" s="40"/>
      <c r="K184" s="40"/>
      <c r="L184" s="44"/>
      <c r="M184" s="237"/>
      <c r="N184" s="238"/>
      <c r="O184" s="91"/>
      <c r="P184" s="91"/>
      <c r="Q184" s="91"/>
      <c r="R184" s="91"/>
      <c r="S184" s="91"/>
      <c r="T184" s="92"/>
      <c r="U184" s="38"/>
      <c r="V184" s="38"/>
      <c r="W184" s="38"/>
      <c r="X184" s="38"/>
      <c r="Y184" s="38"/>
      <c r="Z184" s="38"/>
      <c r="AA184" s="38"/>
      <c r="AB184" s="38"/>
      <c r="AC184" s="38"/>
      <c r="AD184" s="38"/>
      <c r="AE184" s="38"/>
      <c r="AT184" s="17" t="s">
        <v>260</v>
      </c>
      <c r="AU184" s="17" t="s">
        <v>84</v>
      </c>
    </row>
    <row r="185" s="2" customFormat="1">
      <c r="A185" s="38"/>
      <c r="B185" s="39"/>
      <c r="C185" s="40"/>
      <c r="D185" s="240" t="s">
        <v>274</v>
      </c>
      <c r="E185" s="40"/>
      <c r="F185" s="241" t="s">
        <v>3923</v>
      </c>
      <c r="G185" s="40"/>
      <c r="H185" s="40"/>
      <c r="I185" s="236"/>
      <c r="J185" s="40"/>
      <c r="K185" s="40"/>
      <c r="L185" s="44"/>
      <c r="M185" s="237"/>
      <c r="N185" s="238"/>
      <c r="O185" s="91"/>
      <c r="P185" s="91"/>
      <c r="Q185" s="91"/>
      <c r="R185" s="91"/>
      <c r="S185" s="91"/>
      <c r="T185" s="92"/>
      <c r="U185" s="38"/>
      <c r="V185" s="38"/>
      <c r="W185" s="38"/>
      <c r="X185" s="38"/>
      <c r="Y185" s="38"/>
      <c r="Z185" s="38"/>
      <c r="AA185" s="38"/>
      <c r="AB185" s="38"/>
      <c r="AC185" s="38"/>
      <c r="AD185" s="38"/>
      <c r="AE185" s="38"/>
      <c r="AT185" s="17" t="s">
        <v>274</v>
      </c>
      <c r="AU185" s="17" t="s">
        <v>84</v>
      </c>
    </row>
    <row r="186" s="2" customFormat="1">
      <c r="A186" s="38"/>
      <c r="B186" s="39"/>
      <c r="C186" s="40"/>
      <c r="D186" s="234" t="s">
        <v>262</v>
      </c>
      <c r="E186" s="40"/>
      <c r="F186" s="239" t="s">
        <v>4442</v>
      </c>
      <c r="G186" s="40"/>
      <c r="H186" s="40"/>
      <c r="I186" s="236"/>
      <c r="J186" s="40"/>
      <c r="K186" s="40"/>
      <c r="L186" s="44"/>
      <c r="M186" s="237"/>
      <c r="N186" s="238"/>
      <c r="O186" s="91"/>
      <c r="P186" s="91"/>
      <c r="Q186" s="91"/>
      <c r="R186" s="91"/>
      <c r="S186" s="91"/>
      <c r="T186" s="92"/>
      <c r="U186" s="38"/>
      <c r="V186" s="38"/>
      <c r="W186" s="38"/>
      <c r="X186" s="38"/>
      <c r="Y186" s="38"/>
      <c r="Z186" s="38"/>
      <c r="AA186" s="38"/>
      <c r="AB186" s="38"/>
      <c r="AC186" s="38"/>
      <c r="AD186" s="38"/>
      <c r="AE186" s="38"/>
      <c r="AT186" s="17" t="s">
        <v>262</v>
      </c>
      <c r="AU186" s="17" t="s">
        <v>84</v>
      </c>
    </row>
    <row r="187" s="13" customFormat="1">
      <c r="A187" s="13"/>
      <c r="B187" s="253"/>
      <c r="C187" s="254"/>
      <c r="D187" s="234" t="s">
        <v>276</v>
      </c>
      <c r="E187" s="255" t="s">
        <v>1</v>
      </c>
      <c r="F187" s="256" t="s">
        <v>4636</v>
      </c>
      <c r="G187" s="254"/>
      <c r="H187" s="255" t="s">
        <v>1</v>
      </c>
      <c r="I187" s="257"/>
      <c r="J187" s="254"/>
      <c r="K187" s="254"/>
      <c r="L187" s="258"/>
      <c r="M187" s="259"/>
      <c r="N187" s="260"/>
      <c r="O187" s="260"/>
      <c r="P187" s="260"/>
      <c r="Q187" s="260"/>
      <c r="R187" s="260"/>
      <c r="S187" s="260"/>
      <c r="T187" s="261"/>
      <c r="U187" s="13"/>
      <c r="V187" s="13"/>
      <c r="W187" s="13"/>
      <c r="X187" s="13"/>
      <c r="Y187" s="13"/>
      <c r="Z187" s="13"/>
      <c r="AA187" s="13"/>
      <c r="AB187" s="13"/>
      <c r="AC187" s="13"/>
      <c r="AD187" s="13"/>
      <c r="AE187" s="13"/>
      <c r="AT187" s="262" t="s">
        <v>276</v>
      </c>
      <c r="AU187" s="262" t="s">
        <v>84</v>
      </c>
      <c r="AV187" s="13" t="s">
        <v>84</v>
      </c>
      <c r="AW187" s="13" t="s">
        <v>32</v>
      </c>
      <c r="AX187" s="13" t="s">
        <v>76</v>
      </c>
      <c r="AY187" s="262" t="s">
        <v>251</v>
      </c>
    </row>
    <row r="188" s="12" customFormat="1">
      <c r="A188" s="12"/>
      <c r="B188" s="242"/>
      <c r="C188" s="243"/>
      <c r="D188" s="234" t="s">
        <v>276</v>
      </c>
      <c r="E188" s="244" t="s">
        <v>3905</v>
      </c>
      <c r="F188" s="245" t="s">
        <v>4948</v>
      </c>
      <c r="G188" s="243"/>
      <c r="H188" s="246">
        <v>277.27999999999997</v>
      </c>
      <c r="I188" s="247"/>
      <c r="J188" s="243"/>
      <c r="K188" s="243"/>
      <c r="L188" s="248"/>
      <c r="M188" s="249"/>
      <c r="N188" s="250"/>
      <c r="O188" s="250"/>
      <c r="P188" s="250"/>
      <c r="Q188" s="250"/>
      <c r="R188" s="250"/>
      <c r="S188" s="250"/>
      <c r="T188" s="251"/>
      <c r="U188" s="12"/>
      <c r="V188" s="12"/>
      <c r="W188" s="12"/>
      <c r="X188" s="12"/>
      <c r="Y188" s="12"/>
      <c r="Z188" s="12"/>
      <c r="AA188" s="12"/>
      <c r="AB188" s="12"/>
      <c r="AC188" s="12"/>
      <c r="AD188" s="12"/>
      <c r="AE188" s="12"/>
      <c r="AT188" s="252" t="s">
        <v>276</v>
      </c>
      <c r="AU188" s="252" t="s">
        <v>84</v>
      </c>
      <c r="AV188" s="12" t="s">
        <v>86</v>
      </c>
      <c r="AW188" s="12" t="s">
        <v>32</v>
      </c>
      <c r="AX188" s="12" t="s">
        <v>84</v>
      </c>
      <c r="AY188" s="252" t="s">
        <v>251</v>
      </c>
    </row>
    <row r="189" s="2" customFormat="1" ht="37.8" customHeight="1">
      <c r="A189" s="38"/>
      <c r="B189" s="39"/>
      <c r="C189" s="220" t="s">
        <v>319</v>
      </c>
      <c r="D189" s="220" t="s">
        <v>255</v>
      </c>
      <c r="E189" s="221" t="s">
        <v>3927</v>
      </c>
      <c r="F189" s="222" t="s">
        <v>3928</v>
      </c>
      <c r="G189" s="223" t="s">
        <v>3853</v>
      </c>
      <c r="H189" s="224">
        <v>89.879999999999995</v>
      </c>
      <c r="I189" s="225"/>
      <c r="J189" s="226">
        <f>ROUND(I189*H189,2)</f>
        <v>0</v>
      </c>
      <c r="K189" s="227"/>
      <c r="L189" s="44"/>
      <c r="M189" s="228" t="s">
        <v>1</v>
      </c>
      <c r="N189" s="229" t="s">
        <v>41</v>
      </c>
      <c r="O189" s="91"/>
      <c r="P189" s="230">
        <f>O189*H189</f>
        <v>0</v>
      </c>
      <c r="Q189" s="230">
        <v>0</v>
      </c>
      <c r="R189" s="230">
        <f>Q189*H189</f>
        <v>0</v>
      </c>
      <c r="S189" s="230">
        <v>0</v>
      </c>
      <c r="T189" s="231">
        <f>S189*H189</f>
        <v>0</v>
      </c>
      <c r="U189" s="38"/>
      <c r="V189" s="38"/>
      <c r="W189" s="38"/>
      <c r="X189" s="38"/>
      <c r="Y189" s="38"/>
      <c r="Z189" s="38"/>
      <c r="AA189" s="38"/>
      <c r="AB189" s="38"/>
      <c r="AC189" s="38"/>
      <c r="AD189" s="38"/>
      <c r="AE189" s="38"/>
      <c r="AR189" s="232" t="s">
        <v>254</v>
      </c>
      <c r="AT189" s="232" t="s">
        <v>255</v>
      </c>
      <c r="AU189" s="232" t="s">
        <v>84</v>
      </c>
      <c r="AY189" s="17" t="s">
        <v>251</v>
      </c>
      <c r="BE189" s="233">
        <f>IF(N189="základní",J189,0)</f>
        <v>0</v>
      </c>
      <c r="BF189" s="233">
        <f>IF(N189="snížená",J189,0)</f>
        <v>0</v>
      </c>
      <c r="BG189" s="233">
        <f>IF(N189="zákl. přenesená",J189,0)</f>
        <v>0</v>
      </c>
      <c r="BH189" s="233">
        <f>IF(N189="sníž. přenesená",J189,0)</f>
        <v>0</v>
      </c>
      <c r="BI189" s="233">
        <f>IF(N189="nulová",J189,0)</f>
        <v>0</v>
      </c>
      <c r="BJ189" s="17" t="s">
        <v>84</v>
      </c>
      <c r="BK189" s="233">
        <f>ROUND(I189*H189,2)</f>
        <v>0</v>
      </c>
      <c r="BL189" s="17" t="s">
        <v>254</v>
      </c>
      <c r="BM189" s="232" t="s">
        <v>4949</v>
      </c>
    </row>
    <row r="190" s="2" customFormat="1">
      <c r="A190" s="38"/>
      <c r="B190" s="39"/>
      <c r="C190" s="40"/>
      <c r="D190" s="234" t="s">
        <v>260</v>
      </c>
      <c r="E190" s="40"/>
      <c r="F190" s="235" t="s">
        <v>3930</v>
      </c>
      <c r="G190" s="40"/>
      <c r="H190" s="40"/>
      <c r="I190" s="236"/>
      <c r="J190" s="40"/>
      <c r="K190" s="40"/>
      <c r="L190" s="44"/>
      <c r="M190" s="237"/>
      <c r="N190" s="238"/>
      <c r="O190" s="91"/>
      <c r="P190" s="91"/>
      <c r="Q190" s="91"/>
      <c r="R190" s="91"/>
      <c r="S190" s="91"/>
      <c r="T190" s="92"/>
      <c r="U190" s="38"/>
      <c r="V190" s="38"/>
      <c r="W190" s="38"/>
      <c r="X190" s="38"/>
      <c r="Y190" s="38"/>
      <c r="Z190" s="38"/>
      <c r="AA190" s="38"/>
      <c r="AB190" s="38"/>
      <c r="AC190" s="38"/>
      <c r="AD190" s="38"/>
      <c r="AE190" s="38"/>
      <c r="AT190" s="17" t="s">
        <v>260</v>
      </c>
      <c r="AU190" s="17" t="s">
        <v>84</v>
      </c>
    </row>
    <row r="191" s="2" customFormat="1">
      <c r="A191" s="38"/>
      <c r="B191" s="39"/>
      <c r="C191" s="40"/>
      <c r="D191" s="240" t="s">
        <v>274</v>
      </c>
      <c r="E191" s="40"/>
      <c r="F191" s="241" t="s">
        <v>3931</v>
      </c>
      <c r="G191" s="40"/>
      <c r="H191" s="40"/>
      <c r="I191" s="236"/>
      <c r="J191" s="40"/>
      <c r="K191" s="40"/>
      <c r="L191" s="44"/>
      <c r="M191" s="237"/>
      <c r="N191" s="238"/>
      <c r="O191" s="91"/>
      <c r="P191" s="91"/>
      <c r="Q191" s="91"/>
      <c r="R191" s="91"/>
      <c r="S191" s="91"/>
      <c r="T191" s="92"/>
      <c r="U191" s="38"/>
      <c r="V191" s="38"/>
      <c r="W191" s="38"/>
      <c r="X191" s="38"/>
      <c r="Y191" s="38"/>
      <c r="Z191" s="38"/>
      <c r="AA191" s="38"/>
      <c r="AB191" s="38"/>
      <c r="AC191" s="38"/>
      <c r="AD191" s="38"/>
      <c r="AE191" s="38"/>
      <c r="AT191" s="17" t="s">
        <v>274</v>
      </c>
      <c r="AU191" s="17" t="s">
        <v>84</v>
      </c>
    </row>
    <row r="192" s="13" customFormat="1">
      <c r="A192" s="13"/>
      <c r="B192" s="253"/>
      <c r="C192" s="254"/>
      <c r="D192" s="234" t="s">
        <v>276</v>
      </c>
      <c r="E192" s="255" t="s">
        <v>1</v>
      </c>
      <c r="F192" s="256" t="s">
        <v>4639</v>
      </c>
      <c r="G192" s="254"/>
      <c r="H192" s="255" t="s">
        <v>1</v>
      </c>
      <c r="I192" s="257"/>
      <c r="J192" s="254"/>
      <c r="K192" s="254"/>
      <c r="L192" s="258"/>
      <c r="M192" s="259"/>
      <c r="N192" s="260"/>
      <c r="O192" s="260"/>
      <c r="P192" s="260"/>
      <c r="Q192" s="260"/>
      <c r="R192" s="260"/>
      <c r="S192" s="260"/>
      <c r="T192" s="261"/>
      <c r="U192" s="13"/>
      <c r="V192" s="13"/>
      <c r="W192" s="13"/>
      <c r="X192" s="13"/>
      <c r="Y192" s="13"/>
      <c r="Z192" s="13"/>
      <c r="AA192" s="13"/>
      <c r="AB192" s="13"/>
      <c r="AC192" s="13"/>
      <c r="AD192" s="13"/>
      <c r="AE192" s="13"/>
      <c r="AT192" s="262" t="s">
        <v>276</v>
      </c>
      <c r="AU192" s="262" t="s">
        <v>84</v>
      </c>
      <c r="AV192" s="13" t="s">
        <v>84</v>
      </c>
      <c r="AW192" s="13" t="s">
        <v>32</v>
      </c>
      <c r="AX192" s="13" t="s">
        <v>76</v>
      </c>
      <c r="AY192" s="262" t="s">
        <v>251</v>
      </c>
    </row>
    <row r="193" s="12" customFormat="1">
      <c r="A193" s="12"/>
      <c r="B193" s="242"/>
      <c r="C193" s="243"/>
      <c r="D193" s="234" t="s">
        <v>276</v>
      </c>
      <c r="E193" s="244" t="s">
        <v>3917</v>
      </c>
      <c r="F193" s="245" t="s">
        <v>4950</v>
      </c>
      <c r="G193" s="243"/>
      <c r="H193" s="246">
        <v>89.879999999999995</v>
      </c>
      <c r="I193" s="247"/>
      <c r="J193" s="243"/>
      <c r="K193" s="243"/>
      <c r="L193" s="248"/>
      <c r="M193" s="249"/>
      <c r="N193" s="250"/>
      <c r="O193" s="250"/>
      <c r="P193" s="250"/>
      <c r="Q193" s="250"/>
      <c r="R193" s="250"/>
      <c r="S193" s="250"/>
      <c r="T193" s="251"/>
      <c r="U193" s="12"/>
      <c r="V193" s="12"/>
      <c r="W193" s="12"/>
      <c r="X193" s="12"/>
      <c r="Y193" s="12"/>
      <c r="Z193" s="12"/>
      <c r="AA193" s="12"/>
      <c r="AB193" s="12"/>
      <c r="AC193" s="12"/>
      <c r="AD193" s="12"/>
      <c r="AE193" s="12"/>
      <c r="AT193" s="252" t="s">
        <v>276</v>
      </c>
      <c r="AU193" s="252" t="s">
        <v>84</v>
      </c>
      <c r="AV193" s="12" t="s">
        <v>86</v>
      </c>
      <c r="AW193" s="12" t="s">
        <v>32</v>
      </c>
      <c r="AX193" s="12" t="s">
        <v>84</v>
      </c>
      <c r="AY193" s="252" t="s">
        <v>251</v>
      </c>
    </row>
    <row r="194" s="2" customFormat="1" ht="37.8" customHeight="1">
      <c r="A194" s="38"/>
      <c r="B194" s="39"/>
      <c r="C194" s="220" t="s">
        <v>8</v>
      </c>
      <c r="D194" s="220" t="s">
        <v>255</v>
      </c>
      <c r="E194" s="221" t="s">
        <v>1272</v>
      </c>
      <c r="F194" s="222" t="s">
        <v>1273</v>
      </c>
      <c r="G194" s="223" t="s">
        <v>3853</v>
      </c>
      <c r="H194" s="224">
        <v>89.879999999999995</v>
      </c>
      <c r="I194" s="225"/>
      <c r="J194" s="226">
        <f>ROUND(I194*H194,2)</f>
        <v>0</v>
      </c>
      <c r="K194" s="227"/>
      <c r="L194" s="44"/>
      <c r="M194" s="228" t="s">
        <v>1</v>
      </c>
      <c r="N194" s="229" t="s">
        <v>41</v>
      </c>
      <c r="O194" s="91"/>
      <c r="P194" s="230">
        <f>O194*H194</f>
        <v>0</v>
      </c>
      <c r="Q194" s="230">
        <v>0</v>
      </c>
      <c r="R194" s="230">
        <f>Q194*H194</f>
        <v>0</v>
      </c>
      <c r="S194" s="230">
        <v>0</v>
      </c>
      <c r="T194" s="231">
        <f>S194*H194</f>
        <v>0</v>
      </c>
      <c r="U194" s="38"/>
      <c r="V194" s="38"/>
      <c r="W194" s="38"/>
      <c r="X194" s="38"/>
      <c r="Y194" s="38"/>
      <c r="Z194" s="38"/>
      <c r="AA194" s="38"/>
      <c r="AB194" s="38"/>
      <c r="AC194" s="38"/>
      <c r="AD194" s="38"/>
      <c r="AE194" s="38"/>
      <c r="AR194" s="232" t="s">
        <v>254</v>
      </c>
      <c r="AT194" s="232" t="s">
        <v>255</v>
      </c>
      <c r="AU194" s="232" t="s">
        <v>84</v>
      </c>
      <c r="AY194" s="17" t="s">
        <v>251</v>
      </c>
      <c r="BE194" s="233">
        <f>IF(N194="základní",J194,0)</f>
        <v>0</v>
      </c>
      <c r="BF194" s="233">
        <f>IF(N194="snížená",J194,0)</f>
        <v>0</v>
      </c>
      <c r="BG194" s="233">
        <f>IF(N194="zákl. přenesená",J194,0)</f>
        <v>0</v>
      </c>
      <c r="BH194" s="233">
        <f>IF(N194="sníž. přenesená",J194,0)</f>
        <v>0</v>
      </c>
      <c r="BI194" s="233">
        <f>IF(N194="nulová",J194,0)</f>
        <v>0</v>
      </c>
      <c r="BJ194" s="17" t="s">
        <v>84</v>
      </c>
      <c r="BK194" s="233">
        <f>ROUND(I194*H194,2)</f>
        <v>0</v>
      </c>
      <c r="BL194" s="17" t="s">
        <v>254</v>
      </c>
      <c r="BM194" s="232" t="s">
        <v>4951</v>
      </c>
    </row>
    <row r="195" s="2" customFormat="1">
      <c r="A195" s="38"/>
      <c r="B195" s="39"/>
      <c r="C195" s="40"/>
      <c r="D195" s="234" t="s">
        <v>260</v>
      </c>
      <c r="E195" s="40"/>
      <c r="F195" s="235" t="s">
        <v>1275</v>
      </c>
      <c r="G195" s="40"/>
      <c r="H195" s="40"/>
      <c r="I195" s="236"/>
      <c r="J195" s="40"/>
      <c r="K195" s="40"/>
      <c r="L195" s="44"/>
      <c r="M195" s="237"/>
      <c r="N195" s="238"/>
      <c r="O195" s="91"/>
      <c r="P195" s="91"/>
      <c r="Q195" s="91"/>
      <c r="R195" s="91"/>
      <c r="S195" s="91"/>
      <c r="T195" s="92"/>
      <c r="U195" s="38"/>
      <c r="V195" s="38"/>
      <c r="W195" s="38"/>
      <c r="X195" s="38"/>
      <c r="Y195" s="38"/>
      <c r="Z195" s="38"/>
      <c r="AA195" s="38"/>
      <c r="AB195" s="38"/>
      <c r="AC195" s="38"/>
      <c r="AD195" s="38"/>
      <c r="AE195" s="38"/>
      <c r="AT195" s="17" t="s">
        <v>260</v>
      </c>
      <c r="AU195" s="17" t="s">
        <v>84</v>
      </c>
    </row>
    <row r="196" s="2" customFormat="1">
      <c r="A196" s="38"/>
      <c r="B196" s="39"/>
      <c r="C196" s="40"/>
      <c r="D196" s="240" t="s">
        <v>274</v>
      </c>
      <c r="E196" s="40"/>
      <c r="F196" s="241" t="s">
        <v>3936</v>
      </c>
      <c r="G196" s="40"/>
      <c r="H196" s="40"/>
      <c r="I196" s="236"/>
      <c r="J196" s="40"/>
      <c r="K196" s="40"/>
      <c r="L196" s="44"/>
      <c r="M196" s="237"/>
      <c r="N196" s="238"/>
      <c r="O196" s="91"/>
      <c r="P196" s="91"/>
      <c r="Q196" s="91"/>
      <c r="R196" s="91"/>
      <c r="S196" s="91"/>
      <c r="T196" s="92"/>
      <c r="U196" s="38"/>
      <c r="V196" s="38"/>
      <c r="W196" s="38"/>
      <c r="X196" s="38"/>
      <c r="Y196" s="38"/>
      <c r="Z196" s="38"/>
      <c r="AA196" s="38"/>
      <c r="AB196" s="38"/>
      <c r="AC196" s="38"/>
      <c r="AD196" s="38"/>
      <c r="AE196" s="38"/>
      <c r="AT196" s="17" t="s">
        <v>274</v>
      </c>
      <c r="AU196" s="17" t="s">
        <v>84</v>
      </c>
    </row>
    <row r="197" s="13" customFormat="1">
      <c r="A197" s="13"/>
      <c r="B197" s="253"/>
      <c r="C197" s="254"/>
      <c r="D197" s="234" t="s">
        <v>276</v>
      </c>
      <c r="E197" s="255" t="s">
        <v>1</v>
      </c>
      <c r="F197" s="256" t="s">
        <v>3937</v>
      </c>
      <c r="G197" s="254"/>
      <c r="H197" s="255" t="s">
        <v>1</v>
      </c>
      <c r="I197" s="257"/>
      <c r="J197" s="254"/>
      <c r="K197" s="254"/>
      <c r="L197" s="258"/>
      <c r="M197" s="259"/>
      <c r="N197" s="260"/>
      <c r="O197" s="260"/>
      <c r="P197" s="260"/>
      <c r="Q197" s="260"/>
      <c r="R197" s="260"/>
      <c r="S197" s="260"/>
      <c r="T197" s="261"/>
      <c r="U197" s="13"/>
      <c r="V197" s="13"/>
      <c r="W197" s="13"/>
      <c r="X197" s="13"/>
      <c r="Y197" s="13"/>
      <c r="Z197" s="13"/>
      <c r="AA197" s="13"/>
      <c r="AB197" s="13"/>
      <c r="AC197" s="13"/>
      <c r="AD197" s="13"/>
      <c r="AE197" s="13"/>
      <c r="AT197" s="262" t="s">
        <v>276</v>
      </c>
      <c r="AU197" s="262" t="s">
        <v>84</v>
      </c>
      <c r="AV197" s="13" t="s">
        <v>84</v>
      </c>
      <c r="AW197" s="13" t="s">
        <v>32</v>
      </c>
      <c r="AX197" s="13" t="s">
        <v>76</v>
      </c>
      <c r="AY197" s="262" t="s">
        <v>251</v>
      </c>
    </row>
    <row r="198" s="12" customFormat="1">
      <c r="A198" s="12"/>
      <c r="B198" s="242"/>
      <c r="C198" s="243"/>
      <c r="D198" s="234" t="s">
        <v>276</v>
      </c>
      <c r="E198" s="244" t="s">
        <v>3925</v>
      </c>
      <c r="F198" s="245" t="s">
        <v>4952</v>
      </c>
      <c r="G198" s="243"/>
      <c r="H198" s="246">
        <v>89.879999999999995</v>
      </c>
      <c r="I198" s="247"/>
      <c r="J198" s="243"/>
      <c r="K198" s="243"/>
      <c r="L198" s="248"/>
      <c r="M198" s="249"/>
      <c r="N198" s="250"/>
      <c r="O198" s="250"/>
      <c r="P198" s="250"/>
      <c r="Q198" s="250"/>
      <c r="R198" s="250"/>
      <c r="S198" s="250"/>
      <c r="T198" s="251"/>
      <c r="U198" s="12"/>
      <c r="V198" s="12"/>
      <c r="W198" s="12"/>
      <c r="X198" s="12"/>
      <c r="Y198" s="12"/>
      <c r="Z198" s="12"/>
      <c r="AA198" s="12"/>
      <c r="AB198" s="12"/>
      <c r="AC198" s="12"/>
      <c r="AD198" s="12"/>
      <c r="AE198" s="12"/>
      <c r="AT198" s="252" t="s">
        <v>276</v>
      </c>
      <c r="AU198" s="252" t="s">
        <v>84</v>
      </c>
      <c r="AV198" s="12" t="s">
        <v>86</v>
      </c>
      <c r="AW198" s="12" t="s">
        <v>32</v>
      </c>
      <c r="AX198" s="12" t="s">
        <v>84</v>
      </c>
      <c r="AY198" s="252" t="s">
        <v>251</v>
      </c>
    </row>
    <row r="199" s="2" customFormat="1" ht="37.8" customHeight="1">
      <c r="A199" s="38"/>
      <c r="B199" s="39"/>
      <c r="C199" s="220" t="s">
        <v>331</v>
      </c>
      <c r="D199" s="220" t="s">
        <v>255</v>
      </c>
      <c r="E199" s="221" t="s">
        <v>1281</v>
      </c>
      <c r="F199" s="222" t="s">
        <v>1282</v>
      </c>
      <c r="G199" s="223" t="s">
        <v>3853</v>
      </c>
      <c r="H199" s="224">
        <v>898.79999999999995</v>
      </c>
      <c r="I199" s="225"/>
      <c r="J199" s="226">
        <f>ROUND(I199*H199,2)</f>
        <v>0</v>
      </c>
      <c r="K199" s="227"/>
      <c r="L199" s="44"/>
      <c r="M199" s="228" t="s">
        <v>1</v>
      </c>
      <c r="N199" s="229" t="s">
        <v>41</v>
      </c>
      <c r="O199" s="91"/>
      <c r="P199" s="230">
        <f>O199*H199</f>
        <v>0</v>
      </c>
      <c r="Q199" s="230">
        <v>0</v>
      </c>
      <c r="R199" s="230">
        <f>Q199*H199</f>
        <v>0</v>
      </c>
      <c r="S199" s="230">
        <v>0</v>
      </c>
      <c r="T199" s="231">
        <f>S199*H199</f>
        <v>0</v>
      </c>
      <c r="U199" s="38"/>
      <c r="V199" s="38"/>
      <c r="W199" s="38"/>
      <c r="X199" s="38"/>
      <c r="Y199" s="38"/>
      <c r="Z199" s="38"/>
      <c r="AA199" s="38"/>
      <c r="AB199" s="38"/>
      <c r="AC199" s="38"/>
      <c r="AD199" s="38"/>
      <c r="AE199" s="38"/>
      <c r="AR199" s="232" t="s">
        <v>254</v>
      </c>
      <c r="AT199" s="232" t="s">
        <v>255</v>
      </c>
      <c r="AU199" s="232" t="s">
        <v>84</v>
      </c>
      <c r="AY199" s="17" t="s">
        <v>251</v>
      </c>
      <c r="BE199" s="233">
        <f>IF(N199="základní",J199,0)</f>
        <v>0</v>
      </c>
      <c r="BF199" s="233">
        <f>IF(N199="snížená",J199,0)</f>
        <v>0</v>
      </c>
      <c r="BG199" s="233">
        <f>IF(N199="zákl. přenesená",J199,0)</f>
        <v>0</v>
      </c>
      <c r="BH199" s="233">
        <f>IF(N199="sníž. přenesená",J199,0)</f>
        <v>0</v>
      </c>
      <c r="BI199" s="233">
        <f>IF(N199="nulová",J199,0)</f>
        <v>0</v>
      </c>
      <c r="BJ199" s="17" t="s">
        <v>84</v>
      </c>
      <c r="BK199" s="233">
        <f>ROUND(I199*H199,2)</f>
        <v>0</v>
      </c>
      <c r="BL199" s="17" t="s">
        <v>254</v>
      </c>
      <c r="BM199" s="232" t="s">
        <v>4953</v>
      </c>
    </row>
    <row r="200" s="2" customFormat="1">
      <c r="A200" s="38"/>
      <c r="B200" s="39"/>
      <c r="C200" s="40"/>
      <c r="D200" s="234" t="s">
        <v>260</v>
      </c>
      <c r="E200" s="40"/>
      <c r="F200" s="235" t="s">
        <v>1284</v>
      </c>
      <c r="G200" s="40"/>
      <c r="H200" s="40"/>
      <c r="I200" s="236"/>
      <c r="J200" s="40"/>
      <c r="K200" s="40"/>
      <c r="L200" s="44"/>
      <c r="M200" s="237"/>
      <c r="N200" s="238"/>
      <c r="O200" s="91"/>
      <c r="P200" s="91"/>
      <c r="Q200" s="91"/>
      <c r="R200" s="91"/>
      <c r="S200" s="91"/>
      <c r="T200" s="92"/>
      <c r="U200" s="38"/>
      <c r="V200" s="38"/>
      <c r="W200" s="38"/>
      <c r="X200" s="38"/>
      <c r="Y200" s="38"/>
      <c r="Z200" s="38"/>
      <c r="AA200" s="38"/>
      <c r="AB200" s="38"/>
      <c r="AC200" s="38"/>
      <c r="AD200" s="38"/>
      <c r="AE200" s="38"/>
      <c r="AT200" s="17" t="s">
        <v>260</v>
      </c>
      <c r="AU200" s="17" t="s">
        <v>84</v>
      </c>
    </row>
    <row r="201" s="2" customFormat="1">
      <c r="A201" s="38"/>
      <c r="B201" s="39"/>
      <c r="C201" s="40"/>
      <c r="D201" s="240" t="s">
        <v>274</v>
      </c>
      <c r="E201" s="40"/>
      <c r="F201" s="241" t="s">
        <v>3941</v>
      </c>
      <c r="G201" s="40"/>
      <c r="H201" s="40"/>
      <c r="I201" s="236"/>
      <c r="J201" s="40"/>
      <c r="K201" s="40"/>
      <c r="L201" s="44"/>
      <c r="M201" s="237"/>
      <c r="N201" s="238"/>
      <c r="O201" s="91"/>
      <c r="P201" s="91"/>
      <c r="Q201" s="91"/>
      <c r="R201" s="91"/>
      <c r="S201" s="91"/>
      <c r="T201" s="92"/>
      <c r="U201" s="38"/>
      <c r="V201" s="38"/>
      <c r="W201" s="38"/>
      <c r="X201" s="38"/>
      <c r="Y201" s="38"/>
      <c r="Z201" s="38"/>
      <c r="AA201" s="38"/>
      <c r="AB201" s="38"/>
      <c r="AC201" s="38"/>
      <c r="AD201" s="38"/>
      <c r="AE201" s="38"/>
      <c r="AT201" s="17" t="s">
        <v>274</v>
      </c>
      <c r="AU201" s="17" t="s">
        <v>84</v>
      </c>
    </row>
    <row r="202" s="13" customFormat="1">
      <c r="A202" s="13"/>
      <c r="B202" s="253"/>
      <c r="C202" s="254"/>
      <c r="D202" s="234" t="s">
        <v>276</v>
      </c>
      <c r="E202" s="255" t="s">
        <v>1</v>
      </c>
      <c r="F202" s="256" t="s">
        <v>3942</v>
      </c>
      <c r="G202" s="254"/>
      <c r="H202" s="255" t="s">
        <v>1</v>
      </c>
      <c r="I202" s="257"/>
      <c r="J202" s="254"/>
      <c r="K202" s="254"/>
      <c r="L202" s="258"/>
      <c r="M202" s="259"/>
      <c r="N202" s="260"/>
      <c r="O202" s="260"/>
      <c r="P202" s="260"/>
      <c r="Q202" s="260"/>
      <c r="R202" s="260"/>
      <c r="S202" s="260"/>
      <c r="T202" s="261"/>
      <c r="U202" s="13"/>
      <c r="V202" s="13"/>
      <c r="W202" s="13"/>
      <c r="X202" s="13"/>
      <c r="Y202" s="13"/>
      <c r="Z202" s="13"/>
      <c r="AA202" s="13"/>
      <c r="AB202" s="13"/>
      <c r="AC202" s="13"/>
      <c r="AD202" s="13"/>
      <c r="AE202" s="13"/>
      <c r="AT202" s="262" t="s">
        <v>276</v>
      </c>
      <c r="AU202" s="262" t="s">
        <v>84</v>
      </c>
      <c r="AV202" s="13" t="s">
        <v>84</v>
      </c>
      <c r="AW202" s="13" t="s">
        <v>32</v>
      </c>
      <c r="AX202" s="13" t="s">
        <v>76</v>
      </c>
      <c r="AY202" s="262" t="s">
        <v>251</v>
      </c>
    </row>
    <row r="203" s="12" customFormat="1">
      <c r="A203" s="12"/>
      <c r="B203" s="242"/>
      <c r="C203" s="243"/>
      <c r="D203" s="234" t="s">
        <v>276</v>
      </c>
      <c r="E203" s="244" t="s">
        <v>3933</v>
      </c>
      <c r="F203" s="245" t="s">
        <v>4954</v>
      </c>
      <c r="G203" s="243"/>
      <c r="H203" s="246">
        <v>898.79999999999995</v>
      </c>
      <c r="I203" s="247"/>
      <c r="J203" s="243"/>
      <c r="K203" s="243"/>
      <c r="L203" s="248"/>
      <c r="M203" s="249"/>
      <c r="N203" s="250"/>
      <c r="O203" s="250"/>
      <c r="P203" s="250"/>
      <c r="Q203" s="250"/>
      <c r="R203" s="250"/>
      <c r="S203" s="250"/>
      <c r="T203" s="251"/>
      <c r="U203" s="12"/>
      <c r="V203" s="12"/>
      <c r="W203" s="12"/>
      <c r="X203" s="12"/>
      <c r="Y203" s="12"/>
      <c r="Z203" s="12"/>
      <c r="AA203" s="12"/>
      <c r="AB203" s="12"/>
      <c r="AC203" s="12"/>
      <c r="AD203" s="12"/>
      <c r="AE203" s="12"/>
      <c r="AT203" s="252" t="s">
        <v>276</v>
      </c>
      <c r="AU203" s="252" t="s">
        <v>84</v>
      </c>
      <c r="AV203" s="12" t="s">
        <v>86</v>
      </c>
      <c r="AW203" s="12" t="s">
        <v>32</v>
      </c>
      <c r="AX203" s="12" t="s">
        <v>84</v>
      </c>
      <c r="AY203" s="252" t="s">
        <v>251</v>
      </c>
    </row>
    <row r="204" s="2" customFormat="1" ht="24.15" customHeight="1">
      <c r="A204" s="38"/>
      <c r="B204" s="39"/>
      <c r="C204" s="220" t="s">
        <v>336</v>
      </c>
      <c r="D204" s="220" t="s">
        <v>255</v>
      </c>
      <c r="E204" s="221" t="s">
        <v>4645</v>
      </c>
      <c r="F204" s="222" t="s">
        <v>4646</v>
      </c>
      <c r="G204" s="223" t="s">
        <v>3853</v>
      </c>
      <c r="H204" s="224">
        <v>89.879999999999995</v>
      </c>
      <c r="I204" s="225"/>
      <c r="J204" s="226">
        <f>ROUND(I204*H204,2)</f>
        <v>0</v>
      </c>
      <c r="K204" s="227"/>
      <c r="L204" s="44"/>
      <c r="M204" s="228" t="s">
        <v>1</v>
      </c>
      <c r="N204" s="229" t="s">
        <v>41</v>
      </c>
      <c r="O204" s="91"/>
      <c r="P204" s="230">
        <f>O204*H204</f>
        <v>0</v>
      </c>
      <c r="Q204" s="230">
        <v>0</v>
      </c>
      <c r="R204" s="230">
        <f>Q204*H204</f>
        <v>0</v>
      </c>
      <c r="S204" s="230">
        <v>0</v>
      </c>
      <c r="T204" s="231">
        <f>S204*H204</f>
        <v>0</v>
      </c>
      <c r="U204" s="38"/>
      <c r="V204" s="38"/>
      <c r="W204" s="38"/>
      <c r="X204" s="38"/>
      <c r="Y204" s="38"/>
      <c r="Z204" s="38"/>
      <c r="AA204" s="38"/>
      <c r="AB204" s="38"/>
      <c r="AC204" s="38"/>
      <c r="AD204" s="38"/>
      <c r="AE204" s="38"/>
      <c r="AR204" s="232" t="s">
        <v>254</v>
      </c>
      <c r="AT204" s="232" t="s">
        <v>255</v>
      </c>
      <c r="AU204" s="232" t="s">
        <v>84</v>
      </c>
      <c r="AY204" s="17" t="s">
        <v>251</v>
      </c>
      <c r="BE204" s="233">
        <f>IF(N204="základní",J204,0)</f>
        <v>0</v>
      </c>
      <c r="BF204" s="233">
        <f>IF(N204="snížená",J204,0)</f>
        <v>0</v>
      </c>
      <c r="BG204" s="233">
        <f>IF(N204="zákl. přenesená",J204,0)</f>
        <v>0</v>
      </c>
      <c r="BH204" s="233">
        <f>IF(N204="sníž. přenesená",J204,0)</f>
        <v>0</v>
      </c>
      <c r="BI204" s="233">
        <f>IF(N204="nulová",J204,0)</f>
        <v>0</v>
      </c>
      <c r="BJ204" s="17" t="s">
        <v>84</v>
      </c>
      <c r="BK204" s="233">
        <f>ROUND(I204*H204,2)</f>
        <v>0</v>
      </c>
      <c r="BL204" s="17" t="s">
        <v>254</v>
      </c>
      <c r="BM204" s="232" t="s">
        <v>4955</v>
      </c>
    </row>
    <row r="205" s="2" customFormat="1">
      <c r="A205" s="38"/>
      <c r="B205" s="39"/>
      <c r="C205" s="40"/>
      <c r="D205" s="234" t="s">
        <v>260</v>
      </c>
      <c r="E205" s="40"/>
      <c r="F205" s="235" t="s">
        <v>4648</v>
      </c>
      <c r="G205" s="40"/>
      <c r="H205" s="40"/>
      <c r="I205" s="236"/>
      <c r="J205" s="40"/>
      <c r="K205" s="40"/>
      <c r="L205" s="44"/>
      <c r="M205" s="237"/>
      <c r="N205" s="238"/>
      <c r="O205" s="91"/>
      <c r="P205" s="91"/>
      <c r="Q205" s="91"/>
      <c r="R205" s="91"/>
      <c r="S205" s="91"/>
      <c r="T205" s="92"/>
      <c r="U205" s="38"/>
      <c r="V205" s="38"/>
      <c r="W205" s="38"/>
      <c r="X205" s="38"/>
      <c r="Y205" s="38"/>
      <c r="Z205" s="38"/>
      <c r="AA205" s="38"/>
      <c r="AB205" s="38"/>
      <c r="AC205" s="38"/>
      <c r="AD205" s="38"/>
      <c r="AE205" s="38"/>
      <c r="AT205" s="17" t="s">
        <v>260</v>
      </c>
      <c r="AU205" s="17" t="s">
        <v>84</v>
      </c>
    </row>
    <row r="206" s="2" customFormat="1">
      <c r="A206" s="38"/>
      <c r="B206" s="39"/>
      <c r="C206" s="40"/>
      <c r="D206" s="240" t="s">
        <v>274</v>
      </c>
      <c r="E206" s="40"/>
      <c r="F206" s="241" t="s">
        <v>4649</v>
      </c>
      <c r="G206" s="40"/>
      <c r="H206" s="40"/>
      <c r="I206" s="236"/>
      <c r="J206" s="40"/>
      <c r="K206" s="40"/>
      <c r="L206" s="44"/>
      <c r="M206" s="237"/>
      <c r="N206" s="238"/>
      <c r="O206" s="91"/>
      <c r="P206" s="91"/>
      <c r="Q206" s="91"/>
      <c r="R206" s="91"/>
      <c r="S206" s="91"/>
      <c r="T206" s="92"/>
      <c r="U206" s="38"/>
      <c r="V206" s="38"/>
      <c r="W206" s="38"/>
      <c r="X206" s="38"/>
      <c r="Y206" s="38"/>
      <c r="Z206" s="38"/>
      <c r="AA206" s="38"/>
      <c r="AB206" s="38"/>
      <c r="AC206" s="38"/>
      <c r="AD206" s="38"/>
      <c r="AE206" s="38"/>
      <c r="AT206" s="17" t="s">
        <v>274</v>
      </c>
      <c r="AU206" s="17" t="s">
        <v>84</v>
      </c>
    </row>
    <row r="207" s="2" customFormat="1">
      <c r="A207" s="38"/>
      <c r="B207" s="39"/>
      <c r="C207" s="40"/>
      <c r="D207" s="234" t="s">
        <v>262</v>
      </c>
      <c r="E207" s="40"/>
      <c r="F207" s="239" t="s">
        <v>3947</v>
      </c>
      <c r="G207" s="40"/>
      <c r="H207" s="40"/>
      <c r="I207" s="236"/>
      <c r="J207" s="40"/>
      <c r="K207" s="40"/>
      <c r="L207" s="44"/>
      <c r="M207" s="237"/>
      <c r="N207" s="238"/>
      <c r="O207" s="91"/>
      <c r="P207" s="91"/>
      <c r="Q207" s="91"/>
      <c r="R207" s="91"/>
      <c r="S207" s="91"/>
      <c r="T207" s="92"/>
      <c r="U207" s="38"/>
      <c r="V207" s="38"/>
      <c r="W207" s="38"/>
      <c r="X207" s="38"/>
      <c r="Y207" s="38"/>
      <c r="Z207" s="38"/>
      <c r="AA207" s="38"/>
      <c r="AB207" s="38"/>
      <c r="AC207" s="38"/>
      <c r="AD207" s="38"/>
      <c r="AE207" s="38"/>
      <c r="AT207" s="17" t="s">
        <v>262</v>
      </c>
      <c r="AU207" s="17" t="s">
        <v>84</v>
      </c>
    </row>
    <row r="208" s="12" customFormat="1">
      <c r="A208" s="12"/>
      <c r="B208" s="242"/>
      <c r="C208" s="243"/>
      <c r="D208" s="234" t="s">
        <v>276</v>
      </c>
      <c r="E208" s="244" t="s">
        <v>3938</v>
      </c>
      <c r="F208" s="245" t="s">
        <v>4952</v>
      </c>
      <c r="G208" s="243"/>
      <c r="H208" s="246">
        <v>89.879999999999995</v>
      </c>
      <c r="I208" s="247"/>
      <c r="J208" s="243"/>
      <c r="K208" s="243"/>
      <c r="L208" s="248"/>
      <c r="M208" s="249"/>
      <c r="N208" s="250"/>
      <c r="O208" s="250"/>
      <c r="P208" s="250"/>
      <c r="Q208" s="250"/>
      <c r="R208" s="250"/>
      <c r="S208" s="250"/>
      <c r="T208" s="251"/>
      <c r="U208" s="12"/>
      <c r="V208" s="12"/>
      <c r="W208" s="12"/>
      <c r="X208" s="12"/>
      <c r="Y208" s="12"/>
      <c r="Z208" s="12"/>
      <c r="AA208" s="12"/>
      <c r="AB208" s="12"/>
      <c r="AC208" s="12"/>
      <c r="AD208" s="12"/>
      <c r="AE208" s="12"/>
      <c r="AT208" s="252" t="s">
        <v>276</v>
      </c>
      <c r="AU208" s="252" t="s">
        <v>84</v>
      </c>
      <c r="AV208" s="12" t="s">
        <v>86</v>
      </c>
      <c r="AW208" s="12" t="s">
        <v>32</v>
      </c>
      <c r="AX208" s="12" t="s">
        <v>84</v>
      </c>
      <c r="AY208" s="252" t="s">
        <v>251</v>
      </c>
    </row>
    <row r="209" s="2" customFormat="1" ht="33" customHeight="1">
      <c r="A209" s="38"/>
      <c r="B209" s="39"/>
      <c r="C209" s="220" t="s">
        <v>342</v>
      </c>
      <c r="D209" s="220" t="s">
        <v>255</v>
      </c>
      <c r="E209" s="221" t="s">
        <v>679</v>
      </c>
      <c r="F209" s="222" t="s">
        <v>680</v>
      </c>
      <c r="G209" s="223" t="s">
        <v>3949</v>
      </c>
      <c r="H209" s="224">
        <v>143.80799999999999</v>
      </c>
      <c r="I209" s="225"/>
      <c r="J209" s="226">
        <f>ROUND(I209*H209,2)</f>
        <v>0</v>
      </c>
      <c r="K209" s="227"/>
      <c r="L209" s="44"/>
      <c r="M209" s="228" t="s">
        <v>1</v>
      </c>
      <c r="N209" s="229" t="s">
        <v>41</v>
      </c>
      <c r="O209" s="91"/>
      <c r="P209" s="230">
        <f>O209*H209</f>
        <v>0</v>
      </c>
      <c r="Q209" s="230">
        <v>0</v>
      </c>
      <c r="R209" s="230">
        <f>Q209*H209</f>
        <v>0</v>
      </c>
      <c r="S209" s="230">
        <v>0</v>
      </c>
      <c r="T209" s="231">
        <f>S209*H209</f>
        <v>0</v>
      </c>
      <c r="U209" s="38"/>
      <c r="V209" s="38"/>
      <c r="W209" s="38"/>
      <c r="X209" s="38"/>
      <c r="Y209" s="38"/>
      <c r="Z209" s="38"/>
      <c r="AA209" s="38"/>
      <c r="AB209" s="38"/>
      <c r="AC209" s="38"/>
      <c r="AD209" s="38"/>
      <c r="AE209" s="38"/>
      <c r="AR209" s="232" t="s">
        <v>254</v>
      </c>
      <c r="AT209" s="232" t="s">
        <v>255</v>
      </c>
      <c r="AU209" s="232" t="s">
        <v>84</v>
      </c>
      <c r="AY209" s="17" t="s">
        <v>251</v>
      </c>
      <c r="BE209" s="233">
        <f>IF(N209="základní",J209,0)</f>
        <v>0</v>
      </c>
      <c r="BF209" s="233">
        <f>IF(N209="snížená",J209,0)</f>
        <v>0</v>
      </c>
      <c r="BG209" s="233">
        <f>IF(N209="zákl. přenesená",J209,0)</f>
        <v>0</v>
      </c>
      <c r="BH209" s="233">
        <f>IF(N209="sníž. přenesená",J209,0)</f>
        <v>0</v>
      </c>
      <c r="BI209" s="233">
        <f>IF(N209="nulová",J209,0)</f>
        <v>0</v>
      </c>
      <c r="BJ209" s="17" t="s">
        <v>84</v>
      </c>
      <c r="BK209" s="233">
        <f>ROUND(I209*H209,2)</f>
        <v>0</v>
      </c>
      <c r="BL209" s="17" t="s">
        <v>254</v>
      </c>
      <c r="BM209" s="232" t="s">
        <v>4956</v>
      </c>
    </row>
    <row r="210" s="2" customFormat="1">
      <c r="A210" s="38"/>
      <c r="B210" s="39"/>
      <c r="C210" s="40"/>
      <c r="D210" s="234" t="s">
        <v>260</v>
      </c>
      <c r="E210" s="40"/>
      <c r="F210" s="235" t="s">
        <v>683</v>
      </c>
      <c r="G210" s="40"/>
      <c r="H210" s="40"/>
      <c r="I210" s="236"/>
      <c r="J210" s="40"/>
      <c r="K210" s="40"/>
      <c r="L210" s="44"/>
      <c r="M210" s="237"/>
      <c r="N210" s="238"/>
      <c r="O210" s="91"/>
      <c r="P210" s="91"/>
      <c r="Q210" s="91"/>
      <c r="R210" s="91"/>
      <c r="S210" s="91"/>
      <c r="T210" s="92"/>
      <c r="U210" s="38"/>
      <c r="V210" s="38"/>
      <c r="W210" s="38"/>
      <c r="X210" s="38"/>
      <c r="Y210" s="38"/>
      <c r="Z210" s="38"/>
      <c r="AA210" s="38"/>
      <c r="AB210" s="38"/>
      <c r="AC210" s="38"/>
      <c r="AD210" s="38"/>
      <c r="AE210" s="38"/>
      <c r="AT210" s="17" t="s">
        <v>260</v>
      </c>
      <c r="AU210" s="17" t="s">
        <v>84</v>
      </c>
    </row>
    <row r="211" s="2" customFormat="1">
      <c r="A211" s="38"/>
      <c r="B211" s="39"/>
      <c r="C211" s="40"/>
      <c r="D211" s="240" t="s">
        <v>274</v>
      </c>
      <c r="E211" s="40"/>
      <c r="F211" s="241" t="s">
        <v>3951</v>
      </c>
      <c r="G211" s="40"/>
      <c r="H211" s="40"/>
      <c r="I211" s="236"/>
      <c r="J211" s="40"/>
      <c r="K211" s="40"/>
      <c r="L211" s="44"/>
      <c r="M211" s="237"/>
      <c r="N211" s="238"/>
      <c r="O211" s="91"/>
      <c r="P211" s="91"/>
      <c r="Q211" s="91"/>
      <c r="R211" s="91"/>
      <c r="S211" s="91"/>
      <c r="T211" s="92"/>
      <c r="U211" s="38"/>
      <c r="V211" s="38"/>
      <c r="W211" s="38"/>
      <c r="X211" s="38"/>
      <c r="Y211" s="38"/>
      <c r="Z211" s="38"/>
      <c r="AA211" s="38"/>
      <c r="AB211" s="38"/>
      <c r="AC211" s="38"/>
      <c r="AD211" s="38"/>
      <c r="AE211" s="38"/>
      <c r="AT211" s="17" t="s">
        <v>274</v>
      </c>
      <c r="AU211" s="17" t="s">
        <v>84</v>
      </c>
    </row>
    <row r="212" s="13" customFormat="1">
      <c r="A212" s="13"/>
      <c r="B212" s="253"/>
      <c r="C212" s="254"/>
      <c r="D212" s="234" t="s">
        <v>276</v>
      </c>
      <c r="E212" s="255" t="s">
        <v>1</v>
      </c>
      <c r="F212" s="256" t="s">
        <v>3952</v>
      </c>
      <c r="G212" s="254"/>
      <c r="H212" s="255" t="s">
        <v>1</v>
      </c>
      <c r="I212" s="257"/>
      <c r="J212" s="254"/>
      <c r="K212" s="254"/>
      <c r="L212" s="258"/>
      <c r="M212" s="259"/>
      <c r="N212" s="260"/>
      <c r="O212" s="260"/>
      <c r="P212" s="260"/>
      <c r="Q212" s="260"/>
      <c r="R212" s="260"/>
      <c r="S212" s="260"/>
      <c r="T212" s="261"/>
      <c r="U212" s="13"/>
      <c r="V212" s="13"/>
      <c r="W212" s="13"/>
      <c r="X212" s="13"/>
      <c r="Y212" s="13"/>
      <c r="Z212" s="13"/>
      <c r="AA212" s="13"/>
      <c r="AB212" s="13"/>
      <c r="AC212" s="13"/>
      <c r="AD212" s="13"/>
      <c r="AE212" s="13"/>
      <c r="AT212" s="262" t="s">
        <v>276</v>
      </c>
      <c r="AU212" s="262" t="s">
        <v>84</v>
      </c>
      <c r="AV212" s="13" t="s">
        <v>84</v>
      </c>
      <c r="AW212" s="13" t="s">
        <v>32</v>
      </c>
      <c r="AX212" s="13" t="s">
        <v>76</v>
      </c>
      <c r="AY212" s="262" t="s">
        <v>251</v>
      </c>
    </row>
    <row r="213" s="12" customFormat="1">
      <c r="A213" s="12"/>
      <c r="B213" s="242"/>
      <c r="C213" s="243"/>
      <c r="D213" s="234" t="s">
        <v>276</v>
      </c>
      <c r="E213" s="244" t="s">
        <v>3943</v>
      </c>
      <c r="F213" s="245" t="s">
        <v>4957</v>
      </c>
      <c r="G213" s="243"/>
      <c r="H213" s="246">
        <v>143.80799999999999</v>
      </c>
      <c r="I213" s="247"/>
      <c r="J213" s="243"/>
      <c r="K213" s="243"/>
      <c r="L213" s="248"/>
      <c r="M213" s="249"/>
      <c r="N213" s="250"/>
      <c r="O213" s="250"/>
      <c r="P213" s="250"/>
      <c r="Q213" s="250"/>
      <c r="R213" s="250"/>
      <c r="S213" s="250"/>
      <c r="T213" s="251"/>
      <c r="U213" s="12"/>
      <c r="V213" s="12"/>
      <c r="W213" s="12"/>
      <c r="X213" s="12"/>
      <c r="Y213" s="12"/>
      <c r="Z213" s="12"/>
      <c r="AA213" s="12"/>
      <c r="AB213" s="12"/>
      <c r="AC213" s="12"/>
      <c r="AD213" s="12"/>
      <c r="AE213" s="12"/>
      <c r="AT213" s="252" t="s">
        <v>276</v>
      </c>
      <c r="AU213" s="252" t="s">
        <v>84</v>
      </c>
      <c r="AV213" s="12" t="s">
        <v>86</v>
      </c>
      <c r="AW213" s="12" t="s">
        <v>32</v>
      </c>
      <c r="AX213" s="12" t="s">
        <v>84</v>
      </c>
      <c r="AY213" s="252" t="s">
        <v>251</v>
      </c>
    </row>
    <row r="214" s="2" customFormat="1" ht="16.5" customHeight="1">
      <c r="A214" s="38"/>
      <c r="B214" s="39"/>
      <c r="C214" s="220" t="s">
        <v>350</v>
      </c>
      <c r="D214" s="220" t="s">
        <v>255</v>
      </c>
      <c r="E214" s="221" t="s">
        <v>610</v>
      </c>
      <c r="F214" s="222" t="s">
        <v>611</v>
      </c>
      <c r="G214" s="223" t="s">
        <v>3853</v>
      </c>
      <c r="H214" s="224">
        <v>89.879999999999995</v>
      </c>
      <c r="I214" s="225"/>
      <c r="J214" s="226">
        <f>ROUND(I214*H214,2)</f>
        <v>0</v>
      </c>
      <c r="K214" s="227"/>
      <c r="L214" s="44"/>
      <c r="M214" s="228" t="s">
        <v>1</v>
      </c>
      <c r="N214" s="229" t="s">
        <v>41</v>
      </c>
      <c r="O214" s="91"/>
      <c r="P214" s="230">
        <f>O214*H214</f>
        <v>0</v>
      </c>
      <c r="Q214" s="230">
        <v>0</v>
      </c>
      <c r="R214" s="230">
        <f>Q214*H214</f>
        <v>0</v>
      </c>
      <c r="S214" s="230">
        <v>0</v>
      </c>
      <c r="T214" s="231">
        <f>S214*H214</f>
        <v>0</v>
      </c>
      <c r="U214" s="38"/>
      <c r="V214" s="38"/>
      <c r="W214" s="38"/>
      <c r="X214" s="38"/>
      <c r="Y214" s="38"/>
      <c r="Z214" s="38"/>
      <c r="AA214" s="38"/>
      <c r="AB214" s="38"/>
      <c r="AC214" s="38"/>
      <c r="AD214" s="38"/>
      <c r="AE214" s="38"/>
      <c r="AR214" s="232" t="s">
        <v>254</v>
      </c>
      <c r="AT214" s="232" t="s">
        <v>255</v>
      </c>
      <c r="AU214" s="232" t="s">
        <v>84</v>
      </c>
      <c r="AY214" s="17" t="s">
        <v>251</v>
      </c>
      <c r="BE214" s="233">
        <f>IF(N214="základní",J214,0)</f>
        <v>0</v>
      </c>
      <c r="BF214" s="233">
        <f>IF(N214="snížená",J214,0)</f>
        <v>0</v>
      </c>
      <c r="BG214" s="233">
        <f>IF(N214="zákl. přenesená",J214,0)</f>
        <v>0</v>
      </c>
      <c r="BH214" s="233">
        <f>IF(N214="sníž. přenesená",J214,0)</f>
        <v>0</v>
      </c>
      <c r="BI214" s="233">
        <f>IF(N214="nulová",J214,0)</f>
        <v>0</v>
      </c>
      <c r="BJ214" s="17" t="s">
        <v>84</v>
      </c>
      <c r="BK214" s="233">
        <f>ROUND(I214*H214,2)</f>
        <v>0</v>
      </c>
      <c r="BL214" s="17" t="s">
        <v>254</v>
      </c>
      <c r="BM214" s="232" t="s">
        <v>4958</v>
      </c>
    </row>
    <row r="215" s="2" customFormat="1">
      <c r="A215" s="38"/>
      <c r="B215" s="39"/>
      <c r="C215" s="40"/>
      <c r="D215" s="234" t="s">
        <v>260</v>
      </c>
      <c r="E215" s="40"/>
      <c r="F215" s="235" t="s">
        <v>613</v>
      </c>
      <c r="G215" s="40"/>
      <c r="H215" s="40"/>
      <c r="I215" s="236"/>
      <c r="J215" s="40"/>
      <c r="K215" s="40"/>
      <c r="L215" s="44"/>
      <c r="M215" s="237"/>
      <c r="N215" s="238"/>
      <c r="O215" s="91"/>
      <c r="P215" s="91"/>
      <c r="Q215" s="91"/>
      <c r="R215" s="91"/>
      <c r="S215" s="91"/>
      <c r="T215" s="92"/>
      <c r="U215" s="38"/>
      <c r="V215" s="38"/>
      <c r="W215" s="38"/>
      <c r="X215" s="38"/>
      <c r="Y215" s="38"/>
      <c r="Z215" s="38"/>
      <c r="AA215" s="38"/>
      <c r="AB215" s="38"/>
      <c r="AC215" s="38"/>
      <c r="AD215" s="38"/>
      <c r="AE215" s="38"/>
      <c r="AT215" s="17" t="s">
        <v>260</v>
      </c>
      <c r="AU215" s="17" t="s">
        <v>84</v>
      </c>
    </row>
    <row r="216" s="2" customFormat="1">
      <c r="A216" s="38"/>
      <c r="B216" s="39"/>
      <c r="C216" s="40"/>
      <c r="D216" s="240" t="s">
        <v>274</v>
      </c>
      <c r="E216" s="40"/>
      <c r="F216" s="241" t="s">
        <v>3956</v>
      </c>
      <c r="G216" s="40"/>
      <c r="H216" s="40"/>
      <c r="I216" s="236"/>
      <c r="J216" s="40"/>
      <c r="K216" s="40"/>
      <c r="L216" s="44"/>
      <c r="M216" s="237"/>
      <c r="N216" s="238"/>
      <c r="O216" s="91"/>
      <c r="P216" s="91"/>
      <c r="Q216" s="91"/>
      <c r="R216" s="91"/>
      <c r="S216" s="91"/>
      <c r="T216" s="92"/>
      <c r="U216" s="38"/>
      <c r="V216" s="38"/>
      <c r="W216" s="38"/>
      <c r="X216" s="38"/>
      <c r="Y216" s="38"/>
      <c r="Z216" s="38"/>
      <c r="AA216" s="38"/>
      <c r="AB216" s="38"/>
      <c r="AC216" s="38"/>
      <c r="AD216" s="38"/>
      <c r="AE216" s="38"/>
      <c r="AT216" s="17" t="s">
        <v>274</v>
      </c>
      <c r="AU216" s="17" t="s">
        <v>84</v>
      </c>
    </row>
    <row r="217" s="13" customFormat="1">
      <c r="A217" s="13"/>
      <c r="B217" s="253"/>
      <c r="C217" s="254"/>
      <c r="D217" s="234" t="s">
        <v>276</v>
      </c>
      <c r="E217" s="255" t="s">
        <v>1</v>
      </c>
      <c r="F217" s="256" t="s">
        <v>3937</v>
      </c>
      <c r="G217" s="254"/>
      <c r="H217" s="255" t="s">
        <v>1</v>
      </c>
      <c r="I217" s="257"/>
      <c r="J217" s="254"/>
      <c r="K217" s="254"/>
      <c r="L217" s="258"/>
      <c r="M217" s="259"/>
      <c r="N217" s="260"/>
      <c r="O217" s="260"/>
      <c r="P217" s="260"/>
      <c r="Q217" s="260"/>
      <c r="R217" s="260"/>
      <c r="S217" s="260"/>
      <c r="T217" s="261"/>
      <c r="U217" s="13"/>
      <c r="V217" s="13"/>
      <c r="W217" s="13"/>
      <c r="X217" s="13"/>
      <c r="Y217" s="13"/>
      <c r="Z217" s="13"/>
      <c r="AA217" s="13"/>
      <c r="AB217" s="13"/>
      <c r="AC217" s="13"/>
      <c r="AD217" s="13"/>
      <c r="AE217" s="13"/>
      <c r="AT217" s="262" t="s">
        <v>276</v>
      </c>
      <c r="AU217" s="262" t="s">
        <v>84</v>
      </c>
      <c r="AV217" s="13" t="s">
        <v>84</v>
      </c>
      <c r="AW217" s="13" t="s">
        <v>32</v>
      </c>
      <c r="AX217" s="13" t="s">
        <v>76</v>
      </c>
      <c r="AY217" s="262" t="s">
        <v>251</v>
      </c>
    </row>
    <row r="218" s="12" customFormat="1">
      <c r="A218" s="12"/>
      <c r="B218" s="242"/>
      <c r="C218" s="243"/>
      <c r="D218" s="234" t="s">
        <v>276</v>
      </c>
      <c r="E218" s="244" t="s">
        <v>3948</v>
      </c>
      <c r="F218" s="245" t="s">
        <v>4952</v>
      </c>
      <c r="G218" s="243"/>
      <c r="H218" s="246">
        <v>89.879999999999995</v>
      </c>
      <c r="I218" s="247"/>
      <c r="J218" s="243"/>
      <c r="K218" s="243"/>
      <c r="L218" s="248"/>
      <c r="M218" s="249"/>
      <c r="N218" s="250"/>
      <c r="O218" s="250"/>
      <c r="P218" s="250"/>
      <c r="Q218" s="250"/>
      <c r="R218" s="250"/>
      <c r="S218" s="250"/>
      <c r="T218" s="251"/>
      <c r="U218" s="12"/>
      <c r="V218" s="12"/>
      <c r="W218" s="12"/>
      <c r="X218" s="12"/>
      <c r="Y218" s="12"/>
      <c r="Z218" s="12"/>
      <c r="AA218" s="12"/>
      <c r="AB218" s="12"/>
      <c r="AC218" s="12"/>
      <c r="AD218" s="12"/>
      <c r="AE218" s="12"/>
      <c r="AT218" s="252" t="s">
        <v>276</v>
      </c>
      <c r="AU218" s="252" t="s">
        <v>84</v>
      </c>
      <c r="AV218" s="12" t="s">
        <v>86</v>
      </c>
      <c r="AW218" s="12" t="s">
        <v>32</v>
      </c>
      <c r="AX218" s="12" t="s">
        <v>84</v>
      </c>
      <c r="AY218" s="252" t="s">
        <v>251</v>
      </c>
    </row>
    <row r="219" s="2" customFormat="1" ht="24.15" customHeight="1">
      <c r="A219" s="38"/>
      <c r="B219" s="39"/>
      <c r="C219" s="220" t="s">
        <v>357</v>
      </c>
      <c r="D219" s="220" t="s">
        <v>255</v>
      </c>
      <c r="E219" s="221" t="s">
        <v>3958</v>
      </c>
      <c r="F219" s="222" t="s">
        <v>1366</v>
      </c>
      <c r="G219" s="223" t="s">
        <v>3853</v>
      </c>
      <c r="H219" s="224">
        <v>211.93000000000001</v>
      </c>
      <c r="I219" s="225"/>
      <c r="J219" s="226">
        <f>ROUND(I219*H219,2)</f>
        <v>0</v>
      </c>
      <c r="K219" s="227"/>
      <c r="L219" s="44"/>
      <c r="M219" s="228" t="s">
        <v>1</v>
      </c>
      <c r="N219" s="229" t="s">
        <v>41</v>
      </c>
      <c r="O219" s="91"/>
      <c r="P219" s="230">
        <f>O219*H219</f>
        <v>0</v>
      </c>
      <c r="Q219" s="230">
        <v>0</v>
      </c>
      <c r="R219" s="230">
        <f>Q219*H219</f>
        <v>0</v>
      </c>
      <c r="S219" s="230">
        <v>0</v>
      </c>
      <c r="T219" s="231">
        <f>S219*H219</f>
        <v>0</v>
      </c>
      <c r="U219" s="38"/>
      <c r="V219" s="38"/>
      <c r="W219" s="38"/>
      <c r="X219" s="38"/>
      <c r="Y219" s="38"/>
      <c r="Z219" s="38"/>
      <c r="AA219" s="38"/>
      <c r="AB219" s="38"/>
      <c r="AC219" s="38"/>
      <c r="AD219" s="38"/>
      <c r="AE219" s="38"/>
      <c r="AR219" s="232" t="s">
        <v>254</v>
      </c>
      <c r="AT219" s="232" t="s">
        <v>255</v>
      </c>
      <c r="AU219" s="232" t="s">
        <v>84</v>
      </c>
      <c r="AY219" s="17" t="s">
        <v>251</v>
      </c>
      <c r="BE219" s="233">
        <f>IF(N219="základní",J219,0)</f>
        <v>0</v>
      </c>
      <c r="BF219" s="233">
        <f>IF(N219="snížená",J219,0)</f>
        <v>0</v>
      </c>
      <c r="BG219" s="233">
        <f>IF(N219="zákl. přenesená",J219,0)</f>
        <v>0</v>
      </c>
      <c r="BH219" s="233">
        <f>IF(N219="sníž. přenesená",J219,0)</f>
        <v>0</v>
      </c>
      <c r="BI219" s="233">
        <f>IF(N219="nulová",J219,0)</f>
        <v>0</v>
      </c>
      <c r="BJ219" s="17" t="s">
        <v>84</v>
      </c>
      <c r="BK219" s="233">
        <f>ROUND(I219*H219,2)</f>
        <v>0</v>
      </c>
      <c r="BL219" s="17" t="s">
        <v>254</v>
      </c>
      <c r="BM219" s="232" t="s">
        <v>4959</v>
      </c>
    </row>
    <row r="220" s="2" customFormat="1">
      <c r="A220" s="38"/>
      <c r="B220" s="39"/>
      <c r="C220" s="40"/>
      <c r="D220" s="234" t="s">
        <v>260</v>
      </c>
      <c r="E220" s="40"/>
      <c r="F220" s="235" t="s">
        <v>1368</v>
      </c>
      <c r="G220" s="40"/>
      <c r="H220" s="40"/>
      <c r="I220" s="236"/>
      <c r="J220" s="40"/>
      <c r="K220" s="40"/>
      <c r="L220" s="44"/>
      <c r="M220" s="237"/>
      <c r="N220" s="238"/>
      <c r="O220" s="91"/>
      <c r="P220" s="91"/>
      <c r="Q220" s="91"/>
      <c r="R220" s="91"/>
      <c r="S220" s="91"/>
      <c r="T220" s="92"/>
      <c r="U220" s="38"/>
      <c r="V220" s="38"/>
      <c r="W220" s="38"/>
      <c r="X220" s="38"/>
      <c r="Y220" s="38"/>
      <c r="Z220" s="38"/>
      <c r="AA220" s="38"/>
      <c r="AB220" s="38"/>
      <c r="AC220" s="38"/>
      <c r="AD220" s="38"/>
      <c r="AE220" s="38"/>
      <c r="AT220" s="17" t="s">
        <v>260</v>
      </c>
      <c r="AU220" s="17" t="s">
        <v>84</v>
      </c>
    </row>
    <row r="221" s="2" customFormat="1">
      <c r="A221" s="38"/>
      <c r="B221" s="39"/>
      <c r="C221" s="40"/>
      <c r="D221" s="240" t="s">
        <v>274</v>
      </c>
      <c r="E221" s="40"/>
      <c r="F221" s="241" t="s">
        <v>3960</v>
      </c>
      <c r="G221" s="40"/>
      <c r="H221" s="40"/>
      <c r="I221" s="236"/>
      <c r="J221" s="40"/>
      <c r="K221" s="40"/>
      <c r="L221" s="44"/>
      <c r="M221" s="237"/>
      <c r="N221" s="238"/>
      <c r="O221" s="91"/>
      <c r="P221" s="91"/>
      <c r="Q221" s="91"/>
      <c r="R221" s="91"/>
      <c r="S221" s="91"/>
      <c r="T221" s="92"/>
      <c r="U221" s="38"/>
      <c r="V221" s="38"/>
      <c r="W221" s="38"/>
      <c r="X221" s="38"/>
      <c r="Y221" s="38"/>
      <c r="Z221" s="38"/>
      <c r="AA221" s="38"/>
      <c r="AB221" s="38"/>
      <c r="AC221" s="38"/>
      <c r="AD221" s="38"/>
      <c r="AE221" s="38"/>
      <c r="AT221" s="17" t="s">
        <v>274</v>
      </c>
      <c r="AU221" s="17" t="s">
        <v>84</v>
      </c>
    </row>
    <row r="222" s="2" customFormat="1">
      <c r="A222" s="38"/>
      <c r="B222" s="39"/>
      <c r="C222" s="40"/>
      <c r="D222" s="234" t="s">
        <v>262</v>
      </c>
      <c r="E222" s="40"/>
      <c r="F222" s="239" t="s">
        <v>4654</v>
      </c>
      <c r="G222" s="40"/>
      <c r="H222" s="40"/>
      <c r="I222" s="236"/>
      <c r="J222" s="40"/>
      <c r="K222" s="40"/>
      <c r="L222" s="44"/>
      <c r="M222" s="237"/>
      <c r="N222" s="238"/>
      <c r="O222" s="91"/>
      <c r="P222" s="91"/>
      <c r="Q222" s="91"/>
      <c r="R222" s="91"/>
      <c r="S222" s="91"/>
      <c r="T222" s="92"/>
      <c r="U222" s="38"/>
      <c r="V222" s="38"/>
      <c r="W222" s="38"/>
      <c r="X222" s="38"/>
      <c r="Y222" s="38"/>
      <c r="Z222" s="38"/>
      <c r="AA222" s="38"/>
      <c r="AB222" s="38"/>
      <c r="AC222" s="38"/>
      <c r="AD222" s="38"/>
      <c r="AE222" s="38"/>
      <c r="AT222" s="17" t="s">
        <v>262</v>
      </c>
      <c r="AU222" s="17" t="s">
        <v>84</v>
      </c>
    </row>
    <row r="223" s="13" customFormat="1">
      <c r="A223" s="13"/>
      <c r="B223" s="253"/>
      <c r="C223" s="254"/>
      <c r="D223" s="234" t="s">
        <v>276</v>
      </c>
      <c r="E223" s="255" t="s">
        <v>1</v>
      </c>
      <c r="F223" s="256" t="s">
        <v>4655</v>
      </c>
      <c r="G223" s="254"/>
      <c r="H223" s="255" t="s">
        <v>1</v>
      </c>
      <c r="I223" s="257"/>
      <c r="J223" s="254"/>
      <c r="K223" s="254"/>
      <c r="L223" s="258"/>
      <c r="M223" s="259"/>
      <c r="N223" s="260"/>
      <c r="O223" s="260"/>
      <c r="P223" s="260"/>
      <c r="Q223" s="260"/>
      <c r="R223" s="260"/>
      <c r="S223" s="260"/>
      <c r="T223" s="261"/>
      <c r="U223" s="13"/>
      <c r="V223" s="13"/>
      <c r="W223" s="13"/>
      <c r="X223" s="13"/>
      <c r="Y223" s="13"/>
      <c r="Z223" s="13"/>
      <c r="AA223" s="13"/>
      <c r="AB223" s="13"/>
      <c r="AC223" s="13"/>
      <c r="AD223" s="13"/>
      <c r="AE223" s="13"/>
      <c r="AT223" s="262" t="s">
        <v>276</v>
      </c>
      <c r="AU223" s="262" t="s">
        <v>84</v>
      </c>
      <c r="AV223" s="13" t="s">
        <v>84</v>
      </c>
      <c r="AW223" s="13" t="s">
        <v>32</v>
      </c>
      <c r="AX223" s="13" t="s">
        <v>76</v>
      </c>
      <c r="AY223" s="262" t="s">
        <v>251</v>
      </c>
    </row>
    <row r="224" s="12" customFormat="1">
      <c r="A224" s="12"/>
      <c r="B224" s="242"/>
      <c r="C224" s="243"/>
      <c r="D224" s="234" t="s">
        <v>276</v>
      </c>
      <c r="E224" s="244" t="s">
        <v>3953</v>
      </c>
      <c r="F224" s="245" t="s">
        <v>4960</v>
      </c>
      <c r="G224" s="243"/>
      <c r="H224" s="246">
        <v>24.510000000000002</v>
      </c>
      <c r="I224" s="247"/>
      <c r="J224" s="243"/>
      <c r="K224" s="243"/>
      <c r="L224" s="248"/>
      <c r="M224" s="249"/>
      <c r="N224" s="250"/>
      <c r="O224" s="250"/>
      <c r="P224" s="250"/>
      <c r="Q224" s="250"/>
      <c r="R224" s="250"/>
      <c r="S224" s="250"/>
      <c r="T224" s="251"/>
      <c r="U224" s="12"/>
      <c r="V224" s="12"/>
      <c r="W224" s="12"/>
      <c r="X224" s="12"/>
      <c r="Y224" s="12"/>
      <c r="Z224" s="12"/>
      <c r="AA224" s="12"/>
      <c r="AB224" s="12"/>
      <c r="AC224" s="12"/>
      <c r="AD224" s="12"/>
      <c r="AE224" s="12"/>
      <c r="AT224" s="252" t="s">
        <v>276</v>
      </c>
      <c r="AU224" s="252" t="s">
        <v>84</v>
      </c>
      <c r="AV224" s="12" t="s">
        <v>86</v>
      </c>
      <c r="AW224" s="12" t="s">
        <v>32</v>
      </c>
      <c r="AX224" s="12" t="s">
        <v>76</v>
      </c>
      <c r="AY224" s="252" t="s">
        <v>251</v>
      </c>
    </row>
    <row r="225" s="13" customFormat="1">
      <c r="A225" s="13"/>
      <c r="B225" s="253"/>
      <c r="C225" s="254"/>
      <c r="D225" s="234" t="s">
        <v>276</v>
      </c>
      <c r="E225" s="255" t="s">
        <v>1</v>
      </c>
      <c r="F225" s="256" t="s">
        <v>4961</v>
      </c>
      <c r="G225" s="254"/>
      <c r="H225" s="255" t="s">
        <v>1</v>
      </c>
      <c r="I225" s="257"/>
      <c r="J225" s="254"/>
      <c r="K225" s="254"/>
      <c r="L225" s="258"/>
      <c r="M225" s="259"/>
      <c r="N225" s="260"/>
      <c r="O225" s="260"/>
      <c r="P225" s="260"/>
      <c r="Q225" s="260"/>
      <c r="R225" s="260"/>
      <c r="S225" s="260"/>
      <c r="T225" s="261"/>
      <c r="U225" s="13"/>
      <c r="V225" s="13"/>
      <c r="W225" s="13"/>
      <c r="X225" s="13"/>
      <c r="Y225" s="13"/>
      <c r="Z225" s="13"/>
      <c r="AA225" s="13"/>
      <c r="AB225" s="13"/>
      <c r="AC225" s="13"/>
      <c r="AD225" s="13"/>
      <c r="AE225" s="13"/>
      <c r="AT225" s="262" t="s">
        <v>276</v>
      </c>
      <c r="AU225" s="262" t="s">
        <v>84</v>
      </c>
      <c r="AV225" s="13" t="s">
        <v>84</v>
      </c>
      <c r="AW225" s="13" t="s">
        <v>32</v>
      </c>
      <c r="AX225" s="13" t="s">
        <v>76</v>
      </c>
      <c r="AY225" s="262" t="s">
        <v>251</v>
      </c>
    </row>
    <row r="226" s="12" customFormat="1">
      <c r="A226" s="12"/>
      <c r="B226" s="242"/>
      <c r="C226" s="243"/>
      <c r="D226" s="234" t="s">
        <v>276</v>
      </c>
      <c r="E226" s="244" t="s">
        <v>4584</v>
      </c>
      <c r="F226" s="245" t="s">
        <v>4962</v>
      </c>
      <c r="G226" s="243"/>
      <c r="H226" s="246">
        <v>54</v>
      </c>
      <c r="I226" s="247"/>
      <c r="J226" s="243"/>
      <c r="K226" s="243"/>
      <c r="L226" s="248"/>
      <c r="M226" s="249"/>
      <c r="N226" s="250"/>
      <c r="O226" s="250"/>
      <c r="P226" s="250"/>
      <c r="Q226" s="250"/>
      <c r="R226" s="250"/>
      <c r="S226" s="250"/>
      <c r="T226" s="251"/>
      <c r="U226" s="12"/>
      <c r="V226" s="12"/>
      <c r="W226" s="12"/>
      <c r="X226" s="12"/>
      <c r="Y226" s="12"/>
      <c r="Z226" s="12"/>
      <c r="AA226" s="12"/>
      <c r="AB226" s="12"/>
      <c r="AC226" s="12"/>
      <c r="AD226" s="12"/>
      <c r="AE226" s="12"/>
      <c r="AT226" s="252" t="s">
        <v>276</v>
      </c>
      <c r="AU226" s="252" t="s">
        <v>84</v>
      </c>
      <c r="AV226" s="12" t="s">
        <v>86</v>
      </c>
      <c r="AW226" s="12" t="s">
        <v>32</v>
      </c>
      <c r="AX226" s="12" t="s">
        <v>76</v>
      </c>
      <c r="AY226" s="252" t="s">
        <v>251</v>
      </c>
    </row>
    <row r="227" s="13" customFormat="1">
      <c r="A227" s="13"/>
      <c r="B227" s="253"/>
      <c r="C227" s="254"/>
      <c r="D227" s="234" t="s">
        <v>276</v>
      </c>
      <c r="E227" s="255" t="s">
        <v>1</v>
      </c>
      <c r="F227" s="256" t="s">
        <v>4961</v>
      </c>
      <c r="G227" s="254"/>
      <c r="H227" s="255" t="s">
        <v>1</v>
      </c>
      <c r="I227" s="257"/>
      <c r="J227" s="254"/>
      <c r="K227" s="254"/>
      <c r="L227" s="258"/>
      <c r="M227" s="259"/>
      <c r="N227" s="260"/>
      <c r="O227" s="260"/>
      <c r="P227" s="260"/>
      <c r="Q227" s="260"/>
      <c r="R227" s="260"/>
      <c r="S227" s="260"/>
      <c r="T227" s="261"/>
      <c r="U227" s="13"/>
      <c r="V227" s="13"/>
      <c r="W227" s="13"/>
      <c r="X227" s="13"/>
      <c r="Y227" s="13"/>
      <c r="Z227" s="13"/>
      <c r="AA227" s="13"/>
      <c r="AB227" s="13"/>
      <c r="AC227" s="13"/>
      <c r="AD227" s="13"/>
      <c r="AE227" s="13"/>
      <c r="AT227" s="262" t="s">
        <v>276</v>
      </c>
      <c r="AU227" s="262" t="s">
        <v>84</v>
      </c>
      <c r="AV227" s="13" t="s">
        <v>84</v>
      </c>
      <c r="AW227" s="13" t="s">
        <v>32</v>
      </c>
      <c r="AX227" s="13" t="s">
        <v>76</v>
      </c>
      <c r="AY227" s="262" t="s">
        <v>251</v>
      </c>
    </row>
    <row r="228" s="12" customFormat="1">
      <c r="A228" s="12"/>
      <c r="B228" s="242"/>
      <c r="C228" s="243"/>
      <c r="D228" s="234" t="s">
        <v>276</v>
      </c>
      <c r="E228" s="244" t="s">
        <v>4659</v>
      </c>
      <c r="F228" s="245" t="s">
        <v>4963</v>
      </c>
      <c r="G228" s="243"/>
      <c r="H228" s="246">
        <v>122.22</v>
      </c>
      <c r="I228" s="247"/>
      <c r="J228" s="243"/>
      <c r="K228" s="243"/>
      <c r="L228" s="248"/>
      <c r="M228" s="249"/>
      <c r="N228" s="250"/>
      <c r="O228" s="250"/>
      <c r="P228" s="250"/>
      <c r="Q228" s="250"/>
      <c r="R228" s="250"/>
      <c r="S228" s="250"/>
      <c r="T228" s="251"/>
      <c r="U228" s="12"/>
      <c r="V228" s="12"/>
      <c r="W228" s="12"/>
      <c r="X228" s="12"/>
      <c r="Y228" s="12"/>
      <c r="Z228" s="12"/>
      <c r="AA228" s="12"/>
      <c r="AB228" s="12"/>
      <c r="AC228" s="12"/>
      <c r="AD228" s="12"/>
      <c r="AE228" s="12"/>
      <c r="AT228" s="252" t="s">
        <v>276</v>
      </c>
      <c r="AU228" s="252" t="s">
        <v>84</v>
      </c>
      <c r="AV228" s="12" t="s">
        <v>86</v>
      </c>
      <c r="AW228" s="12" t="s">
        <v>32</v>
      </c>
      <c r="AX228" s="12" t="s">
        <v>76</v>
      </c>
      <c r="AY228" s="252" t="s">
        <v>251</v>
      </c>
    </row>
    <row r="229" s="13" customFormat="1">
      <c r="A229" s="13"/>
      <c r="B229" s="253"/>
      <c r="C229" s="254"/>
      <c r="D229" s="234" t="s">
        <v>276</v>
      </c>
      <c r="E229" s="255" t="s">
        <v>1</v>
      </c>
      <c r="F229" s="256" t="s">
        <v>4964</v>
      </c>
      <c r="G229" s="254"/>
      <c r="H229" s="255" t="s">
        <v>1</v>
      </c>
      <c r="I229" s="257"/>
      <c r="J229" s="254"/>
      <c r="K229" s="254"/>
      <c r="L229" s="258"/>
      <c r="M229" s="259"/>
      <c r="N229" s="260"/>
      <c r="O229" s="260"/>
      <c r="P229" s="260"/>
      <c r="Q229" s="260"/>
      <c r="R229" s="260"/>
      <c r="S229" s="260"/>
      <c r="T229" s="261"/>
      <c r="U229" s="13"/>
      <c r="V229" s="13"/>
      <c r="W229" s="13"/>
      <c r="X229" s="13"/>
      <c r="Y229" s="13"/>
      <c r="Z229" s="13"/>
      <c r="AA229" s="13"/>
      <c r="AB229" s="13"/>
      <c r="AC229" s="13"/>
      <c r="AD229" s="13"/>
      <c r="AE229" s="13"/>
      <c r="AT229" s="262" t="s">
        <v>276</v>
      </c>
      <c r="AU229" s="262" t="s">
        <v>84</v>
      </c>
      <c r="AV229" s="13" t="s">
        <v>84</v>
      </c>
      <c r="AW229" s="13" t="s">
        <v>32</v>
      </c>
      <c r="AX229" s="13" t="s">
        <v>76</v>
      </c>
      <c r="AY229" s="262" t="s">
        <v>251</v>
      </c>
    </row>
    <row r="230" s="12" customFormat="1">
      <c r="A230" s="12"/>
      <c r="B230" s="242"/>
      <c r="C230" s="243"/>
      <c r="D230" s="234" t="s">
        <v>276</v>
      </c>
      <c r="E230" s="244" t="s">
        <v>4916</v>
      </c>
      <c r="F230" s="245" t="s">
        <v>4965</v>
      </c>
      <c r="G230" s="243"/>
      <c r="H230" s="246">
        <v>11.199999999999999</v>
      </c>
      <c r="I230" s="247"/>
      <c r="J230" s="243"/>
      <c r="K230" s="243"/>
      <c r="L230" s="248"/>
      <c r="M230" s="249"/>
      <c r="N230" s="250"/>
      <c r="O230" s="250"/>
      <c r="P230" s="250"/>
      <c r="Q230" s="250"/>
      <c r="R230" s="250"/>
      <c r="S230" s="250"/>
      <c r="T230" s="251"/>
      <c r="U230" s="12"/>
      <c r="V230" s="12"/>
      <c r="W230" s="12"/>
      <c r="X230" s="12"/>
      <c r="Y230" s="12"/>
      <c r="Z230" s="12"/>
      <c r="AA230" s="12"/>
      <c r="AB230" s="12"/>
      <c r="AC230" s="12"/>
      <c r="AD230" s="12"/>
      <c r="AE230" s="12"/>
      <c r="AT230" s="252" t="s">
        <v>276</v>
      </c>
      <c r="AU230" s="252" t="s">
        <v>84</v>
      </c>
      <c r="AV230" s="12" t="s">
        <v>86</v>
      </c>
      <c r="AW230" s="12" t="s">
        <v>32</v>
      </c>
      <c r="AX230" s="12" t="s">
        <v>76</v>
      </c>
      <c r="AY230" s="252" t="s">
        <v>251</v>
      </c>
    </row>
    <row r="231" s="12" customFormat="1">
      <c r="A231" s="12"/>
      <c r="B231" s="242"/>
      <c r="C231" s="243"/>
      <c r="D231" s="234" t="s">
        <v>276</v>
      </c>
      <c r="E231" s="244" t="s">
        <v>4966</v>
      </c>
      <c r="F231" s="245" t="s">
        <v>4967</v>
      </c>
      <c r="G231" s="243"/>
      <c r="H231" s="246">
        <v>211.93000000000001</v>
      </c>
      <c r="I231" s="247"/>
      <c r="J231" s="243"/>
      <c r="K231" s="243"/>
      <c r="L231" s="248"/>
      <c r="M231" s="249"/>
      <c r="N231" s="250"/>
      <c r="O231" s="250"/>
      <c r="P231" s="250"/>
      <c r="Q231" s="250"/>
      <c r="R231" s="250"/>
      <c r="S231" s="250"/>
      <c r="T231" s="251"/>
      <c r="U231" s="12"/>
      <c r="V231" s="12"/>
      <c r="W231" s="12"/>
      <c r="X231" s="12"/>
      <c r="Y231" s="12"/>
      <c r="Z231" s="12"/>
      <c r="AA231" s="12"/>
      <c r="AB231" s="12"/>
      <c r="AC231" s="12"/>
      <c r="AD231" s="12"/>
      <c r="AE231" s="12"/>
      <c r="AT231" s="252" t="s">
        <v>276</v>
      </c>
      <c r="AU231" s="252" t="s">
        <v>84</v>
      </c>
      <c r="AV231" s="12" t="s">
        <v>86</v>
      </c>
      <c r="AW231" s="12" t="s">
        <v>32</v>
      </c>
      <c r="AX231" s="12" t="s">
        <v>84</v>
      </c>
      <c r="AY231" s="252" t="s">
        <v>251</v>
      </c>
    </row>
    <row r="232" s="2" customFormat="1" ht="16.5" customHeight="1">
      <c r="A232" s="38"/>
      <c r="B232" s="39"/>
      <c r="C232" s="292" t="s">
        <v>363</v>
      </c>
      <c r="D232" s="292" t="s">
        <v>1133</v>
      </c>
      <c r="E232" s="293" t="s">
        <v>3986</v>
      </c>
      <c r="F232" s="294" t="s">
        <v>3987</v>
      </c>
      <c r="G232" s="295" t="s">
        <v>3949</v>
      </c>
      <c r="H232" s="296">
        <v>49.020000000000003</v>
      </c>
      <c r="I232" s="297"/>
      <c r="J232" s="298">
        <f>ROUND(I232*H232,2)</f>
        <v>0</v>
      </c>
      <c r="K232" s="299"/>
      <c r="L232" s="300"/>
      <c r="M232" s="301" t="s">
        <v>1</v>
      </c>
      <c r="N232" s="302" t="s">
        <v>41</v>
      </c>
      <c r="O232" s="91"/>
      <c r="P232" s="230">
        <f>O232*H232</f>
        <v>0</v>
      </c>
      <c r="Q232" s="230">
        <v>1</v>
      </c>
      <c r="R232" s="230">
        <f>Q232*H232</f>
        <v>49.020000000000003</v>
      </c>
      <c r="S232" s="230">
        <v>0</v>
      </c>
      <c r="T232" s="231">
        <f>S232*H232</f>
        <v>0</v>
      </c>
      <c r="U232" s="38"/>
      <c r="V232" s="38"/>
      <c r="W232" s="38"/>
      <c r="X232" s="38"/>
      <c r="Y232" s="38"/>
      <c r="Z232" s="38"/>
      <c r="AA232" s="38"/>
      <c r="AB232" s="38"/>
      <c r="AC232" s="38"/>
      <c r="AD232" s="38"/>
      <c r="AE232" s="38"/>
      <c r="AR232" s="232" t="s">
        <v>299</v>
      </c>
      <c r="AT232" s="232" t="s">
        <v>1133</v>
      </c>
      <c r="AU232" s="232" t="s">
        <v>84</v>
      </c>
      <c r="AY232" s="17" t="s">
        <v>251</v>
      </c>
      <c r="BE232" s="233">
        <f>IF(N232="základní",J232,0)</f>
        <v>0</v>
      </c>
      <c r="BF232" s="233">
        <f>IF(N232="snížená",J232,0)</f>
        <v>0</v>
      </c>
      <c r="BG232" s="233">
        <f>IF(N232="zákl. přenesená",J232,0)</f>
        <v>0</v>
      </c>
      <c r="BH232" s="233">
        <f>IF(N232="sníž. přenesená",J232,0)</f>
        <v>0</v>
      </c>
      <c r="BI232" s="233">
        <f>IF(N232="nulová",J232,0)</f>
        <v>0</v>
      </c>
      <c r="BJ232" s="17" t="s">
        <v>84</v>
      </c>
      <c r="BK232" s="233">
        <f>ROUND(I232*H232,2)</f>
        <v>0</v>
      </c>
      <c r="BL232" s="17" t="s">
        <v>254</v>
      </c>
      <c r="BM232" s="232" t="s">
        <v>4968</v>
      </c>
    </row>
    <row r="233" s="2" customFormat="1">
      <c r="A233" s="38"/>
      <c r="B233" s="39"/>
      <c r="C233" s="40"/>
      <c r="D233" s="234" t="s">
        <v>260</v>
      </c>
      <c r="E233" s="40"/>
      <c r="F233" s="235" t="s">
        <v>3987</v>
      </c>
      <c r="G233" s="40"/>
      <c r="H233" s="40"/>
      <c r="I233" s="236"/>
      <c r="J233" s="40"/>
      <c r="K233" s="40"/>
      <c r="L233" s="44"/>
      <c r="M233" s="237"/>
      <c r="N233" s="238"/>
      <c r="O233" s="91"/>
      <c r="P233" s="91"/>
      <c r="Q233" s="91"/>
      <c r="R233" s="91"/>
      <c r="S233" s="91"/>
      <c r="T233" s="92"/>
      <c r="U233" s="38"/>
      <c r="V233" s="38"/>
      <c r="W233" s="38"/>
      <c r="X233" s="38"/>
      <c r="Y233" s="38"/>
      <c r="Z233" s="38"/>
      <c r="AA233" s="38"/>
      <c r="AB233" s="38"/>
      <c r="AC233" s="38"/>
      <c r="AD233" s="38"/>
      <c r="AE233" s="38"/>
      <c r="AT233" s="17" t="s">
        <v>260</v>
      </c>
      <c r="AU233" s="17" t="s">
        <v>84</v>
      </c>
    </row>
    <row r="234" s="12" customFormat="1">
      <c r="A234" s="12"/>
      <c r="B234" s="242"/>
      <c r="C234" s="243"/>
      <c r="D234" s="234" t="s">
        <v>276</v>
      </c>
      <c r="E234" s="244" t="s">
        <v>3957</v>
      </c>
      <c r="F234" s="245" t="s">
        <v>4969</v>
      </c>
      <c r="G234" s="243"/>
      <c r="H234" s="246">
        <v>24.510000000000002</v>
      </c>
      <c r="I234" s="247"/>
      <c r="J234" s="243"/>
      <c r="K234" s="243"/>
      <c r="L234" s="248"/>
      <c r="M234" s="249"/>
      <c r="N234" s="250"/>
      <c r="O234" s="250"/>
      <c r="P234" s="250"/>
      <c r="Q234" s="250"/>
      <c r="R234" s="250"/>
      <c r="S234" s="250"/>
      <c r="T234" s="251"/>
      <c r="U234" s="12"/>
      <c r="V234" s="12"/>
      <c r="W234" s="12"/>
      <c r="X234" s="12"/>
      <c r="Y234" s="12"/>
      <c r="Z234" s="12"/>
      <c r="AA234" s="12"/>
      <c r="AB234" s="12"/>
      <c r="AC234" s="12"/>
      <c r="AD234" s="12"/>
      <c r="AE234" s="12"/>
      <c r="AT234" s="252" t="s">
        <v>276</v>
      </c>
      <c r="AU234" s="252" t="s">
        <v>84</v>
      </c>
      <c r="AV234" s="12" t="s">
        <v>86</v>
      </c>
      <c r="AW234" s="12" t="s">
        <v>32</v>
      </c>
      <c r="AX234" s="12" t="s">
        <v>76</v>
      </c>
      <c r="AY234" s="252" t="s">
        <v>251</v>
      </c>
    </row>
    <row r="235" s="12" customFormat="1">
      <c r="A235" s="12"/>
      <c r="B235" s="242"/>
      <c r="C235" s="243"/>
      <c r="D235" s="234" t="s">
        <v>276</v>
      </c>
      <c r="E235" s="244" t="s">
        <v>4422</v>
      </c>
      <c r="F235" s="245" t="s">
        <v>4663</v>
      </c>
      <c r="G235" s="243"/>
      <c r="H235" s="246">
        <v>49.020000000000003</v>
      </c>
      <c r="I235" s="247"/>
      <c r="J235" s="243"/>
      <c r="K235" s="243"/>
      <c r="L235" s="248"/>
      <c r="M235" s="249"/>
      <c r="N235" s="250"/>
      <c r="O235" s="250"/>
      <c r="P235" s="250"/>
      <c r="Q235" s="250"/>
      <c r="R235" s="250"/>
      <c r="S235" s="250"/>
      <c r="T235" s="251"/>
      <c r="U235" s="12"/>
      <c r="V235" s="12"/>
      <c r="W235" s="12"/>
      <c r="X235" s="12"/>
      <c r="Y235" s="12"/>
      <c r="Z235" s="12"/>
      <c r="AA235" s="12"/>
      <c r="AB235" s="12"/>
      <c r="AC235" s="12"/>
      <c r="AD235" s="12"/>
      <c r="AE235" s="12"/>
      <c r="AT235" s="252" t="s">
        <v>276</v>
      </c>
      <c r="AU235" s="252" t="s">
        <v>84</v>
      </c>
      <c r="AV235" s="12" t="s">
        <v>86</v>
      </c>
      <c r="AW235" s="12" t="s">
        <v>32</v>
      </c>
      <c r="AX235" s="12" t="s">
        <v>84</v>
      </c>
      <c r="AY235" s="252" t="s">
        <v>251</v>
      </c>
    </row>
    <row r="236" s="2" customFormat="1" ht="24.15" customHeight="1">
      <c r="A236" s="38"/>
      <c r="B236" s="39"/>
      <c r="C236" s="220" t="s">
        <v>371</v>
      </c>
      <c r="D236" s="220" t="s">
        <v>255</v>
      </c>
      <c r="E236" s="221" t="s">
        <v>1391</v>
      </c>
      <c r="F236" s="222" t="s">
        <v>1392</v>
      </c>
      <c r="G236" s="223" t="s">
        <v>3853</v>
      </c>
      <c r="H236" s="224">
        <v>77.760000000000005</v>
      </c>
      <c r="I236" s="225"/>
      <c r="J236" s="226">
        <f>ROUND(I236*H236,2)</f>
        <v>0</v>
      </c>
      <c r="K236" s="227"/>
      <c r="L236" s="44"/>
      <c r="M236" s="228" t="s">
        <v>1</v>
      </c>
      <c r="N236" s="229" t="s">
        <v>41</v>
      </c>
      <c r="O236" s="91"/>
      <c r="P236" s="230">
        <f>O236*H236</f>
        <v>0</v>
      </c>
      <c r="Q236" s="230">
        <v>0</v>
      </c>
      <c r="R236" s="230">
        <f>Q236*H236</f>
        <v>0</v>
      </c>
      <c r="S236" s="230">
        <v>0</v>
      </c>
      <c r="T236" s="231">
        <f>S236*H236</f>
        <v>0</v>
      </c>
      <c r="U236" s="38"/>
      <c r="V236" s="38"/>
      <c r="W236" s="38"/>
      <c r="X236" s="38"/>
      <c r="Y236" s="38"/>
      <c r="Z236" s="38"/>
      <c r="AA236" s="38"/>
      <c r="AB236" s="38"/>
      <c r="AC236" s="38"/>
      <c r="AD236" s="38"/>
      <c r="AE236" s="38"/>
      <c r="AR236" s="232" t="s">
        <v>254</v>
      </c>
      <c r="AT236" s="232" t="s">
        <v>255</v>
      </c>
      <c r="AU236" s="232" t="s">
        <v>84</v>
      </c>
      <c r="AY236" s="17" t="s">
        <v>251</v>
      </c>
      <c r="BE236" s="233">
        <f>IF(N236="základní",J236,0)</f>
        <v>0</v>
      </c>
      <c r="BF236" s="233">
        <f>IF(N236="snížená",J236,0)</f>
        <v>0</v>
      </c>
      <c r="BG236" s="233">
        <f>IF(N236="zákl. přenesená",J236,0)</f>
        <v>0</v>
      </c>
      <c r="BH236" s="233">
        <f>IF(N236="sníž. přenesená",J236,0)</f>
        <v>0</v>
      </c>
      <c r="BI236" s="233">
        <f>IF(N236="nulová",J236,0)</f>
        <v>0</v>
      </c>
      <c r="BJ236" s="17" t="s">
        <v>84</v>
      </c>
      <c r="BK236" s="233">
        <f>ROUND(I236*H236,2)</f>
        <v>0</v>
      </c>
      <c r="BL236" s="17" t="s">
        <v>254</v>
      </c>
      <c r="BM236" s="232" t="s">
        <v>4970</v>
      </c>
    </row>
    <row r="237" s="2" customFormat="1">
      <c r="A237" s="38"/>
      <c r="B237" s="39"/>
      <c r="C237" s="40"/>
      <c r="D237" s="234" t="s">
        <v>260</v>
      </c>
      <c r="E237" s="40"/>
      <c r="F237" s="235" t="s">
        <v>1394</v>
      </c>
      <c r="G237" s="40"/>
      <c r="H237" s="40"/>
      <c r="I237" s="236"/>
      <c r="J237" s="40"/>
      <c r="K237" s="40"/>
      <c r="L237" s="44"/>
      <c r="M237" s="237"/>
      <c r="N237" s="238"/>
      <c r="O237" s="91"/>
      <c r="P237" s="91"/>
      <c r="Q237" s="91"/>
      <c r="R237" s="91"/>
      <c r="S237" s="91"/>
      <c r="T237" s="92"/>
      <c r="U237" s="38"/>
      <c r="V237" s="38"/>
      <c r="W237" s="38"/>
      <c r="X237" s="38"/>
      <c r="Y237" s="38"/>
      <c r="Z237" s="38"/>
      <c r="AA237" s="38"/>
      <c r="AB237" s="38"/>
      <c r="AC237" s="38"/>
      <c r="AD237" s="38"/>
      <c r="AE237" s="38"/>
      <c r="AT237" s="17" t="s">
        <v>260</v>
      </c>
      <c r="AU237" s="17" t="s">
        <v>84</v>
      </c>
    </row>
    <row r="238" s="2" customFormat="1">
      <c r="A238" s="38"/>
      <c r="B238" s="39"/>
      <c r="C238" s="40"/>
      <c r="D238" s="240" t="s">
        <v>274</v>
      </c>
      <c r="E238" s="40"/>
      <c r="F238" s="241" t="s">
        <v>3993</v>
      </c>
      <c r="G238" s="40"/>
      <c r="H238" s="40"/>
      <c r="I238" s="236"/>
      <c r="J238" s="40"/>
      <c r="K238" s="40"/>
      <c r="L238" s="44"/>
      <c r="M238" s="237"/>
      <c r="N238" s="238"/>
      <c r="O238" s="91"/>
      <c r="P238" s="91"/>
      <c r="Q238" s="91"/>
      <c r="R238" s="91"/>
      <c r="S238" s="91"/>
      <c r="T238" s="92"/>
      <c r="U238" s="38"/>
      <c r="V238" s="38"/>
      <c r="W238" s="38"/>
      <c r="X238" s="38"/>
      <c r="Y238" s="38"/>
      <c r="Z238" s="38"/>
      <c r="AA238" s="38"/>
      <c r="AB238" s="38"/>
      <c r="AC238" s="38"/>
      <c r="AD238" s="38"/>
      <c r="AE238" s="38"/>
      <c r="AT238" s="17" t="s">
        <v>274</v>
      </c>
      <c r="AU238" s="17" t="s">
        <v>84</v>
      </c>
    </row>
    <row r="239" s="12" customFormat="1">
      <c r="A239" s="12"/>
      <c r="B239" s="242"/>
      <c r="C239" s="243"/>
      <c r="D239" s="234" t="s">
        <v>276</v>
      </c>
      <c r="E239" s="244" t="s">
        <v>3962</v>
      </c>
      <c r="F239" s="245" t="s">
        <v>4971</v>
      </c>
      <c r="G239" s="243"/>
      <c r="H239" s="246">
        <v>77.760000000000005</v>
      </c>
      <c r="I239" s="247"/>
      <c r="J239" s="243"/>
      <c r="K239" s="243"/>
      <c r="L239" s="248"/>
      <c r="M239" s="249"/>
      <c r="N239" s="250"/>
      <c r="O239" s="250"/>
      <c r="P239" s="250"/>
      <c r="Q239" s="250"/>
      <c r="R239" s="250"/>
      <c r="S239" s="250"/>
      <c r="T239" s="251"/>
      <c r="U239" s="12"/>
      <c r="V239" s="12"/>
      <c r="W239" s="12"/>
      <c r="X239" s="12"/>
      <c r="Y239" s="12"/>
      <c r="Z239" s="12"/>
      <c r="AA239" s="12"/>
      <c r="AB239" s="12"/>
      <c r="AC239" s="12"/>
      <c r="AD239" s="12"/>
      <c r="AE239" s="12"/>
      <c r="AT239" s="252" t="s">
        <v>276</v>
      </c>
      <c r="AU239" s="252" t="s">
        <v>84</v>
      </c>
      <c r="AV239" s="12" t="s">
        <v>86</v>
      </c>
      <c r="AW239" s="12" t="s">
        <v>32</v>
      </c>
      <c r="AX239" s="12" t="s">
        <v>84</v>
      </c>
      <c r="AY239" s="252" t="s">
        <v>251</v>
      </c>
    </row>
    <row r="240" s="2" customFormat="1" ht="16.5" customHeight="1">
      <c r="A240" s="38"/>
      <c r="B240" s="39"/>
      <c r="C240" s="292" t="s">
        <v>378</v>
      </c>
      <c r="D240" s="292" t="s">
        <v>1133</v>
      </c>
      <c r="E240" s="293" t="s">
        <v>2117</v>
      </c>
      <c r="F240" s="294" t="s">
        <v>2118</v>
      </c>
      <c r="G240" s="295" t="s">
        <v>3949</v>
      </c>
      <c r="H240" s="296">
        <v>155.52000000000001</v>
      </c>
      <c r="I240" s="297"/>
      <c r="J240" s="298">
        <f>ROUND(I240*H240,2)</f>
        <v>0</v>
      </c>
      <c r="K240" s="299"/>
      <c r="L240" s="300"/>
      <c r="M240" s="301" t="s">
        <v>1</v>
      </c>
      <c r="N240" s="302" t="s">
        <v>41</v>
      </c>
      <c r="O240" s="91"/>
      <c r="P240" s="230">
        <f>O240*H240</f>
        <v>0</v>
      </c>
      <c r="Q240" s="230">
        <v>1</v>
      </c>
      <c r="R240" s="230">
        <f>Q240*H240</f>
        <v>155.52000000000001</v>
      </c>
      <c r="S240" s="230">
        <v>0</v>
      </c>
      <c r="T240" s="231">
        <f>S240*H240</f>
        <v>0</v>
      </c>
      <c r="U240" s="38"/>
      <c r="V240" s="38"/>
      <c r="W240" s="38"/>
      <c r="X240" s="38"/>
      <c r="Y240" s="38"/>
      <c r="Z240" s="38"/>
      <c r="AA240" s="38"/>
      <c r="AB240" s="38"/>
      <c r="AC240" s="38"/>
      <c r="AD240" s="38"/>
      <c r="AE240" s="38"/>
      <c r="AR240" s="232" t="s">
        <v>299</v>
      </c>
      <c r="AT240" s="232" t="s">
        <v>1133</v>
      </c>
      <c r="AU240" s="232" t="s">
        <v>84</v>
      </c>
      <c r="AY240" s="17" t="s">
        <v>251</v>
      </c>
      <c r="BE240" s="233">
        <f>IF(N240="základní",J240,0)</f>
        <v>0</v>
      </c>
      <c r="BF240" s="233">
        <f>IF(N240="snížená",J240,0)</f>
        <v>0</v>
      </c>
      <c r="BG240" s="233">
        <f>IF(N240="zákl. přenesená",J240,0)</f>
        <v>0</v>
      </c>
      <c r="BH240" s="233">
        <f>IF(N240="sníž. přenesená",J240,0)</f>
        <v>0</v>
      </c>
      <c r="BI240" s="233">
        <f>IF(N240="nulová",J240,0)</f>
        <v>0</v>
      </c>
      <c r="BJ240" s="17" t="s">
        <v>84</v>
      </c>
      <c r="BK240" s="233">
        <f>ROUND(I240*H240,2)</f>
        <v>0</v>
      </c>
      <c r="BL240" s="17" t="s">
        <v>254</v>
      </c>
      <c r="BM240" s="232" t="s">
        <v>4972</v>
      </c>
    </row>
    <row r="241" s="2" customFormat="1">
      <c r="A241" s="38"/>
      <c r="B241" s="39"/>
      <c r="C241" s="40"/>
      <c r="D241" s="234" t="s">
        <v>260</v>
      </c>
      <c r="E241" s="40"/>
      <c r="F241" s="235" t="s">
        <v>2118</v>
      </c>
      <c r="G241" s="40"/>
      <c r="H241" s="40"/>
      <c r="I241" s="236"/>
      <c r="J241" s="40"/>
      <c r="K241" s="40"/>
      <c r="L241" s="44"/>
      <c r="M241" s="237"/>
      <c r="N241" s="238"/>
      <c r="O241" s="91"/>
      <c r="P241" s="91"/>
      <c r="Q241" s="91"/>
      <c r="R241" s="91"/>
      <c r="S241" s="91"/>
      <c r="T241" s="92"/>
      <c r="U241" s="38"/>
      <c r="V241" s="38"/>
      <c r="W241" s="38"/>
      <c r="X241" s="38"/>
      <c r="Y241" s="38"/>
      <c r="Z241" s="38"/>
      <c r="AA241" s="38"/>
      <c r="AB241" s="38"/>
      <c r="AC241" s="38"/>
      <c r="AD241" s="38"/>
      <c r="AE241" s="38"/>
      <c r="AT241" s="17" t="s">
        <v>260</v>
      </c>
      <c r="AU241" s="17" t="s">
        <v>84</v>
      </c>
    </row>
    <row r="242" s="2" customFormat="1">
      <c r="A242" s="38"/>
      <c r="B242" s="39"/>
      <c r="C242" s="40"/>
      <c r="D242" s="234" t="s">
        <v>262</v>
      </c>
      <c r="E242" s="40"/>
      <c r="F242" s="239" t="s">
        <v>4006</v>
      </c>
      <c r="G242" s="40"/>
      <c r="H242" s="40"/>
      <c r="I242" s="236"/>
      <c r="J242" s="40"/>
      <c r="K242" s="40"/>
      <c r="L242" s="44"/>
      <c r="M242" s="237"/>
      <c r="N242" s="238"/>
      <c r="O242" s="91"/>
      <c r="P242" s="91"/>
      <c r="Q242" s="91"/>
      <c r="R242" s="91"/>
      <c r="S242" s="91"/>
      <c r="T242" s="92"/>
      <c r="U242" s="38"/>
      <c r="V242" s="38"/>
      <c r="W242" s="38"/>
      <c r="X242" s="38"/>
      <c r="Y242" s="38"/>
      <c r="Z242" s="38"/>
      <c r="AA242" s="38"/>
      <c r="AB242" s="38"/>
      <c r="AC242" s="38"/>
      <c r="AD242" s="38"/>
      <c r="AE242" s="38"/>
      <c r="AT242" s="17" t="s">
        <v>262</v>
      </c>
      <c r="AU242" s="17" t="s">
        <v>84</v>
      </c>
    </row>
    <row r="243" s="12" customFormat="1">
      <c r="A243" s="12"/>
      <c r="B243" s="242"/>
      <c r="C243" s="243"/>
      <c r="D243" s="234" t="s">
        <v>276</v>
      </c>
      <c r="E243" s="244" t="s">
        <v>3718</v>
      </c>
      <c r="F243" s="245" t="s">
        <v>4973</v>
      </c>
      <c r="G243" s="243"/>
      <c r="H243" s="246">
        <v>77.760000000000005</v>
      </c>
      <c r="I243" s="247"/>
      <c r="J243" s="243"/>
      <c r="K243" s="243"/>
      <c r="L243" s="248"/>
      <c r="M243" s="249"/>
      <c r="N243" s="250"/>
      <c r="O243" s="250"/>
      <c r="P243" s="250"/>
      <c r="Q243" s="250"/>
      <c r="R243" s="250"/>
      <c r="S243" s="250"/>
      <c r="T243" s="251"/>
      <c r="U243" s="12"/>
      <c r="V243" s="12"/>
      <c r="W243" s="12"/>
      <c r="X243" s="12"/>
      <c r="Y243" s="12"/>
      <c r="Z243" s="12"/>
      <c r="AA243" s="12"/>
      <c r="AB243" s="12"/>
      <c r="AC243" s="12"/>
      <c r="AD243" s="12"/>
      <c r="AE243" s="12"/>
      <c r="AT243" s="252" t="s">
        <v>276</v>
      </c>
      <c r="AU243" s="252" t="s">
        <v>84</v>
      </c>
      <c r="AV243" s="12" t="s">
        <v>86</v>
      </c>
      <c r="AW243" s="12" t="s">
        <v>32</v>
      </c>
      <c r="AX243" s="12" t="s">
        <v>76</v>
      </c>
      <c r="AY243" s="252" t="s">
        <v>251</v>
      </c>
    </row>
    <row r="244" s="12" customFormat="1">
      <c r="A244" s="12"/>
      <c r="B244" s="242"/>
      <c r="C244" s="243"/>
      <c r="D244" s="234" t="s">
        <v>276</v>
      </c>
      <c r="E244" s="244" t="s">
        <v>3990</v>
      </c>
      <c r="F244" s="245" t="s">
        <v>3991</v>
      </c>
      <c r="G244" s="243"/>
      <c r="H244" s="246">
        <v>155.52000000000001</v>
      </c>
      <c r="I244" s="247"/>
      <c r="J244" s="243"/>
      <c r="K244" s="243"/>
      <c r="L244" s="248"/>
      <c r="M244" s="249"/>
      <c r="N244" s="250"/>
      <c r="O244" s="250"/>
      <c r="P244" s="250"/>
      <c r="Q244" s="250"/>
      <c r="R244" s="250"/>
      <c r="S244" s="250"/>
      <c r="T244" s="251"/>
      <c r="U244" s="12"/>
      <c r="V244" s="12"/>
      <c r="W244" s="12"/>
      <c r="X244" s="12"/>
      <c r="Y244" s="12"/>
      <c r="Z244" s="12"/>
      <c r="AA244" s="12"/>
      <c r="AB244" s="12"/>
      <c r="AC244" s="12"/>
      <c r="AD244" s="12"/>
      <c r="AE244" s="12"/>
      <c r="AT244" s="252" t="s">
        <v>276</v>
      </c>
      <c r="AU244" s="252" t="s">
        <v>84</v>
      </c>
      <c r="AV244" s="12" t="s">
        <v>86</v>
      </c>
      <c r="AW244" s="12" t="s">
        <v>32</v>
      </c>
      <c r="AX244" s="12" t="s">
        <v>84</v>
      </c>
      <c r="AY244" s="252" t="s">
        <v>251</v>
      </c>
    </row>
    <row r="245" s="11" customFormat="1" ht="25.92" customHeight="1">
      <c r="A245" s="11"/>
      <c r="B245" s="206"/>
      <c r="C245" s="207"/>
      <c r="D245" s="208" t="s">
        <v>75</v>
      </c>
      <c r="E245" s="209" t="s">
        <v>86</v>
      </c>
      <c r="F245" s="209" t="s">
        <v>1434</v>
      </c>
      <c r="G245" s="207"/>
      <c r="H245" s="207"/>
      <c r="I245" s="210"/>
      <c r="J245" s="211">
        <f>BK245</f>
        <v>0</v>
      </c>
      <c r="K245" s="207"/>
      <c r="L245" s="212"/>
      <c r="M245" s="213"/>
      <c r="N245" s="214"/>
      <c r="O245" s="214"/>
      <c r="P245" s="215">
        <f>SUM(P246:P249)</f>
        <v>0</v>
      </c>
      <c r="Q245" s="214"/>
      <c r="R245" s="215">
        <f>SUM(R246:R249)</f>
        <v>22.10652</v>
      </c>
      <c r="S245" s="214"/>
      <c r="T245" s="216">
        <f>SUM(T246:T249)</f>
        <v>0</v>
      </c>
      <c r="U245" s="11"/>
      <c r="V245" s="11"/>
      <c r="W245" s="11"/>
      <c r="X245" s="11"/>
      <c r="Y245" s="11"/>
      <c r="Z245" s="11"/>
      <c r="AA245" s="11"/>
      <c r="AB245" s="11"/>
      <c r="AC245" s="11"/>
      <c r="AD245" s="11"/>
      <c r="AE245" s="11"/>
      <c r="AR245" s="217" t="s">
        <v>84</v>
      </c>
      <c r="AT245" s="218" t="s">
        <v>75</v>
      </c>
      <c r="AU245" s="218" t="s">
        <v>76</v>
      </c>
      <c r="AY245" s="217" t="s">
        <v>251</v>
      </c>
      <c r="BK245" s="219">
        <f>SUM(BK246:BK249)</f>
        <v>0</v>
      </c>
    </row>
    <row r="246" s="2" customFormat="1" ht="37.8" customHeight="1">
      <c r="A246" s="38"/>
      <c r="B246" s="39"/>
      <c r="C246" s="220" t="s">
        <v>7</v>
      </c>
      <c r="D246" s="220" t="s">
        <v>255</v>
      </c>
      <c r="E246" s="221" t="s">
        <v>4010</v>
      </c>
      <c r="F246" s="222" t="s">
        <v>4011</v>
      </c>
      <c r="G246" s="223" t="s">
        <v>1133</v>
      </c>
      <c r="H246" s="224">
        <v>108</v>
      </c>
      <c r="I246" s="225"/>
      <c r="J246" s="226">
        <f>ROUND(I246*H246,2)</f>
        <v>0</v>
      </c>
      <c r="K246" s="227"/>
      <c r="L246" s="44"/>
      <c r="M246" s="228" t="s">
        <v>1</v>
      </c>
      <c r="N246" s="229" t="s">
        <v>41</v>
      </c>
      <c r="O246" s="91"/>
      <c r="P246" s="230">
        <f>O246*H246</f>
        <v>0</v>
      </c>
      <c r="Q246" s="230">
        <v>0.20469000000000001</v>
      </c>
      <c r="R246" s="230">
        <f>Q246*H246</f>
        <v>22.10652</v>
      </c>
      <c r="S246" s="230">
        <v>0</v>
      </c>
      <c r="T246" s="231">
        <f>S246*H246</f>
        <v>0</v>
      </c>
      <c r="U246" s="38"/>
      <c r="V246" s="38"/>
      <c r="W246" s="38"/>
      <c r="X246" s="38"/>
      <c r="Y246" s="38"/>
      <c r="Z246" s="38"/>
      <c r="AA246" s="38"/>
      <c r="AB246" s="38"/>
      <c r="AC246" s="38"/>
      <c r="AD246" s="38"/>
      <c r="AE246" s="38"/>
      <c r="AR246" s="232" t="s">
        <v>254</v>
      </c>
      <c r="AT246" s="232" t="s">
        <v>255</v>
      </c>
      <c r="AU246" s="232" t="s">
        <v>84</v>
      </c>
      <c r="AY246" s="17" t="s">
        <v>251</v>
      </c>
      <c r="BE246" s="233">
        <f>IF(N246="základní",J246,0)</f>
        <v>0</v>
      </c>
      <c r="BF246" s="233">
        <f>IF(N246="snížená",J246,0)</f>
        <v>0</v>
      </c>
      <c r="BG246" s="233">
        <f>IF(N246="zákl. přenesená",J246,0)</f>
        <v>0</v>
      </c>
      <c r="BH246" s="233">
        <f>IF(N246="sníž. přenesená",J246,0)</f>
        <v>0</v>
      </c>
      <c r="BI246" s="233">
        <f>IF(N246="nulová",J246,0)</f>
        <v>0</v>
      </c>
      <c r="BJ246" s="17" t="s">
        <v>84</v>
      </c>
      <c r="BK246" s="233">
        <f>ROUND(I246*H246,2)</f>
        <v>0</v>
      </c>
      <c r="BL246" s="17" t="s">
        <v>254</v>
      </c>
      <c r="BM246" s="232" t="s">
        <v>4974</v>
      </c>
    </row>
    <row r="247" s="2" customFormat="1">
      <c r="A247" s="38"/>
      <c r="B247" s="39"/>
      <c r="C247" s="40"/>
      <c r="D247" s="234" t="s">
        <v>260</v>
      </c>
      <c r="E247" s="40"/>
      <c r="F247" s="235" t="s">
        <v>4013</v>
      </c>
      <c r="G247" s="40"/>
      <c r="H247" s="40"/>
      <c r="I247" s="236"/>
      <c r="J247" s="40"/>
      <c r="K247" s="40"/>
      <c r="L247" s="44"/>
      <c r="M247" s="237"/>
      <c r="N247" s="238"/>
      <c r="O247" s="91"/>
      <c r="P247" s="91"/>
      <c r="Q247" s="91"/>
      <c r="R247" s="91"/>
      <c r="S247" s="91"/>
      <c r="T247" s="92"/>
      <c r="U247" s="38"/>
      <c r="V247" s="38"/>
      <c r="W247" s="38"/>
      <c r="X247" s="38"/>
      <c r="Y247" s="38"/>
      <c r="Z247" s="38"/>
      <c r="AA247" s="38"/>
      <c r="AB247" s="38"/>
      <c r="AC247" s="38"/>
      <c r="AD247" s="38"/>
      <c r="AE247" s="38"/>
      <c r="AT247" s="17" t="s">
        <v>260</v>
      </c>
      <c r="AU247" s="17" t="s">
        <v>84</v>
      </c>
    </row>
    <row r="248" s="2" customFormat="1">
      <c r="A248" s="38"/>
      <c r="B248" s="39"/>
      <c r="C248" s="40"/>
      <c r="D248" s="240" t="s">
        <v>274</v>
      </c>
      <c r="E248" s="40"/>
      <c r="F248" s="241" t="s">
        <v>4014</v>
      </c>
      <c r="G248" s="40"/>
      <c r="H248" s="40"/>
      <c r="I248" s="236"/>
      <c r="J248" s="40"/>
      <c r="K248" s="40"/>
      <c r="L248" s="44"/>
      <c r="M248" s="237"/>
      <c r="N248" s="238"/>
      <c r="O248" s="91"/>
      <c r="P248" s="91"/>
      <c r="Q248" s="91"/>
      <c r="R248" s="91"/>
      <c r="S248" s="91"/>
      <c r="T248" s="92"/>
      <c r="U248" s="38"/>
      <c r="V248" s="38"/>
      <c r="W248" s="38"/>
      <c r="X248" s="38"/>
      <c r="Y248" s="38"/>
      <c r="Z248" s="38"/>
      <c r="AA248" s="38"/>
      <c r="AB248" s="38"/>
      <c r="AC248" s="38"/>
      <c r="AD248" s="38"/>
      <c r="AE248" s="38"/>
      <c r="AT248" s="17" t="s">
        <v>274</v>
      </c>
      <c r="AU248" s="17" t="s">
        <v>84</v>
      </c>
    </row>
    <row r="249" s="12" customFormat="1">
      <c r="A249" s="12"/>
      <c r="B249" s="242"/>
      <c r="C249" s="243"/>
      <c r="D249" s="234" t="s">
        <v>276</v>
      </c>
      <c r="E249" s="244" t="s">
        <v>3995</v>
      </c>
      <c r="F249" s="245" t="s">
        <v>1850</v>
      </c>
      <c r="G249" s="243"/>
      <c r="H249" s="246">
        <v>108</v>
      </c>
      <c r="I249" s="247"/>
      <c r="J249" s="243"/>
      <c r="K249" s="243"/>
      <c r="L249" s="248"/>
      <c r="M249" s="249"/>
      <c r="N249" s="250"/>
      <c r="O249" s="250"/>
      <c r="P249" s="250"/>
      <c r="Q249" s="250"/>
      <c r="R249" s="250"/>
      <c r="S249" s="250"/>
      <c r="T249" s="251"/>
      <c r="U249" s="12"/>
      <c r="V249" s="12"/>
      <c r="W249" s="12"/>
      <c r="X249" s="12"/>
      <c r="Y249" s="12"/>
      <c r="Z249" s="12"/>
      <c r="AA249" s="12"/>
      <c r="AB249" s="12"/>
      <c r="AC249" s="12"/>
      <c r="AD249" s="12"/>
      <c r="AE249" s="12"/>
      <c r="AT249" s="252" t="s">
        <v>276</v>
      </c>
      <c r="AU249" s="252" t="s">
        <v>84</v>
      </c>
      <c r="AV249" s="12" t="s">
        <v>86</v>
      </c>
      <c r="AW249" s="12" t="s">
        <v>32</v>
      </c>
      <c r="AX249" s="12" t="s">
        <v>84</v>
      </c>
      <c r="AY249" s="252" t="s">
        <v>251</v>
      </c>
    </row>
    <row r="250" s="11" customFormat="1" ht="25.92" customHeight="1">
      <c r="A250" s="11"/>
      <c r="B250" s="206"/>
      <c r="C250" s="207"/>
      <c r="D250" s="208" t="s">
        <v>75</v>
      </c>
      <c r="E250" s="209" t="s">
        <v>269</v>
      </c>
      <c r="F250" s="209" t="s">
        <v>3217</v>
      </c>
      <c r="G250" s="207"/>
      <c r="H250" s="207"/>
      <c r="I250" s="210"/>
      <c r="J250" s="211">
        <f>BK250</f>
        <v>0</v>
      </c>
      <c r="K250" s="207"/>
      <c r="L250" s="212"/>
      <c r="M250" s="213"/>
      <c r="N250" s="214"/>
      <c r="O250" s="214"/>
      <c r="P250" s="215">
        <f>SUM(P251:P255)</f>
        <v>0</v>
      </c>
      <c r="Q250" s="214"/>
      <c r="R250" s="215">
        <f>SUM(R251:R255)</f>
        <v>0</v>
      </c>
      <c r="S250" s="214"/>
      <c r="T250" s="216">
        <f>SUM(T251:T255)</f>
        <v>0</v>
      </c>
      <c r="U250" s="11"/>
      <c r="V250" s="11"/>
      <c r="W250" s="11"/>
      <c r="X250" s="11"/>
      <c r="Y250" s="11"/>
      <c r="Z250" s="11"/>
      <c r="AA250" s="11"/>
      <c r="AB250" s="11"/>
      <c r="AC250" s="11"/>
      <c r="AD250" s="11"/>
      <c r="AE250" s="11"/>
      <c r="AR250" s="217" t="s">
        <v>84</v>
      </c>
      <c r="AT250" s="218" t="s">
        <v>75</v>
      </c>
      <c r="AU250" s="218" t="s">
        <v>76</v>
      </c>
      <c r="AY250" s="217" t="s">
        <v>251</v>
      </c>
      <c r="BK250" s="219">
        <f>SUM(BK251:BK255)</f>
        <v>0</v>
      </c>
    </row>
    <row r="251" s="2" customFormat="1" ht="21.75" customHeight="1">
      <c r="A251" s="38"/>
      <c r="B251" s="39"/>
      <c r="C251" s="220" t="s">
        <v>387</v>
      </c>
      <c r="D251" s="220" t="s">
        <v>255</v>
      </c>
      <c r="E251" s="221" t="s">
        <v>4050</v>
      </c>
      <c r="F251" s="222" t="s">
        <v>4051</v>
      </c>
      <c r="G251" s="223" t="s">
        <v>1133</v>
      </c>
      <c r="H251" s="224">
        <v>108</v>
      </c>
      <c r="I251" s="225"/>
      <c r="J251" s="226">
        <f>ROUND(I251*H251,2)</f>
        <v>0</v>
      </c>
      <c r="K251" s="227"/>
      <c r="L251" s="44"/>
      <c r="M251" s="228" t="s">
        <v>1</v>
      </c>
      <c r="N251" s="229" t="s">
        <v>41</v>
      </c>
      <c r="O251" s="91"/>
      <c r="P251" s="230">
        <f>O251*H251</f>
        <v>0</v>
      </c>
      <c r="Q251" s="230">
        <v>0</v>
      </c>
      <c r="R251" s="230">
        <f>Q251*H251</f>
        <v>0</v>
      </c>
      <c r="S251" s="230">
        <v>0</v>
      </c>
      <c r="T251" s="231">
        <f>S251*H251</f>
        <v>0</v>
      </c>
      <c r="U251" s="38"/>
      <c r="V251" s="38"/>
      <c r="W251" s="38"/>
      <c r="X251" s="38"/>
      <c r="Y251" s="38"/>
      <c r="Z251" s="38"/>
      <c r="AA251" s="38"/>
      <c r="AB251" s="38"/>
      <c r="AC251" s="38"/>
      <c r="AD251" s="38"/>
      <c r="AE251" s="38"/>
      <c r="AR251" s="232" t="s">
        <v>254</v>
      </c>
      <c r="AT251" s="232" t="s">
        <v>255</v>
      </c>
      <c r="AU251" s="232" t="s">
        <v>84</v>
      </c>
      <c r="AY251" s="17" t="s">
        <v>251</v>
      </c>
      <c r="BE251" s="233">
        <f>IF(N251="základní",J251,0)</f>
        <v>0</v>
      </c>
      <c r="BF251" s="233">
        <f>IF(N251="snížená",J251,0)</f>
        <v>0</v>
      </c>
      <c r="BG251" s="233">
        <f>IF(N251="zákl. přenesená",J251,0)</f>
        <v>0</v>
      </c>
      <c r="BH251" s="233">
        <f>IF(N251="sníž. přenesená",J251,0)</f>
        <v>0</v>
      </c>
      <c r="BI251" s="233">
        <f>IF(N251="nulová",J251,0)</f>
        <v>0</v>
      </c>
      <c r="BJ251" s="17" t="s">
        <v>84</v>
      </c>
      <c r="BK251" s="233">
        <f>ROUND(I251*H251,2)</f>
        <v>0</v>
      </c>
      <c r="BL251" s="17" t="s">
        <v>254</v>
      </c>
      <c r="BM251" s="232" t="s">
        <v>4975</v>
      </c>
    </row>
    <row r="252" s="2" customFormat="1">
      <c r="A252" s="38"/>
      <c r="B252" s="39"/>
      <c r="C252" s="40"/>
      <c r="D252" s="234" t="s">
        <v>260</v>
      </c>
      <c r="E252" s="40"/>
      <c r="F252" s="235" t="s">
        <v>4053</v>
      </c>
      <c r="G252" s="40"/>
      <c r="H252" s="40"/>
      <c r="I252" s="236"/>
      <c r="J252" s="40"/>
      <c r="K252" s="40"/>
      <c r="L252" s="44"/>
      <c r="M252" s="237"/>
      <c r="N252" s="238"/>
      <c r="O252" s="91"/>
      <c r="P252" s="91"/>
      <c r="Q252" s="91"/>
      <c r="R252" s="91"/>
      <c r="S252" s="91"/>
      <c r="T252" s="92"/>
      <c r="U252" s="38"/>
      <c r="V252" s="38"/>
      <c r="W252" s="38"/>
      <c r="X252" s="38"/>
      <c r="Y252" s="38"/>
      <c r="Z252" s="38"/>
      <c r="AA252" s="38"/>
      <c r="AB252" s="38"/>
      <c r="AC252" s="38"/>
      <c r="AD252" s="38"/>
      <c r="AE252" s="38"/>
      <c r="AT252" s="17" t="s">
        <v>260</v>
      </c>
      <c r="AU252" s="17" t="s">
        <v>84</v>
      </c>
    </row>
    <row r="253" s="2" customFormat="1">
      <c r="A253" s="38"/>
      <c r="B253" s="39"/>
      <c r="C253" s="40"/>
      <c r="D253" s="240" t="s">
        <v>274</v>
      </c>
      <c r="E253" s="40"/>
      <c r="F253" s="241" t="s">
        <v>4054</v>
      </c>
      <c r="G253" s="40"/>
      <c r="H253" s="40"/>
      <c r="I253" s="236"/>
      <c r="J253" s="40"/>
      <c r="K253" s="40"/>
      <c r="L253" s="44"/>
      <c r="M253" s="237"/>
      <c r="N253" s="238"/>
      <c r="O253" s="91"/>
      <c r="P253" s="91"/>
      <c r="Q253" s="91"/>
      <c r="R253" s="91"/>
      <c r="S253" s="91"/>
      <c r="T253" s="92"/>
      <c r="U253" s="38"/>
      <c r="V253" s="38"/>
      <c r="W253" s="38"/>
      <c r="X253" s="38"/>
      <c r="Y253" s="38"/>
      <c r="Z253" s="38"/>
      <c r="AA253" s="38"/>
      <c r="AB253" s="38"/>
      <c r="AC253" s="38"/>
      <c r="AD253" s="38"/>
      <c r="AE253" s="38"/>
      <c r="AT253" s="17" t="s">
        <v>274</v>
      </c>
      <c r="AU253" s="17" t="s">
        <v>84</v>
      </c>
    </row>
    <row r="254" s="13" customFormat="1">
      <c r="A254" s="13"/>
      <c r="B254" s="253"/>
      <c r="C254" s="254"/>
      <c r="D254" s="234" t="s">
        <v>276</v>
      </c>
      <c r="E254" s="255" t="s">
        <v>1</v>
      </c>
      <c r="F254" s="256" t="s">
        <v>4055</v>
      </c>
      <c r="G254" s="254"/>
      <c r="H254" s="255" t="s">
        <v>1</v>
      </c>
      <c r="I254" s="257"/>
      <c r="J254" s="254"/>
      <c r="K254" s="254"/>
      <c r="L254" s="258"/>
      <c r="M254" s="259"/>
      <c r="N254" s="260"/>
      <c r="O254" s="260"/>
      <c r="P254" s="260"/>
      <c r="Q254" s="260"/>
      <c r="R254" s="260"/>
      <c r="S254" s="260"/>
      <c r="T254" s="261"/>
      <c r="U254" s="13"/>
      <c r="V254" s="13"/>
      <c r="W254" s="13"/>
      <c r="X254" s="13"/>
      <c r="Y254" s="13"/>
      <c r="Z254" s="13"/>
      <c r="AA254" s="13"/>
      <c r="AB254" s="13"/>
      <c r="AC254" s="13"/>
      <c r="AD254" s="13"/>
      <c r="AE254" s="13"/>
      <c r="AT254" s="262" t="s">
        <v>276</v>
      </c>
      <c r="AU254" s="262" t="s">
        <v>84</v>
      </c>
      <c r="AV254" s="13" t="s">
        <v>84</v>
      </c>
      <c r="AW254" s="13" t="s">
        <v>32</v>
      </c>
      <c r="AX254" s="13" t="s">
        <v>76</v>
      </c>
      <c r="AY254" s="262" t="s">
        <v>251</v>
      </c>
    </row>
    <row r="255" s="12" customFormat="1">
      <c r="A255" s="12"/>
      <c r="B255" s="242"/>
      <c r="C255" s="243"/>
      <c r="D255" s="234" t="s">
        <v>276</v>
      </c>
      <c r="E255" s="244" t="s">
        <v>3720</v>
      </c>
      <c r="F255" s="245" t="s">
        <v>1850</v>
      </c>
      <c r="G255" s="243"/>
      <c r="H255" s="246">
        <v>108</v>
      </c>
      <c r="I255" s="247"/>
      <c r="J255" s="243"/>
      <c r="K255" s="243"/>
      <c r="L255" s="248"/>
      <c r="M255" s="249"/>
      <c r="N255" s="250"/>
      <c r="O255" s="250"/>
      <c r="P255" s="250"/>
      <c r="Q255" s="250"/>
      <c r="R255" s="250"/>
      <c r="S255" s="250"/>
      <c r="T255" s="251"/>
      <c r="U255" s="12"/>
      <c r="V255" s="12"/>
      <c r="W255" s="12"/>
      <c r="X255" s="12"/>
      <c r="Y255" s="12"/>
      <c r="Z255" s="12"/>
      <c r="AA255" s="12"/>
      <c r="AB255" s="12"/>
      <c r="AC255" s="12"/>
      <c r="AD255" s="12"/>
      <c r="AE255" s="12"/>
      <c r="AT255" s="252" t="s">
        <v>276</v>
      </c>
      <c r="AU255" s="252" t="s">
        <v>84</v>
      </c>
      <c r="AV255" s="12" t="s">
        <v>86</v>
      </c>
      <c r="AW255" s="12" t="s">
        <v>32</v>
      </c>
      <c r="AX255" s="12" t="s">
        <v>84</v>
      </c>
      <c r="AY255" s="252" t="s">
        <v>251</v>
      </c>
    </row>
    <row r="256" s="11" customFormat="1" ht="25.92" customHeight="1">
      <c r="A256" s="11"/>
      <c r="B256" s="206"/>
      <c r="C256" s="207"/>
      <c r="D256" s="208" t="s">
        <v>75</v>
      </c>
      <c r="E256" s="209" t="s">
        <v>254</v>
      </c>
      <c r="F256" s="209" t="s">
        <v>2267</v>
      </c>
      <c r="G256" s="207"/>
      <c r="H256" s="207"/>
      <c r="I256" s="210"/>
      <c r="J256" s="211">
        <f>BK256</f>
        <v>0</v>
      </c>
      <c r="K256" s="207"/>
      <c r="L256" s="212"/>
      <c r="M256" s="213"/>
      <c r="N256" s="214"/>
      <c r="O256" s="214"/>
      <c r="P256" s="215">
        <f>SUM(P257:P269)</f>
        <v>0</v>
      </c>
      <c r="Q256" s="214"/>
      <c r="R256" s="215">
        <f>SUM(R257:R269)</f>
        <v>31.360500000000002</v>
      </c>
      <c r="S256" s="214"/>
      <c r="T256" s="216">
        <f>SUM(T257:T269)</f>
        <v>0</v>
      </c>
      <c r="U256" s="11"/>
      <c r="V256" s="11"/>
      <c r="W256" s="11"/>
      <c r="X256" s="11"/>
      <c r="Y256" s="11"/>
      <c r="Z256" s="11"/>
      <c r="AA256" s="11"/>
      <c r="AB256" s="11"/>
      <c r="AC256" s="11"/>
      <c r="AD256" s="11"/>
      <c r="AE256" s="11"/>
      <c r="AR256" s="217" t="s">
        <v>84</v>
      </c>
      <c r="AT256" s="218" t="s">
        <v>75</v>
      </c>
      <c r="AU256" s="218" t="s">
        <v>76</v>
      </c>
      <c r="AY256" s="217" t="s">
        <v>251</v>
      </c>
      <c r="BK256" s="219">
        <f>SUM(BK257:BK269)</f>
        <v>0</v>
      </c>
    </row>
    <row r="257" s="2" customFormat="1" ht="33" customHeight="1">
      <c r="A257" s="38"/>
      <c r="B257" s="39"/>
      <c r="C257" s="220" t="s">
        <v>392</v>
      </c>
      <c r="D257" s="220" t="s">
        <v>255</v>
      </c>
      <c r="E257" s="221" t="s">
        <v>2268</v>
      </c>
      <c r="F257" s="222" t="s">
        <v>2269</v>
      </c>
      <c r="G257" s="223" t="s">
        <v>3853</v>
      </c>
      <c r="H257" s="224">
        <v>0.67500000000000004</v>
      </c>
      <c r="I257" s="225"/>
      <c r="J257" s="226">
        <f>ROUND(I257*H257,2)</f>
        <v>0</v>
      </c>
      <c r="K257" s="227"/>
      <c r="L257" s="44"/>
      <c r="M257" s="228" t="s">
        <v>1</v>
      </c>
      <c r="N257" s="229" t="s">
        <v>41</v>
      </c>
      <c r="O257" s="91"/>
      <c r="P257" s="230">
        <f>O257*H257</f>
        <v>0</v>
      </c>
      <c r="Q257" s="230">
        <v>0</v>
      </c>
      <c r="R257" s="230">
        <f>Q257*H257</f>
        <v>0</v>
      </c>
      <c r="S257" s="230">
        <v>0</v>
      </c>
      <c r="T257" s="231">
        <f>S257*H257</f>
        <v>0</v>
      </c>
      <c r="U257" s="38"/>
      <c r="V257" s="38"/>
      <c r="W257" s="38"/>
      <c r="X257" s="38"/>
      <c r="Y257" s="38"/>
      <c r="Z257" s="38"/>
      <c r="AA257" s="38"/>
      <c r="AB257" s="38"/>
      <c r="AC257" s="38"/>
      <c r="AD257" s="38"/>
      <c r="AE257" s="38"/>
      <c r="AR257" s="232" t="s">
        <v>254</v>
      </c>
      <c r="AT257" s="232" t="s">
        <v>255</v>
      </c>
      <c r="AU257" s="232" t="s">
        <v>84</v>
      </c>
      <c r="AY257" s="17" t="s">
        <v>251</v>
      </c>
      <c r="BE257" s="233">
        <f>IF(N257="základní",J257,0)</f>
        <v>0</v>
      </c>
      <c r="BF257" s="233">
        <f>IF(N257="snížená",J257,0)</f>
        <v>0</v>
      </c>
      <c r="BG257" s="233">
        <f>IF(N257="zákl. přenesená",J257,0)</f>
        <v>0</v>
      </c>
      <c r="BH257" s="233">
        <f>IF(N257="sníž. přenesená",J257,0)</f>
        <v>0</v>
      </c>
      <c r="BI257" s="233">
        <f>IF(N257="nulová",J257,0)</f>
        <v>0</v>
      </c>
      <c r="BJ257" s="17" t="s">
        <v>84</v>
      </c>
      <c r="BK257" s="233">
        <f>ROUND(I257*H257,2)</f>
        <v>0</v>
      </c>
      <c r="BL257" s="17" t="s">
        <v>254</v>
      </c>
      <c r="BM257" s="232" t="s">
        <v>4976</v>
      </c>
    </row>
    <row r="258" s="2" customFormat="1">
      <c r="A258" s="38"/>
      <c r="B258" s="39"/>
      <c r="C258" s="40"/>
      <c r="D258" s="234" t="s">
        <v>260</v>
      </c>
      <c r="E258" s="40"/>
      <c r="F258" s="235" t="s">
        <v>2271</v>
      </c>
      <c r="G258" s="40"/>
      <c r="H258" s="40"/>
      <c r="I258" s="236"/>
      <c r="J258" s="40"/>
      <c r="K258" s="40"/>
      <c r="L258" s="44"/>
      <c r="M258" s="237"/>
      <c r="N258" s="238"/>
      <c r="O258" s="91"/>
      <c r="P258" s="91"/>
      <c r="Q258" s="91"/>
      <c r="R258" s="91"/>
      <c r="S258" s="91"/>
      <c r="T258" s="92"/>
      <c r="U258" s="38"/>
      <c r="V258" s="38"/>
      <c r="W258" s="38"/>
      <c r="X258" s="38"/>
      <c r="Y258" s="38"/>
      <c r="Z258" s="38"/>
      <c r="AA258" s="38"/>
      <c r="AB258" s="38"/>
      <c r="AC258" s="38"/>
      <c r="AD258" s="38"/>
      <c r="AE258" s="38"/>
      <c r="AT258" s="17" t="s">
        <v>260</v>
      </c>
      <c r="AU258" s="17" t="s">
        <v>84</v>
      </c>
    </row>
    <row r="259" s="2" customFormat="1">
      <c r="A259" s="38"/>
      <c r="B259" s="39"/>
      <c r="C259" s="40"/>
      <c r="D259" s="240" t="s">
        <v>274</v>
      </c>
      <c r="E259" s="40"/>
      <c r="F259" s="241" t="s">
        <v>4671</v>
      </c>
      <c r="G259" s="40"/>
      <c r="H259" s="40"/>
      <c r="I259" s="236"/>
      <c r="J259" s="40"/>
      <c r="K259" s="40"/>
      <c r="L259" s="44"/>
      <c r="M259" s="237"/>
      <c r="N259" s="238"/>
      <c r="O259" s="91"/>
      <c r="P259" s="91"/>
      <c r="Q259" s="91"/>
      <c r="R259" s="91"/>
      <c r="S259" s="91"/>
      <c r="T259" s="92"/>
      <c r="U259" s="38"/>
      <c r="V259" s="38"/>
      <c r="W259" s="38"/>
      <c r="X259" s="38"/>
      <c r="Y259" s="38"/>
      <c r="Z259" s="38"/>
      <c r="AA259" s="38"/>
      <c r="AB259" s="38"/>
      <c r="AC259" s="38"/>
      <c r="AD259" s="38"/>
      <c r="AE259" s="38"/>
      <c r="AT259" s="17" t="s">
        <v>274</v>
      </c>
      <c r="AU259" s="17" t="s">
        <v>84</v>
      </c>
    </row>
    <row r="260" s="13" customFormat="1">
      <c r="A260" s="13"/>
      <c r="B260" s="253"/>
      <c r="C260" s="254"/>
      <c r="D260" s="234" t="s">
        <v>276</v>
      </c>
      <c r="E260" s="255" t="s">
        <v>1</v>
      </c>
      <c r="F260" s="256" t="s">
        <v>4672</v>
      </c>
      <c r="G260" s="254"/>
      <c r="H260" s="255" t="s">
        <v>1</v>
      </c>
      <c r="I260" s="257"/>
      <c r="J260" s="254"/>
      <c r="K260" s="254"/>
      <c r="L260" s="258"/>
      <c r="M260" s="259"/>
      <c r="N260" s="260"/>
      <c r="O260" s="260"/>
      <c r="P260" s="260"/>
      <c r="Q260" s="260"/>
      <c r="R260" s="260"/>
      <c r="S260" s="260"/>
      <c r="T260" s="261"/>
      <c r="U260" s="13"/>
      <c r="V260" s="13"/>
      <c r="W260" s="13"/>
      <c r="X260" s="13"/>
      <c r="Y260" s="13"/>
      <c r="Z260" s="13"/>
      <c r="AA260" s="13"/>
      <c r="AB260" s="13"/>
      <c r="AC260" s="13"/>
      <c r="AD260" s="13"/>
      <c r="AE260" s="13"/>
      <c r="AT260" s="262" t="s">
        <v>276</v>
      </c>
      <c r="AU260" s="262" t="s">
        <v>84</v>
      </c>
      <c r="AV260" s="13" t="s">
        <v>84</v>
      </c>
      <c r="AW260" s="13" t="s">
        <v>32</v>
      </c>
      <c r="AX260" s="13" t="s">
        <v>76</v>
      </c>
      <c r="AY260" s="262" t="s">
        <v>251</v>
      </c>
    </row>
    <row r="261" s="12" customFormat="1">
      <c r="A261" s="12"/>
      <c r="B261" s="242"/>
      <c r="C261" s="243"/>
      <c r="D261" s="234" t="s">
        <v>276</v>
      </c>
      <c r="E261" s="244" t="s">
        <v>4015</v>
      </c>
      <c r="F261" s="245" t="s">
        <v>4977</v>
      </c>
      <c r="G261" s="243"/>
      <c r="H261" s="246">
        <v>0.67500000000000004</v>
      </c>
      <c r="I261" s="247"/>
      <c r="J261" s="243"/>
      <c r="K261" s="243"/>
      <c r="L261" s="248"/>
      <c r="M261" s="249"/>
      <c r="N261" s="250"/>
      <c r="O261" s="250"/>
      <c r="P261" s="250"/>
      <c r="Q261" s="250"/>
      <c r="R261" s="250"/>
      <c r="S261" s="250"/>
      <c r="T261" s="251"/>
      <c r="U261" s="12"/>
      <c r="V261" s="12"/>
      <c r="W261" s="12"/>
      <c r="X261" s="12"/>
      <c r="Y261" s="12"/>
      <c r="Z261" s="12"/>
      <c r="AA261" s="12"/>
      <c r="AB261" s="12"/>
      <c r="AC261" s="12"/>
      <c r="AD261" s="12"/>
      <c r="AE261" s="12"/>
      <c r="AT261" s="252" t="s">
        <v>276</v>
      </c>
      <c r="AU261" s="252" t="s">
        <v>84</v>
      </c>
      <c r="AV261" s="12" t="s">
        <v>86</v>
      </c>
      <c r="AW261" s="12" t="s">
        <v>32</v>
      </c>
      <c r="AX261" s="12" t="s">
        <v>84</v>
      </c>
      <c r="AY261" s="252" t="s">
        <v>251</v>
      </c>
    </row>
    <row r="262" s="2" customFormat="1" ht="24.15" customHeight="1">
      <c r="A262" s="38"/>
      <c r="B262" s="39"/>
      <c r="C262" s="220" t="s">
        <v>397</v>
      </c>
      <c r="D262" s="220" t="s">
        <v>255</v>
      </c>
      <c r="E262" s="221" t="s">
        <v>4134</v>
      </c>
      <c r="F262" s="222" t="s">
        <v>4135</v>
      </c>
      <c r="G262" s="223" t="s">
        <v>3900</v>
      </c>
      <c r="H262" s="224">
        <v>136.34999999999999</v>
      </c>
      <c r="I262" s="225"/>
      <c r="J262" s="226">
        <f>ROUND(I262*H262,2)</f>
        <v>0</v>
      </c>
      <c r="K262" s="227"/>
      <c r="L262" s="44"/>
      <c r="M262" s="228" t="s">
        <v>1</v>
      </c>
      <c r="N262" s="229" t="s">
        <v>41</v>
      </c>
      <c r="O262" s="91"/>
      <c r="P262" s="230">
        <f>O262*H262</f>
        <v>0</v>
      </c>
      <c r="Q262" s="230">
        <v>0.23000000000000001</v>
      </c>
      <c r="R262" s="230">
        <f>Q262*H262</f>
        <v>31.360500000000002</v>
      </c>
      <c r="S262" s="230">
        <v>0</v>
      </c>
      <c r="T262" s="231">
        <f>S262*H262</f>
        <v>0</v>
      </c>
      <c r="U262" s="38"/>
      <c r="V262" s="38"/>
      <c r="W262" s="38"/>
      <c r="X262" s="38"/>
      <c r="Y262" s="38"/>
      <c r="Z262" s="38"/>
      <c r="AA262" s="38"/>
      <c r="AB262" s="38"/>
      <c r="AC262" s="38"/>
      <c r="AD262" s="38"/>
      <c r="AE262" s="38"/>
      <c r="AR262" s="232" t="s">
        <v>254</v>
      </c>
      <c r="AT262" s="232" t="s">
        <v>255</v>
      </c>
      <c r="AU262" s="232" t="s">
        <v>84</v>
      </c>
      <c r="AY262" s="17" t="s">
        <v>251</v>
      </c>
      <c r="BE262" s="233">
        <f>IF(N262="základní",J262,0)</f>
        <v>0</v>
      </c>
      <c r="BF262" s="233">
        <f>IF(N262="snížená",J262,0)</f>
        <v>0</v>
      </c>
      <c r="BG262" s="233">
        <f>IF(N262="zákl. přenesená",J262,0)</f>
        <v>0</v>
      </c>
      <c r="BH262" s="233">
        <f>IF(N262="sníž. přenesená",J262,0)</f>
        <v>0</v>
      </c>
      <c r="BI262" s="233">
        <f>IF(N262="nulová",J262,0)</f>
        <v>0</v>
      </c>
      <c r="BJ262" s="17" t="s">
        <v>84</v>
      </c>
      <c r="BK262" s="233">
        <f>ROUND(I262*H262,2)</f>
        <v>0</v>
      </c>
      <c r="BL262" s="17" t="s">
        <v>254</v>
      </c>
      <c r="BM262" s="232" t="s">
        <v>4978</v>
      </c>
    </row>
    <row r="263" s="2" customFormat="1">
      <c r="A263" s="38"/>
      <c r="B263" s="39"/>
      <c r="C263" s="40"/>
      <c r="D263" s="234" t="s">
        <v>260</v>
      </c>
      <c r="E263" s="40"/>
      <c r="F263" s="235" t="s">
        <v>4137</v>
      </c>
      <c r="G263" s="40"/>
      <c r="H263" s="40"/>
      <c r="I263" s="236"/>
      <c r="J263" s="40"/>
      <c r="K263" s="40"/>
      <c r="L263" s="44"/>
      <c r="M263" s="237"/>
      <c r="N263" s="238"/>
      <c r="O263" s="91"/>
      <c r="P263" s="91"/>
      <c r="Q263" s="91"/>
      <c r="R263" s="91"/>
      <c r="S263" s="91"/>
      <c r="T263" s="92"/>
      <c r="U263" s="38"/>
      <c r="V263" s="38"/>
      <c r="W263" s="38"/>
      <c r="X263" s="38"/>
      <c r="Y263" s="38"/>
      <c r="Z263" s="38"/>
      <c r="AA263" s="38"/>
      <c r="AB263" s="38"/>
      <c r="AC263" s="38"/>
      <c r="AD263" s="38"/>
      <c r="AE263" s="38"/>
      <c r="AT263" s="17" t="s">
        <v>260</v>
      </c>
      <c r="AU263" s="17" t="s">
        <v>84</v>
      </c>
    </row>
    <row r="264" s="2" customFormat="1">
      <c r="A264" s="38"/>
      <c r="B264" s="39"/>
      <c r="C264" s="40"/>
      <c r="D264" s="240" t="s">
        <v>274</v>
      </c>
      <c r="E264" s="40"/>
      <c r="F264" s="241" t="s">
        <v>4138</v>
      </c>
      <c r="G264" s="40"/>
      <c r="H264" s="40"/>
      <c r="I264" s="236"/>
      <c r="J264" s="40"/>
      <c r="K264" s="40"/>
      <c r="L264" s="44"/>
      <c r="M264" s="237"/>
      <c r="N264" s="238"/>
      <c r="O264" s="91"/>
      <c r="P264" s="91"/>
      <c r="Q264" s="91"/>
      <c r="R264" s="91"/>
      <c r="S264" s="91"/>
      <c r="T264" s="92"/>
      <c r="U264" s="38"/>
      <c r="V264" s="38"/>
      <c r="W264" s="38"/>
      <c r="X264" s="38"/>
      <c r="Y264" s="38"/>
      <c r="Z264" s="38"/>
      <c r="AA264" s="38"/>
      <c r="AB264" s="38"/>
      <c r="AC264" s="38"/>
      <c r="AD264" s="38"/>
      <c r="AE264" s="38"/>
      <c r="AT264" s="17" t="s">
        <v>274</v>
      </c>
      <c r="AU264" s="17" t="s">
        <v>84</v>
      </c>
    </row>
    <row r="265" s="13" customFormat="1">
      <c r="A265" s="13"/>
      <c r="B265" s="253"/>
      <c r="C265" s="254"/>
      <c r="D265" s="234" t="s">
        <v>276</v>
      </c>
      <c r="E265" s="255" t="s">
        <v>1</v>
      </c>
      <c r="F265" s="256" t="s">
        <v>3904</v>
      </c>
      <c r="G265" s="254"/>
      <c r="H265" s="255" t="s">
        <v>1</v>
      </c>
      <c r="I265" s="257"/>
      <c r="J265" s="254"/>
      <c r="K265" s="254"/>
      <c r="L265" s="258"/>
      <c r="M265" s="259"/>
      <c r="N265" s="260"/>
      <c r="O265" s="260"/>
      <c r="P265" s="260"/>
      <c r="Q265" s="260"/>
      <c r="R265" s="260"/>
      <c r="S265" s="260"/>
      <c r="T265" s="261"/>
      <c r="U265" s="13"/>
      <c r="V265" s="13"/>
      <c r="W265" s="13"/>
      <c r="X265" s="13"/>
      <c r="Y265" s="13"/>
      <c r="Z265" s="13"/>
      <c r="AA265" s="13"/>
      <c r="AB265" s="13"/>
      <c r="AC265" s="13"/>
      <c r="AD265" s="13"/>
      <c r="AE265" s="13"/>
      <c r="AT265" s="262" t="s">
        <v>276</v>
      </c>
      <c r="AU265" s="262" t="s">
        <v>84</v>
      </c>
      <c r="AV265" s="13" t="s">
        <v>84</v>
      </c>
      <c r="AW265" s="13" t="s">
        <v>32</v>
      </c>
      <c r="AX265" s="13" t="s">
        <v>76</v>
      </c>
      <c r="AY265" s="262" t="s">
        <v>251</v>
      </c>
    </row>
    <row r="266" s="12" customFormat="1">
      <c r="A266" s="12"/>
      <c r="B266" s="242"/>
      <c r="C266" s="243"/>
      <c r="D266" s="234" t="s">
        <v>276</v>
      </c>
      <c r="E266" s="244" t="s">
        <v>4510</v>
      </c>
      <c r="F266" s="245" t="s">
        <v>4979</v>
      </c>
      <c r="G266" s="243"/>
      <c r="H266" s="246">
        <v>129.59999999999999</v>
      </c>
      <c r="I266" s="247"/>
      <c r="J266" s="243"/>
      <c r="K266" s="243"/>
      <c r="L266" s="248"/>
      <c r="M266" s="249"/>
      <c r="N266" s="250"/>
      <c r="O266" s="250"/>
      <c r="P266" s="250"/>
      <c r="Q266" s="250"/>
      <c r="R266" s="250"/>
      <c r="S266" s="250"/>
      <c r="T266" s="251"/>
      <c r="U266" s="12"/>
      <c r="V266" s="12"/>
      <c r="W266" s="12"/>
      <c r="X266" s="12"/>
      <c r="Y266" s="12"/>
      <c r="Z266" s="12"/>
      <c r="AA266" s="12"/>
      <c r="AB266" s="12"/>
      <c r="AC266" s="12"/>
      <c r="AD266" s="12"/>
      <c r="AE266" s="12"/>
      <c r="AT266" s="252" t="s">
        <v>276</v>
      </c>
      <c r="AU266" s="252" t="s">
        <v>84</v>
      </c>
      <c r="AV266" s="12" t="s">
        <v>86</v>
      </c>
      <c r="AW266" s="12" t="s">
        <v>32</v>
      </c>
      <c r="AX266" s="12" t="s">
        <v>76</v>
      </c>
      <c r="AY266" s="252" t="s">
        <v>251</v>
      </c>
    </row>
    <row r="267" s="13" customFormat="1">
      <c r="A267" s="13"/>
      <c r="B267" s="253"/>
      <c r="C267" s="254"/>
      <c r="D267" s="234" t="s">
        <v>276</v>
      </c>
      <c r="E267" s="255" t="s">
        <v>1</v>
      </c>
      <c r="F267" s="256" t="s">
        <v>4141</v>
      </c>
      <c r="G267" s="254"/>
      <c r="H267" s="255" t="s">
        <v>1</v>
      </c>
      <c r="I267" s="257"/>
      <c r="J267" s="254"/>
      <c r="K267" s="254"/>
      <c r="L267" s="258"/>
      <c r="M267" s="259"/>
      <c r="N267" s="260"/>
      <c r="O267" s="260"/>
      <c r="P267" s="260"/>
      <c r="Q267" s="260"/>
      <c r="R267" s="260"/>
      <c r="S267" s="260"/>
      <c r="T267" s="261"/>
      <c r="U267" s="13"/>
      <c r="V267" s="13"/>
      <c r="W267" s="13"/>
      <c r="X267" s="13"/>
      <c r="Y267" s="13"/>
      <c r="Z267" s="13"/>
      <c r="AA267" s="13"/>
      <c r="AB267" s="13"/>
      <c r="AC267" s="13"/>
      <c r="AD267" s="13"/>
      <c r="AE267" s="13"/>
      <c r="AT267" s="262" t="s">
        <v>276</v>
      </c>
      <c r="AU267" s="262" t="s">
        <v>84</v>
      </c>
      <c r="AV267" s="13" t="s">
        <v>84</v>
      </c>
      <c r="AW267" s="13" t="s">
        <v>32</v>
      </c>
      <c r="AX267" s="13" t="s">
        <v>76</v>
      </c>
      <c r="AY267" s="262" t="s">
        <v>251</v>
      </c>
    </row>
    <row r="268" s="12" customFormat="1">
      <c r="A268" s="12"/>
      <c r="B268" s="242"/>
      <c r="C268" s="243"/>
      <c r="D268" s="234" t="s">
        <v>276</v>
      </c>
      <c r="E268" s="244" t="s">
        <v>4423</v>
      </c>
      <c r="F268" s="245" t="s">
        <v>4980</v>
      </c>
      <c r="G268" s="243"/>
      <c r="H268" s="246">
        <v>6.75</v>
      </c>
      <c r="I268" s="247"/>
      <c r="J268" s="243"/>
      <c r="K268" s="243"/>
      <c r="L268" s="248"/>
      <c r="M268" s="249"/>
      <c r="N268" s="250"/>
      <c r="O268" s="250"/>
      <c r="P268" s="250"/>
      <c r="Q268" s="250"/>
      <c r="R268" s="250"/>
      <c r="S268" s="250"/>
      <c r="T268" s="251"/>
      <c r="U268" s="12"/>
      <c r="V268" s="12"/>
      <c r="W268" s="12"/>
      <c r="X268" s="12"/>
      <c r="Y268" s="12"/>
      <c r="Z268" s="12"/>
      <c r="AA268" s="12"/>
      <c r="AB268" s="12"/>
      <c r="AC268" s="12"/>
      <c r="AD268" s="12"/>
      <c r="AE268" s="12"/>
      <c r="AT268" s="252" t="s">
        <v>276</v>
      </c>
      <c r="AU268" s="252" t="s">
        <v>84</v>
      </c>
      <c r="AV268" s="12" t="s">
        <v>86</v>
      </c>
      <c r="AW268" s="12" t="s">
        <v>32</v>
      </c>
      <c r="AX268" s="12" t="s">
        <v>76</v>
      </c>
      <c r="AY268" s="252" t="s">
        <v>251</v>
      </c>
    </row>
    <row r="269" s="12" customFormat="1">
      <c r="A269" s="12"/>
      <c r="B269" s="242"/>
      <c r="C269" s="243"/>
      <c r="D269" s="234" t="s">
        <v>276</v>
      </c>
      <c r="E269" s="244" t="s">
        <v>4514</v>
      </c>
      <c r="F269" s="245" t="s">
        <v>4515</v>
      </c>
      <c r="G269" s="243"/>
      <c r="H269" s="246">
        <v>136.34999999999999</v>
      </c>
      <c r="I269" s="247"/>
      <c r="J269" s="243"/>
      <c r="K269" s="243"/>
      <c r="L269" s="248"/>
      <c r="M269" s="249"/>
      <c r="N269" s="250"/>
      <c r="O269" s="250"/>
      <c r="P269" s="250"/>
      <c r="Q269" s="250"/>
      <c r="R269" s="250"/>
      <c r="S269" s="250"/>
      <c r="T269" s="251"/>
      <c r="U269" s="12"/>
      <c r="V269" s="12"/>
      <c r="W269" s="12"/>
      <c r="X269" s="12"/>
      <c r="Y269" s="12"/>
      <c r="Z269" s="12"/>
      <c r="AA269" s="12"/>
      <c r="AB269" s="12"/>
      <c r="AC269" s="12"/>
      <c r="AD269" s="12"/>
      <c r="AE269" s="12"/>
      <c r="AT269" s="252" t="s">
        <v>276</v>
      </c>
      <c r="AU269" s="252" t="s">
        <v>84</v>
      </c>
      <c r="AV269" s="12" t="s">
        <v>86</v>
      </c>
      <c r="AW269" s="12" t="s">
        <v>32</v>
      </c>
      <c r="AX269" s="12" t="s">
        <v>84</v>
      </c>
      <c r="AY269" s="252" t="s">
        <v>251</v>
      </c>
    </row>
    <row r="270" s="11" customFormat="1" ht="25.92" customHeight="1">
      <c r="A270" s="11"/>
      <c r="B270" s="206"/>
      <c r="C270" s="207"/>
      <c r="D270" s="208" t="s">
        <v>75</v>
      </c>
      <c r="E270" s="209" t="s">
        <v>282</v>
      </c>
      <c r="F270" s="209" t="s">
        <v>1501</v>
      </c>
      <c r="G270" s="207"/>
      <c r="H270" s="207"/>
      <c r="I270" s="210"/>
      <c r="J270" s="211">
        <f>BK270</f>
        <v>0</v>
      </c>
      <c r="K270" s="207"/>
      <c r="L270" s="212"/>
      <c r="M270" s="213"/>
      <c r="N270" s="214"/>
      <c r="O270" s="214"/>
      <c r="P270" s="215">
        <f>SUM(P271:P301)</f>
        <v>0</v>
      </c>
      <c r="Q270" s="214"/>
      <c r="R270" s="215">
        <f>SUM(R271:R301)</f>
        <v>0.10818</v>
      </c>
      <c r="S270" s="214"/>
      <c r="T270" s="216">
        <f>SUM(T271:T301)</f>
        <v>0</v>
      </c>
      <c r="U270" s="11"/>
      <c r="V270" s="11"/>
      <c r="W270" s="11"/>
      <c r="X270" s="11"/>
      <c r="Y270" s="11"/>
      <c r="Z270" s="11"/>
      <c r="AA270" s="11"/>
      <c r="AB270" s="11"/>
      <c r="AC270" s="11"/>
      <c r="AD270" s="11"/>
      <c r="AE270" s="11"/>
      <c r="AR270" s="217" t="s">
        <v>84</v>
      </c>
      <c r="AT270" s="218" t="s">
        <v>75</v>
      </c>
      <c r="AU270" s="218" t="s">
        <v>76</v>
      </c>
      <c r="AY270" s="217" t="s">
        <v>251</v>
      </c>
      <c r="BK270" s="219">
        <f>SUM(BK271:BK301)</f>
        <v>0</v>
      </c>
    </row>
    <row r="271" s="2" customFormat="1" ht="24.15" customHeight="1">
      <c r="A271" s="38"/>
      <c r="B271" s="39"/>
      <c r="C271" s="220" t="s">
        <v>952</v>
      </c>
      <c r="D271" s="220" t="s">
        <v>255</v>
      </c>
      <c r="E271" s="221" t="s">
        <v>4682</v>
      </c>
      <c r="F271" s="222" t="s">
        <v>4683</v>
      </c>
      <c r="G271" s="223" t="s">
        <v>3900</v>
      </c>
      <c r="H271" s="224">
        <v>7.2000000000000002</v>
      </c>
      <c r="I271" s="225"/>
      <c r="J271" s="226">
        <f>ROUND(I271*H271,2)</f>
        <v>0</v>
      </c>
      <c r="K271" s="227"/>
      <c r="L271" s="44"/>
      <c r="M271" s="228" t="s">
        <v>1</v>
      </c>
      <c r="N271" s="229" t="s">
        <v>41</v>
      </c>
      <c r="O271" s="91"/>
      <c r="P271" s="230">
        <f>O271*H271</f>
        <v>0</v>
      </c>
      <c r="Q271" s="230">
        <v>0</v>
      </c>
      <c r="R271" s="230">
        <f>Q271*H271</f>
        <v>0</v>
      </c>
      <c r="S271" s="230">
        <v>0</v>
      </c>
      <c r="T271" s="231">
        <f>S271*H271</f>
        <v>0</v>
      </c>
      <c r="U271" s="38"/>
      <c r="V271" s="38"/>
      <c r="W271" s="38"/>
      <c r="X271" s="38"/>
      <c r="Y271" s="38"/>
      <c r="Z271" s="38"/>
      <c r="AA271" s="38"/>
      <c r="AB271" s="38"/>
      <c r="AC271" s="38"/>
      <c r="AD271" s="38"/>
      <c r="AE271" s="38"/>
      <c r="AR271" s="232" t="s">
        <v>254</v>
      </c>
      <c r="AT271" s="232" t="s">
        <v>255</v>
      </c>
      <c r="AU271" s="232" t="s">
        <v>84</v>
      </c>
      <c r="AY271" s="17" t="s">
        <v>251</v>
      </c>
      <c r="BE271" s="233">
        <f>IF(N271="základní",J271,0)</f>
        <v>0</v>
      </c>
      <c r="BF271" s="233">
        <f>IF(N271="snížená",J271,0)</f>
        <v>0</v>
      </c>
      <c r="BG271" s="233">
        <f>IF(N271="zákl. přenesená",J271,0)</f>
        <v>0</v>
      </c>
      <c r="BH271" s="233">
        <f>IF(N271="sníž. přenesená",J271,0)</f>
        <v>0</v>
      </c>
      <c r="BI271" s="233">
        <f>IF(N271="nulová",J271,0)</f>
        <v>0</v>
      </c>
      <c r="BJ271" s="17" t="s">
        <v>84</v>
      </c>
      <c r="BK271" s="233">
        <f>ROUND(I271*H271,2)</f>
        <v>0</v>
      </c>
      <c r="BL271" s="17" t="s">
        <v>254</v>
      </c>
      <c r="BM271" s="232" t="s">
        <v>4981</v>
      </c>
    </row>
    <row r="272" s="2" customFormat="1">
      <c r="A272" s="38"/>
      <c r="B272" s="39"/>
      <c r="C272" s="40"/>
      <c r="D272" s="234" t="s">
        <v>260</v>
      </c>
      <c r="E272" s="40"/>
      <c r="F272" s="235" t="s">
        <v>4685</v>
      </c>
      <c r="G272" s="40"/>
      <c r="H272" s="40"/>
      <c r="I272" s="236"/>
      <c r="J272" s="40"/>
      <c r="K272" s="40"/>
      <c r="L272" s="44"/>
      <c r="M272" s="237"/>
      <c r="N272" s="238"/>
      <c r="O272" s="91"/>
      <c r="P272" s="91"/>
      <c r="Q272" s="91"/>
      <c r="R272" s="91"/>
      <c r="S272" s="91"/>
      <c r="T272" s="92"/>
      <c r="U272" s="38"/>
      <c r="V272" s="38"/>
      <c r="W272" s="38"/>
      <c r="X272" s="38"/>
      <c r="Y272" s="38"/>
      <c r="Z272" s="38"/>
      <c r="AA272" s="38"/>
      <c r="AB272" s="38"/>
      <c r="AC272" s="38"/>
      <c r="AD272" s="38"/>
      <c r="AE272" s="38"/>
      <c r="AT272" s="17" t="s">
        <v>260</v>
      </c>
      <c r="AU272" s="17" t="s">
        <v>84</v>
      </c>
    </row>
    <row r="273" s="2" customFormat="1">
      <c r="A273" s="38"/>
      <c r="B273" s="39"/>
      <c r="C273" s="40"/>
      <c r="D273" s="240" t="s">
        <v>274</v>
      </c>
      <c r="E273" s="40"/>
      <c r="F273" s="241" t="s">
        <v>4686</v>
      </c>
      <c r="G273" s="40"/>
      <c r="H273" s="40"/>
      <c r="I273" s="236"/>
      <c r="J273" s="40"/>
      <c r="K273" s="40"/>
      <c r="L273" s="44"/>
      <c r="M273" s="237"/>
      <c r="N273" s="238"/>
      <c r="O273" s="91"/>
      <c r="P273" s="91"/>
      <c r="Q273" s="91"/>
      <c r="R273" s="91"/>
      <c r="S273" s="91"/>
      <c r="T273" s="92"/>
      <c r="U273" s="38"/>
      <c r="V273" s="38"/>
      <c r="W273" s="38"/>
      <c r="X273" s="38"/>
      <c r="Y273" s="38"/>
      <c r="Z273" s="38"/>
      <c r="AA273" s="38"/>
      <c r="AB273" s="38"/>
      <c r="AC273" s="38"/>
      <c r="AD273" s="38"/>
      <c r="AE273" s="38"/>
      <c r="AT273" s="17" t="s">
        <v>274</v>
      </c>
      <c r="AU273" s="17" t="s">
        <v>84</v>
      </c>
    </row>
    <row r="274" s="13" customFormat="1">
      <c r="A274" s="13"/>
      <c r="B274" s="253"/>
      <c r="C274" s="254"/>
      <c r="D274" s="234" t="s">
        <v>276</v>
      </c>
      <c r="E274" s="255" t="s">
        <v>1</v>
      </c>
      <c r="F274" s="256" t="s">
        <v>4594</v>
      </c>
      <c r="G274" s="254"/>
      <c r="H274" s="255" t="s">
        <v>1</v>
      </c>
      <c r="I274" s="257"/>
      <c r="J274" s="254"/>
      <c r="K274" s="254"/>
      <c r="L274" s="258"/>
      <c r="M274" s="259"/>
      <c r="N274" s="260"/>
      <c r="O274" s="260"/>
      <c r="P274" s="260"/>
      <c r="Q274" s="260"/>
      <c r="R274" s="260"/>
      <c r="S274" s="260"/>
      <c r="T274" s="261"/>
      <c r="U274" s="13"/>
      <c r="V274" s="13"/>
      <c r="W274" s="13"/>
      <c r="X274" s="13"/>
      <c r="Y274" s="13"/>
      <c r="Z274" s="13"/>
      <c r="AA274" s="13"/>
      <c r="AB274" s="13"/>
      <c r="AC274" s="13"/>
      <c r="AD274" s="13"/>
      <c r="AE274" s="13"/>
      <c r="AT274" s="262" t="s">
        <v>276</v>
      </c>
      <c r="AU274" s="262" t="s">
        <v>84</v>
      </c>
      <c r="AV274" s="13" t="s">
        <v>84</v>
      </c>
      <c r="AW274" s="13" t="s">
        <v>32</v>
      </c>
      <c r="AX274" s="13" t="s">
        <v>76</v>
      </c>
      <c r="AY274" s="262" t="s">
        <v>251</v>
      </c>
    </row>
    <row r="275" s="12" customFormat="1">
      <c r="A275" s="12"/>
      <c r="B275" s="242"/>
      <c r="C275" s="243"/>
      <c r="D275" s="234" t="s">
        <v>276</v>
      </c>
      <c r="E275" s="244" t="s">
        <v>4027</v>
      </c>
      <c r="F275" s="245" t="s">
        <v>4920</v>
      </c>
      <c r="G275" s="243"/>
      <c r="H275" s="246">
        <v>7.2000000000000002</v>
      </c>
      <c r="I275" s="247"/>
      <c r="J275" s="243"/>
      <c r="K275" s="243"/>
      <c r="L275" s="248"/>
      <c r="M275" s="249"/>
      <c r="N275" s="250"/>
      <c r="O275" s="250"/>
      <c r="P275" s="250"/>
      <c r="Q275" s="250"/>
      <c r="R275" s="250"/>
      <c r="S275" s="250"/>
      <c r="T275" s="251"/>
      <c r="U275" s="12"/>
      <c r="V275" s="12"/>
      <c r="W275" s="12"/>
      <c r="X275" s="12"/>
      <c r="Y275" s="12"/>
      <c r="Z275" s="12"/>
      <c r="AA275" s="12"/>
      <c r="AB275" s="12"/>
      <c r="AC275" s="12"/>
      <c r="AD275" s="12"/>
      <c r="AE275" s="12"/>
      <c r="AT275" s="252" t="s">
        <v>276</v>
      </c>
      <c r="AU275" s="252" t="s">
        <v>84</v>
      </c>
      <c r="AV275" s="12" t="s">
        <v>86</v>
      </c>
      <c r="AW275" s="12" t="s">
        <v>32</v>
      </c>
      <c r="AX275" s="12" t="s">
        <v>84</v>
      </c>
      <c r="AY275" s="252" t="s">
        <v>251</v>
      </c>
    </row>
    <row r="276" s="2" customFormat="1" ht="24.15" customHeight="1">
      <c r="A276" s="38"/>
      <c r="B276" s="39"/>
      <c r="C276" s="220" t="s">
        <v>962</v>
      </c>
      <c r="D276" s="220" t="s">
        <v>255</v>
      </c>
      <c r="E276" s="221" t="s">
        <v>4530</v>
      </c>
      <c r="F276" s="222" t="s">
        <v>4531</v>
      </c>
      <c r="G276" s="223" t="s">
        <v>3900</v>
      </c>
      <c r="H276" s="224">
        <v>7.2000000000000002</v>
      </c>
      <c r="I276" s="225"/>
      <c r="J276" s="226">
        <f>ROUND(I276*H276,2)</f>
        <v>0</v>
      </c>
      <c r="K276" s="227"/>
      <c r="L276" s="44"/>
      <c r="M276" s="228" t="s">
        <v>1</v>
      </c>
      <c r="N276" s="229" t="s">
        <v>41</v>
      </c>
      <c r="O276" s="91"/>
      <c r="P276" s="230">
        <f>O276*H276</f>
        <v>0</v>
      </c>
      <c r="Q276" s="230">
        <v>0</v>
      </c>
      <c r="R276" s="230">
        <f>Q276*H276</f>
        <v>0</v>
      </c>
      <c r="S276" s="230">
        <v>0</v>
      </c>
      <c r="T276" s="231">
        <f>S276*H276</f>
        <v>0</v>
      </c>
      <c r="U276" s="38"/>
      <c r="V276" s="38"/>
      <c r="W276" s="38"/>
      <c r="X276" s="38"/>
      <c r="Y276" s="38"/>
      <c r="Z276" s="38"/>
      <c r="AA276" s="38"/>
      <c r="AB276" s="38"/>
      <c r="AC276" s="38"/>
      <c r="AD276" s="38"/>
      <c r="AE276" s="38"/>
      <c r="AR276" s="232" t="s">
        <v>254</v>
      </c>
      <c r="AT276" s="232" t="s">
        <v>255</v>
      </c>
      <c r="AU276" s="232" t="s">
        <v>84</v>
      </c>
      <c r="AY276" s="17" t="s">
        <v>251</v>
      </c>
      <c r="BE276" s="233">
        <f>IF(N276="základní",J276,0)</f>
        <v>0</v>
      </c>
      <c r="BF276" s="233">
        <f>IF(N276="snížená",J276,0)</f>
        <v>0</v>
      </c>
      <c r="BG276" s="233">
        <f>IF(N276="zákl. přenesená",J276,0)</f>
        <v>0</v>
      </c>
      <c r="BH276" s="233">
        <f>IF(N276="sníž. přenesená",J276,0)</f>
        <v>0</v>
      </c>
      <c r="BI276" s="233">
        <f>IF(N276="nulová",J276,0)</f>
        <v>0</v>
      </c>
      <c r="BJ276" s="17" t="s">
        <v>84</v>
      </c>
      <c r="BK276" s="233">
        <f>ROUND(I276*H276,2)</f>
        <v>0</v>
      </c>
      <c r="BL276" s="17" t="s">
        <v>254</v>
      </c>
      <c r="BM276" s="232" t="s">
        <v>4982</v>
      </c>
    </row>
    <row r="277" s="2" customFormat="1">
      <c r="A277" s="38"/>
      <c r="B277" s="39"/>
      <c r="C277" s="40"/>
      <c r="D277" s="234" t="s">
        <v>260</v>
      </c>
      <c r="E277" s="40"/>
      <c r="F277" s="235" t="s">
        <v>4533</v>
      </c>
      <c r="G277" s="40"/>
      <c r="H277" s="40"/>
      <c r="I277" s="236"/>
      <c r="J277" s="40"/>
      <c r="K277" s="40"/>
      <c r="L277" s="44"/>
      <c r="M277" s="237"/>
      <c r="N277" s="238"/>
      <c r="O277" s="91"/>
      <c r="P277" s="91"/>
      <c r="Q277" s="91"/>
      <c r="R277" s="91"/>
      <c r="S277" s="91"/>
      <c r="T277" s="92"/>
      <c r="U277" s="38"/>
      <c r="V277" s="38"/>
      <c r="W277" s="38"/>
      <c r="X277" s="38"/>
      <c r="Y277" s="38"/>
      <c r="Z277" s="38"/>
      <c r="AA277" s="38"/>
      <c r="AB277" s="38"/>
      <c r="AC277" s="38"/>
      <c r="AD277" s="38"/>
      <c r="AE277" s="38"/>
      <c r="AT277" s="17" t="s">
        <v>260</v>
      </c>
      <c r="AU277" s="17" t="s">
        <v>84</v>
      </c>
    </row>
    <row r="278" s="2" customFormat="1">
      <c r="A278" s="38"/>
      <c r="B278" s="39"/>
      <c r="C278" s="40"/>
      <c r="D278" s="240" t="s">
        <v>274</v>
      </c>
      <c r="E278" s="40"/>
      <c r="F278" s="241" t="s">
        <v>4534</v>
      </c>
      <c r="G278" s="40"/>
      <c r="H278" s="40"/>
      <c r="I278" s="236"/>
      <c r="J278" s="40"/>
      <c r="K278" s="40"/>
      <c r="L278" s="44"/>
      <c r="M278" s="237"/>
      <c r="N278" s="238"/>
      <c r="O278" s="91"/>
      <c r="P278" s="91"/>
      <c r="Q278" s="91"/>
      <c r="R278" s="91"/>
      <c r="S278" s="91"/>
      <c r="T278" s="92"/>
      <c r="U278" s="38"/>
      <c r="V278" s="38"/>
      <c r="W278" s="38"/>
      <c r="X278" s="38"/>
      <c r="Y278" s="38"/>
      <c r="Z278" s="38"/>
      <c r="AA278" s="38"/>
      <c r="AB278" s="38"/>
      <c r="AC278" s="38"/>
      <c r="AD278" s="38"/>
      <c r="AE278" s="38"/>
      <c r="AT278" s="17" t="s">
        <v>274</v>
      </c>
      <c r="AU278" s="17" t="s">
        <v>84</v>
      </c>
    </row>
    <row r="279" s="13" customFormat="1">
      <c r="A279" s="13"/>
      <c r="B279" s="253"/>
      <c r="C279" s="254"/>
      <c r="D279" s="234" t="s">
        <v>276</v>
      </c>
      <c r="E279" s="255" t="s">
        <v>1</v>
      </c>
      <c r="F279" s="256" t="s">
        <v>4594</v>
      </c>
      <c r="G279" s="254"/>
      <c r="H279" s="255" t="s">
        <v>1</v>
      </c>
      <c r="I279" s="257"/>
      <c r="J279" s="254"/>
      <c r="K279" s="254"/>
      <c r="L279" s="258"/>
      <c r="M279" s="259"/>
      <c r="N279" s="260"/>
      <c r="O279" s="260"/>
      <c r="P279" s="260"/>
      <c r="Q279" s="260"/>
      <c r="R279" s="260"/>
      <c r="S279" s="260"/>
      <c r="T279" s="261"/>
      <c r="U279" s="13"/>
      <c r="V279" s="13"/>
      <c r="W279" s="13"/>
      <c r="X279" s="13"/>
      <c r="Y279" s="13"/>
      <c r="Z279" s="13"/>
      <c r="AA279" s="13"/>
      <c r="AB279" s="13"/>
      <c r="AC279" s="13"/>
      <c r="AD279" s="13"/>
      <c r="AE279" s="13"/>
      <c r="AT279" s="262" t="s">
        <v>276</v>
      </c>
      <c r="AU279" s="262" t="s">
        <v>84</v>
      </c>
      <c r="AV279" s="13" t="s">
        <v>84</v>
      </c>
      <c r="AW279" s="13" t="s">
        <v>32</v>
      </c>
      <c r="AX279" s="13" t="s">
        <v>76</v>
      </c>
      <c r="AY279" s="262" t="s">
        <v>251</v>
      </c>
    </row>
    <row r="280" s="12" customFormat="1">
      <c r="A280" s="12"/>
      <c r="B280" s="242"/>
      <c r="C280" s="243"/>
      <c r="D280" s="234" t="s">
        <v>276</v>
      </c>
      <c r="E280" s="244" t="s">
        <v>4038</v>
      </c>
      <c r="F280" s="245" t="s">
        <v>4920</v>
      </c>
      <c r="G280" s="243"/>
      <c r="H280" s="246">
        <v>7.2000000000000002</v>
      </c>
      <c r="I280" s="247"/>
      <c r="J280" s="243"/>
      <c r="K280" s="243"/>
      <c r="L280" s="248"/>
      <c r="M280" s="249"/>
      <c r="N280" s="250"/>
      <c r="O280" s="250"/>
      <c r="P280" s="250"/>
      <c r="Q280" s="250"/>
      <c r="R280" s="250"/>
      <c r="S280" s="250"/>
      <c r="T280" s="251"/>
      <c r="U280" s="12"/>
      <c r="V280" s="12"/>
      <c r="W280" s="12"/>
      <c r="X280" s="12"/>
      <c r="Y280" s="12"/>
      <c r="Z280" s="12"/>
      <c r="AA280" s="12"/>
      <c r="AB280" s="12"/>
      <c r="AC280" s="12"/>
      <c r="AD280" s="12"/>
      <c r="AE280" s="12"/>
      <c r="AT280" s="252" t="s">
        <v>276</v>
      </c>
      <c r="AU280" s="252" t="s">
        <v>84</v>
      </c>
      <c r="AV280" s="12" t="s">
        <v>86</v>
      </c>
      <c r="AW280" s="12" t="s">
        <v>32</v>
      </c>
      <c r="AX280" s="12" t="s">
        <v>84</v>
      </c>
      <c r="AY280" s="252" t="s">
        <v>251</v>
      </c>
    </row>
    <row r="281" s="2" customFormat="1" ht="33" customHeight="1">
      <c r="A281" s="38"/>
      <c r="B281" s="39"/>
      <c r="C281" s="220" t="s">
        <v>972</v>
      </c>
      <c r="D281" s="220" t="s">
        <v>255</v>
      </c>
      <c r="E281" s="221" t="s">
        <v>4688</v>
      </c>
      <c r="F281" s="222" t="s">
        <v>4689</v>
      </c>
      <c r="G281" s="223" t="s">
        <v>3900</v>
      </c>
      <c r="H281" s="224">
        <v>18</v>
      </c>
      <c r="I281" s="225"/>
      <c r="J281" s="226">
        <f>ROUND(I281*H281,2)</f>
        <v>0</v>
      </c>
      <c r="K281" s="227"/>
      <c r="L281" s="44"/>
      <c r="M281" s="228" t="s">
        <v>1</v>
      </c>
      <c r="N281" s="229" t="s">
        <v>41</v>
      </c>
      <c r="O281" s="91"/>
      <c r="P281" s="230">
        <f>O281*H281</f>
        <v>0</v>
      </c>
      <c r="Q281" s="230">
        <v>0</v>
      </c>
      <c r="R281" s="230">
        <f>Q281*H281</f>
        <v>0</v>
      </c>
      <c r="S281" s="230">
        <v>0</v>
      </c>
      <c r="T281" s="231">
        <f>S281*H281</f>
        <v>0</v>
      </c>
      <c r="U281" s="38"/>
      <c r="V281" s="38"/>
      <c r="W281" s="38"/>
      <c r="X281" s="38"/>
      <c r="Y281" s="38"/>
      <c r="Z281" s="38"/>
      <c r="AA281" s="38"/>
      <c r="AB281" s="38"/>
      <c r="AC281" s="38"/>
      <c r="AD281" s="38"/>
      <c r="AE281" s="38"/>
      <c r="AR281" s="232" t="s">
        <v>254</v>
      </c>
      <c r="AT281" s="232" t="s">
        <v>255</v>
      </c>
      <c r="AU281" s="232" t="s">
        <v>84</v>
      </c>
      <c r="AY281" s="17" t="s">
        <v>251</v>
      </c>
      <c r="BE281" s="233">
        <f>IF(N281="základní",J281,0)</f>
        <v>0</v>
      </c>
      <c r="BF281" s="233">
        <f>IF(N281="snížená",J281,0)</f>
        <v>0</v>
      </c>
      <c r="BG281" s="233">
        <f>IF(N281="zákl. přenesená",J281,0)</f>
        <v>0</v>
      </c>
      <c r="BH281" s="233">
        <f>IF(N281="sníž. přenesená",J281,0)</f>
        <v>0</v>
      </c>
      <c r="BI281" s="233">
        <f>IF(N281="nulová",J281,0)</f>
        <v>0</v>
      </c>
      <c r="BJ281" s="17" t="s">
        <v>84</v>
      </c>
      <c r="BK281" s="233">
        <f>ROUND(I281*H281,2)</f>
        <v>0</v>
      </c>
      <c r="BL281" s="17" t="s">
        <v>254</v>
      </c>
      <c r="BM281" s="232" t="s">
        <v>4983</v>
      </c>
    </row>
    <row r="282" s="2" customFormat="1">
      <c r="A282" s="38"/>
      <c r="B282" s="39"/>
      <c r="C282" s="40"/>
      <c r="D282" s="234" t="s">
        <v>260</v>
      </c>
      <c r="E282" s="40"/>
      <c r="F282" s="235" t="s">
        <v>4691</v>
      </c>
      <c r="G282" s="40"/>
      <c r="H282" s="40"/>
      <c r="I282" s="236"/>
      <c r="J282" s="40"/>
      <c r="K282" s="40"/>
      <c r="L282" s="44"/>
      <c r="M282" s="237"/>
      <c r="N282" s="238"/>
      <c r="O282" s="91"/>
      <c r="P282" s="91"/>
      <c r="Q282" s="91"/>
      <c r="R282" s="91"/>
      <c r="S282" s="91"/>
      <c r="T282" s="92"/>
      <c r="U282" s="38"/>
      <c r="V282" s="38"/>
      <c r="W282" s="38"/>
      <c r="X282" s="38"/>
      <c r="Y282" s="38"/>
      <c r="Z282" s="38"/>
      <c r="AA282" s="38"/>
      <c r="AB282" s="38"/>
      <c r="AC282" s="38"/>
      <c r="AD282" s="38"/>
      <c r="AE282" s="38"/>
      <c r="AT282" s="17" t="s">
        <v>260</v>
      </c>
      <c r="AU282" s="17" t="s">
        <v>84</v>
      </c>
    </row>
    <row r="283" s="2" customFormat="1">
      <c r="A283" s="38"/>
      <c r="B283" s="39"/>
      <c r="C283" s="40"/>
      <c r="D283" s="240" t="s">
        <v>274</v>
      </c>
      <c r="E283" s="40"/>
      <c r="F283" s="241" t="s">
        <v>4692</v>
      </c>
      <c r="G283" s="40"/>
      <c r="H283" s="40"/>
      <c r="I283" s="236"/>
      <c r="J283" s="40"/>
      <c r="K283" s="40"/>
      <c r="L283" s="44"/>
      <c r="M283" s="237"/>
      <c r="N283" s="238"/>
      <c r="O283" s="91"/>
      <c r="P283" s="91"/>
      <c r="Q283" s="91"/>
      <c r="R283" s="91"/>
      <c r="S283" s="91"/>
      <c r="T283" s="92"/>
      <c r="U283" s="38"/>
      <c r="V283" s="38"/>
      <c r="W283" s="38"/>
      <c r="X283" s="38"/>
      <c r="Y283" s="38"/>
      <c r="Z283" s="38"/>
      <c r="AA283" s="38"/>
      <c r="AB283" s="38"/>
      <c r="AC283" s="38"/>
      <c r="AD283" s="38"/>
      <c r="AE283" s="38"/>
      <c r="AT283" s="17" t="s">
        <v>274</v>
      </c>
      <c r="AU283" s="17" t="s">
        <v>84</v>
      </c>
    </row>
    <row r="284" s="13" customFormat="1">
      <c r="A284" s="13"/>
      <c r="B284" s="253"/>
      <c r="C284" s="254"/>
      <c r="D284" s="234" t="s">
        <v>276</v>
      </c>
      <c r="E284" s="255" t="s">
        <v>1</v>
      </c>
      <c r="F284" s="256" t="s">
        <v>4594</v>
      </c>
      <c r="G284" s="254"/>
      <c r="H284" s="255" t="s">
        <v>1</v>
      </c>
      <c r="I284" s="257"/>
      <c r="J284" s="254"/>
      <c r="K284" s="254"/>
      <c r="L284" s="258"/>
      <c r="M284" s="259"/>
      <c r="N284" s="260"/>
      <c r="O284" s="260"/>
      <c r="P284" s="260"/>
      <c r="Q284" s="260"/>
      <c r="R284" s="260"/>
      <c r="S284" s="260"/>
      <c r="T284" s="261"/>
      <c r="U284" s="13"/>
      <c r="V284" s="13"/>
      <c r="W284" s="13"/>
      <c r="X284" s="13"/>
      <c r="Y284" s="13"/>
      <c r="Z284" s="13"/>
      <c r="AA284" s="13"/>
      <c r="AB284" s="13"/>
      <c r="AC284" s="13"/>
      <c r="AD284" s="13"/>
      <c r="AE284" s="13"/>
      <c r="AT284" s="262" t="s">
        <v>276</v>
      </c>
      <c r="AU284" s="262" t="s">
        <v>84</v>
      </c>
      <c r="AV284" s="13" t="s">
        <v>84</v>
      </c>
      <c r="AW284" s="13" t="s">
        <v>32</v>
      </c>
      <c r="AX284" s="13" t="s">
        <v>76</v>
      </c>
      <c r="AY284" s="262" t="s">
        <v>251</v>
      </c>
    </row>
    <row r="285" s="12" customFormat="1">
      <c r="A285" s="12"/>
      <c r="B285" s="242"/>
      <c r="C285" s="243"/>
      <c r="D285" s="234" t="s">
        <v>276</v>
      </c>
      <c r="E285" s="244" t="s">
        <v>4048</v>
      </c>
      <c r="F285" s="245" t="s">
        <v>4923</v>
      </c>
      <c r="G285" s="243"/>
      <c r="H285" s="246">
        <v>18</v>
      </c>
      <c r="I285" s="247"/>
      <c r="J285" s="243"/>
      <c r="K285" s="243"/>
      <c r="L285" s="248"/>
      <c r="M285" s="249"/>
      <c r="N285" s="250"/>
      <c r="O285" s="250"/>
      <c r="P285" s="250"/>
      <c r="Q285" s="250"/>
      <c r="R285" s="250"/>
      <c r="S285" s="250"/>
      <c r="T285" s="251"/>
      <c r="U285" s="12"/>
      <c r="V285" s="12"/>
      <c r="W285" s="12"/>
      <c r="X285" s="12"/>
      <c r="Y285" s="12"/>
      <c r="Z285" s="12"/>
      <c r="AA285" s="12"/>
      <c r="AB285" s="12"/>
      <c r="AC285" s="12"/>
      <c r="AD285" s="12"/>
      <c r="AE285" s="12"/>
      <c r="AT285" s="252" t="s">
        <v>276</v>
      </c>
      <c r="AU285" s="252" t="s">
        <v>84</v>
      </c>
      <c r="AV285" s="12" t="s">
        <v>86</v>
      </c>
      <c r="AW285" s="12" t="s">
        <v>32</v>
      </c>
      <c r="AX285" s="12" t="s">
        <v>84</v>
      </c>
      <c r="AY285" s="252" t="s">
        <v>251</v>
      </c>
    </row>
    <row r="286" s="2" customFormat="1" ht="24.15" customHeight="1">
      <c r="A286" s="38"/>
      <c r="B286" s="39"/>
      <c r="C286" s="220" t="s">
        <v>986</v>
      </c>
      <c r="D286" s="220" t="s">
        <v>255</v>
      </c>
      <c r="E286" s="221" t="s">
        <v>1543</v>
      </c>
      <c r="F286" s="222" t="s">
        <v>1544</v>
      </c>
      <c r="G286" s="223" t="s">
        <v>3900</v>
      </c>
      <c r="H286" s="224">
        <v>18</v>
      </c>
      <c r="I286" s="225"/>
      <c r="J286" s="226">
        <f>ROUND(I286*H286,2)</f>
        <v>0</v>
      </c>
      <c r="K286" s="227"/>
      <c r="L286" s="44"/>
      <c r="M286" s="228" t="s">
        <v>1</v>
      </c>
      <c r="N286" s="229" t="s">
        <v>41</v>
      </c>
      <c r="O286" s="91"/>
      <c r="P286" s="230">
        <f>O286*H286</f>
        <v>0</v>
      </c>
      <c r="Q286" s="230">
        <v>0.0060099999999999997</v>
      </c>
      <c r="R286" s="230">
        <f>Q286*H286</f>
        <v>0.10818</v>
      </c>
      <c r="S286" s="230">
        <v>0</v>
      </c>
      <c r="T286" s="231">
        <f>S286*H286</f>
        <v>0</v>
      </c>
      <c r="U286" s="38"/>
      <c r="V286" s="38"/>
      <c r="W286" s="38"/>
      <c r="X286" s="38"/>
      <c r="Y286" s="38"/>
      <c r="Z286" s="38"/>
      <c r="AA286" s="38"/>
      <c r="AB286" s="38"/>
      <c r="AC286" s="38"/>
      <c r="AD286" s="38"/>
      <c r="AE286" s="38"/>
      <c r="AR286" s="232" t="s">
        <v>254</v>
      </c>
      <c r="AT286" s="232" t="s">
        <v>255</v>
      </c>
      <c r="AU286" s="232" t="s">
        <v>84</v>
      </c>
      <c r="AY286" s="17" t="s">
        <v>251</v>
      </c>
      <c r="BE286" s="233">
        <f>IF(N286="základní",J286,0)</f>
        <v>0</v>
      </c>
      <c r="BF286" s="233">
        <f>IF(N286="snížená",J286,0)</f>
        <v>0</v>
      </c>
      <c r="BG286" s="233">
        <f>IF(N286="zákl. přenesená",J286,0)</f>
        <v>0</v>
      </c>
      <c r="BH286" s="233">
        <f>IF(N286="sníž. přenesená",J286,0)</f>
        <v>0</v>
      </c>
      <c r="BI286" s="233">
        <f>IF(N286="nulová",J286,0)</f>
        <v>0</v>
      </c>
      <c r="BJ286" s="17" t="s">
        <v>84</v>
      </c>
      <c r="BK286" s="233">
        <f>ROUND(I286*H286,2)</f>
        <v>0</v>
      </c>
      <c r="BL286" s="17" t="s">
        <v>254</v>
      </c>
      <c r="BM286" s="232" t="s">
        <v>4984</v>
      </c>
    </row>
    <row r="287" s="2" customFormat="1">
      <c r="A287" s="38"/>
      <c r="B287" s="39"/>
      <c r="C287" s="40"/>
      <c r="D287" s="234" t="s">
        <v>260</v>
      </c>
      <c r="E287" s="40"/>
      <c r="F287" s="235" t="s">
        <v>1546</v>
      </c>
      <c r="G287" s="40"/>
      <c r="H287" s="40"/>
      <c r="I287" s="236"/>
      <c r="J287" s="40"/>
      <c r="K287" s="40"/>
      <c r="L287" s="44"/>
      <c r="M287" s="237"/>
      <c r="N287" s="238"/>
      <c r="O287" s="91"/>
      <c r="P287" s="91"/>
      <c r="Q287" s="91"/>
      <c r="R287" s="91"/>
      <c r="S287" s="91"/>
      <c r="T287" s="92"/>
      <c r="U287" s="38"/>
      <c r="V287" s="38"/>
      <c r="W287" s="38"/>
      <c r="X287" s="38"/>
      <c r="Y287" s="38"/>
      <c r="Z287" s="38"/>
      <c r="AA287" s="38"/>
      <c r="AB287" s="38"/>
      <c r="AC287" s="38"/>
      <c r="AD287" s="38"/>
      <c r="AE287" s="38"/>
      <c r="AT287" s="17" t="s">
        <v>260</v>
      </c>
      <c r="AU287" s="17" t="s">
        <v>84</v>
      </c>
    </row>
    <row r="288" s="2" customFormat="1">
      <c r="A288" s="38"/>
      <c r="B288" s="39"/>
      <c r="C288" s="40"/>
      <c r="D288" s="240" t="s">
        <v>274</v>
      </c>
      <c r="E288" s="40"/>
      <c r="F288" s="241" t="s">
        <v>4694</v>
      </c>
      <c r="G288" s="40"/>
      <c r="H288" s="40"/>
      <c r="I288" s="236"/>
      <c r="J288" s="40"/>
      <c r="K288" s="40"/>
      <c r="L288" s="44"/>
      <c r="M288" s="237"/>
      <c r="N288" s="238"/>
      <c r="O288" s="91"/>
      <c r="P288" s="91"/>
      <c r="Q288" s="91"/>
      <c r="R288" s="91"/>
      <c r="S288" s="91"/>
      <c r="T288" s="92"/>
      <c r="U288" s="38"/>
      <c r="V288" s="38"/>
      <c r="W288" s="38"/>
      <c r="X288" s="38"/>
      <c r="Y288" s="38"/>
      <c r="Z288" s="38"/>
      <c r="AA288" s="38"/>
      <c r="AB288" s="38"/>
      <c r="AC288" s="38"/>
      <c r="AD288" s="38"/>
      <c r="AE288" s="38"/>
      <c r="AT288" s="17" t="s">
        <v>274</v>
      </c>
      <c r="AU288" s="17" t="s">
        <v>84</v>
      </c>
    </row>
    <row r="289" s="13" customFormat="1">
      <c r="A289" s="13"/>
      <c r="B289" s="253"/>
      <c r="C289" s="254"/>
      <c r="D289" s="234" t="s">
        <v>276</v>
      </c>
      <c r="E289" s="255" t="s">
        <v>1</v>
      </c>
      <c r="F289" s="256" t="s">
        <v>4594</v>
      </c>
      <c r="G289" s="254"/>
      <c r="H289" s="255" t="s">
        <v>1</v>
      </c>
      <c r="I289" s="257"/>
      <c r="J289" s="254"/>
      <c r="K289" s="254"/>
      <c r="L289" s="258"/>
      <c r="M289" s="259"/>
      <c r="N289" s="260"/>
      <c r="O289" s="260"/>
      <c r="P289" s="260"/>
      <c r="Q289" s="260"/>
      <c r="R289" s="260"/>
      <c r="S289" s="260"/>
      <c r="T289" s="261"/>
      <c r="U289" s="13"/>
      <c r="V289" s="13"/>
      <c r="W289" s="13"/>
      <c r="X289" s="13"/>
      <c r="Y289" s="13"/>
      <c r="Z289" s="13"/>
      <c r="AA289" s="13"/>
      <c r="AB289" s="13"/>
      <c r="AC289" s="13"/>
      <c r="AD289" s="13"/>
      <c r="AE289" s="13"/>
      <c r="AT289" s="262" t="s">
        <v>276</v>
      </c>
      <c r="AU289" s="262" t="s">
        <v>84</v>
      </c>
      <c r="AV289" s="13" t="s">
        <v>84</v>
      </c>
      <c r="AW289" s="13" t="s">
        <v>32</v>
      </c>
      <c r="AX289" s="13" t="s">
        <v>76</v>
      </c>
      <c r="AY289" s="262" t="s">
        <v>251</v>
      </c>
    </row>
    <row r="290" s="12" customFormat="1">
      <c r="A290" s="12"/>
      <c r="B290" s="242"/>
      <c r="C290" s="243"/>
      <c r="D290" s="234" t="s">
        <v>276</v>
      </c>
      <c r="E290" s="244" t="s">
        <v>4056</v>
      </c>
      <c r="F290" s="245" t="s">
        <v>4923</v>
      </c>
      <c r="G290" s="243"/>
      <c r="H290" s="246">
        <v>18</v>
      </c>
      <c r="I290" s="247"/>
      <c r="J290" s="243"/>
      <c r="K290" s="243"/>
      <c r="L290" s="248"/>
      <c r="M290" s="249"/>
      <c r="N290" s="250"/>
      <c r="O290" s="250"/>
      <c r="P290" s="250"/>
      <c r="Q290" s="250"/>
      <c r="R290" s="250"/>
      <c r="S290" s="250"/>
      <c r="T290" s="251"/>
      <c r="U290" s="12"/>
      <c r="V290" s="12"/>
      <c r="W290" s="12"/>
      <c r="X290" s="12"/>
      <c r="Y290" s="12"/>
      <c r="Z290" s="12"/>
      <c r="AA290" s="12"/>
      <c r="AB290" s="12"/>
      <c r="AC290" s="12"/>
      <c r="AD290" s="12"/>
      <c r="AE290" s="12"/>
      <c r="AT290" s="252" t="s">
        <v>276</v>
      </c>
      <c r="AU290" s="252" t="s">
        <v>84</v>
      </c>
      <c r="AV290" s="12" t="s">
        <v>86</v>
      </c>
      <c r="AW290" s="12" t="s">
        <v>32</v>
      </c>
      <c r="AX290" s="12" t="s">
        <v>76</v>
      </c>
      <c r="AY290" s="252" t="s">
        <v>251</v>
      </c>
    </row>
    <row r="291" s="12" customFormat="1">
      <c r="A291" s="12"/>
      <c r="B291" s="242"/>
      <c r="C291" s="243"/>
      <c r="D291" s="234" t="s">
        <v>276</v>
      </c>
      <c r="E291" s="244" t="s">
        <v>4985</v>
      </c>
      <c r="F291" s="245" t="s">
        <v>4986</v>
      </c>
      <c r="G291" s="243"/>
      <c r="H291" s="246">
        <v>18</v>
      </c>
      <c r="I291" s="247"/>
      <c r="J291" s="243"/>
      <c r="K291" s="243"/>
      <c r="L291" s="248"/>
      <c r="M291" s="249"/>
      <c r="N291" s="250"/>
      <c r="O291" s="250"/>
      <c r="P291" s="250"/>
      <c r="Q291" s="250"/>
      <c r="R291" s="250"/>
      <c r="S291" s="250"/>
      <c r="T291" s="251"/>
      <c r="U291" s="12"/>
      <c r="V291" s="12"/>
      <c r="W291" s="12"/>
      <c r="X291" s="12"/>
      <c r="Y291" s="12"/>
      <c r="Z291" s="12"/>
      <c r="AA291" s="12"/>
      <c r="AB291" s="12"/>
      <c r="AC291" s="12"/>
      <c r="AD291" s="12"/>
      <c r="AE291" s="12"/>
      <c r="AT291" s="252" t="s">
        <v>276</v>
      </c>
      <c r="AU291" s="252" t="s">
        <v>84</v>
      </c>
      <c r="AV291" s="12" t="s">
        <v>86</v>
      </c>
      <c r="AW291" s="12" t="s">
        <v>32</v>
      </c>
      <c r="AX291" s="12" t="s">
        <v>84</v>
      </c>
      <c r="AY291" s="252" t="s">
        <v>251</v>
      </c>
    </row>
    <row r="292" s="2" customFormat="1" ht="21.75" customHeight="1">
      <c r="A292" s="38"/>
      <c r="B292" s="39"/>
      <c r="C292" s="220" t="s">
        <v>994</v>
      </c>
      <c r="D292" s="220" t="s">
        <v>255</v>
      </c>
      <c r="E292" s="221" t="s">
        <v>4697</v>
      </c>
      <c r="F292" s="222" t="s">
        <v>4698</v>
      </c>
      <c r="G292" s="223" t="s">
        <v>3900</v>
      </c>
      <c r="H292" s="224">
        <v>18</v>
      </c>
      <c r="I292" s="225"/>
      <c r="J292" s="226">
        <f>ROUND(I292*H292,2)</f>
        <v>0</v>
      </c>
      <c r="K292" s="227"/>
      <c r="L292" s="44"/>
      <c r="M292" s="228" t="s">
        <v>1</v>
      </c>
      <c r="N292" s="229" t="s">
        <v>41</v>
      </c>
      <c r="O292" s="91"/>
      <c r="P292" s="230">
        <f>O292*H292</f>
        <v>0</v>
      </c>
      <c r="Q292" s="230">
        <v>0</v>
      </c>
      <c r="R292" s="230">
        <f>Q292*H292</f>
        <v>0</v>
      </c>
      <c r="S292" s="230">
        <v>0</v>
      </c>
      <c r="T292" s="231">
        <f>S292*H292</f>
        <v>0</v>
      </c>
      <c r="U292" s="38"/>
      <c r="V292" s="38"/>
      <c r="W292" s="38"/>
      <c r="X292" s="38"/>
      <c r="Y292" s="38"/>
      <c r="Z292" s="38"/>
      <c r="AA292" s="38"/>
      <c r="AB292" s="38"/>
      <c r="AC292" s="38"/>
      <c r="AD292" s="38"/>
      <c r="AE292" s="38"/>
      <c r="AR292" s="232" t="s">
        <v>254</v>
      </c>
      <c r="AT292" s="232" t="s">
        <v>255</v>
      </c>
      <c r="AU292" s="232" t="s">
        <v>84</v>
      </c>
      <c r="AY292" s="17" t="s">
        <v>251</v>
      </c>
      <c r="BE292" s="233">
        <f>IF(N292="základní",J292,0)</f>
        <v>0</v>
      </c>
      <c r="BF292" s="233">
        <f>IF(N292="snížená",J292,0)</f>
        <v>0</v>
      </c>
      <c r="BG292" s="233">
        <f>IF(N292="zákl. přenesená",J292,0)</f>
        <v>0</v>
      </c>
      <c r="BH292" s="233">
        <f>IF(N292="sníž. přenesená",J292,0)</f>
        <v>0</v>
      </c>
      <c r="BI292" s="233">
        <f>IF(N292="nulová",J292,0)</f>
        <v>0</v>
      </c>
      <c r="BJ292" s="17" t="s">
        <v>84</v>
      </c>
      <c r="BK292" s="233">
        <f>ROUND(I292*H292,2)</f>
        <v>0</v>
      </c>
      <c r="BL292" s="17" t="s">
        <v>254</v>
      </c>
      <c r="BM292" s="232" t="s">
        <v>4987</v>
      </c>
    </row>
    <row r="293" s="2" customFormat="1">
      <c r="A293" s="38"/>
      <c r="B293" s="39"/>
      <c r="C293" s="40"/>
      <c r="D293" s="234" t="s">
        <v>260</v>
      </c>
      <c r="E293" s="40"/>
      <c r="F293" s="235" t="s">
        <v>4700</v>
      </c>
      <c r="G293" s="40"/>
      <c r="H293" s="40"/>
      <c r="I293" s="236"/>
      <c r="J293" s="40"/>
      <c r="K293" s="40"/>
      <c r="L293" s="44"/>
      <c r="M293" s="237"/>
      <c r="N293" s="238"/>
      <c r="O293" s="91"/>
      <c r="P293" s="91"/>
      <c r="Q293" s="91"/>
      <c r="R293" s="91"/>
      <c r="S293" s="91"/>
      <c r="T293" s="92"/>
      <c r="U293" s="38"/>
      <c r="V293" s="38"/>
      <c r="W293" s="38"/>
      <c r="X293" s="38"/>
      <c r="Y293" s="38"/>
      <c r="Z293" s="38"/>
      <c r="AA293" s="38"/>
      <c r="AB293" s="38"/>
      <c r="AC293" s="38"/>
      <c r="AD293" s="38"/>
      <c r="AE293" s="38"/>
      <c r="AT293" s="17" t="s">
        <v>260</v>
      </c>
      <c r="AU293" s="17" t="s">
        <v>84</v>
      </c>
    </row>
    <row r="294" s="2" customFormat="1">
      <c r="A294" s="38"/>
      <c r="B294" s="39"/>
      <c r="C294" s="40"/>
      <c r="D294" s="240" t="s">
        <v>274</v>
      </c>
      <c r="E294" s="40"/>
      <c r="F294" s="241" t="s">
        <v>4701</v>
      </c>
      <c r="G294" s="40"/>
      <c r="H294" s="40"/>
      <c r="I294" s="236"/>
      <c r="J294" s="40"/>
      <c r="K294" s="40"/>
      <c r="L294" s="44"/>
      <c r="M294" s="237"/>
      <c r="N294" s="238"/>
      <c r="O294" s="91"/>
      <c r="P294" s="91"/>
      <c r="Q294" s="91"/>
      <c r="R294" s="91"/>
      <c r="S294" s="91"/>
      <c r="T294" s="92"/>
      <c r="U294" s="38"/>
      <c r="V294" s="38"/>
      <c r="W294" s="38"/>
      <c r="X294" s="38"/>
      <c r="Y294" s="38"/>
      <c r="Z294" s="38"/>
      <c r="AA294" s="38"/>
      <c r="AB294" s="38"/>
      <c r="AC294" s="38"/>
      <c r="AD294" s="38"/>
      <c r="AE294" s="38"/>
      <c r="AT294" s="17" t="s">
        <v>274</v>
      </c>
      <c r="AU294" s="17" t="s">
        <v>84</v>
      </c>
    </row>
    <row r="295" s="13" customFormat="1">
      <c r="A295" s="13"/>
      <c r="B295" s="253"/>
      <c r="C295" s="254"/>
      <c r="D295" s="234" t="s">
        <v>276</v>
      </c>
      <c r="E295" s="255" t="s">
        <v>1</v>
      </c>
      <c r="F295" s="256" t="s">
        <v>4594</v>
      </c>
      <c r="G295" s="254"/>
      <c r="H295" s="255" t="s">
        <v>1</v>
      </c>
      <c r="I295" s="257"/>
      <c r="J295" s="254"/>
      <c r="K295" s="254"/>
      <c r="L295" s="258"/>
      <c r="M295" s="259"/>
      <c r="N295" s="260"/>
      <c r="O295" s="260"/>
      <c r="P295" s="260"/>
      <c r="Q295" s="260"/>
      <c r="R295" s="260"/>
      <c r="S295" s="260"/>
      <c r="T295" s="261"/>
      <c r="U295" s="13"/>
      <c r="V295" s="13"/>
      <c r="W295" s="13"/>
      <c r="X295" s="13"/>
      <c r="Y295" s="13"/>
      <c r="Z295" s="13"/>
      <c r="AA295" s="13"/>
      <c r="AB295" s="13"/>
      <c r="AC295" s="13"/>
      <c r="AD295" s="13"/>
      <c r="AE295" s="13"/>
      <c r="AT295" s="262" t="s">
        <v>276</v>
      </c>
      <c r="AU295" s="262" t="s">
        <v>84</v>
      </c>
      <c r="AV295" s="13" t="s">
        <v>84</v>
      </c>
      <c r="AW295" s="13" t="s">
        <v>32</v>
      </c>
      <c r="AX295" s="13" t="s">
        <v>76</v>
      </c>
      <c r="AY295" s="262" t="s">
        <v>251</v>
      </c>
    </row>
    <row r="296" s="12" customFormat="1">
      <c r="A296" s="12"/>
      <c r="B296" s="242"/>
      <c r="C296" s="243"/>
      <c r="D296" s="234" t="s">
        <v>276</v>
      </c>
      <c r="E296" s="244" t="s">
        <v>4063</v>
      </c>
      <c r="F296" s="245" t="s">
        <v>4923</v>
      </c>
      <c r="G296" s="243"/>
      <c r="H296" s="246">
        <v>18</v>
      </c>
      <c r="I296" s="247"/>
      <c r="J296" s="243"/>
      <c r="K296" s="243"/>
      <c r="L296" s="248"/>
      <c r="M296" s="249"/>
      <c r="N296" s="250"/>
      <c r="O296" s="250"/>
      <c r="P296" s="250"/>
      <c r="Q296" s="250"/>
      <c r="R296" s="250"/>
      <c r="S296" s="250"/>
      <c r="T296" s="251"/>
      <c r="U296" s="12"/>
      <c r="V296" s="12"/>
      <c r="W296" s="12"/>
      <c r="X296" s="12"/>
      <c r="Y296" s="12"/>
      <c r="Z296" s="12"/>
      <c r="AA296" s="12"/>
      <c r="AB296" s="12"/>
      <c r="AC296" s="12"/>
      <c r="AD296" s="12"/>
      <c r="AE296" s="12"/>
      <c r="AT296" s="252" t="s">
        <v>276</v>
      </c>
      <c r="AU296" s="252" t="s">
        <v>84</v>
      </c>
      <c r="AV296" s="12" t="s">
        <v>86</v>
      </c>
      <c r="AW296" s="12" t="s">
        <v>32</v>
      </c>
      <c r="AX296" s="12" t="s">
        <v>84</v>
      </c>
      <c r="AY296" s="252" t="s">
        <v>251</v>
      </c>
    </row>
    <row r="297" s="2" customFormat="1" ht="33" customHeight="1">
      <c r="A297" s="38"/>
      <c r="B297" s="39"/>
      <c r="C297" s="220" t="s">
        <v>1000</v>
      </c>
      <c r="D297" s="220" t="s">
        <v>255</v>
      </c>
      <c r="E297" s="221" t="s">
        <v>1558</v>
      </c>
      <c r="F297" s="222" t="s">
        <v>1559</v>
      </c>
      <c r="G297" s="223" t="s">
        <v>3900</v>
      </c>
      <c r="H297" s="224">
        <v>18</v>
      </c>
      <c r="I297" s="225"/>
      <c r="J297" s="226">
        <f>ROUND(I297*H297,2)</f>
        <v>0</v>
      </c>
      <c r="K297" s="227"/>
      <c r="L297" s="44"/>
      <c r="M297" s="228" t="s">
        <v>1</v>
      </c>
      <c r="N297" s="229" t="s">
        <v>41</v>
      </c>
      <c r="O297" s="91"/>
      <c r="P297" s="230">
        <f>O297*H297</f>
        <v>0</v>
      </c>
      <c r="Q297" s="230">
        <v>0</v>
      </c>
      <c r="R297" s="230">
        <f>Q297*H297</f>
        <v>0</v>
      </c>
      <c r="S297" s="230">
        <v>0</v>
      </c>
      <c r="T297" s="231">
        <f>S297*H297</f>
        <v>0</v>
      </c>
      <c r="U297" s="38"/>
      <c r="V297" s="38"/>
      <c r="W297" s="38"/>
      <c r="X297" s="38"/>
      <c r="Y297" s="38"/>
      <c r="Z297" s="38"/>
      <c r="AA297" s="38"/>
      <c r="AB297" s="38"/>
      <c r="AC297" s="38"/>
      <c r="AD297" s="38"/>
      <c r="AE297" s="38"/>
      <c r="AR297" s="232" t="s">
        <v>254</v>
      </c>
      <c r="AT297" s="232" t="s">
        <v>255</v>
      </c>
      <c r="AU297" s="232" t="s">
        <v>84</v>
      </c>
      <c r="AY297" s="17" t="s">
        <v>251</v>
      </c>
      <c r="BE297" s="233">
        <f>IF(N297="základní",J297,0)</f>
        <v>0</v>
      </c>
      <c r="BF297" s="233">
        <f>IF(N297="snížená",J297,0)</f>
        <v>0</v>
      </c>
      <c r="BG297" s="233">
        <f>IF(N297="zákl. přenesená",J297,0)</f>
        <v>0</v>
      </c>
      <c r="BH297" s="233">
        <f>IF(N297="sníž. přenesená",J297,0)</f>
        <v>0</v>
      </c>
      <c r="BI297" s="233">
        <f>IF(N297="nulová",J297,0)</f>
        <v>0</v>
      </c>
      <c r="BJ297" s="17" t="s">
        <v>84</v>
      </c>
      <c r="BK297" s="233">
        <f>ROUND(I297*H297,2)</f>
        <v>0</v>
      </c>
      <c r="BL297" s="17" t="s">
        <v>254</v>
      </c>
      <c r="BM297" s="232" t="s">
        <v>4988</v>
      </c>
    </row>
    <row r="298" s="2" customFormat="1">
      <c r="A298" s="38"/>
      <c r="B298" s="39"/>
      <c r="C298" s="40"/>
      <c r="D298" s="234" t="s">
        <v>260</v>
      </c>
      <c r="E298" s="40"/>
      <c r="F298" s="235" t="s">
        <v>1561</v>
      </c>
      <c r="G298" s="40"/>
      <c r="H298" s="40"/>
      <c r="I298" s="236"/>
      <c r="J298" s="40"/>
      <c r="K298" s="40"/>
      <c r="L298" s="44"/>
      <c r="M298" s="237"/>
      <c r="N298" s="238"/>
      <c r="O298" s="91"/>
      <c r="P298" s="91"/>
      <c r="Q298" s="91"/>
      <c r="R298" s="91"/>
      <c r="S298" s="91"/>
      <c r="T298" s="92"/>
      <c r="U298" s="38"/>
      <c r="V298" s="38"/>
      <c r="W298" s="38"/>
      <c r="X298" s="38"/>
      <c r="Y298" s="38"/>
      <c r="Z298" s="38"/>
      <c r="AA298" s="38"/>
      <c r="AB298" s="38"/>
      <c r="AC298" s="38"/>
      <c r="AD298" s="38"/>
      <c r="AE298" s="38"/>
      <c r="AT298" s="17" t="s">
        <v>260</v>
      </c>
      <c r="AU298" s="17" t="s">
        <v>84</v>
      </c>
    </row>
    <row r="299" s="2" customFormat="1">
      <c r="A299" s="38"/>
      <c r="B299" s="39"/>
      <c r="C299" s="40"/>
      <c r="D299" s="240" t="s">
        <v>274</v>
      </c>
      <c r="E299" s="40"/>
      <c r="F299" s="241" t="s">
        <v>4703</v>
      </c>
      <c r="G299" s="40"/>
      <c r="H299" s="40"/>
      <c r="I299" s="236"/>
      <c r="J299" s="40"/>
      <c r="K299" s="40"/>
      <c r="L299" s="44"/>
      <c r="M299" s="237"/>
      <c r="N299" s="238"/>
      <c r="O299" s="91"/>
      <c r="P299" s="91"/>
      <c r="Q299" s="91"/>
      <c r="R299" s="91"/>
      <c r="S299" s="91"/>
      <c r="T299" s="92"/>
      <c r="U299" s="38"/>
      <c r="V299" s="38"/>
      <c r="W299" s="38"/>
      <c r="X299" s="38"/>
      <c r="Y299" s="38"/>
      <c r="Z299" s="38"/>
      <c r="AA299" s="38"/>
      <c r="AB299" s="38"/>
      <c r="AC299" s="38"/>
      <c r="AD299" s="38"/>
      <c r="AE299" s="38"/>
      <c r="AT299" s="17" t="s">
        <v>274</v>
      </c>
      <c r="AU299" s="17" t="s">
        <v>84</v>
      </c>
    </row>
    <row r="300" s="13" customFormat="1">
      <c r="A300" s="13"/>
      <c r="B300" s="253"/>
      <c r="C300" s="254"/>
      <c r="D300" s="234" t="s">
        <v>276</v>
      </c>
      <c r="E300" s="255" t="s">
        <v>1</v>
      </c>
      <c r="F300" s="256" t="s">
        <v>4594</v>
      </c>
      <c r="G300" s="254"/>
      <c r="H300" s="255" t="s">
        <v>1</v>
      </c>
      <c r="I300" s="257"/>
      <c r="J300" s="254"/>
      <c r="K300" s="254"/>
      <c r="L300" s="258"/>
      <c r="M300" s="259"/>
      <c r="N300" s="260"/>
      <c r="O300" s="260"/>
      <c r="P300" s="260"/>
      <c r="Q300" s="260"/>
      <c r="R300" s="260"/>
      <c r="S300" s="260"/>
      <c r="T300" s="261"/>
      <c r="U300" s="13"/>
      <c r="V300" s="13"/>
      <c r="W300" s="13"/>
      <c r="X300" s="13"/>
      <c r="Y300" s="13"/>
      <c r="Z300" s="13"/>
      <c r="AA300" s="13"/>
      <c r="AB300" s="13"/>
      <c r="AC300" s="13"/>
      <c r="AD300" s="13"/>
      <c r="AE300" s="13"/>
      <c r="AT300" s="262" t="s">
        <v>276</v>
      </c>
      <c r="AU300" s="262" t="s">
        <v>84</v>
      </c>
      <c r="AV300" s="13" t="s">
        <v>84</v>
      </c>
      <c r="AW300" s="13" t="s">
        <v>32</v>
      </c>
      <c r="AX300" s="13" t="s">
        <v>76</v>
      </c>
      <c r="AY300" s="262" t="s">
        <v>251</v>
      </c>
    </row>
    <row r="301" s="12" customFormat="1">
      <c r="A301" s="12"/>
      <c r="B301" s="242"/>
      <c r="C301" s="243"/>
      <c r="D301" s="234" t="s">
        <v>276</v>
      </c>
      <c r="E301" s="244" t="s">
        <v>4067</v>
      </c>
      <c r="F301" s="245" t="s">
        <v>4923</v>
      </c>
      <c r="G301" s="243"/>
      <c r="H301" s="246">
        <v>18</v>
      </c>
      <c r="I301" s="247"/>
      <c r="J301" s="243"/>
      <c r="K301" s="243"/>
      <c r="L301" s="248"/>
      <c r="M301" s="249"/>
      <c r="N301" s="250"/>
      <c r="O301" s="250"/>
      <c r="P301" s="250"/>
      <c r="Q301" s="250"/>
      <c r="R301" s="250"/>
      <c r="S301" s="250"/>
      <c r="T301" s="251"/>
      <c r="U301" s="12"/>
      <c r="V301" s="12"/>
      <c r="W301" s="12"/>
      <c r="X301" s="12"/>
      <c r="Y301" s="12"/>
      <c r="Z301" s="12"/>
      <c r="AA301" s="12"/>
      <c r="AB301" s="12"/>
      <c r="AC301" s="12"/>
      <c r="AD301" s="12"/>
      <c r="AE301" s="12"/>
      <c r="AT301" s="252" t="s">
        <v>276</v>
      </c>
      <c r="AU301" s="252" t="s">
        <v>84</v>
      </c>
      <c r="AV301" s="12" t="s">
        <v>86</v>
      </c>
      <c r="AW301" s="12" t="s">
        <v>32</v>
      </c>
      <c r="AX301" s="12" t="s">
        <v>84</v>
      </c>
      <c r="AY301" s="252" t="s">
        <v>251</v>
      </c>
    </row>
    <row r="302" s="11" customFormat="1" ht="25.92" customHeight="1">
      <c r="A302" s="11"/>
      <c r="B302" s="206"/>
      <c r="C302" s="207"/>
      <c r="D302" s="208" t="s">
        <v>75</v>
      </c>
      <c r="E302" s="209" t="s">
        <v>299</v>
      </c>
      <c r="F302" s="209" t="s">
        <v>1855</v>
      </c>
      <c r="G302" s="207"/>
      <c r="H302" s="207"/>
      <c r="I302" s="210"/>
      <c r="J302" s="211">
        <f>BK302</f>
        <v>0</v>
      </c>
      <c r="K302" s="207"/>
      <c r="L302" s="212"/>
      <c r="M302" s="213"/>
      <c r="N302" s="214"/>
      <c r="O302" s="214"/>
      <c r="P302" s="215">
        <f>SUM(P303:P356)</f>
        <v>0</v>
      </c>
      <c r="Q302" s="214"/>
      <c r="R302" s="215">
        <f>SUM(R303:R356)</f>
        <v>13.679308800000001</v>
      </c>
      <c r="S302" s="214"/>
      <c r="T302" s="216">
        <f>SUM(T303:T356)</f>
        <v>0</v>
      </c>
      <c r="U302" s="11"/>
      <c r="V302" s="11"/>
      <c r="W302" s="11"/>
      <c r="X302" s="11"/>
      <c r="Y302" s="11"/>
      <c r="Z302" s="11"/>
      <c r="AA302" s="11"/>
      <c r="AB302" s="11"/>
      <c r="AC302" s="11"/>
      <c r="AD302" s="11"/>
      <c r="AE302" s="11"/>
      <c r="AR302" s="217" t="s">
        <v>84</v>
      </c>
      <c r="AT302" s="218" t="s">
        <v>75</v>
      </c>
      <c r="AU302" s="218" t="s">
        <v>76</v>
      </c>
      <c r="AY302" s="217" t="s">
        <v>251</v>
      </c>
      <c r="BK302" s="219">
        <f>SUM(BK303:BK356)</f>
        <v>0</v>
      </c>
    </row>
    <row r="303" s="2" customFormat="1" ht="24.15" customHeight="1">
      <c r="A303" s="38"/>
      <c r="B303" s="39"/>
      <c r="C303" s="220" t="s">
        <v>747</v>
      </c>
      <c r="D303" s="220" t="s">
        <v>255</v>
      </c>
      <c r="E303" s="221" t="s">
        <v>4989</v>
      </c>
      <c r="F303" s="222" t="s">
        <v>4990</v>
      </c>
      <c r="G303" s="223" t="s">
        <v>1133</v>
      </c>
      <c r="H303" s="224">
        <v>108</v>
      </c>
      <c r="I303" s="225"/>
      <c r="J303" s="226">
        <f>ROUND(I303*H303,2)</f>
        <v>0</v>
      </c>
      <c r="K303" s="227"/>
      <c r="L303" s="44"/>
      <c r="M303" s="228" t="s">
        <v>1</v>
      </c>
      <c r="N303" s="229" t="s">
        <v>41</v>
      </c>
      <c r="O303" s="91"/>
      <c r="P303" s="230">
        <f>O303*H303</f>
        <v>0</v>
      </c>
      <c r="Q303" s="230">
        <v>2.0000000000000002E-05</v>
      </c>
      <c r="R303" s="230">
        <f>Q303*H303</f>
        <v>0.00216</v>
      </c>
      <c r="S303" s="230">
        <v>0</v>
      </c>
      <c r="T303" s="231">
        <f>S303*H303</f>
        <v>0</v>
      </c>
      <c r="U303" s="38"/>
      <c r="V303" s="38"/>
      <c r="W303" s="38"/>
      <c r="X303" s="38"/>
      <c r="Y303" s="38"/>
      <c r="Z303" s="38"/>
      <c r="AA303" s="38"/>
      <c r="AB303" s="38"/>
      <c r="AC303" s="38"/>
      <c r="AD303" s="38"/>
      <c r="AE303" s="38"/>
      <c r="AR303" s="232" t="s">
        <v>254</v>
      </c>
      <c r="AT303" s="232" t="s">
        <v>255</v>
      </c>
      <c r="AU303" s="232" t="s">
        <v>84</v>
      </c>
      <c r="AY303" s="17" t="s">
        <v>251</v>
      </c>
      <c r="BE303" s="233">
        <f>IF(N303="základní",J303,0)</f>
        <v>0</v>
      </c>
      <c r="BF303" s="233">
        <f>IF(N303="snížená",J303,0)</f>
        <v>0</v>
      </c>
      <c r="BG303" s="233">
        <f>IF(N303="zákl. přenesená",J303,0)</f>
        <v>0</v>
      </c>
      <c r="BH303" s="233">
        <f>IF(N303="sníž. přenesená",J303,0)</f>
        <v>0</v>
      </c>
      <c r="BI303" s="233">
        <f>IF(N303="nulová",J303,0)</f>
        <v>0</v>
      </c>
      <c r="BJ303" s="17" t="s">
        <v>84</v>
      </c>
      <c r="BK303" s="233">
        <f>ROUND(I303*H303,2)</f>
        <v>0</v>
      </c>
      <c r="BL303" s="17" t="s">
        <v>254</v>
      </c>
      <c r="BM303" s="232" t="s">
        <v>4991</v>
      </c>
    </row>
    <row r="304" s="2" customFormat="1">
      <c r="A304" s="38"/>
      <c r="B304" s="39"/>
      <c r="C304" s="40"/>
      <c r="D304" s="234" t="s">
        <v>260</v>
      </c>
      <c r="E304" s="40"/>
      <c r="F304" s="235" t="s">
        <v>4992</v>
      </c>
      <c r="G304" s="40"/>
      <c r="H304" s="40"/>
      <c r="I304" s="236"/>
      <c r="J304" s="40"/>
      <c r="K304" s="40"/>
      <c r="L304" s="44"/>
      <c r="M304" s="237"/>
      <c r="N304" s="238"/>
      <c r="O304" s="91"/>
      <c r="P304" s="91"/>
      <c r="Q304" s="91"/>
      <c r="R304" s="91"/>
      <c r="S304" s="91"/>
      <c r="T304" s="92"/>
      <c r="U304" s="38"/>
      <c r="V304" s="38"/>
      <c r="W304" s="38"/>
      <c r="X304" s="38"/>
      <c r="Y304" s="38"/>
      <c r="Z304" s="38"/>
      <c r="AA304" s="38"/>
      <c r="AB304" s="38"/>
      <c r="AC304" s="38"/>
      <c r="AD304" s="38"/>
      <c r="AE304" s="38"/>
      <c r="AT304" s="17" t="s">
        <v>260</v>
      </c>
      <c r="AU304" s="17" t="s">
        <v>84</v>
      </c>
    </row>
    <row r="305" s="2" customFormat="1">
      <c r="A305" s="38"/>
      <c r="B305" s="39"/>
      <c r="C305" s="40"/>
      <c r="D305" s="240" t="s">
        <v>274</v>
      </c>
      <c r="E305" s="40"/>
      <c r="F305" s="241" t="s">
        <v>4993</v>
      </c>
      <c r="G305" s="40"/>
      <c r="H305" s="40"/>
      <c r="I305" s="236"/>
      <c r="J305" s="40"/>
      <c r="K305" s="40"/>
      <c r="L305" s="44"/>
      <c r="M305" s="237"/>
      <c r="N305" s="238"/>
      <c r="O305" s="91"/>
      <c r="P305" s="91"/>
      <c r="Q305" s="91"/>
      <c r="R305" s="91"/>
      <c r="S305" s="91"/>
      <c r="T305" s="92"/>
      <c r="U305" s="38"/>
      <c r="V305" s="38"/>
      <c r="W305" s="38"/>
      <c r="X305" s="38"/>
      <c r="Y305" s="38"/>
      <c r="Z305" s="38"/>
      <c r="AA305" s="38"/>
      <c r="AB305" s="38"/>
      <c r="AC305" s="38"/>
      <c r="AD305" s="38"/>
      <c r="AE305" s="38"/>
      <c r="AT305" s="17" t="s">
        <v>274</v>
      </c>
      <c r="AU305" s="17" t="s">
        <v>84</v>
      </c>
    </row>
    <row r="306" s="12" customFormat="1">
      <c r="A306" s="12"/>
      <c r="B306" s="242"/>
      <c r="C306" s="243"/>
      <c r="D306" s="234" t="s">
        <v>276</v>
      </c>
      <c r="E306" s="244" t="s">
        <v>4073</v>
      </c>
      <c r="F306" s="245" t="s">
        <v>1850</v>
      </c>
      <c r="G306" s="243"/>
      <c r="H306" s="246">
        <v>108</v>
      </c>
      <c r="I306" s="247"/>
      <c r="J306" s="243"/>
      <c r="K306" s="243"/>
      <c r="L306" s="248"/>
      <c r="M306" s="249"/>
      <c r="N306" s="250"/>
      <c r="O306" s="250"/>
      <c r="P306" s="250"/>
      <c r="Q306" s="250"/>
      <c r="R306" s="250"/>
      <c r="S306" s="250"/>
      <c r="T306" s="251"/>
      <c r="U306" s="12"/>
      <c r="V306" s="12"/>
      <c r="W306" s="12"/>
      <c r="X306" s="12"/>
      <c r="Y306" s="12"/>
      <c r="Z306" s="12"/>
      <c r="AA306" s="12"/>
      <c r="AB306" s="12"/>
      <c r="AC306" s="12"/>
      <c r="AD306" s="12"/>
      <c r="AE306" s="12"/>
      <c r="AT306" s="252" t="s">
        <v>276</v>
      </c>
      <c r="AU306" s="252" t="s">
        <v>84</v>
      </c>
      <c r="AV306" s="12" t="s">
        <v>86</v>
      </c>
      <c r="AW306" s="12" t="s">
        <v>32</v>
      </c>
      <c r="AX306" s="12" t="s">
        <v>84</v>
      </c>
      <c r="AY306" s="252" t="s">
        <v>251</v>
      </c>
    </row>
    <row r="307" s="2" customFormat="1" ht="24.15" customHeight="1">
      <c r="A307" s="38"/>
      <c r="B307" s="39"/>
      <c r="C307" s="292" t="s">
        <v>1015</v>
      </c>
      <c r="D307" s="292" t="s">
        <v>1133</v>
      </c>
      <c r="E307" s="293" t="s">
        <v>4994</v>
      </c>
      <c r="F307" s="294" t="s">
        <v>4995</v>
      </c>
      <c r="G307" s="295" t="s">
        <v>1133</v>
      </c>
      <c r="H307" s="296">
        <v>111.24</v>
      </c>
      <c r="I307" s="297"/>
      <c r="J307" s="298">
        <f>ROUND(I307*H307,2)</f>
        <v>0</v>
      </c>
      <c r="K307" s="299"/>
      <c r="L307" s="300"/>
      <c r="M307" s="301" t="s">
        <v>1</v>
      </c>
      <c r="N307" s="302" t="s">
        <v>41</v>
      </c>
      <c r="O307" s="91"/>
      <c r="P307" s="230">
        <f>O307*H307</f>
        <v>0</v>
      </c>
      <c r="Q307" s="230">
        <v>0.016619999999999999</v>
      </c>
      <c r="R307" s="230">
        <f>Q307*H307</f>
        <v>1.8488087999999998</v>
      </c>
      <c r="S307" s="230">
        <v>0</v>
      </c>
      <c r="T307" s="231">
        <f>S307*H307</f>
        <v>0</v>
      </c>
      <c r="U307" s="38"/>
      <c r="V307" s="38"/>
      <c r="W307" s="38"/>
      <c r="X307" s="38"/>
      <c r="Y307" s="38"/>
      <c r="Z307" s="38"/>
      <c r="AA307" s="38"/>
      <c r="AB307" s="38"/>
      <c r="AC307" s="38"/>
      <c r="AD307" s="38"/>
      <c r="AE307" s="38"/>
      <c r="AR307" s="232" t="s">
        <v>299</v>
      </c>
      <c r="AT307" s="232" t="s">
        <v>1133</v>
      </c>
      <c r="AU307" s="232" t="s">
        <v>84</v>
      </c>
      <c r="AY307" s="17" t="s">
        <v>251</v>
      </c>
      <c r="BE307" s="233">
        <f>IF(N307="základní",J307,0)</f>
        <v>0</v>
      </c>
      <c r="BF307" s="233">
        <f>IF(N307="snížená",J307,0)</f>
        <v>0</v>
      </c>
      <c r="BG307" s="233">
        <f>IF(N307="zákl. přenesená",J307,0)</f>
        <v>0</v>
      </c>
      <c r="BH307" s="233">
        <f>IF(N307="sníž. přenesená",J307,0)</f>
        <v>0</v>
      </c>
      <c r="BI307" s="233">
        <f>IF(N307="nulová",J307,0)</f>
        <v>0</v>
      </c>
      <c r="BJ307" s="17" t="s">
        <v>84</v>
      </c>
      <c r="BK307" s="233">
        <f>ROUND(I307*H307,2)</f>
        <v>0</v>
      </c>
      <c r="BL307" s="17" t="s">
        <v>254</v>
      </c>
      <c r="BM307" s="232" t="s">
        <v>4996</v>
      </c>
    </row>
    <row r="308" s="2" customFormat="1">
      <c r="A308" s="38"/>
      <c r="B308" s="39"/>
      <c r="C308" s="40"/>
      <c r="D308" s="234" t="s">
        <v>260</v>
      </c>
      <c r="E308" s="40"/>
      <c r="F308" s="235" t="s">
        <v>4995</v>
      </c>
      <c r="G308" s="40"/>
      <c r="H308" s="40"/>
      <c r="I308" s="236"/>
      <c r="J308" s="40"/>
      <c r="K308" s="40"/>
      <c r="L308" s="44"/>
      <c r="M308" s="237"/>
      <c r="N308" s="238"/>
      <c r="O308" s="91"/>
      <c r="P308" s="91"/>
      <c r="Q308" s="91"/>
      <c r="R308" s="91"/>
      <c r="S308" s="91"/>
      <c r="T308" s="92"/>
      <c r="U308" s="38"/>
      <c r="V308" s="38"/>
      <c r="W308" s="38"/>
      <c r="X308" s="38"/>
      <c r="Y308" s="38"/>
      <c r="Z308" s="38"/>
      <c r="AA308" s="38"/>
      <c r="AB308" s="38"/>
      <c r="AC308" s="38"/>
      <c r="AD308" s="38"/>
      <c r="AE308" s="38"/>
      <c r="AT308" s="17" t="s">
        <v>260</v>
      </c>
      <c r="AU308" s="17" t="s">
        <v>84</v>
      </c>
    </row>
    <row r="309" s="12" customFormat="1">
      <c r="A309" s="12"/>
      <c r="B309" s="242"/>
      <c r="C309" s="243"/>
      <c r="D309" s="234" t="s">
        <v>276</v>
      </c>
      <c r="E309" s="244" t="s">
        <v>4078</v>
      </c>
      <c r="F309" s="245" t="s">
        <v>1850</v>
      </c>
      <c r="G309" s="243"/>
      <c r="H309" s="246">
        <v>108</v>
      </c>
      <c r="I309" s="247"/>
      <c r="J309" s="243"/>
      <c r="K309" s="243"/>
      <c r="L309" s="248"/>
      <c r="M309" s="249"/>
      <c r="N309" s="250"/>
      <c r="O309" s="250"/>
      <c r="P309" s="250"/>
      <c r="Q309" s="250"/>
      <c r="R309" s="250"/>
      <c r="S309" s="250"/>
      <c r="T309" s="251"/>
      <c r="U309" s="12"/>
      <c r="V309" s="12"/>
      <c r="W309" s="12"/>
      <c r="X309" s="12"/>
      <c r="Y309" s="12"/>
      <c r="Z309" s="12"/>
      <c r="AA309" s="12"/>
      <c r="AB309" s="12"/>
      <c r="AC309" s="12"/>
      <c r="AD309" s="12"/>
      <c r="AE309" s="12"/>
      <c r="AT309" s="252" t="s">
        <v>276</v>
      </c>
      <c r="AU309" s="252" t="s">
        <v>84</v>
      </c>
      <c r="AV309" s="12" t="s">
        <v>86</v>
      </c>
      <c r="AW309" s="12" t="s">
        <v>32</v>
      </c>
      <c r="AX309" s="12" t="s">
        <v>76</v>
      </c>
      <c r="AY309" s="252" t="s">
        <v>251</v>
      </c>
    </row>
    <row r="310" s="12" customFormat="1">
      <c r="A310" s="12"/>
      <c r="B310" s="242"/>
      <c r="C310" s="243"/>
      <c r="D310" s="234" t="s">
        <v>276</v>
      </c>
      <c r="E310" s="244" t="s">
        <v>4997</v>
      </c>
      <c r="F310" s="245" t="s">
        <v>4998</v>
      </c>
      <c r="G310" s="243"/>
      <c r="H310" s="246">
        <v>111.24</v>
      </c>
      <c r="I310" s="247"/>
      <c r="J310" s="243"/>
      <c r="K310" s="243"/>
      <c r="L310" s="248"/>
      <c r="M310" s="249"/>
      <c r="N310" s="250"/>
      <c r="O310" s="250"/>
      <c r="P310" s="250"/>
      <c r="Q310" s="250"/>
      <c r="R310" s="250"/>
      <c r="S310" s="250"/>
      <c r="T310" s="251"/>
      <c r="U310" s="12"/>
      <c r="V310" s="12"/>
      <c r="W310" s="12"/>
      <c r="X310" s="12"/>
      <c r="Y310" s="12"/>
      <c r="Z310" s="12"/>
      <c r="AA310" s="12"/>
      <c r="AB310" s="12"/>
      <c r="AC310" s="12"/>
      <c r="AD310" s="12"/>
      <c r="AE310" s="12"/>
      <c r="AT310" s="252" t="s">
        <v>276</v>
      </c>
      <c r="AU310" s="252" t="s">
        <v>84</v>
      </c>
      <c r="AV310" s="12" t="s">
        <v>86</v>
      </c>
      <c r="AW310" s="12" t="s">
        <v>32</v>
      </c>
      <c r="AX310" s="12" t="s">
        <v>84</v>
      </c>
      <c r="AY310" s="252" t="s">
        <v>251</v>
      </c>
    </row>
    <row r="311" s="2" customFormat="1" ht="24.15" customHeight="1">
      <c r="A311" s="38"/>
      <c r="B311" s="39"/>
      <c r="C311" s="220" t="s">
        <v>1023</v>
      </c>
      <c r="D311" s="220" t="s">
        <v>255</v>
      </c>
      <c r="E311" s="221" t="s">
        <v>4712</v>
      </c>
      <c r="F311" s="222" t="s">
        <v>4713</v>
      </c>
      <c r="G311" s="223" t="s">
        <v>1622</v>
      </c>
      <c r="H311" s="224">
        <v>1</v>
      </c>
      <c r="I311" s="225"/>
      <c r="J311" s="226">
        <f>ROUND(I311*H311,2)</f>
        <v>0</v>
      </c>
      <c r="K311" s="227"/>
      <c r="L311" s="44"/>
      <c r="M311" s="228" t="s">
        <v>1</v>
      </c>
      <c r="N311" s="229" t="s">
        <v>41</v>
      </c>
      <c r="O311" s="91"/>
      <c r="P311" s="230">
        <f>O311*H311</f>
        <v>0</v>
      </c>
      <c r="Q311" s="230">
        <v>0.45937</v>
      </c>
      <c r="R311" s="230">
        <f>Q311*H311</f>
        <v>0.45937</v>
      </c>
      <c r="S311" s="230">
        <v>0</v>
      </c>
      <c r="T311" s="231">
        <f>S311*H311</f>
        <v>0</v>
      </c>
      <c r="U311" s="38"/>
      <c r="V311" s="38"/>
      <c r="W311" s="38"/>
      <c r="X311" s="38"/>
      <c r="Y311" s="38"/>
      <c r="Z311" s="38"/>
      <c r="AA311" s="38"/>
      <c r="AB311" s="38"/>
      <c r="AC311" s="38"/>
      <c r="AD311" s="38"/>
      <c r="AE311" s="38"/>
      <c r="AR311" s="232" t="s">
        <v>254</v>
      </c>
      <c r="AT311" s="232" t="s">
        <v>255</v>
      </c>
      <c r="AU311" s="232" t="s">
        <v>84</v>
      </c>
      <c r="AY311" s="17" t="s">
        <v>251</v>
      </c>
      <c r="BE311" s="233">
        <f>IF(N311="základní",J311,0)</f>
        <v>0</v>
      </c>
      <c r="BF311" s="233">
        <f>IF(N311="snížená",J311,0)</f>
        <v>0</v>
      </c>
      <c r="BG311" s="233">
        <f>IF(N311="zákl. přenesená",J311,0)</f>
        <v>0</v>
      </c>
      <c r="BH311" s="233">
        <f>IF(N311="sníž. přenesená",J311,0)</f>
        <v>0</v>
      </c>
      <c r="BI311" s="233">
        <f>IF(N311="nulová",J311,0)</f>
        <v>0</v>
      </c>
      <c r="BJ311" s="17" t="s">
        <v>84</v>
      </c>
      <c r="BK311" s="233">
        <f>ROUND(I311*H311,2)</f>
        <v>0</v>
      </c>
      <c r="BL311" s="17" t="s">
        <v>254</v>
      </c>
      <c r="BM311" s="232" t="s">
        <v>4999</v>
      </c>
    </row>
    <row r="312" s="2" customFormat="1">
      <c r="A312" s="38"/>
      <c r="B312" s="39"/>
      <c r="C312" s="40"/>
      <c r="D312" s="234" t="s">
        <v>260</v>
      </c>
      <c r="E312" s="40"/>
      <c r="F312" s="235" t="s">
        <v>4715</v>
      </c>
      <c r="G312" s="40"/>
      <c r="H312" s="40"/>
      <c r="I312" s="236"/>
      <c r="J312" s="40"/>
      <c r="K312" s="40"/>
      <c r="L312" s="44"/>
      <c r="M312" s="237"/>
      <c r="N312" s="238"/>
      <c r="O312" s="91"/>
      <c r="P312" s="91"/>
      <c r="Q312" s="91"/>
      <c r="R312" s="91"/>
      <c r="S312" s="91"/>
      <c r="T312" s="92"/>
      <c r="U312" s="38"/>
      <c r="V312" s="38"/>
      <c r="W312" s="38"/>
      <c r="X312" s="38"/>
      <c r="Y312" s="38"/>
      <c r="Z312" s="38"/>
      <c r="AA312" s="38"/>
      <c r="AB312" s="38"/>
      <c r="AC312" s="38"/>
      <c r="AD312" s="38"/>
      <c r="AE312" s="38"/>
      <c r="AT312" s="17" t="s">
        <v>260</v>
      </c>
      <c r="AU312" s="17" t="s">
        <v>84</v>
      </c>
    </row>
    <row r="313" s="2" customFormat="1">
      <c r="A313" s="38"/>
      <c r="B313" s="39"/>
      <c r="C313" s="40"/>
      <c r="D313" s="240" t="s">
        <v>274</v>
      </c>
      <c r="E313" s="40"/>
      <c r="F313" s="241" t="s">
        <v>4716</v>
      </c>
      <c r="G313" s="40"/>
      <c r="H313" s="40"/>
      <c r="I313" s="236"/>
      <c r="J313" s="40"/>
      <c r="K313" s="40"/>
      <c r="L313" s="44"/>
      <c r="M313" s="237"/>
      <c r="N313" s="238"/>
      <c r="O313" s="91"/>
      <c r="P313" s="91"/>
      <c r="Q313" s="91"/>
      <c r="R313" s="91"/>
      <c r="S313" s="91"/>
      <c r="T313" s="92"/>
      <c r="U313" s="38"/>
      <c r="V313" s="38"/>
      <c r="W313" s="38"/>
      <c r="X313" s="38"/>
      <c r="Y313" s="38"/>
      <c r="Z313" s="38"/>
      <c r="AA313" s="38"/>
      <c r="AB313" s="38"/>
      <c r="AC313" s="38"/>
      <c r="AD313" s="38"/>
      <c r="AE313" s="38"/>
      <c r="AT313" s="17" t="s">
        <v>274</v>
      </c>
      <c r="AU313" s="17" t="s">
        <v>84</v>
      </c>
    </row>
    <row r="314" s="12" customFormat="1">
      <c r="A314" s="12"/>
      <c r="B314" s="242"/>
      <c r="C314" s="243"/>
      <c r="D314" s="234" t="s">
        <v>276</v>
      </c>
      <c r="E314" s="244" t="s">
        <v>4082</v>
      </c>
      <c r="F314" s="245" t="s">
        <v>84</v>
      </c>
      <c r="G314" s="243"/>
      <c r="H314" s="246">
        <v>1</v>
      </c>
      <c r="I314" s="247"/>
      <c r="J314" s="243"/>
      <c r="K314" s="243"/>
      <c r="L314" s="248"/>
      <c r="M314" s="249"/>
      <c r="N314" s="250"/>
      <c r="O314" s="250"/>
      <c r="P314" s="250"/>
      <c r="Q314" s="250"/>
      <c r="R314" s="250"/>
      <c r="S314" s="250"/>
      <c r="T314" s="251"/>
      <c r="U314" s="12"/>
      <c r="V314" s="12"/>
      <c r="W314" s="12"/>
      <c r="X314" s="12"/>
      <c r="Y314" s="12"/>
      <c r="Z314" s="12"/>
      <c r="AA314" s="12"/>
      <c r="AB314" s="12"/>
      <c r="AC314" s="12"/>
      <c r="AD314" s="12"/>
      <c r="AE314" s="12"/>
      <c r="AT314" s="252" t="s">
        <v>276</v>
      </c>
      <c r="AU314" s="252" t="s">
        <v>84</v>
      </c>
      <c r="AV314" s="12" t="s">
        <v>86</v>
      </c>
      <c r="AW314" s="12" t="s">
        <v>32</v>
      </c>
      <c r="AX314" s="12" t="s">
        <v>84</v>
      </c>
      <c r="AY314" s="252" t="s">
        <v>251</v>
      </c>
    </row>
    <row r="315" s="2" customFormat="1" ht="24.15" customHeight="1">
      <c r="A315" s="38"/>
      <c r="B315" s="39"/>
      <c r="C315" s="220" t="s">
        <v>1030</v>
      </c>
      <c r="D315" s="220" t="s">
        <v>255</v>
      </c>
      <c r="E315" s="221" t="s">
        <v>4236</v>
      </c>
      <c r="F315" s="222" t="s">
        <v>4237</v>
      </c>
      <c r="G315" s="223" t="s">
        <v>1133</v>
      </c>
      <c r="H315" s="224">
        <v>108</v>
      </c>
      <c r="I315" s="225"/>
      <c r="J315" s="226">
        <f>ROUND(I315*H315,2)</f>
        <v>0</v>
      </c>
      <c r="K315" s="227"/>
      <c r="L315" s="44"/>
      <c r="M315" s="228" t="s">
        <v>1</v>
      </c>
      <c r="N315" s="229" t="s">
        <v>41</v>
      </c>
      <c r="O315" s="91"/>
      <c r="P315" s="230">
        <f>O315*H315</f>
        <v>0</v>
      </c>
      <c r="Q315" s="230">
        <v>0</v>
      </c>
      <c r="R315" s="230">
        <f>Q315*H315</f>
        <v>0</v>
      </c>
      <c r="S315" s="230">
        <v>0</v>
      </c>
      <c r="T315" s="231">
        <f>S315*H315</f>
        <v>0</v>
      </c>
      <c r="U315" s="38"/>
      <c r="V315" s="38"/>
      <c r="W315" s="38"/>
      <c r="X315" s="38"/>
      <c r="Y315" s="38"/>
      <c r="Z315" s="38"/>
      <c r="AA315" s="38"/>
      <c r="AB315" s="38"/>
      <c r="AC315" s="38"/>
      <c r="AD315" s="38"/>
      <c r="AE315" s="38"/>
      <c r="AR315" s="232" t="s">
        <v>254</v>
      </c>
      <c r="AT315" s="232" t="s">
        <v>255</v>
      </c>
      <c r="AU315" s="232" t="s">
        <v>84</v>
      </c>
      <c r="AY315" s="17" t="s">
        <v>251</v>
      </c>
      <c r="BE315" s="233">
        <f>IF(N315="základní",J315,0)</f>
        <v>0</v>
      </c>
      <c r="BF315" s="233">
        <f>IF(N315="snížená",J315,0)</f>
        <v>0</v>
      </c>
      <c r="BG315" s="233">
        <f>IF(N315="zákl. přenesená",J315,0)</f>
        <v>0</v>
      </c>
      <c r="BH315" s="233">
        <f>IF(N315="sníž. přenesená",J315,0)</f>
        <v>0</v>
      </c>
      <c r="BI315" s="233">
        <f>IF(N315="nulová",J315,0)</f>
        <v>0</v>
      </c>
      <c r="BJ315" s="17" t="s">
        <v>84</v>
      </c>
      <c r="BK315" s="233">
        <f>ROUND(I315*H315,2)</f>
        <v>0</v>
      </c>
      <c r="BL315" s="17" t="s">
        <v>254</v>
      </c>
      <c r="BM315" s="232" t="s">
        <v>5000</v>
      </c>
    </row>
    <row r="316" s="2" customFormat="1">
      <c r="A316" s="38"/>
      <c r="B316" s="39"/>
      <c r="C316" s="40"/>
      <c r="D316" s="234" t="s">
        <v>260</v>
      </c>
      <c r="E316" s="40"/>
      <c r="F316" s="235" t="s">
        <v>4239</v>
      </c>
      <c r="G316" s="40"/>
      <c r="H316" s="40"/>
      <c r="I316" s="236"/>
      <c r="J316" s="40"/>
      <c r="K316" s="40"/>
      <c r="L316" s="44"/>
      <c r="M316" s="237"/>
      <c r="N316" s="238"/>
      <c r="O316" s="91"/>
      <c r="P316" s="91"/>
      <c r="Q316" s="91"/>
      <c r="R316" s="91"/>
      <c r="S316" s="91"/>
      <c r="T316" s="92"/>
      <c r="U316" s="38"/>
      <c r="V316" s="38"/>
      <c r="W316" s="38"/>
      <c r="X316" s="38"/>
      <c r="Y316" s="38"/>
      <c r="Z316" s="38"/>
      <c r="AA316" s="38"/>
      <c r="AB316" s="38"/>
      <c r="AC316" s="38"/>
      <c r="AD316" s="38"/>
      <c r="AE316" s="38"/>
      <c r="AT316" s="17" t="s">
        <v>260</v>
      </c>
      <c r="AU316" s="17" t="s">
        <v>84</v>
      </c>
    </row>
    <row r="317" s="2" customFormat="1">
      <c r="A317" s="38"/>
      <c r="B317" s="39"/>
      <c r="C317" s="40"/>
      <c r="D317" s="240" t="s">
        <v>274</v>
      </c>
      <c r="E317" s="40"/>
      <c r="F317" s="241" t="s">
        <v>4240</v>
      </c>
      <c r="G317" s="40"/>
      <c r="H317" s="40"/>
      <c r="I317" s="236"/>
      <c r="J317" s="40"/>
      <c r="K317" s="40"/>
      <c r="L317" s="44"/>
      <c r="M317" s="237"/>
      <c r="N317" s="238"/>
      <c r="O317" s="91"/>
      <c r="P317" s="91"/>
      <c r="Q317" s="91"/>
      <c r="R317" s="91"/>
      <c r="S317" s="91"/>
      <c r="T317" s="92"/>
      <c r="U317" s="38"/>
      <c r="V317" s="38"/>
      <c r="W317" s="38"/>
      <c r="X317" s="38"/>
      <c r="Y317" s="38"/>
      <c r="Z317" s="38"/>
      <c r="AA317" s="38"/>
      <c r="AB317" s="38"/>
      <c r="AC317" s="38"/>
      <c r="AD317" s="38"/>
      <c r="AE317" s="38"/>
      <c r="AT317" s="17" t="s">
        <v>274</v>
      </c>
      <c r="AU317" s="17" t="s">
        <v>84</v>
      </c>
    </row>
    <row r="318" s="12" customFormat="1">
      <c r="A318" s="12"/>
      <c r="B318" s="242"/>
      <c r="C318" s="243"/>
      <c r="D318" s="234" t="s">
        <v>276</v>
      </c>
      <c r="E318" s="244" t="s">
        <v>4088</v>
      </c>
      <c r="F318" s="245" t="s">
        <v>1850</v>
      </c>
      <c r="G318" s="243"/>
      <c r="H318" s="246">
        <v>108</v>
      </c>
      <c r="I318" s="247"/>
      <c r="J318" s="243"/>
      <c r="K318" s="243"/>
      <c r="L318" s="248"/>
      <c r="M318" s="249"/>
      <c r="N318" s="250"/>
      <c r="O318" s="250"/>
      <c r="P318" s="250"/>
      <c r="Q318" s="250"/>
      <c r="R318" s="250"/>
      <c r="S318" s="250"/>
      <c r="T318" s="251"/>
      <c r="U318" s="12"/>
      <c r="V318" s="12"/>
      <c r="W318" s="12"/>
      <c r="X318" s="12"/>
      <c r="Y318" s="12"/>
      <c r="Z318" s="12"/>
      <c r="AA318" s="12"/>
      <c r="AB318" s="12"/>
      <c r="AC318" s="12"/>
      <c r="AD318" s="12"/>
      <c r="AE318" s="12"/>
      <c r="AT318" s="252" t="s">
        <v>276</v>
      </c>
      <c r="AU318" s="252" t="s">
        <v>84</v>
      </c>
      <c r="AV318" s="12" t="s">
        <v>86</v>
      </c>
      <c r="AW318" s="12" t="s">
        <v>32</v>
      </c>
      <c r="AX318" s="12" t="s">
        <v>84</v>
      </c>
      <c r="AY318" s="252" t="s">
        <v>251</v>
      </c>
    </row>
    <row r="319" s="2" customFormat="1" ht="24.15" customHeight="1">
      <c r="A319" s="38"/>
      <c r="B319" s="39"/>
      <c r="C319" s="220" t="s">
        <v>1045</v>
      </c>
      <c r="D319" s="220" t="s">
        <v>255</v>
      </c>
      <c r="E319" s="221" t="s">
        <v>4269</v>
      </c>
      <c r="F319" s="222" t="s">
        <v>4270</v>
      </c>
      <c r="G319" s="223" t="s">
        <v>1622</v>
      </c>
      <c r="H319" s="224">
        <v>3</v>
      </c>
      <c r="I319" s="225"/>
      <c r="J319" s="226">
        <f>ROUND(I319*H319,2)</f>
        <v>0</v>
      </c>
      <c r="K319" s="227"/>
      <c r="L319" s="44"/>
      <c r="M319" s="228" t="s">
        <v>1</v>
      </c>
      <c r="N319" s="229" t="s">
        <v>41</v>
      </c>
      <c r="O319" s="91"/>
      <c r="P319" s="230">
        <f>O319*H319</f>
        <v>0</v>
      </c>
      <c r="Q319" s="230">
        <v>0.41948000000000002</v>
      </c>
      <c r="R319" s="230">
        <f>Q319*H319</f>
        <v>1.25844</v>
      </c>
      <c r="S319" s="230">
        <v>0</v>
      </c>
      <c r="T319" s="231">
        <f>S319*H319</f>
        <v>0</v>
      </c>
      <c r="U319" s="38"/>
      <c r="V319" s="38"/>
      <c r="W319" s="38"/>
      <c r="X319" s="38"/>
      <c r="Y319" s="38"/>
      <c r="Z319" s="38"/>
      <c r="AA319" s="38"/>
      <c r="AB319" s="38"/>
      <c r="AC319" s="38"/>
      <c r="AD319" s="38"/>
      <c r="AE319" s="38"/>
      <c r="AR319" s="232" t="s">
        <v>254</v>
      </c>
      <c r="AT319" s="232" t="s">
        <v>255</v>
      </c>
      <c r="AU319" s="232" t="s">
        <v>84</v>
      </c>
      <c r="AY319" s="17" t="s">
        <v>251</v>
      </c>
      <c r="BE319" s="233">
        <f>IF(N319="základní",J319,0)</f>
        <v>0</v>
      </c>
      <c r="BF319" s="233">
        <f>IF(N319="snížená",J319,0)</f>
        <v>0</v>
      </c>
      <c r="BG319" s="233">
        <f>IF(N319="zákl. přenesená",J319,0)</f>
        <v>0</v>
      </c>
      <c r="BH319" s="233">
        <f>IF(N319="sníž. přenesená",J319,0)</f>
        <v>0</v>
      </c>
      <c r="BI319" s="233">
        <f>IF(N319="nulová",J319,0)</f>
        <v>0</v>
      </c>
      <c r="BJ319" s="17" t="s">
        <v>84</v>
      </c>
      <c r="BK319" s="233">
        <f>ROUND(I319*H319,2)</f>
        <v>0</v>
      </c>
      <c r="BL319" s="17" t="s">
        <v>254</v>
      </c>
      <c r="BM319" s="232" t="s">
        <v>5001</v>
      </c>
    </row>
    <row r="320" s="2" customFormat="1">
      <c r="A320" s="38"/>
      <c r="B320" s="39"/>
      <c r="C320" s="40"/>
      <c r="D320" s="234" t="s">
        <v>260</v>
      </c>
      <c r="E320" s="40"/>
      <c r="F320" s="235" t="s">
        <v>4272</v>
      </c>
      <c r="G320" s="40"/>
      <c r="H320" s="40"/>
      <c r="I320" s="236"/>
      <c r="J320" s="40"/>
      <c r="K320" s="40"/>
      <c r="L320" s="44"/>
      <c r="M320" s="237"/>
      <c r="N320" s="238"/>
      <c r="O320" s="91"/>
      <c r="P320" s="91"/>
      <c r="Q320" s="91"/>
      <c r="R320" s="91"/>
      <c r="S320" s="91"/>
      <c r="T320" s="92"/>
      <c r="U320" s="38"/>
      <c r="V320" s="38"/>
      <c r="W320" s="38"/>
      <c r="X320" s="38"/>
      <c r="Y320" s="38"/>
      <c r="Z320" s="38"/>
      <c r="AA320" s="38"/>
      <c r="AB320" s="38"/>
      <c r="AC320" s="38"/>
      <c r="AD320" s="38"/>
      <c r="AE320" s="38"/>
      <c r="AT320" s="17" t="s">
        <v>260</v>
      </c>
      <c r="AU320" s="17" t="s">
        <v>84</v>
      </c>
    </row>
    <row r="321" s="2" customFormat="1">
      <c r="A321" s="38"/>
      <c r="B321" s="39"/>
      <c r="C321" s="40"/>
      <c r="D321" s="240" t="s">
        <v>274</v>
      </c>
      <c r="E321" s="40"/>
      <c r="F321" s="241" t="s">
        <v>4273</v>
      </c>
      <c r="G321" s="40"/>
      <c r="H321" s="40"/>
      <c r="I321" s="236"/>
      <c r="J321" s="40"/>
      <c r="K321" s="40"/>
      <c r="L321" s="44"/>
      <c r="M321" s="237"/>
      <c r="N321" s="238"/>
      <c r="O321" s="91"/>
      <c r="P321" s="91"/>
      <c r="Q321" s="91"/>
      <c r="R321" s="91"/>
      <c r="S321" s="91"/>
      <c r="T321" s="92"/>
      <c r="U321" s="38"/>
      <c r="V321" s="38"/>
      <c r="W321" s="38"/>
      <c r="X321" s="38"/>
      <c r="Y321" s="38"/>
      <c r="Z321" s="38"/>
      <c r="AA321" s="38"/>
      <c r="AB321" s="38"/>
      <c r="AC321" s="38"/>
      <c r="AD321" s="38"/>
      <c r="AE321" s="38"/>
      <c r="AT321" s="17" t="s">
        <v>274</v>
      </c>
      <c r="AU321" s="17" t="s">
        <v>84</v>
      </c>
    </row>
    <row r="322" s="2" customFormat="1">
      <c r="A322" s="38"/>
      <c r="B322" s="39"/>
      <c r="C322" s="40"/>
      <c r="D322" s="234" t="s">
        <v>262</v>
      </c>
      <c r="E322" s="40"/>
      <c r="F322" s="239" t="s">
        <v>4719</v>
      </c>
      <c r="G322" s="40"/>
      <c r="H322" s="40"/>
      <c r="I322" s="236"/>
      <c r="J322" s="40"/>
      <c r="K322" s="40"/>
      <c r="L322" s="44"/>
      <c r="M322" s="237"/>
      <c r="N322" s="238"/>
      <c r="O322" s="91"/>
      <c r="P322" s="91"/>
      <c r="Q322" s="91"/>
      <c r="R322" s="91"/>
      <c r="S322" s="91"/>
      <c r="T322" s="92"/>
      <c r="U322" s="38"/>
      <c r="V322" s="38"/>
      <c r="W322" s="38"/>
      <c r="X322" s="38"/>
      <c r="Y322" s="38"/>
      <c r="Z322" s="38"/>
      <c r="AA322" s="38"/>
      <c r="AB322" s="38"/>
      <c r="AC322" s="38"/>
      <c r="AD322" s="38"/>
      <c r="AE322" s="38"/>
      <c r="AT322" s="17" t="s">
        <v>262</v>
      </c>
      <c r="AU322" s="17" t="s">
        <v>84</v>
      </c>
    </row>
    <row r="323" s="12" customFormat="1">
      <c r="A323" s="12"/>
      <c r="B323" s="242"/>
      <c r="C323" s="243"/>
      <c r="D323" s="234" t="s">
        <v>276</v>
      </c>
      <c r="E323" s="244" t="s">
        <v>4093</v>
      </c>
      <c r="F323" s="245" t="s">
        <v>269</v>
      </c>
      <c r="G323" s="243"/>
      <c r="H323" s="246">
        <v>3</v>
      </c>
      <c r="I323" s="247"/>
      <c r="J323" s="243"/>
      <c r="K323" s="243"/>
      <c r="L323" s="248"/>
      <c r="M323" s="249"/>
      <c r="N323" s="250"/>
      <c r="O323" s="250"/>
      <c r="P323" s="250"/>
      <c r="Q323" s="250"/>
      <c r="R323" s="250"/>
      <c r="S323" s="250"/>
      <c r="T323" s="251"/>
      <c r="U323" s="12"/>
      <c r="V323" s="12"/>
      <c r="W323" s="12"/>
      <c r="X323" s="12"/>
      <c r="Y323" s="12"/>
      <c r="Z323" s="12"/>
      <c r="AA323" s="12"/>
      <c r="AB323" s="12"/>
      <c r="AC323" s="12"/>
      <c r="AD323" s="12"/>
      <c r="AE323" s="12"/>
      <c r="AT323" s="252" t="s">
        <v>276</v>
      </c>
      <c r="AU323" s="252" t="s">
        <v>84</v>
      </c>
      <c r="AV323" s="12" t="s">
        <v>86</v>
      </c>
      <c r="AW323" s="12" t="s">
        <v>32</v>
      </c>
      <c r="AX323" s="12" t="s">
        <v>84</v>
      </c>
      <c r="AY323" s="252" t="s">
        <v>251</v>
      </c>
    </row>
    <row r="324" s="2" customFormat="1" ht="21.75" customHeight="1">
      <c r="A324" s="38"/>
      <c r="B324" s="39"/>
      <c r="C324" s="292" t="s">
        <v>1052</v>
      </c>
      <c r="D324" s="292" t="s">
        <v>1133</v>
      </c>
      <c r="E324" s="293" t="s">
        <v>4275</v>
      </c>
      <c r="F324" s="294" t="s">
        <v>4276</v>
      </c>
      <c r="G324" s="295" t="s">
        <v>1622</v>
      </c>
      <c r="H324" s="296">
        <v>3</v>
      </c>
      <c r="I324" s="297"/>
      <c r="J324" s="298">
        <f>ROUND(I324*H324,2)</f>
        <v>0</v>
      </c>
      <c r="K324" s="299"/>
      <c r="L324" s="300"/>
      <c r="M324" s="301" t="s">
        <v>1</v>
      </c>
      <c r="N324" s="302" t="s">
        <v>41</v>
      </c>
      <c r="O324" s="91"/>
      <c r="P324" s="230">
        <f>O324*H324</f>
        <v>0</v>
      </c>
      <c r="Q324" s="230">
        <v>1.6000000000000001</v>
      </c>
      <c r="R324" s="230">
        <f>Q324*H324</f>
        <v>4.8000000000000007</v>
      </c>
      <c r="S324" s="230">
        <v>0</v>
      </c>
      <c r="T324" s="231">
        <f>S324*H324</f>
        <v>0</v>
      </c>
      <c r="U324" s="38"/>
      <c r="V324" s="38"/>
      <c r="W324" s="38"/>
      <c r="X324" s="38"/>
      <c r="Y324" s="38"/>
      <c r="Z324" s="38"/>
      <c r="AA324" s="38"/>
      <c r="AB324" s="38"/>
      <c r="AC324" s="38"/>
      <c r="AD324" s="38"/>
      <c r="AE324" s="38"/>
      <c r="AR324" s="232" t="s">
        <v>299</v>
      </c>
      <c r="AT324" s="232" t="s">
        <v>1133</v>
      </c>
      <c r="AU324" s="232" t="s">
        <v>84</v>
      </c>
      <c r="AY324" s="17" t="s">
        <v>251</v>
      </c>
      <c r="BE324" s="233">
        <f>IF(N324="základní",J324,0)</f>
        <v>0</v>
      </c>
      <c r="BF324" s="233">
        <f>IF(N324="snížená",J324,0)</f>
        <v>0</v>
      </c>
      <c r="BG324" s="233">
        <f>IF(N324="zákl. přenesená",J324,0)</f>
        <v>0</v>
      </c>
      <c r="BH324" s="233">
        <f>IF(N324="sníž. přenesená",J324,0)</f>
        <v>0</v>
      </c>
      <c r="BI324" s="233">
        <f>IF(N324="nulová",J324,0)</f>
        <v>0</v>
      </c>
      <c r="BJ324" s="17" t="s">
        <v>84</v>
      </c>
      <c r="BK324" s="233">
        <f>ROUND(I324*H324,2)</f>
        <v>0</v>
      </c>
      <c r="BL324" s="17" t="s">
        <v>254</v>
      </c>
      <c r="BM324" s="232" t="s">
        <v>5002</v>
      </c>
    </row>
    <row r="325" s="2" customFormat="1">
      <c r="A325" s="38"/>
      <c r="B325" s="39"/>
      <c r="C325" s="40"/>
      <c r="D325" s="234" t="s">
        <v>260</v>
      </c>
      <c r="E325" s="40"/>
      <c r="F325" s="235" t="s">
        <v>4276</v>
      </c>
      <c r="G325" s="40"/>
      <c r="H325" s="40"/>
      <c r="I325" s="236"/>
      <c r="J325" s="40"/>
      <c r="K325" s="40"/>
      <c r="L325" s="44"/>
      <c r="M325" s="237"/>
      <c r="N325" s="238"/>
      <c r="O325" s="91"/>
      <c r="P325" s="91"/>
      <c r="Q325" s="91"/>
      <c r="R325" s="91"/>
      <c r="S325" s="91"/>
      <c r="T325" s="92"/>
      <c r="U325" s="38"/>
      <c r="V325" s="38"/>
      <c r="W325" s="38"/>
      <c r="X325" s="38"/>
      <c r="Y325" s="38"/>
      <c r="Z325" s="38"/>
      <c r="AA325" s="38"/>
      <c r="AB325" s="38"/>
      <c r="AC325" s="38"/>
      <c r="AD325" s="38"/>
      <c r="AE325" s="38"/>
      <c r="AT325" s="17" t="s">
        <v>260</v>
      </c>
      <c r="AU325" s="17" t="s">
        <v>84</v>
      </c>
    </row>
    <row r="326" s="2" customFormat="1">
      <c r="A326" s="38"/>
      <c r="B326" s="39"/>
      <c r="C326" s="40"/>
      <c r="D326" s="234" t="s">
        <v>262</v>
      </c>
      <c r="E326" s="40"/>
      <c r="F326" s="239" t="s">
        <v>4719</v>
      </c>
      <c r="G326" s="40"/>
      <c r="H326" s="40"/>
      <c r="I326" s="236"/>
      <c r="J326" s="40"/>
      <c r="K326" s="40"/>
      <c r="L326" s="44"/>
      <c r="M326" s="237"/>
      <c r="N326" s="238"/>
      <c r="O326" s="91"/>
      <c r="P326" s="91"/>
      <c r="Q326" s="91"/>
      <c r="R326" s="91"/>
      <c r="S326" s="91"/>
      <c r="T326" s="92"/>
      <c r="U326" s="38"/>
      <c r="V326" s="38"/>
      <c r="W326" s="38"/>
      <c r="X326" s="38"/>
      <c r="Y326" s="38"/>
      <c r="Z326" s="38"/>
      <c r="AA326" s="38"/>
      <c r="AB326" s="38"/>
      <c r="AC326" s="38"/>
      <c r="AD326" s="38"/>
      <c r="AE326" s="38"/>
      <c r="AT326" s="17" t="s">
        <v>262</v>
      </c>
      <c r="AU326" s="17" t="s">
        <v>84</v>
      </c>
    </row>
    <row r="327" s="12" customFormat="1">
      <c r="A327" s="12"/>
      <c r="B327" s="242"/>
      <c r="C327" s="243"/>
      <c r="D327" s="234" t="s">
        <v>276</v>
      </c>
      <c r="E327" s="244" t="s">
        <v>4100</v>
      </c>
      <c r="F327" s="245" t="s">
        <v>269</v>
      </c>
      <c r="G327" s="243"/>
      <c r="H327" s="246">
        <v>3</v>
      </c>
      <c r="I327" s="247"/>
      <c r="J327" s="243"/>
      <c r="K327" s="243"/>
      <c r="L327" s="248"/>
      <c r="M327" s="249"/>
      <c r="N327" s="250"/>
      <c r="O327" s="250"/>
      <c r="P327" s="250"/>
      <c r="Q327" s="250"/>
      <c r="R327" s="250"/>
      <c r="S327" s="250"/>
      <c r="T327" s="251"/>
      <c r="U327" s="12"/>
      <c r="V327" s="12"/>
      <c r="W327" s="12"/>
      <c r="X327" s="12"/>
      <c r="Y327" s="12"/>
      <c r="Z327" s="12"/>
      <c r="AA327" s="12"/>
      <c r="AB327" s="12"/>
      <c r="AC327" s="12"/>
      <c r="AD327" s="12"/>
      <c r="AE327" s="12"/>
      <c r="AT327" s="252" t="s">
        <v>276</v>
      </c>
      <c r="AU327" s="252" t="s">
        <v>84</v>
      </c>
      <c r="AV327" s="12" t="s">
        <v>86</v>
      </c>
      <c r="AW327" s="12" t="s">
        <v>32</v>
      </c>
      <c r="AX327" s="12" t="s">
        <v>84</v>
      </c>
      <c r="AY327" s="252" t="s">
        <v>251</v>
      </c>
    </row>
    <row r="328" s="2" customFormat="1" ht="24.15" customHeight="1">
      <c r="A328" s="38"/>
      <c r="B328" s="39"/>
      <c r="C328" s="220" t="s">
        <v>1059</v>
      </c>
      <c r="D328" s="220" t="s">
        <v>255</v>
      </c>
      <c r="E328" s="221" t="s">
        <v>4309</v>
      </c>
      <c r="F328" s="222" t="s">
        <v>4310</v>
      </c>
      <c r="G328" s="223" t="s">
        <v>1622</v>
      </c>
      <c r="H328" s="224">
        <v>3</v>
      </c>
      <c r="I328" s="225"/>
      <c r="J328" s="226">
        <f>ROUND(I328*H328,2)</f>
        <v>0</v>
      </c>
      <c r="K328" s="227"/>
      <c r="L328" s="44"/>
      <c r="M328" s="228" t="s">
        <v>1</v>
      </c>
      <c r="N328" s="229" t="s">
        <v>41</v>
      </c>
      <c r="O328" s="91"/>
      <c r="P328" s="230">
        <f>O328*H328</f>
        <v>0</v>
      </c>
      <c r="Q328" s="230">
        <v>0.0098899999999999995</v>
      </c>
      <c r="R328" s="230">
        <f>Q328*H328</f>
        <v>0.029669999999999998</v>
      </c>
      <c r="S328" s="230">
        <v>0</v>
      </c>
      <c r="T328" s="231">
        <f>S328*H328</f>
        <v>0</v>
      </c>
      <c r="U328" s="38"/>
      <c r="V328" s="38"/>
      <c r="W328" s="38"/>
      <c r="X328" s="38"/>
      <c r="Y328" s="38"/>
      <c r="Z328" s="38"/>
      <c r="AA328" s="38"/>
      <c r="AB328" s="38"/>
      <c r="AC328" s="38"/>
      <c r="AD328" s="38"/>
      <c r="AE328" s="38"/>
      <c r="AR328" s="232" t="s">
        <v>254</v>
      </c>
      <c r="AT328" s="232" t="s">
        <v>255</v>
      </c>
      <c r="AU328" s="232" t="s">
        <v>84</v>
      </c>
      <c r="AY328" s="17" t="s">
        <v>251</v>
      </c>
      <c r="BE328" s="233">
        <f>IF(N328="základní",J328,0)</f>
        <v>0</v>
      </c>
      <c r="BF328" s="233">
        <f>IF(N328="snížená",J328,0)</f>
        <v>0</v>
      </c>
      <c r="BG328" s="233">
        <f>IF(N328="zákl. přenesená",J328,0)</f>
        <v>0</v>
      </c>
      <c r="BH328" s="233">
        <f>IF(N328="sníž. přenesená",J328,0)</f>
        <v>0</v>
      </c>
      <c r="BI328" s="233">
        <f>IF(N328="nulová",J328,0)</f>
        <v>0</v>
      </c>
      <c r="BJ328" s="17" t="s">
        <v>84</v>
      </c>
      <c r="BK328" s="233">
        <f>ROUND(I328*H328,2)</f>
        <v>0</v>
      </c>
      <c r="BL328" s="17" t="s">
        <v>254</v>
      </c>
      <c r="BM328" s="232" t="s">
        <v>5003</v>
      </c>
    </row>
    <row r="329" s="2" customFormat="1">
      <c r="A329" s="38"/>
      <c r="B329" s="39"/>
      <c r="C329" s="40"/>
      <c r="D329" s="234" t="s">
        <v>260</v>
      </c>
      <c r="E329" s="40"/>
      <c r="F329" s="235" t="s">
        <v>4312</v>
      </c>
      <c r="G329" s="40"/>
      <c r="H329" s="40"/>
      <c r="I329" s="236"/>
      <c r="J329" s="40"/>
      <c r="K329" s="40"/>
      <c r="L329" s="44"/>
      <c r="M329" s="237"/>
      <c r="N329" s="238"/>
      <c r="O329" s="91"/>
      <c r="P329" s="91"/>
      <c r="Q329" s="91"/>
      <c r="R329" s="91"/>
      <c r="S329" s="91"/>
      <c r="T329" s="92"/>
      <c r="U329" s="38"/>
      <c r="V329" s="38"/>
      <c r="W329" s="38"/>
      <c r="X329" s="38"/>
      <c r="Y329" s="38"/>
      <c r="Z329" s="38"/>
      <c r="AA329" s="38"/>
      <c r="AB329" s="38"/>
      <c r="AC329" s="38"/>
      <c r="AD329" s="38"/>
      <c r="AE329" s="38"/>
      <c r="AT329" s="17" t="s">
        <v>260</v>
      </c>
      <c r="AU329" s="17" t="s">
        <v>84</v>
      </c>
    </row>
    <row r="330" s="2" customFormat="1">
      <c r="A330" s="38"/>
      <c r="B330" s="39"/>
      <c r="C330" s="40"/>
      <c r="D330" s="240" t="s">
        <v>274</v>
      </c>
      <c r="E330" s="40"/>
      <c r="F330" s="241" t="s">
        <v>4313</v>
      </c>
      <c r="G330" s="40"/>
      <c r="H330" s="40"/>
      <c r="I330" s="236"/>
      <c r="J330" s="40"/>
      <c r="K330" s="40"/>
      <c r="L330" s="44"/>
      <c r="M330" s="237"/>
      <c r="N330" s="238"/>
      <c r="O330" s="91"/>
      <c r="P330" s="91"/>
      <c r="Q330" s="91"/>
      <c r="R330" s="91"/>
      <c r="S330" s="91"/>
      <c r="T330" s="92"/>
      <c r="U330" s="38"/>
      <c r="V330" s="38"/>
      <c r="W330" s="38"/>
      <c r="X330" s="38"/>
      <c r="Y330" s="38"/>
      <c r="Z330" s="38"/>
      <c r="AA330" s="38"/>
      <c r="AB330" s="38"/>
      <c r="AC330" s="38"/>
      <c r="AD330" s="38"/>
      <c r="AE330" s="38"/>
      <c r="AT330" s="17" t="s">
        <v>274</v>
      </c>
      <c r="AU330" s="17" t="s">
        <v>84</v>
      </c>
    </row>
    <row r="331" s="12" customFormat="1">
      <c r="A331" s="12"/>
      <c r="B331" s="242"/>
      <c r="C331" s="243"/>
      <c r="D331" s="234" t="s">
        <v>276</v>
      </c>
      <c r="E331" s="244" t="s">
        <v>4112</v>
      </c>
      <c r="F331" s="245" t="s">
        <v>269</v>
      </c>
      <c r="G331" s="243"/>
      <c r="H331" s="246">
        <v>3</v>
      </c>
      <c r="I331" s="247"/>
      <c r="J331" s="243"/>
      <c r="K331" s="243"/>
      <c r="L331" s="248"/>
      <c r="M331" s="249"/>
      <c r="N331" s="250"/>
      <c r="O331" s="250"/>
      <c r="P331" s="250"/>
      <c r="Q331" s="250"/>
      <c r="R331" s="250"/>
      <c r="S331" s="250"/>
      <c r="T331" s="251"/>
      <c r="U331" s="12"/>
      <c r="V331" s="12"/>
      <c r="W331" s="12"/>
      <c r="X331" s="12"/>
      <c r="Y331" s="12"/>
      <c r="Z331" s="12"/>
      <c r="AA331" s="12"/>
      <c r="AB331" s="12"/>
      <c r="AC331" s="12"/>
      <c r="AD331" s="12"/>
      <c r="AE331" s="12"/>
      <c r="AT331" s="252" t="s">
        <v>276</v>
      </c>
      <c r="AU331" s="252" t="s">
        <v>84</v>
      </c>
      <c r="AV331" s="12" t="s">
        <v>86</v>
      </c>
      <c r="AW331" s="12" t="s">
        <v>32</v>
      </c>
      <c r="AX331" s="12" t="s">
        <v>84</v>
      </c>
      <c r="AY331" s="252" t="s">
        <v>251</v>
      </c>
    </row>
    <row r="332" s="2" customFormat="1" ht="21.75" customHeight="1">
      <c r="A332" s="38"/>
      <c r="B332" s="39"/>
      <c r="C332" s="292" t="s">
        <v>1069</v>
      </c>
      <c r="D332" s="292" t="s">
        <v>1133</v>
      </c>
      <c r="E332" s="293" t="s">
        <v>4315</v>
      </c>
      <c r="F332" s="294" t="s">
        <v>4316</v>
      </c>
      <c r="G332" s="295" t="s">
        <v>1622</v>
      </c>
      <c r="H332" s="296">
        <v>3</v>
      </c>
      <c r="I332" s="297"/>
      <c r="J332" s="298">
        <f>ROUND(I332*H332,2)</f>
        <v>0</v>
      </c>
      <c r="K332" s="299"/>
      <c r="L332" s="300"/>
      <c r="M332" s="301" t="s">
        <v>1</v>
      </c>
      <c r="N332" s="302" t="s">
        <v>41</v>
      </c>
      <c r="O332" s="91"/>
      <c r="P332" s="230">
        <f>O332*H332</f>
        <v>0</v>
      </c>
      <c r="Q332" s="230">
        <v>1.0129999999999999</v>
      </c>
      <c r="R332" s="230">
        <f>Q332*H332</f>
        <v>3.0389999999999997</v>
      </c>
      <c r="S332" s="230">
        <v>0</v>
      </c>
      <c r="T332" s="231">
        <f>S332*H332</f>
        <v>0</v>
      </c>
      <c r="U332" s="38"/>
      <c r="V332" s="38"/>
      <c r="W332" s="38"/>
      <c r="X332" s="38"/>
      <c r="Y332" s="38"/>
      <c r="Z332" s="38"/>
      <c r="AA332" s="38"/>
      <c r="AB332" s="38"/>
      <c r="AC332" s="38"/>
      <c r="AD332" s="38"/>
      <c r="AE332" s="38"/>
      <c r="AR332" s="232" t="s">
        <v>299</v>
      </c>
      <c r="AT332" s="232" t="s">
        <v>1133</v>
      </c>
      <c r="AU332" s="232" t="s">
        <v>84</v>
      </c>
      <c r="AY332" s="17" t="s">
        <v>251</v>
      </c>
      <c r="BE332" s="233">
        <f>IF(N332="základní",J332,0)</f>
        <v>0</v>
      </c>
      <c r="BF332" s="233">
        <f>IF(N332="snížená",J332,0)</f>
        <v>0</v>
      </c>
      <c r="BG332" s="233">
        <f>IF(N332="zákl. přenesená",J332,0)</f>
        <v>0</v>
      </c>
      <c r="BH332" s="233">
        <f>IF(N332="sníž. přenesená",J332,0)</f>
        <v>0</v>
      </c>
      <c r="BI332" s="233">
        <f>IF(N332="nulová",J332,0)</f>
        <v>0</v>
      </c>
      <c r="BJ332" s="17" t="s">
        <v>84</v>
      </c>
      <c r="BK332" s="233">
        <f>ROUND(I332*H332,2)</f>
        <v>0</v>
      </c>
      <c r="BL332" s="17" t="s">
        <v>254</v>
      </c>
      <c r="BM332" s="232" t="s">
        <v>5004</v>
      </c>
    </row>
    <row r="333" s="2" customFormat="1">
      <c r="A333" s="38"/>
      <c r="B333" s="39"/>
      <c r="C333" s="40"/>
      <c r="D333" s="234" t="s">
        <v>260</v>
      </c>
      <c r="E333" s="40"/>
      <c r="F333" s="235" t="s">
        <v>4316</v>
      </c>
      <c r="G333" s="40"/>
      <c r="H333" s="40"/>
      <c r="I333" s="236"/>
      <c r="J333" s="40"/>
      <c r="K333" s="40"/>
      <c r="L333" s="44"/>
      <c r="M333" s="237"/>
      <c r="N333" s="238"/>
      <c r="O333" s="91"/>
      <c r="P333" s="91"/>
      <c r="Q333" s="91"/>
      <c r="R333" s="91"/>
      <c r="S333" s="91"/>
      <c r="T333" s="92"/>
      <c r="U333" s="38"/>
      <c r="V333" s="38"/>
      <c r="W333" s="38"/>
      <c r="X333" s="38"/>
      <c r="Y333" s="38"/>
      <c r="Z333" s="38"/>
      <c r="AA333" s="38"/>
      <c r="AB333" s="38"/>
      <c r="AC333" s="38"/>
      <c r="AD333" s="38"/>
      <c r="AE333" s="38"/>
      <c r="AT333" s="17" t="s">
        <v>260</v>
      </c>
      <c r="AU333" s="17" t="s">
        <v>84</v>
      </c>
    </row>
    <row r="334" s="12" customFormat="1">
      <c r="A334" s="12"/>
      <c r="B334" s="242"/>
      <c r="C334" s="243"/>
      <c r="D334" s="234" t="s">
        <v>276</v>
      </c>
      <c r="E334" s="244" t="s">
        <v>4120</v>
      </c>
      <c r="F334" s="245" t="s">
        <v>269</v>
      </c>
      <c r="G334" s="243"/>
      <c r="H334" s="246">
        <v>3</v>
      </c>
      <c r="I334" s="247"/>
      <c r="J334" s="243"/>
      <c r="K334" s="243"/>
      <c r="L334" s="248"/>
      <c r="M334" s="249"/>
      <c r="N334" s="250"/>
      <c r="O334" s="250"/>
      <c r="P334" s="250"/>
      <c r="Q334" s="250"/>
      <c r="R334" s="250"/>
      <c r="S334" s="250"/>
      <c r="T334" s="251"/>
      <c r="U334" s="12"/>
      <c r="V334" s="12"/>
      <c r="W334" s="12"/>
      <c r="X334" s="12"/>
      <c r="Y334" s="12"/>
      <c r="Z334" s="12"/>
      <c r="AA334" s="12"/>
      <c r="AB334" s="12"/>
      <c r="AC334" s="12"/>
      <c r="AD334" s="12"/>
      <c r="AE334" s="12"/>
      <c r="AT334" s="252" t="s">
        <v>276</v>
      </c>
      <c r="AU334" s="252" t="s">
        <v>84</v>
      </c>
      <c r="AV334" s="12" t="s">
        <v>86</v>
      </c>
      <c r="AW334" s="12" t="s">
        <v>32</v>
      </c>
      <c r="AX334" s="12" t="s">
        <v>84</v>
      </c>
      <c r="AY334" s="252" t="s">
        <v>251</v>
      </c>
    </row>
    <row r="335" s="2" customFormat="1" ht="24.15" customHeight="1">
      <c r="A335" s="38"/>
      <c r="B335" s="39"/>
      <c r="C335" s="220" t="s">
        <v>1078</v>
      </c>
      <c r="D335" s="220" t="s">
        <v>255</v>
      </c>
      <c r="E335" s="221" t="s">
        <v>4319</v>
      </c>
      <c r="F335" s="222" t="s">
        <v>4320</v>
      </c>
      <c r="G335" s="223" t="s">
        <v>1622</v>
      </c>
      <c r="H335" s="224">
        <v>3</v>
      </c>
      <c r="I335" s="225"/>
      <c r="J335" s="226">
        <f>ROUND(I335*H335,2)</f>
        <v>0</v>
      </c>
      <c r="K335" s="227"/>
      <c r="L335" s="44"/>
      <c r="M335" s="228" t="s">
        <v>1</v>
      </c>
      <c r="N335" s="229" t="s">
        <v>41</v>
      </c>
      <c r="O335" s="91"/>
      <c r="P335" s="230">
        <f>O335*H335</f>
        <v>0</v>
      </c>
      <c r="Q335" s="230">
        <v>0.01218</v>
      </c>
      <c r="R335" s="230">
        <f>Q335*H335</f>
        <v>0.036540000000000003</v>
      </c>
      <c r="S335" s="230">
        <v>0</v>
      </c>
      <c r="T335" s="231">
        <f>S335*H335</f>
        <v>0</v>
      </c>
      <c r="U335" s="38"/>
      <c r="V335" s="38"/>
      <c r="W335" s="38"/>
      <c r="X335" s="38"/>
      <c r="Y335" s="38"/>
      <c r="Z335" s="38"/>
      <c r="AA335" s="38"/>
      <c r="AB335" s="38"/>
      <c r="AC335" s="38"/>
      <c r="AD335" s="38"/>
      <c r="AE335" s="38"/>
      <c r="AR335" s="232" t="s">
        <v>254</v>
      </c>
      <c r="AT335" s="232" t="s">
        <v>255</v>
      </c>
      <c r="AU335" s="232" t="s">
        <v>84</v>
      </c>
      <c r="AY335" s="17" t="s">
        <v>251</v>
      </c>
      <c r="BE335" s="233">
        <f>IF(N335="základní",J335,0)</f>
        <v>0</v>
      </c>
      <c r="BF335" s="233">
        <f>IF(N335="snížená",J335,0)</f>
        <v>0</v>
      </c>
      <c r="BG335" s="233">
        <f>IF(N335="zákl. přenesená",J335,0)</f>
        <v>0</v>
      </c>
      <c r="BH335" s="233">
        <f>IF(N335="sníž. přenesená",J335,0)</f>
        <v>0</v>
      </c>
      <c r="BI335" s="233">
        <f>IF(N335="nulová",J335,0)</f>
        <v>0</v>
      </c>
      <c r="BJ335" s="17" t="s">
        <v>84</v>
      </c>
      <c r="BK335" s="233">
        <f>ROUND(I335*H335,2)</f>
        <v>0</v>
      </c>
      <c r="BL335" s="17" t="s">
        <v>254</v>
      </c>
      <c r="BM335" s="232" t="s">
        <v>5005</v>
      </c>
    </row>
    <row r="336" s="2" customFormat="1">
      <c r="A336" s="38"/>
      <c r="B336" s="39"/>
      <c r="C336" s="40"/>
      <c r="D336" s="234" t="s">
        <v>260</v>
      </c>
      <c r="E336" s="40"/>
      <c r="F336" s="235" t="s">
        <v>4322</v>
      </c>
      <c r="G336" s="40"/>
      <c r="H336" s="40"/>
      <c r="I336" s="236"/>
      <c r="J336" s="40"/>
      <c r="K336" s="40"/>
      <c r="L336" s="44"/>
      <c r="M336" s="237"/>
      <c r="N336" s="238"/>
      <c r="O336" s="91"/>
      <c r="P336" s="91"/>
      <c r="Q336" s="91"/>
      <c r="R336" s="91"/>
      <c r="S336" s="91"/>
      <c r="T336" s="92"/>
      <c r="U336" s="38"/>
      <c r="V336" s="38"/>
      <c r="W336" s="38"/>
      <c r="X336" s="38"/>
      <c r="Y336" s="38"/>
      <c r="Z336" s="38"/>
      <c r="AA336" s="38"/>
      <c r="AB336" s="38"/>
      <c r="AC336" s="38"/>
      <c r="AD336" s="38"/>
      <c r="AE336" s="38"/>
      <c r="AT336" s="17" t="s">
        <v>260</v>
      </c>
      <c r="AU336" s="17" t="s">
        <v>84</v>
      </c>
    </row>
    <row r="337" s="2" customFormat="1">
      <c r="A337" s="38"/>
      <c r="B337" s="39"/>
      <c r="C337" s="40"/>
      <c r="D337" s="240" t="s">
        <v>274</v>
      </c>
      <c r="E337" s="40"/>
      <c r="F337" s="241" t="s">
        <v>4323</v>
      </c>
      <c r="G337" s="40"/>
      <c r="H337" s="40"/>
      <c r="I337" s="236"/>
      <c r="J337" s="40"/>
      <c r="K337" s="40"/>
      <c r="L337" s="44"/>
      <c r="M337" s="237"/>
      <c r="N337" s="238"/>
      <c r="O337" s="91"/>
      <c r="P337" s="91"/>
      <c r="Q337" s="91"/>
      <c r="R337" s="91"/>
      <c r="S337" s="91"/>
      <c r="T337" s="92"/>
      <c r="U337" s="38"/>
      <c r="V337" s="38"/>
      <c r="W337" s="38"/>
      <c r="X337" s="38"/>
      <c r="Y337" s="38"/>
      <c r="Z337" s="38"/>
      <c r="AA337" s="38"/>
      <c r="AB337" s="38"/>
      <c r="AC337" s="38"/>
      <c r="AD337" s="38"/>
      <c r="AE337" s="38"/>
      <c r="AT337" s="17" t="s">
        <v>274</v>
      </c>
      <c r="AU337" s="17" t="s">
        <v>84</v>
      </c>
    </row>
    <row r="338" s="12" customFormat="1">
      <c r="A338" s="12"/>
      <c r="B338" s="242"/>
      <c r="C338" s="243"/>
      <c r="D338" s="234" t="s">
        <v>276</v>
      </c>
      <c r="E338" s="244" t="s">
        <v>4132</v>
      </c>
      <c r="F338" s="245" t="s">
        <v>269</v>
      </c>
      <c r="G338" s="243"/>
      <c r="H338" s="246">
        <v>3</v>
      </c>
      <c r="I338" s="247"/>
      <c r="J338" s="243"/>
      <c r="K338" s="243"/>
      <c r="L338" s="248"/>
      <c r="M338" s="249"/>
      <c r="N338" s="250"/>
      <c r="O338" s="250"/>
      <c r="P338" s="250"/>
      <c r="Q338" s="250"/>
      <c r="R338" s="250"/>
      <c r="S338" s="250"/>
      <c r="T338" s="251"/>
      <c r="U338" s="12"/>
      <c r="V338" s="12"/>
      <c r="W338" s="12"/>
      <c r="X338" s="12"/>
      <c r="Y338" s="12"/>
      <c r="Z338" s="12"/>
      <c r="AA338" s="12"/>
      <c r="AB338" s="12"/>
      <c r="AC338" s="12"/>
      <c r="AD338" s="12"/>
      <c r="AE338" s="12"/>
      <c r="AT338" s="252" t="s">
        <v>276</v>
      </c>
      <c r="AU338" s="252" t="s">
        <v>84</v>
      </c>
      <c r="AV338" s="12" t="s">
        <v>86</v>
      </c>
      <c r="AW338" s="12" t="s">
        <v>32</v>
      </c>
      <c r="AX338" s="12" t="s">
        <v>84</v>
      </c>
      <c r="AY338" s="252" t="s">
        <v>251</v>
      </c>
    </row>
    <row r="339" s="2" customFormat="1" ht="24.15" customHeight="1">
      <c r="A339" s="38"/>
      <c r="B339" s="39"/>
      <c r="C339" s="292" t="s">
        <v>1087</v>
      </c>
      <c r="D339" s="292" t="s">
        <v>1133</v>
      </c>
      <c r="E339" s="293" t="s">
        <v>4325</v>
      </c>
      <c r="F339" s="294" t="s">
        <v>4326</v>
      </c>
      <c r="G339" s="295" t="s">
        <v>1622</v>
      </c>
      <c r="H339" s="296">
        <v>3</v>
      </c>
      <c r="I339" s="297"/>
      <c r="J339" s="298">
        <f>ROUND(I339*H339,2)</f>
        <v>0</v>
      </c>
      <c r="K339" s="299"/>
      <c r="L339" s="300"/>
      <c r="M339" s="301" t="s">
        <v>1</v>
      </c>
      <c r="N339" s="302" t="s">
        <v>41</v>
      </c>
      <c r="O339" s="91"/>
      <c r="P339" s="230">
        <f>O339*H339</f>
        <v>0</v>
      </c>
      <c r="Q339" s="230">
        <v>0.58499999999999996</v>
      </c>
      <c r="R339" s="230">
        <f>Q339*H339</f>
        <v>1.7549999999999999</v>
      </c>
      <c r="S339" s="230">
        <v>0</v>
      </c>
      <c r="T339" s="231">
        <f>S339*H339</f>
        <v>0</v>
      </c>
      <c r="U339" s="38"/>
      <c r="V339" s="38"/>
      <c r="W339" s="38"/>
      <c r="X339" s="38"/>
      <c r="Y339" s="38"/>
      <c r="Z339" s="38"/>
      <c r="AA339" s="38"/>
      <c r="AB339" s="38"/>
      <c r="AC339" s="38"/>
      <c r="AD339" s="38"/>
      <c r="AE339" s="38"/>
      <c r="AR339" s="232" t="s">
        <v>299</v>
      </c>
      <c r="AT339" s="232" t="s">
        <v>1133</v>
      </c>
      <c r="AU339" s="232" t="s">
        <v>84</v>
      </c>
      <c r="AY339" s="17" t="s">
        <v>251</v>
      </c>
      <c r="BE339" s="233">
        <f>IF(N339="základní",J339,0)</f>
        <v>0</v>
      </c>
      <c r="BF339" s="233">
        <f>IF(N339="snížená",J339,0)</f>
        <v>0</v>
      </c>
      <c r="BG339" s="233">
        <f>IF(N339="zákl. přenesená",J339,0)</f>
        <v>0</v>
      </c>
      <c r="BH339" s="233">
        <f>IF(N339="sníž. přenesená",J339,0)</f>
        <v>0</v>
      </c>
      <c r="BI339" s="233">
        <f>IF(N339="nulová",J339,0)</f>
        <v>0</v>
      </c>
      <c r="BJ339" s="17" t="s">
        <v>84</v>
      </c>
      <c r="BK339" s="233">
        <f>ROUND(I339*H339,2)</f>
        <v>0</v>
      </c>
      <c r="BL339" s="17" t="s">
        <v>254</v>
      </c>
      <c r="BM339" s="232" t="s">
        <v>5006</v>
      </c>
    </row>
    <row r="340" s="2" customFormat="1">
      <c r="A340" s="38"/>
      <c r="B340" s="39"/>
      <c r="C340" s="40"/>
      <c r="D340" s="234" t="s">
        <v>260</v>
      </c>
      <c r="E340" s="40"/>
      <c r="F340" s="235" t="s">
        <v>4326</v>
      </c>
      <c r="G340" s="40"/>
      <c r="H340" s="40"/>
      <c r="I340" s="236"/>
      <c r="J340" s="40"/>
      <c r="K340" s="40"/>
      <c r="L340" s="44"/>
      <c r="M340" s="237"/>
      <c r="N340" s="238"/>
      <c r="O340" s="91"/>
      <c r="P340" s="91"/>
      <c r="Q340" s="91"/>
      <c r="R340" s="91"/>
      <c r="S340" s="91"/>
      <c r="T340" s="92"/>
      <c r="U340" s="38"/>
      <c r="V340" s="38"/>
      <c r="W340" s="38"/>
      <c r="X340" s="38"/>
      <c r="Y340" s="38"/>
      <c r="Z340" s="38"/>
      <c r="AA340" s="38"/>
      <c r="AB340" s="38"/>
      <c r="AC340" s="38"/>
      <c r="AD340" s="38"/>
      <c r="AE340" s="38"/>
      <c r="AT340" s="17" t="s">
        <v>260</v>
      </c>
      <c r="AU340" s="17" t="s">
        <v>84</v>
      </c>
    </row>
    <row r="341" s="12" customFormat="1">
      <c r="A341" s="12"/>
      <c r="B341" s="242"/>
      <c r="C341" s="243"/>
      <c r="D341" s="234" t="s">
        <v>276</v>
      </c>
      <c r="E341" s="244" t="s">
        <v>4139</v>
      </c>
      <c r="F341" s="245" t="s">
        <v>269</v>
      </c>
      <c r="G341" s="243"/>
      <c r="H341" s="246">
        <v>3</v>
      </c>
      <c r="I341" s="247"/>
      <c r="J341" s="243"/>
      <c r="K341" s="243"/>
      <c r="L341" s="248"/>
      <c r="M341" s="249"/>
      <c r="N341" s="250"/>
      <c r="O341" s="250"/>
      <c r="P341" s="250"/>
      <c r="Q341" s="250"/>
      <c r="R341" s="250"/>
      <c r="S341" s="250"/>
      <c r="T341" s="251"/>
      <c r="U341" s="12"/>
      <c r="V341" s="12"/>
      <c r="W341" s="12"/>
      <c r="X341" s="12"/>
      <c r="Y341" s="12"/>
      <c r="Z341" s="12"/>
      <c r="AA341" s="12"/>
      <c r="AB341" s="12"/>
      <c r="AC341" s="12"/>
      <c r="AD341" s="12"/>
      <c r="AE341" s="12"/>
      <c r="AT341" s="252" t="s">
        <v>276</v>
      </c>
      <c r="AU341" s="252" t="s">
        <v>84</v>
      </c>
      <c r="AV341" s="12" t="s">
        <v>86</v>
      </c>
      <c r="AW341" s="12" t="s">
        <v>32</v>
      </c>
      <c r="AX341" s="12" t="s">
        <v>84</v>
      </c>
      <c r="AY341" s="252" t="s">
        <v>251</v>
      </c>
    </row>
    <row r="342" s="2" customFormat="1" ht="37.8" customHeight="1">
      <c r="A342" s="38"/>
      <c r="B342" s="39"/>
      <c r="C342" s="220" t="s">
        <v>1435</v>
      </c>
      <c r="D342" s="220" t="s">
        <v>255</v>
      </c>
      <c r="E342" s="221" t="s">
        <v>4375</v>
      </c>
      <c r="F342" s="222" t="s">
        <v>4376</v>
      </c>
      <c r="G342" s="223" t="s">
        <v>1622</v>
      </c>
      <c r="H342" s="224">
        <v>3</v>
      </c>
      <c r="I342" s="225"/>
      <c r="J342" s="226">
        <f>ROUND(I342*H342,2)</f>
        <v>0</v>
      </c>
      <c r="K342" s="227"/>
      <c r="L342" s="44"/>
      <c r="M342" s="228" t="s">
        <v>1</v>
      </c>
      <c r="N342" s="229" t="s">
        <v>41</v>
      </c>
      <c r="O342" s="91"/>
      <c r="P342" s="230">
        <f>O342*H342</f>
        <v>0</v>
      </c>
      <c r="Q342" s="230">
        <v>0.089999999999999997</v>
      </c>
      <c r="R342" s="230">
        <f>Q342*H342</f>
        <v>0.27000000000000002</v>
      </c>
      <c r="S342" s="230">
        <v>0</v>
      </c>
      <c r="T342" s="231">
        <f>S342*H342</f>
        <v>0</v>
      </c>
      <c r="U342" s="38"/>
      <c r="V342" s="38"/>
      <c r="W342" s="38"/>
      <c r="X342" s="38"/>
      <c r="Y342" s="38"/>
      <c r="Z342" s="38"/>
      <c r="AA342" s="38"/>
      <c r="AB342" s="38"/>
      <c r="AC342" s="38"/>
      <c r="AD342" s="38"/>
      <c r="AE342" s="38"/>
      <c r="AR342" s="232" t="s">
        <v>254</v>
      </c>
      <c r="AT342" s="232" t="s">
        <v>255</v>
      </c>
      <c r="AU342" s="232" t="s">
        <v>84</v>
      </c>
      <c r="AY342" s="17" t="s">
        <v>251</v>
      </c>
      <c r="BE342" s="233">
        <f>IF(N342="základní",J342,0)</f>
        <v>0</v>
      </c>
      <c r="BF342" s="233">
        <f>IF(N342="snížená",J342,0)</f>
        <v>0</v>
      </c>
      <c r="BG342" s="233">
        <f>IF(N342="zákl. přenesená",J342,0)</f>
        <v>0</v>
      </c>
      <c r="BH342" s="233">
        <f>IF(N342="sníž. přenesená",J342,0)</f>
        <v>0</v>
      </c>
      <c r="BI342" s="233">
        <f>IF(N342="nulová",J342,0)</f>
        <v>0</v>
      </c>
      <c r="BJ342" s="17" t="s">
        <v>84</v>
      </c>
      <c r="BK342" s="233">
        <f>ROUND(I342*H342,2)</f>
        <v>0</v>
      </c>
      <c r="BL342" s="17" t="s">
        <v>254</v>
      </c>
      <c r="BM342" s="232" t="s">
        <v>5007</v>
      </c>
    </row>
    <row r="343" s="2" customFormat="1">
      <c r="A343" s="38"/>
      <c r="B343" s="39"/>
      <c r="C343" s="40"/>
      <c r="D343" s="234" t="s">
        <v>260</v>
      </c>
      <c r="E343" s="40"/>
      <c r="F343" s="235" t="s">
        <v>4378</v>
      </c>
      <c r="G343" s="40"/>
      <c r="H343" s="40"/>
      <c r="I343" s="236"/>
      <c r="J343" s="40"/>
      <c r="K343" s="40"/>
      <c r="L343" s="44"/>
      <c r="M343" s="237"/>
      <c r="N343" s="238"/>
      <c r="O343" s="91"/>
      <c r="P343" s="91"/>
      <c r="Q343" s="91"/>
      <c r="R343" s="91"/>
      <c r="S343" s="91"/>
      <c r="T343" s="92"/>
      <c r="U343" s="38"/>
      <c r="V343" s="38"/>
      <c r="W343" s="38"/>
      <c r="X343" s="38"/>
      <c r="Y343" s="38"/>
      <c r="Z343" s="38"/>
      <c r="AA343" s="38"/>
      <c r="AB343" s="38"/>
      <c r="AC343" s="38"/>
      <c r="AD343" s="38"/>
      <c r="AE343" s="38"/>
      <c r="AT343" s="17" t="s">
        <v>260</v>
      </c>
      <c r="AU343" s="17" t="s">
        <v>84</v>
      </c>
    </row>
    <row r="344" s="2" customFormat="1">
      <c r="A344" s="38"/>
      <c r="B344" s="39"/>
      <c r="C344" s="40"/>
      <c r="D344" s="240" t="s">
        <v>274</v>
      </c>
      <c r="E344" s="40"/>
      <c r="F344" s="241" t="s">
        <v>4379</v>
      </c>
      <c r="G344" s="40"/>
      <c r="H344" s="40"/>
      <c r="I344" s="236"/>
      <c r="J344" s="40"/>
      <c r="K344" s="40"/>
      <c r="L344" s="44"/>
      <c r="M344" s="237"/>
      <c r="N344" s="238"/>
      <c r="O344" s="91"/>
      <c r="P344" s="91"/>
      <c r="Q344" s="91"/>
      <c r="R344" s="91"/>
      <c r="S344" s="91"/>
      <c r="T344" s="92"/>
      <c r="U344" s="38"/>
      <c r="V344" s="38"/>
      <c r="W344" s="38"/>
      <c r="X344" s="38"/>
      <c r="Y344" s="38"/>
      <c r="Z344" s="38"/>
      <c r="AA344" s="38"/>
      <c r="AB344" s="38"/>
      <c r="AC344" s="38"/>
      <c r="AD344" s="38"/>
      <c r="AE344" s="38"/>
      <c r="AT344" s="17" t="s">
        <v>274</v>
      </c>
      <c r="AU344" s="17" t="s">
        <v>84</v>
      </c>
    </row>
    <row r="345" s="12" customFormat="1">
      <c r="A345" s="12"/>
      <c r="B345" s="242"/>
      <c r="C345" s="243"/>
      <c r="D345" s="234" t="s">
        <v>276</v>
      </c>
      <c r="E345" s="244" t="s">
        <v>4166</v>
      </c>
      <c r="F345" s="245" t="s">
        <v>269</v>
      </c>
      <c r="G345" s="243"/>
      <c r="H345" s="246">
        <v>3</v>
      </c>
      <c r="I345" s="247"/>
      <c r="J345" s="243"/>
      <c r="K345" s="243"/>
      <c r="L345" s="248"/>
      <c r="M345" s="249"/>
      <c r="N345" s="250"/>
      <c r="O345" s="250"/>
      <c r="P345" s="250"/>
      <c r="Q345" s="250"/>
      <c r="R345" s="250"/>
      <c r="S345" s="250"/>
      <c r="T345" s="251"/>
      <c r="U345" s="12"/>
      <c r="V345" s="12"/>
      <c r="W345" s="12"/>
      <c r="X345" s="12"/>
      <c r="Y345" s="12"/>
      <c r="Z345" s="12"/>
      <c r="AA345" s="12"/>
      <c r="AB345" s="12"/>
      <c r="AC345" s="12"/>
      <c r="AD345" s="12"/>
      <c r="AE345" s="12"/>
      <c r="AT345" s="252" t="s">
        <v>276</v>
      </c>
      <c r="AU345" s="252" t="s">
        <v>84</v>
      </c>
      <c r="AV345" s="12" t="s">
        <v>86</v>
      </c>
      <c r="AW345" s="12" t="s">
        <v>32</v>
      </c>
      <c r="AX345" s="12" t="s">
        <v>84</v>
      </c>
      <c r="AY345" s="252" t="s">
        <v>251</v>
      </c>
    </row>
    <row r="346" s="2" customFormat="1" ht="21.75" customHeight="1">
      <c r="A346" s="38"/>
      <c r="B346" s="39"/>
      <c r="C346" s="292" t="s">
        <v>1442</v>
      </c>
      <c r="D346" s="292" t="s">
        <v>1133</v>
      </c>
      <c r="E346" s="293" t="s">
        <v>4381</v>
      </c>
      <c r="F346" s="294" t="s">
        <v>4382</v>
      </c>
      <c r="G346" s="295" t="s">
        <v>1622</v>
      </c>
      <c r="H346" s="296">
        <v>3</v>
      </c>
      <c r="I346" s="297"/>
      <c r="J346" s="298">
        <f>ROUND(I346*H346,2)</f>
        <v>0</v>
      </c>
      <c r="K346" s="299"/>
      <c r="L346" s="300"/>
      <c r="M346" s="301" t="s">
        <v>1</v>
      </c>
      <c r="N346" s="302" t="s">
        <v>41</v>
      </c>
      <c r="O346" s="91"/>
      <c r="P346" s="230">
        <f>O346*H346</f>
        <v>0</v>
      </c>
      <c r="Q346" s="230">
        <v>0.059999999999999998</v>
      </c>
      <c r="R346" s="230">
        <f>Q346*H346</f>
        <v>0.17999999999999999</v>
      </c>
      <c r="S346" s="230">
        <v>0</v>
      </c>
      <c r="T346" s="231">
        <f>S346*H346</f>
        <v>0</v>
      </c>
      <c r="U346" s="38"/>
      <c r="V346" s="38"/>
      <c r="W346" s="38"/>
      <c r="X346" s="38"/>
      <c r="Y346" s="38"/>
      <c r="Z346" s="38"/>
      <c r="AA346" s="38"/>
      <c r="AB346" s="38"/>
      <c r="AC346" s="38"/>
      <c r="AD346" s="38"/>
      <c r="AE346" s="38"/>
      <c r="AR346" s="232" t="s">
        <v>299</v>
      </c>
      <c r="AT346" s="232" t="s">
        <v>1133</v>
      </c>
      <c r="AU346" s="232" t="s">
        <v>84</v>
      </c>
      <c r="AY346" s="17" t="s">
        <v>251</v>
      </c>
      <c r="BE346" s="233">
        <f>IF(N346="základní",J346,0)</f>
        <v>0</v>
      </c>
      <c r="BF346" s="233">
        <f>IF(N346="snížená",J346,0)</f>
        <v>0</v>
      </c>
      <c r="BG346" s="233">
        <f>IF(N346="zákl. přenesená",J346,0)</f>
        <v>0</v>
      </c>
      <c r="BH346" s="233">
        <f>IF(N346="sníž. přenesená",J346,0)</f>
        <v>0</v>
      </c>
      <c r="BI346" s="233">
        <f>IF(N346="nulová",J346,0)</f>
        <v>0</v>
      </c>
      <c r="BJ346" s="17" t="s">
        <v>84</v>
      </c>
      <c r="BK346" s="233">
        <f>ROUND(I346*H346,2)</f>
        <v>0</v>
      </c>
      <c r="BL346" s="17" t="s">
        <v>254</v>
      </c>
      <c r="BM346" s="232" t="s">
        <v>5008</v>
      </c>
    </row>
    <row r="347" s="2" customFormat="1">
      <c r="A347" s="38"/>
      <c r="B347" s="39"/>
      <c r="C347" s="40"/>
      <c r="D347" s="234" t="s">
        <v>260</v>
      </c>
      <c r="E347" s="40"/>
      <c r="F347" s="235" t="s">
        <v>4382</v>
      </c>
      <c r="G347" s="40"/>
      <c r="H347" s="40"/>
      <c r="I347" s="236"/>
      <c r="J347" s="40"/>
      <c r="K347" s="40"/>
      <c r="L347" s="44"/>
      <c r="M347" s="237"/>
      <c r="N347" s="238"/>
      <c r="O347" s="91"/>
      <c r="P347" s="91"/>
      <c r="Q347" s="91"/>
      <c r="R347" s="91"/>
      <c r="S347" s="91"/>
      <c r="T347" s="92"/>
      <c r="U347" s="38"/>
      <c r="V347" s="38"/>
      <c r="W347" s="38"/>
      <c r="X347" s="38"/>
      <c r="Y347" s="38"/>
      <c r="Z347" s="38"/>
      <c r="AA347" s="38"/>
      <c r="AB347" s="38"/>
      <c r="AC347" s="38"/>
      <c r="AD347" s="38"/>
      <c r="AE347" s="38"/>
      <c r="AT347" s="17" t="s">
        <v>260</v>
      </c>
      <c r="AU347" s="17" t="s">
        <v>84</v>
      </c>
    </row>
    <row r="348" s="12" customFormat="1">
      <c r="A348" s="12"/>
      <c r="B348" s="242"/>
      <c r="C348" s="243"/>
      <c r="D348" s="234" t="s">
        <v>276</v>
      </c>
      <c r="E348" s="244" t="s">
        <v>3722</v>
      </c>
      <c r="F348" s="245" t="s">
        <v>269</v>
      </c>
      <c r="G348" s="243"/>
      <c r="H348" s="246">
        <v>3</v>
      </c>
      <c r="I348" s="247"/>
      <c r="J348" s="243"/>
      <c r="K348" s="243"/>
      <c r="L348" s="248"/>
      <c r="M348" s="249"/>
      <c r="N348" s="250"/>
      <c r="O348" s="250"/>
      <c r="P348" s="250"/>
      <c r="Q348" s="250"/>
      <c r="R348" s="250"/>
      <c r="S348" s="250"/>
      <c r="T348" s="251"/>
      <c r="U348" s="12"/>
      <c r="V348" s="12"/>
      <c r="W348" s="12"/>
      <c r="X348" s="12"/>
      <c r="Y348" s="12"/>
      <c r="Z348" s="12"/>
      <c r="AA348" s="12"/>
      <c r="AB348" s="12"/>
      <c r="AC348" s="12"/>
      <c r="AD348" s="12"/>
      <c r="AE348" s="12"/>
      <c r="AT348" s="252" t="s">
        <v>276</v>
      </c>
      <c r="AU348" s="252" t="s">
        <v>84</v>
      </c>
      <c r="AV348" s="12" t="s">
        <v>86</v>
      </c>
      <c r="AW348" s="12" t="s">
        <v>32</v>
      </c>
      <c r="AX348" s="12" t="s">
        <v>84</v>
      </c>
      <c r="AY348" s="252" t="s">
        <v>251</v>
      </c>
    </row>
    <row r="349" s="2" customFormat="1" ht="24.15" customHeight="1">
      <c r="A349" s="38"/>
      <c r="B349" s="39"/>
      <c r="C349" s="220" t="s">
        <v>1449</v>
      </c>
      <c r="D349" s="220" t="s">
        <v>255</v>
      </c>
      <c r="E349" s="221" t="s">
        <v>4395</v>
      </c>
      <c r="F349" s="222" t="s">
        <v>4396</v>
      </c>
      <c r="G349" s="223" t="s">
        <v>1622</v>
      </c>
      <c r="H349" s="224">
        <v>2</v>
      </c>
      <c r="I349" s="225"/>
      <c r="J349" s="226">
        <f>ROUND(I349*H349,2)</f>
        <v>0</v>
      </c>
      <c r="K349" s="227"/>
      <c r="L349" s="44"/>
      <c r="M349" s="228" t="s">
        <v>1</v>
      </c>
      <c r="N349" s="229" t="s">
        <v>41</v>
      </c>
      <c r="O349" s="91"/>
      <c r="P349" s="230">
        <f>O349*H349</f>
        <v>0</v>
      </c>
      <c r="Q349" s="230">
        <v>0.00016000000000000001</v>
      </c>
      <c r="R349" s="230">
        <f>Q349*H349</f>
        <v>0.00032000000000000003</v>
      </c>
      <c r="S349" s="230">
        <v>0</v>
      </c>
      <c r="T349" s="231">
        <f>S349*H349</f>
        <v>0</v>
      </c>
      <c r="U349" s="38"/>
      <c r="V349" s="38"/>
      <c r="W349" s="38"/>
      <c r="X349" s="38"/>
      <c r="Y349" s="38"/>
      <c r="Z349" s="38"/>
      <c r="AA349" s="38"/>
      <c r="AB349" s="38"/>
      <c r="AC349" s="38"/>
      <c r="AD349" s="38"/>
      <c r="AE349" s="38"/>
      <c r="AR349" s="232" t="s">
        <v>254</v>
      </c>
      <c r="AT349" s="232" t="s">
        <v>255</v>
      </c>
      <c r="AU349" s="232" t="s">
        <v>84</v>
      </c>
      <c r="AY349" s="17" t="s">
        <v>251</v>
      </c>
      <c r="BE349" s="233">
        <f>IF(N349="základní",J349,0)</f>
        <v>0</v>
      </c>
      <c r="BF349" s="233">
        <f>IF(N349="snížená",J349,0)</f>
        <v>0</v>
      </c>
      <c r="BG349" s="233">
        <f>IF(N349="zákl. přenesená",J349,0)</f>
        <v>0</v>
      </c>
      <c r="BH349" s="233">
        <f>IF(N349="sníž. přenesená",J349,0)</f>
        <v>0</v>
      </c>
      <c r="BI349" s="233">
        <f>IF(N349="nulová",J349,0)</f>
        <v>0</v>
      </c>
      <c r="BJ349" s="17" t="s">
        <v>84</v>
      </c>
      <c r="BK349" s="233">
        <f>ROUND(I349*H349,2)</f>
        <v>0</v>
      </c>
      <c r="BL349" s="17" t="s">
        <v>254</v>
      </c>
      <c r="BM349" s="232" t="s">
        <v>5009</v>
      </c>
    </row>
    <row r="350" s="2" customFormat="1">
      <c r="A350" s="38"/>
      <c r="B350" s="39"/>
      <c r="C350" s="40"/>
      <c r="D350" s="234" t="s">
        <v>260</v>
      </c>
      <c r="E350" s="40"/>
      <c r="F350" s="235" t="s">
        <v>4398</v>
      </c>
      <c r="G350" s="40"/>
      <c r="H350" s="40"/>
      <c r="I350" s="236"/>
      <c r="J350" s="40"/>
      <c r="K350" s="40"/>
      <c r="L350" s="44"/>
      <c r="M350" s="237"/>
      <c r="N350" s="238"/>
      <c r="O350" s="91"/>
      <c r="P350" s="91"/>
      <c r="Q350" s="91"/>
      <c r="R350" s="91"/>
      <c r="S350" s="91"/>
      <c r="T350" s="92"/>
      <c r="U350" s="38"/>
      <c r="V350" s="38"/>
      <c r="W350" s="38"/>
      <c r="X350" s="38"/>
      <c r="Y350" s="38"/>
      <c r="Z350" s="38"/>
      <c r="AA350" s="38"/>
      <c r="AB350" s="38"/>
      <c r="AC350" s="38"/>
      <c r="AD350" s="38"/>
      <c r="AE350" s="38"/>
      <c r="AT350" s="17" t="s">
        <v>260</v>
      </c>
      <c r="AU350" s="17" t="s">
        <v>84</v>
      </c>
    </row>
    <row r="351" s="2" customFormat="1">
      <c r="A351" s="38"/>
      <c r="B351" s="39"/>
      <c r="C351" s="40"/>
      <c r="D351" s="240" t="s">
        <v>274</v>
      </c>
      <c r="E351" s="40"/>
      <c r="F351" s="241" t="s">
        <v>5010</v>
      </c>
      <c r="G351" s="40"/>
      <c r="H351" s="40"/>
      <c r="I351" s="236"/>
      <c r="J351" s="40"/>
      <c r="K351" s="40"/>
      <c r="L351" s="44"/>
      <c r="M351" s="237"/>
      <c r="N351" s="238"/>
      <c r="O351" s="91"/>
      <c r="P351" s="91"/>
      <c r="Q351" s="91"/>
      <c r="R351" s="91"/>
      <c r="S351" s="91"/>
      <c r="T351" s="92"/>
      <c r="U351" s="38"/>
      <c r="V351" s="38"/>
      <c r="W351" s="38"/>
      <c r="X351" s="38"/>
      <c r="Y351" s="38"/>
      <c r="Z351" s="38"/>
      <c r="AA351" s="38"/>
      <c r="AB351" s="38"/>
      <c r="AC351" s="38"/>
      <c r="AD351" s="38"/>
      <c r="AE351" s="38"/>
      <c r="AT351" s="17" t="s">
        <v>274</v>
      </c>
      <c r="AU351" s="17" t="s">
        <v>84</v>
      </c>
    </row>
    <row r="352" s="13" customFormat="1">
      <c r="A352" s="13"/>
      <c r="B352" s="253"/>
      <c r="C352" s="254"/>
      <c r="D352" s="234" t="s">
        <v>276</v>
      </c>
      <c r="E352" s="255" t="s">
        <v>1</v>
      </c>
      <c r="F352" s="256" t="s">
        <v>4400</v>
      </c>
      <c r="G352" s="254"/>
      <c r="H352" s="255" t="s">
        <v>1</v>
      </c>
      <c r="I352" s="257"/>
      <c r="J352" s="254"/>
      <c r="K352" s="254"/>
      <c r="L352" s="258"/>
      <c r="M352" s="259"/>
      <c r="N352" s="260"/>
      <c r="O352" s="260"/>
      <c r="P352" s="260"/>
      <c r="Q352" s="260"/>
      <c r="R352" s="260"/>
      <c r="S352" s="260"/>
      <c r="T352" s="261"/>
      <c r="U352" s="13"/>
      <c r="V352" s="13"/>
      <c r="W352" s="13"/>
      <c r="X352" s="13"/>
      <c r="Y352" s="13"/>
      <c r="Z352" s="13"/>
      <c r="AA352" s="13"/>
      <c r="AB352" s="13"/>
      <c r="AC352" s="13"/>
      <c r="AD352" s="13"/>
      <c r="AE352" s="13"/>
      <c r="AT352" s="262" t="s">
        <v>276</v>
      </c>
      <c r="AU352" s="262" t="s">
        <v>84</v>
      </c>
      <c r="AV352" s="13" t="s">
        <v>84</v>
      </c>
      <c r="AW352" s="13" t="s">
        <v>32</v>
      </c>
      <c r="AX352" s="13" t="s">
        <v>76</v>
      </c>
      <c r="AY352" s="262" t="s">
        <v>251</v>
      </c>
    </row>
    <row r="353" s="12" customFormat="1">
      <c r="A353" s="12"/>
      <c r="B353" s="242"/>
      <c r="C353" s="243"/>
      <c r="D353" s="234" t="s">
        <v>276</v>
      </c>
      <c r="E353" s="244" t="s">
        <v>4178</v>
      </c>
      <c r="F353" s="245" t="s">
        <v>86</v>
      </c>
      <c r="G353" s="243"/>
      <c r="H353" s="246">
        <v>2</v>
      </c>
      <c r="I353" s="247"/>
      <c r="J353" s="243"/>
      <c r="K353" s="243"/>
      <c r="L353" s="248"/>
      <c r="M353" s="249"/>
      <c r="N353" s="250"/>
      <c r="O353" s="250"/>
      <c r="P353" s="250"/>
      <c r="Q353" s="250"/>
      <c r="R353" s="250"/>
      <c r="S353" s="250"/>
      <c r="T353" s="251"/>
      <c r="U353" s="12"/>
      <c r="V353" s="12"/>
      <c r="W353" s="12"/>
      <c r="X353" s="12"/>
      <c r="Y353" s="12"/>
      <c r="Z353" s="12"/>
      <c r="AA353" s="12"/>
      <c r="AB353" s="12"/>
      <c r="AC353" s="12"/>
      <c r="AD353" s="12"/>
      <c r="AE353" s="12"/>
      <c r="AT353" s="252" t="s">
        <v>276</v>
      </c>
      <c r="AU353" s="252" t="s">
        <v>84</v>
      </c>
      <c r="AV353" s="12" t="s">
        <v>86</v>
      </c>
      <c r="AW353" s="12" t="s">
        <v>32</v>
      </c>
      <c r="AX353" s="12" t="s">
        <v>84</v>
      </c>
      <c r="AY353" s="252" t="s">
        <v>251</v>
      </c>
    </row>
    <row r="354" s="2" customFormat="1" ht="24.15" customHeight="1">
      <c r="A354" s="38"/>
      <c r="B354" s="39"/>
      <c r="C354" s="220" t="s">
        <v>1455</v>
      </c>
      <c r="D354" s="220" t="s">
        <v>255</v>
      </c>
      <c r="E354" s="221" t="s">
        <v>4402</v>
      </c>
      <c r="F354" s="222" t="s">
        <v>4403</v>
      </c>
      <c r="G354" s="223" t="s">
        <v>3949</v>
      </c>
      <c r="H354" s="224">
        <v>13.679</v>
      </c>
      <c r="I354" s="225"/>
      <c r="J354" s="226">
        <f>ROUND(I354*H354,2)</f>
        <v>0</v>
      </c>
      <c r="K354" s="227"/>
      <c r="L354" s="44"/>
      <c r="M354" s="228" t="s">
        <v>1</v>
      </c>
      <c r="N354" s="229" t="s">
        <v>41</v>
      </c>
      <c r="O354" s="91"/>
      <c r="P354" s="230">
        <f>O354*H354</f>
        <v>0</v>
      </c>
      <c r="Q354" s="230">
        <v>0</v>
      </c>
      <c r="R354" s="230">
        <f>Q354*H354</f>
        <v>0</v>
      </c>
      <c r="S354" s="230">
        <v>0</v>
      </c>
      <c r="T354" s="231">
        <f>S354*H354</f>
        <v>0</v>
      </c>
      <c r="U354" s="38"/>
      <c r="V354" s="38"/>
      <c r="W354" s="38"/>
      <c r="X354" s="38"/>
      <c r="Y354" s="38"/>
      <c r="Z354" s="38"/>
      <c r="AA354" s="38"/>
      <c r="AB354" s="38"/>
      <c r="AC354" s="38"/>
      <c r="AD354" s="38"/>
      <c r="AE354" s="38"/>
      <c r="AR354" s="232" t="s">
        <v>254</v>
      </c>
      <c r="AT354" s="232" t="s">
        <v>255</v>
      </c>
      <c r="AU354" s="232" t="s">
        <v>84</v>
      </c>
      <c r="AY354" s="17" t="s">
        <v>251</v>
      </c>
      <c r="BE354" s="233">
        <f>IF(N354="základní",J354,0)</f>
        <v>0</v>
      </c>
      <c r="BF354" s="233">
        <f>IF(N354="snížená",J354,0)</f>
        <v>0</v>
      </c>
      <c r="BG354" s="233">
        <f>IF(N354="zákl. přenesená",J354,0)</f>
        <v>0</v>
      </c>
      <c r="BH354" s="233">
        <f>IF(N354="sníž. přenesená",J354,0)</f>
        <v>0</v>
      </c>
      <c r="BI354" s="233">
        <f>IF(N354="nulová",J354,0)</f>
        <v>0</v>
      </c>
      <c r="BJ354" s="17" t="s">
        <v>84</v>
      </c>
      <c r="BK354" s="233">
        <f>ROUND(I354*H354,2)</f>
        <v>0</v>
      </c>
      <c r="BL354" s="17" t="s">
        <v>254</v>
      </c>
      <c r="BM354" s="232" t="s">
        <v>5011</v>
      </c>
    </row>
    <row r="355" s="2" customFormat="1">
      <c r="A355" s="38"/>
      <c r="B355" s="39"/>
      <c r="C355" s="40"/>
      <c r="D355" s="234" t="s">
        <v>260</v>
      </c>
      <c r="E355" s="40"/>
      <c r="F355" s="235" t="s">
        <v>4405</v>
      </c>
      <c r="G355" s="40"/>
      <c r="H355" s="40"/>
      <c r="I355" s="236"/>
      <c r="J355" s="40"/>
      <c r="K355" s="40"/>
      <c r="L355" s="44"/>
      <c r="M355" s="237"/>
      <c r="N355" s="238"/>
      <c r="O355" s="91"/>
      <c r="P355" s="91"/>
      <c r="Q355" s="91"/>
      <c r="R355" s="91"/>
      <c r="S355" s="91"/>
      <c r="T355" s="92"/>
      <c r="U355" s="38"/>
      <c r="V355" s="38"/>
      <c r="W355" s="38"/>
      <c r="X355" s="38"/>
      <c r="Y355" s="38"/>
      <c r="Z355" s="38"/>
      <c r="AA355" s="38"/>
      <c r="AB355" s="38"/>
      <c r="AC355" s="38"/>
      <c r="AD355" s="38"/>
      <c r="AE355" s="38"/>
      <c r="AT355" s="17" t="s">
        <v>260</v>
      </c>
      <c r="AU355" s="17" t="s">
        <v>84</v>
      </c>
    </row>
    <row r="356" s="2" customFormat="1">
      <c r="A356" s="38"/>
      <c r="B356" s="39"/>
      <c r="C356" s="40"/>
      <c r="D356" s="240" t="s">
        <v>274</v>
      </c>
      <c r="E356" s="40"/>
      <c r="F356" s="241" t="s">
        <v>4406</v>
      </c>
      <c r="G356" s="40"/>
      <c r="H356" s="40"/>
      <c r="I356" s="236"/>
      <c r="J356" s="40"/>
      <c r="K356" s="40"/>
      <c r="L356" s="44"/>
      <c r="M356" s="237"/>
      <c r="N356" s="238"/>
      <c r="O356" s="91"/>
      <c r="P356" s="91"/>
      <c r="Q356" s="91"/>
      <c r="R356" s="91"/>
      <c r="S356" s="91"/>
      <c r="T356" s="92"/>
      <c r="U356" s="38"/>
      <c r="V356" s="38"/>
      <c r="W356" s="38"/>
      <c r="X356" s="38"/>
      <c r="Y356" s="38"/>
      <c r="Z356" s="38"/>
      <c r="AA356" s="38"/>
      <c r="AB356" s="38"/>
      <c r="AC356" s="38"/>
      <c r="AD356" s="38"/>
      <c r="AE356" s="38"/>
      <c r="AT356" s="17" t="s">
        <v>274</v>
      </c>
      <c r="AU356" s="17" t="s">
        <v>84</v>
      </c>
    </row>
    <row r="357" s="11" customFormat="1" ht="25.92" customHeight="1">
      <c r="A357" s="11"/>
      <c r="B357" s="206"/>
      <c r="C357" s="207"/>
      <c r="D357" s="208" t="s">
        <v>75</v>
      </c>
      <c r="E357" s="209" t="s">
        <v>306</v>
      </c>
      <c r="F357" s="209" t="s">
        <v>814</v>
      </c>
      <c r="G357" s="207"/>
      <c r="H357" s="207"/>
      <c r="I357" s="210"/>
      <c r="J357" s="211">
        <f>BK357</f>
        <v>0</v>
      </c>
      <c r="K357" s="207"/>
      <c r="L357" s="212"/>
      <c r="M357" s="213"/>
      <c r="N357" s="214"/>
      <c r="O357" s="214"/>
      <c r="P357" s="215">
        <f>SUM(P358:P367)</f>
        <v>0</v>
      </c>
      <c r="Q357" s="214"/>
      <c r="R357" s="215">
        <f>SUM(R358:R367)</f>
        <v>0</v>
      </c>
      <c r="S357" s="214"/>
      <c r="T357" s="216">
        <f>SUM(T358:T367)</f>
        <v>0.17999999999999999</v>
      </c>
      <c r="U357" s="11"/>
      <c r="V357" s="11"/>
      <c r="W357" s="11"/>
      <c r="X357" s="11"/>
      <c r="Y357" s="11"/>
      <c r="Z357" s="11"/>
      <c r="AA357" s="11"/>
      <c r="AB357" s="11"/>
      <c r="AC357" s="11"/>
      <c r="AD357" s="11"/>
      <c r="AE357" s="11"/>
      <c r="AR357" s="217" t="s">
        <v>84</v>
      </c>
      <c r="AT357" s="218" t="s">
        <v>75</v>
      </c>
      <c r="AU357" s="218" t="s">
        <v>76</v>
      </c>
      <c r="AY357" s="217" t="s">
        <v>251</v>
      </c>
      <c r="BK357" s="219">
        <f>SUM(BK358:BK367)</f>
        <v>0</v>
      </c>
    </row>
    <row r="358" s="2" customFormat="1" ht="24.15" customHeight="1">
      <c r="A358" s="38"/>
      <c r="B358" s="39"/>
      <c r="C358" s="220" t="s">
        <v>1462</v>
      </c>
      <c r="D358" s="220" t="s">
        <v>255</v>
      </c>
      <c r="E358" s="221" t="s">
        <v>4732</v>
      </c>
      <c r="F358" s="222" t="s">
        <v>4733</v>
      </c>
      <c r="G358" s="223" t="s">
        <v>1133</v>
      </c>
      <c r="H358" s="224">
        <v>12</v>
      </c>
      <c r="I358" s="225"/>
      <c r="J358" s="226">
        <f>ROUND(I358*H358,2)</f>
        <v>0</v>
      </c>
      <c r="K358" s="227"/>
      <c r="L358" s="44"/>
      <c r="M358" s="228" t="s">
        <v>1</v>
      </c>
      <c r="N358" s="229" t="s">
        <v>41</v>
      </c>
      <c r="O358" s="91"/>
      <c r="P358" s="230">
        <f>O358*H358</f>
        <v>0</v>
      </c>
      <c r="Q358" s="230">
        <v>0</v>
      </c>
      <c r="R358" s="230">
        <f>Q358*H358</f>
        <v>0</v>
      </c>
      <c r="S358" s="230">
        <v>0</v>
      </c>
      <c r="T358" s="231">
        <f>S358*H358</f>
        <v>0</v>
      </c>
      <c r="U358" s="38"/>
      <c r="V358" s="38"/>
      <c r="W358" s="38"/>
      <c r="X358" s="38"/>
      <c r="Y358" s="38"/>
      <c r="Z358" s="38"/>
      <c r="AA358" s="38"/>
      <c r="AB358" s="38"/>
      <c r="AC358" s="38"/>
      <c r="AD358" s="38"/>
      <c r="AE358" s="38"/>
      <c r="AR358" s="232" t="s">
        <v>254</v>
      </c>
      <c r="AT358" s="232" t="s">
        <v>255</v>
      </c>
      <c r="AU358" s="232" t="s">
        <v>84</v>
      </c>
      <c r="AY358" s="17" t="s">
        <v>251</v>
      </c>
      <c r="BE358" s="233">
        <f>IF(N358="základní",J358,0)</f>
        <v>0</v>
      </c>
      <c r="BF358" s="233">
        <f>IF(N358="snížená",J358,0)</f>
        <v>0</v>
      </c>
      <c r="BG358" s="233">
        <f>IF(N358="zákl. přenesená",J358,0)</f>
        <v>0</v>
      </c>
      <c r="BH358" s="233">
        <f>IF(N358="sníž. přenesená",J358,0)</f>
        <v>0</v>
      </c>
      <c r="BI358" s="233">
        <f>IF(N358="nulová",J358,0)</f>
        <v>0</v>
      </c>
      <c r="BJ358" s="17" t="s">
        <v>84</v>
      </c>
      <c r="BK358" s="233">
        <f>ROUND(I358*H358,2)</f>
        <v>0</v>
      </c>
      <c r="BL358" s="17" t="s">
        <v>254</v>
      </c>
      <c r="BM358" s="232" t="s">
        <v>5012</v>
      </c>
    </row>
    <row r="359" s="2" customFormat="1">
      <c r="A359" s="38"/>
      <c r="B359" s="39"/>
      <c r="C359" s="40"/>
      <c r="D359" s="234" t="s">
        <v>260</v>
      </c>
      <c r="E359" s="40"/>
      <c r="F359" s="235" t="s">
        <v>4735</v>
      </c>
      <c r="G359" s="40"/>
      <c r="H359" s="40"/>
      <c r="I359" s="236"/>
      <c r="J359" s="40"/>
      <c r="K359" s="40"/>
      <c r="L359" s="44"/>
      <c r="M359" s="237"/>
      <c r="N359" s="238"/>
      <c r="O359" s="91"/>
      <c r="P359" s="91"/>
      <c r="Q359" s="91"/>
      <c r="R359" s="91"/>
      <c r="S359" s="91"/>
      <c r="T359" s="92"/>
      <c r="U359" s="38"/>
      <c r="V359" s="38"/>
      <c r="W359" s="38"/>
      <c r="X359" s="38"/>
      <c r="Y359" s="38"/>
      <c r="Z359" s="38"/>
      <c r="AA359" s="38"/>
      <c r="AB359" s="38"/>
      <c r="AC359" s="38"/>
      <c r="AD359" s="38"/>
      <c r="AE359" s="38"/>
      <c r="AT359" s="17" t="s">
        <v>260</v>
      </c>
      <c r="AU359" s="17" t="s">
        <v>84</v>
      </c>
    </row>
    <row r="360" s="2" customFormat="1">
      <c r="A360" s="38"/>
      <c r="B360" s="39"/>
      <c r="C360" s="40"/>
      <c r="D360" s="240" t="s">
        <v>274</v>
      </c>
      <c r="E360" s="40"/>
      <c r="F360" s="241" t="s">
        <v>4736</v>
      </c>
      <c r="G360" s="40"/>
      <c r="H360" s="40"/>
      <c r="I360" s="236"/>
      <c r="J360" s="40"/>
      <c r="K360" s="40"/>
      <c r="L360" s="44"/>
      <c r="M360" s="237"/>
      <c r="N360" s="238"/>
      <c r="O360" s="91"/>
      <c r="P360" s="91"/>
      <c r="Q360" s="91"/>
      <c r="R360" s="91"/>
      <c r="S360" s="91"/>
      <c r="T360" s="92"/>
      <c r="U360" s="38"/>
      <c r="V360" s="38"/>
      <c r="W360" s="38"/>
      <c r="X360" s="38"/>
      <c r="Y360" s="38"/>
      <c r="Z360" s="38"/>
      <c r="AA360" s="38"/>
      <c r="AB360" s="38"/>
      <c r="AC360" s="38"/>
      <c r="AD360" s="38"/>
      <c r="AE360" s="38"/>
      <c r="AT360" s="17" t="s">
        <v>274</v>
      </c>
      <c r="AU360" s="17" t="s">
        <v>84</v>
      </c>
    </row>
    <row r="361" s="13" customFormat="1">
      <c r="A361" s="13"/>
      <c r="B361" s="253"/>
      <c r="C361" s="254"/>
      <c r="D361" s="234" t="s">
        <v>276</v>
      </c>
      <c r="E361" s="255" t="s">
        <v>1</v>
      </c>
      <c r="F361" s="256" t="s">
        <v>4594</v>
      </c>
      <c r="G361" s="254"/>
      <c r="H361" s="255" t="s">
        <v>1</v>
      </c>
      <c r="I361" s="257"/>
      <c r="J361" s="254"/>
      <c r="K361" s="254"/>
      <c r="L361" s="258"/>
      <c r="M361" s="259"/>
      <c r="N361" s="260"/>
      <c r="O361" s="260"/>
      <c r="P361" s="260"/>
      <c r="Q361" s="260"/>
      <c r="R361" s="260"/>
      <c r="S361" s="260"/>
      <c r="T361" s="261"/>
      <c r="U361" s="13"/>
      <c r="V361" s="13"/>
      <c r="W361" s="13"/>
      <c r="X361" s="13"/>
      <c r="Y361" s="13"/>
      <c r="Z361" s="13"/>
      <c r="AA361" s="13"/>
      <c r="AB361" s="13"/>
      <c r="AC361" s="13"/>
      <c r="AD361" s="13"/>
      <c r="AE361" s="13"/>
      <c r="AT361" s="262" t="s">
        <v>276</v>
      </c>
      <c r="AU361" s="262" t="s">
        <v>84</v>
      </c>
      <c r="AV361" s="13" t="s">
        <v>84</v>
      </c>
      <c r="AW361" s="13" t="s">
        <v>32</v>
      </c>
      <c r="AX361" s="13" t="s">
        <v>76</v>
      </c>
      <c r="AY361" s="262" t="s">
        <v>251</v>
      </c>
    </row>
    <row r="362" s="12" customFormat="1">
      <c r="A362" s="12"/>
      <c r="B362" s="242"/>
      <c r="C362" s="243"/>
      <c r="D362" s="234" t="s">
        <v>276</v>
      </c>
      <c r="E362" s="244" t="s">
        <v>4191</v>
      </c>
      <c r="F362" s="245" t="s">
        <v>5013</v>
      </c>
      <c r="G362" s="243"/>
      <c r="H362" s="246">
        <v>12</v>
      </c>
      <c r="I362" s="247"/>
      <c r="J362" s="243"/>
      <c r="K362" s="243"/>
      <c r="L362" s="248"/>
      <c r="M362" s="249"/>
      <c r="N362" s="250"/>
      <c r="O362" s="250"/>
      <c r="P362" s="250"/>
      <c r="Q362" s="250"/>
      <c r="R362" s="250"/>
      <c r="S362" s="250"/>
      <c r="T362" s="251"/>
      <c r="U362" s="12"/>
      <c r="V362" s="12"/>
      <c r="W362" s="12"/>
      <c r="X362" s="12"/>
      <c r="Y362" s="12"/>
      <c r="Z362" s="12"/>
      <c r="AA362" s="12"/>
      <c r="AB362" s="12"/>
      <c r="AC362" s="12"/>
      <c r="AD362" s="12"/>
      <c r="AE362" s="12"/>
      <c r="AT362" s="252" t="s">
        <v>276</v>
      </c>
      <c r="AU362" s="252" t="s">
        <v>84</v>
      </c>
      <c r="AV362" s="12" t="s">
        <v>86</v>
      </c>
      <c r="AW362" s="12" t="s">
        <v>32</v>
      </c>
      <c r="AX362" s="12" t="s">
        <v>84</v>
      </c>
      <c r="AY362" s="252" t="s">
        <v>251</v>
      </c>
    </row>
    <row r="363" s="2" customFormat="1" ht="16.5" customHeight="1">
      <c r="A363" s="38"/>
      <c r="B363" s="39"/>
      <c r="C363" s="220" t="s">
        <v>1469</v>
      </c>
      <c r="D363" s="220" t="s">
        <v>255</v>
      </c>
      <c r="E363" s="221" t="s">
        <v>4738</v>
      </c>
      <c r="F363" s="222" t="s">
        <v>4739</v>
      </c>
      <c r="G363" s="223" t="s">
        <v>3900</v>
      </c>
      <c r="H363" s="224">
        <v>18</v>
      </c>
      <c r="I363" s="225"/>
      <c r="J363" s="226">
        <f>ROUND(I363*H363,2)</f>
        <v>0</v>
      </c>
      <c r="K363" s="227"/>
      <c r="L363" s="44"/>
      <c r="M363" s="228" t="s">
        <v>1</v>
      </c>
      <c r="N363" s="229" t="s">
        <v>41</v>
      </c>
      <c r="O363" s="91"/>
      <c r="P363" s="230">
        <f>O363*H363</f>
        <v>0</v>
      </c>
      <c r="Q363" s="230">
        <v>0</v>
      </c>
      <c r="R363" s="230">
        <f>Q363*H363</f>
        <v>0</v>
      </c>
      <c r="S363" s="230">
        <v>0.01</v>
      </c>
      <c r="T363" s="231">
        <f>S363*H363</f>
        <v>0.17999999999999999</v>
      </c>
      <c r="U363" s="38"/>
      <c r="V363" s="38"/>
      <c r="W363" s="38"/>
      <c r="X363" s="38"/>
      <c r="Y363" s="38"/>
      <c r="Z363" s="38"/>
      <c r="AA363" s="38"/>
      <c r="AB363" s="38"/>
      <c r="AC363" s="38"/>
      <c r="AD363" s="38"/>
      <c r="AE363" s="38"/>
      <c r="AR363" s="232" t="s">
        <v>254</v>
      </c>
      <c r="AT363" s="232" t="s">
        <v>255</v>
      </c>
      <c r="AU363" s="232" t="s">
        <v>84</v>
      </c>
      <c r="AY363" s="17" t="s">
        <v>251</v>
      </c>
      <c r="BE363" s="233">
        <f>IF(N363="základní",J363,0)</f>
        <v>0</v>
      </c>
      <c r="BF363" s="233">
        <f>IF(N363="snížená",J363,0)</f>
        <v>0</v>
      </c>
      <c r="BG363" s="233">
        <f>IF(N363="zákl. přenesená",J363,0)</f>
        <v>0</v>
      </c>
      <c r="BH363" s="233">
        <f>IF(N363="sníž. přenesená",J363,0)</f>
        <v>0</v>
      </c>
      <c r="BI363" s="233">
        <f>IF(N363="nulová",J363,0)</f>
        <v>0</v>
      </c>
      <c r="BJ363" s="17" t="s">
        <v>84</v>
      </c>
      <c r="BK363" s="233">
        <f>ROUND(I363*H363,2)</f>
        <v>0</v>
      </c>
      <c r="BL363" s="17" t="s">
        <v>254</v>
      </c>
      <c r="BM363" s="232" t="s">
        <v>5014</v>
      </c>
    </row>
    <row r="364" s="2" customFormat="1">
      <c r="A364" s="38"/>
      <c r="B364" s="39"/>
      <c r="C364" s="40"/>
      <c r="D364" s="234" t="s">
        <v>260</v>
      </c>
      <c r="E364" s="40"/>
      <c r="F364" s="235" t="s">
        <v>4741</v>
      </c>
      <c r="G364" s="40"/>
      <c r="H364" s="40"/>
      <c r="I364" s="236"/>
      <c r="J364" s="40"/>
      <c r="K364" s="40"/>
      <c r="L364" s="44"/>
      <c r="M364" s="237"/>
      <c r="N364" s="238"/>
      <c r="O364" s="91"/>
      <c r="P364" s="91"/>
      <c r="Q364" s="91"/>
      <c r="R364" s="91"/>
      <c r="S364" s="91"/>
      <c r="T364" s="92"/>
      <c r="U364" s="38"/>
      <c r="V364" s="38"/>
      <c r="W364" s="38"/>
      <c r="X364" s="38"/>
      <c r="Y364" s="38"/>
      <c r="Z364" s="38"/>
      <c r="AA364" s="38"/>
      <c r="AB364" s="38"/>
      <c r="AC364" s="38"/>
      <c r="AD364" s="38"/>
      <c r="AE364" s="38"/>
      <c r="AT364" s="17" t="s">
        <v>260</v>
      </c>
      <c r="AU364" s="17" t="s">
        <v>84</v>
      </c>
    </row>
    <row r="365" s="2" customFormat="1">
      <c r="A365" s="38"/>
      <c r="B365" s="39"/>
      <c r="C365" s="40"/>
      <c r="D365" s="240" t="s">
        <v>274</v>
      </c>
      <c r="E365" s="40"/>
      <c r="F365" s="241" t="s">
        <v>4742</v>
      </c>
      <c r="G365" s="40"/>
      <c r="H365" s="40"/>
      <c r="I365" s="236"/>
      <c r="J365" s="40"/>
      <c r="K365" s="40"/>
      <c r="L365" s="44"/>
      <c r="M365" s="237"/>
      <c r="N365" s="238"/>
      <c r="O365" s="91"/>
      <c r="P365" s="91"/>
      <c r="Q365" s="91"/>
      <c r="R365" s="91"/>
      <c r="S365" s="91"/>
      <c r="T365" s="92"/>
      <c r="U365" s="38"/>
      <c r="V365" s="38"/>
      <c r="W365" s="38"/>
      <c r="X365" s="38"/>
      <c r="Y365" s="38"/>
      <c r="Z365" s="38"/>
      <c r="AA365" s="38"/>
      <c r="AB365" s="38"/>
      <c r="AC365" s="38"/>
      <c r="AD365" s="38"/>
      <c r="AE365" s="38"/>
      <c r="AT365" s="17" t="s">
        <v>274</v>
      </c>
      <c r="AU365" s="17" t="s">
        <v>84</v>
      </c>
    </row>
    <row r="366" s="13" customFormat="1">
      <c r="A366" s="13"/>
      <c r="B366" s="253"/>
      <c r="C366" s="254"/>
      <c r="D366" s="234" t="s">
        <v>276</v>
      </c>
      <c r="E366" s="255" t="s">
        <v>1</v>
      </c>
      <c r="F366" s="256" t="s">
        <v>4594</v>
      </c>
      <c r="G366" s="254"/>
      <c r="H366" s="255" t="s">
        <v>1</v>
      </c>
      <c r="I366" s="257"/>
      <c r="J366" s="254"/>
      <c r="K366" s="254"/>
      <c r="L366" s="258"/>
      <c r="M366" s="259"/>
      <c r="N366" s="260"/>
      <c r="O366" s="260"/>
      <c r="P366" s="260"/>
      <c r="Q366" s="260"/>
      <c r="R366" s="260"/>
      <c r="S366" s="260"/>
      <c r="T366" s="261"/>
      <c r="U366" s="13"/>
      <c r="V366" s="13"/>
      <c r="W366" s="13"/>
      <c r="X366" s="13"/>
      <c r="Y366" s="13"/>
      <c r="Z366" s="13"/>
      <c r="AA366" s="13"/>
      <c r="AB366" s="13"/>
      <c r="AC366" s="13"/>
      <c r="AD366" s="13"/>
      <c r="AE366" s="13"/>
      <c r="AT366" s="262" t="s">
        <v>276</v>
      </c>
      <c r="AU366" s="262" t="s">
        <v>84</v>
      </c>
      <c r="AV366" s="13" t="s">
        <v>84</v>
      </c>
      <c r="AW366" s="13" t="s">
        <v>32</v>
      </c>
      <c r="AX366" s="13" t="s">
        <v>76</v>
      </c>
      <c r="AY366" s="262" t="s">
        <v>251</v>
      </c>
    </row>
    <row r="367" s="12" customFormat="1">
      <c r="A367" s="12"/>
      <c r="B367" s="242"/>
      <c r="C367" s="243"/>
      <c r="D367" s="234" t="s">
        <v>276</v>
      </c>
      <c r="E367" s="244" t="s">
        <v>3725</v>
      </c>
      <c r="F367" s="245" t="s">
        <v>4923</v>
      </c>
      <c r="G367" s="243"/>
      <c r="H367" s="246">
        <v>18</v>
      </c>
      <c r="I367" s="247"/>
      <c r="J367" s="243"/>
      <c r="K367" s="243"/>
      <c r="L367" s="248"/>
      <c r="M367" s="249"/>
      <c r="N367" s="250"/>
      <c r="O367" s="250"/>
      <c r="P367" s="250"/>
      <c r="Q367" s="250"/>
      <c r="R367" s="250"/>
      <c r="S367" s="250"/>
      <c r="T367" s="251"/>
      <c r="U367" s="12"/>
      <c r="V367" s="12"/>
      <c r="W367" s="12"/>
      <c r="X367" s="12"/>
      <c r="Y367" s="12"/>
      <c r="Z367" s="12"/>
      <c r="AA367" s="12"/>
      <c r="AB367" s="12"/>
      <c r="AC367" s="12"/>
      <c r="AD367" s="12"/>
      <c r="AE367" s="12"/>
      <c r="AT367" s="252" t="s">
        <v>276</v>
      </c>
      <c r="AU367" s="252" t="s">
        <v>84</v>
      </c>
      <c r="AV367" s="12" t="s">
        <v>86</v>
      </c>
      <c r="AW367" s="12" t="s">
        <v>32</v>
      </c>
      <c r="AX367" s="12" t="s">
        <v>84</v>
      </c>
      <c r="AY367" s="252" t="s">
        <v>251</v>
      </c>
    </row>
    <row r="368" s="11" customFormat="1" ht="25.92" customHeight="1">
      <c r="A368" s="11"/>
      <c r="B368" s="206"/>
      <c r="C368" s="207"/>
      <c r="D368" s="208" t="s">
        <v>75</v>
      </c>
      <c r="E368" s="209" t="s">
        <v>970</v>
      </c>
      <c r="F368" s="209" t="s">
        <v>971</v>
      </c>
      <c r="G368" s="207"/>
      <c r="H368" s="207"/>
      <c r="I368" s="210"/>
      <c r="J368" s="211">
        <f>BK368</f>
        <v>0</v>
      </c>
      <c r="K368" s="207"/>
      <c r="L368" s="212"/>
      <c r="M368" s="213"/>
      <c r="N368" s="214"/>
      <c r="O368" s="214"/>
      <c r="P368" s="215">
        <f>SUM(P369:P384)</f>
        <v>0</v>
      </c>
      <c r="Q368" s="214"/>
      <c r="R368" s="215">
        <f>SUM(R369:R384)</f>
        <v>0</v>
      </c>
      <c r="S368" s="214"/>
      <c r="T368" s="216">
        <f>SUM(T369:T384)</f>
        <v>0</v>
      </c>
      <c r="U368" s="11"/>
      <c r="V368" s="11"/>
      <c r="W368" s="11"/>
      <c r="X368" s="11"/>
      <c r="Y368" s="11"/>
      <c r="Z368" s="11"/>
      <c r="AA368" s="11"/>
      <c r="AB368" s="11"/>
      <c r="AC368" s="11"/>
      <c r="AD368" s="11"/>
      <c r="AE368" s="11"/>
      <c r="AR368" s="217" t="s">
        <v>84</v>
      </c>
      <c r="AT368" s="218" t="s">
        <v>75</v>
      </c>
      <c r="AU368" s="218" t="s">
        <v>76</v>
      </c>
      <c r="AY368" s="217" t="s">
        <v>251</v>
      </c>
      <c r="BK368" s="219">
        <f>SUM(BK369:BK384)</f>
        <v>0</v>
      </c>
    </row>
    <row r="369" s="2" customFormat="1" ht="24.15" customHeight="1">
      <c r="A369" s="38"/>
      <c r="B369" s="39"/>
      <c r="C369" s="220" t="s">
        <v>1479</v>
      </c>
      <c r="D369" s="220" t="s">
        <v>255</v>
      </c>
      <c r="E369" s="221" t="s">
        <v>4743</v>
      </c>
      <c r="F369" s="222" t="s">
        <v>4744</v>
      </c>
      <c r="G369" s="223" t="s">
        <v>3949</v>
      </c>
      <c r="H369" s="224">
        <v>3.6000000000000001</v>
      </c>
      <c r="I369" s="225"/>
      <c r="J369" s="226">
        <f>ROUND(I369*H369,2)</f>
        <v>0</v>
      </c>
      <c r="K369" s="227"/>
      <c r="L369" s="44"/>
      <c r="M369" s="228" t="s">
        <v>1</v>
      </c>
      <c r="N369" s="229" t="s">
        <v>41</v>
      </c>
      <c r="O369" s="91"/>
      <c r="P369" s="230">
        <f>O369*H369</f>
        <v>0</v>
      </c>
      <c r="Q369" s="230">
        <v>0</v>
      </c>
      <c r="R369" s="230">
        <f>Q369*H369</f>
        <v>0</v>
      </c>
      <c r="S369" s="230">
        <v>0</v>
      </c>
      <c r="T369" s="231">
        <f>S369*H369</f>
        <v>0</v>
      </c>
      <c r="U369" s="38"/>
      <c r="V369" s="38"/>
      <c r="W369" s="38"/>
      <c r="X369" s="38"/>
      <c r="Y369" s="38"/>
      <c r="Z369" s="38"/>
      <c r="AA369" s="38"/>
      <c r="AB369" s="38"/>
      <c r="AC369" s="38"/>
      <c r="AD369" s="38"/>
      <c r="AE369" s="38"/>
      <c r="AR369" s="232" t="s">
        <v>254</v>
      </c>
      <c r="AT369" s="232" t="s">
        <v>255</v>
      </c>
      <c r="AU369" s="232" t="s">
        <v>84</v>
      </c>
      <c r="AY369" s="17" t="s">
        <v>251</v>
      </c>
      <c r="BE369" s="233">
        <f>IF(N369="základní",J369,0)</f>
        <v>0</v>
      </c>
      <c r="BF369" s="233">
        <f>IF(N369="snížená",J369,0)</f>
        <v>0</v>
      </c>
      <c r="BG369" s="233">
        <f>IF(N369="zákl. přenesená",J369,0)</f>
        <v>0</v>
      </c>
      <c r="BH369" s="233">
        <f>IF(N369="sníž. přenesená",J369,0)</f>
        <v>0</v>
      </c>
      <c r="BI369" s="233">
        <f>IF(N369="nulová",J369,0)</f>
        <v>0</v>
      </c>
      <c r="BJ369" s="17" t="s">
        <v>84</v>
      </c>
      <c r="BK369" s="233">
        <f>ROUND(I369*H369,2)</f>
        <v>0</v>
      </c>
      <c r="BL369" s="17" t="s">
        <v>254</v>
      </c>
      <c r="BM369" s="232" t="s">
        <v>5015</v>
      </c>
    </row>
    <row r="370" s="2" customFormat="1">
      <c r="A370" s="38"/>
      <c r="B370" s="39"/>
      <c r="C370" s="40"/>
      <c r="D370" s="234" t="s">
        <v>260</v>
      </c>
      <c r="E370" s="40"/>
      <c r="F370" s="235" t="s">
        <v>4746</v>
      </c>
      <c r="G370" s="40"/>
      <c r="H370" s="40"/>
      <c r="I370" s="236"/>
      <c r="J370" s="40"/>
      <c r="K370" s="40"/>
      <c r="L370" s="44"/>
      <c r="M370" s="237"/>
      <c r="N370" s="238"/>
      <c r="O370" s="91"/>
      <c r="P370" s="91"/>
      <c r="Q370" s="91"/>
      <c r="R370" s="91"/>
      <c r="S370" s="91"/>
      <c r="T370" s="92"/>
      <c r="U370" s="38"/>
      <c r="V370" s="38"/>
      <c r="W370" s="38"/>
      <c r="X370" s="38"/>
      <c r="Y370" s="38"/>
      <c r="Z370" s="38"/>
      <c r="AA370" s="38"/>
      <c r="AB370" s="38"/>
      <c r="AC370" s="38"/>
      <c r="AD370" s="38"/>
      <c r="AE370" s="38"/>
      <c r="AT370" s="17" t="s">
        <v>260</v>
      </c>
      <c r="AU370" s="17" t="s">
        <v>84</v>
      </c>
    </row>
    <row r="371" s="2" customFormat="1">
      <c r="A371" s="38"/>
      <c r="B371" s="39"/>
      <c r="C371" s="40"/>
      <c r="D371" s="240" t="s">
        <v>274</v>
      </c>
      <c r="E371" s="40"/>
      <c r="F371" s="241" t="s">
        <v>4747</v>
      </c>
      <c r="G371" s="40"/>
      <c r="H371" s="40"/>
      <c r="I371" s="236"/>
      <c r="J371" s="40"/>
      <c r="K371" s="40"/>
      <c r="L371" s="44"/>
      <c r="M371" s="237"/>
      <c r="N371" s="238"/>
      <c r="O371" s="91"/>
      <c r="P371" s="91"/>
      <c r="Q371" s="91"/>
      <c r="R371" s="91"/>
      <c r="S371" s="91"/>
      <c r="T371" s="92"/>
      <c r="U371" s="38"/>
      <c r="V371" s="38"/>
      <c r="W371" s="38"/>
      <c r="X371" s="38"/>
      <c r="Y371" s="38"/>
      <c r="Z371" s="38"/>
      <c r="AA371" s="38"/>
      <c r="AB371" s="38"/>
      <c r="AC371" s="38"/>
      <c r="AD371" s="38"/>
      <c r="AE371" s="38"/>
      <c r="AT371" s="17" t="s">
        <v>274</v>
      </c>
      <c r="AU371" s="17" t="s">
        <v>84</v>
      </c>
    </row>
    <row r="372" s="13" customFormat="1">
      <c r="A372" s="13"/>
      <c r="B372" s="253"/>
      <c r="C372" s="254"/>
      <c r="D372" s="234" t="s">
        <v>276</v>
      </c>
      <c r="E372" s="255" t="s">
        <v>1</v>
      </c>
      <c r="F372" s="256" t="s">
        <v>4594</v>
      </c>
      <c r="G372" s="254"/>
      <c r="H372" s="255" t="s">
        <v>1</v>
      </c>
      <c r="I372" s="257"/>
      <c r="J372" s="254"/>
      <c r="K372" s="254"/>
      <c r="L372" s="258"/>
      <c r="M372" s="259"/>
      <c r="N372" s="260"/>
      <c r="O372" s="260"/>
      <c r="P372" s="260"/>
      <c r="Q372" s="260"/>
      <c r="R372" s="260"/>
      <c r="S372" s="260"/>
      <c r="T372" s="261"/>
      <c r="U372" s="13"/>
      <c r="V372" s="13"/>
      <c r="W372" s="13"/>
      <c r="X372" s="13"/>
      <c r="Y372" s="13"/>
      <c r="Z372" s="13"/>
      <c r="AA372" s="13"/>
      <c r="AB372" s="13"/>
      <c r="AC372" s="13"/>
      <c r="AD372" s="13"/>
      <c r="AE372" s="13"/>
      <c r="AT372" s="262" t="s">
        <v>276</v>
      </c>
      <c r="AU372" s="262" t="s">
        <v>84</v>
      </c>
      <c r="AV372" s="13" t="s">
        <v>84</v>
      </c>
      <c r="AW372" s="13" t="s">
        <v>32</v>
      </c>
      <c r="AX372" s="13" t="s">
        <v>76</v>
      </c>
      <c r="AY372" s="262" t="s">
        <v>251</v>
      </c>
    </row>
    <row r="373" s="12" customFormat="1">
      <c r="A373" s="12"/>
      <c r="B373" s="242"/>
      <c r="C373" s="243"/>
      <c r="D373" s="234" t="s">
        <v>276</v>
      </c>
      <c r="E373" s="244" t="s">
        <v>4205</v>
      </c>
      <c r="F373" s="245" t="s">
        <v>5016</v>
      </c>
      <c r="G373" s="243"/>
      <c r="H373" s="246">
        <v>3.6000000000000001</v>
      </c>
      <c r="I373" s="247"/>
      <c r="J373" s="243"/>
      <c r="K373" s="243"/>
      <c r="L373" s="248"/>
      <c r="M373" s="249"/>
      <c r="N373" s="250"/>
      <c r="O373" s="250"/>
      <c r="P373" s="250"/>
      <c r="Q373" s="250"/>
      <c r="R373" s="250"/>
      <c r="S373" s="250"/>
      <c r="T373" s="251"/>
      <c r="U373" s="12"/>
      <c r="V373" s="12"/>
      <c r="W373" s="12"/>
      <c r="X373" s="12"/>
      <c r="Y373" s="12"/>
      <c r="Z373" s="12"/>
      <c r="AA373" s="12"/>
      <c r="AB373" s="12"/>
      <c r="AC373" s="12"/>
      <c r="AD373" s="12"/>
      <c r="AE373" s="12"/>
      <c r="AT373" s="252" t="s">
        <v>276</v>
      </c>
      <c r="AU373" s="252" t="s">
        <v>84</v>
      </c>
      <c r="AV373" s="12" t="s">
        <v>86</v>
      </c>
      <c r="AW373" s="12" t="s">
        <v>32</v>
      </c>
      <c r="AX373" s="12" t="s">
        <v>84</v>
      </c>
      <c r="AY373" s="252" t="s">
        <v>251</v>
      </c>
    </row>
    <row r="374" s="2" customFormat="1" ht="24.15" customHeight="1">
      <c r="A374" s="38"/>
      <c r="B374" s="39"/>
      <c r="C374" s="220" t="s">
        <v>1484</v>
      </c>
      <c r="D374" s="220" t="s">
        <v>255</v>
      </c>
      <c r="E374" s="221" t="s">
        <v>4749</v>
      </c>
      <c r="F374" s="222" t="s">
        <v>4750</v>
      </c>
      <c r="G374" s="223" t="s">
        <v>3949</v>
      </c>
      <c r="H374" s="224">
        <v>72</v>
      </c>
      <c r="I374" s="225"/>
      <c r="J374" s="226">
        <f>ROUND(I374*H374,2)</f>
        <v>0</v>
      </c>
      <c r="K374" s="227"/>
      <c r="L374" s="44"/>
      <c r="M374" s="228" t="s">
        <v>1</v>
      </c>
      <c r="N374" s="229" t="s">
        <v>41</v>
      </c>
      <c r="O374" s="91"/>
      <c r="P374" s="230">
        <f>O374*H374</f>
        <v>0</v>
      </c>
      <c r="Q374" s="230">
        <v>0</v>
      </c>
      <c r="R374" s="230">
        <f>Q374*H374</f>
        <v>0</v>
      </c>
      <c r="S374" s="230">
        <v>0</v>
      </c>
      <c r="T374" s="231">
        <f>S374*H374</f>
        <v>0</v>
      </c>
      <c r="U374" s="38"/>
      <c r="V374" s="38"/>
      <c r="W374" s="38"/>
      <c r="X374" s="38"/>
      <c r="Y374" s="38"/>
      <c r="Z374" s="38"/>
      <c r="AA374" s="38"/>
      <c r="AB374" s="38"/>
      <c r="AC374" s="38"/>
      <c r="AD374" s="38"/>
      <c r="AE374" s="38"/>
      <c r="AR374" s="232" t="s">
        <v>254</v>
      </c>
      <c r="AT374" s="232" t="s">
        <v>255</v>
      </c>
      <c r="AU374" s="232" t="s">
        <v>84</v>
      </c>
      <c r="AY374" s="17" t="s">
        <v>251</v>
      </c>
      <c r="BE374" s="233">
        <f>IF(N374="základní",J374,0)</f>
        <v>0</v>
      </c>
      <c r="BF374" s="233">
        <f>IF(N374="snížená",J374,0)</f>
        <v>0</v>
      </c>
      <c r="BG374" s="233">
        <f>IF(N374="zákl. přenesená",J374,0)</f>
        <v>0</v>
      </c>
      <c r="BH374" s="233">
        <f>IF(N374="sníž. přenesená",J374,0)</f>
        <v>0</v>
      </c>
      <c r="BI374" s="233">
        <f>IF(N374="nulová",J374,0)</f>
        <v>0</v>
      </c>
      <c r="BJ374" s="17" t="s">
        <v>84</v>
      </c>
      <c r="BK374" s="233">
        <f>ROUND(I374*H374,2)</f>
        <v>0</v>
      </c>
      <c r="BL374" s="17" t="s">
        <v>254</v>
      </c>
      <c r="BM374" s="232" t="s">
        <v>5017</v>
      </c>
    </row>
    <row r="375" s="2" customFormat="1">
      <c r="A375" s="38"/>
      <c r="B375" s="39"/>
      <c r="C375" s="40"/>
      <c r="D375" s="234" t="s">
        <v>260</v>
      </c>
      <c r="E375" s="40"/>
      <c r="F375" s="235" t="s">
        <v>4752</v>
      </c>
      <c r="G375" s="40"/>
      <c r="H375" s="40"/>
      <c r="I375" s="236"/>
      <c r="J375" s="40"/>
      <c r="K375" s="40"/>
      <c r="L375" s="44"/>
      <c r="M375" s="237"/>
      <c r="N375" s="238"/>
      <c r="O375" s="91"/>
      <c r="P375" s="91"/>
      <c r="Q375" s="91"/>
      <c r="R375" s="91"/>
      <c r="S375" s="91"/>
      <c r="T375" s="92"/>
      <c r="U375" s="38"/>
      <c r="V375" s="38"/>
      <c r="W375" s="38"/>
      <c r="X375" s="38"/>
      <c r="Y375" s="38"/>
      <c r="Z375" s="38"/>
      <c r="AA375" s="38"/>
      <c r="AB375" s="38"/>
      <c r="AC375" s="38"/>
      <c r="AD375" s="38"/>
      <c r="AE375" s="38"/>
      <c r="AT375" s="17" t="s">
        <v>260</v>
      </c>
      <c r="AU375" s="17" t="s">
        <v>84</v>
      </c>
    </row>
    <row r="376" s="2" customFormat="1">
      <c r="A376" s="38"/>
      <c r="B376" s="39"/>
      <c r="C376" s="40"/>
      <c r="D376" s="240" t="s">
        <v>274</v>
      </c>
      <c r="E376" s="40"/>
      <c r="F376" s="241" t="s">
        <v>4753</v>
      </c>
      <c r="G376" s="40"/>
      <c r="H376" s="40"/>
      <c r="I376" s="236"/>
      <c r="J376" s="40"/>
      <c r="K376" s="40"/>
      <c r="L376" s="44"/>
      <c r="M376" s="237"/>
      <c r="N376" s="238"/>
      <c r="O376" s="91"/>
      <c r="P376" s="91"/>
      <c r="Q376" s="91"/>
      <c r="R376" s="91"/>
      <c r="S376" s="91"/>
      <c r="T376" s="92"/>
      <c r="U376" s="38"/>
      <c r="V376" s="38"/>
      <c r="W376" s="38"/>
      <c r="X376" s="38"/>
      <c r="Y376" s="38"/>
      <c r="Z376" s="38"/>
      <c r="AA376" s="38"/>
      <c r="AB376" s="38"/>
      <c r="AC376" s="38"/>
      <c r="AD376" s="38"/>
      <c r="AE376" s="38"/>
      <c r="AT376" s="17" t="s">
        <v>274</v>
      </c>
      <c r="AU376" s="17" t="s">
        <v>84</v>
      </c>
    </row>
    <row r="377" s="13" customFormat="1">
      <c r="A377" s="13"/>
      <c r="B377" s="253"/>
      <c r="C377" s="254"/>
      <c r="D377" s="234" t="s">
        <v>276</v>
      </c>
      <c r="E377" s="255" t="s">
        <v>1</v>
      </c>
      <c r="F377" s="256" t="s">
        <v>4754</v>
      </c>
      <c r="G377" s="254"/>
      <c r="H377" s="255" t="s">
        <v>1</v>
      </c>
      <c r="I377" s="257"/>
      <c r="J377" s="254"/>
      <c r="K377" s="254"/>
      <c r="L377" s="258"/>
      <c r="M377" s="259"/>
      <c r="N377" s="260"/>
      <c r="O377" s="260"/>
      <c r="P377" s="260"/>
      <c r="Q377" s="260"/>
      <c r="R377" s="260"/>
      <c r="S377" s="260"/>
      <c r="T377" s="261"/>
      <c r="U377" s="13"/>
      <c r="V377" s="13"/>
      <c r="W377" s="13"/>
      <c r="X377" s="13"/>
      <c r="Y377" s="13"/>
      <c r="Z377" s="13"/>
      <c r="AA377" s="13"/>
      <c r="AB377" s="13"/>
      <c r="AC377" s="13"/>
      <c r="AD377" s="13"/>
      <c r="AE377" s="13"/>
      <c r="AT377" s="262" t="s">
        <v>276</v>
      </c>
      <c r="AU377" s="262" t="s">
        <v>84</v>
      </c>
      <c r="AV377" s="13" t="s">
        <v>84</v>
      </c>
      <c r="AW377" s="13" t="s">
        <v>32</v>
      </c>
      <c r="AX377" s="13" t="s">
        <v>76</v>
      </c>
      <c r="AY377" s="262" t="s">
        <v>251</v>
      </c>
    </row>
    <row r="378" s="12" customFormat="1">
      <c r="A378" s="12"/>
      <c r="B378" s="242"/>
      <c r="C378" s="243"/>
      <c r="D378" s="234" t="s">
        <v>276</v>
      </c>
      <c r="E378" s="244" t="s">
        <v>3727</v>
      </c>
      <c r="F378" s="245" t="s">
        <v>5018</v>
      </c>
      <c r="G378" s="243"/>
      <c r="H378" s="246">
        <v>72</v>
      </c>
      <c r="I378" s="247"/>
      <c r="J378" s="243"/>
      <c r="K378" s="243"/>
      <c r="L378" s="248"/>
      <c r="M378" s="249"/>
      <c r="N378" s="250"/>
      <c r="O378" s="250"/>
      <c r="P378" s="250"/>
      <c r="Q378" s="250"/>
      <c r="R378" s="250"/>
      <c r="S378" s="250"/>
      <c r="T378" s="251"/>
      <c r="U378" s="12"/>
      <c r="V378" s="12"/>
      <c r="W378" s="12"/>
      <c r="X378" s="12"/>
      <c r="Y378" s="12"/>
      <c r="Z378" s="12"/>
      <c r="AA378" s="12"/>
      <c r="AB378" s="12"/>
      <c r="AC378" s="12"/>
      <c r="AD378" s="12"/>
      <c r="AE378" s="12"/>
      <c r="AT378" s="252" t="s">
        <v>276</v>
      </c>
      <c r="AU378" s="252" t="s">
        <v>84</v>
      </c>
      <c r="AV378" s="12" t="s">
        <v>86</v>
      </c>
      <c r="AW378" s="12" t="s">
        <v>32</v>
      </c>
      <c r="AX378" s="12" t="s">
        <v>84</v>
      </c>
      <c r="AY378" s="252" t="s">
        <v>251</v>
      </c>
    </row>
    <row r="379" s="2" customFormat="1" ht="44.25" customHeight="1">
      <c r="A379" s="38"/>
      <c r="B379" s="39"/>
      <c r="C379" s="220" t="s">
        <v>1492</v>
      </c>
      <c r="D379" s="220" t="s">
        <v>255</v>
      </c>
      <c r="E379" s="221" t="s">
        <v>4756</v>
      </c>
      <c r="F379" s="222" t="s">
        <v>4757</v>
      </c>
      <c r="G379" s="223" t="s">
        <v>3949</v>
      </c>
      <c r="H379" s="224">
        <v>3.6000000000000001</v>
      </c>
      <c r="I379" s="225"/>
      <c r="J379" s="226">
        <f>ROUND(I379*H379,2)</f>
        <v>0</v>
      </c>
      <c r="K379" s="227"/>
      <c r="L379" s="44"/>
      <c r="M379" s="228" t="s">
        <v>1</v>
      </c>
      <c r="N379" s="229" t="s">
        <v>41</v>
      </c>
      <c r="O379" s="91"/>
      <c r="P379" s="230">
        <f>O379*H379</f>
        <v>0</v>
      </c>
      <c r="Q379" s="230">
        <v>0</v>
      </c>
      <c r="R379" s="230">
        <f>Q379*H379</f>
        <v>0</v>
      </c>
      <c r="S379" s="230">
        <v>0</v>
      </c>
      <c r="T379" s="231">
        <f>S379*H379</f>
        <v>0</v>
      </c>
      <c r="U379" s="38"/>
      <c r="V379" s="38"/>
      <c r="W379" s="38"/>
      <c r="X379" s="38"/>
      <c r="Y379" s="38"/>
      <c r="Z379" s="38"/>
      <c r="AA379" s="38"/>
      <c r="AB379" s="38"/>
      <c r="AC379" s="38"/>
      <c r="AD379" s="38"/>
      <c r="AE379" s="38"/>
      <c r="AR379" s="232" t="s">
        <v>254</v>
      </c>
      <c r="AT379" s="232" t="s">
        <v>255</v>
      </c>
      <c r="AU379" s="232" t="s">
        <v>84</v>
      </c>
      <c r="AY379" s="17" t="s">
        <v>251</v>
      </c>
      <c r="BE379" s="233">
        <f>IF(N379="základní",J379,0)</f>
        <v>0</v>
      </c>
      <c r="BF379" s="233">
        <f>IF(N379="snížená",J379,0)</f>
        <v>0</v>
      </c>
      <c r="BG379" s="233">
        <f>IF(N379="zákl. přenesená",J379,0)</f>
        <v>0</v>
      </c>
      <c r="BH379" s="233">
        <f>IF(N379="sníž. přenesená",J379,0)</f>
        <v>0</v>
      </c>
      <c r="BI379" s="233">
        <f>IF(N379="nulová",J379,0)</f>
        <v>0</v>
      </c>
      <c r="BJ379" s="17" t="s">
        <v>84</v>
      </c>
      <c r="BK379" s="233">
        <f>ROUND(I379*H379,2)</f>
        <v>0</v>
      </c>
      <c r="BL379" s="17" t="s">
        <v>254</v>
      </c>
      <c r="BM379" s="232" t="s">
        <v>5019</v>
      </c>
    </row>
    <row r="380" s="2" customFormat="1">
      <c r="A380" s="38"/>
      <c r="B380" s="39"/>
      <c r="C380" s="40"/>
      <c r="D380" s="234" t="s">
        <v>260</v>
      </c>
      <c r="E380" s="40"/>
      <c r="F380" s="235" t="s">
        <v>1983</v>
      </c>
      <c r="G380" s="40"/>
      <c r="H380" s="40"/>
      <c r="I380" s="236"/>
      <c r="J380" s="40"/>
      <c r="K380" s="40"/>
      <c r="L380" s="44"/>
      <c r="M380" s="237"/>
      <c r="N380" s="238"/>
      <c r="O380" s="91"/>
      <c r="P380" s="91"/>
      <c r="Q380" s="91"/>
      <c r="R380" s="91"/>
      <c r="S380" s="91"/>
      <c r="T380" s="92"/>
      <c r="U380" s="38"/>
      <c r="V380" s="38"/>
      <c r="W380" s="38"/>
      <c r="X380" s="38"/>
      <c r="Y380" s="38"/>
      <c r="Z380" s="38"/>
      <c r="AA380" s="38"/>
      <c r="AB380" s="38"/>
      <c r="AC380" s="38"/>
      <c r="AD380" s="38"/>
      <c r="AE380" s="38"/>
      <c r="AT380" s="17" t="s">
        <v>260</v>
      </c>
      <c r="AU380" s="17" t="s">
        <v>84</v>
      </c>
    </row>
    <row r="381" s="2" customFormat="1">
      <c r="A381" s="38"/>
      <c r="B381" s="39"/>
      <c r="C381" s="40"/>
      <c r="D381" s="240" t="s">
        <v>274</v>
      </c>
      <c r="E381" s="40"/>
      <c r="F381" s="241" t="s">
        <v>4759</v>
      </c>
      <c r="G381" s="40"/>
      <c r="H381" s="40"/>
      <c r="I381" s="236"/>
      <c r="J381" s="40"/>
      <c r="K381" s="40"/>
      <c r="L381" s="44"/>
      <c r="M381" s="237"/>
      <c r="N381" s="238"/>
      <c r="O381" s="91"/>
      <c r="P381" s="91"/>
      <c r="Q381" s="91"/>
      <c r="R381" s="91"/>
      <c r="S381" s="91"/>
      <c r="T381" s="92"/>
      <c r="U381" s="38"/>
      <c r="V381" s="38"/>
      <c r="W381" s="38"/>
      <c r="X381" s="38"/>
      <c r="Y381" s="38"/>
      <c r="Z381" s="38"/>
      <c r="AA381" s="38"/>
      <c r="AB381" s="38"/>
      <c r="AC381" s="38"/>
      <c r="AD381" s="38"/>
      <c r="AE381" s="38"/>
      <c r="AT381" s="17" t="s">
        <v>274</v>
      </c>
      <c r="AU381" s="17" t="s">
        <v>84</v>
      </c>
    </row>
    <row r="382" s="2" customFormat="1">
      <c r="A382" s="38"/>
      <c r="B382" s="39"/>
      <c r="C382" s="40"/>
      <c r="D382" s="234" t="s">
        <v>262</v>
      </c>
      <c r="E382" s="40"/>
      <c r="F382" s="239" t="s">
        <v>4760</v>
      </c>
      <c r="G382" s="40"/>
      <c r="H382" s="40"/>
      <c r="I382" s="236"/>
      <c r="J382" s="40"/>
      <c r="K382" s="40"/>
      <c r="L382" s="44"/>
      <c r="M382" s="237"/>
      <c r="N382" s="238"/>
      <c r="O382" s="91"/>
      <c r="P382" s="91"/>
      <c r="Q382" s="91"/>
      <c r="R382" s="91"/>
      <c r="S382" s="91"/>
      <c r="T382" s="92"/>
      <c r="U382" s="38"/>
      <c r="V382" s="38"/>
      <c r="W382" s="38"/>
      <c r="X382" s="38"/>
      <c r="Y382" s="38"/>
      <c r="Z382" s="38"/>
      <c r="AA382" s="38"/>
      <c r="AB382" s="38"/>
      <c r="AC382" s="38"/>
      <c r="AD382" s="38"/>
      <c r="AE382" s="38"/>
      <c r="AT382" s="17" t="s">
        <v>262</v>
      </c>
      <c r="AU382" s="17" t="s">
        <v>84</v>
      </c>
    </row>
    <row r="383" s="13" customFormat="1">
      <c r="A383" s="13"/>
      <c r="B383" s="253"/>
      <c r="C383" s="254"/>
      <c r="D383" s="234" t="s">
        <v>276</v>
      </c>
      <c r="E383" s="255" t="s">
        <v>1</v>
      </c>
      <c r="F383" s="256" t="s">
        <v>4594</v>
      </c>
      <c r="G383" s="254"/>
      <c r="H383" s="255" t="s">
        <v>1</v>
      </c>
      <c r="I383" s="257"/>
      <c r="J383" s="254"/>
      <c r="K383" s="254"/>
      <c r="L383" s="258"/>
      <c r="M383" s="259"/>
      <c r="N383" s="260"/>
      <c r="O383" s="260"/>
      <c r="P383" s="260"/>
      <c r="Q383" s="260"/>
      <c r="R383" s="260"/>
      <c r="S383" s="260"/>
      <c r="T383" s="261"/>
      <c r="U383" s="13"/>
      <c r="V383" s="13"/>
      <c r="W383" s="13"/>
      <c r="X383" s="13"/>
      <c r="Y383" s="13"/>
      <c r="Z383" s="13"/>
      <c r="AA383" s="13"/>
      <c r="AB383" s="13"/>
      <c r="AC383" s="13"/>
      <c r="AD383" s="13"/>
      <c r="AE383" s="13"/>
      <c r="AT383" s="262" t="s">
        <v>276</v>
      </c>
      <c r="AU383" s="262" t="s">
        <v>84</v>
      </c>
      <c r="AV383" s="13" t="s">
        <v>84</v>
      </c>
      <c r="AW383" s="13" t="s">
        <v>32</v>
      </c>
      <c r="AX383" s="13" t="s">
        <v>76</v>
      </c>
      <c r="AY383" s="262" t="s">
        <v>251</v>
      </c>
    </row>
    <row r="384" s="12" customFormat="1">
      <c r="A384" s="12"/>
      <c r="B384" s="242"/>
      <c r="C384" s="243"/>
      <c r="D384" s="234" t="s">
        <v>276</v>
      </c>
      <c r="E384" s="244" t="s">
        <v>4216</v>
      </c>
      <c r="F384" s="245" t="s">
        <v>5020</v>
      </c>
      <c r="G384" s="243"/>
      <c r="H384" s="246">
        <v>3.6000000000000001</v>
      </c>
      <c r="I384" s="247"/>
      <c r="J384" s="243"/>
      <c r="K384" s="243"/>
      <c r="L384" s="248"/>
      <c r="M384" s="285"/>
      <c r="N384" s="286"/>
      <c r="O384" s="286"/>
      <c r="P384" s="286"/>
      <c r="Q384" s="286"/>
      <c r="R384" s="286"/>
      <c r="S384" s="286"/>
      <c r="T384" s="287"/>
      <c r="U384" s="12"/>
      <c r="V384" s="12"/>
      <c r="W384" s="12"/>
      <c r="X384" s="12"/>
      <c r="Y384" s="12"/>
      <c r="Z384" s="12"/>
      <c r="AA384" s="12"/>
      <c r="AB384" s="12"/>
      <c r="AC384" s="12"/>
      <c r="AD384" s="12"/>
      <c r="AE384" s="12"/>
      <c r="AT384" s="252" t="s">
        <v>276</v>
      </c>
      <c r="AU384" s="252" t="s">
        <v>84</v>
      </c>
      <c r="AV384" s="12" t="s">
        <v>86</v>
      </c>
      <c r="AW384" s="12" t="s">
        <v>32</v>
      </c>
      <c r="AX384" s="12" t="s">
        <v>84</v>
      </c>
      <c r="AY384" s="252" t="s">
        <v>251</v>
      </c>
    </row>
    <row r="385" s="2" customFormat="1" ht="6.96" customHeight="1">
      <c r="A385" s="38"/>
      <c r="B385" s="66"/>
      <c r="C385" s="67"/>
      <c r="D385" s="67"/>
      <c r="E385" s="67"/>
      <c r="F385" s="67"/>
      <c r="G385" s="67"/>
      <c r="H385" s="67"/>
      <c r="I385" s="67"/>
      <c r="J385" s="67"/>
      <c r="K385" s="67"/>
      <c r="L385" s="44"/>
      <c r="M385" s="38"/>
      <c r="O385" s="38"/>
      <c r="P385" s="38"/>
      <c r="Q385" s="38"/>
      <c r="R385" s="38"/>
      <c r="S385" s="38"/>
      <c r="T385" s="38"/>
      <c r="U385" s="38"/>
      <c r="V385" s="38"/>
      <c r="W385" s="38"/>
      <c r="X385" s="38"/>
      <c r="Y385" s="38"/>
      <c r="Z385" s="38"/>
      <c r="AA385" s="38"/>
      <c r="AB385" s="38"/>
      <c r="AC385" s="38"/>
      <c r="AD385" s="38"/>
      <c r="AE385" s="38"/>
    </row>
  </sheetData>
  <sheetProtection sheet="1" autoFilter="0" formatColumns="0" formatRows="0" objects="1" scenarios="1" spinCount="100000" saltValue="O790L4Xd2LFXhyKuaufXfK13CeFeHGGgypS/1ZAl2sxjjuF955vzZFNHYWIp2ZtsrbJ1wJyqgXHLlgQqpSknfQ==" hashValue="Y89oBk9utAv19HlkwZBFCulXhfZ8JPvWCkF57LfCqQh8AL1z+yCT22YoZ0RUTOQCOLikexmPZPdwxTvxqdTmbw==" algorithmName="SHA-512" password="CC35"/>
  <autoFilter ref="C123:K384"/>
  <mergeCells count="9">
    <mergeCell ref="E7:H7"/>
    <mergeCell ref="E9:H9"/>
    <mergeCell ref="E18:H18"/>
    <mergeCell ref="E27:H27"/>
    <mergeCell ref="E85:H85"/>
    <mergeCell ref="E87:H87"/>
    <mergeCell ref="E114:H114"/>
    <mergeCell ref="E116:H116"/>
    <mergeCell ref="L2:V2"/>
  </mergeCells>
  <hyperlinks>
    <hyperlink ref="F128" r:id="rId1" display="https://podminky.urs.cz/item/CS_URS_2025_01/113107221"/>
    <hyperlink ref="F133" r:id="rId2" display="https://podminky.urs.cz/item/CS_URS_2025_01/113107223"/>
    <hyperlink ref="F138" r:id="rId3" display="https://podminky.urs.cz/item/CS_URS_2025_01/113107242"/>
    <hyperlink ref="F143" r:id="rId4" display="https://podminky.urs.cz/item/CS_URS_2025_01/113108442"/>
    <hyperlink ref="F148" r:id="rId5" display="https://podminky.urs.cz/item/CS_URS_2025_01/113154513"/>
    <hyperlink ref="F153" r:id="rId6" display="https://podminky.urs.cz/item/CS_URS_2025_01/131151201"/>
    <hyperlink ref="F163" r:id="rId7" display="https://podminky.urs.cz/item/CS_URS_2025_01/132154204"/>
    <hyperlink ref="F170" r:id="rId8" display="https://podminky.urs.cz/item/CS_URS_2025_01/151101101"/>
    <hyperlink ref="F180" r:id="rId9" display="https://podminky.urs.cz/item/CS_URS_2025_01/151101111"/>
    <hyperlink ref="F185" r:id="rId10" display="https://podminky.urs.cz/item/CS_URS_2025_01/161102111"/>
    <hyperlink ref="F191" r:id="rId11" display="https://podminky.urs.cz/item/CS_URS_2025_01/162351124"/>
    <hyperlink ref="F196" r:id="rId12" display="https://podminky.urs.cz/item/CS_URS_2025_01/162751117"/>
    <hyperlink ref="F201" r:id="rId13" display="https://podminky.urs.cz/item/CS_URS_2025_01/162751119"/>
    <hyperlink ref="F206" r:id="rId14" display="https://podminky.urs.cz/item/CS_URS_2025_01/167151101"/>
    <hyperlink ref="F211" r:id="rId15" display="https://podminky.urs.cz/item/CS_URS_2025_01/171201231"/>
    <hyperlink ref="F216" r:id="rId16" display="https://podminky.urs.cz/item/CS_URS_2025_01/171251201"/>
    <hyperlink ref="F221" r:id="rId17" display="https://podminky.urs.cz/item/CS_URS_2025_01/174101101"/>
    <hyperlink ref="F238" r:id="rId18" display="https://podminky.urs.cz/item/CS_URS_2025_01/175151101"/>
    <hyperlink ref="F248" r:id="rId19" display="https://podminky.urs.cz/item/CS_URS_2025_01/212752101"/>
    <hyperlink ref="F253" r:id="rId20" display="https://podminky.urs.cz/item/CS_URS_2025_01/359901211"/>
    <hyperlink ref="F259" r:id="rId21" display="https://podminky.urs.cz/item/CS_URS_2025_01/452311141"/>
    <hyperlink ref="F264" r:id="rId22" display="https://podminky.urs.cz/item/CS_URS_2025_01/564231111"/>
    <hyperlink ref="F273" r:id="rId23" display="https://podminky.urs.cz/item/CS_URS_2025_01/564751101"/>
    <hyperlink ref="F278" r:id="rId24" display="https://podminky.urs.cz/item/CS_URS_2025_01/564760101"/>
    <hyperlink ref="F283" r:id="rId25" display="https://podminky.urs.cz/item/CS_URS_2025_01/565166102"/>
    <hyperlink ref="F288" r:id="rId26" display="https://podminky.urs.cz/item/CS_URS_2025_01/573111112"/>
    <hyperlink ref="F294" r:id="rId27" display="https://podminky.urs.cz/item/CS_URS_2025_01/573211106"/>
    <hyperlink ref="F299" r:id="rId28" display="https://podminky.urs.cz/item/CS_URS_2025_01/577134111"/>
    <hyperlink ref="F305" r:id="rId29" display="https://podminky.urs.cz/item/CS_URS_2025_01/871373123"/>
    <hyperlink ref="F313" r:id="rId30" display="https://podminky.urs.cz/item/CS_URS_2025_01/892372111"/>
    <hyperlink ref="F317" r:id="rId31" display="https://podminky.urs.cz/item/CS_URS_2025_01/892381111"/>
    <hyperlink ref="F321" r:id="rId32" display="https://podminky.urs.cz/item/CS_URS_2025_01/894410101"/>
    <hyperlink ref="F330" r:id="rId33" display="https://podminky.urs.cz/item/CS_URS_2025_01/894410213"/>
    <hyperlink ref="F337" r:id="rId34" display="https://podminky.urs.cz/item/CS_URS_2025_01/894410232"/>
    <hyperlink ref="F344" r:id="rId35" display="https://podminky.urs.cz/item/CS_URS_2025_01/899102112"/>
    <hyperlink ref="F351" r:id="rId36" display="https://podminky.urs.cz/item/CS_URS_2024_01/899713111"/>
    <hyperlink ref="F356" r:id="rId37" display="https://podminky.urs.cz/item/CS_URS_2025_01/998276101"/>
    <hyperlink ref="F360" r:id="rId38" display="https://podminky.urs.cz/item/CS_URS_2025_01/919735113"/>
    <hyperlink ref="F365" r:id="rId39" display="https://podminky.urs.cz/item/CS_URS_2025_01/938908411"/>
    <hyperlink ref="F371" r:id="rId40" display="https://podminky.urs.cz/item/CS_URS_2025_01/997006512"/>
    <hyperlink ref="F376" r:id="rId41" display="https://podminky.urs.cz/item/CS_URS_2025_01/997006519"/>
    <hyperlink ref="F381" r:id="rId42" display="https://podminky.urs.cz/item/CS_URS_2025_01/997221875"/>
  </hyperlinks>
  <pageMargins left="0.39375" right="0.39375" top="0.39375" bottom="0.39375" header="0" footer="0"/>
  <pageSetup paperSize="9" orientation="portrait" blackAndWhite="1" fitToHeight="100"/>
  <headerFooter>
    <oddFooter>&amp;CStrana &amp;P z &amp;N</oddFooter>
  </headerFooter>
  <drawing r:id="rId43"/>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170</v>
      </c>
      <c r="AZ2" s="288" t="s">
        <v>3943</v>
      </c>
      <c r="BA2" s="288" t="s">
        <v>3943</v>
      </c>
      <c r="BB2" s="288" t="s">
        <v>1</v>
      </c>
      <c r="BC2" s="288" t="s">
        <v>5021</v>
      </c>
      <c r="BD2" s="288" t="s">
        <v>86</v>
      </c>
    </row>
    <row r="3" s="1" customFormat="1" ht="6.96" customHeight="1">
      <c r="B3" s="146"/>
      <c r="C3" s="147"/>
      <c r="D3" s="147"/>
      <c r="E3" s="147"/>
      <c r="F3" s="147"/>
      <c r="G3" s="147"/>
      <c r="H3" s="147"/>
      <c r="I3" s="147"/>
      <c r="J3" s="147"/>
      <c r="K3" s="147"/>
      <c r="L3" s="20"/>
      <c r="AT3" s="17" t="s">
        <v>76</v>
      </c>
      <c r="AZ3" s="288" t="s">
        <v>3953</v>
      </c>
      <c r="BA3" s="288" t="s">
        <v>3953</v>
      </c>
      <c r="BB3" s="288" t="s">
        <v>1</v>
      </c>
      <c r="BC3" s="288" t="s">
        <v>5022</v>
      </c>
      <c r="BD3" s="288" t="s">
        <v>86</v>
      </c>
    </row>
    <row r="4" s="1" customFormat="1" ht="24.96" customHeight="1">
      <c r="B4" s="20"/>
      <c r="D4" s="148" t="s">
        <v>222</v>
      </c>
      <c r="L4" s="20"/>
      <c r="M4" s="149" t="s">
        <v>10</v>
      </c>
      <c r="AT4" s="17" t="s">
        <v>4</v>
      </c>
      <c r="AZ4" s="288" t="s">
        <v>4078</v>
      </c>
      <c r="BA4" s="288" t="s">
        <v>4078</v>
      </c>
      <c r="BB4" s="288" t="s">
        <v>1</v>
      </c>
      <c r="BC4" s="288" t="s">
        <v>86</v>
      </c>
      <c r="BD4" s="288" t="s">
        <v>86</v>
      </c>
    </row>
    <row r="5" s="1" customFormat="1" ht="6.96" customHeight="1">
      <c r="B5" s="20"/>
      <c r="L5" s="20"/>
      <c r="AZ5" s="288" t="s">
        <v>3728</v>
      </c>
      <c r="BA5" s="288" t="s">
        <v>3728</v>
      </c>
      <c r="BB5" s="288" t="s">
        <v>1</v>
      </c>
      <c r="BC5" s="288" t="s">
        <v>5023</v>
      </c>
      <c r="BD5" s="288" t="s">
        <v>86</v>
      </c>
    </row>
    <row r="6" s="1" customFormat="1" ht="12" customHeight="1">
      <c r="B6" s="20"/>
      <c r="D6" s="150" t="s">
        <v>16</v>
      </c>
      <c r="L6" s="20"/>
      <c r="AZ6" s="288" t="s">
        <v>4241</v>
      </c>
      <c r="BA6" s="288" t="s">
        <v>4241</v>
      </c>
      <c r="BB6" s="288" t="s">
        <v>1</v>
      </c>
      <c r="BC6" s="288" t="s">
        <v>1510</v>
      </c>
      <c r="BD6" s="288" t="s">
        <v>86</v>
      </c>
    </row>
    <row r="7" s="1" customFormat="1" ht="26.25" customHeight="1">
      <c r="B7" s="20"/>
      <c r="E7" s="151" t="str">
        <f>'Rekapitulace stavby'!K6</f>
        <v>Vybudování komunikací a inženýrských sítí v lokalitě Berlín 2, Frýdek-Místek</v>
      </c>
      <c r="F7" s="150"/>
      <c r="G7" s="150"/>
      <c r="H7" s="150"/>
      <c r="L7" s="20"/>
      <c r="AZ7" s="288" t="s">
        <v>4420</v>
      </c>
      <c r="BA7" s="288" t="s">
        <v>4420</v>
      </c>
      <c r="BB7" s="288" t="s">
        <v>1</v>
      </c>
      <c r="BC7" s="288" t="s">
        <v>5024</v>
      </c>
      <c r="BD7" s="288" t="s">
        <v>86</v>
      </c>
    </row>
    <row r="8" s="2" customFormat="1" ht="12" customHeight="1">
      <c r="A8" s="38"/>
      <c r="B8" s="44"/>
      <c r="C8" s="38"/>
      <c r="D8" s="150" t="s">
        <v>223</v>
      </c>
      <c r="E8" s="38"/>
      <c r="F8" s="38"/>
      <c r="G8" s="38"/>
      <c r="H8" s="38"/>
      <c r="I8" s="38"/>
      <c r="J8" s="38"/>
      <c r="K8" s="38"/>
      <c r="L8" s="63"/>
      <c r="S8" s="38"/>
      <c r="T8" s="38"/>
      <c r="U8" s="38"/>
      <c r="V8" s="38"/>
      <c r="W8" s="38"/>
      <c r="X8" s="38"/>
      <c r="Y8" s="38"/>
      <c r="Z8" s="38"/>
      <c r="AA8" s="38"/>
      <c r="AB8" s="38"/>
      <c r="AC8" s="38"/>
      <c r="AD8" s="38"/>
      <c r="AE8" s="38"/>
      <c r="AZ8" s="288" t="s">
        <v>4767</v>
      </c>
      <c r="BA8" s="288" t="s">
        <v>4767</v>
      </c>
      <c r="BB8" s="288" t="s">
        <v>1</v>
      </c>
      <c r="BC8" s="288" t="s">
        <v>5025</v>
      </c>
      <c r="BD8" s="288" t="s">
        <v>86</v>
      </c>
    </row>
    <row r="9" s="2" customFormat="1" ht="16.5" customHeight="1">
      <c r="A9" s="38"/>
      <c r="B9" s="44"/>
      <c r="C9" s="38"/>
      <c r="D9" s="38"/>
      <c r="E9" s="152" t="s">
        <v>5026</v>
      </c>
      <c r="F9" s="38"/>
      <c r="G9" s="38"/>
      <c r="H9" s="38"/>
      <c r="I9" s="38"/>
      <c r="J9" s="38"/>
      <c r="K9" s="38"/>
      <c r="L9" s="63"/>
      <c r="S9" s="38"/>
      <c r="T9" s="38"/>
      <c r="U9" s="38"/>
      <c r="V9" s="38"/>
      <c r="W9" s="38"/>
      <c r="X9" s="38"/>
      <c r="Y9" s="38"/>
      <c r="Z9" s="38"/>
      <c r="AA9" s="38"/>
      <c r="AB9" s="38"/>
      <c r="AC9" s="38"/>
      <c r="AD9" s="38"/>
      <c r="AE9" s="38"/>
      <c r="AZ9" s="288" t="s">
        <v>5027</v>
      </c>
      <c r="BA9" s="288" t="s">
        <v>5027</v>
      </c>
      <c r="BB9" s="288" t="s">
        <v>1</v>
      </c>
      <c r="BC9" s="288" t="s">
        <v>3533</v>
      </c>
      <c r="BD9" s="288" t="s">
        <v>86</v>
      </c>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c r="AZ10" s="288" t="s">
        <v>5028</v>
      </c>
      <c r="BA10" s="288" t="s">
        <v>5028</v>
      </c>
      <c r="BB10" s="288" t="s">
        <v>1</v>
      </c>
      <c r="BC10" s="288" t="s">
        <v>5029</v>
      </c>
      <c r="BD10" s="288" t="s">
        <v>86</v>
      </c>
    </row>
    <row r="11" s="2" customFormat="1" ht="12" customHeight="1">
      <c r="A11" s="38"/>
      <c r="B11" s="44"/>
      <c r="C11" s="38"/>
      <c r="D11" s="150" t="s">
        <v>18</v>
      </c>
      <c r="E11" s="38"/>
      <c r="F11" s="141" t="s">
        <v>1</v>
      </c>
      <c r="G11" s="38"/>
      <c r="H11" s="38"/>
      <c r="I11" s="150" t="s">
        <v>19</v>
      </c>
      <c r="J11" s="141" t="s">
        <v>1</v>
      </c>
      <c r="K11" s="38"/>
      <c r="L11" s="63"/>
      <c r="S11" s="38"/>
      <c r="T11" s="38"/>
      <c r="U11" s="38"/>
      <c r="V11" s="38"/>
      <c r="W11" s="38"/>
      <c r="X11" s="38"/>
      <c r="Y11" s="38"/>
      <c r="Z11" s="38"/>
      <c r="AA11" s="38"/>
      <c r="AB11" s="38"/>
      <c r="AC11" s="38"/>
      <c r="AD11" s="38"/>
      <c r="AE11" s="38"/>
      <c r="AZ11" s="288" t="s">
        <v>3742</v>
      </c>
      <c r="BA11" s="288" t="s">
        <v>3742</v>
      </c>
      <c r="BB11" s="288" t="s">
        <v>1</v>
      </c>
      <c r="BC11" s="288" t="s">
        <v>86</v>
      </c>
      <c r="BD11" s="288" t="s">
        <v>86</v>
      </c>
    </row>
    <row r="12" s="2" customFormat="1" ht="12" customHeight="1">
      <c r="A12" s="38"/>
      <c r="B12" s="44"/>
      <c r="C12" s="38"/>
      <c r="D12" s="150" t="s">
        <v>20</v>
      </c>
      <c r="E12" s="38"/>
      <c r="F12" s="141" t="s">
        <v>21</v>
      </c>
      <c r="G12" s="38"/>
      <c r="H12" s="38"/>
      <c r="I12" s="150" t="s">
        <v>22</v>
      </c>
      <c r="J12" s="153" t="str">
        <f>'Rekapitulace stavby'!AN8</f>
        <v>12. 5. 2025</v>
      </c>
      <c r="K12" s="38"/>
      <c r="L12" s="63"/>
      <c r="S12" s="38"/>
      <c r="T12" s="38"/>
      <c r="U12" s="38"/>
      <c r="V12" s="38"/>
      <c r="W12" s="38"/>
      <c r="X12" s="38"/>
      <c r="Y12" s="38"/>
      <c r="Z12" s="38"/>
      <c r="AA12" s="38"/>
      <c r="AB12" s="38"/>
      <c r="AC12" s="38"/>
      <c r="AD12" s="38"/>
      <c r="AE12" s="38"/>
      <c r="AZ12" s="288" t="s">
        <v>5030</v>
      </c>
      <c r="BA12" s="288" t="s">
        <v>5030</v>
      </c>
      <c r="BB12" s="288" t="s">
        <v>1</v>
      </c>
      <c r="BC12" s="288" t="s">
        <v>5031</v>
      </c>
      <c r="BD12" s="288" t="s">
        <v>86</v>
      </c>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c r="AZ13" s="288" t="s">
        <v>5032</v>
      </c>
      <c r="BA13" s="288" t="s">
        <v>5032</v>
      </c>
      <c r="BB13" s="288" t="s">
        <v>1</v>
      </c>
      <c r="BC13" s="288" t="s">
        <v>1542</v>
      </c>
      <c r="BD13" s="288" t="s">
        <v>86</v>
      </c>
    </row>
    <row r="14" s="2" customFormat="1" ht="12" customHeight="1">
      <c r="A14" s="38"/>
      <c r="B14" s="44"/>
      <c r="C14" s="38"/>
      <c r="D14" s="150" t="s">
        <v>24</v>
      </c>
      <c r="E14" s="38"/>
      <c r="F14" s="38"/>
      <c r="G14" s="38"/>
      <c r="H14" s="38"/>
      <c r="I14" s="150" t="s">
        <v>25</v>
      </c>
      <c r="J14" s="141" t="s">
        <v>1</v>
      </c>
      <c r="K14" s="38"/>
      <c r="L14" s="63"/>
      <c r="S14" s="38"/>
      <c r="T14" s="38"/>
      <c r="U14" s="38"/>
      <c r="V14" s="38"/>
      <c r="W14" s="38"/>
      <c r="X14" s="38"/>
      <c r="Y14" s="38"/>
      <c r="Z14" s="38"/>
      <c r="AA14" s="38"/>
      <c r="AB14" s="38"/>
      <c r="AC14" s="38"/>
      <c r="AD14" s="38"/>
      <c r="AE14" s="38"/>
      <c r="AZ14" s="288" t="s">
        <v>5033</v>
      </c>
      <c r="BA14" s="288" t="s">
        <v>5033</v>
      </c>
      <c r="BB14" s="288" t="s">
        <v>1</v>
      </c>
      <c r="BC14" s="288" t="s">
        <v>254</v>
      </c>
      <c r="BD14" s="288" t="s">
        <v>86</v>
      </c>
    </row>
    <row r="15" s="2" customFormat="1" ht="18" customHeight="1">
      <c r="A15" s="38"/>
      <c r="B15" s="44"/>
      <c r="C15" s="38"/>
      <c r="D15" s="38"/>
      <c r="E15" s="141" t="s">
        <v>26</v>
      </c>
      <c r="F15" s="38"/>
      <c r="G15" s="38"/>
      <c r="H15" s="38"/>
      <c r="I15" s="150" t="s">
        <v>27</v>
      </c>
      <c r="J15" s="141" t="s">
        <v>1</v>
      </c>
      <c r="K15" s="38"/>
      <c r="L15" s="63"/>
      <c r="S15" s="38"/>
      <c r="T15" s="38"/>
      <c r="U15" s="38"/>
      <c r="V15" s="38"/>
      <c r="W15" s="38"/>
      <c r="X15" s="38"/>
      <c r="Y15" s="38"/>
      <c r="Z15" s="38"/>
      <c r="AA15" s="38"/>
      <c r="AB15" s="38"/>
      <c r="AC15" s="38"/>
      <c r="AD15" s="38"/>
      <c r="AE15" s="38"/>
      <c r="AZ15" s="288" t="s">
        <v>5034</v>
      </c>
      <c r="BA15" s="288" t="s">
        <v>5034</v>
      </c>
      <c r="BB15" s="288" t="s">
        <v>1</v>
      </c>
      <c r="BC15" s="288" t="s">
        <v>1000</v>
      </c>
      <c r="BD15" s="288" t="s">
        <v>86</v>
      </c>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c r="AZ16" s="288" t="s">
        <v>3752</v>
      </c>
      <c r="BA16" s="288" t="s">
        <v>3752</v>
      </c>
      <c r="BB16" s="288" t="s">
        <v>1</v>
      </c>
      <c r="BC16" s="288" t="s">
        <v>5035</v>
      </c>
      <c r="BD16" s="288" t="s">
        <v>86</v>
      </c>
    </row>
    <row r="17" s="2" customFormat="1" ht="12" customHeight="1">
      <c r="A17" s="38"/>
      <c r="B17" s="44"/>
      <c r="C17" s="38"/>
      <c r="D17" s="150" t="s">
        <v>28</v>
      </c>
      <c r="E17" s="38"/>
      <c r="F17" s="38"/>
      <c r="G17" s="38"/>
      <c r="H17" s="38"/>
      <c r="I17" s="150" t="s">
        <v>25</v>
      </c>
      <c r="J17" s="33" t="str">
        <f>'Rekapitulace stavby'!AN13</f>
        <v>Vyplň údaj</v>
      </c>
      <c r="K17" s="38"/>
      <c r="L17" s="63"/>
      <c r="S17" s="38"/>
      <c r="T17" s="38"/>
      <c r="U17" s="38"/>
      <c r="V17" s="38"/>
      <c r="W17" s="38"/>
      <c r="X17" s="38"/>
      <c r="Y17" s="38"/>
      <c r="Z17" s="38"/>
      <c r="AA17" s="38"/>
      <c r="AB17" s="38"/>
      <c r="AC17" s="38"/>
      <c r="AD17" s="38"/>
      <c r="AE17" s="38"/>
      <c r="AZ17" s="288" t="s">
        <v>4777</v>
      </c>
      <c r="BA17" s="288" t="s">
        <v>4777</v>
      </c>
      <c r="BB17" s="288" t="s">
        <v>1</v>
      </c>
      <c r="BC17" s="288" t="s">
        <v>5036</v>
      </c>
      <c r="BD17" s="288" t="s">
        <v>86</v>
      </c>
    </row>
    <row r="18" s="2" customFormat="1" ht="18" customHeight="1">
      <c r="A18" s="38"/>
      <c r="B18" s="44"/>
      <c r="C18" s="38"/>
      <c r="D18" s="38"/>
      <c r="E18" s="33" t="str">
        <f>'Rekapitulace stavby'!E14</f>
        <v>Vyplň údaj</v>
      </c>
      <c r="F18" s="141"/>
      <c r="G18" s="141"/>
      <c r="H18" s="141"/>
      <c r="I18" s="150" t="s">
        <v>27</v>
      </c>
      <c r="J18" s="33" t="str">
        <f>'Rekapitulace stavby'!AN14</f>
        <v>Vyplň údaj</v>
      </c>
      <c r="K18" s="38"/>
      <c r="L18" s="63"/>
      <c r="S18" s="38"/>
      <c r="T18" s="38"/>
      <c r="U18" s="38"/>
      <c r="V18" s="38"/>
      <c r="W18" s="38"/>
      <c r="X18" s="38"/>
      <c r="Y18" s="38"/>
      <c r="Z18" s="38"/>
      <c r="AA18" s="38"/>
      <c r="AB18" s="38"/>
      <c r="AC18" s="38"/>
      <c r="AD18" s="38"/>
      <c r="AE18" s="38"/>
      <c r="AZ18" s="288" t="s">
        <v>4786</v>
      </c>
      <c r="BA18" s="288" t="s">
        <v>4786</v>
      </c>
      <c r="BB18" s="288" t="s">
        <v>1</v>
      </c>
      <c r="BC18" s="288" t="s">
        <v>5037</v>
      </c>
      <c r="BD18" s="288" t="s">
        <v>86</v>
      </c>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50" t="s">
        <v>30</v>
      </c>
      <c r="E20" s="38"/>
      <c r="F20" s="38"/>
      <c r="G20" s="38"/>
      <c r="H20" s="38"/>
      <c r="I20" s="150" t="s">
        <v>25</v>
      </c>
      <c r="J20" s="141"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1" t="s">
        <v>31</v>
      </c>
      <c r="F21" s="38"/>
      <c r="G21" s="38"/>
      <c r="H21" s="38"/>
      <c r="I21" s="150" t="s">
        <v>27</v>
      </c>
      <c r="J21" s="141"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50" t="s">
        <v>33</v>
      </c>
      <c r="E23" s="38"/>
      <c r="F23" s="38"/>
      <c r="G23" s="38"/>
      <c r="H23" s="38"/>
      <c r="I23" s="150" t="s">
        <v>25</v>
      </c>
      <c r="J23" s="141"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1" t="s">
        <v>3753</v>
      </c>
      <c r="F24" s="38"/>
      <c r="G24" s="38"/>
      <c r="H24" s="38"/>
      <c r="I24" s="150" t="s">
        <v>27</v>
      </c>
      <c r="J24" s="141"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5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54"/>
      <c r="B27" s="155"/>
      <c r="C27" s="154"/>
      <c r="D27" s="154"/>
      <c r="E27" s="156" t="s">
        <v>1</v>
      </c>
      <c r="F27" s="156"/>
      <c r="G27" s="156"/>
      <c r="H27" s="156"/>
      <c r="I27" s="154"/>
      <c r="J27" s="154"/>
      <c r="K27" s="154"/>
      <c r="L27" s="157"/>
      <c r="S27" s="154"/>
      <c r="T27" s="154"/>
      <c r="U27" s="154"/>
      <c r="V27" s="154"/>
      <c r="W27" s="154"/>
      <c r="X27" s="154"/>
      <c r="Y27" s="154"/>
      <c r="Z27" s="154"/>
      <c r="AA27" s="154"/>
      <c r="AB27" s="154"/>
      <c r="AC27" s="154"/>
      <c r="AD27" s="154"/>
      <c r="AE27" s="154"/>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58"/>
      <c r="E29" s="158"/>
      <c r="F29" s="158"/>
      <c r="G29" s="158"/>
      <c r="H29" s="158"/>
      <c r="I29" s="158"/>
      <c r="J29" s="158"/>
      <c r="K29" s="158"/>
      <c r="L29" s="63"/>
      <c r="S29" s="38"/>
      <c r="T29" s="38"/>
      <c r="U29" s="38"/>
      <c r="V29" s="38"/>
      <c r="W29" s="38"/>
      <c r="X29" s="38"/>
      <c r="Y29" s="38"/>
      <c r="Z29" s="38"/>
      <c r="AA29" s="38"/>
      <c r="AB29" s="38"/>
      <c r="AC29" s="38"/>
      <c r="AD29" s="38"/>
      <c r="AE29" s="38"/>
    </row>
    <row r="30" s="2" customFormat="1" ht="25.44" customHeight="1">
      <c r="A30" s="38"/>
      <c r="B30" s="44"/>
      <c r="C30" s="38"/>
      <c r="D30" s="159" t="s">
        <v>36</v>
      </c>
      <c r="E30" s="38"/>
      <c r="F30" s="38"/>
      <c r="G30" s="38"/>
      <c r="H30" s="38"/>
      <c r="I30" s="38"/>
      <c r="J30" s="160">
        <f>ROUND(J127, 2)</f>
        <v>0</v>
      </c>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14.4" customHeight="1">
      <c r="A32" s="38"/>
      <c r="B32" s="44"/>
      <c r="C32" s="38"/>
      <c r="D32" s="38"/>
      <c r="E32" s="38"/>
      <c r="F32" s="161" t="s">
        <v>38</v>
      </c>
      <c r="G32" s="38"/>
      <c r="H32" s="38"/>
      <c r="I32" s="161" t="s">
        <v>37</v>
      </c>
      <c r="J32" s="161" t="s">
        <v>39</v>
      </c>
      <c r="K32" s="38"/>
      <c r="L32" s="63"/>
      <c r="S32" s="38"/>
      <c r="T32" s="38"/>
      <c r="U32" s="38"/>
      <c r="V32" s="38"/>
      <c r="W32" s="38"/>
      <c r="X32" s="38"/>
      <c r="Y32" s="38"/>
      <c r="Z32" s="38"/>
      <c r="AA32" s="38"/>
      <c r="AB32" s="38"/>
      <c r="AC32" s="38"/>
      <c r="AD32" s="38"/>
      <c r="AE32" s="38"/>
    </row>
    <row r="33" s="2" customFormat="1" ht="14.4" customHeight="1">
      <c r="A33" s="38"/>
      <c r="B33" s="44"/>
      <c r="C33" s="38"/>
      <c r="D33" s="162" t="s">
        <v>40</v>
      </c>
      <c r="E33" s="150" t="s">
        <v>41</v>
      </c>
      <c r="F33" s="163">
        <f>ROUND((SUM(BE127:BE563)),  2)</f>
        <v>0</v>
      </c>
      <c r="G33" s="38"/>
      <c r="H33" s="38"/>
      <c r="I33" s="164">
        <v>0.20999999999999999</v>
      </c>
      <c r="J33" s="163">
        <f>ROUND(((SUM(BE127:BE563))*I33),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50" t="s">
        <v>42</v>
      </c>
      <c r="F34" s="163">
        <f>ROUND((SUM(BF127:BF563)),  2)</f>
        <v>0</v>
      </c>
      <c r="G34" s="38"/>
      <c r="H34" s="38"/>
      <c r="I34" s="164">
        <v>0.12</v>
      </c>
      <c r="J34" s="163">
        <f>ROUND(((SUM(BF127:BF563))*I34),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50" t="s">
        <v>43</v>
      </c>
      <c r="F35" s="163">
        <f>ROUND((SUM(BG127:BG563)),  2)</f>
        <v>0</v>
      </c>
      <c r="G35" s="38"/>
      <c r="H35" s="38"/>
      <c r="I35" s="164">
        <v>0.20999999999999999</v>
      </c>
      <c r="J35" s="163">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50" t="s">
        <v>44</v>
      </c>
      <c r="F36" s="163">
        <f>ROUND((SUM(BH127:BH563)),  2)</f>
        <v>0</v>
      </c>
      <c r="G36" s="38"/>
      <c r="H36" s="38"/>
      <c r="I36" s="164">
        <v>0.12</v>
      </c>
      <c r="J36" s="163">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45</v>
      </c>
      <c r="F37" s="163">
        <f>ROUND((SUM(BI127:BI563)),  2)</f>
        <v>0</v>
      </c>
      <c r="G37" s="38"/>
      <c r="H37" s="38"/>
      <c r="I37" s="164">
        <v>0</v>
      </c>
      <c r="J37" s="163">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65"/>
      <c r="D39" s="166" t="s">
        <v>46</v>
      </c>
      <c r="E39" s="167"/>
      <c r="F39" s="167"/>
      <c r="G39" s="168" t="s">
        <v>47</v>
      </c>
      <c r="H39" s="169" t="s">
        <v>48</v>
      </c>
      <c r="I39" s="167"/>
      <c r="J39" s="170">
        <f>SUM(J30:J37)</f>
        <v>0</v>
      </c>
      <c r="K39" s="171"/>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223</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351 - VODOVOD</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Frýdek-Místek</v>
      </c>
      <c r="G89" s="40"/>
      <c r="H89" s="40"/>
      <c r="I89" s="32" t="s">
        <v>22</v>
      </c>
      <c r="J89" s="79" t="str">
        <f>IF(J12="","",J12)</f>
        <v>12. 5. 2025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5.15" customHeight="1">
      <c r="A91" s="38"/>
      <c r="B91" s="39"/>
      <c r="C91" s="32" t="s">
        <v>24</v>
      </c>
      <c r="D91" s="40"/>
      <c r="E91" s="40"/>
      <c r="F91" s="27" t="str">
        <f>E15</f>
        <v>Statutární město Frýdek-Místek</v>
      </c>
      <c r="G91" s="40"/>
      <c r="H91" s="40"/>
      <c r="I91" s="32" t="s">
        <v>30</v>
      </c>
      <c r="J91" s="36" t="str">
        <f>E21</f>
        <v>DOPRAPLAN s.r.o.</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Ing. Tomáš Janošec</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84" t="s">
        <v>226</v>
      </c>
      <c r="D94" s="185"/>
      <c r="E94" s="185"/>
      <c r="F94" s="185"/>
      <c r="G94" s="185"/>
      <c r="H94" s="185"/>
      <c r="I94" s="185"/>
      <c r="J94" s="186" t="s">
        <v>227</v>
      </c>
      <c r="K94" s="185"/>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87" t="s">
        <v>228</v>
      </c>
      <c r="D96" s="40"/>
      <c r="E96" s="40"/>
      <c r="F96" s="40"/>
      <c r="G96" s="40"/>
      <c r="H96" s="40"/>
      <c r="I96" s="40"/>
      <c r="J96" s="110">
        <f>J127</f>
        <v>0</v>
      </c>
      <c r="K96" s="40"/>
      <c r="L96" s="63"/>
      <c r="S96" s="38"/>
      <c r="T96" s="38"/>
      <c r="U96" s="38"/>
      <c r="V96" s="38"/>
      <c r="W96" s="38"/>
      <c r="X96" s="38"/>
      <c r="Y96" s="38"/>
      <c r="Z96" s="38"/>
      <c r="AA96" s="38"/>
      <c r="AB96" s="38"/>
      <c r="AC96" s="38"/>
      <c r="AD96" s="38"/>
      <c r="AE96" s="38"/>
      <c r="AU96" s="17" t="s">
        <v>229</v>
      </c>
    </row>
    <row r="97" s="9" customFormat="1" ht="24.96" customHeight="1">
      <c r="A97" s="9"/>
      <c r="B97" s="188"/>
      <c r="C97" s="189"/>
      <c r="D97" s="190" t="s">
        <v>1184</v>
      </c>
      <c r="E97" s="191"/>
      <c r="F97" s="191"/>
      <c r="G97" s="191"/>
      <c r="H97" s="191"/>
      <c r="I97" s="191"/>
      <c r="J97" s="192">
        <f>J128</f>
        <v>0</v>
      </c>
      <c r="K97" s="189"/>
      <c r="L97" s="193"/>
      <c r="S97" s="9"/>
      <c r="T97" s="9"/>
      <c r="U97" s="9"/>
      <c r="V97" s="9"/>
      <c r="W97" s="9"/>
      <c r="X97" s="9"/>
      <c r="Y97" s="9"/>
      <c r="Z97" s="9"/>
      <c r="AA97" s="9"/>
      <c r="AB97" s="9"/>
      <c r="AC97" s="9"/>
      <c r="AD97" s="9"/>
      <c r="AE97" s="9"/>
    </row>
    <row r="98" s="9" customFormat="1" ht="24.96" customHeight="1">
      <c r="A98" s="9"/>
      <c r="B98" s="188"/>
      <c r="C98" s="189"/>
      <c r="D98" s="190" t="s">
        <v>1185</v>
      </c>
      <c r="E98" s="191"/>
      <c r="F98" s="191"/>
      <c r="G98" s="191"/>
      <c r="H98" s="191"/>
      <c r="I98" s="191"/>
      <c r="J98" s="192">
        <f>J233</f>
        <v>0</v>
      </c>
      <c r="K98" s="189"/>
      <c r="L98" s="193"/>
      <c r="S98" s="9"/>
      <c r="T98" s="9"/>
      <c r="U98" s="9"/>
      <c r="V98" s="9"/>
      <c r="W98" s="9"/>
      <c r="X98" s="9"/>
      <c r="Y98" s="9"/>
      <c r="Z98" s="9"/>
      <c r="AA98" s="9"/>
      <c r="AB98" s="9"/>
      <c r="AC98" s="9"/>
      <c r="AD98" s="9"/>
      <c r="AE98" s="9"/>
    </row>
    <row r="99" s="9" customFormat="1" ht="24.96" customHeight="1">
      <c r="A99" s="9"/>
      <c r="B99" s="188"/>
      <c r="C99" s="189"/>
      <c r="D99" s="190" t="s">
        <v>3805</v>
      </c>
      <c r="E99" s="191"/>
      <c r="F99" s="191"/>
      <c r="G99" s="191"/>
      <c r="H99" s="191"/>
      <c r="I99" s="191"/>
      <c r="J99" s="192">
        <f>J242</f>
        <v>0</v>
      </c>
      <c r="K99" s="189"/>
      <c r="L99" s="193"/>
      <c r="S99" s="9"/>
      <c r="T99" s="9"/>
      <c r="U99" s="9"/>
      <c r="V99" s="9"/>
      <c r="W99" s="9"/>
      <c r="X99" s="9"/>
      <c r="Y99" s="9"/>
      <c r="Z99" s="9"/>
      <c r="AA99" s="9"/>
      <c r="AB99" s="9"/>
      <c r="AC99" s="9"/>
      <c r="AD99" s="9"/>
      <c r="AE99" s="9"/>
    </row>
    <row r="100" s="9" customFormat="1" ht="24.96" customHeight="1">
      <c r="A100" s="9"/>
      <c r="B100" s="188"/>
      <c r="C100" s="189"/>
      <c r="D100" s="190" t="s">
        <v>3806</v>
      </c>
      <c r="E100" s="191"/>
      <c r="F100" s="191"/>
      <c r="G100" s="191"/>
      <c r="H100" s="191"/>
      <c r="I100" s="191"/>
      <c r="J100" s="192">
        <f>J278</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1186</v>
      </c>
      <c r="E101" s="191"/>
      <c r="F101" s="191"/>
      <c r="G101" s="191"/>
      <c r="H101" s="191"/>
      <c r="I101" s="191"/>
      <c r="J101" s="192">
        <f>J290</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5038</v>
      </c>
      <c r="E102" s="191"/>
      <c r="F102" s="191"/>
      <c r="G102" s="191"/>
      <c r="H102" s="191"/>
      <c r="I102" s="191"/>
      <c r="J102" s="192">
        <f>J300</f>
        <v>0</v>
      </c>
      <c r="K102" s="189"/>
      <c r="L102" s="193"/>
      <c r="S102" s="9"/>
      <c r="T102" s="9"/>
      <c r="U102" s="9"/>
      <c r="V102" s="9"/>
      <c r="W102" s="9"/>
      <c r="X102" s="9"/>
      <c r="Y102" s="9"/>
      <c r="Z102" s="9"/>
      <c r="AA102" s="9"/>
      <c r="AB102" s="9"/>
      <c r="AC102" s="9"/>
      <c r="AD102" s="9"/>
      <c r="AE102" s="9"/>
    </row>
    <row r="103" s="9" customFormat="1" ht="24.96" customHeight="1">
      <c r="A103" s="9"/>
      <c r="B103" s="188"/>
      <c r="C103" s="189"/>
      <c r="D103" s="190" t="s">
        <v>3807</v>
      </c>
      <c r="E103" s="191"/>
      <c r="F103" s="191"/>
      <c r="G103" s="191"/>
      <c r="H103" s="191"/>
      <c r="I103" s="191"/>
      <c r="J103" s="192">
        <f>J310</f>
        <v>0</v>
      </c>
      <c r="K103" s="189"/>
      <c r="L103" s="193"/>
      <c r="S103" s="9"/>
      <c r="T103" s="9"/>
      <c r="U103" s="9"/>
      <c r="V103" s="9"/>
      <c r="W103" s="9"/>
      <c r="X103" s="9"/>
      <c r="Y103" s="9"/>
      <c r="Z103" s="9"/>
      <c r="AA103" s="9"/>
      <c r="AB103" s="9"/>
      <c r="AC103" s="9"/>
      <c r="AD103" s="9"/>
      <c r="AE103" s="9"/>
    </row>
    <row r="104" s="9" customFormat="1" ht="24.96" customHeight="1">
      <c r="A104" s="9"/>
      <c r="B104" s="188"/>
      <c r="C104" s="189"/>
      <c r="D104" s="190" t="s">
        <v>5039</v>
      </c>
      <c r="E104" s="191"/>
      <c r="F104" s="191"/>
      <c r="G104" s="191"/>
      <c r="H104" s="191"/>
      <c r="I104" s="191"/>
      <c r="J104" s="192">
        <f>J323</f>
        <v>0</v>
      </c>
      <c r="K104" s="189"/>
      <c r="L104" s="193"/>
      <c r="S104" s="9"/>
      <c r="T104" s="9"/>
      <c r="U104" s="9"/>
      <c r="V104" s="9"/>
      <c r="W104" s="9"/>
      <c r="X104" s="9"/>
      <c r="Y104" s="9"/>
      <c r="Z104" s="9"/>
      <c r="AA104" s="9"/>
      <c r="AB104" s="9"/>
      <c r="AC104" s="9"/>
      <c r="AD104" s="9"/>
      <c r="AE104" s="9"/>
    </row>
    <row r="105" s="9" customFormat="1" ht="24.96" customHeight="1">
      <c r="A105" s="9"/>
      <c r="B105" s="188"/>
      <c r="C105" s="189"/>
      <c r="D105" s="190" t="s">
        <v>5040</v>
      </c>
      <c r="E105" s="191"/>
      <c r="F105" s="191"/>
      <c r="G105" s="191"/>
      <c r="H105" s="191"/>
      <c r="I105" s="191"/>
      <c r="J105" s="192">
        <f>J332</f>
        <v>0</v>
      </c>
      <c r="K105" s="189"/>
      <c r="L105" s="193"/>
      <c r="S105" s="9"/>
      <c r="T105" s="9"/>
      <c r="U105" s="9"/>
      <c r="V105" s="9"/>
      <c r="W105" s="9"/>
      <c r="X105" s="9"/>
      <c r="Y105" s="9"/>
      <c r="Z105" s="9"/>
      <c r="AA105" s="9"/>
      <c r="AB105" s="9"/>
      <c r="AC105" s="9"/>
      <c r="AD105" s="9"/>
      <c r="AE105" s="9"/>
    </row>
    <row r="106" s="9" customFormat="1" ht="24.96" customHeight="1">
      <c r="A106" s="9"/>
      <c r="B106" s="188"/>
      <c r="C106" s="189"/>
      <c r="D106" s="190" t="s">
        <v>3808</v>
      </c>
      <c r="E106" s="191"/>
      <c r="F106" s="191"/>
      <c r="G106" s="191"/>
      <c r="H106" s="191"/>
      <c r="I106" s="191"/>
      <c r="J106" s="192">
        <f>J341</f>
        <v>0</v>
      </c>
      <c r="K106" s="189"/>
      <c r="L106" s="193"/>
      <c r="S106" s="9"/>
      <c r="T106" s="9"/>
      <c r="U106" s="9"/>
      <c r="V106" s="9"/>
      <c r="W106" s="9"/>
      <c r="X106" s="9"/>
      <c r="Y106" s="9"/>
      <c r="Z106" s="9"/>
      <c r="AA106" s="9"/>
      <c r="AB106" s="9"/>
      <c r="AC106" s="9"/>
      <c r="AD106" s="9"/>
      <c r="AE106" s="9"/>
    </row>
    <row r="107" s="9" customFormat="1" ht="24.96" customHeight="1">
      <c r="A107" s="9"/>
      <c r="B107" s="188"/>
      <c r="C107" s="189"/>
      <c r="D107" s="190" t="s">
        <v>1187</v>
      </c>
      <c r="E107" s="191"/>
      <c r="F107" s="191"/>
      <c r="G107" s="191"/>
      <c r="H107" s="191"/>
      <c r="I107" s="191"/>
      <c r="J107" s="192">
        <f>J558</f>
        <v>0</v>
      </c>
      <c r="K107" s="189"/>
      <c r="L107" s="193"/>
      <c r="S107" s="9"/>
      <c r="T107" s="9"/>
      <c r="U107" s="9"/>
      <c r="V107" s="9"/>
      <c r="W107" s="9"/>
      <c r="X107" s="9"/>
      <c r="Y107" s="9"/>
      <c r="Z107" s="9"/>
      <c r="AA107" s="9"/>
      <c r="AB107" s="9"/>
      <c r="AC107" s="9"/>
      <c r="AD107" s="9"/>
      <c r="AE107" s="9"/>
    </row>
    <row r="108" s="2" customFormat="1" ht="21.84" customHeight="1">
      <c r="A108" s="38"/>
      <c r="B108" s="39"/>
      <c r="C108" s="40"/>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6.96" customHeight="1">
      <c r="A109" s="38"/>
      <c r="B109" s="66"/>
      <c r="C109" s="67"/>
      <c r="D109" s="67"/>
      <c r="E109" s="67"/>
      <c r="F109" s="67"/>
      <c r="G109" s="67"/>
      <c r="H109" s="67"/>
      <c r="I109" s="67"/>
      <c r="J109" s="67"/>
      <c r="K109" s="67"/>
      <c r="L109" s="63"/>
      <c r="S109" s="38"/>
      <c r="T109" s="38"/>
      <c r="U109" s="38"/>
      <c r="V109" s="38"/>
      <c r="W109" s="38"/>
      <c r="X109" s="38"/>
      <c r="Y109" s="38"/>
      <c r="Z109" s="38"/>
      <c r="AA109" s="38"/>
      <c r="AB109" s="38"/>
      <c r="AC109" s="38"/>
      <c r="AD109" s="38"/>
      <c r="AE109" s="38"/>
    </row>
    <row r="113" s="2" customFormat="1" ht="6.96" customHeight="1">
      <c r="A113" s="38"/>
      <c r="B113" s="68"/>
      <c r="C113" s="69"/>
      <c r="D113" s="69"/>
      <c r="E113" s="69"/>
      <c r="F113" s="69"/>
      <c r="G113" s="69"/>
      <c r="H113" s="69"/>
      <c r="I113" s="69"/>
      <c r="J113" s="69"/>
      <c r="K113" s="69"/>
      <c r="L113" s="63"/>
      <c r="S113" s="38"/>
      <c r="T113" s="38"/>
      <c r="U113" s="38"/>
      <c r="V113" s="38"/>
      <c r="W113" s="38"/>
      <c r="X113" s="38"/>
      <c r="Y113" s="38"/>
      <c r="Z113" s="38"/>
      <c r="AA113" s="38"/>
      <c r="AB113" s="38"/>
      <c r="AC113" s="38"/>
      <c r="AD113" s="38"/>
      <c r="AE113" s="38"/>
    </row>
    <row r="114" s="2" customFormat="1" ht="24.96" customHeight="1">
      <c r="A114" s="38"/>
      <c r="B114" s="39"/>
      <c r="C114" s="23" t="s">
        <v>236</v>
      </c>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6.96" customHeight="1">
      <c r="A115" s="38"/>
      <c r="B115" s="39"/>
      <c r="C115" s="40"/>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16</v>
      </c>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26.25" customHeight="1">
      <c r="A117" s="38"/>
      <c r="B117" s="39"/>
      <c r="C117" s="40"/>
      <c r="D117" s="40"/>
      <c r="E117" s="183" t="str">
        <f>E7</f>
        <v>Vybudování komunikací a inženýrských sítí v lokalitě Berlín 2, Frýdek-Místek</v>
      </c>
      <c r="F117" s="32"/>
      <c r="G117" s="32"/>
      <c r="H117" s="32"/>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223</v>
      </c>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6.5" customHeight="1">
      <c r="A119" s="38"/>
      <c r="B119" s="39"/>
      <c r="C119" s="40"/>
      <c r="D119" s="40"/>
      <c r="E119" s="76" t="str">
        <f>E9</f>
        <v>351 - VODOVOD</v>
      </c>
      <c r="F119" s="40"/>
      <c r="G119" s="40"/>
      <c r="H119" s="40"/>
      <c r="I119" s="40"/>
      <c r="J119" s="40"/>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2" customHeight="1">
      <c r="A121" s="38"/>
      <c r="B121" s="39"/>
      <c r="C121" s="32" t="s">
        <v>20</v>
      </c>
      <c r="D121" s="40"/>
      <c r="E121" s="40"/>
      <c r="F121" s="27" t="str">
        <f>F12</f>
        <v>Frýdek-Místek</v>
      </c>
      <c r="G121" s="40"/>
      <c r="H121" s="40"/>
      <c r="I121" s="32" t="s">
        <v>22</v>
      </c>
      <c r="J121" s="79" t="str">
        <f>IF(J12="","",J12)</f>
        <v>12. 5. 2025</v>
      </c>
      <c r="K121" s="40"/>
      <c r="L121" s="63"/>
      <c r="S121" s="38"/>
      <c r="T121" s="38"/>
      <c r="U121" s="38"/>
      <c r="V121" s="38"/>
      <c r="W121" s="38"/>
      <c r="X121" s="38"/>
      <c r="Y121" s="38"/>
      <c r="Z121" s="38"/>
      <c r="AA121" s="38"/>
      <c r="AB121" s="38"/>
      <c r="AC121" s="38"/>
      <c r="AD121" s="38"/>
      <c r="AE121" s="38"/>
    </row>
    <row r="122" s="2" customFormat="1" ht="6.96"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2" customFormat="1" ht="15.15" customHeight="1">
      <c r="A123" s="38"/>
      <c r="B123" s="39"/>
      <c r="C123" s="32" t="s">
        <v>24</v>
      </c>
      <c r="D123" s="40"/>
      <c r="E123" s="40"/>
      <c r="F123" s="27" t="str">
        <f>E15</f>
        <v>Statutární město Frýdek-Místek</v>
      </c>
      <c r="G123" s="40"/>
      <c r="H123" s="40"/>
      <c r="I123" s="32" t="s">
        <v>30</v>
      </c>
      <c r="J123" s="36" t="str">
        <f>E21</f>
        <v>DOPRAPLAN s.r.o.</v>
      </c>
      <c r="K123" s="40"/>
      <c r="L123" s="63"/>
      <c r="S123" s="38"/>
      <c r="T123" s="38"/>
      <c r="U123" s="38"/>
      <c r="V123" s="38"/>
      <c r="W123" s="38"/>
      <c r="X123" s="38"/>
      <c r="Y123" s="38"/>
      <c r="Z123" s="38"/>
      <c r="AA123" s="38"/>
      <c r="AB123" s="38"/>
      <c r="AC123" s="38"/>
      <c r="AD123" s="38"/>
      <c r="AE123" s="38"/>
    </row>
    <row r="124" s="2" customFormat="1" ht="15.15" customHeight="1">
      <c r="A124" s="38"/>
      <c r="B124" s="39"/>
      <c r="C124" s="32" t="s">
        <v>28</v>
      </c>
      <c r="D124" s="40"/>
      <c r="E124" s="40"/>
      <c r="F124" s="27" t="str">
        <f>IF(E18="","",E18)</f>
        <v>Vyplň údaj</v>
      </c>
      <c r="G124" s="40"/>
      <c r="H124" s="40"/>
      <c r="I124" s="32" t="s">
        <v>33</v>
      </c>
      <c r="J124" s="36" t="str">
        <f>E24</f>
        <v>Ing. Tomáš Janošec</v>
      </c>
      <c r="K124" s="40"/>
      <c r="L124" s="63"/>
      <c r="S124" s="38"/>
      <c r="T124" s="38"/>
      <c r="U124" s="38"/>
      <c r="V124" s="38"/>
      <c r="W124" s="38"/>
      <c r="X124" s="38"/>
      <c r="Y124" s="38"/>
      <c r="Z124" s="38"/>
      <c r="AA124" s="38"/>
      <c r="AB124" s="38"/>
      <c r="AC124" s="38"/>
      <c r="AD124" s="38"/>
      <c r="AE124" s="38"/>
    </row>
    <row r="125" s="2" customFormat="1" ht="10.32" customHeight="1">
      <c r="A125" s="38"/>
      <c r="B125" s="39"/>
      <c r="C125" s="40"/>
      <c r="D125" s="40"/>
      <c r="E125" s="40"/>
      <c r="F125" s="40"/>
      <c r="G125" s="40"/>
      <c r="H125" s="40"/>
      <c r="I125" s="40"/>
      <c r="J125" s="40"/>
      <c r="K125" s="40"/>
      <c r="L125" s="63"/>
      <c r="S125" s="38"/>
      <c r="T125" s="38"/>
      <c r="U125" s="38"/>
      <c r="V125" s="38"/>
      <c r="W125" s="38"/>
      <c r="X125" s="38"/>
      <c r="Y125" s="38"/>
      <c r="Z125" s="38"/>
      <c r="AA125" s="38"/>
      <c r="AB125" s="38"/>
      <c r="AC125" s="38"/>
      <c r="AD125" s="38"/>
      <c r="AE125" s="38"/>
    </row>
    <row r="126" s="10" customFormat="1" ht="29.28" customHeight="1">
      <c r="A126" s="194"/>
      <c r="B126" s="195"/>
      <c r="C126" s="196" t="s">
        <v>237</v>
      </c>
      <c r="D126" s="197" t="s">
        <v>61</v>
      </c>
      <c r="E126" s="197" t="s">
        <v>57</v>
      </c>
      <c r="F126" s="197" t="s">
        <v>58</v>
      </c>
      <c r="G126" s="197" t="s">
        <v>238</v>
      </c>
      <c r="H126" s="197" t="s">
        <v>239</v>
      </c>
      <c r="I126" s="197" t="s">
        <v>240</v>
      </c>
      <c r="J126" s="198" t="s">
        <v>227</v>
      </c>
      <c r="K126" s="199" t="s">
        <v>241</v>
      </c>
      <c r="L126" s="200"/>
      <c r="M126" s="100" t="s">
        <v>1</v>
      </c>
      <c r="N126" s="101" t="s">
        <v>40</v>
      </c>
      <c r="O126" s="101" t="s">
        <v>242</v>
      </c>
      <c r="P126" s="101" t="s">
        <v>243</v>
      </c>
      <c r="Q126" s="101" t="s">
        <v>244</v>
      </c>
      <c r="R126" s="101" t="s">
        <v>245</v>
      </c>
      <c r="S126" s="101" t="s">
        <v>246</v>
      </c>
      <c r="T126" s="102" t="s">
        <v>247</v>
      </c>
      <c r="U126" s="194"/>
      <c r="V126" s="194"/>
      <c r="W126" s="194"/>
      <c r="X126" s="194"/>
      <c r="Y126" s="194"/>
      <c r="Z126" s="194"/>
      <c r="AA126" s="194"/>
      <c r="AB126" s="194"/>
      <c r="AC126" s="194"/>
      <c r="AD126" s="194"/>
      <c r="AE126" s="194"/>
    </row>
    <row r="127" s="2" customFormat="1" ht="22.8" customHeight="1">
      <c r="A127" s="38"/>
      <c r="B127" s="39"/>
      <c r="C127" s="107" t="s">
        <v>248</v>
      </c>
      <c r="D127" s="40"/>
      <c r="E127" s="40"/>
      <c r="F127" s="40"/>
      <c r="G127" s="40"/>
      <c r="H127" s="40"/>
      <c r="I127" s="40"/>
      <c r="J127" s="201">
        <f>BK127</f>
        <v>0</v>
      </c>
      <c r="K127" s="40"/>
      <c r="L127" s="44"/>
      <c r="M127" s="103"/>
      <c r="N127" s="202"/>
      <c r="O127" s="104"/>
      <c r="P127" s="203">
        <f>P128+P233+P242+P278+P290+P300+P310+P323+P332+P341+P558</f>
        <v>0</v>
      </c>
      <c r="Q127" s="104"/>
      <c r="R127" s="203">
        <f>R128+R233+R242+R278+R290+R300+R310+R323+R332+R341+R558</f>
        <v>956.73538964000011</v>
      </c>
      <c r="S127" s="104"/>
      <c r="T127" s="204">
        <f>T128+T233+T242+T278+T290+T300+T310+T323+T332+T341+T558</f>
        <v>0.044499999999999998</v>
      </c>
      <c r="U127" s="38"/>
      <c r="V127" s="38"/>
      <c r="W127" s="38"/>
      <c r="X127" s="38"/>
      <c r="Y127" s="38"/>
      <c r="Z127" s="38"/>
      <c r="AA127" s="38"/>
      <c r="AB127" s="38"/>
      <c r="AC127" s="38"/>
      <c r="AD127" s="38"/>
      <c r="AE127" s="38"/>
      <c r="AT127" s="17" t="s">
        <v>75</v>
      </c>
      <c r="AU127" s="17" t="s">
        <v>229</v>
      </c>
      <c r="BK127" s="205">
        <f>BK128+BK233+BK242+BK278+BK290+BK300+BK310+BK323+BK332+BK341+BK558</f>
        <v>0</v>
      </c>
    </row>
    <row r="128" s="11" customFormat="1" ht="25.92" customHeight="1">
      <c r="A128" s="11"/>
      <c r="B128" s="206"/>
      <c r="C128" s="207"/>
      <c r="D128" s="208" t="s">
        <v>75</v>
      </c>
      <c r="E128" s="209" t="s">
        <v>84</v>
      </c>
      <c r="F128" s="209" t="s">
        <v>406</v>
      </c>
      <c r="G128" s="207"/>
      <c r="H128" s="207"/>
      <c r="I128" s="210"/>
      <c r="J128" s="211">
        <f>BK128</f>
        <v>0</v>
      </c>
      <c r="K128" s="207"/>
      <c r="L128" s="212"/>
      <c r="M128" s="213"/>
      <c r="N128" s="214"/>
      <c r="O128" s="214"/>
      <c r="P128" s="215">
        <f>SUM(P129:P232)</f>
        <v>0</v>
      </c>
      <c r="Q128" s="214"/>
      <c r="R128" s="215">
        <f>SUM(R129:R232)</f>
        <v>779.56788000000006</v>
      </c>
      <c r="S128" s="214"/>
      <c r="T128" s="216">
        <f>SUM(T129:T232)</f>
        <v>0</v>
      </c>
      <c r="U128" s="11"/>
      <c r="V128" s="11"/>
      <c r="W128" s="11"/>
      <c r="X128" s="11"/>
      <c r="Y128" s="11"/>
      <c r="Z128" s="11"/>
      <c r="AA128" s="11"/>
      <c r="AB128" s="11"/>
      <c r="AC128" s="11"/>
      <c r="AD128" s="11"/>
      <c r="AE128" s="11"/>
      <c r="AR128" s="217" t="s">
        <v>84</v>
      </c>
      <c r="AT128" s="218" t="s">
        <v>75</v>
      </c>
      <c r="AU128" s="218" t="s">
        <v>76</v>
      </c>
      <c r="AY128" s="217" t="s">
        <v>251</v>
      </c>
      <c r="BK128" s="219">
        <f>SUM(BK129:BK232)</f>
        <v>0</v>
      </c>
    </row>
    <row r="129" s="2" customFormat="1" ht="16.5" customHeight="1">
      <c r="A129" s="38"/>
      <c r="B129" s="39"/>
      <c r="C129" s="220" t="s">
        <v>84</v>
      </c>
      <c r="D129" s="220" t="s">
        <v>255</v>
      </c>
      <c r="E129" s="221" t="s">
        <v>3833</v>
      </c>
      <c r="F129" s="222" t="s">
        <v>3834</v>
      </c>
      <c r="G129" s="223" t="s">
        <v>1133</v>
      </c>
      <c r="H129" s="224">
        <v>2</v>
      </c>
      <c r="I129" s="225"/>
      <c r="J129" s="226">
        <f>ROUND(I129*H129,2)</f>
        <v>0</v>
      </c>
      <c r="K129" s="227"/>
      <c r="L129" s="44"/>
      <c r="M129" s="228" t="s">
        <v>1</v>
      </c>
      <c r="N129" s="229" t="s">
        <v>41</v>
      </c>
      <c r="O129" s="91"/>
      <c r="P129" s="230">
        <f>O129*H129</f>
        <v>0</v>
      </c>
      <c r="Q129" s="230">
        <v>0.036900000000000002</v>
      </c>
      <c r="R129" s="230">
        <f>Q129*H129</f>
        <v>0.073800000000000004</v>
      </c>
      <c r="S129" s="230">
        <v>0</v>
      </c>
      <c r="T129" s="231">
        <f>S129*H129</f>
        <v>0</v>
      </c>
      <c r="U129" s="38"/>
      <c r="V129" s="38"/>
      <c r="W129" s="38"/>
      <c r="X129" s="38"/>
      <c r="Y129" s="38"/>
      <c r="Z129" s="38"/>
      <c r="AA129" s="38"/>
      <c r="AB129" s="38"/>
      <c r="AC129" s="38"/>
      <c r="AD129" s="38"/>
      <c r="AE129" s="38"/>
      <c r="AR129" s="232" t="s">
        <v>254</v>
      </c>
      <c r="AT129" s="232" t="s">
        <v>255</v>
      </c>
      <c r="AU129" s="232" t="s">
        <v>84</v>
      </c>
      <c r="AY129" s="17" t="s">
        <v>251</v>
      </c>
      <c r="BE129" s="233">
        <f>IF(N129="základní",J129,0)</f>
        <v>0</v>
      </c>
      <c r="BF129" s="233">
        <f>IF(N129="snížená",J129,0)</f>
        <v>0</v>
      </c>
      <c r="BG129" s="233">
        <f>IF(N129="zákl. přenesená",J129,0)</f>
        <v>0</v>
      </c>
      <c r="BH129" s="233">
        <f>IF(N129="sníž. přenesená",J129,0)</f>
        <v>0</v>
      </c>
      <c r="BI129" s="233">
        <f>IF(N129="nulová",J129,0)</f>
        <v>0</v>
      </c>
      <c r="BJ129" s="17" t="s">
        <v>84</v>
      </c>
      <c r="BK129" s="233">
        <f>ROUND(I129*H129,2)</f>
        <v>0</v>
      </c>
      <c r="BL129" s="17" t="s">
        <v>254</v>
      </c>
      <c r="BM129" s="232" t="s">
        <v>5041</v>
      </c>
    </row>
    <row r="130" s="2" customFormat="1">
      <c r="A130" s="38"/>
      <c r="B130" s="39"/>
      <c r="C130" s="40"/>
      <c r="D130" s="234" t="s">
        <v>260</v>
      </c>
      <c r="E130" s="40"/>
      <c r="F130" s="235" t="s">
        <v>3836</v>
      </c>
      <c r="G130" s="40"/>
      <c r="H130" s="40"/>
      <c r="I130" s="236"/>
      <c r="J130" s="40"/>
      <c r="K130" s="40"/>
      <c r="L130" s="44"/>
      <c r="M130" s="237"/>
      <c r="N130" s="238"/>
      <c r="O130" s="91"/>
      <c r="P130" s="91"/>
      <c r="Q130" s="91"/>
      <c r="R130" s="91"/>
      <c r="S130" s="91"/>
      <c r="T130" s="92"/>
      <c r="U130" s="38"/>
      <c r="V130" s="38"/>
      <c r="W130" s="38"/>
      <c r="X130" s="38"/>
      <c r="Y130" s="38"/>
      <c r="Z130" s="38"/>
      <c r="AA130" s="38"/>
      <c r="AB130" s="38"/>
      <c r="AC130" s="38"/>
      <c r="AD130" s="38"/>
      <c r="AE130" s="38"/>
      <c r="AT130" s="17" t="s">
        <v>260</v>
      </c>
      <c r="AU130" s="17" t="s">
        <v>84</v>
      </c>
    </row>
    <row r="131" s="2" customFormat="1">
      <c r="A131" s="38"/>
      <c r="B131" s="39"/>
      <c r="C131" s="40"/>
      <c r="D131" s="240" t="s">
        <v>274</v>
      </c>
      <c r="E131" s="40"/>
      <c r="F131" s="241" t="s">
        <v>5042</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274</v>
      </c>
      <c r="AU131" s="17" t="s">
        <v>84</v>
      </c>
    </row>
    <row r="132" s="2" customFormat="1">
      <c r="A132" s="38"/>
      <c r="B132" s="39"/>
      <c r="C132" s="40"/>
      <c r="D132" s="234" t="s">
        <v>262</v>
      </c>
      <c r="E132" s="40"/>
      <c r="F132" s="239" t="s">
        <v>5043</v>
      </c>
      <c r="G132" s="40"/>
      <c r="H132" s="40"/>
      <c r="I132" s="236"/>
      <c r="J132" s="40"/>
      <c r="K132" s="40"/>
      <c r="L132" s="44"/>
      <c r="M132" s="237"/>
      <c r="N132" s="238"/>
      <c r="O132" s="91"/>
      <c r="P132" s="91"/>
      <c r="Q132" s="91"/>
      <c r="R132" s="91"/>
      <c r="S132" s="91"/>
      <c r="T132" s="92"/>
      <c r="U132" s="38"/>
      <c r="V132" s="38"/>
      <c r="W132" s="38"/>
      <c r="X132" s="38"/>
      <c r="Y132" s="38"/>
      <c r="Z132" s="38"/>
      <c r="AA132" s="38"/>
      <c r="AB132" s="38"/>
      <c r="AC132" s="38"/>
      <c r="AD132" s="38"/>
      <c r="AE132" s="38"/>
      <c r="AT132" s="17" t="s">
        <v>262</v>
      </c>
      <c r="AU132" s="17" t="s">
        <v>84</v>
      </c>
    </row>
    <row r="133" s="13" customFormat="1">
      <c r="A133" s="13"/>
      <c r="B133" s="253"/>
      <c r="C133" s="254"/>
      <c r="D133" s="234" t="s">
        <v>276</v>
      </c>
      <c r="E133" s="255" t="s">
        <v>1</v>
      </c>
      <c r="F133" s="256" t="s">
        <v>5044</v>
      </c>
      <c r="G133" s="254"/>
      <c r="H133" s="255" t="s">
        <v>1</v>
      </c>
      <c r="I133" s="257"/>
      <c r="J133" s="254"/>
      <c r="K133" s="254"/>
      <c r="L133" s="258"/>
      <c r="M133" s="259"/>
      <c r="N133" s="260"/>
      <c r="O133" s="260"/>
      <c r="P133" s="260"/>
      <c r="Q133" s="260"/>
      <c r="R133" s="260"/>
      <c r="S133" s="260"/>
      <c r="T133" s="261"/>
      <c r="U133" s="13"/>
      <c r="V133" s="13"/>
      <c r="W133" s="13"/>
      <c r="X133" s="13"/>
      <c r="Y133" s="13"/>
      <c r="Z133" s="13"/>
      <c r="AA133" s="13"/>
      <c r="AB133" s="13"/>
      <c r="AC133" s="13"/>
      <c r="AD133" s="13"/>
      <c r="AE133" s="13"/>
      <c r="AT133" s="262" t="s">
        <v>276</v>
      </c>
      <c r="AU133" s="262" t="s">
        <v>84</v>
      </c>
      <c r="AV133" s="13" t="s">
        <v>84</v>
      </c>
      <c r="AW133" s="13" t="s">
        <v>32</v>
      </c>
      <c r="AX133" s="13" t="s">
        <v>76</v>
      </c>
      <c r="AY133" s="262" t="s">
        <v>251</v>
      </c>
    </row>
    <row r="134" s="12" customFormat="1">
      <c r="A134" s="12"/>
      <c r="B134" s="242"/>
      <c r="C134" s="243"/>
      <c r="D134" s="234" t="s">
        <v>276</v>
      </c>
      <c r="E134" s="244" t="s">
        <v>3817</v>
      </c>
      <c r="F134" s="245" t="s">
        <v>86</v>
      </c>
      <c r="G134" s="243"/>
      <c r="H134" s="246">
        <v>2</v>
      </c>
      <c r="I134" s="247"/>
      <c r="J134" s="243"/>
      <c r="K134" s="243"/>
      <c r="L134" s="248"/>
      <c r="M134" s="249"/>
      <c r="N134" s="250"/>
      <c r="O134" s="250"/>
      <c r="P134" s="250"/>
      <c r="Q134" s="250"/>
      <c r="R134" s="250"/>
      <c r="S134" s="250"/>
      <c r="T134" s="251"/>
      <c r="U134" s="12"/>
      <c r="V134" s="12"/>
      <c r="W134" s="12"/>
      <c r="X134" s="12"/>
      <c r="Y134" s="12"/>
      <c r="Z134" s="12"/>
      <c r="AA134" s="12"/>
      <c r="AB134" s="12"/>
      <c r="AC134" s="12"/>
      <c r="AD134" s="12"/>
      <c r="AE134" s="12"/>
      <c r="AT134" s="252" t="s">
        <v>276</v>
      </c>
      <c r="AU134" s="252" t="s">
        <v>84</v>
      </c>
      <c r="AV134" s="12" t="s">
        <v>86</v>
      </c>
      <c r="AW134" s="12" t="s">
        <v>32</v>
      </c>
      <c r="AX134" s="12" t="s">
        <v>84</v>
      </c>
      <c r="AY134" s="252" t="s">
        <v>251</v>
      </c>
    </row>
    <row r="135" s="2" customFormat="1" ht="24.15" customHeight="1">
      <c r="A135" s="38"/>
      <c r="B135" s="39"/>
      <c r="C135" s="220" t="s">
        <v>86</v>
      </c>
      <c r="D135" s="220" t="s">
        <v>255</v>
      </c>
      <c r="E135" s="221" t="s">
        <v>3851</v>
      </c>
      <c r="F135" s="222" t="s">
        <v>3852</v>
      </c>
      <c r="G135" s="223" t="s">
        <v>3853</v>
      </c>
      <c r="H135" s="224">
        <v>2.6000000000000001</v>
      </c>
      <c r="I135" s="225"/>
      <c r="J135" s="226">
        <f>ROUND(I135*H135,2)</f>
        <v>0</v>
      </c>
      <c r="K135" s="227"/>
      <c r="L135" s="44"/>
      <c r="M135" s="228" t="s">
        <v>1</v>
      </c>
      <c r="N135" s="229" t="s">
        <v>41</v>
      </c>
      <c r="O135" s="91"/>
      <c r="P135" s="230">
        <f>O135*H135</f>
        <v>0</v>
      </c>
      <c r="Q135" s="230">
        <v>0</v>
      </c>
      <c r="R135" s="230">
        <f>Q135*H135</f>
        <v>0</v>
      </c>
      <c r="S135" s="230">
        <v>0</v>
      </c>
      <c r="T135" s="231">
        <f>S135*H135</f>
        <v>0</v>
      </c>
      <c r="U135" s="38"/>
      <c r="V135" s="38"/>
      <c r="W135" s="38"/>
      <c r="X135" s="38"/>
      <c r="Y135" s="38"/>
      <c r="Z135" s="38"/>
      <c r="AA135" s="38"/>
      <c r="AB135" s="38"/>
      <c r="AC135" s="38"/>
      <c r="AD135" s="38"/>
      <c r="AE135" s="38"/>
      <c r="AR135" s="232" t="s">
        <v>254</v>
      </c>
      <c r="AT135" s="232" t="s">
        <v>255</v>
      </c>
      <c r="AU135" s="232" t="s">
        <v>84</v>
      </c>
      <c r="AY135" s="17" t="s">
        <v>251</v>
      </c>
      <c r="BE135" s="233">
        <f>IF(N135="základní",J135,0)</f>
        <v>0</v>
      </c>
      <c r="BF135" s="233">
        <f>IF(N135="snížená",J135,0)</f>
        <v>0</v>
      </c>
      <c r="BG135" s="233">
        <f>IF(N135="zákl. přenesená",J135,0)</f>
        <v>0</v>
      </c>
      <c r="BH135" s="233">
        <f>IF(N135="sníž. přenesená",J135,0)</f>
        <v>0</v>
      </c>
      <c r="BI135" s="233">
        <f>IF(N135="nulová",J135,0)</f>
        <v>0</v>
      </c>
      <c r="BJ135" s="17" t="s">
        <v>84</v>
      </c>
      <c r="BK135" s="233">
        <f>ROUND(I135*H135,2)</f>
        <v>0</v>
      </c>
      <c r="BL135" s="17" t="s">
        <v>254</v>
      </c>
      <c r="BM135" s="232" t="s">
        <v>5045</v>
      </c>
    </row>
    <row r="136" s="2" customFormat="1">
      <c r="A136" s="38"/>
      <c r="B136" s="39"/>
      <c r="C136" s="40"/>
      <c r="D136" s="234" t="s">
        <v>260</v>
      </c>
      <c r="E136" s="40"/>
      <c r="F136" s="235" t="s">
        <v>3855</v>
      </c>
      <c r="G136" s="40"/>
      <c r="H136" s="40"/>
      <c r="I136" s="236"/>
      <c r="J136" s="40"/>
      <c r="K136" s="40"/>
      <c r="L136" s="44"/>
      <c r="M136" s="237"/>
      <c r="N136" s="238"/>
      <c r="O136" s="91"/>
      <c r="P136" s="91"/>
      <c r="Q136" s="91"/>
      <c r="R136" s="91"/>
      <c r="S136" s="91"/>
      <c r="T136" s="92"/>
      <c r="U136" s="38"/>
      <c r="V136" s="38"/>
      <c r="W136" s="38"/>
      <c r="X136" s="38"/>
      <c r="Y136" s="38"/>
      <c r="Z136" s="38"/>
      <c r="AA136" s="38"/>
      <c r="AB136" s="38"/>
      <c r="AC136" s="38"/>
      <c r="AD136" s="38"/>
      <c r="AE136" s="38"/>
      <c r="AT136" s="17" t="s">
        <v>260</v>
      </c>
      <c r="AU136" s="17" t="s">
        <v>84</v>
      </c>
    </row>
    <row r="137" s="2" customFormat="1">
      <c r="A137" s="38"/>
      <c r="B137" s="39"/>
      <c r="C137" s="40"/>
      <c r="D137" s="240" t="s">
        <v>274</v>
      </c>
      <c r="E137" s="40"/>
      <c r="F137" s="241" t="s">
        <v>5046</v>
      </c>
      <c r="G137" s="40"/>
      <c r="H137" s="40"/>
      <c r="I137" s="236"/>
      <c r="J137" s="40"/>
      <c r="K137" s="40"/>
      <c r="L137" s="44"/>
      <c r="M137" s="237"/>
      <c r="N137" s="238"/>
      <c r="O137" s="91"/>
      <c r="P137" s="91"/>
      <c r="Q137" s="91"/>
      <c r="R137" s="91"/>
      <c r="S137" s="91"/>
      <c r="T137" s="92"/>
      <c r="U137" s="38"/>
      <c r="V137" s="38"/>
      <c r="W137" s="38"/>
      <c r="X137" s="38"/>
      <c r="Y137" s="38"/>
      <c r="Z137" s="38"/>
      <c r="AA137" s="38"/>
      <c r="AB137" s="38"/>
      <c r="AC137" s="38"/>
      <c r="AD137" s="38"/>
      <c r="AE137" s="38"/>
      <c r="AT137" s="17" t="s">
        <v>274</v>
      </c>
      <c r="AU137" s="17" t="s">
        <v>84</v>
      </c>
    </row>
    <row r="138" s="2" customFormat="1">
      <c r="A138" s="38"/>
      <c r="B138" s="39"/>
      <c r="C138" s="40"/>
      <c r="D138" s="234" t="s">
        <v>262</v>
      </c>
      <c r="E138" s="40"/>
      <c r="F138" s="239" t="s">
        <v>5043</v>
      </c>
      <c r="G138" s="40"/>
      <c r="H138" s="40"/>
      <c r="I138" s="236"/>
      <c r="J138" s="40"/>
      <c r="K138" s="40"/>
      <c r="L138" s="44"/>
      <c r="M138" s="237"/>
      <c r="N138" s="238"/>
      <c r="O138" s="91"/>
      <c r="P138" s="91"/>
      <c r="Q138" s="91"/>
      <c r="R138" s="91"/>
      <c r="S138" s="91"/>
      <c r="T138" s="92"/>
      <c r="U138" s="38"/>
      <c r="V138" s="38"/>
      <c r="W138" s="38"/>
      <c r="X138" s="38"/>
      <c r="Y138" s="38"/>
      <c r="Z138" s="38"/>
      <c r="AA138" s="38"/>
      <c r="AB138" s="38"/>
      <c r="AC138" s="38"/>
      <c r="AD138" s="38"/>
      <c r="AE138" s="38"/>
      <c r="AT138" s="17" t="s">
        <v>262</v>
      </c>
      <c r="AU138" s="17" t="s">
        <v>84</v>
      </c>
    </row>
    <row r="139" s="12" customFormat="1">
      <c r="A139" s="12"/>
      <c r="B139" s="242"/>
      <c r="C139" s="243"/>
      <c r="D139" s="234" t="s">
        <v>276</v>
      </c>
      <c r="E139" s="244" t="s">
        <v>3825</v>
      </c>
      <c r="F139" s="245" t="s">
        <v>5047</v>
      </c>
      <c r="G139" s="243"/>
      <c r="H139" s="246">
        <v>2.6000000000000001</v>
      </c>
      <c r="I139" s="247"/>
      <c r="J139" s="243"/>
      <c r="K139" s="243"/>
      <c r="L139" s="248"/>
      <c r="M139" s="249"/>
      <c r="N139" s="250"/>
      <c r="O139" s="250"/>
      <c r="P139" s="250"/>
      <c r="Q139" s="250"/>
      <c r="R139" s="250"/>
      <c r="S139" s="250"/>
      <c r="T139" s="251"/>
      <c r="U139" s="12"/>
      <c r="V139" s="12"/>
      <c r="W139" s="12"/>
      <c r="X139" s="12"/>
      <c r="Y139" s="12"/>
      <c r="Z139" s="12"/>
      <c r="AA139" s="12"/>
      <c r="AB139" s="12"/>
      <c r="AC139" s="12"/>
      <c r="AD139" s="12"/>
      <c r="AE139" s="12"/>
      <c r="AT139" s="252" t="s">
        <v>276</v>
      </c>
      <c r="AU139" s="252" t="s">
        <v>84</v>
      </c>
      <c r="AV139" s="12" t="s">
        <v>86</v>
      </c>
      <c r="AW139" s="12" t="s">
        <v>32</v>
      </c>
      <c r="AX139" s="12" t="s">
        <v>84</v>
      </c>
      <c r="AY139" s="252" t="s">
        <v>251</v>
      </c>
    </row>
    <row r="140" s="2" customFormat="1" ht="33" customHeight="1">
      <c r="A140" s="38"/>
      <c r="B140" s="39"/>
      <c r="C140" s="220" t="s">
        <v>269</v>
      </c>
      <c r="D140" s="220" t="s">
        <v>255</v>
      </c>
      <c r="E140" s="221" t="s">
        <v>5048</v>
      </c>
      <c r="F140" s="222" t="s">
        <v>5049</v>
      </c>
      <c r="G140" s="223" t="s">
        <v>3853</v>
      </c>
      <c r="H140" s="224">
        <v>111.47499999999999</v>
      </c>
      <c r="I140" s="225"/>
      <c r="J140" s="226">
        <f>ROUND(I140*H140,2)</f>
        <v>0</v>
      </c>
      <c r="K140" s="227"/>
      <c r="L140" s="44"/>
      <c r="M140" s="228" t="s">
        <v>1</v>
      </c>
      <c r="N140" s="229" t="s">
        <v>41</v>
      </c>
      <c r="O140" s="91"/>
      <c r="P140" s="230">
        <f>O140*H140</f>
        <v>0</v>
      </c>
      <c r="Q140" s="230">
        <v>0</v>
      </c>
      <c r="R140" s="230">
        <f>Q140*H140</f>
        <v>0</v>
      </c>
      <c r="S140" s="230">
        <v>0</v>
      </c>
      <c r="T140" s="231">
        <f>S140*H140</f>
        <v>0</v>
      </c>
      <c r="U140" s="38"/>
      <c r="V140" s="38"/>
      <c r="W140" s="38"/>
      <c r="X140" s="38"/>
      <c r="Y140" s="38"/>
      <c r="Z140" s="38"/>
      <c r="AA140" s="38"/>
      <c r="AB140" s="38"/>
      <c r="AC140" s="38"/>
      <c r="AD140" s="38"/>
      <c r="AE140" s="38"/>
      <c r="AR140" s="232" t="s">
        <v>254</v>
      </c>
      <c r="AT140" s="232" t="s">
        <v>255</v>
      </c>
      <c r="AU140" s="232" t="s">
        <v>84</v>
      </c>
      <c r="AY140" s="17" t="s">
        <v>251</v>
      </c>
      <c r="BE140" s="233">
        <f>IF(N140="základní",J140,0)</f>
        <v>0</v>
      </c>
      <c r="BF140" s="233">
        <f>IF(N140="snížená",J140,0)</f>
        <v>0</v>
      </c>
      <c r="BG140" s="233">
        <f>IF(N140="zákl. přenesená",J140,0)</f>
        <v>0</v>
      </c>
      <c r="BH140" s="233">
        <f>IF(N140="sníž. přenesená",J140,0)</f>
        <v>0</v>
      </c>
      <c r="BI140" s="233">
        <f>IF(N140="nulová",J140,0)</f>
        <v>0</v>
      </c>
      <c r="BJ140" s="17" t="s">
        <v>84</v>
      </c>
      <c r="BK140" s="233">
        <f>ROUND(I140*H140,2)</f>
        <v>0</v>
      </c>
      <c r="BL140" s="17" t="s">
        <v>254</v>
      </c>
      <c r="BM140" s="232" t="s">
        <v>5050</v>
      </c>
    </row>
    <row r="141" s="2" customFormat="1">
      <c r="A141" s="38"/>
      <c r="B141" s="39"/>
      <c r="C141" s="40"/>
      <c r="D141" s="234" t="s">
        <v>260</v>
      </c>
      <c r="E141" s="40"/>
      <c r="F141" s="235" t="s">
        <v>5051</v>
      </c>
      <c r="G141" s="40"/>
      <c r="H141" s="40"/>
      <c r="I141" s="236"/>
      <c r="J141" s="40"/>
      <c r="K141" s="40"/>
      <c r="L141" s="44"/>
      <c r="M141" s="237"/>
      <c r="N141" s="238"/>
      <c r="O141" s="91"/>
      <c r="P141" s="91"/>
      <c r="Q141" s="91"/>
      <c r="R141" s="91"/>
      <c r="S141" s="91"/>
      <c r="T141" s="92"/>
      <c r="U141" s="38"/>
      <c r="V141" s="38"/>
      <c r="W141" s="38"/>
      <c r="X141" s="38"/>
      <c r="Y141" s="38"/>
      <c r="Z141" s="38"/>
      <c r="AA141" s="38"/>
      <c r="AB141" s="38"/>
      <c r="AC141" s="38"/>
      <c r="AD141" s="38"/>
      <c r="AE141" s="38"/>
      <c r="AT141" s="17" t="s">
        <v>260</v>
      </c>
      <c r="AU141" s="17" t="s">
        <v>84</v>
      </c>
    </row>
    <row r="142" s="2" customFormat="1">
      <c r="A142" s="38"/>
      <c r="B142" s="39"/>
      <c r="C142" s="40"/>
      <c r="D142" s="240" t="s">
        <v>274</v>
      </c>
      <c r="E142" s="40"/>
      <c r="F142" s="241" t="s">
        <v>5052</v>
      </c>
      <c r="G142" s="40"/>
      <c r="H142" s="40"/>
      <c r="I142" s="236"/>
      <c r="J142" s="40"/>
      <c r="K142" s="40"/>
      <c r="L142" s="44"/>
      <c r="M142" s="237"/>
      <c r="N142" s="238"/>
      <c r="O142" s="91"/>
      <c r="P142" s="91"/>
      <c r="Q142" s="91"/>
      <c r="R142" s="91"/>
      <c r="S142" s="91"/>
      <c r="T142" s="92"/>
      <c r="U142" s="38"/>
      <c r="V142" s="38"/>
      <c r="W142" s="38"/>
      <c r="X142" s="38"/>
      <c r="Y142" s="38"/>
      <c r="Z142" s="38"/>
      <c r="AA142" s="38"/>
      <c r="AB142" s="38"/>
      <c r="AC142" s="38"/>
      <c r="AD142" s="38"/>
      <c r="AE142" s="38"/>
      <c r="AT142" s="17" t="s">
        <v>274</v>
      </c>
      <c r="AU142" s="17" t="s">
        <v>84</v>
      </c>
    </row>
    <row r="143" s="13" customFormat="1">
      <c r="A143" s="13"/>
      <c r="B143" s="253"/>
      <c r="C143" s="254"/>
      <c r="D143" s="234" t="s">
        <v>276</v>
      </c>
      <c r="E143" s="255" t="s">
        <v>1</v>
      </c>
      <c r="F143" s="256" t="s">
        <v>5053</v>
      </c>
      <c r="G143" s="254"/>
      <c r="H143" s="255" t="s">
        <v>1</v>
      </c>
      <c r="I143" s="257"/>
      <c r="J143" s="254"/>
      <c r="K143" s="254"/>
      <c r="L143" s="258"/>
      <c r="M143" s="259"/>
      <c r="N143" s="260"/>
      <c r="O143" s="260"/>
      <c r="P143" s="260"/>
      <c r="Q143" s="260"/>
      <c r="R143" s="260"/>
      <c r="S143" s="260"/>
      <c r="T143" s="261"/>
      <c r="U143" s="13"/>
      <c r="V143" s="13"/>
      <c r="W143" s="13"/>
      <c r="X143" s="13"/>
      <c r="Y143" s="13"/>
      <c r="Z143" s="13"/>
      <c r="AA143" s="13"/>
      <c r="AB143" s="13"/>
      <c r="AC143" s="13"/>
      <c r="AD143" s="13"/>
      <c r="AE143" s="13"/>
      <c r="AT143" s="262" t="s">
        <v>276</v>
      </c>
      <c r="AU143" s="262" t="s">
        <v>84</v>
      </c>
      <c r="AV143" s="13" t="s">
        <v>84</v>
      </c>
      <c r="AW143" s="13" t="s">
        <v>32</v>
      </c>
      <c r="AX143" s="13" t="s">
        <v>76</v>
      </c>
      <c r="AY143" s="262" t="s">
        <v>251</v>
      </c>
    </row>
    <row r="144" s="12" customFormat="1">
      <c r="A144" s="12"/>
      <c r="B144" s="242"/>
      <c r="C144" s="243"/>
      <c r="D144" s="234" t="s">
        <v>276</v>
      </c>
      <c r="E144" s="244" t="s">
        <v>3832</v>
      </c>
      <c r="F144" s="245" t="s">
        <v>5054</v>
      </c>
      <c r="G144" s="243"/>
      <c r="H144" s="246">
        <v>111.47499999999999</v>
      </c>
      <c r="I144" s="247"/>
      <c r="J144" s="243"/>
      <c r="K144" s="243"/>
      <c r="L144" s="248"/>
      <c r="M144" s="249"/>
      <c r="N144" s="250"/>
      <c r="O144" s="250"/>
      <c r="P144" s="250"/>
      <c r="Q144" s="250"/>
      <c r="R144" s="250"/>
      <c r="S144" s="250"/>
      <c r="T144" s="251"/>
      <c r="U144" s="12"/>
      <c r="V144" s="12"/>
      <c r="W144" s="12"/>
      <c r="X144" s="12"/>
      <c r="Y144" s="12"/>
      <c r="Z144" s="12"/>
      <c r="AA144" s="12"/>
      <c r="AB144" s="12"/>
      <c r="AC144" s="12"/>
      <c r="AD144" s="12"/>
      <c r="AE144" s="12"/>
      <c r="AT144" s="252" t="s">
        <v>276</v>
      </c>
      <c r="AU144" s="252" t="s">
        <v>84</v>
      </c>
      <c r="AV144" s="12" t="s">
        <v>86</v>
      </c>
      <c r="AW144" s="12" t="s">
        <v>32</v>
      </c>
      <c r="AX144" s="12" t="s">
        <v>84</v>
      </c>
      <c r="AY144" s="252" t="s">
        <v>251</v>
      </c>
    </row>
    <row r="145" s="2" customFormat="1" ht="33" customHeight="1">
      <c r="A145" s="38"/>
      <c r="B145" s="39"/>
      <c r="C145" s="220" t="s">
        <v>254</v>
      </c>
      <c r="D145" s="220" t="s">
        <v>255</v>
      </c>
      <c r="E145" s="221" t="s">
        <v>5055</v>
      </c>
      <c r="F145" s="222" t="s">
        <v>5056</v>
      </c>
      <c r="G145" s="223" t="s">
        <v>3853</v>
      </c>
      <c r="H145" s="224">
        <v>456</v>
      </c>
      <c r="I145" s="225"/>
      <c r="J145" s="226">
        <f>ROUND(I145*H145,2)</f>
        <v>0</v>
      </c>
      <c r="K145" s="227"/>
      <c r="L145" s="44"/>
      <c r="M145" s="228" t="s">
        <v>1</v>
      </c>
      <c r="N145" s="229" t="s">
        <v>41</v>
      </c>
      <c r="O145" s="91"/>
      <c r="P145" s="230">
        <f>O145*H145</f>
        <v>0</v>
      </c>
      <c r="Q145" s="230">
        <v>0</v>
      </c>
      <c r="R145" s="230">
        <f>Q145*H145</f>
        <v>0</v>
      </c>
      <c r="S145" s="230">
        <v>0</v>
      </c>
      <c r="T145" s="231">
        <f>S145*H145</f>
        <v>0</v>
      </c>
      <c r="U145" s="38"/>
      <c r="V145" s="38"/>
      <c r="W145" s="38"/>
      <c r="X145" s="38"/>
      <c r="Y145" s="38"/>
      <c r="Z145" s="38"/>
      <c r="AA145" s="38"/>
      <c r="AB145" s="38"/>
      <c r="AC145" s="38"/>
      <c r="AD145" s="38"/>
      <c r="AE145" s="38"/>
      <c r="AR145" s="232" t="s">
        <v>254</v>
      </c>
      <c r="AT145" s="232" t="s">
        <v>255</v>
      </c>
      <c r="AU145" s="232" t="s">
        <v>84</v>
      </c>
      <c r="AY145" s="17" t="s">
        <v>251</v>
      </c>
      <c r="BE145" s="233">
        <f>IF(N145="základní",J145,0)</f>
        <v>0</v>
      </c>
      <c r="BF145" s="233">
        <f>IF(N145="snížená",J145,0)</f>
        <v>0</v>
      </c>
      <c r="BG145" s="233">
        <f>IF(N145="zákl. přenesená",J145,0)</f>
        <v>0</v>
      </c>
      <c r="BH145" s="233">
        <f>IF(N145="sníž. přenesená",J145,0)</f>
        <v>0</v>
      </c>
      <c r="BI145" s="233">
        <f>IF(N145="nulová",J145,0)</f>
        <v>0</v>
      </c>
      <c r="BJ145" s="17" t="s">
        <v>84</v>
      </c>
      <c r="BK145" s="233">
        <f>ROUND(I145*H145,2)</f>
        <v>0</v>
      </c>
      <c r="BL145" s="17" t="s">
        <v>254</v>
      </c>
      <c r="BM145" s="232" t="s">
        <v>5057</v>
      </c>
    </row>
    <row r="146" s="2" customFormat="1">
      <c r="A146" s="38"/>
      <c r="B146" s="39"/>
      <c r="C146" s="40"/>
      <c r="D146" s="234" t="s">
        <v>260</v>
      </c>
      <c r="E146" s="40"/>
      <c r="F146" s="235" t="s">
        <v>5058</v>
      </c>
      <c r="G146" s="40"/>
      <c r="H146" s="40"/>
      <c r="I146" s="236"/>
      <c r="J146" s="40"/>
      <c r="K146" s="40"/>
      <c r="L146" s="44"/>
      <c r="M146" s="237"/>
      <c r="N146" s="238"/>
      <c r="O146" s="91"/>
      <c r="P146" s="91"/>
      <c r="Q146" s="91"/>
      <c r="R146" s="91"/>
      <c r="S146" s="91"/>
      <c r="T146" s="92"/>
      <c r="U146" s="38"/>
      <c r="V146" s="38"/>
      <c r="W146" s="38"/>
      <c r="X146" s="38"/>
      <c r="Y146" s="38"/>
      <c r="Z146" s="38"/>
      <c r="AA146" s="38"/>
      <c r="AB146" s="38"/>
      <c r="AC146" s="38"/>
      <c r="AD146" s="38"/>
      <c r="AE146" s="38"/>
      <c r="AT146" s="17" t="s">
        <v>260</v>
      </c>
      <c r="AU146" s="17" t="s">
        <v>84</v>
      </c>
    </row>
    <row r="147" s="2" customFormat="1">
      <c r="A147" s="38"/>
      <c r="B147" s="39"/>
      <c r="C147" s="40"/>
      <c r="D147" s="240" t="s">
        <v>274</v>
      </c>
      <c r="E147" s="40"/>
      <c r="F147" s="241" t="s">
        <v>5059</v>
      </c>
      <c r="G147" s="40"/>
      <c r="H147" s="40"/>
      <c r="I147" s="236"/>
      <c r="J147" s="40"/>
      <c r="K147" s="40"/>
      <c r="L147" s="44"/>
      <c r="M147" s="237"/>
      <c r="N147" s="238"/>
      <c r="O147" s="91"/>
      <c r="P147" s="91"/>
      <c r="Q147" s="91"/>
      <c r="R147" s="91"/>
      <c r="S147" s="91"/>
      <c r="T147" s="92"/>
      <c r="U147" s="38"/>
      <c r="V147" s="38"/>
      <c r="W147" s="38"/>
      <c r="X147" s="38"/>
      <c r="Y147" s="38"/>
      <c r="Z147" s="38"/>
      <c r="AA147" s="38"/>
      <c r="AB147" s="38"/>
      <c r="AC147" s="38"/>
      <c r="AD147" s="38"/>
      <c r="AE147" s="38"/>
      <c r="AT147" s="17" t="s">
        <v>274</v>
      </c>
      <c r="AU147" s="17" t="s">
        <v>84</v>
      </c>
    </row>
    <row r="148" s="13" customFormat="1">
      <c r="A148" s="13"/>
      <c r="B148" s="253"/>
      <c r="C148" s="254"/>
      <c r="D148" s="234" t="s">
        <v>276</v>
      </c>
      <c r="E148" s="255" t="s">
        <v>1</v>
      </c>
      <c r="F148" s="256" t="s">
        <v>5060</v>
      </c>
      <c r="G148" s="254"/>
      <c r="H148" s="255" t="s">
        <v>1</v>
      </c>
      <c r="I148" s="257"/>
      <c r="J148" s="254"/>
      <c r="K148" s="254"/>
      <c r="L148" s="258"/>
      <c r="M148" s="259"/>
      <c r="N148" s="260"/>
      <c r="O148" s="260"/>
      <c r="P148" s="260"/>
      <c r="Q148" s="260"/>
      <c r="R148" s="260"/>
      <c r="S148" s="260"/>
      <c r="T148" s="261"/>
      <c r="U148" s="13"/>
      <c r="V148" s="13"/>
      <c r="W148" s="13"/>
      <c r="X148" s="13"/>
      <c r="Y148" s="13"/>
      <c r="Z148" s="13"/>
      <c r="AA148" s="13"/>
      <c r="AB148" s="13"/>
      <c r="AC148" s="13"/>
      <c r="AD148" s="13"/>
      <c r="AE148" s="13"/>
      <c r="AT148" s="262" t="s">
        <v>276</v>
      </c>
      <c r="AU148" s="262" t="s">
        <v>84</v>
      </c>
      <c r="AV148" s="13" t="s">
        <v>84</v>
      </c>
      <c r="AW148" s="13" t="s">
        <v>32</v>
      </c>
      <c r="AX148" s="13" t="s">
        <v>76</v>
      </c>
      <c r="AY148" s="262" t="s">
        <v>251</v>
      </c>
    </row>
    <row r="149" s="12" customFormat="1">
      <c r="A149" s="12"/>
      <c r="B149" s="242"/>
      <c r="C149" s="243"/>
      <c r="D149" s="234" t="s">
        <v>276</v>
      </c>
      <c r="E149" s="244" t="s">
        <v>3838</v>
      </c>
      <c r="F149" s="245" t="s">
        <v>5061</v>
      </c>
      <c r="G149" s="243"/>
      <c r="H149" s="246">
        <v>427.5</v>
      </c>
      <c r="I149" s="247"/>
      <c r="J149" s="243"/>
      <c r="K149" s="243"/>
      <c r="L149" s="248"/>
      <c r="M149" s="249"/>
      <c r="N149" s="250"/>
      <c r="O149" s="250"/>
      <c r="P149" s="250"/>
      <c r="Q149" s="250"/>
      <c r="R149" s="250"/>
      <c r="S149" s="250"/>
      <c r="T149" s="251"/>
      <c r="U149" s="12"/>
      <c r="V149" s="12"/>
      <c r="W149" s="12"/>
      <c r="X149" s="12"/>
      <c r="Y149" s="12"/>
      <c r="Z149" s="12"/>
      <c r="AA149" s="12"/>
      <c r="AB149" s="12"/>
      <c r="AC149" s="12"/>
      <c r="AD149" s="12"/>
      <c r="AE149" s="12"/>
      <c r="AT149" s="252" t="s">
        <v>276</v>
      </c>
      <c r="AU149" s="252" t="s">
        <v>84</v>
      </c>
      <c r="AV149" s="12" t="s">
        <v>86</v>
      </c>
      <c r="AW149" s="12" t="s">
        <v>32</v>
      </c>
      <c r="AX149" s="12" t="s">
        <v>76</v>
      </c>
      <c r="AY149" s="252" t="s">
        <v>251</v>
      </c>
    </row>
    <row r="150" s="13" customFormat="1">
      <c r="A150" s="13"/>
      <c r="B150" s="253"/>
      <c r="C150" s="254"/>
      <c r="D150" s="234" t="s">
        <v>276</v>
      </c>
      <c r="E150" s="255" t="s">
        <v>1</v>
      </c>
      <c r="F150" s="256" t="s">
        <v>5062</v>
      </c>
      <c r="G150" s="254"/>
      <c r="H150" s="255" t="s">
        <v>1</v>
      </c>
      <c r="I150" s="257"/>
      <c r="J150" s="254"/>
      <c r="K150" s="254"/>
      <c r="L150" s="258"/>
      <c r="M150" s="259"/>
      <c r="N150" s="260"/>
      <c r="O150" s="260"/>
      <c r="P150" s="260"/>
      <c r="Q150" s="260"/>
      <c r="R150" s="260"/>
      <c r="S150" s="260"/>
      <c r="T150" s="261"/>
      <c r="U150" s="13"/>
      <c r="V150" s="13"/>
      <c r="W150" s="13"/>
      <c r="X150" s="13"/>
      <c r="Y150" s="13"/>
      <c r="Z150" s="13"/>
      <c r="AA150" s="13"/>
      <c r="AB150" s="13"/>
      <c r="AC150" s="13"/>
      <c r="AD150" s="13"/>
      <c r="AE150" s="13"/>
      <c r="AT150" s="262" t="s">
        <v>276</v>
      </c>
      <c r="AU150" s="262" t="s">
        <v>84</v>
      </c>
      <c r="AV150" s="13" t="s">
        <v>84</v>
      </c>
      <c r="AW150" s="13" t="s">
        <v>32</v>
      </c>
      <c r="AX150" s="13" t="s">
        <v>76</v>
      </c>
      <c r="AY150" s="262" t="s">
        <v>251</v>
      </c>
    </row>
    <row r="151" s="12" customFormat="1">
      <c r="A151" s="12"/>
      <c r="B151" s="242"/>
      <c r="C151" s="243"/>
      <c r="D151" s="234" t="s">
        <v>276</v>
      </c>
      <c r="E151" s="244" t="s">
        <v>5030</v>
      </c>
      <c r="F151" s="245" t="s">
        <v>5063</v>
      </c>
      <c r="G151" s="243"/>
      <c r="H151" s="246">
        <v>28.5</v>
      </c>
      <c r="I151" s="247"/>
      <c r="J151" s="243"/>
      <c r="K151" s="243"/>
      <c r="L151" s="248"/>
      <c r="M151" s="249"/>
      <c r="N151" s="250"/>
      <c r="O151" s="250"/>
      <c r="P151" s="250"/>
      <c r="Q151" s="250"/>
      <c r="R151" s="250"/>
      <c r="S151" s="250"/>
      <c r="T151" s="251"/>
      <c r="U151" s="12"/>
      <c r="V151" s="12"/>
      <c r="W151" s="12"/>
      <c r="X151" s="12"/>
      <c r="Y151" s="12"/>
      <c r="Z151" s="12"/>
      <c r="AA151" s="12"/>
      <c r="AB151" s="12"/>
      <c r="AC151" s="12"/>
      <c r="AD151" s="12"/>
      <c r="AE151" s="12"/>
      <c r="AT151" s="252" t="s">
        <v>276</v>
      </c>
      <c r="AU151" s="252" t="s">
        <v>84</v>
      </c>
      <c r="AV151" s="12" t="s">
        <v>86</v>
      </c>
      <c r="AW151" s="12" t="s">
        <v>32</v>
      </c>
      <c r="AX151" s="12" t="s">
        <v>76</v>
      </c>
      <c r="AY151" s="252" t="s">
        <v>251</v>
      </c>
    </row>
    <row r="152" s="12" customFormat="1">
      <c r="A152" s="12"/>
      <c r="B152" s="242"/>
      <c r="C152" s="243"/>
      <c r="D152" s="234" t="s">
        <v>276</v>
      </c>
      <c r="E152" s="244" t="s">
        <v>5064</v>
      </c>
      <c r="F152" s="245" t="s">
        <v>5065</v>
      </c>
      <c r="G152" s="243"/>
      <c r="H152" s="246">
        <v>456</v>
      </c>
      <c r="I152" s="247"/>
      <c r="J152" s="243"/>
      <c r="K152" s="243"/>
      <c r="L152" s="248"/>
      <c r="M152" s="249"/>
      <c r="N152" s="250"/>
      <c r="O152" s="250"/>
      <c r="P152" s="250"/>
      <c r="Q152" s="250"/>
      <c r="R152" s="250"/>
      <c r="S152" s="250"/>
      <c r="T152" s="251"/>
      <c r="U152" s="12"/>
      <c r="V152" s="12"/>
      <c r="W152" s="12"/>
      <c r="X152" s="12"/>
      <c r="Y152" s="12"/>
      <c r="Z152" s="12"/>
      <c r="AA152" s="12"/>
      <c r="AB152" s="12"/>
      <c r="AC152" s="12"/>
      <c r="AD152" s="12"/>
      <c r="AE152" s="12"/>
      <c r="AT152" s="252" t="s">
        <v>276</v>
      </c>
      <c r="AU152" s="252" t="s">
        <v>84</v>
      </c>
      <c r="AV152" s="12" t="s">
        <v>86</v>
      </c>
      <c r="AW152" s="12" t="s">
        <v>32</v>
      </c>
      <c r="AX152" s="12" t="s">
        <v>84</v>
      </c>
      <c r="AY152" s="252" t="s">
        <v>251</v>
      </c>
    </row>
    <row r="153" s="2" customFormat="1" ht="21.75" customHeight="1">
      <c r="A153" s="38"/>
      <c r="B153" s="39"/>
      <c r="C153" s="220" t="s">
        <v>282</v>
      </c>
      <c r="D153" s="220" t="s">
        <v>255</v>
      </c>
      <c r="E153" s="221" t="s">
        <v>3898</v>
      </c>
      <c r="F153" s="222" t="s">
        <v>3899</v>
      </c>
      <c r="G153" s="223" t="s">
        <v>3900</v>
      </c>
      <c r="H153" s="224">
        <v>112</v>
      </c>
      <c r="I153" s="225"/>
      <c r="J153" s="226">
        <f>ROUND(I153*H153,2)</f>
        <v>0</v>
      </c>
      <c r="K153" s="227"/>
      <c r="L153" s="44"/>
      <c r="M153" s="228" t="s">
        <v>1</v>
      </c>
      <c r="N153" s="229" t="s">
        <v>41</v>
      </c>
      <c r="O153" s="91"/>
      <c r="P153" s="230">
        <f>O153*H153</f>
        <v>0</v>
      </c>
      <c r="Q153" s="230">
        <v>0.00084000000000000003</v>
      </c>
      <c r="R153" s="230">
        <f>Q153*H153</f>
        <v>0.094079999999999997</v>
      </c>
      <c r="S153" s="230">
        <v>0</v>
      </c>
      <c r="T153" s="231">
        <f>S153*H153</f>
        <v>0</v>
      </c>
      <c r="U153" s="38"/>
      <c r="V153" s="38"/>
      <c r="W153" s="38"/>
      <c r="X153" s="38"/>
      <c r="Y153" s="38"/>
      <c r="Z153" s="38"/>
      <c r="AA153" s="38"/>
      <c r="AB153" s="38"/>
      <c r="AC153" s="38"/>
      <c r="AD153" s="38"/>
      <c r="AE153" s="38"/>
      <c r="AR153" s="232" t="s">
        <v>254</v>
      </c>
      <c r="AT153" s="232" t="s">
        <v>255</v>
      </c>
      <c r="AU153" s="232" t="s">
        <v>84</v>
      </c>
      <c r="AY153" s="17" t="s">
        <v>251</v>
      </c>
      <c r="BE153" s="233">
        <f>IF(N153="základní",J153,0)</f>
        <v>0</v>
      </c>
      <c r="BF153" s="233">
        <f>IF(N153="snížená",J153,0)</f>
        <v>0</v>
      </c>
      <c r="BG153" s="233">
        <f>IF(N153="zákl. přenesená",J153,0)</f>
        <v>0</v>
      </c>
      <c r="BH153" s="233">
        <f>IF(N153="sníž. přenesená",J153,0)</f>
        <v>0</v>
      </c>
      <c r="BI153" s="233">
        <f>IF(N153="nulová",J153,0)</f>
        <v>0</v>
      </c>
      <c r="BJ153" s="17" t="s">
        <v>84</v>
      </c>
      <c r="BK153" s="233">
        <f>ROUND(I153*H153,2)</f>
        <v>0</v>
      </c>
      <c r="BL153" s="17" t="s">
        <v>254</v>
      </c>
      <c r="BM153" s="232" t="s">
        <v>5066</v>
      </c>
    </row>
    <row r="154" s="2" customFormat="1">
      <c r="A154" s="38"/>
      <c r="B154" s="39"/>
      <c r="C154" s="40"/>
      <c r="D154" s="234" t="s">
        <v>260</v>
      </c>
      <c r="E154" s="40"/>
      <c r="F154" s="235" t="s">
        <v>3902</v>
      </c>
      <c r="G154" s="40"/>
      <c r="H154" s="40"/>
      <c r="I154" s="236"/>
      <c r="J154" s="40"/>
      <c r="K154" s="40"/>
      <c r="L154" s="44"/>
      <c r="M154" s="237"/>
      <c r="N154" s="238"/>
      <c r="O154" s="91"/>
      <c r="P154" s="91"/>
      <c r="Q154" s="91"/>
      <c r="R154" s="91"/>
      <c r="S154" s="91"/>
      <c r="T154" s="92"/>
      <c r="U154" s="38"/>
      <c r="V154" s="38"/>
      <c r="W154" s="38"/>
      <c r="X154" s="38"/>
      <c r="Y154" s="38"/>
      <c r="Z154" s="38"/>
      <c r="AA154" s="38"/>
      <c r="AB154" s="38"/>
      <c r="AC154" s="38"/>
      <c r="AD154" s="38"/>
      <c r="AE154" s="38"/>
      <c r="AT154" s="17" t="s">
        <v>260</v>
      </c>
      <c r="AU154" s="17" t="s">
        <v>84</v>
      </c>
    </row>
    <row r="155" s="2" customFormat="1">
      <c r="A155" s="38"/>
      <c r="B155" s="39"/>
      <c r="C155" s="40"/>
      <c r="D155" s="240" t="s">
        <v>274</v>
      </c>
      <c r="E155" s="40"/>
      <c r="F155" s="241" t="s">
        <v>5067</v>
      </c>
      <c r="G155" s="40"/>
      <c r="H155" s="40"/>
      <c r="I155" s="236"/>
      <c r="J155" s="40"/>
      <c r="K155" s="40"/>
      <c r="L155" s="44"/>
      <c r="M155" s="237"/>
      <c r="N155" s="238"/>
      <c r="O155" s="91"/>
      <c r="P155" s="91"/>
      <c r="Q155" s="91"/>
      <c r="R155" s="91"/>
      <c r="S155" s="91"/>
      <c r="T155" s="92"/>
      <c r="U155" s="38"/>
      <c r="V155" s="38"/>
      <c r="W155" s="38"/>
      <c r="X155" s="38"/>
      <c r="Y155" s="38"/>
      <c r="Z155" s="38"/>
      <c r="AA155" s="38"/>
      <c r="AB155" s="38"/>
      <c r="AC155" s="38"/>
      <c r="AD155" s="38"/>
      <c r="AE155" s="38"/>
      <c r="AT155" s="17" t="s">
        <v>274</v>
      </c>
      <c r="AU155" s="17" t="s">
        <v>84</v>
      </c>
    </row>
    <row r="156" s="2" customFormat="1">
      <c r="A156" s="38"/>
      <c r="B156" s="39"/>
      <c r="C156" s="40"/>
      <c r="D156" s="234" t="s">
        <v>262</v>
      </c>
      <c r="E156" s="40"/>
      <c r="F156" s="239" t="s">
        <v>5043</v>
      </c>
      <c r="G156" s="40"/>
      <c r="H156" s="40"/>
      <c r="I156" s="236"/>
      <c r="J156" s="40"/>
      <c r="K156" s="40"/>
      <c r="L156" s="44"/>
      <c r="M156" s="237"/>
      <c r="N156" s="238"/>
      <c r="O156" s="91"/>
      <c r="P156" s="91"/>
      <c r="Q156" s="91"/>
      <c r="R156" s="91"/>
      <c r="S156" s="91"/>
      <c r="T156" s="92"/>
      <c r="U156" s="38"/>
      <c r="V156" s="38"/>
      <c r="W156" s="38"/>
      <c r="X156" s="38"/>
      <c r="Y156" s="38"/>
      <c r="Z156" s="38"/>
      <c r="AA156" s="38"/>
      <c r="AB156" s="38"/>
      <c r="AC156" s="38"/>
      <c r="AD156" s="38"/>
      <c r="AE156" s="38"/>
      <c r="AT156" s="17" t="s">
        <v>262</v>
      </c>
      <c r="AU156" s="17" t="s">
        <v>84</v>
      </c>
    </row>
    <row r="157" s="13" customFormat="1">
      <c r="A157" s="13"/>
      <c r="B157" s="253"/>
      <c r="C157" s="254"/>
      <c r="D157" s="234" t="s">
        <v>276</v>
      </c>
      <c r="E157" s="255" t="s">
        <v>1</v>
      </c>
      <c r="F157" s="256" t="s">
        <v>5068</v>
      </c>
      <c r="G157" s="254"/>
      <c r="H157" s="255" t="s">
        <v>1</v>
      </c>
      <c r="I157" s="257"/>
      <c r="J157" s="254"/>
      <c r="K157" s="254"/>
      <c r="L157" s="258"/>
      <c r="M157" s="259"/>
      <c r="N157" s="260"/>
      <c r="O157" s="260"/>
      <c r="P157" s="260"/>
      <c r="Q157" s="260"/>
      <c r="R157" s="260"/>
      <c r="S157" s="260"/>
      <c r="T157" s="261"/>
      <c r="U157" s="13"/>
      <c r="V157" s="13"/>
      <c r="W157" s="13"/>
      <c r="X157" s="13"/>
      <c r="Y157" s="13"/>
      <c r="Z157" s="13"/>
      <c r="AA157" s="13"/>
      <c r="AB157" s="13"/>
      <c r="AC157" s="13"/>
      <c r="AD157" s="13"/>
      <c r="AE157" s="13"/>
      <c r="AT157" s="262" t="s">
        <v>276</v>
      </c>
      <c r="AU157" s="262" t="s">
        <v>84</v>
      </c>
      <c r="AV157" s="13" t="s">
        <v>84</v>
      </c>
      <c r="AW157" s="13" t="s">
        <v>32</v>
      </c>
      <c r="AX157" s="13" t="s">
        <v>76</v>
      </c>
      <c r="AY157" s="262" t="s">
        <v>251</v>
      </c>
    </row>
    <row r="158" s="12" customFormat="1">
      <c r="A158" s="12"/>
      <c r="B158" s="242"/>
      <c r="C158" s="243"/>
      <c r="D158" s="234" t="s">
        <v>276</v>
      </c>
      <c r="E158" s="244" t="s">
        <v>3844</v>
      </c>
      <c r="F158" s="245" t="s">
        <v>5069</v>
      </c>
      <c r="G158" s="243"/>
      <c r="H158" s="246">
        <v>56</v>
      </c>
      <c r="I158" s="247"/>
      <c r="J158" s="243"/>
      <c r="K158" s="243"/>
      <c r="L158" s="248"/>
      <c r="M158" s="249"/>
      <c r="N158" s="250"/>
      <c r="O158" s="250"/>
      <c r="P158" s="250"/>
      <c r="Q158" s="250"/>
      <c r="R158" s="250"/>
      <c r="S158" s="250"/>
      <c r="T158" s="251"/>
      <c r="U158" s="12"/>
      <c r="V158" s="12"/>
      <c r="W158" s="12"/>
      <c r="X158" s="12"/>
      <c r="Y158" s="12"/>
      <c r="Z158" s="12"/>
      <c r="AA158" s="12"/>
      <c r="AB158" s="12"/>
      <c r="AC158" s="12"/>
      <c r="AD158" s="12"/>
      <c r="AE158" s="12"/>
      <c r="AT158" s="252" t="s">
        <v>276</v>
      </c>
      <c r="AU158" s="252" t="s">
        <v>84</v>
      </c>
      <c r="AV158" s="12" t="s">
        <v>86</v>
      </c>
      <c r="AW158" s="12" t="s">
        <v>32</v>
      </c>
      <c r="AX158" s="12" t="s">
        <v>76</v>
      </c>
      <c r="AY158" s="252" t="s">
        <v>251</v>
      </c>
    </row>
    <row r="159" s="13" customFormat="1">
      <c r="A159" s="13"/>
      <c r="B159" s="253"/>
      <c r="C159" s="254"/>
      <c r="D159" s="234" t="s">
        <v>276</v>
      </c>
      <c r="E159" s="255" t="s">
        <v>1</v>
      </c>
      <c r="F159" s="256" t="s">
        <v>5070</v>
      </c>
      <c r="G159" s="254"/>
      <c r="H159" s="255" t="s">
        <v>1</v>
      </c>
      <c r="I159" s="257"/>
      <c r="J159" s="254"/>
      <c r="K159" s="254"/>
      <c r="L159" s="258"/>
      <c r="M159" s="259"/>
      <c r="N159" s="260"/>
      <c r="O159" s="260"/>
      <c r="P159" s="260"/>
      <c r="Q159" s="260"/>
      <c r="R159" s="260"/>
      <c r="S159" s="260"/>
      <c r="T159" s="261"/>
      <c r="U159" s="13"/>
      <c r="V159" s="13"/>
      <c r="W159" s="13"/>
      <c r="X159" s="13"/>
      <c r="Y159" s="13"/>
      <c r="Z159" s="13"/>
      <c r="AA159" s="13"/>
      <c r="AB159" s="13"/>
      <c r="AC159" s="13"/>
      <c r="AD159" s="13"/>
      <c r="AE159" s="13"/>
      <c r="AT159" s="262" t="s">
        <v>276</v>
      </c>
      <c r="AU159" s="262" t="s">
        <v>84</v>
      </c>
      <c r="AV159" s="13" t="s">
        <v>84</v>
      </c>
      <c r="AW159" s="13" t="s">
        <v>32</v>
      </c>
      <c r="AX159" s="13" t="s">
        <v>76</v>
      </c>
      <c r="AY159" s="262" t="s">
        <v>251</v>
      </c>
    </row>
    <row r="160" s="12" customFormat="1">
      <c r="A160" s="12"/>
      <c r="B160" s="242"/>
      <c r="C160" s="243"/>
      <c r="D160" s="234" t="s">
        <v>276</v>
      </c>
      <c r="E160" s="244" t="s">
        <v>5032</v>
      </c>
      <c r="F160" s="245" t="s">
        <v>5069</v>
      </c>
      <c r="G160" s="243"/>
      <c r="H160" s="246">
        <v>56</v>
      </c>
      <c r="I160" s="247"/>
      <c r="J160" s="243"/>
      <c r="K160" s="243"/>
      <c r="L160" s="248"/>
      <c r="M160" s="249"/>
      <c r="N160" s="250"/>
      <c r="O160" s="250"/>
      <c r="P160" s="250"/>
      <c r="Q160" s="250"/>
      <c r="R160" s="250"/>
      <c r="S160" s="250"/>
      <c r="T160" s="251"/>
      <c r="U160" s="12"/>
      <c r="V160" s="12"/>
      <c r="W160" s="12"/>
      <c r="X160" s="12"/>
      <c r="Y160" s="12"/>
      <c r="Z160" s="12"/>
      <c r="AA160" s="12"/>
      <c r="AB160" s="12"/>
      <c r="AC160" s="12"/>
      <c r="AD160" s="12"/>
      <c r="AE160" s="12"/>
      <c r="AT160" s="252" t="s">
        <v>276</v>
      </c>
      <c r="AU160" s="252" t="s">
        <v>84</v>
      </c>
      <c r="AV160" s="12" t="s">
        <v>86</v>
      </c>
      <c r="AW160" s="12" t="s">
        <v>32</v>
      </c>
      <c r="AX160" s="12" t="s">
        <v>76</v>
      </c>
      <c r="AY160" s="252" t="s">
        <v>251</v>
      </c>
    </row>
    <row r="161" s="12" customFormat="1">
      <c r="A161" s="12"/>
      <c r="B161" s="242"/>
      <c r="C161" s="243"/>
      <c r="D161" s="234" t="s">
        <v>276</v>
      </c>
      <c r="E161" s="244" t="s">
        <v>5071</v>
      </c>
      <c r="F161" s="245" t="s">
        <v>5072</v>
      </c>
      <c r="G161" s="243"/>
      <c r="H161" s="246">
        <v>112</v>
      </c>
      <c r="I161" s="247"/>
      <c r="J161" s="243"/>
      <c r="K161" s="243"/>
      <c r="L161" s="248"/>
      <c r="M161" s="249"/>
      <c r="N161" s="250"/>
      <c r="O161" s="250"/>
      <c r="P161" s="250"/>
      <c r="Q161" s="250"/>
      <c r="R161" s="250"/>
      <c r="S161" s="250"/>
      <c r="T161" s="251"/>
      <c r="U161" s="12"/>
      <c r="V161" s="12"/>
      <c r="W161" s="12"/>
      <c r="X161" s="12"/>
      <c r="Y161" s="12"/>
      <c r="Z161" s="12"/>
      <c r="AA161" s="12"/>
      <c r="AB161" s="12"/>
      <c r="AC161" s="12"/>
      <c r="AD161" s="12"/>
      <c r="AE161" s="12"/>
      <c r="AT161" s="252" t="s">
        <v>276</v>
      </c>
      <c r="AU161" s="252" t="s">
        <v>84</v>
      </c>
      <c r="AV161" s="12" t="s">
        <v>86</v>
      </c>
      <c r="AW161" s="12" t="s">
        <v>32</v>
      </c>
      <c r="AX161" s="12" t="s">
        <v>84</v>
      </c>
      <c r="AY161" s="252" t="s">
        <v>251</v>
      </c>
    </row>
    <row r="162" s="2" customFormat="1" ht="24.15" customHeight="1">
      <c r="A162" s="38"/>
      <c r="B162" s="39"/>
      <c r="C162" s="220" t="s">
        <v>287</v>
      </c>
      <c r="D162" s="220" t="s">
        <v>255</v>
      </c>
      <c r="E162" s="221" t="s">
        <v>3911</v>
      </c>
      <c r="F162" s="222" t="s">
        <v>3912</v>
      </c>
      <c r="G162" s="223" t="s">
        <v>3900</v>
      </c>
      <c r="H162" s="224">
        <v>112</v>
      </c>
      <c r="I162" s="225"/>
      <c r="J162" s="226">
        <f>ROUND(I162*H162,2)</f>
        <v>0</v>
      </c>
      <c r="K162" s="227"/>
      <c r="L162" s="44"/>
      <c r="M162" s="228" t="s">
        <v>1</v>
      </c>
      <c r="N162" s="229" t="s">
        <v>41</v>
      </c>
      <c r="O162" s="91"/>
      <c r="P162" s="230">
        <f>O162*H162</f>
        <v>0</v>
      </c>
      <c r="Q162" s="230">
        <v>0</v>
      </c>
      <c r="R162" s="230">
        <f>Q162*H162</f>
        <v>0</v>
      </c>
      <c r="S162" s="230">
        <v>0</v>
      </c>
      <c r="T162" s="231">
        <f>S162*H162</f>
        <v>0</v>
      </c>
      <c r="U162" s="38"/>
      <c r="V162" s="38"/>
      <c r="W162" s="38"/>
      <c r="X162" s="38"/>
      <c r="Y162" s="38"/>
      <c r="Z162" s="38"/>
      <c r="AA162" s="38"/>
      <c r="AB162" s="38"/>
      <c r="AC162" s="38"/>
      <c r="AD162" s="38"/>
      <c r="AE162" s="38"/>
      <c r="AR162" s="232" t="s">
        <v>254</v>
      </c>
      <c r="AT162" s="232" t="s">
        <v>255</v>
      </c>
      <c r="AU162" s="232" t="s">
        <v>84</v>
      </c>
      <c r="AY162" s="17" t="s">
        <v>251</v>
      </c>
      <c r="BE162" s="233">
        <f>IF(N162="základní",J162,0)</f>
        <v>0</v>
      </c>
      <c r="BF162" s="233">
        <f>IF(N162="snížená",J162,0)</f>
        <v>0</v>
      </c>
      <c r="BG162" s="233">
        <f>IF(N162="zákl. přenesená",J162,0)</f>
        <v>0</v>
      </c>
      <c r="BH162" s="233">
        <f>IF(N162="sníž. přenesená",J162,0)</f>
        <v>0</v>
      </c>
      <c r="BI162" s="233">
        <f>IF(N162="nulová",J162,0)</f>
        <v>0</v>
      </c>
      <c r="BJ162" s="17" t="s">
        <v>84</v>
      </c>
      <c r="BK162" s="233">
        <f>ROUND(I162*H162,2)</f>
        <v>0</v>
      </c>
      <c r="BL162" s="17" t="s">
        <v>254</v>
      </c>
      <c r="BM162" s="232" t="s">
        <v>5073</v>
      </c>
    </row>
    <row r="163" s="2" customFormat="1">
      <c r="A163" s="38"/>
      <c r="B163" s="39"/>
      <c r="C163" s="40"/>
      <c r="D163" s="234" t="s">
        <v>260</v>
      </c>
      <c r="E163" s="40"/>
      <c r="F163" s="235" t="s">
        <v>3914</v>
      </c>
      <c r="G163" s="40"/>
      <c r="H163" s="40"/>
      <c r="I163" s="236"/>
      <c r="J163" s="40"/>
      <c r="K163" s="40"/>
      <c r="L163" s="44"/>
      <c r="M163" s="237"/>
      <c r="N163" s="238"/>
      <c r="O163" s="91"/>
      <c r="P163" s="91"/>
      <c r="Q163" s="91"/>
      <c r="R163" s="91"/>
      <c r="S163" s="91"/>
      <c r="T163" s="92"/>
      <c r="U163" s="38"/>
      <c r="V163" s="38"/>
      <c r="W163" s="38"/>
      <c r="X163" s="38"/>
      <c r="Y163" s="38"/>
      <c r="Z163" s="38"/>
      <c r="AA163" s="38"/>
      <c r="AB163" s="38"/>
      <c r="AC163" s="38"/>
      <c r="AD163" s="38"/>
      <c r="AE163" s="38"/>
      <c r="AT163" s="17" t="s">
        <v>260</v>
      </c>
      <c r="AU163" s="17" t="s">
        <v>84</v>
      </c>
    </row>
    <row r="164" s="2" customFormat="1">
      <c r="A164" s="38"/>
      <c r="B164" s="39"/>
      <c r="C164" s="40"/>
      <c r="D164" s="240" t="s">
        <v>274</v>
      </c>
      <c r="E164" s="40"/>
      <c r="F164" s="241" t="s">
        <v>5074</v>
      </c>
      <c r="G164" s="40"/>
      <c r="H164" s="40"/>
      <c r="I164" s="236"/>
      <c r="J164" s="40"/>
      <c r="K164" s="40"/>
      <c r="L164" s="44"/>
      <c r="M164" s="237"/>
      <c r="N164" s="238"/>
      <c r="O164" s="91"/>
      <c r="P164" s="91"/>
      <c r="Q164" s="91"/>
      <c r="R164" s="91"/>
      <c r="S164" s="91"/>
      <c r="T164" s="92"/>
      <c r="U164" s="38"/>
      <c r="V164" s="38"/>
      <c r="W164" s="38"/>
      <c r="X164" s="38"/>
      <c r="Y164" s="38"/>
      <c r="Z164" s="38"/>
      <c r="AA164" s="38"/>
      <c r="AB164" s="38"/>
      <c r="AC164" s="38"/>
      <c r="AD164" s="38"/>
      <c r="AE164" s="38"/>
      <c r="AT164" s="17" t="s">
        <v>274</v>
      </c>
      <c r="AU164" s="17" t="s">
        <v>84</v>
      </c>
    </row>
    <row r="165" s="2" customFormat="1">
      <c r="A165" s="38"/>
      <c r="B165" s="39"/>
      <c r="C165" s="40"/>
      <c r="D165" s="234" t="s">
        <v>262</v>
      </c>
      <c r="E165" s="40"/>
      <c r="F165" s="239" t="s">
        <v>5075</v>
      </c>
      <c r="G165" s="40"/>
      <c r="H165" s="40"/>
      <c r="I165" s="236"/>
      <c r="J165" s="40"/>
      <c r="K165" s="40"/>
      <c r="L165" s="44"/>
      <c r="M165" s="237"/>
      <c r="N165" s="238"/>
      <c r="O165" s="91"/>
      <c r="P165" s="91"/>
      <c r="Q165" s="91"/>
      <c r="R165" s="91"/>
      <c r="S165" s="91"/>
      <c r="T165" s="92"/>
      <c r="U165" s="38"/>
      <c r="V165" s="38"/>
      <c r="W165" s="38"/>
      <c r="X165" s="38"/>
      <c r="Y165" s="38"/>
      <c r="Z165" s="38"/>
      <c r="AA165" s="38"/>
      <c r="AB165" s="38"/>
      <c r="AC165" s="38"/>
      <c r="AD165" s="38"/>
      <c r="AE165" s="38"/>
      <c r="AT165" s="17" t="s">
        <v>262</v>
      </c>
      <c r="AU165" s="17" t="s">
        <v>84</v>
      </c>
    </row>
    <row r="166" s="12" customFormat="1">
      <c r="A166" s="12"/>
      <c r="B166" s="242"/>
      <c r="C166" s="243"/>
      <c r="D166" s="234" t="s">
        <v>276</v>
      </c>
      <c r="E166" s="244" t="s">
        <v>3850</v>
      </c>
      <c r="F166" s="245" t="s">
        <v>1875</v>
      </c>
      <c r="G166" s="243"/>
      <c r="H166" s="246">
        <v>112</v>
      </c>
      <c r="I166" s="247"/>
      <c r="J166" s="243"/>
      <c r="K166" s="243"/>
      <c r="L166" s="248"/>
      <c r="M166" s="249"/>
      <c r="N166" s="250"/>
      <c r="O166" s="250"/>
      <c r="P166" s="250"/>
      <c r="Q166" s="250"/>
      <c r="R166" s="250"/>
      <c r="S166" s="250"/>
      <c r="T166" s="251"/>
      <c r="U166" s="12"/>
      <c r="V166" s="12"/>
      <c r="W166" s="12"/>
      <c r="X166" s="12"/>
      <c r="Y166" s="12"/>
      <c r="Z166" s="12"/>
      <c r="AA166" s="12"/>
      <c r="AB166" s="12"/>
      <c r="AC166" s="12"/>
      <c r="AD166" s="12"/>
      <c r="AE166" s="12"/>
      <c r="AT166" s="252" t="s">
        <v>276</v>
      </c>
      <c r="AU166" s="252" t="s">
        <v>84</v>
      </c>
      <c r="AV166" s="12" t="s">
        <v>86</v>
      </c>
      <c r="AW166" s="12" t="s">
        <v>32</v>
      </c>
      <c r="AX166" s="12" t="s">
        <v>84</v>
      </c>
      <c r="AY166" s="252" t="s">
        <v>251</v>
      </c>
    </row>
    <row r="167" s="2" customFormat="1" ht="24.15" customHeight="1">
      <c r="A167" s="38"/>
      <c r="B167" s="39"/>
      <c r="C167" s="220" t="s">
        <v>294</v>
      </c>
      <c r="D167" s="220" t="s">
        <v>255</v>
      </c>
      <c r="E167" s="221" t="s">
        <v>3919</v>
      </c>
      <c r="F167" s="222" t="s">
        <v>3920</v>
      </c>
      <c r="G167" s="223" t="s">
        <v>3853</v>
      </c>
      <c r="H167" s="224">
        <v>567.47500000000002</v>
      </c>
      <c r="I167" s="225"/>
      <c r="J167" s="226">
        <f>ROUND(I167*H167,2)</f>
        <v>0</v>
      </c>
      <c r="K167" s="227"/>
      <c r="L167" s="44"/>
      <c r="M167" s="228" t="s">
        <v>1</v>
      </c>
      <c r="N167" s="229" t="s">
        <v>41</v>
      </c>
      <c r="O167" s="91"/>
      <c r="P167" s="230">
        <f>O167*H167</f>
        <v>0</v>
      </c>
      <c r="Q167" s="230">
        <v>0</v>
      </c>
      <c r="R167" s="230">
        <f>Q167*H167</f>
        <v>0</v>
      </c>
      <c r="S167" s="230">
        <v>0</v>
      </c>
      <c r="T167" s="231">
        <f>S167*H167</f>
        <v>0</v>
      </c>
      <c r="U167" s="38"/>
      <c r="V167" s="38"/>
      <c r="W167" s="38"/>
      <c r="X167" s="38"/>
      <c r="Y167" s="38"/>
      <c r="Z167" s="38"/>
      <c r="AA167" s="38"/>
      <c r="AB167" s="38"/>
      <c r="AC167" s="38"/>
      <c r="AD167" s="38"/>
      <c r="AE167" s="38"/>
      <c r="AR167" s="232" t="s">
        <v>254</v>
      </c>
      <c r="AT167" s="232" t="s">
        <v>255</v>
      </c>
      <c r="AU167" s="232" t="s">
        <v>84</v>
      </c>
      <c r="AY167" s="17" t="s">
        <v>251</v>
      </c>
      <c r="BE167" s="233">
        <f>IF(N167="základní",J167,0)</f>
        <v>0</v>
      </c>
      <c r="BF167" s="233">
        <f>IF(N167="snížená",J167,0)</f>
        <v>0</v>
      </c>
      <c r="BG167" s="233">
        <f>IF(N167="zákl. přenesená",J167,0)</f>
        <v>0</v>
      </c>
      <c r="BH167" s="233">
        <f>IF(N167="sníž. přenesená",J167,0)</f>
        <v>0</v>
      </c>
      <c r="BI167" s="233">
        <f>IF(N167="nulová",J167,0)</f>
        <v>0</v>
      </c>
      <c r="BJ167" s="17" t="s">
        <v>84</v>
      </c>
      <c r="BK167" s="233">
        <f>ROUND(I167*H167,2)</f>
        <v>0</v>
      </c>
      <c r="BL167" s="17" t="s">
        <v>254</v>
      </c>
      <c r="BM167" s="232" t="s">
        <v>5076</v>
      </c>
    </row>
    <row r="168" s="2" customFormat="1">
      <c r="A168" s="38"/>
      <c r="B168" s="39"/>
      <c r="C168" s="40"/>
      <c r="D168" s="234" t="s">
        <v>260</v>
      </c>
      <c r="E168" s="40"/>
      <c r="F168" s="235" t="s">
        <v>3922</v>
      </c>
      <c r="G168" s="40"/>
      <c r="H168" s="40"/>
      <c r="I168" s="236"/>
      <c r="J168" s="40"/>
      <c r="K168" s="40"/>
      <c r="L168" s="44"/>
      <c r="M168" s="237"/>
      <c r="N168" s="238"/>
      <c r="O168" s="91"/>
      <c r="P168" s="91"/>
      <c r="Q168" s="91"/>
      <c r="R168" s="91"/>
      <c r="S168" s="91"/>
      <c r="T168" s="92"/>
      <c r="U168" s="38"/>
      <c r="V168" s="38"/>
      <c r="W168" s="38"/>
      <c r="X168" s="38"/>
      <c r="Y168" s="38"/>
      <c r="Z168" s="38"/>
      <c r="AA168" s="38"/>
      <c r="AB168" s="38"/>
      <c r="AC168" s="38"/>
      <c r="AD168" s="38"/>
      <c r="AE168" s="38"/>
      <c r="AT168" s="17" t="s">
        <v>260</v>
      </c>
      <c r="AU168" s="17" t="s">
        <v>84</v>
      </c>
    </row>
    <row r="169" s="2" customFormat="1">
      <c r="A169" s="38"/>
      <c r="B169" s="39"/>
      <c r="C169" s="40"/>
      <c r="D169" s="240" t="s">
        <v>274</v>
      </c>
      <c r="E169" s="40"/>
      <c r="F169" s="241" t="s">
        <v>5077</v>
      </c>
      <c r="G169" s="40"/>
      <c r="H169" s="40"/>
      <c r="I169" s="236"/>
      <c r="J169" s="40"/>
      <c r="K169" s="40"/>
      <c r="L169" s="44"/>
      <c r="M169" s="237"/>
      <c r="N169" s="238"/>
      <c r="O169" s="91"/>
      <c r="P169" s="91"/>
      <c r="Q169" s="91"/>
      <c r="R169" s="91"/>
      <c r="S169" s="91"/>
      <c r="T169" s="92"/>
      <c r="U169" s="38"/>
      <c r="V169" s="38"/>
      <c r="W169" s="38"/>
      <c r="X169" s="38"/>
      <c r="Y169" s="38"/>
      <c r="Z169" s="38"/>
      <c r="AA169" s="38"/>
      <c r="AB169" s="38"/>
      <c r="AC169" s="38"/>
      <c r="AD169" s="38"/>
      <c r="AE169" s="38"/>
      <c r="AT169" s="17" t="s">
        <v>274</v>
      </c>
      <c r="AU169" s="17" t="s">
        <v>84</v>
      </c>
    </row>
    <row r="170" s="13" customFormat="1">
      <c r="A170" s="13"/>
      <c r="B170" s="253"/>
      <c r="C170" s="254"/>
      <c r="D170" s="234" t="s">
        <v>276</v>
      </c>
      <c r="E170" s="255" t="s">
        <v>1</v>
      </c>
      <c r="F170" s="256" t="s">
        <v>4636</v>
      </c>
      <c r="G170" s="254"/>
      <c r="H170" s="255" t="s">
        <v>1</v>
      </c>
      <c r="I170" s="257"/>
      <c r="J170" s="254"/>
      <c r="K170" s="254"/>
      <c r="L170" s="258"/>
      <c r="M170" s="259"/>
      <c r="N170" s="260"/>
      <c r="O170" s="260"/>
      <c r="P170" s="260"/>
      <c r="Q170" s="260"/>
      <c r="R170" s="260"/>
      <c r="S170" s="260"/>
      <c r="T170" s="261"/>
      <c r="U170" s="13"/>
      <c r="V170" s="13"/>
      <c r="W170" s="13"/>
      <c r="X170" s="13"/>
      <c r="Y170" s="13"/>
      <c r="Z170" s="13"/>
      <c r="AA170" s="13"/>
      <c r="AB170" s="13"/>
      <c r="AC170" s="13"/>
      <c r="AD170" s="13"/>
      <c r="AE170" s="13"/>
      <c r="AT170" s="262" t="s">
        <v>276</v>
      </c>
      <c r="AU170" s="262" t="s">
        <v>84</v>
      </c>
      <c r="AV170" s="13" t="s">
        <v>84</v>
      </c>
      <c r="AW170" s="13" t="s">
        <v>32</v>
      </c>
      <c r="AX170" s="13" t="s">
        <v>76</v>
      </c>
      <c r="AY170" s="262" t="s">
        <v>251</v>
      </c>
    </row>
    <row r="171" s="12" customFormat="1">
      <c r="A171" s="12"/>
      <c r="B171" s="242"/>
      <c r="C171" s="243"/>
      <c r="D171" s="234" t="s">
        <v>276</v>
      </c>
      <c r="E171" s="244" t="s">
        <v>3857</v>
      </c>
      <c r="F171" s="245" t="s">
        <v>5078</v>
      </c>
      <c r="G171" s="243"/>
      <c r="H171" s="246">
        <v>567.47500000000002</v>
      </c>
      <c r="I171" s="247"/>
      <c r="J171" s="243"/>
      <c r="K171" s="243"/>
      <c r="L171" s="248"/>
      <c r="M171" s="249"/>
      <c r="N171" s="250"/>
      <c r="O171" s="250"/>
      <c r="P171" s="250"/>
      <c r="Q171" s="250"/>
      <c r="R171" s="250"/>
      <c r="S171" s="250"/>
      <c r="T171" s="251"/>
      <c r="U171" s="12"/>
      <c r="V171" s="12"/>
      <c r="W171" s="12"/>
      <c r="X171" s="12"/>
      <c r="Y171" s="12"/>
      <c r="Z171" s="12"/>
      <c r="AA171" s="12"/>
      <c r="AB171" s="12"/>
      <c r="AC171" s="12"/>
      <c r="AD171" s="12"/>
      <c r="AE171" s="12"/>
      <c r="AT171" s="252" t="s">
        <v>276</v>
      </c>
      <c r="AU171" s="252" t="s">
        <v>84</v>
      </c>
      <c r="AV171" s="12" t="s">
        <v>86</v>
      </c>
      <c r="AW171" s="12" t="s">
        <v>32</v>
      </c>
      <c r="AX171" s="12" t="s">
        <v>84</v>
      </c>
      <c r="AY171" s="252" t="s">
        <v>251</v>
      </c>
    </row>
    <row r="172" s="2" customFormat="1" ht="37.8" customHeight="1">
      <c r="A172" s="38"/>
      <c r="B172" s="39"/>
      <c r="C172" s="220" t="s">
        <v>299</v>
      </c>
      <c r="D172" s="220" t="s">
        <v>255</v>
      </c>
      <c r="E172" s="221" t="s">
        <v>3927</v>
      </c>
      <c r="F172" s="222" t="s">
        <v>3928</v>
      </c>
      <c r="G172" s="223" t="s">
        <v>3853</v>
      </c>
      <c r="H172" s="224">
        <v>494.57499999999999</v>
      </c>
      <c r="I172" s="225"/>
      <c r="J172" s="226">
        <f>ROUND(I172*H172,2)</f>
        <v>0</v>
      </c>
      <c r="K172" s="227"/>
      <c r="L172" s="44"/>
      <c r="M172" s="228" t="s">
        <v>1</v>
      </c>
      <c r="N172" s="229" t="s">
        <v>41</v>
      </c>
      <c r="O172" s="91"/>
      <c r="P172" s="230">
        <f>O172*H172</f>
        <v>0</v>
      </c>
      <c r="Q172" s="230">
        <v>0</v>
      </c>
      <c r="R172" s="230">
        <f>Q172*H172</f>
        <v>0</v>
      </c>
      <c r="S172" s="230">
        <v>0</v>
      </c>
      <c r="T172" s="231">
        <f>S172*H172</f>
        <v>0</v>
      </c>
      <c r="U172" s="38"/>
      <c r="V172" s="38"/>
      <c r="W172" s="38"/>
      <c r="X172" s="38"/>
      <c r="Y172" s="38"/>
      <c r="Z172" s="38"/>
      <c r="AA172" s="38"/>
      <c r="AB172" s="38"/>
      <c r="AC172" s="38"/>
      <c r="AD172" s="38"/>
      <c r="AE172" s="38"/>
      <c r="AR172" s="232" t="s">
        <v>254</v>
      </c>
      <c r="AT172" s="232" t="s">
        <v>255</v>
      </c>
      <c r="AU172" s="232" t="s">
        <v>84</v>
      </c>
      <c r="AY172" s="17" t="s">
        <v>251</v>
      </c>
      <c r="BE172" s="233">
        <f>IF(N172="základní",J172,0)</f>
        <v>0</v>
      </c>
      <c r="BF172" s="233">
        <f>IF(N172="snížená",J172,0)</f>
        <v>0</v>
      </c>
      <c r="BG172" s="233">
        <f>IF(N172="zákl. přenesená",J172,0)</f>
        <v>0</v>
      </c>
      <c r="BH172" s="233">
        <f>IF(N172="sníž. přenesená",J172,0)</f>
        <v>0</v>
      </c>
      <c r="BI172" s="233">
        <f>IF(N172="nulová",J172,0)</f>
        <v>0</v>
      </c>
      <c r="BJ172" s="17" t="s">
        <v>84</v>
      </c>
      <c r="BK172" s="233">
        <f>ROUND(I172*H172,2)</f>
        <v>0</v>
      </c>
      <c r="BL172" s="17" t="s">
        <v>254</v>
      </c>
      <c r="BM172" s="232" t="s">
        <v>5079</v>
      </c>
    </row>
    <row r="173" s="2" customFormat="1">
      <c r="A173" s="38"/>
      <c r="B173" s="39"/>
      <c r="C173" s="40"/>
      <c r="D173" s="234" t="s">
        <v>260</v>
      </c>
      <c r="E173" s="40"/>
      <c r="F173" s="235" t="s">
        <v>3930</v>
      </c>
      <c r="G173" s="40"/>
      <c r="H173" s="40"/>
      <c r="I173" s="236"/>
      <c r="J173" s="40"/>
      <c r="K173" s="40"/>
      <c r="L173" s="44"/>
      <c r="M173" s="237"/>
      <c r="N173" s="238"/>
      <c r="O173" s="91"/>
      <c r="P173" s="91"/>
      <c r="Q173" s="91"/>
      <c r="R173" s="91"/>
      <c r="S173" s="91"/>
      <c r="T173" s="92"/>
      <c r="U173" s="38"/>
      <c r="V173" s="38"/>
      <c r="W173" s="38"/>
      <c r="X173" s="38"/>
      <c r="Y173" s="38"/>
      <c r="Z173" s="38"/>
      <c r="AA173" s="38"/>
      <c r="AB173" s="38"/>
      <c r="AC173" s="38"/>
      <c r="AD173" s="38"/>
      <c r="AE173" s="38"/>
      <c r="AT173" s="17" t="s">
        <v>260</v>
      </c>
      <c r="AU173" s="17" t="s">
        <v>84</v>
      </c>
    </row>
    <row r="174" s="2" customFormat="1">
      <c r="A174" s="38"/>
      <c r="B174" s="39"/>
      <c r="C174" s="40"/>
      <c r="D174" s="240" t="s">
        <v>274</v>
      </c>
      <c r="E174" s="40"/>
      <c r="F174" s="241" t="s">
        <v>3931</v>
      </c>
      <c r="G174" s="40"/>
      <c r="H174" s="40"/>
      <c r="I174" s="236"/>
      <c r="J174" s="40"/>
      <c r="K174" s="40"/>
      <c r="L174" s="44"/>
      <c r="M174" s="237"/>
      <c r="N174" s="238"/>
      <c r="O174" s="91"/>
      <c r="P174" s="91"/>
      <c r="Q174" s="91"/>
      <c r="R174" s="91"/>
      <c r="S174" s="91"/>
      <c r="T174" s="92"/>
      <c r="U174" s="38"/>
      <c r="V174" s="38"/>
      <c r="W174" s="38"/>
      <c r="X174" s="38"/>
      <c r="Y174" s="38"/>
      <c r="Z174" s="38"/>
      <c r="AA174" s="38"/>
      <c r="AB174" s="38"/>
      <c r="AC174" s="38"/>
      <c r="AD174" s="38"/>
      <c r="AE174" s="38"/>
      <c r="AT174" s="17" t="s">
        <v>274</v>
      </c>
      <c r="AU174" s="17" t="s">
        <v>84</v>
      </c>
    </row>
    <row r="175" s="13" customFormat="1">
      <c r="A175" s="13"/>
      <c r="B175" s="253"/>
      <c r="C175" s="254"/>
      <c r="D175" s="234" t="s">
        <v>276</v>
      </c>
      <c r="E175" s="255" t="s">
        <v>1</v>
      </c>
      <c r="F175" s="256" t="s">
        <v>3932</v>
      </c>
      <c r="G175" s="254"/>
      <c r="H175" s="255" t="s">
        <v>1</v>
      </c>
      <c r="I175" s="257"/>
      <c r="J175" s="254"/>
      <c r="K175" s="254"/>
      <c r="L175" s="258"/>
      <c r="M175" s="259"/>
      <c r="N175" s="260"/>
      <c r="O175" s="260"/>
      <c r="P175" s="260"/>
      <c r="Q175" s="260"/>
      <c r="R175" s="260"/>
      <c r="S175" s="260"/>
      <c r="T175" s="261"/>
      <c r="U175" s="13"/>
      <c r="V175" s="13"/>
      <c r="W175" s="13"/>
      <c r="X175" s="13"/>
      <c r="Y175" s="13"/>
      <c r="Z175" s="13"/>
      <c r="AA175" s="13"/>
      <c r="AB175" s="13"/>
      <c r="AC175" s="13"/>
      <c r="AD175" s="13"/>
      <c r="AE175" s="13"/>
      <c r="AT175" s="262" t="s">
        <v>276</v>
      </c>
      <c r="AU175" s="262" t="s">
        <v>84</v>
      </c>
      <c r="AV175" s="13" t="s">
        <v>84</v>
      </c>
      <c r="AW175" s="13" t="s">
        <v>32</v>
      </c>
      <c r="AX175" s="13" t="s">
        <v>76</v>
      </c>
      <c r="AY175" s="262" t="s">
        <v>251</v>
      </c>
    </row>
    <row r="176" s="12" customFormat="1">
      <c r="A176" s="12"/>
      <c r="B176" s="242"/>
      <c r="C176" s="243"/>
      <c r="D176" s="234" t="s">
        <v>276</v>
      </c>
      <c r="E176" s="244" t="s">
        <v>3865</v>
      </c>
      <c r="F176" s="245" t="s">
        <v>5080</v>
      </c>
      <c r="G176" s="243"/>
      <c r="H176" s="246">
        <v>494.57499999999999</v>
      </c>
      <c r="I176" s="247"/>
      <c r="J176" s="243"/>
      <c r="K176" s="243"/>
      <c r="L176" s="248"/>
      <c r="M176" s="249"/>
      <c r="N176" s="250"/>
      <c r="O176" s="250"/>
      <c r="P176" s="250"/>
      <c r="Q176" s="250"/>
      <c r="R176" s="250"/>
      <c r="S176" s="250"/>
      <c r="T176" s="251"/>
      <c r="U176" s="12"/>
      <c r="V176" s="12"/>
      <c r="W176" s="12"/>
      <c r="X176" s="12"/>
      <c r="Y176" s="12"/>
      <c r="Z176" s="12"/>
      <c r="AA176" s="12"/>
      <c r="AB176" s="12"/>
      <c r="AC176" s="12"/>
      <c r="AD176" s="12"/>
      <c r="AE176" s="12"/>
      <c r="AT176" s="252" t="s">
        <v>276</v>
      </c>
      <c r="AU176" s="252" t="s">
        <v>84</v>
      </c>
      <c r="AV176" s="12" t="s">
        <v>86</v>
      </c>
      <c r="AW176" s="12" t="s">
        <v>32</v>
      </c>
      <c r="AX176" s="12" t="s">
        <v>84</v>
      </c>
      <c r="AY176" s="252" t="s">
        <v>251</v>
      </c>
    </row>
    <row r="177" s="2" customFormat="1" ht="37.8" customHeight="1">
      <c r="A177" s="38"/>
      <c r="B177" s="39"/>
      <c r="C177" s="220" t="s">
        <v>306</v>
      </c>
      <c r="D177" s="220" t="s">
        <v>255</v>
      </c>
      <c r="E177" s="221" t="s">
        <v>1272</v>
      </c>
      <c r="F177" s="222" t="s">
        <v>1273</v>
      </c>
      <c r="G177" s="223" t="s">
        <v>3853</v>
      </c>
      <c r="H177" s="224">
        <v>494.57499999999999</v>
      </c>
      <c r="I177" s="225"/>
      <c r="J177" s="226">
        <f>ROUND(I177*H177,2)</f>
        <v>0</v>
      </c>
      <c r="K177" s="227"/>
      <c r="L177" s="44"/>
      <c r="M177" s="228" t="s">
        <v>1</v>
      </c>
      <c r="N177" s="229" t="s">
        <v>41</v>
      </c>
      <c r="O177" s="91"/>
      <c r="P177" s="230">
        <f>O177*H177</f>
        <v>0</v>
      </c>
      <c r="Q177" s="230">
        <v>0</v>
      </c>
      <c r="R177" s="230">
        <f>Q177*H177</f>
        <v>0</v>
      </c>
      <c r="S177" s="230">
        <v>0</v>
      </c>
      <c r="T177" s="231">
        <f>S177*H177</f>
        <v>0</v>
      </c>
      <c r="U177" s="38"/>
      <c r="V177" s="38"/>
      <c r="W177" s="38"/>
      <c r="X177" s="38"/>
      <c r="Y177" s="38"/>
      <c r="Z177" s="38"/>
      <c r="AA177" s="38"/>
      <c r="AB177" s="38"/>
      <c r="AC177" s="38"/>
      <c r="AD177" s="38"/>
      <c r="AE177" s="38"/>
      <c r="AR177" s="232" t="s">
        <v>254</v>
      </c>
      <c r="AT177" s="232" t="s">
        <v>255</v>
      </c>
      <c r="AU177" s="232" t="s">
        <v>84</v>
      </c>
      <c r="AY177" s="17" t="s">
        <v>251</v>
      </c>
      <c r="BE177" s="233">
        <f>IF(N177="základní",J177,0)</f>
        <v>0</v>
      </c>
      <c r="BF177" s="233">
        <f>IF(N177="snížená",J177,0)</f>
        <v>0</v>
      </c>
      <c r="BG177" s="233">
        <f>IF(N177="zákl. přenesená",J177,0)</f>
        <v>0</v>
      </c>
      <c r="BH177" s="233">
        <f>IF(N177="sníž. přenesená",J177,0)</f>
        <v>0</v>
      </c>
      <c r="BI177" s="233">
        <f>IF(N177="nulová",J177,0)</f>
        <v>0</v>
      </c>
      <c r="BJ177" s="17" t="s">
        <v>84</v>
      </c>
      <c r="BK177" s="233">
        <f>ROUND(I177*H177,2)</f>
        <v>0</v>
      </c>
      <c r="BL177" s="17" t="s">
        <v>254</v>
      </c>
      <c r="BM177" s="232" t="s">
        <v>5081</v>
      </c>
    </row>
    <row r="178" s="2" customFormat="1">
      <c r="A178" s="38"/>
      <c r="B178" s="39"/>
      <c r="C178" s="40"/>
      <c r="D178" s="234" t="s">
        <v>260</v>
      </c>
      <c r="E178" s="40"/>
      <c r="F178" s="235" t="s">
        <v>1275</v>
      </c>
      <c r="G178" s="40"/>
      <c r="H178" s="40"/>
      <c r="I178" s="236"/>
      <c r="J178" s="40"/>
      <c r="K178" s="40"/>
      <c r="L178" s="44"/>
      <c r="M178" s="237"/>
      <c r="N178" s="238"/>
      <c r="O178" s="91"/>
      <c r="P178" s="91"/>
      <c r="Q178" s="91"/>
      <c r="R178" s="91"/>
      <c r="S178" s="91"/>
      <c r="T178" s="92"/>
      <c r="U178" s="38"/>
      <c r="V178" s="38"/>
      <c r="W178" s="38"/>
      <c r="X178" s="38"/>
      <c r="Y178" s="38"/>
      <c r="Z178" s="38"/>
      <c r="AA178" s="38"/>
      <c r="AB178" s="38"/>
      <c r="AC178" s="38"/>
      <c r="AD178" s="38"/>
      <c r="AE178" s="38"/>
      <c r="AT178" s="17" t="s">
        <v>260</v>
      </c>
      <c r="AU178" s="17" t="s">
        <v>84</v>
      </c>
    </row>
    <row r="179" s="2" customFormat="1">
      <c r="A179" s="38"/>
      <c r="B179" s="39"/>
      <c r="C179" s="40"/>
      <c r="D179" s="240" t="s">
        <v>274</v>
      </c>
      <c r="E179" s="40"/>
      <c r="F179" s="241" t="s">
        <v>3936</v>
      </c>
      <c r="G179" s="40"/>
      <c r="H179" s="40"/>
      <c r="I179" s="236"/>
      <c r="J179" s="40"/>
      <c r="K179" s="40"/>
      <c r="L179" s="44"/>
      <c r="M179" s="237"/>
      <c r="N179" s="238"/>
      <c r="O179" s="91"/>
      <c r="P179" s="91"/>
      <c r="Q179" s="91"/>
      <c r="R179" s="91"/>
      <c r="S179" s="91"/>
      <c r="T179" s="92"/>
      <c r="U179" s="38"/>
      <c r="V179" s="38"/>
      <c r="W179" s="38"/>
      <c r="X179" s="38"/>
      <c r="Y179" s="38"/>
      <c r="Z179" s="38"/>
      <c r="AA179" s="38"/>
      <c r="AB179" s="38"/>
      <c r="AC179" s="38"/>
      <c r="AD179" s="38"/>
      <c r="AE179" s="38"/>
      <c r="AT179" s="17" t="s">
        <v>274</v>
      </c>
      <c r="AU179" s="17" t="s">
        <v>84</v>
      </c>
    </row>
    <row r="180" s="13" customFormat="1">
      <c r="A180" s="13"/>
      <c r="B180" s="253"/>
      <c r="C180" s="254"/>
      <c r="D180" s="234" t="s">
        <v>276</v>
      </c>
      <c r="E180" s="255" t="s">
        <v>1</v>
      </c>
      <c r="F180" s="256" t="s">
        <v>3937</v>
      </c>
      <c r="G180" s="254"/>
      <c r="H180" s="255" t="s">
        <v>1</v>
      </c>
      <c r="I180" s="257"/>
      <c r="J180" s="254"/>
      <c r="K180" s="254"/>
      <c r="L180" s="258"/>
      <c r="M180" s="259"/>
      <c r="N180" s="260"/>
      <c r="O180" s="260"/>
      <c r="P180" s="260"/>
      <c r="Q180" s="260"/>
      <c r="R180" s="260"/>
      <c r="S180" s="260"/>
      <c r="T180" s="261"/>
      <c r="U180" s="13"/>
      <c r="V180" s="13"/>
      <c r="W180" s="13"/>
      <c r="X180" s="13"/>
      <c r="Y180" s="13"/>
      <c r="Z180" s="13"/>
      <c r="AA180" s="13"/>
      <c r="AB180" s="13"/>
      <c r="AC180" s="13"/>
      <c r="AD180" s="13"/>
      <c r="AE180" s="13"/>
      <c r="AT180" s="262" t="s">
        <v>276</v>
      </c>
      <c r="AU180" s="262" t="s">
        <v>84</v>
      </c>
      <c r="AV180" s="13" t="s">
        <v>84</v>
      </c>
      <c r="AW180" s="13" t="s">
        <v>32</v>
      </c>
      <c r="AX180" s="13" t="s">
        <v>76</v>
      </c>
      <c r="AY180" s="262" t="s">
        <v>251</v>
      </c>
    </row>
    <row r="181" s="12" customFormat="1">
      <c r="A181" s="12"/>
      <c r="B181" s="242"/>
      <c r="C181" s="243"/>
      <c r="D181" s="234" t="s">
        <v>276</v>
      </c>
      <c r="E181" s="244" t="s">
        <v>3879</v>
      </c>
      <c r="F181" s="245" t="s">
        <v>5082</v>
      </c>
      <c r="G181" s="243"/>
      <c r="H181" s="246">
        <v>494.57499999999999</v>
      </c>
      <c r="I181" s="247"/>
      <c r="J181" s="243"/>
      <c r="K181" s="243"/>
      <c r="L181" s="248"/>
      <c r="M181" s="249"/>
      <c r="N181" s="250"/>
      <c r="O181" s="250"/>
      <c r="P181" s="250"/>
      <c r="Q181" s="250"/>
      <c r="R181" s="250"/>
      <c r="S181" s="250"/>
      <c r="T181" s="251"/>
      <c r="U181" s="12"/>
      <c r="V181" s="12"/>
      <c r="W181" s="12"/>
      <c r="X181" s="12"/>
      <c r="Y181" s="12"/>
      <c r="Z181" s="12"/>
      <c r="AA181" s="12"/>
      <c r="AB181" s="12"/>
      <c r="AC181" s="12"/>
      <c r="AD181" s="12"/>
      <c r="AE181" s="12"/>
      <c r="AT181" s="252" t="s">
        <v>276</v>
      </c>
      <c r="AU181" s="252" t="s">
        <v>84</v>
      </c>
      <c r="AV181" s="12" t="s">
        <v>86</v>
      </c>
      <c r="AW181" s="12" t="s">
        <v>32</v>
      </c>
      <c r="AX181" s="12" t="s">
        <v>84</v>
      </c>
      <c r="AY181" s="252" t="s">
        <v>251</v>
      </c>
    </row>
    <row r="182" s="2" customFormat="1" ht="37.8" customHeight="1">
      <c r="A182" s="38"/>
      <c r="B182" s="39"/>
      <c r="C182" s="220" t="s">
        <v>311</v>
      </c>
      <c r="D182" s="220" t="s">
        <v>255</v>
      </c>
      <c r="E182" s="221" t="s">
        <v>1281</v>
      </c>
      <c r="F182" s="222" t="s">
        <v>1282</v>
      </c>
      <c r="G182" s="223" t="s">
        <v>3853</v>
      </c>
      <c r="H182" s="224">
        <v>4945.75</v>
      </c>
      <c r="I182" s="225"/>
      <c r="J182" s="226">
        <f>ROUND(I182*H182,2)</f>
        <v>0</v>
      </c>
      <c r="K182" s="227"/>
      <c r="L182" s="44"/>
      <c r="M182" s="228" t="s">
        <v>1</v>
      </c>
      <c r="N182" s="229" t="s">
        <v>41</v>
      </c>
      <c r="O182" s="91"/>
      <c r="P182" s="230">
        <f>O182*H182</f>
        <v>0</v>
      </c>
      <c r="Q182" s="230">
        <v>0</v>
      </c>
      <c r="R182" s="230">
        <f>Q182*H182</f>
        <v>0</v>
      </c>
      <c r="S182" s="230">
        <v>0</v>
      </c>
      <c r="T182" s="231">
        <f>S182*H182</f>
        <v>0</v>
      </c>
      <c r="U182" s="38"/>
      <c r="V182" s="38"/>
      <c r="W182" s="38"/>
      <c r="X182" s="38"/>
      <c r="Y182" s="38"/>
      <c r="Z182" s="38"/>
      <c r="AA182" s="38"/>
      <c r="AB182" s="38"/>
      <c r="AC182" s="38"/>
      <c r="AD182" s="38"/>
      <c r="AE182" s="38"/>
      <c r="AR182" s="232" t="s">
        <v>254</v>
      </c>
      <c r="AT182" s="232" t="s">
        <v>255</v>
      </c>
      <c r="AU182" s="232" t="s">
        <v>84</v>
      </c>
      <c r="AY182" s="17" t="s">
        <v>251</v>
      </c>
      <c r="BE182" s="233">
        <f>IF(N182="základní",J182,0)</f>
        <v>0</v>
      </c>
      <c r="BF182" s="233">
        <f>IF(N182="snížená",J182,0)</f>
        <v>0</v>
      </c>
      <c r="BG182" s="233">
        <f>IF(N182="zákl. přenesená",J182,0)</f>
        <v>0</v>
      </c>
      <c r="BH182" s="233">
        <f>IF(N182="sníž. přenesená",J182,0)</f>
        <v>0</v>
      </c>
      <c r="BI182" s="233">
        <f>IF(N182="nulová",J182,0)</f>
        <v>0</v>
      </c>
      <c r="BJ182" s="17" t="s">
        <v>84</v>
      </c>
      <c r="BK182" s="233">
        <f>ROUND(I182*H182,2)</f>
        <v>0</v>
      </c>
      <c r="BL182" s="17" t="s">
        <v>254</v>
      </c>
      <c r="BM182" s="232" t="s">
        <v>5083</v>
      </c>
    </row>
    <row r="183" s="2" customFormat="1">
      <c r="A183" s="38"/>
      <c r="B183" s="39"/>
      <c r="C183" s="40"/>
      <c r="D183" s="234" t="s">
        <v>260</v>
      </c>
      <c r="E183" s="40"/>
      <c r="F183" s="235" t="s">
        <v>1284</v>
      </c>
      <c r="G183" s="40"/>
      <c r="H183" s="40"/>
      <c r="I183" s="236"/>
      <c r="J183" s="40"/>
      <c r="K183" s="40"/>
      <c r="L183" s="44"/>
      <c r="M183" s="237"/>
      <c r="N183" s="238"/>
      <c r="O183" s="91"/>
      <c r="P183" s="91"/>
      <c r="Q183" s="91"/>
      <c r="R183" s="91"/>
      <c r="S183" s="91"/>
      <c r="T183" s="92"/>
      <c r="U183" s="38"/>
      <c r="V183" s="38"/>
      <c r="W183" s="38"/>
      <c r="X183" s="38"/>
      <c r="Y183" s="38"/>
      <c r="Z183" s="38"/>
      <c r="AA183" s="38"/>
      <c r="AB183" s="38"/>
      <c r="AC183" s="38"/>
      <c r="AD183" s="38"/>
      <c r="AE183" s="38"/>
      <c r="AT183" s="17" t="s">
        <v>260</v>
      </c>
      <c r="AU183" s="17" t="s">
        <v>84</v>
      </c>
    </row>
    <row r="184" s="2" customFormat="1">
      <c r="A184" s="38"/>
      <c r="B184" s="39"/>
      <c r="C184" s="40"/>
      <c r="D184" s="240" t="s">
        <v>274</v>
      </c>
      <c r="E184" s="40"/>
      <c r="F184" s="241" t="s">
        <v>3941</v>
      </c>
      <c r="G184" s="40"/>
      <c r="H184" s="40"/>
      <c r="I184" s="236"/>
      <c r="J184" s="40"/>
      <c r="K184" s="40"/>
      <c r="L184" s="44"/>
      <c r="M184" s="237"/>
      <c r="N184" s="238"/>
      <c r="O184" s="91"/>
      <c r="P184" s="91"/>
      <c r="Q184" s="91"/>
      <c r="R184" s="91"/>
      <c r="S184" s="91"/>
      <c r="T184" s="92"/>
      <c r="U184" s="38"/>
      <c r="V184" s="38"/>
      <c r="W184" s="38"/>
      <c r="X184" s="38"/>
      <c r="Y184" s="38"/>
      <c r="Z184" s="38"/>
      <c r="AA184" s="38"/>
      <c r="AB184" s="38"/>
      <c r="AC184" s="38"/>
      <c r="AD184" s="38"/>
      <c r="AE184" s="38"/>
      <c r="AT184" s="17" t="s">
        <v>274</v>
      </c>
      <c r="AU184" s="17" t="s">
        <v>84</v>
      </c>
    </row>
    <row r="185" s="13" customFormat="1">
      <c r="A185" s="13"/>
      <c r="B185" s="253"/>
      <c r="C185" s="254"/>
      <c r="D185" s="234" t="s">
        <v>276</v>
      </c>
      <c r="E185" s="255" t="s">
        <v>1</v>
      </c>
      <c r="F185" s="256" t="s">
        <v>3942</v>
      </c>
      <c r="G185" s="254"/>
      <c r="H185" s="255" t="s">
        <v>1</v>
      </c>
      <c r="I185" s="257"/>
      <c r="J185" s="254"/>
      <c r="K185" s="254"/>
      <c r="L185" s="258"/>
      <c r="M185" s="259"/>
      <c r="N185" s="260"/>
      <c r="O185" s="260"/>
      <c r="P185" s="260"/>
      <c r="Q185" s="260"/>
      <c r="R185" s="260"/>
      <c r="S185" s="260"/>
      <c r="T185" s="261"/>
      <c r="U185" s="13"/>
      <c r="V185" s="13"/>
      <c r="W185" s="13"/>
      <c r="X185" s="13"/>
      <c r="Y185" s="13"/>
      <c r="Z185" s="13"/>
      <c r="AA185" s="13"/>
      <c r="AB185" s="13"/>
      <c r="AC185" s="13"/>
      <c r="AD185" s="13"/>
      <c r="AE185" s="13"/>
      <c r="AT185" s="262" t="s">
        <v>276</v>
      </c>
      <c r="AU185" s="262" t="s">
        <v>84</v>
      </c>
      <c r="AV185" s="13" t="s">
        <v>84</v>
      </c>
      <c r="AW185" s="13" t="s">
        <v>32</v>
      </c>
      <c r="AX185" s="13" t="s">
        <v>76</v>
      </c>
      <c r="AY185" s="262" t="s">
        <v>251</v>
      </c>
    </row>
    <row r="186" s="12" customFormat="1">
      <c r="A186" s="12"/>
      <c r="B186" s="242"/>
      <c r="C186" s="243"/>
      <c r="D186" s="234" t="s">
        <v>276</v>
      </c>
      <c r="E186" s="244" t="s">
        <v>3905</v>
      </c>
      <c r="F186" s="245" t="s">
        <v>5084</v>
      </c>
      <c r="G186" s="243"/>
      <c r="H186" s="246">
        <v>4945.75</v>
      </c>
      <c r="I186" s="247"/>
      <c r="J186" s="243"/>
      <c r="K186" s="243"/>
      <c r="L186" s="248"/>
      <c r="M186" s="249"/>
      <c r="N186" s="250"/>
      <c r="O186" s="250"/>
      <c r="P186" s="250"/>
      <c r="Q186" s="250"/>
      <c r="R186" s="250"/>
      <c r="S186" s="250"/>
      <c r="T186" s="251"/>
      <c r="U186" s="12"/>
      <c r="V186" s="12"/>
      <c r="W186" s="12"/>
      <c r="X186" s="12"/>
      <c r="Y186" s="12"/>
      <c r="Z186" s="12"/>
      <c r="AA186" s="12"/>
      <c r="AB186" s="12"/>
      <c r="AC186" s="12"/>
      <c r="AD186" s="12"/>
      <c r="AE186" s="12"/>
      <c r="AT186" s="252" t="s">
        <v>276</v>
      </c>
      <c r="AU186" s="252" t="s">
        <v>84</v>
      </c>
      <c r="AV186" s="12" t="s">
        <v>86</v>
      </c>
      <c r="AW186" s="12" t="s">
        <v>32</v>
      </c>
      <c r="AX186" s="12" t="s">
        <v>84</v>
      </c>
      <c r="AY186" s="252" t="s">
        <v>251</v>
      </c>
    </row>
    <row r="187" s="2" customFormat="1" ht="24.15" customHeight="1">
      <c r="A187" s="38"/>
      <c r="B187" s="39"/>
      <c r="C187" s="220" t="s">
        <v>319</v>
      </c>
      <c r="D187" s="220" t="s">
        <v>255</v>
      </c>
      <c r="E187" s="221" t="s">
        <v>1308</v>
      </c>
      <c r="F187" s="222" t="s">
        <v>1309</v>
      </c>
      <c r="G187" s="223" t="s">
        <v>3853</v>
      </c>
      <c r="H187" s="224">
        <v>494.57499999999999</v>
      </c>
      <c r="I187" s="225"/>
      <c r="J187" s="226">
        <f>ROUND(I187*H187,2)</f>
        <v>0</v>
      </c>
      <c r="K187" s="227"/>
      <c r="L187" s="44"/>
      <c r="M187" s="228" t="s">
        <v>1</v>
      </c>
      <c r="N187" s="229" t="s">
        <v>41</v>
      </c>
      <c r="O187" s="91"/>
      <c r="P187" s="230">
        <f>O187*H187</f>
        <v>0</v>
      </c>
      <c r="Q187" s="230">
        <v>0</v>
      </c>
      <c r="R187" s="230">
        <f>Q187*H187</f>
        <v>0</v>
      </c>
      <c r="S187" s="230">
        <v>0</v>
      </c>
      <c r="T187" s="231">
        <f>S187*H187</f>
        <v>0</v>
      </c>
      <c r="U187" s="38"/>
      <c r="V187" s="38"/>
      <c r="W187" s="38"/>
      <c r="X187" s="38"/>
      <c r="Y187" s="38"/>
      <c r="Z187" s="38"/>
      <c r="AA187" s="38"/>
      <c r="AB187" s="38"/>
      <c r="AC187" s="38"/>
      <c r="AD187" s="38"/>
      <c r="AE187" s="38"/>
      <c r="AR187" s="232" t="s">
        <v>254</v>
      </c>
      <c r="AT187" s="232" t="s">
        <v>255</v>
      </c>
      <c r="AU187" s="232" t="s">
        <v>84</v>
      </c>
      <c r="AY187" s="17" t="s">
        <v>251</v>
      </c>
      <c r="BE187" s="233">
        <f>IF(N187="základní",J187,0)</f>
        <v>0</v>
      </c>
      <c r="BF187" s="233">
        <f>IF(N187="snížená",J187,0)</f>
        <v>0</v>
      </c>
      <c r="BG187" s="233">
        <f>IF(N187="zákl. přenesená",J187,0)</f>
        <v>0</v>
      </c>
      <c r="BH187" s="233">
        <f>IF(N187="sníž. přenesená",J187,0)</f>
        <v>0</v>
      </c>
      <c r="BI187" s="233">
        <f>IF(N187="nulová",J187,0)</f>
        <v>0</v>
      </c>
      <c r="BJ187" s="17" t="s">
        <v>84</v>
      </c>
      <c r="BK187" s="233">
        <f>ROUND(I187*H187,2)</f>
        <v>0</v>
      </c>
      <c r="BL187" s="17" t="s">
        <v>254</v>
      </c>
      <c r="BM187" s="232" t="s">
        <v>5085</v>
      </c>
    </row>
    <row r="188" s="2" customFormat="1">
      <c r="A188" s="38"/>
      <c r="B188" s="39"/>
      <c r="C188" s="40"/>
      <c r="D188" s="234" t="s">
        <v>260</v>
      </c>
      <c r="E188" s="40"/>
      <c r="F188" s="235" t="s">
        <v>1311</v>
      </c>
      <c r="G188" s="40"/>
      <c r="H188" s="40"/>
      <c r="I188" s="236"/>
      <c r="J188" s="40"/>
      <c r="K188" s="40"/>
      <c r="L188" s="44"/>
      <c r="M188" s="237"/>
      <c r="N188" s="238"/>
      <c r="O188" s="91"/>
      <c r="P188" s="91"/>
      <c r="Q188" s="91"/>
      <c r="R188" s="91"/>
      <c r="S188" s="91"/>
      <c r="T188" s="92"/>
      <c r="U188" s="38"/>
      <c r="V188" s="38"/>
      <c r="W188" s="38"/>
      <c r="X188" s="38"/>
      <c r="Y188" s="38"/>
      <c r="Z188" s="38"/>
      <c r="AA188" s="38"/>
      <c r="AB188" s="38"/>
      <c r="AC188" s="38"/>
      <c r="AD188" s="38"/>
      <c r="AE188" s="38"/>
      <c r="AT188" s="17" t="s">
        <v>260</v>
      </c>
      <c r="AU188" s="17" t="s">
        <v>84</v>
      </c>
    </row>
    <row r="189" s="2" customFormat="1">
      <c r="A189" s="38"/>
      <c r="B189" s="39"/>
      <c r="C189" s="40"/>
      <c r="D189" s="240" t="s">
        <v>274</v>
      </c>
      <c r="E189" s="40"/>
      <c r="F189" s="241" t="s">
        <v>5086</v>
      </c>
      <c r="G189" s="40"/>
      <c r="H189" s="40"/>
      <c r="I189" s="236"/>
      <c r="J189" s="40"/>
      <c r="K189" s="40"/>
      <c r="L189" s="44"/>
      <c r="M189" s="237"/>
      <c r="N189" s="238"/>
      <c r="O189" s="91"/>
      <c r="P189" s="91"/>
      <c r="Q189" s="91"/>
      <c r="R189" s="91"/>
      <c r="S189" s="91"/>
      <c r="T189" s="92"/>
      <c r="U189" s="38"/>
      <c r="V189" s="38"/>
      <c r="W189" s="38"/>
      <c r="X189" s="38"/>
      <c r="Y189" s="38"/>
      <c r="Z189" s="38"/>
      <c r="AA189" s="38"/>
      <c r="AB189" s="38"/>
      <c r="AC189" s="38"/>
      <c r="AD189" s="38"/>
      <c r="AE189" s="38"/>
      <c r="AT189" s="17" t="s">
        <v>274</v>
      </c>
      <c r="AU189" s="17" t="s">
        <v>84</v>
      </c>
    </row>
    <row r="190" s="2" customFormat="1">
      <c r="A190" s="38"/>
      <c r="B190" s="39"/>
      <c r="C190" s="40"/>
      <c r="D190" s="234" t="s">
        <v>262</v>
      </c>
      <c r="E190" s="40"/>
      <c r="F190" s="239" t="s">
        <v>3947</v>
      </c>
      <c r="G190" s="40"/>
      <c r="H190" s="40"/>
      <c r="I190" s="236"/>
      <c r="J190" s="40"/>
      <c r="K190" s="40"/>
      <c r="L190" s="44"/>
      <c r="M190" s="237"/>
      <c r="N190" s="238"/>
      <c r="O190" s="91"/>
      <c r="P190" s="91"/>
      <c r="Q190" s="91"/>
      <c r="R190" s="91"/>
      <c r="S190" s="91"/>
      <c r="T190" s="92"/>
      <c r="U190" s="38"/>
      <c r="V190" s="38"/>
      <c r="W190" s="38"/>
      <c r="X190" s="38"/>
      <c r="Y190" s="38"/>
      <c r="Z190" s="38"/>
      <c r="AA190" s="38"/>
      <c r="AB190" s="38"/>
      <c r="AC190" s="38"/>
      <c r="AD190" s="38"/>
      <c r="AE190" s="38"/>
      <c r="AT190" s="17" t="s">
        <v>262</v>
      </c>
      <c r="AU190" s="17" t="s">
        <v>84</v>
      </c>
    </row>
    <row r="191" s="12" customFormat="1">
      <c r="A191" s="12"/>
      <c r="B191" s="242"/>
      <c r="C191" s="243"/>
      <c r="D191" s="234" t="s">
        <v>276</v>
      </c>
      <c r="E191" s="244" t="s">
        <v>3917</v>
      </c>
      <c r="F191" s="245" t="s">
        <v>5082</v>
      </c>
      <c r="G191" s="243"/>
      <c r="H191" s="246">
        <v>494.57499999999999</v>
      </c>
      <c r="I191" s="247"/>
      <c r="J191" s="243"/>
      <c r="K191" s="243"/>
      <c r="L191" s="248"/>
      <c r="M191" s="249"/>
      <c r="N191" s="250"/>
      <c r="O191" s="250"/>
      <c r="P191" s="250"/>
      <c r="Q191" s="250"/>
      <c r="R191" s="250"/>
      <c r="S191" s="250"/>
      <c r="T191" s="251"/>
      <c r="U191" s="12"/>
      <c r="V191" s="12"/>
      <c r="W191" s="12"/>
      <c r="X191" s="12"/>
      <c r="Y191" s="12"/>
      <c r="Z191" s="12"/>
      <c r="AA191" s="12"/>
      <c r="AB191" s="12"/>
      <c r="AC191" s="12"/>
      <c r="AD191" s="12"/>
      <c r="AE191" s="12"/>
      <c r="AT191" s="252" t="s">
        <v>276</v>
      </c>
      <c r="AU191" s="252" t="s">
        <v>84</v>
      </c>
      <c r="AV191" s="12" t="s">
        <v>86</v>
      </c>
      <c r="AW191" s="12" t="s">
        <v>32</v>
      </c>
      <c r="AX191" s="12" t="s">
        <v>84</v>
      </c>
      <c r="AY191" s="252" t="s">
        <v>251</v>
      </c>
    </row>
    <row r="192" s="2" customFormat="1" ht="33" customHeight="1">
      <c r="A192" s="38"/>
      <c r="B192" s="39"/>
      <c r="C192" s="220" t="s">
        <v>8</v>
      </c>
      <c r="D192" s="220" t="s">
        <v>255</v>
      </c>
      <c r="E192" s="221" t="s">
        <v>679</v>
      </c>
      <c r="F192" s="222" t="s">
        <v>680</v>
      </c>
      <c r="G192" s="223" t="s">
        <v>3949</v>
      </c>
      <c r="H192" s="224">
        <v>791.32000000000005</v>
      </c>
      <c r="I192" s="225"/>
      <c r="J192" s="226">
        <f>ROUND(I192*H192,2)</f>
        <v>0</v>
      </c>
      <c r="K192" s="227"/>
      <c r="L192" s="44"/>
      <c r="M192" s="228" t="s">
        <v>1</v>
      </c>
      <c r="N192" s="229" t="s">
        <v>41</v>
      </c>
      <c r="O192" s="91"/>
      <c r="P192" s="230">
        <f>O192*H192</f>
        <v>0</v>
      </c>
      <c r="Q192" s="230">
        <v>0</v>
      </c>
      <c r="R192" s="230">
        <f>Q192*H192</f>
        <v>0</v>
      </c>
      <c r="S192" s="230">
        <v>0</v>
      </c>
      <c r="T192" s="231">
        <f>S192*H192</f>
        <v>0</v>
      </c>
      <c r="U192" s="38"/>
      <c r="V192" s="38"/>
      <c r="W192" s="38"/>
      <c r="X192" s="38"/>
      <c r="Y192" s="38"/>
      <c r="Z192" s="38"/>
      <c r="AA192" s="38"/>
      <c r="AB192" s="38"/>
      <c r="AC192" s="38"/>
      <c r="AD192" s="38"/>
      <c r="AE192" s="38"/>
      <c r="AR192" s="232" t="s">
        <v>254</v>
      </c>
      <c r="AT192" s="232" t="s">
        <v>255</v>
      </c>
      <c r="AU192" s="232" t="s">
        <v>84</v>
      </c>
      <c r="AY192" s="17" t="s">
        <v>251</v>
      </c>
      <c r="BE192" s="233">
        <f>IF(N192="základní",J192,0)</f>
        <v>0</v>
      </c>
      <c r="BF192" s="233">
        <f>IF(N192="snížená",J192,0)</f>
        <v>0</v>
      </c>
      <c r="BG192" s="233">
        <f>IF(N192="zákl. přenesená",J192,0)</f>
        <v>0</v>
      </c>
      <c r="BH192" s="233">
        <f>IF(N192="sníž. přenesená",J192,0)</f>
        <v>0</v>
      </c>
      <c r="BI192" s="233">
        <f>IF(N192="nulová",J192,0)</f>
        <v>0</v>
      </c>
      <c r="BJ192" s="17" t="s">
        <v>84</v>
      </c>
      <c r="BK192" s="233">
        <f>ROUND(I192*H192,2)</f>
        <v>0</v>
      </c>
      <c r="BL192" s="17" t="s">
        <v>254</v>
      </c>
      <c r="BM192" s="232" t="s">
        <v>5087</v>
      </c>
    </row>
    <row r="193" s="2" customFormat="1">
      <c r="A193" s="38"/>
      <c r="B193" s="39"/>
      <c r="C193" s="40"/>
      <c r="D193" s="234" t="s">
        <v>260</v>
      </c>
      <c r="E193" s="40"/>
      <c r="F193" s="235" t="s">
        <v>683</v>
      </c>
      <c r="G193" s="40"/>
      <c r="H193" s="40"/>
      <c r="I193" s="236"/>
      <c r="J193" s="40"/>
      <c r="K193" s="40"/>
      <c r="L193" s="44"/>
      <c r="M193" s="237"/>
      <c r="N193" s="238"/>
      <c r="O193" s="91"/>
      <c r="P193" s="91"/>
      <c r="Q193" s="91"/>
      <c r="R193" s="91"/>
      <c r="S193" s="91"/>
      <c r="T193" s="92"/>
      <c r="U193" s="38"/>
      <c r="V193" s="38"/>
      <c r="W193" s="38"/>
      <c r="X193" s="38"/>
      <c r="Y193" s="38"/>
      <c r="Z193" s="38"/>
      <c r="AA193" s="38"/>
      <c r="AB193" s="38"/>
      <c r="AC193" s="38"/>
      <c r="AD193" s="38"/>
      <c r="AE193" s="38"/>
      <c r="AT193" s="17" t="s">
        <v>260</v>
      </c>
      <c r="AU193" s="17" t="s">
        <v>84</v>
      </c>
    </row>
    <row r="194" s="2" customFormat="1">
      <c r="A194" s="38"/>
      <c r="B194" s="39"/>
      <c r="C194" s="40"/>
      <c r="D194" s="240" t="s">
        <v>274</v>
      </c>
      <c r="E194" s="40"/>
      <c r="F194" s="241" t="s">
        <v>3951</v>
      </c>
      <c r="G194" s="40"/>
      <c r="H194" s="40"/>
      <c r="I194" s="236"/>
      <c r="J194" s="40"/>
      <c r="K194" s="40"/>
      <c r="L194" s="44"/>
      <c r="M194" s="237"/>
      <c r="N194" s="238"/>
      <c r="O194" s="91"/>
      <c r="P194" s="91"/>
      <c r="Q194" s="91"/>
      <c r="R194" s="91"/>
      <c r="S194" s="91"/>
      <c r="T194" s="92"/>
      <c r="U194" s="38"/>
      <c r="V194" s="38"/>
      <c r="W194" s="38"/>
      <c r="X194" s="38"/>
      <c r="Y194" s="38"/>
      <c r="Z194" s="38"/>
      <c r="AA194" s="38"/>
      <c r="AB194" s="38"/>
      <c r="AC194" s="38"/>
      <c r="AD194" s="38"/>
      <c r="AE194" s="38"/>
      <c r="AT194" s="17" t="s">
        <v>274</v>
      </c>
      <c r="AU194" s="17" t="s">
        <v>84</v>
      </c>
    </row>
    <row r="195" s="13" customFormat="1">
      <c r="A195" s="13"/>
      <c r="B195" s="253"/>
      <c r="C195" s="254"/>
      <c r="D195" s="234" t="s">
        <v>276</v>
      </c>
      <c r="E195" s="255" t="s">
        <v>1</v>
      </c>
      <c r="F195" s="256" t="s">
        <v>3952</v>
      </c>
      <c r="G195" s="254"/>
      <c r="H195" s="255" t="s">
        <v>1</v>
      </c>
      <c r="I195" s="257"/>
      <c r="J195" s="254"/>
      <c r="K195" s="254"/>
      <c r="L195" s="258"/>
      <c r="M195" s="259"/>
      <c r="N195" s="260"/>
      <c r="O195" s="260"/>
      <c r="P195" s="260"/>
      <c r="Q195" s="260"/>
      <c r="R195" s="260"/>
      <c r="S195" s="260"/>
      <c r="T195" s="261"/>
      <c r="U195" s="13"/>
      <c r="V195" s="13"/>
      <c r="W195" s="13"/>
      <c r="X195" s="13"/>
      <c r="Y195" s="13"/>
      <c r="Z195" s="13"/>
      <c r="AA195" s="13"/>
      <c r="AB195" s="13"/>
      <c r="AC195" s="13"/>
      <c r="AD195" s="13"/>
      <c r="AE195" s="13"/>
      <c r="AT195" s="262" t="s">
        <v>276</v>
      </c>
      <c r="AU195" s="262" t="s">
        <v>84</v>
      </c>
      <c r="AV195" s="13" t="s">
        <v>84</v>
      </c>
      <c r="AW195" s="13" t="s">
        <v>32</v>
      </c>
      <c r="AX195" s="13" t="s">
        <v>76</v>
      </c>
      <c r="AY195" s="262" t="s">
        <v>251</v>
      </c>
    </row>
    <row r="196" s="12" customFormat="1">
      <c r="A196" s="12"/>
      <c r="B196" s="242"/>
      <c r="C196" s="243"/>
      <c r="D196" s="234" t="s">
        <v>276</v>
      </c>
      <c r="E196" s="244" t="s">
        <v>3925</v>
      </c>
      <c r="F196" s="245" t="s">
        <v>5088</v>
      </c>
      <c r="G196" s="243"/>
      <c r="H196" s="246">
        <v>791.32000000000005</v>
      </c>
      <c r="I196" s="247"/>
      <c r="J196" s="243"/>
      <c r="K196" s="243"/>
      <c r="L196" s="248"/>
      <c r="M196" s="249"/>
      <c r="N196" s="250"/>
      <c r="O196" s="250"/>
      <c r="P196" s="250"/>
      <c r="Q196" s="250"/>
      <c r="R196" s="250"/>
      <c r="S196" s="250"/>
      <c r="T196" s="251"/>
      <c r="U196" s="12"/>
      <c r="V196" s="12"/>
      <c r="W196" s="12"/>
      <c r="X196" s="12"/>
      <c r="Y196" s="12"/>
      <c r="Z196" s="12"/>
      <c r="AA196" s="12"/>
      <c r="AB196" s="12"/>
      <c r="AC196" s="12"/>
      <c r="AD196" s="12"/>
      <c r="AE196" s="12"/>
      <c r="AT196" s="252" t="s">
        <v>276</v>
      </c>
      <c r="AU196" s="252" t="s">
        <v>84</v>
      </c>
      <c r="AV196" s="12" t="s">
        <v>86</v>
      </c>
      <c r="AW196" s="12" t="s">
        <v>32</v>
      </c>
      <c r="AX196" s="12" t="s">
        <v>84</v>
      </c>
      <c r="AY196" s="252" t="s">
        <v>251</v>
      </c>
    </row>
    <row r="197" s="2" customFormat="1" ht="16.5" customHeight="1">
      <c r="A197" s="38"/>
      <c r="B197" s="39"/>
      <c r="C197" s="220" t="s">
        <v>331</v>
      </c>
      <c r="D197" s="220" t="s">
        <v>255</v>
      </c>
      <c r="E197" s="221" t="s">
        <v>610</v>
      </c>
      <c r="F197" s="222" t="s">
        <v>611</v>
      </c>
      <c r="G197" s="223" t="s">
        <v>3853</v>
      </c>
      <c r="H197" s="224">
        <v>494.57499999999999</v>
      </c>
      <c r="I197" s="225"/>
      <c r="J197" s="226">
        <f>ROUND(I197*H197,2)</f>
        <v>0</v>
      </c>
      <c r="K197" s="227"/>
      <c r="L197" s="44"/>
      <c r="M197" s="228" t="s">
        <v>1</v>
      </c>
      <c r="N197" s="229" t="s">
        <v>41</v>
      </c>
      <c r="O197" s="91"/>
      <c r="P197" s="230">
        <f>O197*H197</f>
        <v>0</v>
      </c>
      <c r="Q197" s="230">
        <v>0</v>
      </c>
      <c r="R197" s="230">
        <f>Q197*H197</f>
        <v>0</v>
      </c>
      <c r="S197" s="230">
        <v>0</v>
      </c>
      <c r="T197" s="231">
        <f>S197*H197</f>
        <v>0</v>
      </c>
      <c r="U197" s="38"/>
      <c r="V197" s="38"/>
      <c r="W197" s="38"/>
      <c r="X197" s="38"/>
      <c r="Y197" s="38"/>
      <c r="Z197" s="38"/>
      <c r="AA197" s="38"/>
      <c r="AB197" s="38"/>
      <c r="AC197" s="38"/>
      <c r="AD197" s="38"/>
      <c r="AE197" s="38"/>
      <c r="AR197" s="232" t="s">
        <v>254</v>
      </c>
      <c r="AT197" s="232" t="s">
        <v>255</v>
      </c>
      <c r="AU197" s="232" t="s">
        <v>84</v>
      </c>
      <c r="AY197" s="17" t="s">
        <v>251</v>
      </c>
      <c r="BE197" s="233">
        <f>IF(N197="základní",J197,0)</f>
        <v>0</v>
      </c>
      <c r="BF197" s="233">
        <f>IF(N197="snížená",J197,0)</f>
        <v>0</v>
      </c>
      <c r="BG197" s="233">
        <f>IF(N197="zákl. přenesená",J197,0)</f>
        <v>0</v>
      </c>
      <c r="BH197" s="233">
        <f>IF(N197="sníž. přenesená",J197,0)</f>
        <v>0</v>
      </c>
      <c r="BI197" s="233">
        <f>IF(N197="nulová",J197,0)</f>
        <v>0</v>
      </c>
      <c r="BJ197" s="17" t="s">
        <v>84</v>
      </c>
      <c r="BK197" s="233">
        <f>ROUND(I197*H197,2)</f>
        <v>0</v>
      </c>
      <c r="BL197" s="17" t="s">
        <v>254</v>
      </c>
      <c r="BM197" s="232" t="s">
        <v>5089</v>
      </c>
    </row>
    <row r="198" s="2" customFormat="1">
      <c r="A198" s="38"/>
      <c r="B198" s="39"/>
      <c r="C198" s="40"/>
      <c r="D198" s="234" t="s">
        <v>260</v>
      </c>
      <c r="E198" s="40"/>
      <c r="F198" s="235" t="s">
        <v>613</v>
      </c>
      <c r="G198" s="40"/>
      <c r="H198" s="40"/>
      <c r="I198" s="236"/>
      <c r="J198" s="40"/>
      <c r="K198" s="40"/>
      <c r="L198" s="44"/>
      <c r="M198" s="237"/>
      <c r="N198" s="238"/>
      <c r="O198" s="91"/>
      <c r="P198" s="91"/>
      <c r="Q198" s="91"/>
      <c r="R198" s="91"/>
      <c r="S198" s="91"/>
      <c r="T198" s="92"/>
      <c r="U198" s="38"/>
      <c r="V198" s="38"/>
      <c r="W198" s="38"/>
      <c r="X198" s="38"/>
      <c r="Y198" s="38"/>
      <c r="Z198" s="38"/>
      <c r="AA198" s="38"/>
      <c r="AB198" s="38"/>
      <c r="AC198" s="38"/>
      <c r="AD198" s="38"/>
      <c r="AE198" s="38"/>
      <c r="AT198" s="17" t="s">
        <v>260</v>
      </c>
      <c r="AU198" s="17" t="s">
        <v>84</v>
      </c>
    </row>
    <row r="199" s="2" customFormat="1">
      <c r="A199" s="38"/>
      <c r="B199" s="39"/>
      <c r="C199" s="40"/>
      <c r="D199" s="240" t="s">
        <v>274</v>
      </c>
      <c r="E199" s="40"/>
      <c r="F199" s="241" t="s">
        <v>3956</v>
      </c>
      <c r="G199" s="40"/>
      <c r="H199" s="40"/>
      <c r="I199" s="236"/>
      <c r="J199" s="40"/>
      <c r="K199" s="40"/>
      <c r="L199" s="44"/>
      <c r="M199" s="237"/>
      <c r="N199" s="238"/>
      <c r="O199" s="91"/>
      <c r="P199" s="91"/>
      <c r="Q199" s="91"/>
      <c r="R199" s="91"/>
      <c r="S199" s="91"/>
      <c r="T199" s="92"/>
      <c r="U199" s="38"/>
      <c r="V199" s="38"/>
      <c r="W199" s="38"/>
      <c r="X199" s="38"/>
      <c r="Y199" s="38"/>
      <c r="Z199" s="38"/>
      <c r="AA199" s="38"/>
      <c r="AB199" s="38"/>
      <c r="AC199" s="38"/>
      <c r="AD199" s="38"/>
      <c r="AE199" s="38"/>
      <c r="AT199" s="17" t="s">
        <v>274</v>
      </c>
      <c r="AU199" s="17" t="s">
        <v>84</v>
      </c>
    </row>
    <row r="200" s="13" customFormat="1">
      <c r="A200" s="13"/>
      <c r="B200" s="253"/>
      <c r="C200" s="254"/>
      <c r="D200" s="234" t="s">
        <v>276</v>
      </c>
      <c r="E200" s="255" t="s">
        <v>1</v>
      </c>
      <c r="F200" s="256" t="s">
        <v>3937</v>
      </c>
      <c r="G200" s="254"/>
      <c r="H200" s="255" t="s">
        <v>1</v>
      </c>
      <c r="I200" s="257"/>
      <c r="J200" s="254"/>
      <c r="K200" s="254"/>
      <c r="L200" s="258"/>
      <c r="M200" s="259"/>
      <c r="N200" s="260"/>
      <c r="O200" s="260"/>
      <c r="P200" s="260"/>
      <c r="Q200" s="260"/>
      <c r="R200" s="260"/>
      <c r="S200" s="260"/>
      <c r="T200" s="261"/>
      <c r="U200" s="13"/>
      <c r="V200" s="13"/>
      <c r="W200" s="13"/>
      <c r="X200" s="13"/>
      <c r="Y200" s="13"/>
      <c r="Z200" s="13"/>
      <c r="AA200" s="13"/>
      <c r="AB200" s="13"/>
      <c r="AC200" s="13"/>
      <c r="AD200" s="13"/>
      <c r="AE200" s="13"/>
      <c r="AT200" s="262" t="s">
        <v>276</v>
      </c>
      <c r="AU200" s="262" t="s">
        <v>84</v>
      </c>
      <c r="AV200" s="13" t="s">
        <v>84</v>
      </c>
      <c r="AW200" s="13" t="s">
        <v>32</v>
      </c>
      <c r="AX200" s="13" t="s">
        <v>76</v>
      </c>
      <c r="AY200" s="262" t="s">
        <v>251</v>
      </c>
    </row>
    <row r="201" s="12" customFormat="1">
      <c r="A201" s="12"/>
      <c r="B201" s="242"/>
      <c r="C201" s="243"/>
      <c r="D201" s="234" t="s">
        <v>276</v>
      </c>
      <c r="E201" s="244" t="s">
        <v>3933</v>
      </c>
      <c r="F201" s="245" t="s">
        <v>5082</v>
      </c>
      <c r="G201" s="243"/>
      <c r="H201" s="246">
        <v>494.57499999999999</v>
      </c>
      <c r="I201" s="247"/>
      <c r="J201" s="243"/>
      <c r="K201" s="243"/>
      <c r="L201" s="248"/>
      <c r="M201" s="249"/>
      <c r="N201" s="250"/>
      <c r="O201" s="250"/>
      <c r="P201" s="250"/>
      <c r="Q201" s="250"/>
      <c r="R201" s="250"/>
      <c r="S201" s="250"/>
      <c r="T201" s="251"/>
      <c r="U201" s="12"/>
      <c r="V201" s="12"/>
      <c r="W201" s="12"/>
      <c r="X201" s="12"/>
      <c r="Y201" s="12"/>
      <c r="Z201" s="12"/>
      <c r="AA201" s="12"/>
      <c r="AB201" s="12"/>
      <c r="AC201" s="12"/>
      <c r="AD201" s="12"/>
      <c r="AE201" s="12"/>
      <c r="AT201" s="252" t="s">
        <v>276</v>
      </c>
      <c r="AU201" s="252" t="s">
        <v>84</v>
      </c>
      <c r="AV201" s="12" t="s">
        <v>86</v>
      </c>
      <c r="AW201" s="12" t="s">
        <v>32</v>
      </c>
      <c r="AX201" s="12" t="s">
        <v>84</v>
      </c>
      <c r="AY201" s="252" t="s">
        <v>251</v>
      </c>
    </row>
    <row r="202" s="2" customFormat="1" ht="24.15" customHeight="1">
      <c r="A202" s="38"/>
      <c r="B202" s="39"/>
      <c r="C202" s="220" t="s">
        <v>336</v>
      </c>
      <c r="D202" s="220" t="s">
        <v>255</v>
      </c>
      <c r="E202" s="221" t="s">
        <v>3958</v>
      </c>
      <c r="F202" s="222" t="s">
        <v>1366</v>
      </c>
      <c r="G202" s="223" t="s">
        <v>3853</v>
      </c>
      <c r="H202" s="224">
        <v>243.59999999999999</v>
      </c>
      <c r="I202" s="225"/>
      <c r="J202" s="226">
        <f>ROUND(I202*H202,2)</f>
        <v>0</v>
      </c>
      <c r="K202" s="227"/>
      <c r="L202" s="44"/>
      <c r="M202" s="228" t="s">
        <v>1</v>
      </c>
      <c r="N202" s="229" t="s">
        <v>41</v>
      </c>
      <c r="O202" s="91"/>
      <c r="P202" s="230">
        <f>O202*H202</f>
        <v>0</v>
      </c>
      <c r="Q202" s="230">
        <v>0</v>
      </c>
      <c r="R202" s="230">
        <f>Q202*H202</f>
        <v>0</v>
      </c>
      <c r="S202" s="230">
        <v>0</v>
      </c>
      <c r="T202" s="231">
        <f>S202*H202</f>
        <v>0</v>
      </c>
      <c r="U202" s="38"/>
      <c r="V202" s="38"/>
      <c r="W202" s="38"/>
      <c r="X202" s="38"/>
      <c r="Y202" s="38"/>
      <c r="Z202" s="38"/>
      <c r="AA202" s="38"/>
      <c r="AB202" s="38"/>
      <c r="AC202" s="38"/>
      <c r="AD202" s="38"/>
      <c r="AE202" s="38"/>
      <c r="AR202" s="232" t="s">
        <v>254</v>
      </c>
      <c r="AT202" s="232" t="s">
        <v>255</v>
      </c>
      <c r="AU202" s="232" t="s">
        <v>84</v>
      </c>
      <c r="AY202" s="17" t="s">
        <v>251</v>
      </c>
      <c r="BE202" s="233">
        <f>IF(N202="základní",J202,0)</f>
        <v>0</v>
      </c>
      <c r="BF202" s="233">
        <f>IF(N202="snížená",J202,0)</f>
        <v>0</v>
      </c>
      <c r="BG202" s="233">
        <f>IF(N202="zákl. přenesená",J202,0)</f>
        <v>0</v>
      </c>
      <c r="BH202" s="233">
        <f>IF(N202="sníž. přenesená",J202,0)</f>
        <v>0</v>
      </c>
      <c r="BI202" s="233">
        <f>IF(N202="nulová",J202,0)</f>
        <v>0</v>
      </c>
      <c r="BJ202" s="17" t="s">
        <v>84</v>
      </c>
      <c r="BK202" s="233">
        <f>ROUND(I202*H202,2)</f>
        <v>0</v>
      </c>
      <c r="BL202" s="17" t="s">
        <v>254</v>
      </c>
      <c r="BM202" s="232" t="s">
        <v>5090</v>
      </c>
    </row>
    <row r="203" s="2" customFormat="1">
      <c r="A203" s="38"/>
      <c r="B203" s="39"/>
      <c r="C203" s="40"/>
      <c r="D203" s="234" t="s">
        <v>260</v>
      </c>
      <c r="E203" s="40"/>
      <c r="F203" s="235" t="s">
        <v>1368</v>
      </c>
      <c r="G203" s="40"/>
      <c r="H203" s="40"/>
      <c r="I203" s="236"/>
      <c r="J203" s="40"/>
      <c r="K203" s="40"/>
      <c r="L203" s="44"/>
      <c r="M203" s="237"/>
      <c r="N203" s="238"/>
      <c r="O203" s="91"/>
      <c r="P203" s="91"/>
      <c r="Q203" s="91"/>
      <c r="R203" s="91"/>
      <c r="S203" s="91"/>
      <c r="T203" s="92"/>
      <c r="U203" s="38"/>
      <c r="V203" s="38"/>
      <c r="W203" s="38"/>
      <c r="X203" s="38"/>
      <c r="Y203" s="38"/>
      <c r="Z203" s="38"/>
      <c r="AA203" s="38"/>
      <c r="AB203" s="38"/>
      <c r="AC203" s="38"/>
      <c r="AD203" s="38"/>
      <c r="AE203" s="38"/>
      <c r="AT203" s="17" t="s">
        <v>260</v>
      </c>
      <c r="AU203" s="17" t="s">
        <v>84</v>
      </c>
    </row>
    <row r="204" s="2" customFormat="1">
      <c r="A204" s="38"/>
      <c r="B204" s="39"/>
      <c r="C204" s="40"/>
      <c r="D204" s="240" t="s">
        <v>274</v>
      </c>
      <c r="E204" s="40"/>
      <c r="F204" s="241" t="s">
        <v>5091</v>
      </c>
      <c r="G204" s="40"/>
      <c r="H204" s="40"/>
      <c r="I204" s="236"/>
      <c r="J204" s="40"/>
      <c r="K204" s="40"/>
      <c r="L204" s="44"/>
      <c r="M204" s="237"/>
      <c r="N204" s="238"/>
      <c r="O204" s="91"/>
      <c r="P204" s="91"/>
      <c r="Q204" s="91"/>
      <c r="R204" s="91"/>
      <c r="S204" s="91"/>
      <c r="T204" s="92"/>
      <c r="U204" s="38"/>
      <c r="V204" s="38"/>
      <c r="W204" s="38"/>
      <c r="X204" s="38"/>
      <c r="Y204" s="38"/>
      <c r="Z204" s="38"/>
      <c r="AA204" s="38"/>
      <c r="AB204" s="38"/>
      <c r="AC204" s="38"/>
      <c r="AD204" s="38"/>
      <c r="AE204" s="38"/>
      <c r="AT204" s="17" t="s">
        <v>274</v>
      </c>
      <c r="AU204" s="17" t="s">
        <v>84</v>
      </c>
    </row>
    <row r="205" s="2" customFormat="1">
      <c r="A205" s="38"/>
      <c r="B205" s="39"/>
      <c r="C205" s="40"/>
      <c r="D205" s="234" t="s">
        <v>262</v>
      </c>
      <c r="E205" s="40"/>
      <c r="F205" s="239" t="s">
        <v>5043</v>
      </c>
      <c r="G205" s="40"/>
      <c r="H205" s="40"/>
      <c r="I205" s="236"/>
      <c r="J205" s="40"/>
      <c r="K205" s="40"/>
      <c r="L205" s="44"/>
      <c r="M205" s="237"/>
      <c r="N205" s="238"/>
      <c r="O205" s="91"/>
      <c r="P205" s="91"/>
      <c r="Q205" s="91"/>
      <c r="R205" s="91"/>
      <c r="S205" s="91"/>
      <c r="T205" s="92"/>
      <c r="U205" s="38"/>
      <c r="V205" s="38"/>
      <c r="W205" s="38"/>
      <c r="X205" s="38"/>
      <c r="Y205" s="38"/>
      <c r="Z205" s="38"/>
      <c r="AA205" s="38"/>
      <c r="AB205" s="38"/>
      <c r="AC205" s="38"/>
      <c r="AD205" s="38"/>
      <c r="AE205" s="38"/>
      <c r="AT205" s="17" t="s">
        <v>262</v>
      </c>
      <c r="AU205" s="17" t="s">
        <v>84</v>
      </c>
    </row>
    <row r="206" s="13" customFormat="1">
      <c r="A206" s="13"/>
      <c r="B206" s="253"/>
      <c r="C206" s="254"/>
      <c r="D206" s="234" t="s">
        <v>276</v>
      </c>
      <c r="E206" s="255" t="s">
        <v>1</v>
      </c>
      <c r="F206" s="256" t="s">
        <v>5092</v>
      </c>
      <c r="G206" s="254"/>
      <c r="H206" s="255" t="s">
        <v>1</v>
      </c>
      <c r="I206" s="257"/>
      <c r="J206" s="254"/>
      <c r="K206" s="254"/>
      <c r="L206" s="258"/>
      <c r="M206" s="259"/>
      <c r="N206" s="260"/>
      <c r="O206" s="260"/>
      <c r="P206" s="260"/>
      <c r="Q206" s="260"/>
      <c r="R206" s="260"/>
      <c r="S206" s="260"/>
      <c r="T206" s="261"/>
      <c r="U206" s="13"/>
      <c r="V206" s="13"/>
      <c r="W206" s="13"/>
      <c r="X206" s="13"/>
      <c r="Y206" s="13"/>
      <c r="Z206" s="13"/>
      <c r="AA206" s="13"/>
      <c r="AB206" s="13"/>
      <c r="AC206" s="13"/>
      <c r="AD206" s="13"/>
      <c r="AE206" s="13"/>
      <c r="AT206" s="262" t="s">
        <v>276</v>
      </c>
      <c r="AU206" s="262" t="s">
        <v>84</v>
      </c>
      <c r="AV206" s="13" t="s">
        <v>84</v>
      </c>
      <c r="AW206" s="13" t="s">
        <v>32</v>
      </c>
      <c r="AX206" s="13" t="s">
        <v>76</v>
      </c>
      <c r="AY206" s="262" t="s">
        <v>251</v>
      </c>
    </row>
    <row r="207" s="12" customFormat="1">
      <c r="A207" s="12"/>
      <c r="B207" s="242"/>
      <c r="C207" s="243"/>
      <c r="D207" s="234" t="s">
        <v>276</v>
      </c>
      <c r="E207" s="244" t="s">
        <v>3938</v>
      </c>
      <c r="F207" s="245" t="s">
        <v>5093</v>
      </c>
      <c r="G207" s="243"/>
      <c r="H207" s="246">
        <v>13.5</v>
      </c>
      <c r="I207" s="247"/>
      <c r="J207" s="243"/>
      <c r="K207" s="243"/>
      <c r="L207" s="248"/>
      <c r="M207" s="249"/>
      <c r="N207" s="250"/>
      <c r="O207" s="250"/>
      <c r="P207" s="250"/>
      <c r="Q207" s="250"/>
      <c r="R207" s="250"/>
      <c r="S207" s="250"/>
      <c r="T207" s="251"/>
      <c r="U207" s="12"/>
      <c r="V207" s="12"/>
      <c r="W207" s="12"/>
      <c r="X207" s="12"/>
      <c r="Y207" s="12"/>
      <c r="Z207" s="12"/>
      <c r="AA207" s="12"/>
      <c r="AB207" s="12"/>
      <c r="AC207" s="12"/>
      <c r="AD207" s="12"/>
      <c r="AE207" s="12"/>
      <c r="AT207" s="252" t="s">
        <v>276</v>
      </c>
      <c r="AU207" s="252" t="s">
        <v>84</v>
      </c>
      <c r="AV207" s="12" t="s">
        <v>86</v>
      </c>
      <c r="AW207" s="12" t="s">
        <v>32</v>
      </c>
      <c r="AX207" s="12" t="s">
        <v>76</v>
      </c>
      <c r="AY207" s="252" t="s">
        <v>251</v>
      </c>
    </row>
    <row r="208" s="13" customFormat="1">
      <c r="A208" s="13"/>
      <c r="B208" s="253"/>
      <c r="C208" s="254"/>
      <c r="D208" s="234" t="s">
        <v>276</v>
      </c>
      <c r="E208" s="255" t="s">
        <v>1</v>
      </c>
      <c r="F208" s="256" t="s">
        <v>5094</v>
      </c>
      <c r="G208" s="254"/>
      <c r="H208" s="255" t="s">
        <v>1</v>
      </c>
      <c r="I208" s="257"/>
      <c r="J208" s="254"/>
      <c r="K208" s="254"/>
      <c r="L208" s="258"/>
      <c r="M208" s="259"/>
      <c r="N208" s="260"/>
      <c r="O208" s="260"/>
      <c r="P208" s="260"/>
      <c r="Q208" s="260"/>
      <c r="R208" s="260"/>
      <c r="S208" s="260"/>
      <c r="T208" s="261"/>
      <c r="U208" s="13"/>
      <c r="V208" s="13"/>
      <c r="W208" s="13"/>
      <c r="X208" s="13"/>
      <c r="Y208" s="13"/>
      <c r="Z208" s="13"/>
      <c r="AA208" s="13"/>
      <c r="AB208" s="13"/>
      <c r="AC208" s="13"/>
      <c r="AD208" s="13"/>
      <c r="AE208" s="13"/>
      <c r="AT208" s="262" t="s">
        <v>276</v>
      </c>
      <c r="AU208" s="262" t="s">
        <v>84</v>
      </c>
      <c r="AV208" s="13" t="s">
        <v>84</v>
      </c>
      <c r="AW208" s="13" t="s">
        <v>32</v>
      </c>
      <c r="AX208" s="13" t="s">
        <v>76</v>
      </c>
      <c r="AY208" s="262" t="s">
        <v>251</v>
      </c>
    </row>
    <row r="209" s="12" customFormat="1">
      <c r="A209" s="12"/>
      <c r="B209" s="242"/>
      <c r="C209" s="243"/>
      <c r="D209" s="234" t="s">
        <v>276</v>
      </c>
      <c r="E209" s="244" t="s">
        <v>4767</v>
      </c>
      <c r="F209" s="245" t="s">
        <v>5095</v>
      </c>
      <c r="G209" s="243"/>
      <c r="H209" s="246">
        <v>151.19999999999999</v>
      </c>
      <c r="I209" s="247"/>
      <c r="J209" s="243"/>
      <c r="K209" s="243"/>
      <c r="L209" s="248"/>
      <c r="M209" s="249"/>
      <c r="N209" s="250"/>
      <c r="O209" s="250"/>
      <c r="P209" s="250"/>
      <c r="Q209" s="250"/>
      <c r="R209" s="250"/>
      <c r="S209" s="250"/>
      <c r="T209" s="251"/>
      <c r="U209" s="12"/>
      <c r="V209" s="12"/>
      <c r="W209" s="12"/>
      <c r="X209" s="12"/>
      <c r="Y209" s="12"/>
      <c r="Z209" s="12"/>
      <c r="AA209" s="12"/>
      <c r="AB209" s="12"/>
      <c r="AC209" s="12"/>
      <c r="AD209" s="12"/>
      <c r="AE209" s="12"/>
      <c r="AT209" s="252" t="s">
        <v>276</v>
      </c>
      <c r="AU209" s="252" t="s">
        <v>84</v>
      </c>
      <c r="AV209" s="12" t="s">
        <v>86</v>
      </c>
      <c r="AW209" s="12" t="s">
        <v>32</v>
      </c>
      <c r="AX209" s="12" t="s">
        <v>76</v>
      </c>
      <c r="AY209" s="252" t="s">
        <v>251</v>
      </c>
    </row>
    <row r="210" s="13" customFormat="1">
      <c r="A210" s="13"/>
      <c r="B210" s="253"/>
      <c r="C210" s="254"/>
      <c r="D210" s="234" t="s">
        <v>276</v>
      </c>
      <c r="E210" s="255" t="s">
        <v>1</v>
      </c>
      <c r="F210" s="256" t="s">
        <v>5096</v>
      </c>
      <c r="G210" s="254"/>
      <c r="H210" s="255" t="s">
        <v>1</v>
      </c>
      <c r="I210" s="257"/>
      <c r="J210" s="254"/>
      <c r="K210" s="254"/>
      <c r="L210" s="258"/>
      <c r="M210" s="259"/>
      <c r="N210" s="260"/>
      <c r="O210" s="260"/>
      <c r="P210" s="260"/>
      <c r="Q210" s="260"/>
      <c r="R210" s="260"/>
      <c r="S210" s="260"/>
      <c r="T210" s="261"/>
      <c r="U210" s="13"/>
      <c r="V210" s="13"/>
      <c r="W210" s="13"/>
      <c r="X210" s="13"/>
      <c r="Y210" s="13"/>
      <c r="Z210" s="13"/>
      <c r="AA210" s="13"/>
      <c r="AB210" s="13"/>
      <c r="AC210" s="13"/>
      <c r="AD210" s="13"/>
      <c r="AE210" s="13"/>
      <c r="AT210" s="262" t="s">
        <v>276</v>
      </c>
      <c r="AU210" s="262" t="s">
        <v>84</v>
      </c>
      <c r="AV210" s="13" t="s">
        <v>84</v>
      </c>
      <c r="AW210" s="13" t="s">
        <v>32</v>
      </c>
      <c r="AX210" s="13" t="s">
        <v>76</v>
      </c>
      <c r="AY210" s="262" t="s">
        <v>251</v>
      </c>
    </row>
    <row r="211" s="12" customFormat="1">
      <c r="A211" s="12"/>
      <c r="B211" s="242"/>
      <c r="C211" s="243"/>
      <c r="D211" s="234" t="s">
        <v>276</v>
      </c>
      <c r="E211" s="244" t="s">
        <v>4777</v>
      </c>
      <c r="F211" s="245" t="s">
        <v>5097</v>
      </c>
      <c r="G211" s="243"/>
      <c r="H211" s="246">
        <v>19.5</v>
      </c>
      <c r="I211" s="247"/>
      <c r="J211" s="243"/>
      <c r="K211" s="243"/>
      <c r="L211" s="248"/>
      <c r="M211" s="249"/>
      <c r="N211" s="250"/>
      <c r="O211" s="250"/>
      <c r="P211" s="250"/>
      <c r="Q211" s="250"/>
      <c r="R211" s="250"/>
      <c r="S211" s="250"/>
      <c r="T211" s="251"/>
      <c r="U211" s="12"/>
      <c r="V211" s="12"/>
      <c r="W211" s="12"/>
      <c r="X211" s="12"/>
      <c r="Y211" s="12"/>
      <c r="Z211" s="12"/>
      <c r="AA211" s="12"/>
      <c r="AB211" s="12"/>
      <c r="AC211" s="12"/>
      <c r="AD211" s="12"/>
      <c r="AE211" s="12"/>
      <c r="AT211" s="252" t="s">
        <v>276</v>
      </c>
      <c r="AU211" s="252" t="s">
        <v>84</v>
      </c>
      <c r="AV211" s="12" t="s">
        <v>86</v>
      </c>
      <c r="AW211" s="12" t="s">
        <v>32</v>
      </c>
      <c r="AX211" s="12" t="s">
        <v>76</v>
      </c>
      <c r="AY211" s="252" t="s">
        <v>251</v>
      </c>
    </row>
    <row r="212" s="13" customFormat="1">
      <c r="A212" s="13"/>
      <c r="B212" s="253"/>
      <c r="C212" s="254"/>
      <c r="D212" s="234" t="s">
        <v>276</v>
      </c>
      <c r="E212" s="255" t="s">
        <v>1</v>
      </c>
      <c r="F212" s="256" t="s">
        <v>5098</v>
      </c>
      <c r="G212" s="254"/>
      <c r="H212" s="255" t="s">
        <v>1</v>
      </c>
      <c r="I212" s="257"/>
      <c r="J212" s="254"/>
      <c r="K212" s="254"/>
      <c r="L212" s="258"/>
      <c r="M212" s="259"/>
      <c r="N212" s="260"/>
      <c r="O212" s="260"/>
      <c r="P212" s="260"/>
      <c r="Q212" s="260"/>
      <c r="R212" s="260"/>
      <c r="S212" s="260"/>
      <c r="T212" s="261"/>
      <c r="U212" s="13"/>
      <c r="V212" s="13"/>
      <c r="W212" s="13"/>
      <c r="X212" s="13"/>
      <c r="Y212" s="13"/>
      <c r="Z212" s="13"/>
      <c r="AA212" s="13"/>
      <c r="AB212" s="13"/>
      <c r="AC212" s="13"/>
      <c r="AD212" s="13"/>
      <c r="AE212" s="13"/>
      <c r="AT212" s="262" t="s">
        <v>276</v>
      </c>
      <c r="AU212" s="262" t="s">
        <v>84</v>
      </c>
      <c r="AV212" s="13" t="s">
        <v>84</v>
      </c>
      <c r="AW212" s="13" t="s">
        <v>32</v>
      </c>
      <c r="AX212" s="13" t="s">
        <v>76</v>
      </c>
      <c r="AY212" s="262" t="s">
        <v>251</v>
      </c>
    </row>
    <row r="213" s="12" customFormat="1">
      <c r="A213" s="12"/>
      <c r="B213" s="242"/>
      <c r="C213" s="243"/>
      <c r="D213" s="234" t="s">
        <v>276</v>
      </c>
      <c r="E213" s="244" t="s">
        <v>4786</v>
      </c>
      <c r="F213" s="245" t="s">
        <v>5099</v>
      </c>
      <c r="G213" s="243"/>
      <c r="H213" s="246">
        <v>59.399999999999999</v>
      </c>
      <c r="I213" s="247"/>
      <c r="J213" s="243"/>
      <c r="K213" s="243"/>
      <c r="L213" s="248"/>
      <c r="M213" s="249"/>
      <c r="N213" s="250"/>
      <c r="O213" s="250"/>
      <c r="P213" s="250"/>
      <c r="Q213" s="250"/>
      <c r="R213" s="250"/>
      <c r="S213" s="250"/>
      <c r="T213" s="251"/>
      <c r="U213" s="12"/>
      <c r="V213" s="12"/>
      <c r="W213" s="12"/>
      <c r="X213" s="12"/>
      <c r="Y213" s="12"/>
      <c r="Z213" s="12"/>
      <c r="AA213" s="12"/>
      <c r="AB213" s="12"/>
      <c r="AC213" s="12"/>
      <c r="AD213" s="12"/>
      <c r="AE213" s="12"/>
      <c r="AT213" s="252" t="s">
        <v>276</v>
      </c>
      <c r="AU213" s="252" t="s">
        <v>84</v>
      </c>
      <c r="AV213" s="12" t="s">
        <v>86</v>
      </c>
      <c r="AW213" s="12" t="s">
        <v>32</v>
      </c>
      <c r="AX213" s="12" t="s">
        <v>76</v>
      </c>
      <c r="AY213" s="252" t="s">
        <v>251</v>
      </c>
    </row>
    <row r="214" s="12" customFormat="1">
      <c r="A214" s="12"/>
      <c r="B214" s="242"/>
      <c r="C214" s="243"/>
      <c r="D214" s="234" t="s">
        <v>276</v>
      </c>
      <c r="E214" s="244" t="s">
        <v>4794</v>
      </c>
      <c r="F214" s="245" t="s">
        <v>5100</v>
      </c>
      <c r="G214" s="243"/>
      <c r="H214" s="246">
        <v>243.59999999999999</v>
      </c>
      <c r="I214" s="247"/>
      <c r="J214" s="243"/>
      <c r="K214" s="243"/>
      <c r="L214" s="248"/>
      <c r="M214" s="249"/>
      <c r="N214" s="250"/>
      <c r="O214" s="250"/>
      <c r="P214" s="250"/>
      <c r="Q214" s="250"/>
      <c r="R214" s="250"/>
      <c r="S214" s="250"/>
      <c r="T214" s="251"/>
      <c r="U214" s="12"/>
      <c r="V214" s="12"/>
      <c r="W214" s="12"/>
      <c r="X214" s="12"/>
      <c r="Y214" s="12"/>
      <c r="Z214" s="12"/>
      <c r="AA214" s="12"/>
      <c r="AB214" s="12"/>
      <c r="AC214" s="12"/>
      <c r="AD214" s="12"/>
      <c r="AE214" s="12"/>
      <c r="AT214" s="252" t="s">
        <v>276</v>
      </c>
      <c r="AU214" s="252" t="s">
        <v>84</v>
      </c>
      <c r="AV214" s="12" t="s">
        <v>86</v>
      </c>
      <c r="AW214" s="12" t="s">
        <v>32</v>
      </c>
      <c r="AX214" s="12" t="s">
        <v>84</v>
      </c>
      <c r="AY214" s="252" t="s">
        <v>251</v>
      </c>
    </row>
    <row r="215" s="2" customFormat="1" ht="16.5" customHeight="1">
      <c r="A215" s="38"/>
      <c r="B215" s="39"/>
      <c r="C215" s="292" t="s">
        <v>342</v>
      </c>
      <c r="D215" s="292" t="s">
        <v>1133</v>
      </c>
      <c r="E215" s="293" t="s">
        <v>3986</v>
      </c>
      <c r="F215" s="294" t="s">
        <v>3987</v>
      </c>
      <c r="G215" s="295" t="s">
        <v>3949</v>
      </c>
      <c r="H215" s="296">
        <v>341.39999999999998</v>
      </c>
      <c r="I215" s="297"/>
      <c r="J215" s="298">
        <f>ROUND(I215*H215,2)</f>
        <v>0</v>
      </c>
      <c r="K215" s="299"/>
      <c r="L215" s="300"/>
      <c r="M215" s="301" t="s">
        <v>1</v>
      </c>
      <c r="N215" s="302" t="s">
        <v>41</v>
      </c>
      <c r="O215" s="91"/>
      <c r="P215" s="230">
        <f>O215*H215</f>
        <v>0</v>
      </c>
      <c r="Q215" s="230">
        <v>1</v>
      </c>
      <c r="R215" s="230">
        <f>Q215*H215</f>
        <v>341.39999999999998</v>
      </c>
      <c r="S215" s="230">
        <v>0</v>
      </c>
      <c r="T215" s="231">
        <f>S215*H215</f>
        <v>0</v>
      </c>
      <c r="U215" s="38"/>
      <c r="V215" s="38"/>
      <c r="W215" s="38"/>
      <c r="X215" s="38"/>
      <c r="Y215" s="38"/>
      <c r="Z215" s="38"/>
      <c r="AA215" s="38"/>
      <c r="AB215" s="38"/>
      <c r="AC215" s="38"/>
      <c r="AD215" s="38"/>
      <c r="AE215" s="38"/>
      <c r="AR215" s="232" t="s">
        <v>299</v>
      </c>
      <c r="AT215" s="232" t="s">
        <v>1133</v>
      </c>
      <c r="AU215" s="232" t="s">
        <v>84</v>
      </c>
      <c r="AY215" s="17" t="s">
        <v>251</v>
      </c>
      <c r="BE215" s="233">
        <f>IF(N215="základní",J215,0)</f>
        <v>0</v>
      </c>
      <c r="BF215" s="233">
        <f>IF(N215="snížená",J215,0)</f>
        <v>0</v>
      </c>
      <c r="BG215" s="233">
        <f>IF(N215="zákl. přenesená",J215,0)</f>
        <v>0</v>
      </c>
      <c r="BH215" s="233">
        <f>IF(N215="sníž. přenesená",J215,0)</f>
        <v>0</v>
      </c>
      <c r="BI215" s="233">
        <f>IF(N215="nulová",J215,0)</f>
        <v>0</v>
      </c>
      <c r="BJ215" s="17" t="s">
        <v>84</v>
      </c>
      <c r="BK215" s="233">
        <f>ROUND(I215*H215,2)</f>
        <v>0</v>
      </c>
      <c r="BL215" s="17" t="s">
        <v>254</v>
      </c>
      <c r="BM215" s="232" t="s">
        <v>5101</v>
      </c>
    </row>
    <row r="216" s="2" customFormat="1">
      <c r="A216" s="38"/>
      <c r="B216" s="39"/>
      <c r="C216" s="40"/>
      <c r="D216" s="234" t="s">
        <v>260</v>
      </c>
      <c r="E216" s="40"/>
      <c r="F216" s="235" t="s">
        <v>3987</v>
      </c>
      <c r="G216" s="40"/>
      <c r="H216" s="40"/>
      <c r="I216" s="236"/>
      <c r="J216" s="40"/>
      <c r="K216" s="40"/>
      <c r="L216" s="44"/>
      <c r="M216" s="237"/>
      <c r="N216" s="238"/>
      <c r="O216" s="91"/>
      <c r="P216" s="91"/>
      <c r="Q216" s="91"/>
      <c r="R216" s="91"/>
      <c r="S216" s="91"/>
      <c r="T216" s="92"/>
      <c r="U216" s="38"/>
      <c r="V216" s="38"/>
      <c r="W216" s="38"/>
      <c r="X216" s="38"/>
      <c r="Y216" s="38"/>
      <c r="Z216" s="38"/>
      <c r="AA216" s="38"/>
      <c r="AB216" s="38"/>
      <c r="AC216" s="38"/>
      <c r="AD216" s="38"/>
      <c r="AE216" s="38"/>
      <c r="AT216" s="17" t="s">
        <v>260</v>
      </c>
      <c r="AU216" s="17" t="s">
        <v>84</v>
      </c>
    </row>
    <row r="217" s="12" customFormat="1">
      <c r="A217" s="12"/>
      <c r="B217" s="242"/>
      <c r="C217" s="243"/>
      <c r="D217" s="234" t="s">
        <v>276</v>
      </c>
      <c r="E217" s="244" t="s">
        <v>3943</v>
      </c>
      <c r="F217" s="245" t="s">
        <v>5102</v>
      </c>
      <c r="G217" s="243"/>
      <c r="H217" s="246">
        <v>170.69999999999999</v>
      </c>
      <c r="I217" s="247"/>
      <c r="J217" s="243"/>
      <c r="K217" s="243"/>
      <c r="L217" s="248"/>
      <c r="M217" s="249"/>
      <c r="N217" s="250"/>
      <c r="O217" s="250"/>
      <c r="P217" s="250"/>
      <c r="Q217" s="250"/>
      <c r="R217" s="250"/>
      <c r="S217" s="250"/>
      <c r="T217" s="251"/>
      <c r="U217" s="12"/>
      <c r="V217" s="12"/>
      <c r="W217" s="12"/>
      <c r="X217" s="12"/>
      <c r="Y217" s="12"/>
      <c r="Z217" s="12"/>
      <c r="AA217" s="12"/>
      <c r="AB217" s="12"/>
      <c r="AC217" s="12"/>
      <c r="AD217" s="12"/>
      <c r="AE217" s="12"/>
      <c r="AT217" s="252" t="s">
        <v>276</v>
      </c>
      <c r="AU217" s="252" t="s">
        <v>84</v>
      </c>
      <c r="AV217" s="12" t="s">
        <v>86</v>
      </c>
      <c r="AW217" s="12" t="s">
        <v>32</v>
      </c>
      <c r="AX217" s="12" t="s">
        <v>76</v>
      </c>
      <c r="AY217" s="252" t="s">
        <v>251</v>
      </c>
    </row>
    <row r="218" s="12" customFormat="1">
      <c r="A218" s="12"/>
      <c r="B218" s="242"/>
      <c r="C218" s="243"/>
      <c r="D218" s="234" t="s">
        <v>276</v>
      </c>
      <c r="E218" s="244" t="s">
        <v>4867</v>
      </c>
      <c r="F218" s="245" t="s">
        <v>4868</v>
      </c>
      <c r="G218" s="243"/>
      <c r="H218" s="246">
        <v>341.39999999999998</v>
      </c>
      <c r="I218" s="247"/>
      <c r="J218" s="243"/>
      <c r="K218" s="243"/>
      <c r="L218" s="248"/>
      <c r="M218" s="249"/>
      <c r="N218" s="250"/>
      <c r="O218" s="250"/>
      <c r="P218" s="250"/>
      <c r="Q218" s="250"/>
      <c r="R218" s="250"/>
      <c r="S218" s="250"/>
      <c r="T218" s="251"/>
      <c r="U218" s="12"/>
      <c r="V218" s="12"/>
      <c r="W218" s="12"/>
      <c r="X218" s="12"/>
      <c r="Y218" s="12"/>
      <c r="Z218" s="12"/>
      <c r="AA218" s="12"/>
      <c r="AB218" s="12"/>
      <c r="AC218" s="12"/>
      <c r="AD218" s="12"/>
      <c r="AE218" s="12"/>
      <c r="AT218" s="252" t="s">
        <v>276</v>
      </c>
      <c r="AU218" s="252" t="s">
        <v>84</v>
      </c>
      <c r="AV218" s="12" t="s">
        <v>86</v>
      </c>
      <c r="AW218" s="12" t="s">
        <v>32</v>
      </c>
      <c r="AX218" s="12" t="s">
        <v>84</v>
      </c>
      <c r="AY218" s="252" t="s">
        <v>251</v>
      </c>
    </row>
    <row r="219" s="2" customFormat="1" ht="24.15" customHeight="1">
      <c r="A219" s="38"/>
      <c r="B219" s="39"/>
      <c r="C219" s="220" t="s">
        <v>350</v>
      </c>
      <c r="D219" s="220" t="s">
        <v>255</v>
      </c>
      <c r="E219" s="221" t="s">
        <v>1391</v>
      </c>
      <c r="F219" s="222" t="s">
        <v>1392</v>
      </c>
      <c r="G219" s="223" t="s">
        <v>3853</v>
      </c>
      <c r="H219" s="224">
        <v>219</v>
      </c>
      <c r="I219" s="225"/>
      <c r="J219" s="226">
        <f>ROUND(I219*H219,2)</f>
        <v>0</v>
      </c>
      <c r="K219" s="227"/>
      <c r="L219" s="44"/>
      <c r="M219" s="228" t="s">
        <v>1</v>
      </c>
      <c r="N219" s="229" t="s">
        <v>41</v>
      </c>
      <c r="O219" s="91"/>
      <c r="P219" s="230">
        <f>O219*H219</f>
        <v>0</v>
      </c>
      <c r="Q219" s="230">
        <v>0</v>
      </c>
      <c r="R219" s="230">
        <f>Q219*H219</f>
        <v>0</v>
      </c>
      <c r="S219" s="230">
        <v>0</v>
      </c>
      <c r="T219" s="231">
        <f>S219*H219</f>
        <v>0</v>
      </c>
      <c r="U219" s="38"/>
      <c r="V219" s="38"/>
      <c r="W219" s="38"/>
      <c r="X219" s="38"/>
      <c r="Y219" s="38"/>
      <c r="Z219" s="38"/>
      <c r="AA219" s="38"/>
      <c r="AB219" s="38"/>
      <c r="AC219" s="38"/>
      <c r="AD219" s="38"/>
      <c r="AE219" s="38"/>
      <c r="AR219" s="232" t="s">
        <v>254</v>
      </c>
      <c r="AT219" s="232" t="s">
        <v>255</v>
      </c>
      <c r="AU219" s="232" t="s">
        <v>84</v>
      </c>
      <c r="AY219" s="17" t="s">
        <v>251</v>
      </c>
      <c r="BE219" s="233">
        <f>IF(N219="základní",J219,0)</f>
        <v>0</v>
      </c>
      <c r="BF219" s="233">
        <f>IF(N219="snížená",J219,0)</f>
        <v>0</v>
      </c>
      <c r="BG219" s="233">
        <f>IF(N219="zákl. přenesená",J219,0)</f>
        <v>0</v>
      </c>
      <c r="BH219" s="233">
        <f>IF(N219="sníž. přenesená",J219,0)</f>
        <v>0</v>
      </c>
      <c r="BI219" s="233">
        <f>IF(N219="nulová",J219,0)</f>
        <v>0</v>
      </c>
      <c r="BJ219" s="17" t="s">
        <v>84</v>
      </c>
      <c r="BK219" s="233">
        <f>ROUND(I219*H219,2)</f>
        <v>0</v>
      </c>
      <c r="BL219" s="17" t="s">
        <v>254</v>
      </c>
      <c r="BM219" s="232" t="s">
        <v>5103</v>
      </c>
    </row>
    <row r="220" s="2" customFormat="1">
      <c r="A220" s="38"/>
      <c r="B220" s="39"/>
      <c r="C220" s="40"/>
      <c r="D220" s="234" t="s">
        <v>260</v>
      </c>
      <c r="E220" s="40"/>
      <c r="F220" s="235" t="s">
        <v>5104</v>
      </c>
      <c r="G220" s="40"/>
      <c r="H220" s="40"/>
      <c r="I220" s="236"/>
      <c r="J220" s="40"/>
      <c r="K220" s="40"/>
      <c r="L220" s="44"/>
      <c r="M220" s="237"/>
      <c r="N220" s="238"/>
      <c r="O220" s="91"/>
      <c r="P220" s="91"/>
      <c r="Q220" s="91"/>
      <c r="R220" s="91"/>
      <c r="S220" s="91"/>
      <c r="T220" s="92"/>
      <c r="U220" s="38"/>
      <c r="V220" s="38"/>
      <c r="W220" s="38"/>
      <c r="X220" s="38"/>
      <c r="Y220" s="38"/>
      <c r="Z220" s="38"/>
      <c r="AA220" s="38"/>
      <c r="AB220" s="38"/>
      <c r="AC220" s="38"/>
      <c r="AD220" s="38"/>
      <c r="AE220" s="38"/>
      <c r="AT220" s="17" t="s">
        <v>260</v>
      </c>
      <c r="AU220" s="17" t="s">
        <v>84</v>
      </c>
    </row>
    <row r="221" s="2" customFormat="1">
      <c r="A221" s="38"/>
      <c r="B221" s="39"/>
      <c r="C221" s="40"/>
      <c r="D221" s="240" t="s">
        <v>274</v>
      </c>
      <c r="E221" s="40"/>
      <c r="F221" s="241" t="s">
        <v>5105</v>
      </c>
      <c r="G221" s="40"/>
      <c r="H221" s="40"/>
      <c r="I221" s="236"/>
      <c r="J221" s="40"/>
      <c r="K221" s="40"/>
      <c r="L221" s="44"/>
      <c r="M221" s="237"/>
      <c r="N221" s="238"/>
      <c r="O221" s="91"/>
      <c r="P221" s="91"/>
      <c r="Q221" s="91"/>
      <c r="R221" s="91"/>
      <c r="S221" s="91"/>
      <c r="T221" s="92"/>
      <c r="U221" s="38"/>
      <c r="V221" s="38"/>
      <c r="W221" s="38"/>
      <c r="X221" s="38"/>
      <c r="Y221" s="38"/>
      <c r="Z221" s="38"/>
      <c r="AA221" s="38"/>
      <c r="AB221" s="38"/>
      <c r="AC221" s="38"/>
      <c r="AD221" s="38"/>
      <c r="AE221" s="38"/>
      <c r="AT221" s="17" t="s">
        <v>274</v>
      </c>
      <c r="AU221" s="17" t="s">
        <v>84</v>
      </c>
    </row>
    <row r="222" s="2" customFormat="1">
      <c r="A222" s="38"/>
      <c r="B222" s="39"/>
      <c r="C222" s="40"/>
      <c r="D222" s="234" t="s">
        <v>262</v>
      </c>
      <c r="E222" s="40"/>
      <c r="F222" s="239" t="s">
        <v>5043</v>
      </c>
      <c r="G222" s="40"/>
      <c r="H222" s="40"/>
      <c r="I222" s="236"/>
      <c r="J222" s="40"/>
      <c r="K222" s="40"/>
      <c r="L222" s="44"/>
      <c r="M222" s="237"/>
      <c r="N222" s="238"/>
      <c r="O222" s="91"/>
      <c r="P222" s="91"/>
      <c r="Q222" s="91"/>
      <c r="R222" s="91"/>
      <c r="S222" s="91"/>
      <c r="T222" s="92"/>
      <c r="U222" s="38"/>
      <c r="V222" s="38"/>
      <c r="W222" s="38"/>
      <c r="X222" s="38"/>
      <c r="Y222" s="38"/>
      <c r="Z222" s="38"/>
      <c r="AA222" s="38"/>
      <c r="AB222" s="38"/>
      <c r="AC222" s="38"/>
      <c r="AD222" s="38"/>
      <c r="AE222" s="38"/>
      <c r="AT222" s="17" t="s">
        <v>262</v>
      </c>
      <c r="AU222" s="17" t="s">
        <v>84</v>
      </c>
    </row>
    <row r="223" s="13" customFormat="1">
      <c r="A223" s="13"/>
      <c r="B223" s="253"/>
      <c r="C223" s="254"/>
      <c r="D223" s="234" t="s">
        <v>276</v>
      </c>
      <c r="E223" s="255" t="s">
        <v>1</v>
      </c>
      <c r="F223" s="256" t="s">
        <v>5060</v>
      </c>
      <c r="G223" s="254"/>
      <c r="H223" s="255" t="s">
        <v>1</v>
      </c>
      <c r="I223" s="257"/>
      <c r="J223" s="254"/>
      <c r="K223" s="254"/>
      <c r="L223" s="258"/>
      <c r="M223" s="259"/>
      <c r="N223" s="260"/>
      <c r="O223" s="260"/>
      <c r="P223" s="260"/>
      <c r="Q223" s="260"/>
      <c r="R223" s="260"/>
      <c r="S223" s="260"/>
      <c r="T223" s="261"/>
      <c r="U223" s="13"/>
      <c r="V223" s="13"/>
      <c r="W223" s="13"/>
      <c r="X223" s="13"/>
      <c r="Y223" s="13"/>
      <c r="Z223" s="13"/>
      <c r="AA223" s="13"/>
      <c r="AB223" s="13"/>
      <c r="AC223" s="13"/>
      <c r="AD223" s="13"/>
      <c r="AE223" s="13"/>
      <c r="AT223" s="262" t="s">
        <v>276</v>
      </c>
      <c r="AU223" s="262" t="s">
        <v>84</v>
      </c>
      <c r="AV223" s="13" t="s">
        <v>84</v>
      </c>
      <c r="AW223" s="13" t="s">
        <v>32</v>
      </c>
      <c r="AX223" s="13" t="s">
        <v>76</v>
      </c>
      <c r="AY223" s="262" t="s">
        <v>251</v>
      </c>
    </row>
    <row r="224" s="12" customFormat="1">
      <c r="A224" s="12"/>
      <c r="B224" s="242"/>
      <c r="C224" s="243"/>
      <c r="D224" s="234" t="s">
        <v>276</v>
      </c>
      <c r="E224" s="244" t="s">
        <v>3948</v>
      </c>
      <c r="F224" s="245" t="s">
        <v>5106</v>
      </c>
      <c r="G224" s="243"/>
      <c r="H224" s="246">
        <v>202.5</v>
      </c>
      <c r="I224" s="247"/>
      <c r="J224" s="243"/>
      <c r="K224" s="243"/>
      <c r="L224" s="248"/>
      <c r="M224" s="249"/>
      <c r="N224" s="250"/>
      <c r="O224" s="250"/>
      <c r="P224" s="250"/>
      <c r="Q224" s="250"/>
      <c r="R224" s="250"/>
      <c r="S224" s="250"/>
      <c r="T224" s="251"/>
      <c r="U224" s="12"/>
      <c r="V224" s="12"/>
      <c r="W224" s="12"/>
      <c r="X224" s="12"/>
      <c r="Y224" s="12"/>
      <c r="Z224" s="12"/>
      <c r="AA224" s="12"/>
      <c r="AB224" s="12"/>
      <c r="AC224" s="12"/>
      <c r="AD224" s="12"/>
      <c r="AE224" s="12"/>
      <c r="AT224" s="252" t="s">
        <v>276</v>
      </c>
      <c r="AU224" s="252" t="s">
        <v>84</v>
      </c>
      <c r="AV224" s="12" t="s">
        <v>86</v>
      </c>
      <c r="AW224" s="12" t="s">
        <v>32</v>
      </c>
      <c r="AX224" s="12" t="s">
        <v>76</v>
      </c>
      <c r="AY224" s="252" t="s">
        <v>251</v>
      </c>
    </row>
    <row r="225" s="13" customFormat="1">
      <c r="A225" s="13"/>
      <c r="B225" s="253"/>
      <c r="C225" s="254"/>
      <c r="D225" s="234" t="s">
        <v>276</v>
      </c>
      <c r="E225" s="255" t="s">
        <v>1</v>
      </c>
      <c r="F225" s="256" t="s">
        <v>5062</v>
      </c>
      <c r="G225" s="254"/>
      <c r="H225" s="255" t="s">
        <v>1</v>
      </c>
      <c r="I225" s="257"/>
      <c r="J225" s="254"/>
      <c r="K225" s="254"/>
      <c r="L225" s="258"/>
      <c r="M225" s="259"/>
      <c r="N225" s="260"/>
      <c r="O225" s="260"/>
      <c r="P225" s="260"/>
      <c r="Q225" s="260"/>
      <c r="R225" s="260"/>
      <c r="S225" s="260"/>
      <c r="T225" s="261"/>
      <c r="U225" s="13"/>
      <c r="V225" s="13"/>
      <c r="W225" s="13"/>
      <c r="X225" s="13"/>
      <c r="Y225" s="13"/>
      <c r="Z225" s="13"/>
      <c r="AA225" s="13"/>
      <c r="AB225" s="13"/>
      <c r="AC225" s="13"/>
      <c r="AD225" s="13"/>
      <c r="AE225" s="13"/>
      <c r="AT225" s="262" t="s">
        <v>276</v>
      </c>
      <c r="AU225" s="262" t="s">
        <v>84</v>
      </c>
      <c r="AV225" s="13" t="s">
        <v>84</v>
      </c>
      <c r="AW225" s="13" t="s">
        <v>32</v>
      </c>
      <c r="AX225" s="13" t="s">
        <v>76</v>
      </c>
      <c r="AY225" s="262" t="s">
        <v>251</v>
      </c>
    </row>
    <row r="226" s="12" customFormat="1">
      <c r="A226" s="12"/>
      <c r="B226" s="242"/>
      <c r="C226" s="243"/>
      <c r="D226" s="234" t="s">
        <v>276</v>
      </c>
      <c r="E226" s="244" t="s">
        <v>5027</v>
      </c>
      <c r="F226" s="245" t="s">
        <v>5107</v>
      </c>
      <c r="G226" s="243"/>
      <c r="H226" s="246">
        <v>16.5</v>
      </c>
      <c r="I226" s="247"/>
      <c r="J226" s="243"/>
      <c r="K226" s="243"/>
      <c r="L226" s="248"/>
      <c r="M226" s="249"/>
      <c r="N226" s="250"/>
      <c r="O226" s="250"/>
      <c r="P226" s="250"/>
      <c r="Q226" s="250"/>
      <c r="R226" s="250"/>
      <c r="S226" s="250"/>
      <c r="T226" s="251"/>
      <c r="U226" s="12"/>
      <c r="V226" s="12"/>
      <c r="W226" s="12"/>
      <c r="X226" s="12"/>
      <c r="Y226" s="12"/>
      <c r="Z226" s="12"/>
      <c r="AA226" s="12"/>
      <c r="AB226" s="12"/>
      <c r="AC226" s="12"/>
      <c r="AD226" s="12"/>
      <c r="AE226" s="12"/>
      <c r="AT226" s="252" t="s">
        <v>276</v>
      </c>
      <c r="AU226" s="252" t="s">
        <v>84</v>
      </c>
      <c r="AV226" s="12" t="s">
        <v>86</v>
      </c>
      <c r="AW226" s="12" t="s">
        <v>32</v>
      </c>
      <c r="AX226" s="12" t="s">
        <v>76</v>
      </c>
      <c r="AY226" s="252" t="s">
        <v>251</v>
      </c>
    </row>
    <row r="227" s="12" customFormat="1">
      <c r="A227" s="12"/>
      <c r="B227" s="242"/>
      <c r="C227" s="243"/>
      <c r="D227" s="234" t="s">
        <v>276</v>
      </c>
      <c r="E227" s="244" t="s">
        <v>5108</v>
      </c>
      <c r="F227" s="245" t="s">
        <v>5109</v>
      </c>
      <c r="G227" s="243"/>
      <c r="H227" s="246">
        <v>219</v>
      </c>
      <c r="I227" s="247"/>
      <c r="J227" s="243"/>
      <c r="K227" s="243"/>
      <c r="L227" s="248"/>
      <c r="M227" s="249"/>
      <c r="N227" s="250"/>
      <c r="O227" s="250"/>
      <c r="P227" s="250"/>
      <c r="Q227" s="250"/>
      <c r="R227" s="250"/>
      <c r="S227" s="250"/>
      <c r="T227" s="251"/>
      <c r="U227" s="12"/>
      <c r="V227" s="12"/>
      <c r="W227" s="12"/>
      <c r="X227" s="12"/>
      <c r="Y227" s="12"/>
      <c r="Z227" s="12"/>
      <c r="AA227" s="12"/>
      <c r="AB227" s="12"/>
      <c r="AC227" s="12"/>
      <c r="AD227" s="12"/>
      <c r="AE227" s="12"/>
      <c r="AT227" s="252" t="s">
        <v>276</v>
      </c>
      <c r="AU227" s="252" t="s">
        <v>84</v>
      </c>
      <c r="AV227" s="12" t="s">
        <v>86</v>
      </c>
      <c r="AW227" s="12" t="s">
        <v>32</v>
      </c>
      <c r="AX227" s="12" t="s">
        <v>84</v>
      </c>
      <c r="AY227" s="252" t="s">
        <v>251</v>
      </c>
    </row>
    <row r="228" s="2" customFormat="1" ht="16.5" customHeight="1">
      <c r="A228" s="38"/>
      <c r="B228" s="39"/>
      <c r="C228" s="292" t="s">
        <v>357</v>
      </c>
      <c r="D228" s="292" t="s">
        <v>1133</v>
      </c>
      <c r="E228" s="293" t="s">
        <v>2117</v>
      </c>
      <c r="F228" s="294" t="s">
        <v>2118</v>
      </c>
      <c r="G228" s="295" t="s">
        <v>3949</v>
      </c>
      <c r="H228" s="296">
        <v>438</v>
      </c>
      <c r="I228" s="297"/>
      <c r="J228" s="298">
        <f>ROUND(I228*H228,2)</f>
        <v>0</v>
      </c>
      <c r="K228" s="299"/>
      <c r="L228" s="300"/>
      <c r="M228" s="301" t="s">
        <v>1</v>
      </c>
      <c r="N228" s="302" t="s">
        <v>41</v>
      </c>
      <c r="O228" s="91"/>
      <c r="P228" s="230">
        <f>O228*H228</f>
        <v>0</v>
      </c>
      <c r="Q228" s="230">
        <v>1</v>
      </c>
      <c r="R228" s="230">
        <f>Q228*H228</f>
        <v>438</v>
      </c>
      <c r="S228" s="230">
        <v>0</v>
      </c>
      <c r="T228" s="231">
        <f>S228*H228</f>
        <v>0</v>
      </c>
      <c r="U228" s="38"/>
      <c r="V228" s="38"/>
      <c r="W228" s="38"/>
      <c r="X228" s="38"/>
      <c r="Y228" s="38"/>
      <c r="Z228" s="38"/>
      <c r="AA228" s="38"/>
      <c r="AB228" s="38"/>
      <c r="AC228" s="38"/>
      <c r="AD228" s="38"/>
      <c r="AE228" s="38"/>
      <c r="AR228" s="232" t="s">
        <v>299</v>
      </c>
      <c r="AT228" s="232" t="s">
        <v>1133</v>
      </c>
      <c r="AU228" s="232" t="s">
        <v>84</v>
      </c>
      <c r="AY228" s="17" t="s">
        <v>251</v>
      </c>
      <c r="BE228" s="233">
        <f>IF(N228="základní",J228,0)</f>
        <v>0</v>
      </c>
      <c r="BF228" s="233">
        <f>IF(N228="snížená",J228,0)</f>
        <v>0</v>
      </c>
      <c r="BG228" s="233">
        <f>IF(N228="zákl. přenesená",J228,0)</f>
        <v>0</v>
      </c>
      <c r="BH228" s="233">
        <f>IF(N228="sníž. přenesená",J228,0)</f>
        <v>0</v>
      </c>
      <c r="BI228" s="233">
        <f>IF(N228="nulová",J228,0)</f>
        <v>0</v>
      </c>
      <c r="BJ228" s="17" t="s">
        <v>84</v>
      </c>
      <c r="BK228" s="233">
        <f>ROUND(I228*H228,2)</f>
        <v>0</v>
      </c>
      <c r="BL228" s="17" t="s">
        <v>254</v>
      </c>
      <c r="BM228" s="232" t="s">
        <v>5110</v>
      </c>
    </row>
    <row r="229" s="2" customFormat="1">
      <c r="A229" s="38"/>
      <c r="B229" s="39"/>
      <c r="C229" s="40"/>
      <c r="D229" s="234" t="s">
        <v>260</v>
      </c>
      <c r="E229" s="40"/>
      <c r="F229" s="235" t="s">
        <v>2118</v>
      </c>
      <c r="G229" s="40"/>
      <c r="H229" s="40"/>
      <c r="I229" s="236"/>
      <c r="J229" s="40"/>
      <c r="K229" s="40"/>
      <c r="L229" s="44"/>
      <c r="M229" s="237"/>
      <c r="N229" s="238"/>
      <c r="O229" s="91"/>
      <c r="P229" s="91"/>
      <c r="Q229" s="91"/>
      <c r="R229" s="91"/>
      <c r="S229" s="91"/>
      <c r="T229" s="92"/>
      <c r="U229" s="38"/>
      <c r="V229" s="38"/>
      <c r="W229" s="38"/>
      <c r="X229" s="38"/>
      <c r="Y229" s="38"/>
      <c r="Z229" s="38"/>
      <c r="AA229" s="38"/>
      <c r="AB229" s="38"/>
      <c r="AC229" s="38"/>
      <c r="AD229" s="38"/>
      <c r="AE229" s="38"/>
      <c r="AT229" s="17" t="s">
        <v>260</v>
      </c>
      <c r="AU229" s="17" t="s">
        <v>84</v>
      </c>
    </row>
    <row r="230" s="2" customFormat="1">
      <c r="A230" s="38"/>
      <c r="B230" s="39"/>
      <c r="C230" s="40"/>
      <c r="D230" s="234" t="s">
        <v>262</v>
      </c>
      <c r="E230" s="40"/>
      <c r="F230" s="239" t="s">
        <v>4006</v>
      </c>
      <c r="G230" s="40"/>
      <c r="H230" s="40"/>
      <c r="I230" s="236"/>
      <c r="J230" s="40"/>
      <c r="K230" s="40"/>
      <c r="L230" s="44"/>
      <c r="M230" s="237"/>
      <c r="N230" s="238"/>
      <c r="O230" s="91"/>
      <c r="P230" s="91"/>
      <c r="Q230" s="91"/>
      <c r="R230" s="91"/>
      <c r="S230" s="91"/>
      <c r="T230" s="92"/>
      <c r="U230" s="38"/>
      <c r="V230" s="38"/>
      <c r="W230" s="38"/>
      <c r="X230" s="38"/>
      <c r="Y230" s="38"/>
      <c r="Z230" s="38"/>
      <c r="AA230" s="38"/>
      <c r="AB230" s="38"/>
      <c r="AC230" s="38"/>
      <c r="AD230" s="38"/>
      <c r="AE230" s="38"/>
      <c r="AT230" s="17" t="s">
        <v>262</v>
      </c>
      <c r="AU230" s="17" t="s">
        <v>84</v>
      </c>
    </row>
    <row r="231" s="12" customFormat="1">
      <c r="A231" s="12"/>
      <c r="B231" s="242"/>
      <c r="C231" s="243"/>
      <c r="D231" s="234" t="s">
        <v>276</v>
      </c>
      <c r="E231" s="244" t="s">
        <v>3953</v>
      </c>
      <c r="F231" s="245" t="s">
        <v>5022</v>
      </c>
      <c r="G231" s="243"/>
      <c r="H231" s="246">
        <v>219</v>
      </c>
      <c r="I231" s="247"/>
      <c r="J231" s="243"/>
      <c r="K231" s="243"/>
      <c r="L231" s="248"/>
      <c r="M231" s="249"/>
      <c r="N231" s="250"/>
      <c r="O231" s="250"/>
      <c r="P231" s="250"/>
      <c r="Q231" s="250"/>
      <c r="R231" s="250"/>
      <c r="S231" s="250"/>
      <c r="T231" s="251"/>
      <c r="U231" s="12"/>
      <c r="V231" s="12"/>
      <c r="W231" s="12"/>
      <c r="X231" s="12"/>
      <c r="Y231" s="12"/>
      <c r="Z231" s="12"/>
      <c r="AA231" s="12"/>
      <c r="AB231" s="12"/>
      <c r="AC231" s="12"/>
      <c r="AD231" s="12"/>
      <c r="AE231" s="12"/>
      <c r="AT231" s="252" t="s">
        <v>276</v>
      </c>
      <c r="AU231" s="252" t="s">
        <v>84</v>
      </c>
      <c r="AV231" s="12" t="s">
        <v>86</v>
      </c>
      <c r="AW231" s="12" t="s">
        <v>32</v>
      </c>
      <c r="AX231" s="12" t="s">
        <v>76</v>
      </c>
      <c r="AY231" s="252" t="s">
        <v>251</v>
      </c>
    </row>
    <row r="232" s="12" customFormat="1">
      <c r="A232" s="12"/>
      <c r="B232" s="242"/>
      <c r="C232" s="243"/>
      <c r="D232" s="234" t="s">
        <v>276</v>
      </c>
      <c r="E232" s="244" t="s">
        <v>4584</v>
      </c>
      <c r="F232" s="245" t="s">
        <v>5111</v>
      </c>
      <c r="G232" s="243"/>
      <c r="H232" s="246">
        <v>438</v>
      </c>
      <c r="I232" s="247"/>
      <c r="J232" s="243"/>
      <c r="K232" s="243"/>
      <c r="L232" s="248"/>
      <c r="M232" s="249"/>
      <c r="N232" s="250"/>
      <c r="O232" s="250"/>
      <c r="P232" s="250"/>
      <c r="Q232" s="250"/>
      <c r="R232" s="250"/>
      <c r="S232" s="250"/>
      <c r="T232" s="251"/>
      <c r="U232" s="12"/>
      <c r="V232" s="12"/>
      <c r="W232" s="12"/>
      <c r="X232" s="12"/>
      <c r="Y232" s="12"/>
      <c r="Z232" s="12"/>
      <c r="AA232" s="12"/>
      <c r="AB232" s="12"/>
      <c r="AC232" s="12"/>
      <c r="AD232" s="12"/>
      <c r="AE232" s="12"/>
      <c r="AT232" s="252" t="s">
        <v>276</v>
      </c>
      <c r="AU232" s="252" t="s">
        <v>84</v>
      </c>
      <c r="AV232" s="12" t="s">
        <v>86</v>
      </c>
      <c r="AW232" s="12" t="s">
        <v>32</v>
      </c>
      <c r="AX232" s="12" t="s">
        <v>84</v>
      </c>
      <c r="AY232" s="252" t="s">
        <v>251</v>
      </c>
    </row>
    <row r="233" s="11" customFormat="1" ht="25.92" customHeight="1">
      <c r="A233" s="11"/>
      <c r="B233" s="206"/>
      <c r="C233" s="207"/>
      <c r="D233" s="208" t="s">
        <v>75</v>
      </c>
      <c r="E233" s="209" t="s">
        <v>86</v>
      </c>
      <c r="F233" s="209" t="s">
        <v>1434</v>
      </c>
      <c r="G233" s="207"/>
      <c r="H233" s="207"/>
      <c r="I233" s="210"/>
      <c r="J233" s="211">
        <f>BK233</f>
        <v>0</v>
      </c>
      <c r="K233" s="207"/>
      <c r="L233" s="212"/>
      <c r="M233" s="213"/>
      <c r="N233" s="214"/>
      <c r="O233" s="214"/>
      <c r="P233" s="215">
        <f>SUM(P234:P241)</f>
        <v>0</v>
      </c>
      <c r="Q233" s="214"/>
      <c r="R233" s="215">
        <f>SUM(R234:R241)</f>
        <v>0.69966644</v>
      </c>
      <c r="S233" s="214"/>
      <c r="T233" s="216">
        <f>SUM(T234:T241)</f>
        <v>0</v>
      </c>
      <c r="U233" s="11"/>
      <c r="V233" s="11"/>
      <c r="W233" s="11"/>
      <c r="X233" s="11"/>
      <c r="Y233" s="11"/>
      <c r="Z233" s="11"/>
      <c r="AA233" s="11"/>
      <c r="AB233" s="11"/>
      <c r="AC233" s="11"/>
      <c r="AD233" s="11"/>
      <c r="AE233" s="11"/>
      <c r="AR233" s="217" t="s">
        <v>84</v>
      </c>
      <c r="AT233" s="218" t="s">
        <v>75</v>
      </c>
      <c r="AU233" s="218" t="s">
        <v>76</v>
      </c>
      <c r="AY233" s="217" t="s">
        <v>251</v>
      </c>
      <c r="BK233" s="219">
        <f>SUM(BK234:BK241)</f>
        <v>0</v>
      </c>
    </row>
    <row r="234" s="2" customFormat="1" ht="24.15" customHeight="1">
      <c r="A234" s="38"/>
      <c r="B234" s="39"/>
      <c r="C234" s="220" t="s">
        <v>363</v>
      </c>
      <c r="D234" s="220" t="s">
        <v>255</v>
      </c>
      <c r="E234" s="221" t="s">
        <v>4017</v>
      </c>
      <c r="F234" s="222" t="s">
        <v>4018</v>
      </c>
      <c r="G234" s="223" t="s">
        <v>3949</v>
      </c>
      <c r="H234" s="224">
        <v>0.45600000000000002</v>
      </c>
      <c r="I234" s="225"/>
      <c r="J234" s="226">
        <f>ROUND(I234*H234,2)</f>
        <v>0</v>
      </c>
      <c r="K234" s="227"/>
      <c r="L234" s="44"/>
      <c r="M234" s="228" t="s">
        <v>1</v>
      </c>
      <c r="N234" s="229" t="s">
        <v>41</v>
      </c>
      <c r="O234" s="91"/>
      <c r="P234" s="230">
        <f>O234*H234</f>
        <v>0</v>
      </c>
      <c r="Q234" s="230">
        <v>1.0597399999999999</v>
      </c>
      <c r="R234" s="230">
        <f>Q234*H234</f>
        <v>0.48324143999999997</v>
      </c>
      <c r="S234" s="230">
        <v>0</v>
      </c>
      <c r="T234" s="231">
        <f>S234*H234</f>
        <v>0</v>
      </c>
      <c r="U234" s="38"/>
      <c r="V234" s="38"/>
      <c r="W234" s="38"/>
      <c r="X234" s="38"/>
      <c r="Y234" s="38"/>
      <c r="Z234" s="38"/>
      <c r="AA234" s="38"/>
      <c r="AB234" s="38"/>
      <c r="AC234" s="38"/>
      <c r="AD234" s="38"/>
      <c r="AE234" s="38"/>
      <c r="AR234" s="232" t="s">
        <v>254</v>
      </c>
      <c r="AT234" s="232" t="s">
        <v>255</v>
      </c>
      <c r="AU234" s="232" t="s">
        <v>84</v>
      </c>
      <c r="AY234" s="17" t="s">
        <v>251</v>
      </c>
      <c r="BE234" s="233">
        <f>IF(N234="základní",J234,0)</f>
        <v>0</v>
      </c>
      <c r="BF234" s="233">
        <f>IF(N234="snížená",J234,0)</f>
        <v>0</v>
      </c>
      <c r="BG234" s="233">
        <f>IF(N234="zákl. přenesená",J234,0)</f>
        <v>0</v>
      </c>
      <c r="BH234" s="233">
        <f>IF(N234="sníž. přenesená",J234,0)</f>
        <v>0</v>
      </c>
      <c r="BI234" s="233">
        <f>IF(N234="nulová",J234,0)</f>
        <v>0</v>
      </c>
      <c r="BJ234" s="17" t="s">
        <v>84</v>
      </c>
      <c r="BK234" s="233">
        <f>ROUND(I234*H234,2)</f>
        <v>0</v>
      </c>
      <c r="BL234" s="17" t="s">
        <v>254</v>
      </c>
      <c r="BM234" s="232" t="s">
        <v>5112</v>
      </c>
    </row>
    <row r="235" s="2" customFormat="1">
      <c r="A235" s="38"/>
      <c r="B235" s="39"/>
      <c r="C235" s="40"/>
      <c r="D235" s="234" t="s">
        <v>260</v>
      </c>
      <c r="E235" s="40"/>
      <c r="F235" s="235" t="s">
        <v>4020</v>
      </c>
      <c r="G235" s="40"/>
      <c r="H235" s="40"/>
      <c r="I235" s="236"/>
      <c r="J235" s="40"/>
      <c r="K235" s="40"/>
      <c r="L235" s="44"/>
      <c r="M235" s="237"/>
      <c r="N235" s="238"/>
      <c r="O235" s="91"/>
      <c r="P235" s="91"/>
      <c r="Q235" s="91"/>
      <c r="R235" s="91"/>
      <c r="S235" s="91"/>
      <c r="T235" s="92"/>
      <c r="U235" s="38"/>
      <c r="V235" s="38"/>
      <c r="W235" s="38"/>
      <c r="X235" s="38"/>
      <c r="Y235" s="38"/>
      <c r="Z235" s="38"/>
      <c r="AA235" s="38"/>
      <c r="AB235" s="38"/>
      <c r="AC235" s="38"/>
      <c r="AD235" s="38"/>
      <c r="AE235" s="38"/>
      <c r="AT235" s="17" t="s">
        <v>260</v>
      </c>
      <c r="AU235" s="17" t="s">
        <v>84</v>
      </c>
    </row>
    <row r="236" s="2" customFormat="1">
      <c r="A236" s="38"/>
      <c r="B236" s="39"/>
      <c r="C236" s="40"/>
      <c r="D236" s="240" t="s">
        <v>274</v>
      </c>
      <c r="E236" s="40"/>
      <c r="F236" s="241" t="s">
        <v>4021</v>
      </c>
      <c r="G236" s="40"/>
      <c r="H236" s="40"/>
      <c r="I236" s="236"/>
      <c r="J236" s="40"/>
      <c r="K236" s="40"/>
      <c r="L236" s="44"/>
      <c r="M236" s="237"/>
      <c r="N236" s="238"/>
      <c r="O236" s="91"/>
      <c r="P236" s="91"/>
      <c r="Q236" s="91"/>
      <c r="R236" s="91"/>
      <c r="S236" s="91"/>
      <c r="T236" s="92"/>
      <c r="U236" s="38"/>
      <c r="V236" s="38"/>
      <c r="W236" s="38"/>
      <c r="X236" s="38"/>
      <c r="Y236" s="38"/>
      <c r="Z236" s="38"/>
      <c r="AA236" s="38"/>
      <c r="AB236" s="38"/>
      <c r="AC236" s="38"/>
      <c r="AD236" s="38"/>
      <c r="AE236" s="38"/>
      <c r="AT236" s="17" t="s">
        <v>274</v>
      </c>
      <c r="AU236" s="17" t="s">
        <v>84</v>
      </c>
    </row>
    <row r="237" s="2" customFormat="1" ht="24.15" customHeight="1">
      <c r="A237" s="38"/>
      <c r="B237" s="39"/>
      <c r="C237" s="292" t="s">
        <v>371</v>
      </c>
      <c r="D237" s="292" t="s">
        <v>1133</v>
      </c>
      <c r="E237" s="293" t="s">
        <v>4022</v>
      </c>
      <c r="F237" s="294" t="s">
        <v>4023</v>
      </c>
      <c r="G237" s="295" t="s">
        <v>3900</v>
      </c>
      <c r="H237" s="296">
        <v>27.5</v>
      </c>
      <c r="I237" s="297"/>
      <c r="J237" s="298">
        <f>ROUND(I237*H237,2)</f>
        <v>0</v>
      </c>
      <c r="K237" s="299"/>
      <c r="L237" s="300"/>
      <c r="M237" s="301" t="s">
        <v>1</v>
      </c>
      <c r="N237" s="302" t="s">
        <v>41</v>
      </c>
      <c r="O237" s="91"/>
      <c r="P237" s="230">
        <f>O237*H237</f>
        <v>0</v>
      </c>
      <c r="Q237" s="230">
        <v>0.0078700000000000003</v>
      </c>
      <c r="R237" s="230">
        <f>Q237*H237</f>
        <v>0.21642500000000001</v>
      </c>
      <c r="S237" s="230">
        <v>0</v>
      </c>
      <c r="T237" s="231">
        <f>S237*H237</f>
        <v>0</v>
      </c>
      <c r="U237" s="38"/>
      <c r="V237" s="38"/>
      <c r="W237" s="38"/>
      <c r="X237" s="38"/>
      <c r="Y237" s="38"/>
      <c r="Z237" s="38"/>
      <c r="AA237" s="38"/>
      <c r="AB237" s="38"/>
      <c r="AC237" s="38"/>
      <c r="AD237" s="38"/>
      <c r="AE237" s="38"/>
      <c r="AR237" s="232" t="s">
        <v>299</v>
      </c>
      <c r="AT237" s="232" t="s">
        <v>1133</v>
      </c>
      <c r="AU237" s="232" t="s">
        <v>84</v>
      </c>
      <c r="AY237" s="17" t="s">
        <v>251</v>
      </c>
      <c r="BE237" s="233">
        <f>IF(N237="základní",J237,0)</f>
        <v>0</v>
      </c>
      <c r="BF237" s="233">
        <f>IF(N237="snížená",J237,0)</f>
        <v>0</v>
      </c>
      <c r="BG237" s="233">
        <f>IF(N237="zákl. přenesená",J237,0)</f>
        <v>0</v>
      </c>
      <c r="BH237" s="233">
        <f>IF(N237="sníž. přenesená",J237,0)</f>
        <v>0</v>
      </c>
      <c r="BI237" s="233">
        <f>IF(N237="nulová",J237,0)</f>
        <v>0</v>
      </c>
      <c r="BJ237" s="17" t="s">
        <v>84</v>
      </c>
      <c r="BK237" s="233">
        <f>ROUND(I237*H237,2)</f>
        <v>0</v>
      </c>
      <c r="BL237" s="17" t="s">
        <v>254</v>
      </c>
      <c r="BM237" s="232" t="s">
        <v>5113</v>
      </c>
    </row>
    <row r="238" s="2" customFormat="1">
      <c r="A238" s="38"/>
      <c r="B238" s="39"/>
      <c r="C238" s="40"/>
      <c r="D238" s="234" t="s">
        <v>260</v>
      </c>
      <c r="E238" s="40"/>
      <c r="F238" s="235" t="s">
        <v>4023</v>
      </c>
      <c r="G238" s="40"/>
      <c r="H238" s="40"/>
      <c r="I238" s="236"/>
      <c r="J238" s="40"/>
      <c r="K238" s="40"/>
      <c r="L238" s="44"/>
      <c r="M238" s="237"/>
      <c r="N238" s="238"/>
      <c r="O238" s="91"/>
      <c r="P238" s="91"/>
      <c r="Q238" s="91"/>
      <c r="R238" s="91"/>
      <c r="S238" s="91"/>
      <c r="T238" s="92"/>
      <c r="U238" s="38"/>
      <c r="V238" s="38"/>
      <c r="W238" s="38"/>
      <c r="X238" s="38"/>
      <c r="Y238" s="38"/>
      <c r="Z238" s="38"/>
      <c r="AA238" s="38"/>
      <c r="AB238" s="38"/>
      <c r="AC238" s="38"/>
      <c r="AD238" s="38"/>
      <c r="AE238" s="38"/>
      <c r="AT238" s="17" t="s">
        <v>260</v>
      </c>
      <c r="AU238" s="17" t="s">
        <v>84</v>
      </c>
    </row>
    <row r="239" s="2" customFormat="1">
      <c r="A239" s="38"/>
      <c r="B239" s="39"/>
      <c r="C239" s="40"/>
      <c r="D239" s="234" t="s">
        <v>262</v>
      </c>
      <c r="E239" s="40"/>
      <c r="F239" s="239" t="s">
        <v>4025</v>
      </c>
      <c r="G239" s="40"/>
      <c r="H239" s="40"/>
      <c r="I239" s="236"/>
      <c r="J239" s="40"/>
      <c r="K239" s="40"/>
      <c r="L239" s="44"/>
      <c r="M239" s="237"/>
      <c r="N239" s="238"/>
      <c r="O239" s="91"/>
      <c r="P239" s="91"/>
      <c r="Q239" s="91"/>
      <c r="R239" s="91"/>
      <c r="S239" s="91"/>
      <c r="T239" s="92"/>
      <c r="U239" s="38"/>
      <c r="V239" s="38"/>
      <c r="W239" s="38"/>
      <c r="X239" s="38"/>
      <c r="Y239" s="38"/>
      <c r="Z239" s="38"/>
      <c r="AA239" s="38"/>
      <c r="AB239" s="38"/>
      <c r="AC239" s="38"/>
      <c r="AD239" s="38"/>
      <c r="AE239" s="38"/>
      <c r="AT239" s="17" t="s">
        <v>262</v>
      </c>
      <c r="AU239" s="17" t="s">
        <v>84</v>
      </c>
    </row>
    <row r="240" s="13" customFormat="1">
      <c r="A240" s="13"/>
      <c r="B240" s="253"/>
      <c r="C240" s="254"/>
      <c r="D240" s="234" t="s">
        <v>276</v>
      </c>
      <c r="E240" s="255" t="s">
        <v>1</v>
      </c>
      <c r="F240" s="256" t="s">
        <v>5114</v>
      </c>
      <c r="G240" s="254"/>
      <c r="H240" s="255" t="s">
        <v>1</v>
      </c>
      <c r="I240" s="257"/>
      <c r="J240" s="254"/>
      <c r="K240" s="254"/>
      <c r="L240" s="258"/>
      <c r="M240" s="259"/>
      <c r="N240" s="260"/>
      <c r="O240" s="260"/>
      <c r="P240" s="260"/>
      <c r="Q240" s="260"/>
      <c r="R240" s="260"/>
      <c r="S240" s="260"/>
      <c r="T240" s="261"/>
      <c r="U240" s="13"/>
      <c r="V240" s="13"/>
      <c r="W240" s="13"/>
      <c r="X240" s="13"/>
      <c r="Y240" s="13"/>
      <c r="Z240" s="13"/>
      <c r="AA240" s="13"/>
      <c r="AB240" s="13"/>
      <c r="AC240" s="13"/>
      <c r="AD240" s="13"/>
      <c r="AE240" s="13"/>
      <c r="AT240" s="262" t="s">
        <v>276</v>
      </c>
      <c r="AU240" s="262" t="s">
        <v>84</v>
      </c>
      <c r="AV240" s="13" t="s">
        <v>84</v>
      </c>
      <c r="AW240" s="13" t="s">
        <v>32</v>
      </c>
      <c r="AX240" s="13" t="s">
        <v>76</v>
      </c>
      <c r="AY240" s="262" t="s">
        <v>251</v>
      </c>
    </row>
    <row r="241" s="12" customFormat="1">
      <c r="A241" s="12"/>
      <c r="B241" s="242"/>
      <c r="C241" s="243"/>
      <c r="D241" s="234" t="s">
        <v>276</v>
      </c>
      <c r="E241" s="244" t="s">
        <v>3962</v>
      </c>
      <c r="F241" s="245" t="s">
        <v>5115</v>
      </c>
      <c r="G241" s="243"/>
      <c r="H241" s="246">
        <v>27.5</v>
      </c>
      <c r="I241" s="247"/>
      <c r="J241" s="243"/>
      <c r="K241" s="243"/>
      <c r="L241" s="248"/>
      <c r="M241" s="249"/>
      <c r="N241" s="250"/>
      <c r="O241" s="250"/>
      <c r="P241" s="250"/>
      <c r="Q241" s="250"/>
      <c r="R241" s="250"/>
      <c r="S241" s="250"/>
      <c r="T241" s="251"/>
      <c r="U241" s="12"/>
      <c r="V241" s="12"/>
      <c r="W241" s="12"/>
      <c r="X241" s="12"/>
      <c r="Y241" s="12"/>
      <c r="Z241" s="12"/>
      <c r="AA241" s="12"/>
      <c r="AB241" s="12"/>
      <c r="AC241" s="12"/>
      <c r="AD241" s="12"/>
      <c r="AE241" s="12"/>
      <c r="AT241" s="252" t="s">
        <v>276</v>
      </c>
      <c r="AU241" s="252" t="s">
        <v>84</v>
      </c>
      <c r="AV241" s="12" t="s">
        <v>86</v>
      </c>
      <c r="AW241" s="12" t="s">
        <v>32</v>
      </c>
      <c r="AX241" s="12" t="s">
        <v>84</v>
      </c>
      <c r="AY241" s="252" t="s">
        <v>251</v>
      </c>
    </row>
    <row r="242" s="11" customFormat="1" ht="25.92" customHeight="1">
      <c r="A242" s="11"/>
      <c r="B242" s="206"/>
      <c r="C242" s="207"/>
      <c r="D242" s="208" t="s">
        <v>75</v>
      </c>
      <c r="E242" s="209" t="s">
        <v>269</v>
      </c>
      <c r="F242" s="209" t="s">
        <v>3217</v>
      </c>
      <c r="G242" s="207"/>
      <c r="H242" s="207"/>
      <c r="I242" s="210"/>
      <c r="J242" s="211">
        <f>BK242</f>
        <v>0</v>
      </c>
      <c r="K242" s="207"/>
      <c r="L242" s="212"/>
      <c r="M242" s="213"/>
      <c r="N242" s="214"/>
      <c r="O242" s="214"/>
      <c r="P242" s="215">
        <f>SUM(P243:P277)</f>
        <v>0</v>
      </c>
      <c r="Q242" s="214"/>
      <c r="R242" s="215">
        <f>SUM(R243:R277)</f>
        <v>45.830376000000001</v>
      </c>
      <c r="S242" s="214"/>
      <c r="T242" s="216">
        <f>SUM(T243:T277)</f>
        <v>0</v>
      </c>
      <c r="U242" s="11"/>
      <c r="V242" s="11"/>
      <c r="W242" s="11"/>
      <c r="X242" s="11"/>
      <c r="Y242" s="11"/>
      <c r="Z242" s="11"/>
      <c r="AA242" s="11"/>
      <c r="AB242" s="11"/>
      <c r="AC242" s="11"/>
      <c r="AD242" s="11"/>
      <c r="AE242" s="11"/>
      <c r="AR242" s="217" t="s">
        <v>84</v>
      </c>
      <c r="AT242" s="218" t="s">
        <v>75</v>
      </c>
      <c r="AU242" s="218" t="s">
        <v>76</v>
      </c>
      <c r="AY242" s="217" t="s">
        <v>251</v>
      </c>
      <c r="BK242" s="219">
        <f>SUM(BK243:BK277)</f>
        <v>0</v>
      </c>
    </row>
    <row r="243" s="2" customFormat="1" ht="16.5" customHeight="1">
      <c r="A243" s="38"/>
      <c r="B243" s="39"/>
      <c r="C243" s="220" t="s">
        <v>378</v>
      </c>
      <c r="D243" s="220" t="s">
        <v>255</v>
      </c>
      <c r="E243" s="221" t="s">
        <v>4033</v>
      </c>
      <c r="F243" s="222" t="s">
        <v>4034</v>
      </c>
      <c r="G243" s="223" t="s">
        <v>3900</v>
      </c>
      <c r="H243" s="224">
        <v>9.5999999999999996</v>
      </c>
      <c r="I243" s="225"/>
      <c r="J243" s="226">
        <f>ROUND(I243*H243,2)</f>
        <v>0</v>
      </c>
      <c r="K243" s="227"/>
      <c r="L243" s="44"/>
      <c r="M243" s="228" t="s">
        <v>1</v>
      </c>
      <c r="N243" s="229" t="s">
        <v>41</v>
      </c>
      <c r="O243" s="91"/>
      <c r="P243" s="230">
        <f>O243*H243</f>
        <v>0</v>
      </c>
      <c r="Q243" s="230">
        <v>0.00346</v>
      </c>
      <c r="R243" s="230">
        <f>Q243*H243</f>
        <v>0.033215999999999996</v>
      </c>
      <c r="S243" s="230">
        <v>0</v>
      </c>
      <c r="T243" s="231">
        <f>S243*H243</f>
        <v>0</v>
      </c>
      <c r="U243" s="38"/>
      <c r="V243" s="38"/>
      <c r="W243" s="38"/>
      <c r="X243" s="38"/>
      <c r="Y243" s="38"/>
      <c r="Z243" s="38"/>
      <c r="AA243" s="38"/>
      <c r="AB243" s="38"/>
      <c r="AC243" s="38"/>
      <c r="AD243" s="38"/>
      <c r="AE243" s="38"/>
      <c r="AR243" s="232" t="s">
        <v>254</v>
      </c>
      <c r="AT243" s="232" t="s">
        <v>255</v>
      </c>
      <c r="AU243" s="232" t="s">
        <v>84</v>
      </c>
      <c r="AY243" s="17" t="s">
        <v>251</v>
      </c>
      <c r="BE243" s="233">
        <f>IF(N243="základní",J243,0)</f>
        <v>0</v>
      </c>
      <c r="BF243" s="233">
        <f>IF(N243="snížená",J243,0)</f>
        <v>0</v>
      </c>
      <c r="BG243" s="233">
        <f>IF(N243="zákl. přenesená",J243,0)</f>
        <v>0</v>
      </c>
      <c r="BH243" s="233">
        <f>IF(N243="sníž. přenesená",J243,0)</f>
        <v>0</v>
      </c>
      <c r="BI243" s="233">
        <f>IF(N243="nulová",J243,0)</f>
        <v>0</v>
      </c>
      <c r="BJ243" s="17" t="s">
        <v>84</v>
      </c>
      <c r="BK243" s="233">
        <f>ROUND(I243*H243,2)</f>
        <v>0</v>
      </c>
      <c r="BL243" s="17" t="s">
        <v>254</v>
      </c>
      <c r="BM243" s="232" t="s">
        <v>5116</v>
      </c>
    </row>
    <row r="244" s="2" customFormat="1">
      <c r="A244" s="38"/>
      <c r="B244" s="39"/>
      <c r="C244" s="40"/>
      <c r="D244" s="234" t="s">
        <v>260</v>
      </c>
      <c r="E244" s="40"/>
      <c r="F244" s="235" t="s">
        <v>4036</v>
      </c>
      <c r="G244" s="40"/>
      <c r="H244" s="40"/>
      <c r="I244" s="236"/>
      <c r="J244" s="40"/>
      <c r="K244" s="40"/>
      <c r="L244" s="44"/>
      <c r="M244" s="237"/>
      <c r="N244" s="238"/>
      <c r="O244" s="91"/>
      <c r="P244" s="91"/>
      <c r="Q244" s="91"/>
      <c r="R244" s="91"/>
      <c r="S244" s="91"/>
      <c r="T244" s="92"/>
      <c r="U244" s="38"/>
      <c r="V244" s="38"/>
      <c r="W244" s="38"/>
      <c r="X244" s="38"/>
      <c r="Y244" s="38"/>
      <c r="Z244" s="38"/>
      <c r="AA244" s="38"/>
      <c r="AB244" s="38"/>
      <c r="AC244" s="38"/>
      <c r="AD244" s="38"/>
      <c r="AE244" s="38"/>
      <c r="AT244" s="17" t="s">
        <v>260</v>
      </c>
      <c r="AU244" s="17" t="s">
        <v>84</v>
      </c>
    </row>
    <row r="245" s="2" customFormat="1">
      <c r="A245" s="38"/>
      <c r="B245" s="39"/>
      <c r="C245" s="40"/>
      <c r="D245" s="240" t="s">
        <v>274</v>
      </c>
      <c r="E245" s="40"/>
      <c r="F245" s="241" t="s">
        <v>4037</v>
      </c>
      <c r="G245" s="40"/>
      <c r="H245" s="40"/>
      <c r="I245" s="236"/>
      <c r="J245" s="40"/>
      <c r="K245" s="40"/>
      <c r="L245" s="44"/>
      <c r="M245" s="237"/>
      <c r="N245" s="238"/>
      <c r="O245" s="91"/>
      <c r="P245" s="91"/>
      <c r="Q245" s="91"/>
      <c r="R245" s="91"/>
      <c r="S245" s="91"/>
      <c r="T245" s="92"/>
      <c r="U245" s="38"/>
      <c r="V245" s="38"/>
      <c r="W245" s="38"/>
      <c r="X245" s="38"/>
      <c r="Y245" s="38"/>
      <c r="Z245" s="38"/>
      <c r="AA245" s="38"/>
      <c r="AB245" s="38"/>
      <c r="AC245" s="38"/>
      <c r="AD245" s="38"/>
      <c r="AE245" s="38"/>
      <c r="AT245" s="17" t="s">
        <v>274</v>
      </c>
      <c r="AU245" s="17" t="s">
        <v>84</v>
      </c>
    </row>
    <row r="246" s="13" customFormat="1">
      <c r="A246" s="13"/>
      <c r="B246" s="253"/>
      <c r="C246" s="254"/>
      <c r="D246" s="234" t="s">
        <v>276</v>
      </c>
      <c r="E246" s="255" t="s">
        <v>1</v>
      </c>
      <c r="F246" s="256" t="s">
        <v>5117</v>
      </c>
      <c r="G246" s="254"/>
      <c r="H246" s="255" t="s">
        <v>1</v>
      </c>
      <c r="I246" s="257"/>
      <c r="J246" s="254"/>
      <c r="K246" s="254"/>
      <c r="L246" s="258"/>
      <c r="M246" s="259"/>
      <c r="N246" s="260"/>
      <c r="O246" s="260"/>
      <c r="P246" s="260"/>
      <c r="Q246" s="260"/>
      <c r="R246" s="260"/>
      <c r="S246" s="260"/>
      <c r="T246" s="261"/>
      <c r="U246" s="13"/>
      <c r="V246" s="13"/>
      <c r="W246" s="13"/>
      <c r="X246" s="13"/>
      <c r="Y246" s="13"/>
      <c r="Z246" s="13"/>
      <c r="AA246" s="13"/>
      <c r="AB246" s="13"/>
      <c r="AC246" s="13"/>
      <c r="AD246" s="13"/>
      <c r="AE246" s="13"/>
      <c r="AT246" s="262" t="s">
        <v>276</v>
      </c>
      <c r="AU246" s="262" t="s">
        <v>84</v>
      </c>
      <c r="AV246" s="13" t="s">
        <v>84</v>
      </c>
      <c r="AW246" s="13" t="s">
        <v>32</v>
      </c>
      <c r="AX246" s="13" t="s">
        <v>76</v>
      </c>
      <c r="AY246" s="262" t="s">
        <v>251</v>
      </c>
    </row>
    <row r="247" s="12" customFormat="1">
      <c r="A247" s="12"/>
      <c r="B247" s="242"/>
      <c r="C247" s="243"/>
      <c r="D247" s="234" t="s">
        <v>276</v>
      </c>
      <c r="E247" s="244" t="s">
        <v>3718</v>
      </c>
      <c r="F247" s="245" t="s">
        <v>5118</v>
      </c>
      <c r="G247" s="243"/>
      <c r="H247" s="246">
        <v>9.5999999999999996</v>
      </c>
      <c r="I247" s="247"/>
      <c r="J247" s="243"/>
      <c r="K247" s="243"/>
      <c r="L247" s="248"/>
      <c r="M247" s="249"/>
      <c r="N247" s="250"/>
      <c r="O247" s="250"/>
      <c r="P247" s="250"/>
      <c r="Q247" s="250"/>
      <c r="R247" s="250"/>
      <c r="S247" s="250"/>
      <c r="T247" s="251"/>
      <c r="U247" s="12"/>
      <c r="V247" s="12"/>
      <c r="W247" s="12"/>
      <c r="X247" s="12"/>
      <c r="Y247" s="12"/>
      <c r="Z247" s="12"/>
      <c r="AA247" s="12"/>
      <c r="AB247" s="12"/>
      <c r="AC247" s="12"/>
      <c r="AD247" s="12"/>
      <c r="AE247" s="12"/>
      <c r="AT247" s="252" t="s">
        <v>276</v>
      </c>
      <c r="AU247" s="252" t="s">
        <v>84</v>
      </c>
      <c r="AV247" s="12" t="s">
        <v>86</v>
      </c>
      <c r="AW247" s="12" t="s">
        <v>32</v>
      </c>
      <c r="AX247" s="12" t="s">
        <v>84</v>
      </c>
      <c r="AY247" s="252" t="s">
        <v>251</v>
      </c>
    </row>
    <row r="248" s="2" customFormat="1" ht="16.5" customHeight="1">
      <c r="A248" s="38"/>
      <c r="B248" s="39"/>
      <c r="C248" s="220" t="s">
        <v>7</v>
      </c>
      <c r="D248" s="220" t="s">
        <v>255</v>
      </c>
      <c r="E248" s="221" t="s">
        <v>4043</v>
      </c>
      <c r="F248" s="222" t="s">
        <v>4044</v>
      </c>
      <c r="G248" s="223" t="s">
        <v>3900</v>
      </c>
      <c r="H248" s="224">
        <v>9.5999999999999996</v>
      </c>
      <c r="I248" s="225"/>
      <c r="J248" s="226">
        <f>ROUND(I248*H248,2)</f>
        <v>0</v>
      </c>
      <c r="K248" s="227"/>
      <c r="L248" s="44"/>
      <c r="M248" s="228" t="s">
        <v>1</v>
      </c>
      <c r="N248" s="229" t="s">
        <v>41</v>
      </c>
      <c r="O248" s="91"/>
      <c r="P248" s="230">
        <f>O248*H248</f>
        <v>0</v>
      </c>
      <c r="Q248" s="230">
        <v>0</v>
      </c>
      <c r="R248" s="230">
        <f>Q248*H248</f>
        <v>0</v>
      </c>
      <c r="S248" s="230">
        <v>0</v>
      </c>
      <c r="T248" s="231">
        <f>S248*H248</f>
        <v>0</v>
      </c>
      <c r="U248" s="38"/>
      <c r="V248" s="38"/>
      <c r="W248" s="38"/>
      <c r="X248" s="38"/>
      <c r="Y248" s="38"/>
      <c r="Z248" s="38"/>
      <c r="AA248" s="38"/>
      <c r="AB248" s="38"/>
      <c r="AC248" s="38"/>
      <c r="AD248" s="38"/>
      <c r="AE248" s="38"/>
      <c r="AR248" s="232" t="s">
        <v>254</v>
      </c>
      <c r="AT248" s="232" t="s">
        <v>255</v>
      </c>
      <c r="AU248" s="232" t="s">
        <v>84</v>
      </c>
      <c r="AY248" s="17" t="s">
        <v>251</v>
      </c>
      <c r="BE248" s="233">
        <f>IF(N248="základní",J248,0)</f>
        <v>0</v>
      </c>
      <c r="BF248" s="233">
        <f>IF(N248="snížená",J248,0)</f>
        <v>0</v>
      </c>
      <c r="BG248" s="233">
        <f>IF(N248="zákl. přenesená",J248,0)</f>
        <v>0</v>
      </c>
      <c r="BH248" s="233">
        <f>IF(N248="sníž. přenesená",J248,0)</f>
        <v>0</v>
      </c>
      <c r="BI248" s="233">
        <f>IF(N248="nulová",J248,0)</f>
        <v>0</v>
      </c>
      <c r="BJ248" s="17" t="s">
        <v>84</v>
      </c>
      <c r="BK248" s="233">
        <f>ROUND(I248*H248,2)</f>
        <v>0</v>
      </c>
      <c r="BL248" s="17" t="s">
        <v>254</v>
      </c>
      <c r="BM248" s="232" t="s">
        <v>5119</v>
      </c>
    </row>
    <row r="249" s="2" customFormat="1">
      <c r="A249" s="38"/>
      <c r="B249" s="39"/>
      <c r="C249" s="40"/>
      <c r="D249" s="234" t="s">
        <v>260</v>
      </c>
      <c r="E249" s="40"/>
      <c r="F249" s="235" t="s">
        <v>4046</v>
      </c>
      <c r="G249" s="40"/>
      <c r="H249" s="40"/>
      <c r="I249" s="236"/>
      <c r="J249" s="40"/>
      <c r="K249" s="40"/>
      <c r="L249" s="44"/>
      <c r="M249" s="237"/>
      <c r="N249" s="238"/>
      <c r="O249" s="91"/>
      <c r="P249" s="91"/>
      <c r="Q249" s="91"/>
      <c r="R249" s="91"/>
      <c r="S249" s="91"/>
      <c r="T249" s="92"/>
      <c r="U249" s="38"/>
      <c r="V249" s="38"/>
      <c r="W249" s="38"/>
      <c r="X249" s="38"/>
      <c r="Y249" s="38"/>
      <c r="Z249" s="38"/>
      <c r="AA249" s="38"/>
      <c r="AB249" s="38"/>
      <c r="AC249" s="38"/>
      <c r="AD249" s="38"/>
      <c r="AE249" s="38"/>
      <c r="AT249" s="17" t="s">
        <v>260</v>
      </c>
      <c r="AU249" s="17" t="s">
        <v>84</v>
      </c>
    </row>
    <row r="250" s="2" customFormat="1">
      <c r="A250" s="38"/>
      <c r="B250" s="39"/>
      <c r="C250" s="40"/>
      <c r="D250" s="240" t="s">
        <v>274</v>
      </c>
      <c r="E250" s="40"/>
      <c r="F250" s="241" t="s">
        <v>4047</v>
      </c>
      <c r="G250" s="40"/>
      <c r="H250" s="40"/>
      <c r="I250" s="236"/>
      <c r="J250" s="40"/>
      <c r="K250" s="40"/>
      <c r="L250" s="44"/>
      <c r="M250" s="237"/>
      <c r="N250" s="238"/>
      <c r="O250" s="91"/>
      <c r="P250" s="91"/>
      <c r="Q250" s="91"/>
      <c r="R250" s="91"/>
      <c r="S250" s="91"/>
      <c r="T250" s="92"/>
      <c r="U250" s="38"/>
      <c r="V250" s="38"/>
      <c r="W250" s="38"/>
      <c r="X250" s="38"/>
      <c r="Y250" s="38"/>
      <c r="Z250" s="38"/>
      <c r="AA250" s="38"/>
      <c r="AB250" s="38"/>
      <c r="AC250" s="38"/>
      <c r="AD250" s="38"/>
      <c r="AE250" s="38"/>
      <c r="AT250" s="17" t="s">
        <v>274</v>
      </c>
      <c r="AU250" s="17" t="s">
        <v>84</v>
      </c>
    </row>
    <row r="251" s="2" customFormat="1">
      <c r="A251" s="38"/>
      <c r="B251" s="39"/>
      <c r="C251" s="40"/>
      <c r="D251" s="234" t="s">
        <v>262</v>
      </c>
      <c r="E251" s="40"/>
      <c r="F251" s="239" t="s">
        <v>3916</v>
      </c>
      <c r="G251" s="40"/>
      <c r="H251" s="40"/>
      <c r="I251" s="236"/>
      <c r="J251" s="40"/>
      <c r="K251" s="40"/>
      <c r="L251" s="44"/>
      <c r="M251" s="237"/>
      <c r="N251" s="238"/>
      <c r="O251" s="91"/>
      <c r="P251" s="91"/>
      <c r="Q251" s="91"/>
      <c r="R251" s="91"/>
      <c r="S251" s="91"/>
      <c r="T251" s="92"/>
      <c r="U251" s="38"/>
      <c r="V251" s="38"/>
      <c r="W251" s="38"/>
      <c r="X251" s="38"/>
      <c r="Y251" s="38"/>
      <c r="Z251" s="38"/>
      <c r="AA251" s="38"/>
      <c r="AB251" s="38"/>
      <c r="AC251" s="38"/>
      <c r="AD251" s="38"/>
      <c r="AE251" s="38"/>
      <c r="AT251" s="17" t="s">
        <v>262</v>
      </c>
      <c r="AU251" s="17" t="s">
        <v>84</v>
      </c>
    </row>
    <row r="252" s="12" customFormat="1">
      <c r="A252" s="12"/>
      <c r="B252" s="242"/>
      <c r="C252" s="243"/>
      <c r="D252" s="234" t="s">
        <v>276</v>
      </c>
      <c r="E252" s="244" t="s">
        <v>3995</v>
      </c>
      <c r="F252" s="245" t="s">
        <v>5120</v>
      </c>
      <c r="G252" s="243"/>
      <c r="H252" s="246">
        <v>9.5999999999999996</v>
      </c>
      <c r="I252" s="247"/>
      <c r="J252" s="243"/>
      <c r="K252" s="243"/>
      <c r="L252" s="248"/>
      <c r="M252" s="249"/>
      <c r="N252" s="250"/>
      <c r="O252" s="250"/>
      <c r="P252" s="250"/>
      <c r="Q252" s="250"/>
      <c r="R252" s="250"/>
      <c r="S252" s="250"/>
      <c r="T252" s="251"/>
      <c r="U252" s="12"/>
      <c r="V252" s="12"/>
      <c r="W252" s="12"/>
      <c r="X252" s="12"/>
      <c r="Y252" s="12"/>
      <c r="Z252" s="12"/>
      <c r="AA252" s="12"/>
      <c r="AB252" s="12"/>
      <c r="AC252" s="12"/>
      <c r="AD252" s="12"/>
      <c r="AE252" s="12"/>
      <c r="AT252" s="252" t="s">
        <v>276</v>
      </c>
      <c r="AU252" s="252" t="s">
        <v>84</v>
      </c>
      <c r="AV252" s="12" t="s">
        <v>86</v>
      </c>
      <c r="AW252" s="12" t="s">
        <v>32</v>
      </c>
      <c r="AX252" s="12" t="s">
        <v>84</v>
      </c>
      <c r="AY252" s="252" t="s">
        <v>251</v>
      </c>
    </row>
    <row r="253" s="2" customFormat="1" ht="37.8" customHeight="1">
      <c r="A253" s="38"/>
      <c r="B253" s="39"/>
      <c r="C253" s="220" t="s">
        <v>387</v>
      </c>
      <c r="D253" s="220" t="s">
        <v>255</v>
      </c>
      <c r="E253" s="221" t="s">
        <v>5121</v>
      </c>
      <c r="F253" s="222" t="s">
        <v>5122</v>
      </c>
      <c r="G253" s="223" t="s">
        <v>1622</v>
      </c>
      <c r="H253" s="224">
        <v>2</v>
      </c>
      <c r="I253" s="225"/>
      <c r="J253" s="226">
        <f>ROUND(I253*H253,2)</f>
        <v>0</v>
      </c>
      <c r="K253" s="227"/>
      <c r="L253" s="44"/>
      <c r="M253" s="228" t="s">
        <v>1</v>
      </c>
      <c r="N253" s="229" t="s">
        <v>41</v>
      </c>
      <c r="O253" s="91"/>
      <c r="P253" s="230">
        <f>O253*H253</f>
        <v>0</v>
      </c>
      <c r="Q253" s="230">
        <v>0.02273</v>
      </c>
      <c r="R253" s="230">
        <f>Q253*H253</f>
        <v>0.04546</v>
      </c>
      <c r="S253" s="230">
        <v>0</v>
      </c>
      <c r="T253" s="231">
        <f>S253*H253</f>
        <v>0</v>
      </c>
      <c r="U253" s="38"/>
      <c r="V253" s="38"/>
      <c r="W253" s="38"/>
      <c r="X253" s="38"/>
      <c r="Y253" s="38"/>
      <c r="Z253" s="38"/>
      <c r="AA253" s="38"/>
      <c r="AB253" s="38"/>
      <c r="AC253" s="38"/>
      <c r="AD253" s="38"/>
      <c r="AE253" s="38"/>
      <c r="AR253" s="232" t="s">
        <v>254</v>
      </c>
      <c r="AT253" s="232" t="s">
        <v>255</v>
      </c>
      <c r="AU253" s="232" t="s">
        <v>84</v>
      </c>
      <c r="AY253" s="17" t="s">
        <v>251</v>
      </c>
      <c r="BE253" s="233">
        <f>IF(N253="základní",J253,0)</f>
        <v>0</v>
      </c>
      <c r="BF253" s="233">
        <f>IF(N253="snížená",J253,0)</f>
        <v>0</v>
      </c>
      <c r="BG253" s="233">
        <f>IF(N253="zákl. přenesená",J253,0)</f>
        <v>0</v>
      </c>
      <c r="BH253" s="233">
        <f>IF(N253="sníž. přenesená",J253,0)</f>
        <v>0</v>
      </c>
      <c r="BI253" s="233">
        <f>IF(N253="nulová",J253,0)</f>
        <v>0</v>
      </c>
      <c r="BJ253" s="17" t="s">
        <v>84</v>
      </c>
      <c r="BK253" s="233">
        <f>ROUND(I253*H253,2)</f>
        <v>0</v>
      </c>
      <c r="BL253" s="17" t="s">
        <v>254</v>
      </c>
      <c r="BM253" s="232" t="s">
        <v>5123</v>
      </c>
    </row>
    <row r="254" s="2" customFormat="1">
      <c r="A254" s="38"/>
      <c r="B254" s="39"/>
      <c r="C254" s="40"/>
      <c r="D254" s="234" t="s">
        <v>260</v>
      </c>
      <c r="E254" s="40"/>
      <c r="F254" s="235" t="s">
        <v>5124</v>
      </c>
      <c r="G254" s="40"/>
      <c r="H254" s="40"/>
      <c r="I254" s="236"/>
      <c r="J254" s="40"/>
      <c r="K254" s="40"/>
      <c r="L254" s="44"/>
      <c r="M254" s="237"/>
      <c r="N254" s="238"/>
      <c r="O254" s="91"/>
      <c r="P254" s="91"/>
      <c r="Q254" s="91"/>
      <c r="R254" s="91"/>
      <c r="S254" s="91"/>
      <c r="T254" s="92"/>
      <c r="U254" s="38"/>
      <c r="V254" s="38"/>
      <c r="W254" s="38"/>
      <c r="X254" s="38"/>
      <c r="Y254" s="38"/>
      <c r="Z254" s="38"/>
      <c r="AA254" s="38"/>
      <c r="AB254" s="38"/>
      <c r="AC254" s="38"/>
      <c r="AD254" s="38"/>
      <c r="AE254" s="38"/>
      <c r="AT254" s="17" t="s">
        <v>260</v>
      </c>
      <c r="AU254" s="17" t="s">
        <v>84</v>
      </c>
    </row>
    <row r="255" s="2" customFormat="1">
      <c r="A255" s="38"/>
      <c r="B255" s="39"/>
      <c r="C255" s="40"/>
      <c r="D255" s="240" t="s">
        <v>274</v>
      </c>
      <c r="E255" s="40"/>
      <c r="F255" s="241" t="s">
        <v>5125</v>
      </c>
      <c r="G255" s="40"/>
      <c r="H255" s="40"/>
      <c r="I255" s="236"/>
      <c r="J255" s="40"/>
      <c r="K255" s="40"/>
      <c r="L255" s="44"/>
      <c r="M255" s="237"/>
      <c r="N255" s="238"/>
      <c r="O255" s="91"/>
      <c r="P255" s="91"/>
      <c r="Q255" s="91"/>
      <c r="R255" s="91"/>
      <c r="S255" s="91"/>
      <c r="T255" s="92"/>
      <c r="U255" s="38"/>
      <c r="V255" s="38"/>
      <c r="W255" s="38"/>
      <c r="X255" s="38"/>
      <c r="Y255" s="38"/>
      <c r="Z255" s="38"/>
      <c r="AA255" s="38"/>
      <c r="AB255" s="38"/>
      <c r="AC255" s="38"/>
      <c r="AD255" s="38"/>
      <c r="AE255" s="38"/>
      <c r="AT255" s="17" t="s">
        <v>274</v>
      </c>
      <c r="AU255" s="17" t="s">
        <v>84</v>
      </c>
    </row>
    <row r="256" s="13" customFormat="1">
      <c r="A256" s="13"/>
      <c r="B256" s="253"/>
      <c r="C256" s="254"/>
      <c r="D256" s="234" t="s">
        <v>276</v>
      </c>
      <c r="E256" s="255" t="s">
        <v>1</v>
      </c>
      <c r="F256" s="256" t="s">
        <v>5053</v>
      </c>
      <c r="G256" s="254"/>
      <c r="H256" s="255" t="s">
        <v>1</v>
      </c>
      <c r="I256" s="257"/>
      <c r="J256" s="254"/>
      <c r="K256" s="254"/>
      <c r="L256" s="258"/>
      <c r="M256" s="259"/>
      <c r="N256" s="260"/>
      <c r="O256" s="260"/>
      <c r="P256" s="260"/>
      <c r="Q256" s="260"/>
      <c r="R256" s="260"/>
      <c r="S256" s="260"/>
      <c r="T256" s="261"/>
      <c r="U256" s="13"/>
      <c r="V256" s="13"/>
      <c r="W256" s="13"/>
      <c r="X256" s="13"/>
      <c r="Y256" s="13"/>
      <c r="Z256" s="13"/>
      <c r="AA256" s="13"/>
      <c r="AB256" s="13"/>
      <c r="AC256" s="13"/>
      <c r="AD256" s="13"/>
      <c r="AE256" s="13"/>
      <c r="AT256" s="262" t="s">
        <v>276</v>
      </c>
      <c r="AU256" s="262" t="s">
        <v>84</v>
      </c>
      <c r="AV256" s="13" t="s">
        <v>84</v>
      </c>
      <c r="AW256" s="13" t="s">
        <v>32</v>
      </c>
      <c r="AX256" s="13" t="s">
        <v>76</v>
      </c>
      <c r="AY256" s="262" t="s">
        <v>251</v>
      </c>
    </row>
    <row r="257" s="12" customFormat="1">
      <c r="A257" s="12"/>
      <c r="B257" s="242"/>
      <c r="C257" s="243"/>
      <c r="D257" s="234" t="s">
        <v>276</v>
      </c>
      <c r="E257" s="244" t="s">
        <v>3720</v>
      </c>
      <c r="F257" s="245" t="s">
        <v>86</v>
      </c>
      <c r="G257" s="243"/>
      <c r="H257" s="246">
        <v>2</v>
      </c>
      <c r="I257" s="247"/>
      <c r="J257" s="243"/>
      <c r="K257" s="243"/>
      <c r="L257" s="248"/>
      <c r="M257" s="249"/>
      <c r="N257" s="250"/>
      <c r="O257" s="250"/>
      <c r="P257" s="250"/>
      <c r="Q257" s="250"/>
      <c r="R257" s="250"/>
      <c r="S257" s="250"/>
      <c r="T257" s="251"/>
      <c r="U257" s="12"/>
      <c r="V257" s="12"/>
      <c r="W257" s="12"/>
      <c r="X257" s="12"/>
      <c r="Y257" s="12"/>
      <c r="Z257" s="12"/>
      <c r="AA257" s="12"/>
      <c r="AB257" s="12"/>
      <c r="AC257" s="12"/>
      <c r="AD257" s="12"/>
      <c r="AE257" s="12"/>
      <c r="AT257" s="252" t="s">
        <v>276</v>
      </c>
      <c r="AU257" s="252" t="s">
        <v>84</v>
      </c>
      <c r="AV257" s="12" t="s">
        <v>86</v>
      </c>
      <c r="AW257" s="12" t="s">
        <v>32</v>
      </c>
      <c r="AX257" s="12" t="s">
        <v>84</v>
      </c>
      <c r="AY257" s="252" t="s">
        <v>251</v>
      </c>
    </row>
    <row r="258" s="2" customFormat="1" ht="33" customHeight="1">
      <c r="A258" s="38"/>
      <c r="B258" s="39"/>
      <c r="C258" s="292" t="s">
        <v>392</v>
      </c>
      <c r="D258" s="292" t="s">
        <v>1133</v>
      </c>
      <c r="E258" s="293" t="s">
        <v>5126</v>
      </c>
      <c r="F258" s="294" t="s">
        <v>5127</v>
      </c>
      <c r="G258" s="295" t="s">
        <v>1622</v>
      </c>
      <c r="H258" s="296">
        <v>2</v>
      </c>
      <c r="I258" s="297"/>
      <c r="J258" s="298">
        <f>ROUND(I258*H258,2)</f>
        <v>0</v>
      </c>
      <c r="K258" s="299"/>
      <c r="L258" s="300"/>
      <c r="M258" s="301" t="s">
        <v>1</v>
      </c>
      <c r="N258" s="302" t="s">
        <v>41</v>
      </c>
      <c r="O258" s="91"/>
      <c r="P258" s="230">
        <f>O258*H258</f>
        <v>0</v>
      </c>
      <c r="Q258" s="230">
        <v>15.02</v>
      </c>
      <c r="R258" s="230">
        <f>Q258*H258</f>
        <v>30.039999999999999</v>
      </c>
      <c r="S258" s="230">
        <v>0</v>
      </c>
      <c r="T258" s="231">
        <f>S258*H258</f>
        <v>0</v>
      </c>
      <c r="U258" s="38"/>
      <c r="V258" s="38"/>
      <c r="W258" s="38"/>
      <c r="X258" s="38"/>
      <c r="Y258" s="38"/>
      <c r="Z258" s="38"/>
      <c r="AA258" s="38"/>
      <c r="AB258" s="38"/>
      <c r="AC258" s="38"/>
      <c r="AD258" s="38"/>
      <c r="AE258" s="38"/>
      <c r="AR258" s="232" t="s">
        <v>299</v>
      </c>
      <c r="AT258" s="232" t="s">
        <v>1133</v>
      </c>
      <c r="AU258" s="232" t="s">
        <v>84</v>
      </c>
      <c r="AY258" s="17" t="s">
        <v>251</v>
      </c>
      <c r="BE258" s="233">
        <f>IF(N258="základní",J258,0)</f>
        <v>0</v>
      </c>
      <c r="BF258" s="233">
        <f>IF(N258="snížená",J258,0)</f>
        <v>0</v>
      </c>
      <c r="BG258" s="233">
        <f>IF(N258="zákl. přenesená",J258,0)</f>
        <v>0</v>
      </c>
      <c r="BH258" s="233">
        <f>IF(N258="sníž. přenesená",J258,0)</f>
        <v>0</v>
      </c>
      <c r="BI258" s="233">
        <f>IF(N258="nulová",J258,0)</f>
        <v>0</v>
      </c>
      <c r="BJ258" s="17" t="s">
        <v>84</v>
      </c>
      <c r="BK258" s="233">
        <f>ROUND(I258*H258,2)</f>
        <v>0</v>
      </c>
      <c r="BL258" s="17" t="s">
        <v>254</v>
      </c>
      <c r="BM258" s="232" t="s">
        <v>5128</v>
      </c>
    </row>
    <row r="259" s="2" customFormat="1">
      <c r="A259" s="38"/>
      <c r="B259" s="39"/>
      <c r="C259" s="40"/>
      <c r="D259" s="234" t="s">
        <v>260</v>
      </c>
      <c r="E259" s="40"/>
      <c r="F259" s="235" t="s">
        <v>5127</v>
      </c>
      <c r="G259" s="40"/>
      <c r="H259" s="40"/>
      <c r="I259" s="236"/>
      <c r="J259" s="40"/>
      <c r="K259" s="40"/>
      <c r="L259" s="44"/>
      <c r="M259" s="237"/>
      <c r="N259" s="238"/>
      <c r="O259" s="91"/>
      <c r="P259" s="91"/>
      <c r="Q259" s="91"/>
      <c r="R259" s="91"/>
      <c r="S259" s="91"/>
      <c r="T259" s="92"/>
      <c r="U259" s="38"/>
      <c r="V259" s="38"/>
      <c r="W259" s="38"/>
      <c r="X259" s="38"/>
      <c r="Y259" s="38"/>
      <c r="Z259" s="38"/>
      <c r="AA259" s="38"/>
      <c r="AB259" s="38"/>
      <c r="AC259" s="38"/>
      <c r="AD259" s="38"/>
      <c r="AE259" s="38"/>
      <c r="AT259" s="17" t="s">
        <v>260</v>
      </c>
      <c r="AU259" s="17" t="s">
        <v>84</v>
      </c>
    </row>
    <row r="260" s="13" customFormat="1">
      <c r="A260" s="13"/>
      <c r="B260" s="253"/>
      <c r="C260" s="254"/>
      <c r="D260" s="234" t="s">
        <v>276</v>
      </c>
      <c r="E260" s="255" t="s">
        <v>1</v>
      </c>
      <c r="F260" s="256" t="s">
        <v>5053</v>
      </c>
      <c r="G260" s="254"/>
      <c r="H260" s="255" t="s">
        <v>1</v>
      </c>
      <c r="I260" s="257"/>
      <c r="J260" s="254"/>
      <c r="K260" s="254"/>
      <c r="L260" s="258"/>
      <c r="M260" s="259"/>
      <c r="N260" s="260"/>
      <c r="O260" s="260"/>
      <c r="P260" s="260"/>
      <c r="Q260" s="260"/>
      <c r="R260" s="260"/>
      <c r="S260" s="260"/>
      <c r="T260" s="261"/>
      <c r="U260" s="13"/>
      <c r="V260" s="13"/>
      <c r="W260" s="13"/>
      <c r="X260" s="13"/>
      <c r="Y260" s="13"/>
      <c r="Z260" s="13"/>
      <c r="AA260" s="13"/>
      <c r="AB260" s="13"/>
      <c r="AC260" s="13"/>
      <c r="AD260" s="13"/>
      <c r="AE260" s="13"/>
      <c r="AT260" s="262" t="s">
        <v>276</v>
      </c>
      <c r="AU260" s="262" t="s">
        <v>84</v>
      </c>
      <c r="AV260" s="13" t="s">
        <v>84</v>
      </c>
      <c r="AW260" s="13" t="s">
        <v>32</v>
      </c>
      <c r="AX260" s="13" t="s">
        <v>76</v>
      </c>
      <c r="AY260" s="262" t="s">
        <v>251</v>
      </c>
    </row>
    <row r="261" s="12" customFormat="1">
      <c r="A261" s="12"/>
      <c r="B261" s="242"/>
      <c r="C261" s="243"/>
      <c r="D261" s="234" t="s">
        <v>276</v>
      </c>
      <c r="E261" s="244" t="s">
        <v>4015</v>
      </c>
      <c r="F261" s="245" t="s">
        <v>86</v>
      </c>
      <c r="G261" s="243"/>
      <c r="H261" s="246">
        <v>2</v>
      </c>
      <c r="I261" s="247"/>
      <c r="J261" s="243"/>
      <c r="K261" s="243"/>
      <c r="L261" s="248"/>
      <c r="M261" s="249"/>
      <c r="N261" s="250"/>
      <c r="O261" s="250"/>
      <c r="P261" s="250"/>
      <c r="Q261" s="250"/>
      <c r="R261" s="250"/>
      <c r="S261" s="250"/>
      <c r="T261" s="251"/>
      <c r="U261" s="12"/>
      <c r="V261" s="12"/>
      <c r="W261" s="12"/>
      <c r="X261" s="12"/>
      <c r="Y261" s="12"/>
      <c r="Z261" s="12"/>
      <c r="AA261" s="12"/>
      <c r="AB261" s="12"/>
      <c r="AC261" s="12"/>
      <c r="AD261" s="12"/>
      <c r="AE261" s="12"/>
      <c r="AT261" s="252" t="s">
        <v>276</v>
      </c>
      <c r="AU261" s="252" t="s">
        <v>84</v>
      </c>
      <c r="AV261" s="12" t="s">
        <v>86</v>
      </c>
      <c r="AW261" s="12" t="s">
        <v>32</v>
      </c>
      <c r="AX261" s="12" t="s">
        <v>84</v>
      </c>
      <c r="AY261" s="252" t="s">
        <v>251</v>
      </c>
    </row>
    <row r="262" s="2" customFormat="1" ht="24.15" customHeight="1">
      <c r="A262" s="38"/>
      <c r="B262" s="39"/>
      <c r="C262" s="220" t="s">
        <v>397</v>
      </c>
      <c r="D262" s="220" t="s">
        <v>255</v>
      </c>
      <c r="E262" s="221" t="s">
        <v>5129</v>
      </c>
      <c r="F262" s="222" t="s">
        <v>5130</v>
      </c>
      <c r="G262" s="223" t="s">
        <v>1622</v>
      </c>
      <c r="H262" s="224">
        <v>2</v>
      </c>
      <c r="I262" s="225"/>
      <c r="J262" s="226">
        <f>ROUND(I262*H262,2)</f>
        <v>0</v>
      </c>
      <c r="K262" s="227"/>
      <c r="L262" s="44"/>
      <c r="M262" s="228" t="s">
        <v>1</v>
      </c>
      <c r="N262" s="229" t="s">
        <v>41</v>
      </c>
      <c r="O262" s="91"/>
      <c r="P262" s="230">
        <f>O262*H262</f>
        <v>0</v>
      </c>
      <c r="Q262" s="230">
        <v>0</v>
      </c>
      <c r="R262" s="230">
        <f>Q262*H262</f>
        <v>0</v>
      </c>
      <c r="S262" s="230">
        <v>0</v>
      </c>
      <c r="T262" s="231">
        <f>S262*H262</f>
        <v>0</v>
      </c>
      <c r="U262" s="38"/>
      <c r="V262" s="38"/>
      <c r="W262" s="38"/>
      <c r="X262" s="38"/>
      <c r="Y262" s="38"/>
      <c r="Z262" s="38"/>
      <c r="AA262" s="38"/>
      <c r="AB262" s="38"/>
      <c r="AC262" s="38"/>
      <c r="AD262" s="38"/>
      <c r="AE262" s="38"/>
      <c r="AR262" s="232" t="s">
        <v>254</v>
      </c>
      <c r="AT262" s="232" t="s">
        <v>255</v>
      </c>
      <c r="AU262" s="232" t="s">
        <v>84</v>
      </c>
      <c r="AY262" s="17" t="s">
        <v>251</v>
      </c>
      <c r="BE262" s="233">
        <f>IF(N262="základní",J262,0)</f>
        <v>0</v>
      </c>
      <c r="BF262" s="233">
        <f>IF(N262="snížená",J262,0)</f>
        <v>0</v>
      </c>
      <c r="BG262" s="233">
        <f>IF(N262="zákl. přenesená",J262,0)</f>
        <v>0</v>
      </c>
      <c r="BH262" s="233">
        <f>IF(N262="sníž. přenesená",J262,0)</f>
        <v>0</v>
      </c>
      <c r="BI262" s="233">
        <f>IF(N262="nulová",J262,0)</f>
        <v>0</v>
      </c>
      <c r="BJ262" s="17" t="s">
        <v>84</v>
      </c>
      <c r="BK262" s="233">
        <f>ROUND(I262*H262,2)</f>
        <v>0</v>
      </c>
      <c r="BL262" s="17" t="s">
        <v>254</v>
      </c>
      <c r="BM262" s="232" t="s">
        <v>5131</v>
      </c>
    </row>
    <row r="263" s="2" customFormat="1">
      <c r="A263" s="38"/>
      <c r="B263" s="39"/>
      <c r="C263" s="40"/>
      <c r="D263" s="234" t="s">
        <v>260</v>
      </c>
      <c r="E263" s="40"/>
      <c r="F263" s="235" t="s">
        <v>5132</v>
      </c>
      <c r="G263" s="40"/>
      <c r="H263" s="40"/>
      <c r="I263" s="236"/>
      <c r="J263" s="40"/>
      <c r="K263" s="40"/>
      <c r="L263" s="44"/>
      <c r="M263" s="237"/>
      <c r="N263" s="238"/>
      <c r="O263" s="91"/>
      <c r="P263" s="91"/>
      <c r="Q263" s="91"/>
      <c r="R263" s="91"/>
      <c r="S263" s="91"/>
      <c r="T263" s="92"/>
      <c r="U263" s="38"/>
      <c r="V263" s="38"/>
      <c r="W263" s="38"/>
      <c r="X263" s="38"/>
      <c r="Y263" s="38"/>
      <c r="Z263" s="38"/>
      <c r="AA263" s="38"/>
      <c r="AB263" s="38"/>
      <c r="AC263" s="38"/>
      <c r="AD263" s="38"/>
      <c r="AE263" s="38"/>
      <c r="AT263" s="17" t="s">
        <v>260</v>
      </c>
      <c r="AU263" s="17" t="s">
        <v>84</v>
      </c>
    </row>
    <row r="264" s="2" customFormat="1">
      <c r="A264" s="38"/>
      <c r="B264" s="39"/>
      <c r="C264" s="40"/>
      <c r="D264" s="240" t="s">
        <v>274</v>
      </c>
      <c r="E264" s="40"/>
      <c r="F264" s="241" t="s">
        <v>5133</v>
      </c>
      <c r="G264" s="40"/>
      <c r="H264" s="40"/>
      <c r="I264" s="236"/>
      <c r="J264" s="40"/>
      <c r="K264" s="40"/>
      <c r="L264" s="44"/>
      <c r="M264" s="237"/>
      <c r="N264" s="238"/>
      <c r="O264" s="91"/>
      <c r="P264" s="91"/>
      <c r="Q264" s="91"/>
      <c r="R264" s="91"/>
      <c r="S264" s="91"/>
      <c r="T264" s="92"/>
      <c r="U264" s="38"/>
      <c r="V264" s="38"/>
      <c r="W264" s="38"/>
      <c r="X264" s="38"/>
      <c r="Y264" s="38"/>
      <c r="Z264" s="38"/>
      <c r="AA264" s="38"/>
      <c r="AB264" s="38"/>
      <c r="AC264" s="38"/>
      <c r="AD264" s="38"/>
      <c r="AE264" s="38"/>
      <c r="AT264" s="17" t="s">
        <v>274</v>
      </c>
      <c r="AU264" s="17" t="s">
        <v>84</v>
      </c>
    </row>
    <row r="265" s="13" customFormat="1">
      <c r="A265" s="13"/>
      <c r="B265" s="253"/>
      <c r="C265" s="254"/>
      <c r="D265" s="234" t="s">
        <v>276</v>
      </c>
      <c r="E265" s="255" t="s">
        <v>1</v>
      </c>
      <c r="F265" s="256" t="s">
        <v>5053</v>
      </c>
      <c r="G265" s="254"/>
      <c r="H265" s="255" t="s">
        <v>1</v>
      </c>
      <c r="I265" s="257"/>
      <c r="J265" s="254"/>
      <c r="K265" s="254"/>
      <c r="L265" s="258"/>
      <c r="M265" s="259"/>
      <c r="N265" s="260"/>
      <c r="O265" s="260"/>
      <c r="P265" s="260"/>
      <c r="Q265" s="260"/>
      <c r="R265" s="260"/>
      <c r="S265" s="260"/>
      <c r="T265" s="261"/>
      <c r="U265" s="13"/>
      <c r="V265" s="13"/>
      <c r="W265" s="13"/>
      <c r="X265" s="13"/>
      <c r="Y265" s="13"/>
      <c r="Z265" s="13"/>
      <c r="AA265" s="13"/>
      <c r="AB265" s="13"/>
      <c r="AC265" s="13"/>
      <c r="AD265" s="13"/>
      <c r="AE265" s="13"/>
      <c r="AT265" s="262" t="s">
        <v>276</v>
      </c>
      <c r="AU265" s="262" t="s">
        <v>84</v>
      </c>
      <c r="AV265" s="13" t="s">
        <v>84</v>
      </c>
      <c r="AW265" s="13" t="s">
        <v>32</v>
      </c>
      <c r="AX265" s="13" t="s">
        <v>76</v>
      </c>
      <c r="AY265" s="262" t="s">
        <v>251</v>
      </c>
    </row>
    <row r="266" s="12" customFormat="1">
      <c r="A266" s="12"/>
      <c r="B266" s="242"/>
      <c r="C266" s="243"/>
      <c r="D266" s="234" t="s">
        <v>276</v>
      </c>
      <c r="E266" s="244" t="s">
        <v>4510</v>
      </c>
      <c r="F266" s="245" t="s">
        <v>86</v>
      </c>
      <c r="G266" s="243"/>
      <c r="H266" s="246">
        <v>2</v>
      </c>
      <c r="I266" s="247"/>
      <c r="J266" s="243"/>
      <c r="K266" s="243"/>
      <c r="L266" s="248"/>
      <c r="M266" s="249"/>
      <c r="N266" s="250"/>
      <c r="O266" s="250"/>
      <c r="P266" s="250"/>
      <c r="Q266" s="250"/>
      <c r="R266" s="250"/>
      <c r="S266" s="250"/>
      <c r="T266" s="251"/>
      <c r="U266" s="12"/>
      <c r="V266" s="12"/>
      <c r="W266" s="12"/>
      <c r="X266" s="12"/>
      <c r="Y266" s="12"/>
      <c r="Z266" s="12"/>
      <c r="AA266" s="12"/>
      <c r="AB266" s="12"/>
      <c r="AC266" s="12"/>
      <c r="AD266" s="12"/>
      <c r="AE266" s="12"/>
      <c r="AT266" s="252" t="s">
        <v>276</v>
      </c>
      <c r="AU266" s="252" t="s">
        <v>84</v>
      </c>
      <c r="AV266" s="12" t="s">
        <v>86</v>
      </c>
      <c r="AW266" s="12" t="s">
        <v>32</v>
      </c>
      <c r="AX266" s="12" t="s">
        <v>84</v>
      </c>
      <c r="AY266" s="252" t="s">
        <v>251</v>
      </c>
    </row>
    <row r="267" s="2" customFormat="1" ht="33" customHeight="1">
      <c r="A267" s="38"/>
      <c r="B267" s="39"/>
      <c r="C267" s="292" t="s">
        <v>952</v>
      </c>
      <c r="D267" s="292" t="s">
        <v>1133</v>
      </c>
      <c r="E267" s="293" t="s">
        <v>5134</v>
      </c>
      <c r="F267" s="294" t="s">
        <v>5135</v>
      </c>
      <c r="G267" s="295" t="s">
        <v>1622</v>
      </c>
      <c r="H267" s="296">
        <v>2</v>
      </c>
      <c r="I267" s="297"/>
      <c r="J267" s="298">
        <f>ROUND(I267*H267,2)</f>
        <v>0</v>
      </c>
      <c r="K267" s="299"/>
      <c r="L267" s="300"/>
      <c r="M267" s="301" t="s">
        <v>1</v>
      </c>
      <c r="N267" s="302" t="s">
        <v>41</v>
      </c>
      <c r="O267" s="91"/>
      <c r="P267" s="230">
        <f>O267*H267</f>
        <v>0</v>
      </c>
      <c r="Q267" s="230">
        <v>7.7800000000000002</v>
      </c>
      <c r="R267" s="230">
        <f>Q267*H267</f>
        <v>15.560000000000001</v>
      </c>
      <c r="S267" s="230">
        <v>0</v>
      </c>
      <c r="T267" s="231">
        <f>S267*H267</f>
        <v>0</v>
      </c>
      <c r="U267" s="38"/>
      <c r="V267" s="38"/>
      <c r="W267" s="38"/>
      <c r="X267" s="38"/>
      <c r="Y267" s="38"/>
      <c r="Z267" s="38"/>
      <c r="AA267" s="38"/>
      <c r="AB267" s="38"/>
      <c r="AC267" s="38"/>
      <c r="AD267" s="38"/>
      <c r="AE267" s="38"/>
      <c r="AR267" s="232" t="s">
        <v>299</v>
      </c>
      <c r="AT267" s="232" t="s">
        <v>1133</v>
      </c>
      <c r="AU267" s="232" t="s">
        <v>84</v>
      </c>
      <c r="AY267" s="17" t="s">
        <v>251</v>
      </c>
      <c r="BE267" s="233">
        <f>IF(N267="základní",J267,0)</f>
        <v>0</v>
      </c>
      <c r="BF267" s="233">
        <f>IF(N267="snížená",J267,0)</f>
        <v>0</v>
      </c>
      <c r="BG267" s="233">
        <f>IF(N267="zákl. přenesená",J267,0)</f>
        <v>0</v>
      </c>
      <c r="BH267" s="233">
        <f>IF(N267="sníž. přenesená",J267,0)</f>
        <v>0</v>
      </c>
      <c r="BI267" s="233">
        <f>IF(N267="nulová",J267,0)</f>
        <v>0</v>
      </c>
      <c r="BJ267" s="17" t="s">
        <v>84</v>
      </c>
      <c r="BK267" s="233">
        <f>ROUND(I267*H267,2)</f>
        <v>0</v>
      </c>
      <c r="BL267" s="17" t="s">
        <v>254</v>
      </c>
      <c r="BM267" s="232" t="s">
        <v>5136</v>
      </c>
    </row>
    <row r="268" s="2" customFormat="1">
      <c r="A268" s="38"/>
      <c r="B268" s="39"/>
      <c r="C268" s="40"/>
      <c r="D268" s="234" t="s">
        <v>260</v>
      </c>
      <c r="E268" s="40"/>
      <c r="F268" s="235" t="s">
        <v>5135</v>
      </c>
      <c r="G268" s="40"/>
      <c r="H268" s="40"/>
      <c r="I268" s="236"/>
      <c r="J268" s="40"/>
      <c r="K268" s="40"/>
      <c r="L268" s="44"/>
      <c r="M268" s="237"/>
      <c r="N268" s="238"/>
      <c r="O268" s="91"/>
      <c r="P268" s="91"/>
      <c r="Q268" s="91"/>
      <c r="R268" s="91"/>
      <c r="S268" s="91"/>
      <c r="T268" s="92"/>
      <c r="U268" s="38"/>
      <c r="V268" s="38"/>
      <c r="W268" s="38"/>
      <c r="X268" s="38"/>
      <c r="Y268" s="38"/>
      <c r="Z268" s="38"/>
      <c r="AA268" s="38"/>
      <c r="AB268" s="38"/>
      <c r="AC268" s="38"/>
      <c r="AD268" s="38"/>
      <c r="AE268" s="38"/>
      <c r="AT268" s="17" t="s">
        <v>260</v>
      </c>
      <c r="AU268" s="17" t="s">
        <v>84</v>
      </c>
    </row>
    <row r="269" s="2" customFormat="1">
      <c r="A269" s="38"/>
      <c r="B269" s="39"/>
      <c r="C269" s="40"/>
      <c r="D269" s="234" t="s">
        <v>262</v>
      </c>
      <c r="E269" s="40"/>
      <c r="F269" s="239" t="s">
        <v>5137</v>
      </c>
      <c r="G269" s="40"/>
      <c r="H269" s="40"/>
      <c r="I269" s="236"/>
      <c r="J269" s="40"/>
      <c r="K269" s="40"/>
      <c r="L269" s="44"/>
      <c r="M269" s="237"/>
      <c r="N269" s="238"/>
      <c r="O269" s="91"/>
      <c r="P269" s="91"/>
      <c r="Q269" s="91"/>
      <c r="R269" s="91"/>
      <c r="S269" s="91"/>
      <c r="T269" s="92"/>
      <c r="U269" s="38"/>
      <c r="V269" s="38"/>
      <c r="W269" s="38"/>
      <c r="X269" s="38"/>
      <c r="Y269" s="38"/>
      <c r="Z269" s="38"/>
      <c r="AA269" s="38"/>
      <c r="AB269" s="38"/>
      <c r="AC269" s="38"/>
      <c r="AD269" s="38"/>
      <c r="AE269" s="38"/>
      <c r="AT269" s="17" t="s">
        <v>262</v>
      </c>
      <c r="AU269" s="17" t="s">
        <v>84</v>
      </c>
    </row>
    <row r="270" s="12" customFormat="1">
      <c r="A270" s="12"/>
      <c r="B270" s="242"/>
      <c r="C270" s="243"/>
      <c r="D270" s="234" t="s">
        <v>276</v>
      </c>
      <c r="E270" s="244" t="s">
        <v>4027</v>
      </c>
      <c r="F270" s="245" t="s">
        <v>86</v>
      </c>
      <c r="G270" s="243"/>
      <c r="H270" s="246">
        <v>2</v>
      </c>
      <c r="I270" s="247"/>
      <c r="J270" s="243"/>
      <c r="K270" s="243"/>
      <c r="L270" s="248"/>
      <c r="M270" s="249"/>
      <c r="N270" s="250"/>
      <c r="O270" s="250"/>
      <c r="P270" s="250"/>
      <c r="Q270" s="250"/>
      <c r="R270" s="250"/>
      <c r="S270" s="250"/>
      <c r="T270" s="251"/>
      <c r="U270" s="12"/>
      <c r="V270" s="12"/>
      <c r="W270" s="12"/>
      <c r="X270" s="12"/>
      <c r="Y270" s="12"/>
      <c r="Z270" s="12"/>
      <c r="AA270" s="12"/>
      <c r="AB270" s="12"/>
      <c r="AC270" s="12"/>
      <c r="AD270" s="12"/>
      <c r="AE270" s="12"/>
      <c r="AT270" s="252" t="s">
        <v>276</v>
      </c>
      <c r="AU270" s="252" t="s">
        <v>84</v>
      </c>
      <c r="AV270" s="12" t="s">
        <v>86</v>
      </c>
      <c r="AW270" s="12" t="s">
        <v>32</v>
      </c>
      <c r="AX270" s="12" t="s">
        <v>84</v>
      </c>
      <c r="AY270" s="252" t="s">
        <v>251</v>
      </c>
    </row>
    <row r="271" s="2" customFormat="1" ht="24.15" customHeight="1">
      <c r="A271" s="38"/>
      <c r="B271" s="39"/>
      <c r="C271" s="292" t="s">
        <v>962</v>
      </c>
      <c r="D271" s="292" t="s">
        <v>1133</v>
      </c>
      <c r="E271" s="293" t="s">
        <v>5138</v>
      </c>
      <c r="F271" s="294" t="s">
        <v>5139</v>
      </c>
      <c r="G271" s="295" t="s">
        <v>1622</v>
      </c>
      <c r="H271" s="296">
        <v>2</v>
      </c>
      <c r="I271" s="297"/>
      <c r="J271" s="298">
        <f>ROUND(I271*H271,2)</f>
        <v>0</v>
      </c>
      <c r="K271" s="299"/>
      <c r="L271" s="300"/>
      <c r="M271" s="301" t="s">
        <v>1</v>
      </c>
      <c r="N271" s="302" t="s">
        <v>41</v>
      </c>
      <c r="O271" s="91"/>
      <c r="P271" s="230">
        <f>O271*H271</f>
        <v>0</v>
      </c>
      <c r="Q271" s="230">
        <v>0.069750000000000006</v>
      </c>
      <c r="R271" s="230">
        <f>Q271*H271</f>
        <v>0.13950000000000001</v>
      </c>
      <c r="S271" s="230">
        <v>0</v>
      </c>
      <c r="T271" s="231">
        <f>S271*H271</f>
        <v>0</v>
      </c>
      <c r="U271" s="38"/>
      <c r="V271" s="38"/>
      <c r="W271" s="38"/>
      <c r="X271" s="38"/>
      <c r="Y271" s="38"/>
      <c r="Z271" s="38"/>
      <c r="AA271" s="38"/>
      <c r="AB271" s="38"/>
      <c r="AC271" s="38"/>
      <c r="AD271" s="38"/>
      <c r="AE271" s="38"/>
      <c r="AR271" s="232" t="s">
        <v>299</v>
      </c>
      <c r="AT271" s="232" t="s">
        <v>1133</v>
      </c>
      <c r="AU271" s="232" t="s">
        <v>84</v>
      </c>
      <c r="AY271" s="17" t="s">
        <v>251</v>
      </c>
      <c r="BE271" s="233">
        <f>IF(N271="základní",J271,0)</f>
        <v>0</v>
      </c>
      <c r="BF271" s="233">
        <f>IF(N271="snížená",J271,0)</f>
        <v>0</v>
      </c>
      <c r="BG271" s="233">
        <f>IF(N271="zákl. přenesená",J271,0)</f>
        <v>0</v>
      </c>
      <c r="BH271" s="233">
        <f>IF(N271="sníž. přenesená",J271,0)</f>
        <v>0</v>
      </c>
      <c r="BI271" s="233">
        <f>IF(N271="nulová",J271,0)</f>
        <v>0</v>
      </c>
      <c r="BJ271" s="17" t="s">
        <v>84</v>
      </c>
      <c r="BK271" s="233">
        <f>ROUND(I271*H271,2)</f>
        <v>0</v>
      </c>
      <c r="BL271" s="17" t="s">
        <v>254</v>
      </c>
      <c r="BM271" s="232" t="s">
        <v>5140</v>
      </c>
    </row>
    <row r="272" s="2" customFormat="1">
      <c r="A272" s="38"/>
      <c r="B272" s="39"/>
      <c r="C272" s="40"/>
      <c r="D272" s="234" t="s">
        <v>260</v>
      </c>
      <c r="E272" s="40"/>
      <c r="F272" s="235" t="s">
        <v>5139</v>
      </c>
      <c r="G272" s="40"/>
      <c r="H272" s="40"/>
      <c r="I272" s="236"/>
      <c r="J272" s="40"/>
      <c r="K272" s="40"/>
      <c r="L272" s="44"/>
      <c r="M272" s="237"/>
      <c r="N272" s="238"/>
      <c r="O272" s="91"/>
      <c r="P272" s="91"/>
      <c r="Q272" s="91"/>
      <c r="R272" s="91"/>
      <c r="S272" s="91"/>
      <c r="T272" s="92"/>
      <c r="U272" s="38"/>
      <c r="V272" s="38"/>
      <c r="W272" s="38"/>
      <c r="X272" s="38"/>
      <c r="Y272" s="38"/>
      <c r="Z272" s="38"/>
      <c r="AA272" s="38"/>
      <c r="AB272" s="38"/>
      <c r="AC272" s="38"/>
      <c r="AD272" s="38"/>
      <c r="AE272" s="38"/>
      <c r="AT272" s="17" t="s">
        <v>260</v>
      </c>
      <c r="AU272" s="17" t="s">
        <v>84</v>
      </c>
    </row>
    <row r="273" s="13" customFormat="1">
      <c r="A273" s="13"/>
      <c r="B273" s="253"/>
      <c r="C273" s="254"/>
      <c r="D273" s="234" t="s">
        <v>276</v>
      </c>
      <c r="E273" s="255" t="s">
        <v>1</v>
      </c>
      <c r="F273" s="256" t="s">
        <v>5141</v>
      </c>
      <c r="G273" s="254"/>
      <c r="H273" s="255" t="s">
        <v>1</v>
      </c>
      <c r="I273" s="257"/>
      <c r="J273" s="254"/>
      <c r="K273" s="254"/>
      <c r="L273" s="258"/>
      <c r="M273" s="259"/>
      <c r="N273" s="260"/>
      <c r="O273" s="260"/>
      <c r="P273" s="260"/>
      <c r="Q273" s="260"/>
      <c r="R273" s="260"/>
      <c r="S273" s="260"/>
      <c r="T273" s="261"/>
      <c r="U273" s="13"/>
      <c r="V273" s="13"/>
      <c r="W273" s="13"/>
      <c r="X273" s="13"/>
      <c r="Y273" s="13"/>
      <c r="Z273" s="13"/>
      <c r="AA273" s="13"/>
      <c r="AB273" s="13"/>
      <c r="AC273" s="13"/>
      <c r="AD273" s="13"/>
      <c r="AE273" s="13"/>
      <c r="AT273" s="262" t="s">
        <v>276</v>
      </c>
      <c r="AU273" s="262" t="s">
        <v>84</v>
      </c>
      <c r="AV273" s="13" t="s">
        <v>84</v>
      </c>
      <c r="AW273" s="13" t="s">
        <v>32</v>
      </c>
      <c r="AX273" s="13" t="s">
        <v>76</v>
      </c>
      <c r="AY273" s="262" t="s">
        <v>251</v>
      </c>
    </row>
    <row r="274" s="12" customFormat="1">
      <c r="A274" s="12"/>
      <c r="B274" s="242"/>
      <c r="C274" s="243"/>
      <c r="D274" s="234" t="s">
        <v>276</v>
      </c>
      <c r="E274" s="244" t="s">
        <v>4038</v>
      </c>
      <c r="F274" s="245" t="s">
        <v>86</v>
      </c>
      <c r="G274" s="243"/>
      <c r="H274" s="246">
        <v>2</v>
      </c>
      <c r="I274" s="247"/>
      <c r="J274" s="243"/>
      <c r="K274" s="243"/>
      <c r="L274" s="248"/>
      <c r="M274" s="249"/>
      <c r="N274" s="250"/>
      <c r="O274" s="250"/>
      <c r="P274" s="250"/>
      <c r="Q274" s="250"/>
      <c r="R274" s="250"/>
      <c r="S274" s="250"/>
      <c r="T274" s="251"/>
      <c r="U274" s="12"/>
      <c r="V274" s="12"/>
      <c r="W274" s="12"/>
      <c r="X274" s="12"/>
      <c r="Y274" s="12"/>
      <c r="Z274" s="12"/>
      <c r="AA274" s="12"/>
      <c r="AB274" s="12"/>
      <c r="AC274" s="12"/>
      <c r="AD274" s="12"/>
      <c r="AE274" s="12"/>
      <c r="AT274" s="252" t="s">
        <v>276</v>
      </c>
      <c r="AU274" s="252" t="s">
        <v>84</v>
      </c>
      <c r="AV274" s="12" t="s">
        <v>86</v>
      </c>
      <c r="AW274" s="12" t="s">
        <v>32</v>
      </c>
      <c r="AX274" s="12" t="s">
        <v>84</v>
      </c>
      <c r="AY274" s="252" t="s">
        <v>251</v>
      </c>
    </row>
    <row r="275" s="2" customFormat="1" ht="21.75" customHeight="1">
      <c r="A275" s="38"/>
      <c r="B275" s="39"/>
      <c r="C275" s="292" t="s">
        <v>972</v>
      </c>
      <c r="D275" s="292" t="s">
        <v>1133</v>
      </c>
      <c r="E275" s="293" t="s">
        <v>4079</v>
      </c>
      <c r="F275" s="294" t="s">
        <v>4080</v>
      </c>
      <c r="G275" s="295" t="s">
        <v>1133</v>
      </c>
      <c r="H275" s="296">
        <v>2</v>
      </c>
      <c r="I275" s="297"/>
      <c r="J275" s="298">
        <f>ROUND(I275*H275,2)</f>
        <v>0</v>
      </c>
      <c r="K275" s="299"/>
      <c r="L275" s="300"/>
      <c r="M275" s="301" t="s">
        <v>1</v>
      </c>
      <c r="N275" s="302" t="s">
        <v>41</v>
      </c>
      <c r="O275" s="91"/>
      <c r="P275" s="230">
        <f>O275*H275</f>
        <v>0</v>
      </c>
      <c r="Q275" s="230">
        <v>0.0061000000000000004</v>
      </c>
      <c r="R275" s="230">
        <f>Q275*H275</f>
        <v>0.012200000000000001</v>
      </c>
      <c r="S275" s="230">
        <v>0</v>
      </c>
      <c r="T275" s="231">
        <f>S275*H275</f>
        <v>0</v>
      </c>
      <c r="U275" s="38"/>
      <c r="V275" s="38"/>
      <c r="W275" s="38"/>
      <c r="X275" s="38"/>
      <c r="Y275" s="38"/>
      <c r="Z275" s="38"/>
      <c r="AA275" s="38"/>
      <c r="AB275" s="38"/>
      <c r="AC275" s="38"/>
      <c r="AD275" s="38"/>
      <c r="AE275" s="38"/>
      <c r="AR275" s="232" t="s">
        <v>299</v>
      </c>
      <c r="AT275" s="232" t="s">
        <v>1133</v>
      </c>
      <c r="AU275" s="232" t="s">
        <v>84</v>
      </c>
      <c r="AY275" s="17" t="s">
        <v>251</v>
      </c>
      <c r="BE275" s="233">
        <f>IF(N275="základní",J275,0)</f>
        <v>0</v>
      </c>
      <c r="BF275" s="233">
        <f>IF(N275="snížená",J275,0)</f>
        <v>0</v>
      </c>
      <c r="BG275" s="233">
        <f>IF(N275="zákl. přenesená",J275,0)</f>
        <v>0</v>
      </c>
      <c r="BH275" s="233">
        <f>IF(N275="sníž. přenesená",J275,0)</f>
        <v>0</v>
      </c>
      <c r="BI275" s="233">
        <f>IF(N275="nulová",J275,0)</f>
        <v>0</v>
      </c>
      <c r="BJ275" s="17" t="s">
        <v>84</v>
      </c>
      <c r="BK275" s="233">
        <f>ROUND(I275*H275,2)</f>
        <v>0</v>
      </c>
      <c r="BL275" s="17" t="s">
        <v>254</v>
      </c>
      <c r="BM275" s="232" t="s">
        <v>5142</v>
      </c>
    </row>
    <row r="276" s="2" customFormat="1">
      <c r="A276" s="38"/>
      <c r="B276" s="39"/>
      <c r="C276" s="40"/>
      <c r="D276" s="234" t="s">
        <v>260</v>
      </c>
      <c r="E276" s="40"/>
      <c r="F276" s="235" t="s">
        <v>4080</v>
      </c>
      <c r="G276" s="40"/>
      <c r="H276" s="40"/>
      <c r="I276" s="236"/>
      <c r="J276" s="40"/>
      <c r="K276" s="40"/>
      <c r="L276" s="44"/>
      <c r="M276" s="237"/>
      <c r="N276" s="238"/>
      <c r="O276" s="91"/>
      <c r="P276" s="91"/>
      <c r="Q276" s="91"/>
      <c r="R276" s="91"/>
      <c r="S276" s="91"/>
      <c r="T276" s="92"/>
      <c r="U276" s="38"/>
      <c r="V276" s="38"/>
      <c r="W276" s="38"/>
      <c r="X276" s="38"/>
      <c r="Y276" s="38"/>
      <c r="Z276" s="38"/>
      <c r="AA276" s="38"/>
      <c r="AB276" s="38"/>
      <c r="AC276" s="38"/>
      <c r="AD276" s="38"/>
      <c r="AE276" s="38"/>
      <c r="AT276" s="17" t="s">
        <v>260</v>
      </c>
      <c r="AU276" s="17" t="s">
        <v>84</v>
      </c>
    </row>
    <row r="277" s="12" customFormat="1">
      <c r="A277" s="12"/>
      <c r="B277" s="242"/>
      <c r="C277" s="243"/>
      <c r="D277" s="234" t="s">
        <v>276</v>
      </c>
      <c r="E277" s="244" t="s">
        <v>4048</v>
      </c>
      <c r="F277" s="245" t="s">
        <v>86</v>
      </c>
      <c r="G277" s="243"/>
      <c r="H277" s="246">
        <v>2</v>
      </c>
      <c r="I277" s="247"/>
      <c r="J277" s="243"/>
      <c r="K277" s="243"/>
      <c r="L277" s="248"/>
      <c r="M277" s="249"/>
      <c r="N277" s="250"/>
      <c r="O277" s="250"/>
      <c r="P277" s="250"/>
      <c r="Q277" s="250"/>
      <c r="R277" s="250"/>
      <c r="S277" s="250"/>
      <c r="T277" s="251"/>
      <c r="U277" s="12"/>
      <c r="V277" s="12"/>
      <c r="W277" s="12"/>
      <c r="X277" s="12"/>
      <c r="Y277" s="12"/>
      <c r="Z277" s="12"/>
      <c r="AA277" s="12"/>
      <c r="AB277" s="12"/>
      <c r="AC277" s="12"/>
      <c r="AD277" s="12"/>
      <c r="AE277" s="12"/>
      <c r="AT277" s="252" t="s">
        <v>276</v>
      </c>
      <c r="AU277" s="252" t="s">
        <v>84</v>
      </c>
      <c r="AV277" s="12" t="s">
        <v>86</v>
      </c>
      <c r="AW277" s="12" t="s">
        <v>32</v>
      </c>
      <c r="AX277" s="12" t="s">
        <v>84</v>
      </c>
      <c r="AY277" s="252" t="s">
        <v>251</v>
      </c>
    </row>
    <row r="278" s="11" customFormat="1" ht="25.92" customHeight="1">
      <c r="A278" s="11"/>
      <c r="B278" s="206"/>
      <c r="C278" s="207"/>
      <c r="D278" s="208" t="s">
        <v>75</v>
      </c>
      <c r="E278" s="209" t="s">
        <v>254</v>
      </c>
      <c r="F278" s="209" t="s">
        <v>2267</v>
      </c>
      <c r="G278" s="207"/>
      <c r="H278" s="207"/>
      <c r="I278" s="210"/>
      <c r="J278" s="211">
        <f>BK278</f>
        <v>0</v>
      </c>
      <c r="K278" s="207"/>
      <c r="L278" s="212"/>
      <c r="M278" s="213"/>
      <c r="N278" s="214"/>
      <c r="O278" s="214"/>
      <c r="P278" s="215">
        <f>SUM(P279:P289)</f>
        <v>0</v>
      </c>
      <c r="Q278" s="214"/>
      <c r="R278" s="215">
        <f>SUM(R279:R289)</f>
        <v>13.62955</v>
      </c>
      <c r="S278" s="214"/>
      <c r="T278" s="216">
        <f>SUM(T279:T289)</f>
        <v>0</v>
      </c>
      <c r="U278" s="11"/>
      <c r="V278" s="11"/>
      <c r="W278" s="11"/>
      <c r="X278" s="11"/>
      <c r="Y278" s="11"/>
      <c r="Z278" s="11"/>
      <c r="AA278" s="11"/>
      <c r="AB278" s="11"/>
      <c r="AC278" s="11"/>
      <c r="AD278" s="11"/>
      <c r="AE278" s="11"/>
      <c r="AR278" s="217" t="s">
        <v>84</v>
      </c>
      <c r="AT278" s="218" t="s">
        <v>75</v>
      </c>
      <c r="AU278" s="218" t="s">
        <v>76</v>
      </c>
      <c r="AY278" s="217" t="s">
        <v>251</v>
      </c>
      <c r="BK278" s="219">
        <f>SUM(BK279:BK289)</f>
        <v>0</v>
      </c>
    </row>
    <row r="279" s="2" customFormat="1" ht="24.15" customHeight="1">
      <c r="A279" s="38"/>
      <c r="B279" s="39"/>
      <c r="C279" s="220" t="s">
        <v>986</v>
      </c>
      <c r="D279" s="220" t="s">
        <v>255</v>
      </c>
      <c r="E279" s="221" t="s">
        <v>4094</v>
      </c>
      <c r="F279" s="222" t="s">
        <v>4095</v>
      </c>
      <c r="G279" s="223" t="s">
        <v>3900</v>
      </c>
      <c r="H279" s="224">
        <v>27.5</v>
      </c>
      <c r="I279" s="225"/>
      <c r="J279" s="226">
        <f>ROUND(I279*H279,2)</f>
        <v>0</v>
      </c>
      <c r="K279" s="227"/>
      <c r="L279" s="44"/>
      <c r="M279" s="228" t="s">
        <v>1</v>
      </c>
      <c r="N279" s="229" t="s">
        <v>41</v>
      </c>
      <c r="O279" s="91"/>
      <c r="P279" s="230">
        <f>O279*H279</f>
        <v>0</v>
      </c>
      <c r="Q279" s="230">
        <v>0</v>
      </c>
      <c r="R279" s="230">
        <f>Q279*H279</f>
        <v>0</v>
      </c>
      <c r="S279" s="230">
        <v>0</v>
      </c>
      <c r="T279" s="231">
        <f>S279*H279</f>
        <v>0</v>
      </c>
      <c r="U279" s="38"/>
      <c r="V279" s="38"/>
      <c r="W279" s="38"/>
      <c r="X279" s="38"/>
      <c r="Y279" s="38"/>
      <c r="Z279" s="38"/>
      <c r="AA279" s="38"/>
      <c r="AB279" s="38"/>
      <c r="AC279" s="38"/>
      <c r="AD279" s="38"/>
      <c r="AE279" s="38"/>
      <c r="AR279" s="232" t="s">
        <v>254</v>
      </c>
      <c r="AT279" s="232" t="s">
        <v>255</v>
      </c>
      <c r="AU279" s="232" t="s">
        <v>84</v>
      </c>
      <c r="AY279" s="17" t="s">
        <v>251</v>
      </c>
      <c r="BE279" s="233">
        <f>IF(N279="základní",J279,0)</f>
        <v>0</v>
      </c>
      <c r="BF279" s="233">
        <f>IF(N279="snížená",J279,0)</f>
        <v>0</v>
      </c>
      <c r="BG279" s="233">
        <f>IF(N279="zákl. přenesená",J279,0)</f>
        <v>0</v>
      </c>
      <c r="BH279" s="233">
        <f>IF(N279="sníž. přenesená",J279,0)</f>
        <v>0</v>
      </c>
      <c r="BI279" s="233">
        <f>IF(N279="nulová",J279,0)</f>
        <v>0</v>
      </c>
      <c r="BJ279" s="17" t="s">
        <v>84</v>
      </c>
      <c r="BK279" s="233">
        <f>ROUND(I279*H279,2)</f>
        <v>0</v>
      </c>
      <c r="BL279" s="17" t="s">
        <v>254</v>
      </c>
      <c r="BM279" s="232" t="s">
        <v>5143</v>
      </c>
    </row>
    <row r="280" s="2" customFormat="1">
      <c r="A280" s="38"/>
      <c r="B280" s="39"/>
      <c r="C280" s="40"/>
      <c r="D280" s="234" t="s">
        <v>260</v>
      </c>
      <c r="E280" s="40"/>
      <c r="F280" s="235" t="s">
        <v>4097</v>
      </c>
      <c r="G280" s="40"/>
      <c r="H280" s="40"/>
      <c r="I280" s="236"/>
      <c r="J280" s="40"/>
      <c r="K280" s="40"/>
      <c r="L280" s="44"/>
      <c r="M280" s="237"/>
      <c r="N280" s="238"/>
      <c r="O280" s="91"/>
      <c r="P280" s="91"/>
      <c r="Q280" s="91"/>
      <c r="R280" s="91"/>
      <c r="S280" s="91"/>
      <c r="T280" s="92"/>
      <c r="U280" s="38"/>
      <c r="V280" s="38"/>
      <c r="W280" s="38"/>
      <c r="X280" s="38"/>
      <c r="Y280" s="38"/>
      <c r="Z280" s="38"/>
      <c r="AA280" s="38"/>
      <c r="AB280" s="38"/>
      <c r="AC280" s="38"/>
      <c r="AD280" s="38"/>
      <c r="AE280" s="38"/>
      <c r="AT280" s="17" t="s">
        <v>260</v>
      </c>
      <c r="AU280" s="17" t="s">
        <v>84</v>
      </c>
    </row>
    <row r="281" s="2" customFormat="1">
      <c r="A281" s="38"/>
      <c r="B281" s="39"/>
      <c r="C281" s="40"/>
      <c r="D281" s="240" t="s">
        <v>274</v>
      </c>
      <c r="E281" s="40"/>
      <c r="F281" s="241" t="s">
        <v>4098</v>
      </c>
      <c r="G281" s="40"/>
      <c r="H281" s="40"/>
      <c r="I281" s="236"/>
      <c r="J281" s="40"/>
      <c r="K281" s="40"/>
      <c r="L281" s="44"/>
      <c r="M281" s="237"/>
      <c r="N281" s="238"/>
      <c r="O281" s="91"/>
      <c r="P281" s="91"/>
      <c r="Q281" s="91"/>
      <c r="R281" s="91"/>
      <c r="S281" s="91"/>
      <c r="T281" s="92"/>
      <c r="U281" s="38"/>
      <c r="V281" s="38"/>
      <c r="W281" s="38"/>
      <c r="X281" s="38"/>
      <c r="Y281" s="38"/>
      <c r="Z281" s="38"/>
      <c r="AA281" s="38"/>
      <c r="AB281" s="38"/>
      <c r="AC281" s="38"/>
      <c r="AD281" s="38"/>
      <c r="AE281" s="38"/>
      <c r="AT281" s="17" t="s">
        <v>274</v>
      </c>
      <c r="AU281" s="17" t="s">
        <v>84</v>
      </c>
    </row>
    <row r="282" s="13" customFormat="1">
      <c r="A282" s="13"/>
      <c r="B282" s="253"/>
      <c r="C282" s="254"/>
      <c r="D282" s="234" t="s">
        <v>276</v>
      </c>
      <c r="E282" s="255" t="s">
        <v>1</v>
      </c>
      <c r="F282" s="256" t="s">
        <v>5144</v>
      </c>
      <c r="G282" s="254"/>
      <c r="H282" s="255" t="s">
        <v>1</v>
      </c>
      <c r="I282" s="257"/>
      <c r="J282" s="254"/>
      <c r="K282" s="254"/>
      <c r="L282" s="258"/>
      <c r="M282" s="259"/>
      <c r="N282" s="260"/>
      <c r="O282" s="260"/>
      <c r="P282" s="260"/>
      <c r="Q282" s="260"/>
      <c r="R282" s="260"/>
      <c r="S282" s="260"/>
      <c r="T282" s="261"/>
      <c r="U282" s="13"/>
      <c r="V282" s="13"/>
      <c r="W282" s="13"/>
      <c r="X282" s="13"/>
      <c r="Y282" s="13"/>
      <c r="Z282" s="13"/>
      <c r="AA282" s="13"/>
      <c r="AB282" s="13"/>
      <c r="AC282" s="13"/>
      <c r="AD282" s="13"/>
      <c r="AE282" s="13"/>
      <c r="AT282" s="262" t="s">
        <v>276</v>
      </c>
      <c r="AU282" s="262" t="s">
        <v>84</v>
      </c>
      <c r="AV282" s="13" t="s">
        <v>84</v>
      </c>
      <c r="AW282" s="13" t="s">
        <v>32</v>
      </c>
      <c r="AX282" s="13" t="s">
        <v>76</v>
      </c>
      <c r="AY282" s="262" t="s">
        <v>251</v>
      </c>
    </row>
    <row r="283" s="12" customFormat="1">
      <c r="A283" s="12"/>
      <c r="B283" s="242"/>
      <c r="C283" s="243"/>
      <c r="D283" s="234" t="s">
        <v>276</v>
      </c>
      <c r="E283" s="244" t="s">
        <v>4056</v>
      </c>
      <c r="F283" s="245" t="s">
        <v>5115</v>
      </c>
      <c r="G283" s="243"/>
      <c r="H283" s="246">
        <v>27.5</v>
      </c>
      <c r="I283" s="247"/>
      <c r="J283" s="243"/>
      <c r="K283" s="243"/>
      <c r="L283" s="248"/>
      <c r="M283" s="249"/>
      <c r="N283" s="250"/>
      <c r="O283" s="250"/>
      <c r="P283" s="250"/>
      <c r="Q283" s="250"/>
      <c r="R283" s="250"/>
      <c r="S283" s="250"/>
      <c r="T283" s="251"/>
      <c r="U283" s="12"/>
      <c r="V283" s="12"/>
      <c r="W283" s="12"/>
      <c r="X283" s="12"/>
      <c r="Y283" s="12"/>
      <c r="Z283" s="12"/>
      <c r="AA283" s="12"/>
      <c r="AB283" s="12"/>
      <c r="AC283" s="12"/>
      <c r="AD283" s="12"/>
      <c r="AE283" s="12"/>
      <c r="AT283" s="252" t="s">
        <v>276</v>
      </c>
      <c r="AU283" s="252" t="s">
        <v>84</v>
      </c>
      <c r="AV283" s="12" t="s">
        <v>86</v>
      </c>
      <c r="AW283" s="12" t="s">
        <v>32</v>
      </c>
      <c r="AX283" s="12" t="s">
        <v>84</v>
      </c>
      <c r="AY283" s="252" t="s">
        <v>251</v>
      </c>
    </row>
    <row r="284" s="2" customFormat="1" ht="24.15" customHeight="1">
      <c r="A284" s="38"/>
      <c r="B284" s="39"/>
      <c r="C284" s="220" t="s">
        <v>994</v>
      </c>
      <c r="D284" s="220" t="s">
        <v>255</v>
      </c>
      <c r="E284" s="221" t="s">
        <v>4114</v>
      </c>
      <c r="F284" s="222" t="s">
        <v>4115</v>
      </c>
      <c r="G284" s="223" t="s">
        <v>3900</v>
      </c>
      <c r="H284" s="224">
        <v>27.5</v>
      </c>
      <c r="I284" s="225"/>
      <c r="J284" s="226">
        <f>ROUND(I284*H284,2)</f>
        <v>0</v>
      </c>
      <c r="K284" s="227"/>
      <c r="L284" s="44"/>
      <c r="M284" s="228" t="s">
        <v>1</v>
      </c>
      <c r="N284" s="229" t="s">
        <v>41</v>
      </c>
      <c r="O284" s="91"/>
      <c r="P284" s="230">
        <f>O284*H284</f>
        <v>0</v>
      </c>
      <c r="Q284" s="230">
        <v>0.49562</v>
      </c>
      <c r="R284" s="230">
        <f>Q284*H284</f>
        <v>13.62955</v>
      </c>
      <c r="S284" s="230">
        <v>0</v>
      </c>
      <c r="T284" s="231">
        <f>S284*H284</f>
        <v>0</v>
      </c>
      <c r="U284" s="38"/>
      <c r="V284" s="38"/>
      <c r="W284" s="38"/>
      <c r="X284" s="38"/>
      <c r="Y284" s="38"/>
      <c r="Z284" s="38"/>
      <c r="AA284" s="38"/>
      <c r="AB284" s="38"/>
      <c r="AC284" s="38"/>
      <c r="AD284" s="38"/>
      <c r="AE284" s="38"/>
      <c r="AR284" s="232" t="s">
        <v>254</v>
      </c>
      <c r="AT284" s="232" t="s">
        <v>255</v>
      </c>
      <c r="AU284" s="232" t="s">
        <v>84</v>
      </c>
      <c r="AY284" s="17" t="s">
        <v>251</v>
      </c>
      <c r="BE284" s="233">
        <f>IF(N284="základní",J284,0)</f>
        <v>0</v>
      </c>
      <c r="BF284" s="233">
        <f>IF(N284="snížená",J284,0)</f>
        <v>0</v>
      </c>
      <c r="BG284" s="233">
        <f>IF(N284="zákl. přenesená",J284,0)</f>
        <v>0</v>
      </c>
      <c r="BH284" s="233">
        <f>IF(N284="sníž. přenesená",J284,0)</f>
        <v>0</v>
      </c>
      <c r="BI284" s="233">
        <f>IF(N284="nulová",J284,0)</f>
        <v>0</v>
      </c>
      <c r="BJ284" s="17" t="s">
        <v>84</v>
      </c>
      <c r="BK284" s="233">
        <f>ROUND(I284*H284,2)</f>
        <v>0</v>
      </c>
      <c r="BL284" s="17" t="s">
        <v>254</v>
      </c>
      <c r="BM284" s="232" t="s">
        <v>5145</v>
      </c>
    </row>
    <row r="285" s="2" customFormat="1">
      <c r="A285" s="38"/>
      <c r="B285" s="39"/>
      <c r="C285" s="40"/>
      <c r="D285" s="234" t="s">
        <v>260</v>
      </c>
      <c r="E285" s="40"/>
      <c r="F285" s="235" t="s">
        <v>4117</v>
      </c>
      <c r="G285" s="40"/>
      <c r="H285" s="40"/>
      <c r="I285" s="236"/>
      <c r="J285" s="40"/>
      <c r="K285" s="40"/>
      <c r="L285" s="44"/>
      <c r="M285" s="237"/>
      <c r="N285" s="238"/>
      <c r="O285" s="91"/>
      <c r="P285" s="91"/>
      <c r="Q285" s="91"/>
      <c r="R285" s="91"/>
      <c r="S285" s="91"/>
      <c r="T285" s="92"/>
      <c r="U285" s="38"/>
      <c r="V285" s="38"/>
      <c r="W285" s="38"/>
      <c r="X285" s="38"/>
      <c r="Y285" s="38"/>
      <c r="Z285" s="38"/>
      <c r="AA285" s="38"/>
      <c r="AB285" s="38"/>
      <c r="AC285" s="38"/>
      <c r="AD285" s="38"/>
      <c r="AE285" s="38"/>
      <c r="AT285" s="17" t="s">
        <v>260</v>
      </c>
      <c r="AU285" s="17" t="s">
        <v>84</v>
      </c>
    </row>
    <row r="286" s="2" customFormat="1">
      <c r="A286" s="38"/>
      <c r="B286" s="39"/>
      <c r="C286" s="40"/>
      <c r="D286" s="240" t="s">
        <v>274</v>
      </c>
      <c r="E286" s="40"/>
      <c r="F286" s="241" t="s">
        <v>4118</v>
      </c>
      <c r="G286" s="40"/>
      <c r="H286" s="40"/>
      <c r="I286" s="236"/>
      <c r="J286" s="40"/>
      <c r="K286" s="40"/>
      <c r="L286" s="44"/>
      <c r="M286" s="237"/>
      <c r="N286" s="238"/>
      <c r="O286" s="91"/>
      <c r="P286" s="91"/>
      <c r="Q286" s="91"/>
      <c r="R286" s="91"/>
      <c r="S286" s="91"/>
      <c r="T286" s="92"/>
      <c r="U286" s="38"/>
      <c r="V286" s="38"/>
      <c r="W286" s="38"/>
      <c r="X286" s="38"/>
      <c r="Y286" s="38"/>
      <c r="Z286" s="38"/>
      <c r="AA286" s="38"/>
      <c r="AB286" s="38"/>
      <c r="AC286" s="38"/>
      <c r="AD286" s="38"/>
      <c r="AE286" s="38"/>
      <c r="AT286" s="17" t="s">
        <v>274</v>
      </c>
      <c r="AU286" s="17" t="s">
        <v>84</v>
      </c>
    </row>
    <row r="287" s="2" customFormat="1">
      <c r="A287" s="38"/>
      <c r="B287" s="39"/>
      <c r="C287" s="40"/>
      <c r="D287" s="234" t="s">
        <v>262</v>
      </c>
      <c r="E287" s="40"/>
      <c r="F287" s="239" t="s">
        <v>4025</v>
      </c>
      <c r="G287" s="40"/>
      <c r="H287" s="40"/>
      <c r="I287" s="236"/>
      <c r="J287" s="40"/>
      <c r="K287" s="40"/>
      <c r="L287" s="44"/>
      <c r="M287" s="237"/>
      <c r="N287" s="238"/>
      <c r="O287" s="91"/>
      <c r="P287" s="91"/>
      <c r="Q287" s="91"/>
      <c r="R287" s="91"/>
      <c r="S287" s="91"/>
      <c r="T287" s="92"/>
      <c r="U287" s="38"/>
      <c r="V287" s="38"/>
      <c r="W287" s="38"/>
      <c r="X287" s="38"/>
      <c r="Y287" s="38"/>
      <c r="Z287" s="38"/>
      <c r="AA287" s="38"/>
      <c r="AB287" s="38"/>
      <c r="AC287" s="38"/>
      <c r="AD287" s="38"/>
      <c r="AE287" s="38"/>
      <c r="AT287" s="17" t="s">
        <v>262</v>
      </c>
      <c r="AU287" s="17" t="s">
        <v>84</v>
      </c>
    </row>
    <row r="288" s="13" customFormat="1">
      <c r="A288" s="13"/>
      <c r="B288" s="253"/>
      <c r="C288" s="254"/>
      <c r="D288" s="234" t="s">
        <v>276</v>
      </c>
      <c r="E288" s="255" t="s">
        <v>1</v>
      </c>
      <c r="F288" s="256" t="s">
        <v>5117</v>
      </c>
      <c r="G288" s="254"/>
      <c r="H288" s="255" t="s">
        <v>1</v>
      </c>
      <c r="I288" s="257"/>
      <c r="J288" s="254"/>
      <c r="K288" s="254"/>
      <c r="L288" s="258"/>
      <c r="M288" s="259"/>
      <c r="N288" s="260"/>
      <c r="O288" s="260"/>
      <c r="P288" s="260"/>
      <c r="Q288" s="260"/>
      <c r="R288" s="260"/>
      <c r="S288" s="260"/>
      <c r="T288" s="261"/>
      <c r="U288" s="13"/>
      <c r="V288" s="13"/>
      <c r="W288" s="13"/>
      <c r="X288" s="13"/>
      <c r="Y288" s="13"/>
      <c r="Z288" s="13"/>
      <c r="AA288" s="13"/>
      <c r="AB288" s="13"/>
      <c r="AC288" s="13"/>
      <c r="AD288" s="13"/>
      <c r="AE288" s="13"/>
      <c r="AT288" s="262" t="s">
        <v>276</v>
      </c>
      <c r="AU288" s="262" t="s">
        <v>84</v>
      </c>
      <c r="AV288" s="13" t="s">
        <v>84</v>
      </c>
      <c r="AW288" s="13" t="s">
        <v>32</v>
      </c>
      <c r="AX288" s="13" t="s">
        <v>76</v>
      </c>
      <c r="AY288" s="262" t="s">
        <v>251</v>
      </c>
    </row>
    <row r="289" s="12" customFormat="1">
      <c r="A289" s="12"/>
      <c r="B289" s="242"/>
      <c r="C289" s="243"/>
      <c r="D289" s="234" t="s">
        <v>276</v>
      </c>
      <c r="E289" s="244" t="s">
        <v>4063</v>
      </c>
      <c r="F289" s="245" t="s">
        <v>5115</v>
      </c>
      <c r="G289" s="243"/>
      <c r="H289" s="246">
        <v>27.5</v>
      </c>
      <c r="I289" s="247"/>
      <c r="J289" s="243"/>
      <c r="K289" s="243"/>
      <c r="L289" s="248"/>
      <c r="M289" s="249"/>
      <c r="N289" s="250"/>
      <c r="O289" s="250"/>
      <c r="P289" s="250"/>
      <c r="Q289" s="250"/>
      <c r="R289" s="250"/>
      <c r="S289" s="250"/>
      <c r="T289" s="251"/>
      <c r="U289" s="12"/>
      <c r="V289" s="12"/>
      <c r="W289" s="12"/>
      <c r="X289" s="12"/>
      <c r="Y289" s="12"/>
      <c r="Z289" s="12"/>
      <c r="AA289" s="12"/>
      <c r="AB289" s="12"/>
      <c r="AC289" s="12"/>
      <c r="AD289" s="12"/>
      <c r="AE289" s="12"/>
      <c r="AT289" s="252" t="s">
        <v>276</v>
      </c>
      <c r="AU289" s="252" t="s">
        <v>84</v>
      </c>
      <c r="AV289" s="12" t="s">
        <v>86</v>
      </c>
      <c r="AW289" s="12" t="s">
        <v>32</v>
      </c>
      <c r="AX289" s="12" t="s">
        <v>84</v>
      </c>
      <c r="AY289" s="252" t="s">
        <v>251</v>
      </c>
    </row>
    <row r="290" s="11" customFormat="1" ht="25.92" customHeight="1">
      <c r="A290" s="11"/>
      <c r="B290" s="206"/>
      <c r="C290" s="207"/>
      <c r="D290" s="208" t="s">
        <v>75</v>
      </c>
      <c r="E290" s="209" t="s">
        <v>282</v>
      </c>
      <c r="F290" s="209" t="s">
        <v>1501</v>
      </c>
      <c r="G290" s="207"/>
      <c r="H290" s="207"/>
      <c r="I290" s="210"/>
      <c r="J290" s="211">
        <f>BK290</f>
        <v>0</v>
      </c>
      <c r="K290" s="207"/>
      <c r="L290" s="212"/>
      <c r="M290" s="213"/>
      <c r="N290" s="214"/>
      <c r="O290" s="214"/>
      <c r="P290" s="215">
        <f>SUM(P291:P299)</f>
        <v>0</v>
      </c>
      <c r="Q290" s="214"/>
      <c r="R290" s="215">
        <f>SUM(R291:R299)</f>
        <v>109.825</v>
      </c>
      <c r="S290" s="214"/>
      <c r="T290" s="216">
        <f>SUM(T291:T299)</f>
        <v>0</v>
      </c>
      <c r="U290" s="11"/>
      <c r="V290" s="11"/>
      <c r="W290" s="11"/>
      <c r="X290" s="11"/>
      <c r="Y290" s="11"/>
      <c r="Z290" s="11"/>
      <c r="AA290" s="11"/>
      <c r="AB290" s="11"/>
      <c r="AC290" s="11"/>
      <c r="AD290" s="11"/>
      <c r="AE290" s="11"/>
      <c r="AR290" s="217" t="s">
        <v>84</v>
      </c>
      <c r="AT290" s="218" t="s">
        <v>75</v>
      </c>
      <c r="AU290" s="218" t="s">
        <v>76</v>
      </c>
      <c r="AY290" s="217" t="s">
        <v>251</v>
      </c>
      <c r="BK290" s="219">
        <f>SUM(BK291:BK299)</f>
        <v>0</v>
      </c>
    </row>
    <row r="291" s="2" customFormat="1" ht="24.15" customHeight="1">
      <c r="A291" s="38"/>
      <c r="B291" s="39"/>
      <c r="C291" s="220" t="s">
        <v>1000</v>
      </c>
      <c r="D291" s="220" t="s">
        <v>255</v>
      </c>
      <c r="E291" s="221" t="s">
        <v>4134</v>
      </c>
      <c r="F291" s="222" t="s">
        <v>4135</v>
      </c>
      <c r="G291" s="223" t="s">
        <v>3900</v>
      </c>
      <c r="H291" s="224">
        <v>477.5</v>
      </c>
      <c r="I291" s="225"/>
      <c r="J291" s="226">
        <f>ROUND(I291*H291,2)</f>
        <v>0</v>
      </c>
      <c r="K291" s="227"/>
      <c r="L291" s="44"/>
      <c r="M291" s="228" t="s">
        <v>1</v>
      </c>
      <c r="N291" s="229" t="s">
        <v>41</v>
      </c>
      <c r="O291" s="91"/>
      <c r="P291" s="230">
        <f>O291*H291</f>
        <v>0</v>
      </c>
      <c r="Q291" s="230">
        <v>0.23000000000000001</v>
      </c>
      <c r="R291" s="230">
        <f>Q291*H291</f>
        <v>109.825</v>
      </c>
      <c r="S291" s="230">
        <v>0</v>
      </c>
      <c r="T291" s="231">
        <f>S291*H291</f>
        <v>0</v>
      </c>
      <c r="U291" s="38"/>
      <c r="V291" s="38"/>
      <c r="W291" s="38"/>
      <c r="X291" s="38"/>
      <c r="Y291" s="38"/>
      <c r="Z291" s="38"/>
      <c r="AA291" s="38"/>
      <c r="AB291" s="38"/>
      <c r="AC291" s="38"/>
      <c r="AD291" s="38"/>
      <c r="AE291" s="38"/>
      <c r="AR291" s="232" t="s">
        <v>254</v>
      </c>
      <c r="AT291" s="232" t="s">
        <v>255</v>
      </c>
      <c r="AU291" s="232" t="s">
        <v>84</v>
      </c>
      <c r="AY291" s="17" t="s">
        <v>251</v>
      </c>
      <c r="BE291" s="233">
        <f>IF(N291="základní",J291,0)</f>
        <v>0</v>
      </c>
      <c r="BF291" s="233">
        <f>IF(N291="snížená",J291,0)</f>
        <v>0</v>
      </c>
      <c r="BG291" s="233">
        <f>IF(N291="zákl. přenesená",J291,0)</f>
        <v>0</v>
      </c>
      <c r="BH291" s="233">
        <f>IF(N291="sníž. přenesená",J291,0)</f>
        <v>0</v>
      </c>
      <c r="BI291" s="233">
        <f>IF(N291="nulová",J291,0)</f>
        <v>0</v>
      </c>
      <c r="BJ291" s="17" t="s">
        <v>84</v>
      </c>
      <c r="BK291" s="233">
        <f>ROUND(I291*H291,2)</f>
        <v>0</v>
      </c>
      <c r="BL291" s="17" t="s">
        <v>254</v>
      </c>
      <c r="BM291" s="232" t="s">
        <v>5146</v>
      </c>
    </row>
    <row r="292" s="2" customFormat="1">
      <c r="A292" s="38"/>
      <c r="B292" s="39"/>
      <c r="C292" s="40"/>
      <c r="D292" s="234" t="s">
        <v>260</v>
      </c>
      <c r="E292" s="40"/>
      <c r="F292" s="235" t="s">
        <v>4137</v>
      </c>
      <c r="G292" s="40"/>
      <c r="H292" s="40"/>
      <c r="I292" s="236"/>
      <c r="J292" s="40"/>
      <c r="K292" s="40"/>
      <c r="L292" s="44"/>
      <c r="M292" s="237"/>
      <c r="N292" s="238"/>
      <c r="O292" s="91"/>
      <c r="P292" s="91"/>
      <c r="Q292" s="91"/>
      <c r="R292" s="91"/>
      <c r="S292" s="91"/>
      <c r="T292" s="92"/>
      <c r="U292" s="38"/>
      <c r="V292" s="38"/>
      <c r="W292" s="38"/>
      <c r="X292" s="38"/>
      <c r="Y292" s="38"/>
      <c r="Z292" s="38"/>
      <c r="AA292" s="38"/>
      <c r="AB292" s="38"/>
      <c r="AC292" s="38"/>
      <c r="AD292" s="38"/>
      <c r="AE292" s="38"/>
      <c r="AT292" s="17" t="s">
        <v>260</v>
      </c>
      <c r="AU292" s="17" t="s">
        <v>84</v>
      </c>
    </row>
    <row r="293" s="2" customFormat="1">
      <c r="A293" s="38"/>
      <c r="B293" s="39"/>
      <c r="C293" s="40"/>
      <c r="D293" s="240" t="s">
        <v>274</v>
      </c>
      <c r="E293" s="40"/>
      <c r="F293" s="241" t="s">
        <v>5147</v>
      </c>
      <c r="G293" s="40"/>
      <c r="H293" s="40"/>
      <c r="I293" s="236"/>
      <c r="J293" s="40"/>
      <c r="K293" s="40"/>
      <c r="L293" s="44"/>
      <c r="M293" s="237"/>
      <c r="N293" s="238"/>
      <c r="O293" s="91"/>
      <c r="P293" s="91"/>
      <c r="Q293" s="91"/>
      <c r="R293" s="91"/>
      <c r="S293" s="91"/>
      <c r="T293" s="92"/>
      <c r="U293" s="38"/>
      <c r="V293" s="38"/>
      <c r="W293" s="38"/>
      <c r="X293" s="38"/>
      <c r="Y293" s="38"/>
      <c r="Z293" s="38"/>
      <c r="AA293" s="38"/>
      <c r="AB293" s="38"/>
      <c r="AC293" s="38"/>
      <c r="AD293" s="38"/>
      <c r="AE293" s="38"/>
      <c r="AT293" s="17" t="s">
        <v>274</v>
      </c>
      <c r="AU293" s="17" t="s">
        <v>84</v>
      </c>
    </row>
    <row r="294" s="2" customFormat="1">
      <c r="A294" s="38"/>
      <c r="B294" s="39"/>
      <c r="C294" s="40"/>
      <c r="D294" s="234" t="s">
        <v>262</v>
      </c>
      <c r="E294" s="40"/>
      <c r="F294" s="239" t="s">
        <v>5043</v>
      </c>
      <c r="G294" s="40"/>
      <c r="H294" s="40"/>
      <c r="I294" s="236"/>
      <c r="J294" s="40"/>
      <c r="K294" s="40"/>
      <c r="L294" s="44"/>
      <c r="M294" s="237"/>
      <c r="N294" s="238"/>
      <c r="O294" s="91"/>
      <c r="P294" s="91"/>
      <c r="Q294" s="91"/>
      <c r="R294" s="91"/>
      <c r="S294" s="91"/>
      <c r="T294" s="92"/>
      <c r="U294" s="38"/>
      <c r="V294" s="38"/>
      <c r="W294" s="38"/>
      <c r="X294" s="38"/>
      <c r="Y294" s="38"/>
      <c r="Z294" s="38"/>
      <c r="AA294" s="38"/>
      <c r="AB294" s="38"/>
      <c r="AC294" s="38"/>
      <c r="AD294" s="38"/>
      <c r="AE294" s="38"/>
      <c r="AT294" s="17" t="s">
        <v>262</v>
      </c>
      <c r="AU294" s="17" t="s">
        <v>84</v>
      </c>
    </row>
    <row r="295" s="13" customFormat="1">
      <c r="A295" s="13"/>
      <c r="B295" s="253"/>
      <c r="C295" s="254"/>
      <c r="D295" s="234" t="s">
        <v>276</v>
      </c>
      <c r="E295" s="255" t="s">
        <v>1</v>
      </c>
      <c r="F295" s="256" t="s">
        <v>5060</v>
      </c>
      <c r="G295" s="254"/>
      <c r="H295" s="255" t="s">
        <v>1</v>
      </c>
      <c r="I295" s="257"/>
      <c r="J295" s="254"/>
      <c r="K295" s="254"/>
      <c r="L295" s="258"/>
      <c r="M295" s="259"/>
      <c r="N295" s="260"/>
      <c r="O295" s="260"/>
      <c r="P295" s="260"/>
      <c r="Q295" s="260"/>
      <c r="R295" s="260"/>
      <c r="S295" s="260"/>
      <c r="T295" s="261"/>
      <c r="U295" s="13"/>
      <c r="V295" s="13"/>
      <c r="W295" s="13"/>
      <c r="X295" s="13"/>
      <c r="Y295" s="13"/>
      <c r="Z295" s="13"/>
      <c r="AA295" s="13"/>
      <c r="AB295" s="13"/>
      <c r="AC295" s="13"/>
      <c r="AD295" s="13"/>
      <c r="AE295" s="13"/>
      <c r="AT295" s="262" t="s">
        <v>276</v>
      </c>
      <c r="AU295" s="262" t="s">
        <v>84</v>
      </c>
      <c r="AV295" s="13" t="s">
        <v>84</v>
      </c>
      <c r="AW295" s="13" t="s">
        <v>32</v>
      </c>
      <c r="AX295" s="13" t="s">
        <v>76</v>
      </c>
      <c r="AY295" s="262" t="s">
        <v>251</v>
      </c>
    </row>
    <row r="296" s="12" customFormat="1">
      <c r="A296" s="12"/>
      <c r="B296" s="242"/>
      <c r="C296" s="243"/>
      <c r="D296" s="234" t="s">
        <v>276</v>
      </c>
      <c r="E296" s="244" t="s">
        <v>4067</v>
      </c>
      <c r="F296" s="245" t="s">
        <v>5148</v>
      </c>
      <c r="G296" s="243"/>
      <c r="H296" s="246">
        <v>450</v>
      </c>
      <c r="I296" s="247"/>
      <c r="J296" s="243"/>
      <c r="K296" s="243"/>
      <c r="L296" s="248"/>
      <c r="M296" s="249"/>
      <c r="N296" s="250"/>
      <c r="O296" s="250"/>
      <c r="P296" s="250"/>
      <c r="Q296" s="250"/>
      <c r="R296" s="250"/>
      <c r="S296" s="250"/>
      <c r="T296" s="251"/>
      <c r="U296" s="12"/>
      <c r="V296" s="12"/>
      <c r="W296" s="12"/>
      <c r="X296" s="12"/>
      <c r="Y296" s="12"/>
      <c r="Z296" s="12"/>
      <c r="AA296" s="12"/>
      <c r="AB296" s="12"/>
      <c r="AC296" s="12"/>
      <c r="AD296" s="12"/>
      <c r="AE296" s="12"/>
      <c r="AT296" s="252" t="s">
        <v>276</v>
      </c>
      <c r="AU296" s="252" t="s">
        <v>84</v>
      </c>
      <c r="AV296" s="12" t="s">
        <v>86</v>
      </c>
      <c r="AW296" s="12" t="s">
        <v>32</v>
      </c>
      <c r="AX296" s="12" t="s">
        <v>76</v>
      </c>
      <c r="AY296" s="252" t="s">
        <v>251</v>
      </c>
    </row>
    <row r="297" s="13" customFormat="1">
      <c r="A297" s="13"/>
      <c r="B297" s="253"/>
      <c r="C297" s="254"/>
      <c r="D297" s="234" t="s">
        <v>276</v>
      </c>
      <c r="E297" s="255" t="s">
        <v>1</v>
      </c>
      <c r="F297" s="256" t="s">
        <v>5053</v>
      </c>
      <c r="G297" s="254"/>
      <c r="H297" s="255" t="s">
        <v>1</v>
      </c>
      <c r="I297" s="257"/>
      <c r="J297" s="254"/>
      <c r="K297" s="254"/>
      <c r="L297" s="258"/>
      <c r="M297" s="259"/>
      <c r="N297" s="260"/>
      <c r="O297" s="260"/>
      <c r="P297" s="260"/>
      <c r="Q297" s="260"/>
      <c r="R297" s="260"/>
      <c r="S297" s="260"/>
      <c r="T297" s="261"/>
      <c r="U297" s="13"/>
      <c r="V297" s="13"/>
      <c r="W297" s="13"/>
      <c r="X297" s="13"/>
      <c r="Y297" s="13"/>
      <c r="Z297" s="13"/>
      <c r="AA297" s="13"/>
      <c r="AB297" s="13"/>
      <c r="AC297" s="13"/>
      <c r="AD297" s="13"/>
      <c r="AE297" s="13"/>
      <c r="AT297" s="262" t="s">
        <v>276</v>
      </c>
      <c r="AU297" s="262" t="s">
        <v>84</v>
      </c>
      <c r="AV297" s="13" t="s">
        <v>84</v>
      </c>
      <c r="AW297" s="13" t="s">
        <v>32</v>
      </c>
      <c r="AX297" s="13" t="s">
        <v>76</v>
      </c>
      <c r="AY297" s="262" t="s">
        <v>251</v>
      </c>
    </row>
    <row r="298" s="12" customFormat="1">
      <c r="A298" s="12"/>
      <c r="B298" s="242"/>
      <c r="C298" s="243"/>
      <c r="D298" s="234" t="s">
        <v>276</v>
      </c>
      <c r="E298" s="244" t="s">
        <v>5028</v>
      </c>
      <c r="F298" s="245" t="s">
        <v>5115</v>
      </c>
      <c r="G298" s="243"/>
      <c r="H298" s="246">
        <v>27.5</v>
      </c>
      <c r="I298" s="247"/>
      <c r="J298" s="243"/>
      <c r="K298" s="243"/>
      <c r="L298" s="248"/>
      <c r="M298" s="249"/>
      <c r="N298" s="250"/>
      <c r="O298" s="250"/>
      <c r="P298" s="250"/>
      <c r="Q298" s="250"/>
      <c r="R298" s="250"/>
      <c r="S298" s="250"/>
      <c r="T298" s="251"/>
      <c r="U298" s="12"/>
      <c r="V298" s="12"/>
      <c r="W298" s="12"/>
      <c r="X298" s="12"/>
      <c r="Y298" s="12"/>
      <c r="Z298" s="12"/>
      <c r="AA298" s="12"/>
      <c r="AB298" s="12"/>
      <c r="AC298" s="12"/>
      <c r="AD298" s="12"/>
      <c r="AE298" s="12"/>
      <c r="AT298" s="252" t="s">
        <v>276</v>
      </c>
      <c r="AU298" s="252" t="s">
        <v>84</v>
      </c>
      <c r="AV298" s="12" t="s">
        <v>86</v>
      </c>
      <c r="AW298" s="12" t="s">
        <v>32</v>
      </c>
      <c r="AX298" s="12" t="s">
        <v>76</v>
      </c>
      <c r="AY298" s="252" t="s">
        <v>251</v>
      </c>
    </row>
    <row r="299" s="12" customFormat="1">
      <c r="A299" s="12"/>
      <c r="B299" s="242"/>
      <c r="C299" s="243"/>
      <c r="D299" s="234" t="s">
        <v>276</v>
      </c>
      <c r="E299" s="244" t="s">
        <v>5149</v>
      </c>
      <c r="F299" s="245" t="s">
        <v>5150</v>
      </c>
      <c r="G299" s="243"/>
      <c r="H299" s="246">
        <v>477.5</v>
      </c>
      <c r="I299" s="247"/>
      <c r="J299" s="243"/>
      <c r="K299" s="243"/>
      <c r="L299" s="248"/>
      <c r="M299" s="249"/>
      <c r="N299" s="250"/>
      <c r="O299" s="250"/>
      <c r="P299" s="250"/>
      <c r="Q299" s="250"/>
      <c r="R299" s="250"/>
      <c r="S299" s="250"/>
      <c r="T299" s="251"/>
      <c r="U299" s="12"/>
      <c r="V299" s="12"/>
      <c r="W299" s="12"/>
      <c r="X299" s="12"/>
      <c r="Y299" s="12"/>
      <c r="Z299" s="12"/>
      <c r="AA299" s="12"/>
      <c r="AB299" s="12"/>
      <c r="AC299" s="12"/>
      <c r="AD299" s="12"/>
      <c r="AE299" s="12"/>
      <c r="AT299" s="252" t="s">
        <v>276</v>
      </c>
      <c r="AU299" s="252" t="s">
        <v>84</v>
      </c>
      <c r="AV299" s="12" t="s">
        <v>86</v>
      </c>
      <c r="AW299" s="12" t="s">
        <v>32</v>
      </c>
      <c r="AX299" s="12" t="s">
        <v>84</v>
      </c>
      <c r="AY299" s="252" t="s">
        <v>251</v>
      </c>
    </row>
    <row r="300" s="11" customFormat="1" ht="25.92" customHeight="1">
      <c r="A300" s="11"/>
      <c r="B300" s="206"/>
      <c r="C300" s="207"/>
      <c r="D300" s="208" t="s">
        <v>75</v>
      </c>
      <c r="E300" s="209" t="s">
        <v>287</v>
      </c>
      <c r="F300" s="209" t="s">
        <v>5151</v>
      </c>
      <c r="G300" s="207"/>
      <c r="H300" s="207"/>
      <c r="I300" s="210"/>
      <c r="J300" s="211">
        <f>BK300</f>
        <v>0</v>
      </c>
      <c r="K300" s="207"/>
      <c r="L300" s="212"/>
      <c r="M300" s="213"/>
      <c r="N300" s="214"/>
      <c r="O300" s="214"/>
      <c r="P300" s="215">
        <f>SUM(P301:P309)</f>
        <v>0</v>
      </c>
      <c r="Q300" s="214"/>
      <c r="R300" s="215">
        <f>SUM(R301:R309)</f>
        <v>0.28020000000000006</v>
      </c>
      <c r="S300" s="214"/>
      <c r="T300" s="216">
        <f>SUM(T301:T309)</f>
        <v>0</v>
      </c>
      <c r="U300" s="11"/>
      <c r="V300" s="11"/>
      <c r="W300" s="11"/>
      <c r="X300" s="11"/>
      <c r="Y300" s="11"/>
      <c r="Z300" s="11"/>
      <c r="AA300" s="11"/>
      <c r="AB300" s="11"/>
      <c r="AC300" s="11"/>
      <c r="AD300" s="11"/>
      <c r="AE300" s="11"/>
      <c r="AR300" s="217" t="s">
        <v>84</v>
      </c>
      <c r="AT300" s="218" t="s">
        <v>75</v>
      </c>
      <c r="AU300" s="218" t="s">
        <v>76</v>
      </c>
      <c r="AY300" s="217" t="s">
        <v>251</v>
      </c>
      <c r="BK300" s="219">
        <f>SUM(BK301:BK309)</f>
        <v>0</v>
      </c>
    </row>
    <row r="301" s="2" customFormat="1" ht="24.15" customHeight="1">
      <c r="A301" s="38"/>
      <c r="B301" s="39"/>
      <c r="C301" s="220" t="s">
        <v>747</v>
      </c>
      <c r="D301" s="220" t="s">
        <v>255</v>
      </c>
      <c r="E301" s="221" t="s">
        <v>5152</v>
      </c>
      <c r="F301" s="222" t="s">
        <v>5153</v>
      </c>
      <c r="G301" s="223" t="s">
        <v>3900</v>
      </c>
      <c r="H301" s="224">
        <v>2</v>
      </c>
      <c r="I301" s="225"/>
      <c r="J301" s="226">
        <f>ROUND(I301*H301,2)</f>
        <v>0</v>
      </c>
      <c r="K301" s="227"/>
      <c r="L301" s="44"/>
      <c r="M301" s="228" t="s">
        <v>1</v>
      </c>
      <c r="N301" s="229" t="s">
        <v>41</v>
      </c>
      <c r="O301" s="91"/>
      <c r="P301" s="230">
        <f>O301*H301</f>
        <v>0</v>
      </c>
      <c r="Q301" s="230">
        <v>0.0023999999999999998</v>
      </c>
      <c r="R301" s="230">
        <f>Q301*H301</f>
        <v>0.0047999999999999996</v>
      </c>
      <c r="S301" s="230">
        <v>0</v>
      </c>
      <c r="T301" s="231">
        <f>S301*H301</f>
        <v>0</v>
      </c>
      <c r="U301" s="38"/>
      <c r="V301" s="38"/>
      <c r="W301" s="38"/>
      <c r="X301" s="38"/>
      <c r="Y301" s="38"/>
      <c r="Z301" s="38"/>
      <c r="AA301" s="38"/>
      <c r="AB301" s="38"/>
      <c r="AC301" s="38"/>
      <c r="AD301" s="38"/>
      <c r="AE301" s="38"/>
      <c r="AR301" s="232" t="s">
        <v>254</v>
      </c>
      <c r="AT301" s="232" t="s">
        <v>255</v>
      </c>
      <c r="AU301" s="232" t="s">
        <v>84</v>
      </c>
      <c r="AY301" s="17" t="s">
        <v>251</v>
      </c>
      <c r="BE301" s="233">
        <f>IF(N301="základní",J301,0)</f>
        <v>0</v>
      </c>
      <c r="BF301" s="233">
        <f>IF(N301="snížená",J301,0)</f>
        <v>0</v>
      </c>
      <c r="BG301" s="233">
        <f>IF(N301="zákl. přenesená",J301,0)</f>
        <v>0</v>
      </c>
      <c r="BH301" s="233">
        <f>IF(N301="sníž. přenesená",J301,0)</f>
        <v>0</v>
      </c>
      <c r="BI301" s="233">
        <f>IF(N301="nulová",J301,0)</f>
        <v>0</v>
      </c>
      <c r="BJ301" s="17" t="s">
        <v>84</v>
      </c>
      <c r="BK301" s="233">
        <f>ROUND(I301*H301,2)</f>
        <v>0</v>
      </c>
      <c r="BL301" s="17" t="s">
        <v>254</v>
      </c>
      <c r="BM301" s="232" t="s">
        <v>5154</v>
      </c>
    </row>
    <row r="302" s="2" customFormat="1">
      <c r="A302" s="38"/>
      <c r="B302" s="39"/>
      <c r="C302" s="40"/>
      <c r="D302" s="234" t="s">
        <v>260</v>
      </c>
      <c r="E302" s="40"/>
      <c r="F302" s="235" t="s">
        <v>5155</v>
      </c>
      <c r="G302" s="40"/>
      <c r="H302" s="40"/>
      <c r="I302" s="236"/>
      <c r="J302" s="40"/>
      <c r="K302" s="40"/>
      <c r="L302" s="44"/>
      <c r="M302" s="237"/>
      <c r="N302" s="238"/>
      <c r="O302" s="91"/>
      <c r="P302" s="91"/>
      <c r="Q302" s="91"/>
      <c r="R302" s="91"/>
      <c r="S302" s="91"/>
      <c r="T302" s="92"/>
      <c r="U302" s="38"/>
      <c r="V302" s="38"/>
      <c r="W302" s="38"/>
      <c r="X302" s="38"/>
      <c r="Y302" s="38"/>
      <c r="Z302" s="38"/>
      <c r="AA302" s="38"/>
      <c r="AB302" s="38"/>
      <c r="AC302" s="38"/>
      <c r="AD302" s="38"/>
      <c r="AE302" s="38"/>
      <c r="AT302" s="17" t="s">
        <v>260</v>
      </c>
      <c r="AU302" s="17" t="s">
        <v>84</v>
      </c>
    </row>
    <row r="303" s="2" customFormat="1">
      <c r="A303" s="38"/>
      <c r="B303" s="39"/>
      <c r="C303" s="40"/>
      <c r="D303" s="240" t="s">
        <v>274</v>
      </c>
      <c r="E303" s="40"/>
      <c r="F303" s="241" t="s">
        <v>5156</v>
      </c>
      <c r="G303" s="40"/>
      <c r="H303" s="40"/>
      <c r="I303" s="236"/>
      <c r="J303" s="40"/>
      <c r="K303" s="40"/>
      <c r="L303" s="44"/>
      <c r="M303" s="237"/>
      <c r="N303" s="238"/>
      <c r="O303" s="91"/>
      <c r="P303" s="91"/>
      <c r="Q303" s="91"/>
      <c r="R303" s="91"/>
      <c r="S303" s="91"/>
      <c r="T303" s="92"/>
      <c r="U303" s="38"/>
      <c r="V303" s="38"/>
      <c r="W303" s="38"/>
      <c r="X303" s="38"/>
      <c r="Y303" s="38"/>
      <c r="Z303" s="38"/>
      <c r="AA303" s="38"/>
      <c r="AB303" s="38"/>
      <c r="AC303" s="38"/>
      <c r="AD303" s="38"/>
      <c r="AE303" s="38"/>
      <c r="AT303" s="17" t="s">
        <v>274</v>
      </c>
      <c r="AU303" s="17" t="s">
        <v>84</v>
      </c>
    </row>
    <row r="304" s="13" customFormat="1">
      <c r="A304" s="13"/>
      <c r="B304" s="253"/>
      <c r="C304" s="254"/>
      <c r="D304" s="234" t="s">
        <v>276</v>
      </c>
      <c r="E304" s="255" t="s">
        <v>1</v>
      </c>
      <c r="F304" s="256" t="s">
        <v>5157</v>
      </c>
      <c r="G304" s="254"/>
      <c r="H304" s="255" t="s">
        <v>1</v>
      </c>
      <c r="I304" s="257"/>
      <c r="J304" s="254"/>
      <c r="K304" s="254"/>
      <c r="L304" s="258"/>
      <c r="M304" s="259"/>
      <c r="N304" s="260"/>
      <c r="O304" s="260"/>
      <c r="P304" s="260"/>
      <c r="Q304" s="260"/>
      <c r="R304" s="260"/>
      <c r="S304" s="260"/>
      <c r="T304" s="261"/>
      <c r="U304" s="13"/>
      <c r="V304" s="13"/>
      <c r="W304" s="13"/>
      <c r="X304" s="13"/>
      <c r="Y304" s="13"/>
      <c r="Z304" s="13"/>
      <c r="AA304" s="13"/>
      <c r="AB304" s="13"/>
      <c r="AC304" s="13"/>
      <c r="AD304" s="13"/>
      <c r="AE304" s="13"/>
      <c r="AT304" s="262" t="s">
        <v>276</v>
      </c>
      <c r="AU304" s="262" t="s">
        <v>84</v>
      </c>
      <c r="AV304" s="13" t="s">
        <v>84</v>
      </c>
      <c r="AW304" s="13" t="s">
        <v>32</v>
      </c>
      <c r="AX304" s="13" t="s">
        <v>76</v>
      </c>
      <c r="AY304" s="262" t="s">
        <v>251</v>
      </c>
    </row>
    <row r="305" s="12" customFormat="1">
      <c r="A305" s="12"/>
      <c r="B305" s="242"/>
      <c r="C305" s="243"/>
      <c r="D305" s="234" t="s">
        <v>276</v>
      </c>
      <c r="E305" s="244" t="s">
        <v>4073</v>
      </c>
      <c r="F305" s="245" t="s">
        <v>5158</v>
      </c>
      <c r="G305" s="243"/>
      <c r="H305" s="246">
        <v>2</v>
      </c>
      <c r="I305" s="247"/>
      <c r="J305" s="243"/>
      <c r="K305" s="243"/>
      <c r="L305" s="248"/>
      <c r="M305" s="249"/>
      <c r="N305" s="250"/>
      <c r="O305" s="250"/>
      <c r="P305" s="250"/>
      <c r="Q305" s="250"/>
      <c r="R305" s="250"/>
      <c r="S305" s="250"/>
      <c r="T305" s="251"/>
      <c r="U305" s="12"/>
      <c r="V305" s="12"/>
      <c r="W305" s="12"/>
      <c r="X305" s="12"/>
      <c r="Y305" s="12"/>
      <c r="Z305" s="12"/>
      <c r="AA305" s="12"/>
      <c r="AB305" s="12"/>
      <c r="AC305" s="12"/>
      <c r="AD305" s="12"/>
      <c r="AE305" s="12"/>
      <c r="AT305" s="252" t="s">
        <v>276</v>
      </c>
      <c r="AU305" s="252" t="s">
        <v>84</v>
      </c>
      <c r="AV305" s="12" t="s">
        <v>86</v>
      </c>
      <c r="AW305" s="12" t="s">
        <v>32</v>
      </c>
      <c r="AX305" s="12" t="s">
        <v>84</v>
      </c>
      <c r="AY305" s="252" t="s">
        <v>251</v>
      </c>
    </row>
    <row r="306" s="2" customFormat="1" ht="24.15" customHeight="1">
      <c r="A306" s="38"/>
      <c r="B306" s="39"/>
      <c r="C306" s="292" t="s">
        <v>1015</v>
      </c>
      <c r="D306" s="292" t="s">
        <v>1133</v>
      </c>
      <c r="E306" s="293" t="s">
        <v>5159</v>
      </c>
      <c r="F306" s="294" t="s">
        <v>5160</v>
      </c>
      <c r="G306" s="295" t="s">
        <v>3900</v>
      </c>
      <c r="H306" s="296">
        <v>2.04</v>
      </c>
      <c r="I306" s="297"/>
      <c r="J306" s="298">
        <f>ROUND(I306*H306,2)</f>
        <v>0</v>
      </c>
      <c r="K306" s="299"/>
      <c r="L306" s="300"/>
      <c r="M306" s="301" t="s">
        <v>1</v>
      </c>
      <c r="N306" s="302" t="s">
        <v>41</v>
      </c>
      <c r="O306" s="91"/>
      <c r="P306" s="230">
        <f>O306*H306</f>
        <v>0</v>
      </c>
      <c r="Q306" s="230">
        <v>0.13500000000000001</v>
      </c>
      <c r="R306" s="230">
        <f>Q306*H306</f>
        <v>0.27540000000000003</v>
      </c>
      <c r="S306" s="230">
        <v>0</v>
      </c>
      <c r="T306" s="231">
        <f>S306*H306</f>
        <v>0</v>
      </c>
      <c r="U306" s="38"/>
      <c r="V306" s="38"/>
      <c r="W306" s="38"/>
      <c r="X306" s="38"/>
      <c r="Y306" s="38"/>
      <c r="Z306" s="38"/>
      <c r="AA306" s="38"/>
      <c r="AB306" s="38"/>
      <c r="AC306" s="38"/>
      <c r="AD306" s="38"/>
      <c r="AE306" s="38"/>
      <c r="AR306" s="232" t="s">
        <v>299</v>
      </c>
      <c r="AT306" s="232" t="s">
        <v>1133</v>
      </c>
      <c r="AU306" s="232" t="s">
        <v>84</v>
      </c>
      <c r="AY306" s="17" t="s">
        <v>251</v>
      </c>
      <c r="BE306" s="233">
        <f>IF(N306="základní",J306,0)</f>
        <v>0</v>
      </c>
      <c r="BF306" s="233">
        <f>IF(N306="snížená",J306,0)</f>
        <v>0</v>
      </c>
      <c r="BG306" s="233">
        <f>IF(N306="zákl. přenesená",J306,0)</f>
        <v>0</v>
      </c>
      <c r="BH306" s="233">
        <f>IF(N306="sníž. přenesená",J306,0)</f>
        <v>0</v>
      </c>
      <c r="BI306" s="233">
        <f>IF(N306="nulová",J306,0)</f>
        <v>0</v>
      </c>
      <c r="BJ306" s="17" t="s">
        <v>84</v>
      </c>
      <c r="BK306" s="233">
        <f>ROUND(I306*H306,2)</f>
        <v>0</v>
      </c>
      <c r="BL306" s="17" t="s">
        <v>254</v>
      </c>
      <c r="BM306" s="232" t="s">
        <v>5161</v>
      </c>
    </row>
    <row r="307" s="2" customFormat="1">
      <c r="A307" s="38"/>
      <c r="B307" s="39"/>
      <c r="C307" s="40"/>
      <c r="D307" s="234" t="s">
        <v>260</v>
      </c>
      <c r="E307" s="40"/>
      <c r="F307" s="235" t="s">
        <v>5160</v>
      </c>
      <c r="G307" s="40"/>
      <c r="H307" s="40"/>
      <c r="I307" s="236"/>
      <c r="J307" s="40"/>
      <c r="K307" s="40"/>
      <c r="L307" s="44"/>
      <c r="M307" s="237"/>
      <c r="N307" s="238"/>
      <c r="O307" s="91"/>
      <c r="P307" s="91"/>
      <c r="Q307" s="91"/>
      <c r="R307" s="91"/>
      <c r="S307" s="91"/>
      <c r="T307" s="92"/>
      <c r="U307" s="38"/>
      <c r="V307" s="38"/>
      <c r="W307" s="38"/>
      <c r="X307" s="38"/>
      <c r="Y307" s="38"/>
      <c r="Z307" s="38"/>
      <c r="AA307" s="38"/>
      <c r="AB307" s="38"/>
      <c r="AC307" s="38"/>
      <c r="AD307" s="38"/>
      <c r="AE307" s="38"/>
      <c r="AT307" s="17" t="s">
        <v>260</v>
      </c>
      <c r="AU307" s="17" t="s">
        <v>84</v>
      </c>
    </row>
    <row r="308" s="12" customFormat="1">
      <c r="A308" s="12"/>
      <c r="B308" s="242"/>
      <c r="C308" s="243"/>
      <c r="D308" s="234" t="s">
        <v>276</v>
      </c>
      <c r="E308" s="244" t="s">
        <v>4078</v>
      </c>
      <c r="F308" s="245" t="s">
        <v>86</v>
      </c>
      <c r="G308" s="243"/>
      <c r="H308" s="246">
        <v>2</v>
      </c>
      <c r="I308" s="247"/>
      <c r="J308" s="243"/>
      <c r="K308" s="243"/>
      <c r="L308" s="248"/>
      <c r="M308" s="249"/>
      <c r="N308" s="250"/>
      <c r="O308" s="250"/>
      <c r="P308" s="250"/>
      <c r="Q308" s="250"/>
      <c r="R308" s="250"/>
      <c r="S308" s="250"/>
      <c r="T308" s="251"/>
      <c r="U308" s="12"/>
      <c r="V308" s="12"/>
      <c r="W308" s="12"/>
      <c r="X308" s="12"/>
      <c r="Y308" s="12"/>
      <c r="Z308" s="12"/>
      <c r="AA308" s="12"/>
      <c r="AB308" s="12"/>
      <c r="AC308" s="12"/>
      <c r="AD308" s="12"/>
      <c r="AE308" s="12"/>
      <c r="AT308" s="252" t="s">
        <v>276</v>
      </c>
      <c r="AU308" s="252" t="s">
        <v>84</v>
      </c>
      <c r="AV308" s="12" t="s">
        <v>86</v>
      </c>
      <c r="AW308" s="12" t="s">
        <v>32</v>
      </c>
      <c r="AX308" s="12" t="s">
        <v>76</v>
      </c>
      <c r="AY308" s="252" t="s">
        <v>251</v>
      </c>
    </row>
    <row r="309" s="12" customFormat="1">
      <c r="A309" s="12"/>
      <c r="B309" s="242"/>
      <c r="C309" s="243"/>
      <c r="D309" s="234" t="s">
        <v>276</v>
      </c>
      <c r="E309" s="244" t="s">
        <v>4997</v>
      </c>
      <c r="F309" s="245" t="s">
        <v>5162</v>
      </c>
      <c r="G309" s="243"/>
      <c r="H309" s="246">
        <v>2.04</v>
      </c>
      <c r="I309" s="247"/>
      <c r="J309" s="243"/>
      <c r="K309" s="243"/>
      <c r="L309" s="248"/>
      <c r="M309" s="249"/>
      <c r="N309" s="250"/>
      <c r="O309" s="250"/>
      <c r="P309" s="250"/>
      <c r="Q309" s="250"/>
      <c r="R309" s="250"/>
      <c r="S309" s="250"/>
      <c r="T309" s="251"/>
      <c r="U309" s="12"/>
      <c r="V309" s="12"/>
      <c r="W309" s="12"/>
      <c r="X309" s="12"/>
      <c r="Y309" s="12"/>
      <c r="Z309" s="12"/>
      <c r="AA309" s="12"/>
      <c r="AB309" s="12"/>
      <c r="AC309" s="12"/>
      <c r="AD309" s="12"/>
      <c r="AE309" s="12"/>
      <c r="AT309" s="252" t="s">
        <v>276</v>
      </c>
      <c r="AU309" s="252" t="s">
        <v>84</v>
      </c>
      <c r="AV309" s="12" t="s">
        <v>86</v>
      </c>
      <c r="AW309" s="12" t="s">
        <v>32</v>
      </c>
      <c r="AX309" s="12" t="s">
        <v>84</v>
      </c>
      <c r="AY309" s="252" t="s">
        <v>251</v>
      </c>
    </row>
    <row r="310" s="11" customFormat="1" ht="25.92" customHeight="1">
      <c r="A310" s="11"/>
      <c r="B310" s="206"/>
      <c r="C310" s="207"/>
      <c r="D310" s="208" t="s">
        <v>75</v>
      </c>
      <c r="E310" s="209" t="s">
        <v>4144</v>
      </c>
      <c r="F310" s="209" t="s">
        <v>4145</v>
      </c>
      <c r="G310" s="207"/>
      <c r="H310" s="207"/>
      <c r="I310" s="210"/>
      <c r="J310" s="211">
        <f>BK310</f>
        <v>0</v>
      </c>
      <c r="K310" s="207"/>
      <c r="L310" s="212"/>
      <c r="M310" s="213"/>
      <c r="N310" s="214"/>
      <c r="O310" s="214"/>
      <c r="P310" s="215">
        <f>SUM(P311:P322)</f>
        <v>0</v>
      </c>
      <c r="Q310" s="214"/>
      <c r="R310" s="215">
        <f>SUM(R311:R322)</f>
        <v>0.5030905</v>
      </c>
      <c r="S310" s="214"/>
      <c r="T310" s="216">
        <f>SUM(T311:T322)</f>
        <v>0</v>
      </c>
      <c r="U310" s="11"/>
      <c r="V310" s="11"/>
      <c r="W310" s="11"/>
      <c r="X310" s="11"/>
      <c r="Y310" s="11"/>
      <c r="Z310" s="11"/>
      <c r="AA310" s="11"/>
      <c r="AB310" s="11"/>
      <c r="AC310" s="11"/>
      <c r="AD310" s="11"/>
      <c r="AE310" s="11"/>
      <c r="AR310" s="217" t="s">
        <v>86</v>
      </c>
      <c r="AT310" s="218" t="s">
        <v>75</v>
      </c>
      <c r="AU310" s="218" t="s">
        <v>76</v>
      </c>
      <c r="AY310" s="217" t="s">
        <v>251</v>
      </c>
      <c r="BK310" s="219">
        <f>SUM(BK311:BK322)</f>
        <v>0</v>
      </c>
    </row>
    <row r="311" s="2" customFormat="1" ht="24.15" customHeight="1">
      <c r="A311" s="38"/>
      <c r="B311" s="39"/>
      <c r="C311" s="220" t="s">
        <v>1702</v>
      </c>
      <c r="D311" s="220" t="s">
        <v>255</v>
      </c>
      <c r="E311" s="221" t="s">
        <v>4146</v>
      </c>
      <c r="F311" s="222" t="s">
        <v>4147</v>
      </c>
      <c r="G311" s="223" t="s">
        <v>3900</v>
      </c>
      <c r="H311" s="224">
        <v>94.299999999999997</v>
      </c>
      <c r="I311" s="225"/>
      <c r="J311" s="226">
        <f>ROUND(I311*H311,2)</f>
        <v>0</v>
      </c>
      <c r="K311" s="227"/>
      <c r="L311" s="44"/>
      <c r="M311" s="228" t="s">
        <v>1</v>
      </c>
      <c r="N311" s="229" t="s">
        <v>41</v>
      </c>
      <c r="O311" s="91"/>
      <c r="P311" s="230">
        <f>O311*H311</f>
        <v>0</v>
      </c>
      <c r="Q311" s="230">
        <v>0.00040000000000000002</v>
      </c>
      <c r="R311" s="230">
        <f>Q311*H311</f>
        <v>0.037720000000000004</v>
      </c>
      <c r="S311" s="230">
        <v>0</v>
      </c>
      <c r="T311" s="231">
        <f>S311*H311</f>
        <v>0</v>
      </c>
      <c r="U311" s="38"/>
      <c r="V311" s="38"/>
      <c r="W311" s="38"/>
      <c r="X311" s="38"/>
      <c r="Y311" s="38"/>
      <c r="Z311" s="38"/>
      <c r="AA311" s="38"/>
      <c r="AB311" s="38"/>
      <c r="AC311" s="38"/>
      <c r="AD311" s="38"/>
      <c r="AE311" s="38"/>
      <c r="AR311" s="232" t="s">
        <v>350</v>
      </c>
      <c r="AT311" s="232" t="s">
        <v>255</v>
      </c>
      <c r="AU311" s="232" t="s">
        <v>84</v>
      </c>
      <c r="AY311" s="17" t="s">
        <v>251</v>
      </c>
      <c r="BE311" s="233">
        <f>IF(N311="základní",J311,0)</f>
        <v>0</v>
      </c>
      <c r="BF311" s="233">
        <f>IF(N311="snížená",J311,0)</f>
        <v>0</v>
      </c>
      <c r="BG311" s="233">
        <f>IF(N311="zákl. přenesená",J311,0)</f>
        <v>0</v>
      </c>
      <c r="BH311" s="233">
        <f>IF(N311="sníž. přenesená",J311,0)</f>
        <v>0</v>
      </c>
      <c r="BI311" s="233">
        <f>IF(N311="nulová",J311,0)</f>
        <v>0</v>
      </c>
      <c r="BJ311" s="17" t="s">
        <v>84</v>
      </c>
      <c r="BK311" s="233">
        <f>ROUND(I311*H311,2)</f>
        <v>0</v>
      </c>
      <c r="BL311" s="17" t="s">
        <v>350</v>
      </c>
      <c r="BM311" s="232" t="s">
        <v>5163</v>
      </c>
    </row>
    <row r="312" s="2" customFormat="1">
      <c r="A312" s="38"/>
      <c r="B312" s="39"/>
      <c r="C312" s="40"/>
      <c r="D312" s="234" t="s">
        <v>260</v>
      </c>
      <c r="E312" s="40"/>
      <c r="F312" s="235" t="s">
        <v>4149</v>
      </c>
      <c r="G312" s="40"/>
      <c r="H312" s="40"/>
      <c r="I312" s="236"/>
      <c r="J312" s="40"/>
      <c r="K312" s="40"/>
      <c r="L312" s="44"/>
      <c r="M312" s="237"/>
      <c r="N312" s="238"/>
      <c r="O312" s="91"/>
      <c r="P312" s="91"/>
      <c r="Q312" s="91"/>
      <c r="R312" s="91"/>
      <c r="S312" s="91"/>
      <c r="T312" s="92"/>
      <c r="U312" s="38"/>
      <c r="V312" s="38"/>
      <c r="W312" s="38"/>
      <c r="X312" s="38"/>
      <c r="Y312" s="38"/>
      <c r="Z312" s="38"/>
      <c r="AA312" s="38"/>
      <c r="AB312" s="38"/>
      <c r="AC312" s="38"/>
      <c r="AD312" s="38"/>
      <c r="AE312" s="38"/>
      <c r="AT312" s="17" t="s">
        <v>260</v>
      </c>
      <c r="AU312" s="17" t="s">
        <v>84</v>
      </c>
    </row>
    <row r="313" s="2" customFormat="1">
      <c r="A313" s="38"/>
      <c r="B313" s="39"/>
      <c r="C313" s="40"/>
      <c r="D313" s="240" t="s">
        <v>274</v>
      </c>
      <c r="E313" s="40"/>
      <c r="F313" s="241" t="s">
        <v>5164</v>
      </c>
      <c r="G313" s="40"/>
      <c r="H313" s="40"/>
      <c r="I313" s="236"/>
      <c r="J313" s="40"/>
      <c r="K313" s="40"/>
      <c r="L313" s="44"/>
      <c r="M313" s="237"/>
      <c r="N313" s="238"/>
      <c r="O313" s="91"/>
      <c r="P313" s="91"/>
      <c r="Q313" s="91"/>
      <c r="R313" s="91"/>
      <c r="S313" s="91"/>
      <c r="T313" s="92"/>
      <c r="U313" s="38"/>
      <c r="V313" s="38"/>
      <c r="W313" s="38"/>
      <c r="X313" s="38"/>
      <c r="Y313" s="38"/>
      <c r="Z313" s="38"/>
      <c r="AA313" s="38"/>
      <c r="AB313" s="38"/>
      <c r="AC313" s="38"/>
      <c r="AD313" s="38"/>
      <c r="AE313" s="38"/>
      <c r="AT313" s="17" t="s">
        <v>274</v>
      </c>
      <c r="AU313" s="17" t="s">
        <v>84</v>
      </c>
    </row>
    <row r="314" s="13" customFormat="1">
      <c r="A314" s="13"/>
      <c r="B314" s="253"/>
      <c r="C314" s="254"/>
      <c r="D314" s="234" t="s">
        <v>276</v>
      </c>
      <c r="E314" s="255" t="s">
        <v>1</v>
      </c>
      <c r="F314" s="256" t="s">
        <v>5068</v>
      </c>
      <c r="G314" s="254"/>
      <c r="H314" s="255" t="s">
        <v>1</v>
      </c>
      <c r="I314" s="257"/>
      <c r="J314" s="254"/>
      <c r="K314" s="254"/>
      <c r="L314" s="258"/>
      <c r="M314" s="259"/>
      <c r="N314" s="260"/>
      <c r="O314" s="260"/>
      <c r="P314" s="260"/>
      <c r="Q314" s="260"/>
      <c r="R314" s="260"/>
      <c r="S314" s="260"/>
      <c r="T314" s="261"/>
      <c r="U314" s="13"/>
      <c r="V314" s="13"/>
      <c r="W314" s="13"/>
      <c r="X314" s="13"/>
      <c r="Y314" s="13"/>
      <c r="Z314" s="13"/>
      <c r="AA314" s="13"/>
      <c r="AB314" s="13"/>
      <c r="AC314" s="13"/>
      <c r="AD314" s="13"/>
      <c r="AE314" s="13"/>
      <c r="AT314" s="262" t="s">
        <v>276</v>
      </c>
      <c r="AU314" s="262" t="s">
        <v>84</v>
      </c>
      <c r="AV314" s="13" t="s">
        <v>84</v>
      </c>
      <c r="AW314" s="13" t="s">
        <v>32</v>
      </c>
      <c r="AX314" s="13" t="s">
        <v>76</v>
      </c>
      <c r="AY314" s="262" t="s">
        <v>251</v>
      </c>
    </row>
    <row r="315" s="12" customFormat="1">
      <c r="A315" s="12"/>
      <c r="B315" s="242"/>
      <c r="C315" s="243"/>
      <c r="D315" s="234" t="s">
        <v>276</v>
      </c>
      <c r="E315" s="244" t="s">
        <v>4413</v>
      </c>
      <c r="F315" s="245" t="s">
        <v>5165</v>
      </c>
      <c r="G315" s="243"/>
      <c r="H315" s="246">
        <v>47.149999999999999</v>
      </c>
      <c r="I315" s="247"/>
      <c r="J315" s="243"/>
      <c r="K315" s="243"/>
      <c r="L315" s="248"/>
      <c r="M315" s="249"/>
      <c r="N315" s="250"/>
      <c r="O315" s="250"/>
      <c r="P315" s="250"/>
      <c r="Q315" s="250"/>
      <c r="R315" s="250"/>
      <c r="S315" s="250"/>
      <c r="T315" s="251"/>
      <c r="U315" s="12"/>
      <c r="V315" s="12"/>
      <c r="W315" s="12"/>
      <c r="X315" s="12"/>
      <c r="Y315" s="12"/>
      <c r="Z315" s="12"/>
      <c r="AA315" s="12"/>
      <c r="AB315" s="12"/>
      <c r="AC315" s="12"/>
      <c r="AD315" s="12"/>
      <c r="AE315" s="12"/>
      <c r="AT315" s="252" t="s">
        <v>276</v>
      </c>
      <c r="AU315" s="252" t="s">
        <v>84</v>
      </c>
      <c r="AV315" s="12" t="s">
        <v>86</v>
      </c>
      <c r="AW315" s="12" t="s">
        <v>32</v>
      </c>
      <c r="AX315" s="12" t="s">
        <v>76</v>
      </c>
      <c r="AY315" s="252" t="s">
        <v>251</v>
      </c>
    </row>
    <row r="316" s="13" customFormat="1">
      <c r="A316" s="13"/>
      <c r="B316" s="253"/>
      <c r="C316" s="254"/>
      <c r="D316" s="234" t="s">
        <v>276</v>
      </c>
      <c r="E316" s="255" t="s">
        <v>1</v>
      </c>
      <c r="F316" s="256" t="s">
        <v>5070</v>
      </c>
      <c r="G316" s="254"/>
      <c r="H316" s="255" t="s">
        <v>1</v>
      </c>
      <c r="I316" s="257"/>
      <c r="J316" s="254"/>
      <c r="K316" s="254"/>
      <c r="L316" s="258"/>
      <c r="M316" s="259"/>
      <c r="N316" s="260"/>
      <c r="O316" s="260"/>
      <c r="P316" s="260"/>
      <c r="Q316" s="260"/>
      <c r="R316" s="260"/>
      <c r="S316" s="260"/>
      <c r="T316" s="261"/>
      <c r="U316" s="13"/>
      <c r="V316" s="13"/>
      <c r="W316" s="13"/>
      <c r="X316" s="13"/>
      <c r="Y316" s="13"/>
      <c r="Z316" s="13"/>
      <c r="AA316" s="13"/>
      <c r="AB316" s="13"/>
      <c r="AC316" s="13"/>
      <c r="AD316" s="13"/>
      <c r="AE316" s="13"/>
      <c r="AT316" s="262" t="s">
        <v>276</v>
      </c>
      <c r="AU316" s="262" t="s">
        <v>84</v>
      </c>
      <c r="AV316" s="13" t="s">
        <v>84</v>
      </c>
      <c r="AW316" s="13" t="s">
        <v>32</v>
      </c>
      <c r="AX316" s="13" t="s">
        <v>76</v>
      </c>
      <c r="AY316" s="262" t="s">
        <v>251</v>
      </c>
    </row>
    <row r="317" s="12" customFormat="1">
      <c r="A317" s="12"/>
      <c r="B317" s="242"/>
      <c r="C317" s="243"/>
      <c r="D317" s="234" t="s">
        <v>276</v>
      </c>
      <c r="E317" s="244" t="s">
        <v>3752</v>
      </c>
      <c r="F317" s="245" t="s">
        <v>5165</v>
      </c>
      <c r="G317" s="243"/>
      <c r="H317" s="246">
        <v>47.149999999999999</v>
      </c>
      <c r="I317" s="247"/>
      <c r="J317" s="243"/>
      <c r="K317" s="243"/>
      <c r="L317" s="248"/>
      <c r="M317" s="249"/>
      <c r="N317" s="250"/>
      <c r="O317" s="250"/>
      <c r="P317" s="250"/>
      <c r="Q317" s="250"/>
      <c r="R317" s="250"/>
      <c r="S317" s="250"/>
      <c r="T317" s="251"/>
      <c r="U317" s="12"/>
      <c r="V317" s="12"/>
      <c r="W317" s="12"/>
      <c r="X317" s="12"/>
      <c r="Y317" s="12"/>
      <c r="Z317" s="12"/>
      <c r="AA317" s="12"/>
      <c r="AB317" s="12"/>
      <c r="AC317" s="12"/>
      <c r="AD317" s="12"/>
      <c r="AE317" s="12"/>
      <c r="AT317" s="252" t="s">
        <v>276</v>
      </c>
      <c r="AU317" s="252" t="s">
        <v>84</v>
      </c>
      <c r="AV317" s="12" t="s">
        <v>86</v>
      </c>
      <c r="AW317" s="12" t="s">
        <v>32</v>
      </c>
      <c r="AX317" s="12" t="s">
        <v>76</v>
      </c>
      <c r="AY317" s="252" t="s">
        <v>251</v>
      </c>
    </row>
    <row r="318" s="12" customFormat="1">
      <c r="A318" s="12"/>
      <c r="B318" s="242"/>
      <c r="C318" s="243"/>
      <c r="D318" s="234" t="s">
        <v>276</v>
      </c>
      <c r="E318" s="244" t="s">
        <v>4415</v>
      </c>
      <c r="F318" s="245" t="s">
        <v>4416</v>
      </c>
      <c r="G318" s="243"/>
      <c r="H318" s="246">
        <v>94.299999999999997</v>
      </c>
      <c r="I318" s="247"/>
      <c r="J318" s="243"/>
      <c r="K318" s="243"/>
      <c r="L318" s="248"/>
      <c r="M318" s="249"/>
      <c r="N318" s="250"/>
      <c r="O318" s="250"/>
      <c r="P318" s="250"/>
      <c r="Q318" s="250"/>
      <c r="R318" s="250"/>
      <c r="S318" s="250"/>
      <c r="T318" s="251"/>
      <c r="U318" s="12"/>
      <c r="V318" s="12"/>
      <c r="W318" s="12"/>
      <c r="X318" s="12"/>
      <c r="Y318" s="12"/>
      <c r="Z318" s="12"/>
      <c r="AA318" s="12"/>
      <c r="AB318" s="12"/>
      <c r="AC318" s="12"/>
      <c r="AD318" s="12"/>
      <c r="AE318" s="12"/>
      <c r="AT318" s="252" t="s">
        <v>276</v>
      </c>
      <c r="AU318" s="252" t="s">
        <v>84</v>
      </c>
      <c r="AV318" s="12" t="s">
        <v>86</v>
      </c>
      <c r="AW318" s="12" t="s">
        <v>32</v>
      </c>
      <c r="AX318" s="12" t="s">
        <v>84</v>
      </c>
      <c r="AY318" s="252" t="s">
        <v>251</v>
      </c>
    </row>
    <row r="319" s="2" customFormat="1" ht="37.8" customHeight="1">
      <c r="A319" s="38"/>
      <c r="B319" s="39"/>
      <c r="C319" s="292" t="s">
        <v>1707</v>
      </c>
      <c r="D319" s="292" t="s">
        <v>1133</v>
      </c>
      <c r="E319" s="293" t="s">
        <v>4156</v>
      </c>
      <c r="F319" s="294" t="s">
        <v>4157</v>
      </c>
      <c r="G319" s="295" t="s">
        <v>3900</v>
      </c>
      <c r="H319" s="296">
        <v>99.015000000000001</v>
      </c>
      <c r="I319" s="297"/>
      <c r="J319" s="298">
        <f>ROUND(I319*H319,2)</f>
        <v>0</v>
      </c>
      <c r="K319" s="299"/>
      <c r="L319" s="300"/>
      <c r="M319" s="301" t="s">
        <v>1</v>
      </c>
      <c r="N319" s="302" t="s">
        <v>41</v>
      </c>
      <c r="O319" s="91"/>
      <c r="P319" s="230">
        <f>O319*H319</f>
        <v>0</v>
      </c>
      <c r="Q319" s="230">
        <v>0.0047000000000000002</v>
      </c>
      <c r="R319" s="230">
        <f>Q319*H319</f>
        <v>0.46537050000000002</v>
      </c>
      <c r="S319" s="230">
        <v>0</v>
      </c>
      <c r="T319" s="231">
        <f>S319*H319</f>
        <v>0</v>
      </c>
      <c r="U319" s="38"/>
      <c r="V319" s="38"/>
      <c r="W319" s="38"/>
      <c r="X319" s="38"/>
      <c r="Y319" s="38"/>
      <c r="Z319" s="38"/>
      <c r="AA319" s="38"/>
      <c r="AB319" s="38"/>
      <c r="AC319" s="38"/>
      <c r="AD319" s="38"/>
      <c r="AE319" s="38"/>
      <c r="AR319" s="232" t="s">
        <v>1015</v>
      </c>
      <c r="AT319" s="232" t="s">
        <v>1133</v>
      </c>
      <c r="AU319" s="232" t="s">
        <v>84</v>
      </c>
      <c r="AY319" s="17" t="s">
        <v>251</v>
      </c>
      <c r="BE319" s="233">
        <f>IF(N319="základní",J319,0)</f>
        <v>0</v>
      </c>
      <c r="BF319" s="233">
        <f>IF(N319="snížená",J319,0)</f>
        <v>0</v>
      </c>
      <c r="BG319" s="233">
        <f>IF(N319="zákl. přenesená",J319,0)</f>
        <v>0</v>
      </c>
      <c r="BH319" s="233">
        <f>IF(N319="sníž. přenesená",J319,0)</f>
        <v>0</v>
      </c>
      <c r="BI319" s="233">
        <f>IF(N319="nulová",J319,0)</f>
        <v>0</v>
      </c>
      <c r="BJ319" s="17" t="s">
        <v>84</v>
      </c>
      <c r="BK319" s="233">
        <f>ROUND(I319*H319,2)</f>
        <v>0</v>
      </c>
      <c r="BL319" s="17" t="s">
        <v>350</v>
      </c>
      <c r="BM319" s="232" t="s">
        <v>5166</v>
      </c>
    </row>
    <row r="320" s="2" customFormat="1">
      <c r="A320" s="38"/>
      <c r="B320" s="39"/>
      <c r="C320" s="40"/>
      <c r="D320" s="234" t="s">
        <v>260</v>
      </c>
      <c r="E320" s="40"/>
      <c r="F320" s="235" t="s">
        <v>4157</v>
      </c>
      <c r="G320" s="40"/>
      <c r="H320" s="40"/>
      <c r="I320" s="236"/>
      <c r="J320" s="40"/>
      <c r="K320" s="40"/>
      <c r="L320" s="44"/>
      <c r="M320" s="237"/>
      <c r="N320" s="238"/>
      <c r="O320" s="91"/>
      <c r="P320" s="91"/>
      <c r="Q320" s="91"/>
      <c r="R320" s="91"/>
      <c r="S320" s="91"/>
      <c r="T320" s="92"/>
      <c r="U320" s="38"/>
      <c r="V320" s="38"/>
      <c r="W320" s="38"/>
      <c r="X320" s="38"/>
      <c r="Y320" s="38"/>
      <c r="Z320" s="38"/>
      <c r="AA320" s="38"/>
      <c r="AB320" s="38"/>
      <c r="AC320" s="38"/>
      <c r="AD320" s="38"/>
      <c r="AE320" s="38"/>
      <c r="AT320" s="17" t="s">
        <v>260</v>
      </c>
      <c r="AU320" s="17" t="s">
        <v>84</v>
      </c>
    </row>
    <row r="321" s="12" customFormat="1">
      <c r="A321" s="12"/>
      <c r="B321" s="242"/>
      <c r="C321" s="243"/>
      <c r="D321" s="234" t="s">
        <v>276</v>
      </c>
      <c r="E321" s="244" t="s">
        <v>4420</v>
      </c>
      <c r="F321" s="245" t="s">
        <v>5167</v>
      </c>
      <c r="G321" s="243"/>
      <c r="H321" s="246">
        <v>94.299999999999997</v>
      </c>
      <c r="I321" s="247"/>
      <c r="J321" s="243"/>
      <c r="K321" s="243"/>
      <c r="L321" s="248"/>
      <c r="M321" s="249"/>
      <c r="N321" s="250"/>
      <c r="O321" s="250"/>
      <c r="P321" s="250"/>
      <c r="Q321" s="250"/>
      <c r="R321" s="250"/>
      <c r="S321" s="250"/>
      <c r="T321" s="251"/>
      <c r="U321" s="12"/>
      <c r="V321" s="12"/>
      <c r="W321" s="12"/>
      <c r="X321" s="12"/>
      <c r="Y321" s="12"/>
      <c r="Z321" s="12"/>
      <c r="AA321" s="12"/>
      <c r="AB321" s="12"/>
      <c r="AC321" s="12"/>
      <c r="AD321" s="12"/>
      <c r="AE321" s="12"/>
      <c r="AT321" s="252" t="s">
        <v>276</v>
      </c>
      <c r="AU321" s="252" t="s">
        <v>84</v>
      </c>
      <c r="AV321" s="12" t="s">
        <v>86</v>
      </c>
      <c r="AW321" s="12" t="s">
        <v>32</v>
      </c>
      <c r="AX321" s="12" t="s">
        <v>76</v>
      </c>
      <c r="AY321" s="252" t="s">
        <v>251</v>
      </c>
    </row>
    <row r="322" s="12" customFormat="1">
      <c r="A322" s="12"/>
      <c r="B322" s="242"/>
      <c r="C322" s="243"/>
      <c r="D322" s="234" t="s">
        <v>276</v>
      </c>
      <c r="E322" s="244" t="s">
        <v>5168</v>
      </c>
      <c r="F322" s="245" t="s">
        <v>5169</v>
      </c>
      <c r="G322" s="243"/>
      <c r="H322" s="246">
        <v>99.015000000000001</v>
      </c>
      <c r="I322" s="247"/>
      <c r="J322" s="243"/>
      <c r="K322" s="243"/>
      <c r="L322" s="248"/>
      <c r="M322" s="249"/>
      <c r="N322" s="250"/>
      <c r="O322" s="250"/>
      <c r="P322" s="250"/>
      <c r="Q322" s="250"/>
      <c r="R322" s="250"/>
      <c r="S322" s="250"/>
      <c r="T322" s="251"/>
      <c r="U322" s="12"/>
      <c r="V322" s="12"/>
      <c r="W322" s="12"/>
      <c r="X322" s="12"/>
      <c r="Y322" s="12"/>
      <c r="Z322" s="12"/>
      <c r="AA322" s="12"/>
      <c r="AB322" s="12"/>
      <c r="AC322" s="12"/>
      <c r="AD322" s="12"/>
      <c r="AE322" s="12"/>
      <c r="AT322" s="252" t="s">
        <v>276</v>
      </c>
      <c r="AU322" s="252" t="s">
        <v>84</v>
      </c>
      <c r="AV322" s="12" t="s">
        <v>86</v>
      </c>
      <c r="AW322" s="12" t="s">
        <v>32</v>
      </c>
      <c r="AX322" s="12" t="s">
        <v>84</v>
      </c>
      <c r="AY322" s="252" t="s">
        <v>251</v>
      </c>
    </row>
    <row r="323" s="11" customFormat="1" ht="25.92" customHeight="1">
      <c r="A323" s="11"/>
      <c r="B323" s="206"/>
      <c r="C323" s="207"/>
      <c r="D323" s="208" t="s">
        <v>75</v>
      </c>
      <c r="E323" s="209" t="s">
        <v>5170</v>
      </c>
      <c r="F323" s="209" t="s">
        <v>5171</v>
      </c>
      <c r="G323" s="207"/>
      <c r="H323" s="207"/>
      <c r="I323" s="210"/>
      <c r="J323" s="211">
        <f>BK323</f>
        <v>0</v>
      </c>
      <c r="K323" s="207"/>
      <c r="L323" s="212"/>
      <c r="M323" s="213"/>
      <c r="N323" s="214"/>
      <c r="O323" s="214"/>
      <c r="P323" s="215">
        <f>SUM(P324:P331)</f>
        <v>0</v>
      </c>
      <c r="Q323" s="214"/>
      <c r="R323" s="215">
        <f>SUM(R324:R331)</f>
        <v>0.0060000000000000001</v>
      </c>
      <c r="S323" s="214"/>
      <c r="T323" s="216">
        <f>SUM(T324:T331)</f>
        <v>0</v>
      </c>
      <c r="U323" s="11"/>
      <c r="V323" s="11"/>
      <c r="W323" s="11"/>
      <c r="X323" s="11"/>
      <c r="Y323" s="11"/>
      <c r="Z323" s="11"/>
      <c r="AA323" s="11"/>
      <c r="AB323" s="11"/>
      <c r="AC323" s="11"/>
      <c r="AD323" s="11"/>
      <c r="AE323" s="11"/>
      <c r="AR323" s="217" t="s">
        <v>86</v>
      </c>
      <c r="AT323" s="218" t="s">
        <v>75</v>
      </c>
      <c r="AU323" s="218" t="s">
        <v>76</v>
      </c>
      <c r="AY323" s="217" t="s">
        <v>251</v>
      </c>
      <c r="BK323" s="219">
        <f>SUM(BK324:BK331)</f>
        <v>0</v>
      </c>
    </row>
    <row r="324" s="2" customFormat="1" ht="16.5" customHeight="1">
      <c r="A324" s="38"/>
      <c r="B324" s="39"/>
      <c r="C324" s="220" t="s">
        <v>1715</v>
      </c>
      <c r="D324" s="220" t="s">
        <v>255</v>
      </c>
      <c r="E324" s="221" t="s">
        <v>5172</v>
      </c>
      <c r="F324" s="222" t="s">
        <v>5173</v>
      </c>
      <c r="G324" s="223" t="s">
        <v>1622</v>
      </c>
      <c r="H324" s="224">
        <v>2</v>
      </c>
      <c r="I324" s="225"/>
      <c r="J324" s="226">
        <f>ROUND(I324*H324,2)</f>
        <v>0</v>
      </c>
      <c r="K324" s="227"/>
      <c r="L324" s="44"/>
      <c r="M324" s="228" t="s">
        <v>1</v>
      </c>
      <c r="N324" s="229" t="s">
        <v>41</v>
      </c>
      <c r="O324" s="91"/>
      <c r="P324" s="230">
        <f>O324*H324</f>
        <v>0</v>
      </c>
      <c r="Q324" s="230">
        <v>0</v>
      </c>
      <c r="R324" s="230">
        <f>Q324*H324</f>
        <v>0</v>
      </c>
      <c r="S324" s="230">
        <v>0</v>
      </c>
      <c r="T324" s="231">
        <f>S324*H324</f>
        <v>0</v>
      </c>
      <c r="U324" s="38"/>
      <c r="V324" s="38"/>
      <c r="W324" s="38"/>
      <c r="X324" s="38"/>
      <c r="Y324" s="38"/>
      <c r="Z324" s="38"/>
      <c r="AA324" s="38"/>
      <c r="AB324" s="38"/>
      <c r="AC324" s="38"/>
      <c r="AD324" s="38"/>
      <c r="AE324" s="38"/>
      <c r="AR324" s="232" t="s">
        <v>350</v>
      </c>
      <c r="AT324" s="232" t="s">
        <v>255</v>
      </c>
      <c r="AU324" s="232" t="s">
        <v>84</v>
      </c>
      <c r="AY324" s="17" t="s">
        <v>251</v>
      </c>
      <c r="BE324" s="233">
        <f>IF(N324="základní",J324,0)</f>
        <v>0</v>
      </c>
      <c r="BF324" s="233">
        <f>IF(N324="snížená",J324,0)</f>
        <v>0</v>
      </c>
      <c r="BG324" s="233">
        <f>IF(N324="zákl. přenesená",J324,0)</f>
        <v>0</v>
      </c>
      <c r="BH324" s="233">
        <f>IF(N324="sníž. přenesená",J324,0)</f>
        <v>0</v>
      </c>
      <c r="BI324" s="233">
        <f>IF(N324="nulová",J324,0)</f>
        <v>0</v>
      </c>
      <c r="BJ324" s="17" t="s">
        <v>84</v>
      </c>
      <c r="BK324" s="233">
        <f>ROUND(I324*H324,2)</f>
        <v>0</v>
      </c>
      <c r="BL324" s="17" t="s">
        <v>350</v>
      </c>
      <c r="BM324" s="232" t="s">
        <v>5174</v>
      </c>
    </row>
    <row r="325" s="2" customFormat="1">
      <c r="A325" s="38"/>
      <c r="B325" s="39"/>
      <c r="C325" s="40"/>
      <c r="D325" s="234" t="s">
        <v>260</v>
      </c>
      <c r="E325" s="40"/>
      <c r="F325" s="235" t="s">
        <v>5175</v>
      </c>
      <c r="G325" s="40"/>
      <c r="H325" s="40"/>
      <c r="I325" s="236"/>
      <c r="J325" s="40"/>
      <c r="K325" s="40"/>
      <c r="L325" s="44"/>
      <c r="M325" s="237"/>
      <c r="N325" s="238"/>
      <c r="O325" s="91"/>
      <c r="P325" s="91"/>
      <c r="Q325" s="91"/>
      <c r="R325" s="91"/>
      <c r="S325" s="91"/>
      <c r="T325" s="92"/>
      <c r="U325" s="38"/>
      <c r="V325" s="38"/>
      <c r="W325" s="38"/>
      <c r="X325" s="38"/>
      <c r="Y325" s="38"/>
      <c r="Z325" s="38"/>
      <c r="AA325" s="38"/>
      <c r="AB325" s="38"/>
      <c r="AC325" s="38"/>
      <c r="AD325" s="38"/>
      <c r="AE325" s="38"/>
      <c r="AT325" s="17" t="s">
        <v>260</v>
      </c>
      <c r="AU325" s="17" t="s">
        <v>84</v>
      </c>
    </row>
    <row r="326" s="2" customFormat="1">
      <c r="A326" s="38"/>
      <c r="B326" s="39"/>
      <c r="C326" s="40"/>
      <c r="D326" s="240" t="s">
        <v>274</v>
      </c>
      <c r="E326" s="40"/>
      <c r="F326" s="241" t="s">
        <v>5176</v>
      </c>
      <c r="G326" s="40"/>
      <c r="H326" s="40"/>
      <c r="I326" s="236"/>
      <c r="J326" s="40"/>
      <c r="K326" s="40"/>
      <c r="L326" s="44"/>
      <c r="M326" s="237"/>
      <c r="N326" s="238"/>
      <c r="O326" s="91"/>
      <c r="P326" s="91"/>
      <c r="Q326" s="91"/>
      <c r="R326" s="91"/>
      <c r="S326" s="91"/>
      <c r="T326" s="92"/>
      <c r="U326" s="38"/>
      <c r="V326" s="38"/>
      <c r="W326" s="38"/>
      <c r="X326" s="38"/>
      <c r="Y326" s="38"/>
      <c r="Z326" s="38"/>
      <c r="AA326" s="38"/>
      <c r="AB326" s="38"/>
      <c r="AC326" s="38"/>
      <c r="AD326" s="38"/>
      <c r="AE326" s="38"/>
      <c r="AT326" s="17" t="s">
        <v>274</v>
      </c>
      <c r="AU326" s="17" t="s">
        <v>84</v>
      </c>
    </row>
    <row r="327" s="13" customFormat="1">
      <c r="A327" s="13"/>
      <c r="B327" s="253"/>
      <c r="C327" s="254"/>
      <c r="D327" s="234" t="s">
        <v>276</v>
      </c>
      <c r="E327" s="255" t="s">
        <v>1</v>
      </c>
      <c r="F327" s="256" t="s">
        <v>5177</v>
      </c>
      <c r="G327" s="254"/>
      <c r="H327" s="255" t="s">
        <v>1</v>
      </c>
      <c r="I327" s="257"/>
      <c r="J327" s="254"/>
      <c r="K327" s="254"/>
      <c r="L327" s="258"/>
      <c r="M327" s="259"/>
      <c r="N327" s="260"/>
      <c r="O327" s="260"/>
      <c r="P327" s="260"/>
      <c r="Q327" s="260"/>
      <c r="R327" s="260"/>
      <c r="S327" s="260"/>
      <c r="T327" s="261"/>
      <c r="U327" s="13"/>
      <c r="V327" s="13"/>
      <c r="W327" s="13"/>
      <c r="X327" s="13"/>
      <c r="Y327" s="13"/>
      <c r="Z327" s="13"/>
      <c r="AA327" s="13"/>
      <c r="AB327" s="13"/>
      <c r="AC327" s="13"/>
      <c r="AD327" s="13"/>
      <c r="AE327" s="13"/>
      <c r="AT327" s="262" t="s">
        <v>276</v>
      </c>
      <c r="AU327" s="262" t="s">
        <v>84</v>
      </c>
      <c r="AV327" s="13" t="s">
        <v>84</v>
      </c>
      <c r="AW327" s="13" t="s">
        <v>32</v>
      </c>
      <c r="AX327" s="13" t="s">
        <v>76</v>
      </c>
      <c r="AY327" s="262" t="s">
        <v>251</v>
      </c>
    </row>
    <row r="328" s="12" customFormat="1">
      <c r="A328" s="12"/>
      <c r="B328" s="242"/>
      <c r="C328" s="243"/>
      <c r="D328" s="234" t="s">
        <v>276</v>
      </c>
      <c r="E328" s="244" t="s">
        <v>4151</v>
      </c>
      <c r="F328" s="245" t="s">
        <v>86</v>
      </c>
      <c r="G328" s="243"/>
      <c r="H328" s="246">
        <v>2</v>
      </c>
      <c r="I328" s="247"/>
      <c r="J328" s="243"/>
      <c r="K328" s="243"/>
      <c r="L328" s="248"/>
      <c r="M328" s="249"/>
      <c r="N328" s="250"/>
      <c r="O328" s="250"/>
      <c r="P328" s="250"/>
      <c r="Q328" s="250"/>
      <c r="R328" s="250"/>
      <c r="S328" s="250"/>
      <c r="T328" s="251"/>
      <c r="U328" s="12"/>
      <c r="V328" s="12"/>
      <c r="W328" s="12"/>
      <c r="X328" s="12"/>
      <c r="Y328" s="12"/>
      <c r="Z328" s="12"/>
      <c r="AA328" s="12"/>
      <c r="AB328" s="12"/>
      <c r="AC328" s="12"/>
      <c r="AD328" s="12"/>
      <c r="AE328" s="12"/>
      <c r="AT328" s="252" t="s">
        <v>276</v>
      </c>
      <c r="AU328" s="252" t="s">
        <v>84</v>
      </c>
      <c r="AV328" s="12" t="s">
        <v>86</v>
      </c>
      <c r="AW328" s="12" t="s">
        <v>32</v>
      </c>
      <c r="AX328" s="12" t="s">
        <v>84</v>
      </c>
      <c r="AY328" s="252" t="s">
        <v>251</v>
      </c>
    </row>
    <row r="329" s="2" customFormat="1" ht="24.15" customHeight="1">
      <c r="A329" s="38"/>
      <c r="B329" s="39"/>
      <c r="C329" s="292" t="s">
        <v>1721</v>
      </c>
      <c r="D329" s="292" t="s">
        <v>1133</v>
      </c>
      <c r="E329" s="293" t="s">
        <v>5178</v>
      </c>
      <c r="F329" s="294" t="s">
        <v>5179</v>
      </c>
      <c r="G329" s="295" t="s">
        <v>1622</v>
      </c>
      <c r="H329" s="296">
        <v>2</v>
      </c>
      <c r="I329" s="297"/>
      <c r="J329" s="298">
        <f>ROUND(I329*H329,2)</f>
        <v>0</v>
      </c>
      <c r="K329" s="299"/>
      <c r="L329" s="300"/>
      <c r="M329" s="301" t="s">
        <v>1</v>
      </c>
      <c r="N329" s="302" t="s">
        <v>41</v>
      </c>
      <c r="O329" s="91"/>
      <c r="P329" s="230">
        <f>O329*H329</f>
        <v>0</v>
      </c>
      <c r="Q329" s="230">
        <v>0.0030000000000000001</v>
      </c>
      <c r="R329" s="230">
        <f>Q329*H329</f>
        <v>0.0060000000000000001</v>
      </c>
      <c r="S329" s="230">
        <v>0</v>
      </c>
      <c r="T329" s="231">
        <f>S329*H329</f>
        <v>0</v>
      </c>
      <c r="U329" s="38"/>
      <c r="V329" s="38"/>
      <c r="W329" s="38"/>
      <c r="X329" s="38"/>
      <c r="Y329" s="38"/>
      <c r="Z329" s="38"/>
      <c r="AA329" s="38"/>
      <c r="AB329" s="38"/>
      <c r="AC329" s="38"/>
      <c r="AD329" s="38"/>
      <c r="AE329" s="38"/>
      <c r="AR329" s="232" t="s">
        <v>1015</v>
      </c>
      <c r="AT329" s="232" t="s">
        <v>1133</v>
      </c>
      <c r="AU329" s="232" t="s">
        <v>84</v>
      </c>
      <c r="AY329" s="17" t="s">
        <v>251</v>
      </c>
      <c r="BE329" s="233">
        <f>IF(N329="základní",J329,0)</f>
        <v>0</v>
      </c>
      <c r="BF329" s="233">
        <f>IF(N329="snížená",J329,0)</f>
        <v>0</v>
      </c>
      <c r="BG329" s="233">
        <f>IF(N329="zákl. přenesená",J329,0)</f>
        <v>0</v>
      </c>
      <c r="BH329" s="233">
        <f>IF(N329="sníž. přenesená",J329,0)</f>
        <v>0</v>
      </c>
      <c r="BI329" s="233">
        <f>IF(N329="nulová",J329,0)</f>
        <v>0</v>
      </c>
      <c r="BJ329" s="17" t="s">
        <v>84</v>
      </c>
      <c r="BK329" s="233">
        <f>ROUND(I329*H329,2)</f>
        <v>0</v>
      </c>
      <c r="BL329" s="17" t="s">
        <v>350</v>
      </c>
      <c r="BM329" s="232" t="s">
        <v>5180</v>
      </c>
    </row>
    <row r="330" s="2" customFormat="1">
      <c r="A330" s="38"/>
      <c r="B330" s="39"/>
      <c r="C330" s="40"/>
      <c r="D330" s="234" t="s">
        <v>260</v>
      </c>
      <c r="E330" s="40"/>
      <c r="F330" s="235" t="s">
        <v>5179</v>
      </c>
      <c r="G330" s="40"/>
      <c r="H330" s="40"/>
      <c r="I330" s="236"/>
      <c r="J330" s="40"/>
      <c r="K330" s="40"/>
      <c r="L330" s="44"/>
      <c r="M330" s="237"/>
      <c r="N330" s="238"/>
      <c r="O330" s="91"/>
      <c r="P330" s="91"/>
      <c r="Q330" s="91"/>
      <c r="R330" s="91"/>
      <c r="S330" s="91"/>
      <c r="T330" s="92"/>
      <c r="U330" s="38"/>
      <c r="V330" s="38"/>
      <c r="W330" s="38"/>
      <c r="X330" s="38"/>
      <c r="Y330" s="38"/>
      <c r="Z330" s="38"/>
      <c r="AA330" s="38"/>
      <c r="AB330" s="38"/>
      <c r="AC330" s="38"/>
      <c r="AD330" s="38"/>
      <c r="AE330" s="38"/>
      <c r="AT330" s="17" t="s">
        <v>260</v>
      </c>
      <c r="AU330" s="17" t="s">
        <v>84</v>
      </c>
    </row>
    <row r="331" s="12" customFormat="1">
      <c r="A331" s="12"/>
      <c r="B331" s="242"/>
      <c r="C331" s="243"/>
      <c r="D331" s="234" t="s">
        <v>276</v>
      </c>
      <c r="E331" s="244" t="s">
        <v>3730</v>
      </c>
      <c r="F331" s="245" t="s">
        <v>86</v>
      </c>
      <c r="G331" s="243"/>
      <c r="H331" s="246">
        <v>2</v>
      </c>
      <c r="I331" s="247"/>
      <c r="J331" s="243"/>
      <c r="K331" s="243"/>
      <c r="L331" s="248"/>
      <c r="M331" s="249"/>
      <c r="N331" s="250"/>
      <c r="O331" s="250"/>
      <c r="P331" s="250"/>
      <c r="Q331" s="250"/>
      <c r="R331" s="250"/>
      <c r="S331" s="250"/>
      <c r="T331" s="251"/>
      <c r="U331" s="12"/>
      <c r="V331" s="12"/>
      <c r="W331" s="12"/>
      <c r="X331" s="12"/>
      <c r="Y331" s="12"/>
      <c r="Z331" s="12"/>
      <c r="AA331" s="12"/>
      <c r="AB331" s="12"/>
      <c r="AC331" s="12"/>
      <c r="AD331" s="12"/>
      <c r="AE331" s="12"/>
      <c r="AT331" s="252" t="s">
        <v>276</v>
      </c>
      <c r="AU331" s="252" t="s">
        <v>84</v>
      </c>
      <c r="AV331" s="12" t="s">
        <v>86</v>
      </c>
      <c r="AW331" s="12" t="s">
        <v>32</v>
      </c>
      <c r="AX331" s="12" t="s">
        <v>84</v>
      </c>
      <c r="AY331" s="252" t="s">
        <v>251</v>
      </c>
    </row>
    <row r="332" s="11" customFormat="1" ht="25.92" customHeight="1">
      <c r="A332" s="11"/>
      <c r="B332" s="206"/>
      <c r="C332" s="207"/>
      <c r="D332" s="208" t="s">
        <v>75</v>
      </c>
      <c r="E332" s="209" t="s">
        <v>5181</v>
      </c>
      <c r="F332" s="209" t="s">
        <v>5182</v>
      </c>
      <c r="G332" s="207"/>
      <c r="H332" s="207"/>
      <c r="I332" s="210"/>
      <c r="J332" s="211">
        <f>BK332</f>
        <v>0</v>
      </c>
      <c r="K332" s="207"/>
      <c r="L332" s="212"/>
      <c r="M332" s="213"/>
      <c r="N332" s="214"/>
      <c r="O332" s="214"/>
      <c r="P332" s="215">
        <f>SUM(P333:P340)</f>
        <v>0</v>
      </c>
      <c r="Q332" s="214"/>
      <c r="R332" s="215">
        <f>SUM(R333:R340)</f>
        <v>0.0315</v>
      </c>
      <c r="S332" s="214"/>
      <c r="T332" s="216">
        <f>SUM(T333:T340)</f>
        <v>0</v>
      </c>
      <c r="U332" s="11"/>
      <c r="V332" s="11"/>
      <c r="W332" s="11"/>
      <c r="X332" s="11"/>
      <c r="Y332" s="11"/>
      <c r="Z332" s="11"/>
      <c r="AA332" s="11"/>
      <c r="AB332" s="11"/>
      <c r="AC332" s="11"/>
      <c r="AD332" s="11"/>
      <c r="AE332" s="11"/>
      <c r="AR332" s="217" t="s">
        <v>86</v>
      </c>
      <c r="AT332" s="218" t="s">
        <v>75</v>
      </c>
      <c r="AU332" s="218" t="s">
        <v>76</v>
      </c>
      <c r="AY332" s="217" t="s">
        <v>251</v>
      </c>
      <c r="BK332" s="219">
        <f>SUM(BK333:BK340)</f>
        <v>0</v>
      </c>
    </row>
    <row r="333" s="2" customFormat="1" ht="33" customHeight="1">
      <c r="A333" s="38"/>
      <c r="B333" s="39"/>
      <c r="C333" s="220" t="s">
        <v>1727</v>
      </c>
      <c r="D333" s="220" t="s">
        <v>255</v>
      </c>
      <c r="E333" s="221" t="s">
        <v>5183</v>
      </c>
      <c r="F333" s="222" t="s">
        <v>5184</v>
      </c>
      <c r="G333" s="223" t="s">
        <v>1133</v>
      </c>
      <c r="H333" s="224">
        <v>450</v>
      </c>
      <c r="I333" s="225"/>
      <c r="J333" s="226">
        <f>ROUND(I333*H333,2)</f>
        <v>0</v>
      </c>
      <c r="K333" s="227"/>
      <c r="L333" s="44"/>
      <c r="M333" s="228" t="s">
        <v>1</v>
      </c>
      <c r="N333" s="229" t="s">
        <v>41</v>
      </c>
      <c r="O333" s="91"/>
      <c r="P333" s="230">
        <f>O333*H333</f>
        <v>0</v>
      </c>
      <c r="Q333" s="230">
        <v>0</v>
      </c>
      <c r="R333" s="230">
        <f>Q333*H333</f>
        <v>0</v>
      </c>
      <c r="S333" s="230">
        <v>0</v>
      </c>
      <c r="T333" s="231">
        <f>S333*H333</f>
        <v>0</v>
      </c>
      <c r="U333" s="38"/>
      <c r="V333" s="38"/>
      <c r="W333" s="38"/>
      <c r="X333" s="38"/>
      <c r="Y333" s="38"/>
      <c r="Z333" s="38"/>
      <c r="AA333" s="38"/>
      <c r="AB333" s="38"/>
      <c r="AC333" s="38"/>
      <c r="AD333" s="38"/>
      <c r="AE333" s="38"/>
      <c r="AR333" s="232" t="s">
        <v>350</v>
      </c>
      <c r="AT333" s="232" t="s">
        <v>255</v>
      </c>
      <c r="AU333" s="232" t="s">
        <v>84</v>
      </c>
      <c r="AY333" s="17" t="s">
        <v>251</v>
      </c>
      <c r="BE333" s="233">
        <f>IF(N333="základní",J333,0)</f>
        <v>0</v>
      </c>
      <c r="BF333" s="233">
        <f>IF(N333="snížená",J333,0)</f>
        <v>0</v>
      </c>
      <c r="BG333" s="233">
        <f>IF(N333="zákl. přenesená",J333,0)</f>
        <v>0</v>
      </c>
      <c r="BH333" s="233">
        <f>IF(N333="sníž. přenesená",J333,0)</f>
        <v>0</v>
      </c>
      <c r="BI333" s="233">
        <f>IF(N333="nulová",J333,0)</f>
        <v>0</v>
      </c>
      <c r="BJ333" s="17" t="s">
        <v>84</v>
      </c>
      <c r="BK333" s="233">
        <f>ROUND(I333*H333,2)</f>
        <v>0</v>
      </c>
      <c r="BL333" s="17" t="s">
        <v>350</v>
      </c>
      <c r="BM333" s="232" t="s">
        <v>5185</v>
      </c>
    </row>
    <row r="334" s="2" customFormat="1">
      <c r="A334" s="38"/>
      <c r="B334" s="39"/>
      <c r="C334" s="40"/>
      <c r="D334" s="234" t="s">
        <v>260</v>
      </c>
      <c r="E334" s="40"/>
      <c r="F334" s="235" t="s">
        <v>5186</v>
      </c>
      <c r="G334" s="40"/>
      <c r="H334" s="40"/>
      <c r="I334" s="236"/>
      <c r="J334" s="40"/>
      <c r="K334" s="40"/>
      <c r="L334" s="44"/>
      <c r="M334" s="237"/>
      <c r="N334" s="238"/>
      <c r="O334" s="91"/>
      <c r="P334" s="91"/>
      <c r="Q334" s="91"/>
      <c r="R334" s="91"/>
      <c r="S334" s="91"/>
      <c r="T334" s="92"/>
      <c r="U334" s="38"/>
      <c r="V334" s="38"/>
      <c r="W334" s="38"/>
      <c r="X334" s="38"/>
      <c r="Y334" s="38"/>
      <c r="Z334" s="38"/>
      <c r="AA334" s="38"/>
      <c r="AB334" s="38"/>
      <c r="AC334" s="38"/>
      <c r="AD334" s="38"/>
      <c r="AE334" s="38"/>
      <c r="AT334" s="17" t="s">
        <v>260</v>
      </c>
      <c r="AU334" s="17" t="s">
        <v>84</v>
      </c>
    </row>
    <row r="335" s="2" customFormat="1">
      <c r="A335" s="38"/>
      <c r="B335" s="39"/>
      <c r="C335" s="40"/>
      <c r="D335" s="240" t="s">
        <v>274</v>
      </c>
      <c r="E335" s="40"/>
      <c r="F335" s="241" t="s">
        <v>5187</v>
      </c>
      <c r="G335" s="40"/>
      <c r="H335" s="40"/>
      <c r="I335" s="236"/>
      <c r="J335" s="40"/>
      <c r="K335" s="40"/>
      <c r="L335" s="44"/>
      <c r="M335" s="237"/>
      <c r="N335" s="238"/>
      <c r="O335" s="91"/>
      <c r="P335" s="91"/>
      <c r="Q335" s="91"/>
      <c r="R335" s="91"/>
      <c r="S335" s="91"/>
      <c r="T335" s="92"/>
      <c r="U335" s="38"/>
      <c r="V335" s="38"/>
      <c r="W335" s="38"/>
      <c r="X335" s="38"/>
      <c r="Y335" s="38"/>
      <c r="Z335" s="38"/>
      <c r="AA335" s="38"/>
      <c r="AB335" s="38"/>
      <c r="AC335" s="38"/>
      <c r="AD335" s="38"/>
      <c r="AE335" s="38"/>
      <c r="AT335" s="17" t="s">
        <v>274</v>
      </c>
      <c r="AU335" s="17" t="s">
        <v>84</v>
      </c>
    </row>
    <row r="336" s="13" customFormat="1">
      <c r="A336" s="13"/>
      <c r="B336" s="253"/>
      <c r="C336" s="254"/>
      <c r="D336" s="234" t="s">
        <v>276</v>
      </c>
      <c r="E336" s="255" t="s">
        <v>1</v>
      </c>
      <c r="F336" s="256" t="s">
        <v>5188</v>
      </c>
      <c r="G336" s="254"/>
      <c r="H336" s="255" t="s">
        <v>1</v>
      </c>
      <c r="I336" s="257"/>
      <c r="J336" s="254"/>
      <c r="K336" s="254"/>
      <c r="L336" s="258"/>
      <c r="M336" s="259"/>
      <c r="N336" s="260"/>
      <c r="O336" s="260"/>
      <c r="P336" s="260"/>
      <c r="Q336" s="260"/>
      <c r="R336" s="260"/>
      <c r="S336" s="260"/>
      <c r="T336" s="261"/>
      <c r="U336" s="13"/>
      <c r="V336" s="13"/>
      <c r="W336" s="13"/>
      <c r="X336" s="13"/>
      <c r="Y336" s="13"/>
      <c r="Z336" s="13"/>
      <c r="AA336" s="13"/>
      <c r="AB336" s="13"/>
      <c r="AC336" s="13"/>
      <c r="AD336" s="13"/>
      <c r="AE336" s="13"/>
      <c r="AT336" s="262" t="s">
        <v>276</v>
      </c>
      <c r="AU336" s="262" t="s">
        <v>84</v>
      </c>
      <c r="AV336" s="13" t="s">
        <v>84</v>
      </c>
      <c r="AW336" s="13" t="s">
        <v>32</v>
      </c>
      <c r="AX336" s="13" t="s">
        <v>76</v>
      </c>
      <c r="AY336" s="262" t="s">
        <v>251</v>
      </c>
    </row>
    <row r="337" s="12" customFormat="1">
      <c r="A337" s="12"/>
      <c r="B337" s="242"/>
      <c r="C337" s="243"/>
      <c r="D337" s="234" t="s">
        <v>276</v>
      </c>
      <c r="E337" s="244" t="s">
        <v>5189</v>
      </c>
      <c r="F337" s="245" t="s">
        <v>5023</v>
      </c>
      <c r="G337" s="243"/>
      <c r="H337" s="246">
        <v>450</v>
      </c>
      <c r="I337" s="247"/>
      <c r="J337" s="243"/>
      <c r="K337" s="243"/>
      <c r="L337" s="248"/>
      <c r="M337" s="249"/>
      <c r="N337" s="250"/>
      <c r="O337" s="250"/>
      <c r="P337" s="250"/>
      <c r="Q337" s="250"/>
      <c r="R337" s="250"/>
      <c r="S337" s="250"/>
      <c r="T337" s="251"/>
      <c r="U337" s="12"/>
      <c r="V337" s="12"/>
      <c r="W337" s="12"/>
      <c r="X337" s="12"/>
      <c r="Y337" s="12"/>
      <c r="Z337" s="12"/>
      <c r="AA337" s="12"/>
      <c r="AB337" s="12"/>
      <c r="AC337" s="12"/>
      <c r="AD337" s="12"/>
      <c r="AE337" s="12"/>
      <c r="AT337" s="252" t="s">
        <v>276</v>
      </c>
      <c r="AU337" s="252" t="s">
        <v>84</v>
      </c>
      <c r="AV337" s="12" t="s">
        <v>86</v>
      </c>
      <c r="AW337" s="12" t="s">
        <v>32</v>
      </c>
      <c r="AX337" s="12" t="s">
        <v>84</v>
      </c>
      <c r="AY337" s="252" t="s">
        <v>251</v>
      </c>
    </row>
    <row r="338" s="2" customFormat="1" ht="24.15" customHeight="1">
      <c r="A338" s="38"/>
      <c r="B338" s="39"/>
      <c r="C338" s="292" t="s">
        <v>1733</v>
      </c>
      <c r="D338" s="292" t="s">
        <v>1133</v>
      </c>
      <c r="E338" s="293" t="s">
        <v>5190</v>
      </c>
      <c r="F338" s="294" t="s">
        <v>5191</v>
      </c>
      <c r="G338" s="295" t="s">
        <v>1133</v>
      </c>
      <c r="H338" s="296">
        <v>450</v>
      </c>
      <c r="I338" s="297"/>
      <c r="J338" s="298">
        <f>ROUND(I338*H338,2)</f>
        <v>0</v>
      </c>
      <c r="K338" s="299"/>
      <c r="L338" s="300"/>
      <c r="M338" s="301" t="s">
        <v>1</v>
      </c>
      <c r="N338" s="302" t="s">
        <v>41</v>
      </c>
      <c r="O338" s="91"/>
      <c r="P338" s="230">
        <f>O338*H338</f>
        <v>0</v>
      </c>
      <c r="Q338" s="230">
        <v>6.9999999999999994E-05</v>
      </c>
      <c r="R338" s="230">
        <f>Q338*H338</f>
        <v>0.0315</v>
      </c>
      <c r="S338" s="230">
        <v>0</v>
      </c>
      <c r="T338" s="231">
        <f>S338*H338</f>
        <v>0</v>
      </c>
      <c r="U338" s="38"/>
      <c r="V338" s="38"/>
      <c r="W338" s="38"/>
      <c r="X338" s="38"/>
      <c r="Y338" s="38"/>
      <c r="Z338" s="38"/>
      <c r="AA338" s="38"/>
      <c r="AB338" s="38"/>
      <c r="AC338" s="38"/>
      <c r="AD338" s="38"/>
      <c r="AE338" s="38"/>
      <c r="AR338" s="232" t="s">
        <v>1015</v>
      </c>
      <c r="AT338" s="232" t="s">
        <v>1133</v>
      </c>
      <c r="AU338" s="232" t="s">
        <v>84</v>
      </c>
      <c r="AY338" s="17" t="s">
        <v>251</v>
      </c>
      <c r="BE338" s="233">
        <f>IF(N338="základní",J338,0)</f>
        <v>0</v>
      </c>
      <c r="BF338" s="233">
        <f>IF(N338="snížená",J338,0)</f>
        <v>0</v>
      </c>
      <c r="BG338" s="233">
        <f>IF(N338="zákl. přenesená",J338,0)</f>
        <v>0</v>
      </c>
      <c r="BH338" s="233">
        <f>IF(N338="sníž. přenesená",J338,0)</f>
        <v>0</v>
      </c>
      <c r="BI338" s="233">
        <f>IF(N338="nulová",J338,0)</f>
        <v>0</v>
      </c>
      <c r="BJ338" s="17" t="s">
        <v>84</v>
      </c>
      <c r="BK338" s="233">
        <f>ROUND(I338*H338,2)</f>
        <v>0</v>
      </c>
      <c r="BL338" s="17" t="s">
        <v>350</v>
      </c>
      <c r="BM338" s="232" t="s">
        <v>5192</v>
      </c>
    </row>
    <row r="339" s="2" customFormat="1">
      <c r="A339" s="38"/>
      <c r="B339" s="39"/>
      <c r="C339" s="40"/>
      <c r="D339" s="234" t="s">
        <v>260</v>
      </c>
      <c r="E339" s="40"/>
      <c r="F339" s="235" t="s">
        <v>5191</v>
      </c>
      <c r="G339" s="40"/>
      <c r="H339" s="40"/>
      <c r="I339" s="236"/>
      <c r="J339" s="40"/>
      <c r="K339" s="40"/>
      <c r="L339" s="44"/>
      <c r="M339" s="237"/>
      <c r="N339" s="238"/>
      <c r="O339" s="91"/>
      <c r="P339" s="91"/>
      <c r="Q339" s="91"/>
      <c r="R339" s="91"/>
      <c r="S339" s="91"/>
      <c r="T339" s="92"/>
      <c r="U339" s="38"/>
      <c r="V339" s="38"/>
      <c r="W339" s="38"/>
      <c r="X339" s="38"/>
      <c r="Y339" s="38"/>
      <c r="Z339" s="38"/>
      <c r="AA339" s="38"/>
      <c r="AB339" s="38"/>
      <c r="AC339" s="38"/>
      <c r="AD339" s="38"/>
      <c r="AE339" s="38"/>
      <c r="AT339" s="17" t="s">
        <v>260</v>
      </c>
      <c r="AU339" s="17" t="s">
        <v>84</v>
      </c>
    </row>
    <row r="340" s="12" customFormat="1">
      <c r="A340" s="12"/>
      <c r="B340" s="242"/>
      <c r="C340" s="243"/>
      <c r="D340" s="234" t="s">
        <v>276</v>
      </c>
      <c r="E340" s="244" t="s">
        <v>5193</v>
      </c>
      <c r="F340" s="245" t="s">
        <v>5023</v>
      </c>
      <c r="G340" s="243"/>
      <c r="H340" s="246">
        <v>450</v>
      </c>
      <c r="I340" s="247"/>
      <c r="J340" s="243"/>
      <c r="K340" s="243"/>
      <c r="L340" s="248"/>
      <c r="M340" s="249"/>
      <c r="N340" s="250"/>
      <c r="O340" s="250"/>
      <c r="P340" s="250"/>
      <c r="Q340" s="250"/>
      <c r="R340" s="250"/>
      <c r="S340" s="250"/>
      <c r="T340" s="251"/>
      <c r="U340" s="12"/>
      <c r="V340" s="12"/>
      <c r="W340" s="12"/>
      <c r="X340" s="12"/>
      <c r="Y340" s="12"/>
      <c r="Z340" s="12"/>
      <c r="AA340" s="12"/>
      <c r="AB340" s="12"/>
      <c r="AC340" s="12"/>
      <c r="AD340" s="12"/>
      <c r="AE340" s="12"/>
      <c r="AT340" s="252" t="s">
        <v>276</v>
      </c>
      <c r="AU340" s="252" t="s">
        <v>84</v>
      </c>
      <c r="AV340" s="12" t="s">
        <v>86</v>
      </c>
      <c r="AW340" s="12" t="s">
        <v>32</v>
      </c>
      <c r="AX340" s="12" t="s">
        <v>84</v>
      </c>
      <c r="AY340" s="252" t="s">
        <v>251</v>
      </c>
    </row>
    <row r="341" s="11" customFormat="1" ht="25.92" customHeight="1">
      <c r="A341" s="11"/>
      <c r="B341" s="206"/>
      <c r="C341" s="207"/>
      <c r="D341" s="208" t="s">
        <v>75</v>
      </c>
      <c r="E341" s="209" t="s">
        <v>299</v>
      </c>
      <c r="F341" s="209" t="s">
        <v>1855</v>
      </c>
      <c r="G341" s="207"/>
      <c r="H341" s="207"/>
      <c r="I341" s="210"/>
      <c r="J341" s="211">
        <f>BK341</f>
        <v>0</v>
      </c>
      <c r="K341" s="207"/>
      <c r="L341" s="212"/>
      <c r="M341" s="213"/>
      <c r="N341" s="214"/>
      <c r="O341" s="214"/>
      <c r="P341" s="215">
        <f>SUM(P342:P557)</f>
        <v>0</v>
      </c>
      <c r="Q341" s="214"/>
      <c r="R341" s="215">
        <f>SUM(R342:R557)</f>
        <v>6.3176267000000008</v>
      </c>
      <c r="S341" s="214"/>
      <c r="T341" s="216">
        <f>SUM(T342:T557)</f>
        <v>0</v>
      </c>
      <c r="U341" s="11"/>
      <c r="V341" s="11"/>
      <c r="W341" s="11"/>
      <c r="X341" s="11"/>
      <c r="Y341" s="11"/>
      <c r="Z341" s="11"/>
      <c r="AA341" s="11"/>
      <c r="AB341" s="11"/>
      <c r="AC341" s="11"/>
      <c r="AD341" s="11"/>
      <c r="AE341" s="11"/>
      <c r="AR341" s="217" t="s">
        <v>84</v>
      </c>
      <c r="AT341" s="218" t="s">
        <v>75</v>
      </c>
      <c r="AU341" s="218" t="s">
        <v>76</v>
      </c>
      <c r="AY341" s="217" t="s">
        <v>251</v>
      </c>
      <c r="BK341" s="219">
        <f>SUM(BK342:BK557)</f>
        <v>0</v>
      </c>
    </row>
    <row r="342" s="2" customFormat="1" ht="24.15" customHeight="1">
      <c r="A342" s="38"/>
      <c r="B342" s="39"/>
      <c r="C342" s="220" t="s">
        <v>1023</v>
      </c>
      <c r="D342" s="220" t="s">
        <v>255</v>
      </c>
      <c r="E342" s="221" t="s">
        <v>5194</v>
      </c>
      <c r="F342" s="222" t="s">
        <v>5195</v>
      </c>
      <c r="G342" s="223" t="s">
        <v>1622</v>
      </c>
      <c r="H342" s="224">
        <v>6</v>
      </c>
      <c r="I342" s="225"/>
      <c r="J342" s="226">
        <f>ROUND(I342*H342,2)</f>
        <v>0</v>
      </c>
      <c r="K342" s="227"/>
      <c r="L342" s="44"/>
      <c r="M342" s="228" t="s">
        <v>1</v>
      </c>
      <c r="N342" s="229" t="s">
        <v>41</v>
      </c>
      <c r="O342" s="91"/>
      <c r="P342" s="230">
        <f>O342*H342</f>
        <v>0</v>
      </c>
      <c r="Q342" s="230">
        <v>0</v>
      </c>
      <c r="R342" s="230">
        <f>Q342*H342</f>
        <v>0</v>
      </c>
      <c r="S342" s="230">
        <v>0</v>
      </c>
      <c r="T342" s="231">
        <f>S342*H342</f>
        <v>0</v>
      </c>
      <c r="U342" s="38"/>
      <c r="V342" s="38"/>
      <c r="W342" s="38"/>
      <c r="X342" s="38"/>
      <c r="Y342" s="38"/>
      <c r="Z342" s="38"/>
      <c r="AA342" s="38"/>
      <c r="AB342" s="38"/>
      <c r="AC342" s="38"/>
      <c r="AD342" s="38"/>
      <c r="AE342" s="38"/>
      <c r="AR342" s="232" t="s">
        <v>254</v>
      </c>
      <c r="AT342" s="232" t="s">
        <v>255</v>
      </c>
      <c r="AU342" s="232" t="s">
        <v>84</v>
      </c>
      <c r="AY342" s="17" t="s">
        <v>251</v>
      </c>
      <c r="BE342" s="233">
        <f>IF(N342="základní",J342,0)</f>
        <v>0</v>
      </c>
      <c r="BF342" s="233">
        <f>IF(N342="snížená",J342,0)</f>
        <v>0</v>
      </c>
      <c r="BG342" s="233">
        <f>IF(N342="zákl. přenesená",J342,0)</f>
        <v>0</v>
      </c>
      <c r="BH342" s="233">
        <f>IF(N342="sníž. přenesená",J342,0)</f>
        <v>0</v>
      </c>
      <c r="BI342" s="233">
        <f>IF(N342="nulová",J342,0)</f>
        <v>0</v>
      </c>
      <c r="BJ342" s="17" t="s">
        <v>84</v>
      </c>
      <c r="BK342" s="233">
        <f>ROUND(I342*H342,2)</f>
        <v>0</v>
      </c>
      <c r="BL342" s="17" t="s">
        <v>254</v>
      </c>
      <c r="BM342" s="232" t="s">
        <v>5196</v>
      </c>
    </row>
    <row r="343" s="2" customFormat="1">
      <c r="A343" s="38"/>
      <c r="B343" s="39"/>
      <c r="C343" s="40"/>
      <c r="D343" s="234" t="s">
        <v>260</v>
      </c>
      <c r="E343" s="40"/>
      <c r="F343" s="235" t="s">
        <v>5197</v>
      </c>
      <c r="G343" s="40"/>
      <c r="H343" s="40"/>
      <c r="I343" s="236"/>
      <c r="J343" s="40"/>
      <c r="K343" s="40"/>
      <c r="L343" s="44"/>
      <c r="M343" s="237"/>
      <c r="N343" s="238"/>
      <c r="O343" s="91"/>
      <c r="P343" s="91"/>
      <c r="Q343" s="91"/>
      <c r="R343" s="91"/>
      <c r="S343" s="91"/>
      <c r="T343" s="92"/>
      <c r="U343" s="38"/>
      <c r="V343" s="38"/>
      <c r="W343" s="38"/>
      <c r="X343" s="38"/>
      <c r="Y343" s="38"/>
      <c r="Z343" s="38"/>
      <c r="AA343" s="38"/>
      <c r="AB343" s="38"/>
      <c r="AC343" s="38"/>
      <c r="AD343" s="38"/>
      <c r="AE343" s="38"/>
      <c r="AT343" s="17" t="s">
        <v>260</v>
      </c>
      <c r="AU343" s="17" t="s">
        <v>84</v>
      </c>
    </row>
    <row r="344" s="2" customFormat="1">
      <c r="A344" s="38"/>
      <c r="B344" s="39"/>
      <c r="C344" s="40"/>
      <c r="D344" s="240" t="s">
        <v>274</v>
      </c>
      <c r="E344" s="40"/>
      <c r="F344" s="241" t="s">
        <v>5198</v>
      </c>
      <c r="G344" s="40"/>
      <c r="H344" s="40"/>
      <c r="I344" s="236"/>
      <c r="J344" s="40"/>
      <c r="K344" s="40"/>
      <c r="L344" s="44"/>
      <c r="M344" s="237"/>
      <c r="N344" s="238"/>
      <c r="O344" s="91"/>
      <c r="P344" s="91"/>
      <c r="Q344" s="91"/>
      <c r="R344" s="91"/>
      <c r="S344" s="91"/>
      <c r="T344" s="92"/>
      <c r="U344" s="38"/>
      <c r="V344" s="38"/>
      <c r="W344" s="38"/>
      <c r="X344" s="38"/>
      <c r="Y344" s="38"/>
      <c r="Z344" s="38"/>
      <c r="AA344" s="38"/>
      <c r="AB344" s="38"/>
      <c r="AC344" s="38"/>
      <c r="AD344" s="38"/>
      <c r="AE344" s="38"/>
      <c r="AT344" s="17" t="s">
        <v>274</v>
      </c>
      <c r="AU344" s="17" t="s">
        <v>84</v>
      </c>
    </row>
    <row r="345" s="2" customFormat="1">
      <c r="A345" s="38"/>
      <c r="B345" s="39"/>
      <c r="C345" s="40"/>
      <c r="D345" s="234" t="s">
        <v>262</v>
      </c>
      <c r="E345" s="40"/>
      <c r="F345" s="239" t="s">
        <v>5199</v>
      </c>
      <c r="G345" s="40"/>
      <c r="H345" s="40"/>
      <c r="I345" s="236"/>
      <c r="J345" s="40"/>
      <c r="K345" s="40"/>
      <c r="L345" s="44"/>
      <c r="M345" s="237"/>
      <c r="N345" s="238"/>
      <c r="O345" s="91"/>
      <c r="P345" s="91"/>
      <c r="Q345" s="91"/>
      <c r="R345" s="91"/>
      <c r="S345" s="91"/>
      <c r="T345" s="92"/>
      <c r="U345" s="38"/>
      <c r="V345" s="38"/>
      <c r="W345" s="38"/>
      <c r="X345" s="38"/>
      <c r="Y345" s="38"/>
      <c r="Z345" s="38"/>
      <c r="AA345" s="38"/>
      <c r="AB345" s="38"/>
      <c r="AC345" s="38"/>
      <c r="AD345" s="38"/>
      <c r="AE345" s="38"/>
      <c r="AT345" s="17" t="s">
        <v>262</v>
      </c>
      <c r="AU345" s="17" t="s">
        <v>84</v>
      </c>
    </row>
    <row r="346" s="12" customFormat="1">
      <c r="A346" s="12"/>
      <c r="B346" s="242"/>
      <c r="C346" s="243"/>
      <c r="D346" s="234" t="s">
        <v>276</v>
      </c>
      <c r="E346" s="244" t="s">
        <v>4082</v>
      </c>
      <c r="F346" s="245" t="s">
        <v>287</v>
      </c>
      <c r="G346" s="243"/>
      <c r="H346" s="246">
        <v>6</v>
      </c>
      <c r="I346" s="247"/>
      <c r="J346" s="243"/>
      <c r="K346" s="243"/>
      <c r="L346" s="248"/>
      <c r="M346" s="249"/>
      <c r="N346" s="250"/>
      <c r="O346" s="250"/>
      <c r="P346" s="250"/>
      <c r="Q346" s="250"/>
      <c r="R346" s="250"/>
      <c r="S346" s="250"/>
      <c r="T346" s="251"/>
      <c r="U346" s="12"/>
      <c r="V346" s="12"/>
      <c r="W346" s="12"/>
      <c r="X346" s="12"/>
      <c r="Y346" s="12"/>
      <c r="Z346" s="12"/>
      <c r="AA346" s="12"/>
      <c r="AB346" s="12"/>
      <c r="AC346" s="12"/>
      <c r="AD346" s="12"/>
      <c r="AE346" s="12"/>
      <c r="AT346" s="252" t="s">
        <v>276</v>
      </c>
      <c r="AU346" s="252" t="s">
        <v>84</v>
      </c>
      <c r="AV346" s="12" t="s">
        <v>86</v>
      </c>
      <c r="AW346" s="12" t="s">
        <v>32</v>
      </c>
      <c r="AX346" s="12" t="s">
        <v>84</v>
      </c>
      <c r="AY346" s="252" t="s">
        <v>251</v>
      </c>
    </row>
    <row r="347" s="2" customFormat="1" ht="24.15" customHeight="1">
      <c r="A347" s="38"/>
      <c r="B347" s="39"/>
      <c r="C347" s="292" t="s">
        <v>1030</v>
      </c>
      <c r="D347" s="292" t="s">
        <v>1133</v>
      </c>
      <c r="E347" s="293" t="s">
        <v>5200</v>
      </c>
      <c r="F347" s="294" t="s">
        <v>5201</v>
      </c>
      <c r="G347" s="295" t="s">
        <v>1622</v>
      </c>
      <c r="H347" s="296">
        <v>3</v>
      </c>
      <c r="I347" s="297"/>
      <c r="J347" s="298">
        <f>ROUND(I347*H347,2)</f>
        <v>0</v>
      </c>
      <c r="K347" s="299"/>
      <c r="L347" s="300"/>
      <c r="M347" s="301" t="s">
        <v>1</v>
      </c>
      <c r="N347" s="302" t="s">
        <v>41</v>
      </c>
      <c r="O347" s="91"/>
      <c r="P347" s="230">
        <f>O347*H347</f>
        <v>0</v>
      </c>
      <c r="Q347" s="230">
        <v>0.012200000000000001</v>
      </c>
      <c r="R347" s="230">
        <f>Q347*H347</f>
        <v>0.036600000000000001</v>
      </c>
      <c r="S347" s="230">
        <v>0</v>
      </c>
      <c r="T347" s="231">
        <f>S347*H347</f>
        <v>0</v>
      </c>
      <c r="U347" s="38"/>
      <c r="V347" s="38"/>
      <c r="W347" s="38"/>
      <c r="X347" s="38"/>
      <c r="Y347" s="38"/>
      <c r="Z347" s="38"/>
      <c r="AA347" s="38"/>
      <c r="AB347" s="38"/>
      <c r="AC347" s="38"/>
      <c r="AD347" s="38"/>
      <c r="AE347" s="38"/>
      <c r="AR347" s="232" t="s">
        <v>299</v>
      </c>
      <c r="AT347" s="232" t="s">
        <v>1133</v>
      </c>
      <c r="AU347" s="232" t="s">
        <v>84</v>
      </c>
      <c r="AY347" s="17" t="s">
        <v>251</v>
      </c>
      <c r="BE347" s="233">
        <f>IF(N347="základní",J347,0)</f>
        <v>0</v>
      </c>
      <c r="BF347" s="233">
        <f>IF(N347="snížená",J347,0)</f>
        <v>0</v>
      </c>
      <c r="BG347" s="233">
        <f>IF(N347="zákl. přenesená",J347,0)</f>
        <v>0</v>
      </c>
      <c r="BH347" s="233">
        <f>IF(N347="sníž. přenesená",J347,0)</f>
        <v>0</v>
      </c>
      <c r="BI347" s="233">
        <f>IF(N347="nulová",J347,0)</f>
        <v>0</v>
      </c>
      <c r="BJ347" s="17" t="s">
        <v>84</v>
      </c>
      <c r="BK347" s="233">
        <f>ROUND(I347*H347,2)</f>
        <v>0</v>
      </c>
      <c r="BL347" s="17" t="s">
        <v>254</v>
      </c>
      <c r="BM347" s="232" t="s">
        <v>5202</v>
      </c>
    </row>
    <row r="348" s="2" customFormat="1">
      <c r="A348" s="38"/>
      <c r="B348" s="39"/>
      <c r="C348" s="40"/>
      <c r="D348" s="234" t="s">
        <v>260</v>
      </c>
      <c r="E348" s="40"/>
      <c r="F348" s="235" t="s">
        <v>5201</v>
      </c>
      <c r="G348" s="40"/>
      <c r="H348" s="40"/>
      <c r="I348" s="236"/>
      <c r="J348" s="40"/>
      <c r="K348" s="40"/>
      <c r="L348" s="44"/>
      <c r="M348" s="237"/>
      <c r="N348" s="238"/>
      <c r="O348" s="91"/>
      <c r="P348" s="91"/>
      <c r="Q348" s="91"/>
      <c r="R348" s="91"/>
      <c r="S348" s="91"/>
      <c r="T348" s="92"/>
      <c r="U348" s="38"/>
      <c r="V348" s="38"/>
      <c r="W348" s="38"/>
      <c r="X348" s="38"/>
      <c r="Y348" s="38"/>
      <c r="Z348" s="38"/>
      <c r="AA348" s="38"/>
      <c r="AB348" s="38"/>
      <c r="AC348" s="38"/>
      <c r="AD348" s="38"/>
      <c r="AE348" s="38"/>
      <c r="AT348" s="17" t="s">
        <v>260</v>
      </c>
      <c r="AU348" s="17" t="s">
        <v>84</v>
      </c>
    </row>
    <row r="349" s="2" customFormat="1">
      <c r="A349" s="38"/>
      <c r="B349" s="39"/>
      <c r="C349" s="40"/>
      <c r="D349" s="234" t="s">
        <v>262</v>
      </c>
      <c r="E349" s="40"/>
      <c r="F349" s="239" t="s">
        <v>5203</v>
      </c>
      <c r="G349" s="40"/>
      <c r="H349" s="40"/>
      <c r="I349" s="236"/>
      <c r="J349" s="40"/>
      <c r="K349" s="40"/>
      <c r="L349" s="44"/>
      <c r="M349" s="237"/>
      <c r="N349" s="238"/>
      <c r="O349" s="91"/>
      <c r="P349" s="91"/>
      <c r="Q349" s="91"/>
      <c r="R349" s="91"/>
      <c r="S349" s="91"/>
      <c r="T349" s="92"/>
      <c r="U349" s="38"/>
      <c r="V349" s="38"/>
      <c r="W349" s="38"/>
      <c r="X349" s="38"/>
      <c r="Y349" s="38"/>
      <c r="Z349" s="38"/>
      <c r="AA349" s="38"/>
      <c r="AB349" s="38"/>
      <c r="AC349" s="38"/>
      <c r="AD349" s="38"/>
      <c r="AE349" s="38"/>
      <c r="AT349" s="17" t="s">
        <v>262</v>
      </c>
      <c r="AU349" s="17" t="s">
        <v>84</v>
      </c>
    </row>
    <row r="350" s="13" customFormat="1">
      <c r="A350" s="13"/>
      <c r="B350" s="253"/>
      <c r="C350" s="254"/>
      <c r="D350" s="234" t="s">
        <v>276</v>
      </c>
      <c r="E350" s="255" t="s">
        <v>1</v>
      </c>
      <c r="F350" s="256" t="s">
        <v>5204</v>
      </c>
      <c r="G350" s="254"/>
      <c r="H350" s="255" t="s">
        <v>1</v>
      </c>
      <c r="I350" s="257"/>
      <c r="J350" s="254"/>
      <c r="K350" s="254"/>
      <c r="L350" s="258"/>
      <c r="M350" s="259"/>
      <c r="N350" s="260"/>
      <c r="O350" s="260"/>
      <c r="P350" s="260"/>
      <c r="Q350" s="260"/>
      <c r="R350" s="260"/>
      <c r="S350" s="260"/>
      <c r="T350" s="261"/>
      <c r="U350" s="13"/>
      <c r="V350" s="13"/>
      <c r="W350" s="13"/>
      <c r="X350" s="13"/>
      <c r="Y350" s="13"/>
      <c r="Z350" s="13"/>
      <c r="AA350" s="13"/>
      <c r="AB350" s="13"/>
      <c r="AC350" s="13"/>
      <c r="AD350" s="13"/>
      <c r="AE350" s="13"/>
      <c r="AT350" s="262" t="s">
        <v>276</v>
      </c>
      <c r="AU350" s="262" t="s">
        <v>84</v>
      </c>
      <c r="AV350" s="13" t="s">
        <v>84</v>
      </c>
      <c r="AW350" s="13" t="s">
        <v>32</v>
      </c>
      <c r="AX350" s="13" t="s">
        <v>76</v>
      </c>
      <c r="AY350" s="262" t="s">
        <v>251</v>
      </c>
    </row>
    <row r="351" s="12" customFormat="1">
      <c r="A351" s="12"/>
      <c r="B351" s="242"/>
      <c r="C351" s="243"/>
      <c r="D351" s="234" t="s">
        <v>276</v>
      </c>
      <c r="E351" s="244" t="s">
        <v>4088</v>
      </c>
      <c r="F351" s="245" t="s">
        <v>269</v>
      </c>
      <c r="G351" s="243"/>
      <c r="H351" s="246">
        <v>3</v>
      </c>
      <c r="I351" s="247"/>
      <c r="J351" s="243"/>
      <c r="K351" s="243"/>
      <c r="L351" s="248"/>
      <c r="M351" s="249"/>
      <c r="N351" s="250"/>
      <c r="O351" s="250"/>
      <c r="P351" s="250"/>
      <c r="Q351" s="250"/>
      <c r="R351" s="250"/>
      <c r="S351" s="250"/>
      <c r="T351" s="251"/>
      <c r="U351" s="12"/>
      <c r="V351" s="12"/>
      <c r="W351" s="12"/>
      <c r="X351" s="12"/>
      <c r="Y351" s="12"/>
      <c r="Z351" s="12"/>
      <c r="AA351" s="12"/>
      <c r="AB351" s="12"/>
      <c r="AC351" s="12"/>
      <c r="AD351" s="12"/>
      <c r="AE351" s="12"/>
      <c r="AT351" s="252" t="s">
        <v>276</v>
      </c>
      <c r="AU351" s="252" t="s">
        <v>84</v>
      </c>
      <c r="AV351" s="12" t="s">
        <v>86</v>
      </c>
      <c r="AW351" s="12" t="s">
        <v>32</v>
      </c>
      <c r="AX351" s="12" t="s">
        <v>84</v>
      </c>
      <c r="AY351" s="252" t="s">
        <v>251</v>
      </c>
    </row>
    <row r="352" s="2" customFormat="1" ht="21.75" customHeight="1">
      <c r="A352" s="38"/>
      <c r="B352" s="39"/>
      <c r="C352" s="292" t="s">
        <v>1045</v>
      </c>
      <c r="D352" s="292" t="s">
        <v>1133</v>
      </c>
      <c r="E352" s="293" t="s">
        <v>5205</v>
      </c>
      <c r="F352" s="294" t="s">
        <v>5206</v>
      </c>
      <c r="G352" s="295" t="s">
        <v>1622</v>
      </c>
      <c r="H352" s="296">
        <v>3</v>
      </c>
      <c r="I352" s="297"/>
      <c r="J352" s="298">
        <f>ROUND(I352*H352,2)</f>
        <v>0</v>
      </c>
      <c r="K352" s="299"/>
      <c r="L352" s="300"/>
      <c r="M352" s="301" t="s">
        <v>1</v>
      </c>
      <c r="N352" s="302" t="s">
        <v>41</v>
      </c>
      <c r="O352" s="91"/>
      <c r="P352" s="230">
        <f>O352*H352</f>
        <v>0</v>
      </c>
      <c r="Q352" s="230">
        <v>0.0035999999999999999</v>
      </c>
      <c r="R352" s="230">
        <f>Q352*H352</f>
        <v>0.010800000000000001</v>
      </c>
      <c r="S352" s="230">
        <v>0</v>
      </c>
      <c r="T352" s="231">
        <f>S352*H352</f>
        <v>0</v>
      </c>
      <c r="U352" s="38"/>
      <c r="V352" s="38"/>
      <c r="W352" s="38"/>
      <c r="X352" s="38"/>
      <c r="Y352" s="38"/>
      <c r="Z352" s="38"/>
      <c r="AA352" s="38"/>
      <c r="AB352" s="38"/>
      <c r="AC352" s="38"/>
      <c r="AD352" s="38"/>
      <c r="AE352" s="38"/>
      <c r="AR352" s="232" t="s">
        <v>299</v>
      </c>
      <c r="AT352" s="232" t="s">
        <v>1133</v>
      </c>
      <c r="AU352" s="232" t="s">
        <v>84</v>
      </c>
      <c r="AY352" s="17" t="s">
        <v>251</v>
      </c>
      <c r="BE352" s="233">
        <f>IF(N352="základní",J352,0)</f>
        <v>0</v>
      </c>
      <c r="BF352" s="233">
        <f>IF(N352="snížená",J352,0)</f>
        <v>0</v>
      </c>
      <c r="BG352" s="233">
        <f>IF(N352="zákl. přenesená",J352,0)</f>
        <v>0</v>
      </c>
      <c r="BH352" s="233">
        <f>IF(N352="sníž. přenesená",J352,0)</f>
        <v>0</v>
      </c>
      <c r="BI352" s="233">
        <f>IF(N352="nulová",J352,0)</f>
        <v>0</v>
      </c>
      <c r="BJ352" s="17" t="s">
        <v>84</v>
      </c>
      <c r="BK352" s="233">
        <f>ROUND(I352*H352,2)</f>
        <v>0</v>
      </c>
      <c r="BL352" s="17" t="s">
        <v>254</v>
      </c>
      <c r="BM352" s="232" t="s">
        <v>5207</v>
      </c>
    </row>
    <row r="353" s="2" customFormat="1">
      <c r="A353" s="38"/>
      <c r="B353" s="39"/>
      <c r="C353" s="40"/>
      <c r="D353" s="234" t="s">
        <v>260</v>
      </c>
      <c r="E353" s="40"/>
      <c r="F353" s="235" t="s">
        <v>5206</v>
      </c>
      <c r="G353" s="40"/>
      <c r="H353" s="40"/>
      <c r="I353" s="236"/>
      <c r="J353" s="40"/>
      <c r="K353" s="40"/>
      <c r="L353" s="44"/>
      <c r="M353" s="237"/>
      <c r="N353" s="238"/>
      <c r="O353" s="91"/>
      <c r="P353" s="91"/>
      <c r="Q353" s="91"/>
      <c r="R353" s="91"/>
      <c r="S353" s="91"/>
      <c r="T353" s="92"/>
      <c r="U353" s="38"/>
      <c r="V353" s="38"/>
      <c r="W353" s="38"/>
      <c r="X353" s="38"/>
      <c r="Y353" s="38"/>
      <c r="Z353" s="38"/>
      <c r="AA353" s="38"/>
      <c r="AB353" s="38"/>
      <c r="AC353" s="38"/>
      <c r="AD353" s="38"/>
      <c r="AE353" s="38"/>
      <c r="AT353" s="17" t="s">
        <v>260</v>
      </c>
      <c r="AU353" s="17" t="s">
        <v>84</v>
      </c>
    </row>
    <row r="354" s="13" customFormat="1">
      <c r="A354" s="13"/>
      <c r="B354" s="253"/>
      <c r="C354" s="254"/>
      <c r="D354" s="234" t="s">
        <v>276</v>
      </c>
      <c r="E354" s="255" t="s">
        <v>1</v>
      </c>
      <c r="F354" s="256" t="s">
        <v>5208</v>
      </c>
      <c r="G354" s="254"/>
      <c r="H354" s="255" t="s">
        <v>1</v>
      </c>
      <c r="I354" s="257"/>
      <c r="J354" s="254"/>
      <c r="K354" s="254"/>
      <c r="L354" s="258"/>
      <c r="M354" s="259"/>
      <c r="N354" s="260"/>
      <c r="O354" s="260"/>
      <c r="P354" s="260"/>
      <c r="Q354" s="260"/>
      <c r="R354" s="260"/>
      <c r="S354" s="260"/>
      <c r="T354" s="261"/>
      <c r="U354" s="13"/>
      <c r="V354" s="13"/>
      <c r="W354" s="13"/>
      <c r="X354" s="13"/>
      <c r="Y354" s="13"/>
      <c r="Z354" s="13"/>
      <c r="AA354" s="13"/>
      <c r="AB354" s="13"/>
      <c r="AC354" s="13"/>
      <c r="AD354" s="13"/>
      <c r="AE354" s="13"/>
      <c r="AT354" s="262" t="s">
        <v>276</v>
      </c>
      <c r="AU354" s="262" t="s">
        <v>84</v>
      </c>
      <c r="AV354" s="13" t="s">
        <v>84</v>
      </c>
      <c r="AW354" s="13" t="s">
        <v>32</v>
      </c>
      <c r="AX354" s="13" t="s">
        <v>76</v>
      </c>
      <c r="AY354" s="262" t="s">
        <v>251</v>
      </c>
    </row>
    <row r="355" s="12" customFormat="1">
      <c r="A355" s="12"/>
      <c r="B355" s="242"/>
      <c r="C355" s="243"/>
      <c r="D355" s="234" t="s">
        <v>276</v>
      </c>
      <c r="E355" s="244" t="s">
        <v>4093</v>
      </c>
      <c r="F355" s="245" t="s">
        <v>269</v>
      </c>
      <c r="G355" s="243"/>
      <c r="H355" s="246">
        <v>3</v>
      </c>
      <c r="I355" s="247"/>
      <c r="J355" s="243"/>
      <c r="K355" s="243"/>
      <c r="L355" s="248"/>
      <c r="M355" s="249"/>
      <c r="N355" s="250"/>
      <c r="O355" s="250"/>
      <c r="P355" s="250"/>
      <c r="Q355" s="250"/>
      <c r="R355" s="250"/>
      <c r="S355" s="250"/>
      <c r="T355" s="251"/>
      <c r="U355" s="12"/>
      <c r="V355" s="12"/>
      <c r="W355" s="12"/>
      <c r="X355" s="12"/>
      <c r="Y355" s="12"/>
      <c r="Z355" s="12"/>
      <c r="AA355" s="12"/>
      <c r="AB355" s="12"/>
      <c r="AC355" s="12"/>
      <c r="AD355" s="12"/>
      <c r="AE355" s="12"/>
      <c r="AT355" s="252" t="s">
        <v>276</v>
      </c>
      <c r="AU355" s="252" t="s">
        <v>84</v>
      </c>
      <c r="AV355" s="12" t="s">
        <v>86</v>
      </c>
      <c r="AW355" s="12" t="s">
        <v>32</v>
      </c>
      <c r="AX355" s="12" t="s">
        <v>84</v>
      </c>
      <c r="AY355" s="252" t="s">
        <v>251</v>
      </c>
    </row>
    <row r="356" s="2" customFormat="1" ht="24.15" customHeight="1">
      <c r="A356" s="38"/>
      <c r="B356" s="39"/>
      <c r="C356" s="220" t="s">
        <v>1052</v>
      </c>
      <c r="D356" s="220" t="s">
        <v>255</v>
      </c>
      <c r="E356" s="221" t="s">
        <v>5209</v>
      </c>
      <c r="F356" s="222" t="s">
        <v>5210</v>
      </c>
      <c r="G356" s="223" t="s">
        <v>1622</v>
      </c>
      <c r="H356" s="224">
        <v>40</v>
      </c>
      <c r="I356" s="225"/>
      <c r="J356" s="226">
        <f>ROUND(I356*H356,2)</f>
        <v>0</v>
      </c>
      <c r="K356" s="227"/>
      <c r="L356" s="44"/>
      <c r="M356" s="228" t="s">
        <v>1</v>
      </c>
      <c r="N356" s="229" t="s">
        <v>41</v>
      </c>
      <c r="O356" s="91"/>
      <c r="P356" s="230">
        <f>O356*H356</f>
        <v>0</v>
      </c>
      <c r="Q356" s="230">
        <v>0</v>
      </c>
      <c r="R356" s="230">
        <f>Q356*H356</f>
        <v>0</v>
      </c>
      <c r="S356" s="230">
        <v>0</v>
      </c>
      <c r="T356" s="231">
        <f>S356*H356</f>
        <v>0</v>
      </c>
      <c r="U356" s="38"/>
      <c r="V356" s="38"/>
      <c r="W356" s="38"/>
      <c r="X356" s="38"/>
      <c r="Y356" s="38"/>
      <c r="Z356" s="38"/>
      <c r="AA356" s="38"/>
      <c r="AB356" s="38"/>
      <c r="AC356" s="38"/>
      <c r="AD356" s="38"/>
      <c r="AE356" s="38"/>
      <c r="AR356" s="232" t="s">
        <v>254</v>
      </c>
      <c r="AT356" s="232" t="s">
        <v>255</v>
      </c>
      <c r="AU356" s="232" t="s">
        <v>84</v>
      </c>
      <c r="AY356" s="17" t="s">
        <v>251</v>
      </c>
      <c r="BE356" s="233">
        <f>IF(N356="základní",J356,0)</f>
        <v>0</v>
      </c>
      <c r="BF356" s="233">
        <f>IF(N356="snížená",J356,0)</f>
        <v>0</v>
      </c>
      <c r="BG356" s="233">
        <f>IF(N356="zákl. přenesená",J356,0)</f>
        <v>0</v>
      </c>
      <c r="BH356" s="233">
        <f>IF(N356="sníž. přenesená",J356,0)</f>
        <v>0</v>
      </c>
      <c r="BI356" s="233">
        <f>IF(N356="nulová",J356,0)</f>
        <v>0</v>
      </c>
      <c r="BJ356" s="17" t="s">
        <v>84</v>
      </c>
      <c r="BK356" s="233">
        <f>ROUND(I356*H356,2)</f>
        <v>0</v>
      </c>
      <c r="BL356" s="17" t="s">
        <v>254</v>
      </c>
      <c r="BM356" s="232" t="s">
        <v>5211</v>
      </c>
    </row>
    <row r="357" s="2" customFormat="1">
      <c r="A357" s="38"/>
      <c r="B357" s="39"/>
      <c r="C357" s="40"/>
      <c r="D357" s="234" t="s">
        <v>260</v>
      </c>
      <c r="E357" s="40"/>
      <c r="F357" s="235" t="s">
        <v>5212</v>
      </c>
      <c r="G357" s="40"/>
      <c r="H357" s="40"/>
      <c r="I357" s="236"/>
      <c r="J357" s="40"/>
      <c r="K357" s="40"/>
      <c r="L357" s="44"/>
      <c r="M357" s="237"/>
      <c r="N357" s="238"/>
      <c r="O357" s="91"/>
      <c r="P357" s="91"/>
      <c r="Q357" s="91"/>
      <c r="R357" s="91"/>
      <c r="S357" s="91"/>
      <c r="T357" s="92"/>
      <c r="U357" s="38"/>
      <c r="V357" s="38"/>
      <c r="W357" s="38"/>
      <c r="X357" s="38"/>
      <c r="Y357" s="38"/>
      <c r="Z357" s="38"/>
      <c r="AA357" s="38"/>
      <c r="AB357" s="38"/>
      <c r="AC357" s="38"/>
      <c r="AD357" s="38"/>
      <c r="AE357" s="38"/>
      <c r="AT357" s="17" t="s">
        <v>260</v>
      </c>
      <c r="AU357" s="17" t="s">
        <v>84</v>
      </c>
    </row>
    <row r="358" s="2" customFormat="1">
      <c r="A358" s="38"/>
      <c r="B358" s="39"/>
      <c r="C358" s="40"/>
      <c r="D358" s="240" t="s">
        <v>274</v>
      </c>
      <c r="E358" s="40"/>
      <c r="F358" s="241" t="s">
        <v>5213</v>
      </c>
      <c r="G358" s="40"/>
      <c r="H358" s="40"/>
      <c r="I358" s="236"/>
      <c r="J358" s="40"/>
      <c r="K358" s="40"/>
      <c r="L358" s="44"/>
      <c r="M358" s="237"/>
      <c r="N358" s="238"/>
      <c r="O358" s="91"/>
      <c r="P358" s="91"/>
      <c r="Q358" s="91"/>
      <c r="R358" s="91"/>
      <c r="S358" s="91"/>
      <c r="T358" s="92"/>
      <c r="U358" s="38"/>
      <c r="V358" s="38"/>
      <c r="W358" s="38"/>
      <c r="X358" s="38"/>
      <c r="Y358" s="38"/>
      <c r="Z358" s="38"/>
      <c r="AA358" s="38"/>
      <c r="AB358" s="38"/>
      <c r="AC358" s="38"/>
      <c r="AD358" s="38"/>
      <c r="AE358" s="38"/>
      <c r="AT358" s="17" t="s">
        <v>274</v>
      </c>
      <c r="AU358" s="17" t="s">
        <v>84</v>
      </c>
    </row>
    <row r="359" s="12" customFormat="1">
      <c r="A359" s="12"/>
      <c r="B359" s="242"/>
      <c r="C359" s="243"/>
      <c r="D359" s="234" t="s">
        <v>276</v>
      </c>
      <c r="E359" s="244" t="s">
        <v>4100</v>
      </c>
      <c r="F359" s="245" t="s">
        <v>1087</v>
      </c>
      <c r="G359" s="243"/>
      <c r="H359" s="246">
        <v>40</v>
      </c>
      <c r="I359" s="247"/>
      <c r="J359" s="243"/>
      <c r="K359" s="243"/>
      <c r="L359" s="248"/>
      <c r="M359" s="249"/>
      <c r="N359" s="250"/>
      <c r="O359" s="250"/>
      <c r="P359" s="250"/>
      <c r="Q359" s="250"/>
      <c r="R359" s="250"/>
      <c r="S359" s="250"/>
      <c r="T359" s="251"/>
      <c r="U359" s="12"/>
      <c r="V359" s="12"/>
      <c r="W359" s="12"/>
      <c r="X359" s="12"/>
      <c r="Y359" s="12"/>
      <c r="Z359" s="12"/>
      <c r="AA359" s="12"/>
      <c r="AB359" s="12"/>
      <c r="AC359" s="12"/>
      <c r="AD359" s="12"/>
      <c r="AE359" s="12"/>
      <c r="AT359" s="252" t="s">
        <v>276</v>
      </c>
      <c r="AU359" s="252" t="s">
        <v>84</v>
      </c>
      <c r="AV359" s="12" t="s">
        <v>86</v>
      </c>
      <c r="AW359" s="12" t="s">
        <v>32</v>
      </c>
      <c r="AX359" s="12" t="s">
        <v>84</v>
      </c>
      <c r="AY359" s="252" t="s">
        <v>251</v>
      </c>
    </row>
    <row r="360" s="2" customFormat="1" ht="24.15" customHeight="1">
      <c r="A360" s="38"/>
      <c r="B360" s="39"/>
      <c r="C360" s="292" t="s">
        <v>1059</v>
      </c>
      <c r="D360" s="292" t="s">
        <v>1133</v>
      </c>
      <c r="E360" s="293" t="s">
        <v>5214</v>
      </c>
      <c r="F360" s="294" t="s">
        <v>5215</v>
      </c>
      <c r="G360" s="295" t="s">
        <v>1622</v>
      </c>
      <c r="H360" s="296">
        <v>8</v>
      </c>
      <c r="I360" s="297"/>
      <c r="J360" s="298">
        <f>ROUND(I360*H360,2)</f>
        <v>0</v>
      </c>
      <c r="K360" s="299"/>
      <c r="L360" s="300"/>
      <c r="M360" s="301" t="s">
        <v>1</v>
      </c>
      <c r="N360" s="302" t="s">
        <v>41</v>
      </c>
      <c r="O360" s="91"/>
      <c r="P360" s="230">
        <f>O360*H360</f>
        <v>0</v>
      </c>
      <c r="Q360" s="230">
        <v>0.013690000000000001</v>
      </c>
      <c r="R360" s="230">
        <f>Q360*H360</f>
        <v>0.10952000000000001</v>
      </c>
      <c r="S360" s="230">
        <v>0</v>
      </c>
      <c r="T360" s="231">
        <f>S360*H360</f>
        <v>0</v>
      </c>
      <c r="U360" s="38"/>
      <c r="V360" s="38"/>
      <c r="W360" s="38"/>
      <c r="X360" s="38"/>
      <c r="Y360" s="38"/>
      <c r="Z360" s="38"/>
      <c r="AA360" s="38"/>
      <c r="AB360" s="38"/>
      <c r="AC360" s="38"/>
      <c r="AD360" s="38"/>
      <c r="AE360" s="38"/>
      <c r="AR360" s="232" t="s">
        <v>299</v>
      </c>
      <c r="AT360" s="232" t="s">
        <v>1133</v>
      </c>
      <c r="AU360" s="232" t="s">
        <v>84</v>
      </c>
      <c r="AY360" s="17" t="s">
        <v>251</v>
      </c>
      <c r="BE360" s="233">
        <f>IF(N360="základní",J360,0)</f>
        <v>0</v>
      </c>
      <c r="BF360" s="233">
        <f>IF(N360="snížená",J360,0)</f>
        <v>0</v>
      </c>
      <c r="BG360" s="233">
        <f>IF(N360="zákl. přenesená",J360,0)</f>
        <v>0</v>
      </c>
      <c r="BH360" s="233">
        <f>IF(N360="sníž. přenesená",J360,0)</f>
        <v>0</v>
      </c>
      <c r="BI360" s="233">
        <f>IF(N360="nulová",J360,0)</f>
        <v>0</v>
      </c>
      <c r="BJ360" s="17" t="s">
        <v>84</v>
      </c>
      <c r="BK360" s="233">
        <f>ROUND(I360*H360,2)</f>
        <v>0</v>
      </c>
      <c r="BL360" s="17" t="s">
        <v>254</v>
      </c>
      <c r="BM360" s="232" t="s">
        <v>5216</v>
      </c>
    </row>
    <row r="361" s="2" customFormat="1">
      <c r="A361" s="38"/>
      <c r="B361" s="39"/>
      <c r="C361" s="40"/>
      <c r="D361" s="234" t="s">
        <v>260</v>
      </c>
      <c r="E361" s="40"/>
      <c r="F361" s="235" t="s">
        <v>5215</v>
      </c>
      <c r="G361" s="40"/>
      <c r="H361" s="40"/>
      <c r="I361" s="236"/>
      <c r="J361" s="40"/>
      <c r="K361" s="40"/>
      <c r="L361" s="44"/>
      <c r="M361" s="237"/>
      <c r="N361" s="238"/>
      <c r="O361" s="91"/>
      <c r="P361" s="91"/>
      <c r="Q361" s="91"/>
      <c r="R361" s="91"/>
      <c r="S361" s="91"/>
      <c r="T361" s="92"/>
      <c r="U361" s="38"/>
      <c r="V361" s="38"/>
      <c r="W361" s="38"/>
      <c r="X361" s="38"/>
      <c r="Y361" s="38"/>
      <c r="Z361" s="38"/>
      <c r="AA361" s="38"/>
      <c r="AB361" s="38"/>
      <c r="AC361" s="38"/>
      <c r="AD361" s="38"/>
      <c r="AE361" s="38"/>
      <c r="AT361" s="17" t="s">
        <v>260</v>
      </c>
      <c r="AU361" s="17" t="s">
        <v>84</v>
      </c>
    </row>
    <row r="362" s="13" customFormat="1">
      <c r="A362" s="13"/>
      <c r="B362" s="253"/>
      <c r="C362" s="254"/>
      <c r="D362" s="234" t="s">
        <v>276</v>
      </c>
      <c r="E362" s="255" t="s">
        <v>1</v>
      </c>
      <c r="F362" s="256" t="s">
        <v>5217</v>
      </c>
      <c r="G362" s="254"/>
      <c r="H362" s="255" t="s">
        <v>1</v>
      </c>
      <c r="I362" s="257"/>
      <c r="J362" s="254"/>
      <c r="K362" s="254"/>
      <c r="L362" s="258"/>
      <c r="M362" s="259"/>
      <c r="N362" s="260"/>
      <c r="O362" s="260"/>
      <c r="P362" s="260"/>
      <c r="Q362" s="260"/>
      <c r="R362" s="260"/>
      <c r="S362" s="260"/>
      <c r="T362" s="261"/>
      <c r="U362" s="13"/>
      <c r="V362" s="13"/>
      <c r="W362" s="13"/>
      <c r="X362" s="13"/>
      <c r="Y362" s="13"/>
      <c r="Z362" s="13"/>
      <c r="AA362" s="13"/>
      <c r="AB362" s="13"/>
      <c r="AC362" s="13"/>
      <c r="AD362" s="13"/>
      <c r="AE362" s="13"/>
      <c r="AT362" s="262" t="s">
        <v>276</v>
      </c>
      <c r="AU362" s="262" t="s">
        <v>84</v>
      </c>
      <c r="AV362" s="13" t="s">
        <v>84</v>
      </c>
      <c r="AW362" s="13" t="s">
        <v>32</v>
      </c>
      <c r="AX362" s="13" t="s">
        <v>76</v>
      </c>
      <c r="AY362" s="262" t="s">
        <v>251</v>
      </c>
    </row>
    <row r="363" s="12" customFormat="1">
      <c r="A363" s="12"/>
      <c r="B363" s="242"/>
      <c r="C363" s="243"/>
      <c r="D363" s="234" t="s">
        <v>276</v>
      </c>
      <c r="E363" s="244" t="s">
        <v>4112</v>
      </c>
      <c r="F363" s="245" t="s">
        <v>299</v>
      </c>
      <c r="G363" s="243"/>
      <c r="H363" s="246">
        <v>8</v>
      </c>
      <c r="I363" s="247"/>
      <c r="J363" s="243"/>
      <c r="K363" s="243"/>
      <c r="L363" s="248"/>
      <c r="M363" s="249"/>
      <c r="N363" s="250"/>
      <c r="O363" s="250"/>
      <c r="P363" s="250"/>
      <c r="Q363" s="250"/>
      <c r="R363" s="250"/>
      <c r="S363" s="250"/>
      <c r="T363" s="251"/>
      <c r="U363" s="12"/>
      <c r="V363" s="12"/>
      <c r="W363" s="12"/>
      <c r="X363" s="12"/>
      <c r="Y363" s="12"/>
      <c r="Z363" s="12"/>
      <c r="AA363" s="12"/>
      <c r="AB363" s="12"/>
      <c r="AC363" s="12"/>
      <c r="AD363" s="12"/>
      <c r="AE363" s="12"/>
      <c r="AT363" s="252" t="s">
        <v>276</v>
      </c>
      <c r="AU363" s="252" t="s">
        <v>84</v>
      </c>
      <c r="AV363" s="12" t="s">
        <v>86</v>
      </c>
      <c r="AW363" s="12" t="s">
        <v>32</v>
      </c>
      <c r="AX363" s="12" t="s">
        <v>84</v>
      </c>
      <c r="AY363" s="252" t="s">
        <v>251</v>
      </c>
    </row>
    <row r="364" s="2" customFormat="1" ht="33" customHeight="1">
      <c r="A364" s="38"/>
      <c r="B364" s="39"/>
      <c r="C364" s="292" t="s">
        <v>1069</v>
      </c>
      <c r="D364" s="292" t="s">
        <v>1133</v>
      </c>
      <c r="E364" s="293" t="s">
        <v>5218</v>
      </c>
      <c r="F364" s="294" t="s">
        <v>5219</v>
      </c>
      <c r="G364" s="295" t="s">
        <v>1622</v>
      </c>
      <c r="H364" s="296">
        <v>4</v>
      </c>
      <c r="I364" s="297"/>
      <c r="J364" s="298">
        <f>ROUND(I364*H364,2)</f>
        <v>0</v>
      </c>
      <c r="K364" s="299"/>
      <c r="L364" s="300"/>
      <c r="M364" s="301" t="s">
        <v>1</v>
      </c>
      <c r="N364" s="302" t="s">
        <v>41</v>
      </c>
      <c r="O364" s="91"/>
      <c r="P364" s="230">
        <f>O364*H364</f>
        <v>0</v>
      </c>
      <c r="Q364" s="230">
        <v>0.032000000000000001</v>
      </c>
      <c r="R364" s="230">
        <f>Q364*H364</f>
        <v>0.128</v>
      </c>
      <c r="S364" s="230">
        <v>0</v>
      </c>
      <c r="T364" s="231">
        <f>S364*H364</f>
        <v>0</v>
      </c>
      <c r="U364" s="38"/>
      <c r="V364" s="38"/>
      <c r="W364" s="38"/>
      <c r="X364" s="38"/>
      <c r="Y364" s="38"/>
      <c r="Z364" s="38"/>
      <c r="AA364" s="38"/>
      <c r="AB364" s="38"/>
      <c r="AC364" s="38"/>
      <c r="AD364" s="38"/>
      <c r="AE364" s="38"/>
      <c r="AR364" s="232" t="s">
        <v>299</v>
      </c>
      <c r="AT364" s="232" t="s">
        <v>1133</v>
      </c>
      <c r="AU364" s="232" t="s">
        <v>84</v>
      </c>
      <c r="AY364" s="17" t="s">
        <v>251</v>
      </c>
      <c r="BE364" s="233">
        <f>IF(N364="základní",J364,0)</f>
        <v>0</v>
      </c>
      <c r="BF364" s="233">
        <f>IF(N364="snížená",J364,0)</f>
        <v>0</v>
      </c>
      <c r="BG364" s="233">
        <f>IF(N364="zákl. přenesená",J364,0)</f>
        <v>0</v>
      </c>
      <c r="BH364" s="233">
        <f>IF(N364="sníž. přenesená",J364,0)</f>
        <v>0</v>
      </c>
      <c r="BI364" s="233">
        <f>IF(N364="nulová",J364,0)</f>
        <v>0</v>
      </c>
      <c r="BJ364" s="17" t="s">
        <v>84</v>
      </c>
      <c r="BK364" s="233">
        <f>ROUND(I364*H364,2)</f>
        <v>0</v>
      </c>
      <c r="BL364" s="17" t="s">
        <v>254</v>
      </c>
      <c r="BM364" s="232" t="s">
        <v>5220</v>
      </c>
    </row>
    <row r="365" s="2" customFormat="1">
      <c r="A365" s="38"/>
      <c r="B365" s="39"/>
      <c r="C365" s="40"/>
      <c r="D365" s="234" t="s">
        <v>260</v>
      </c>
      <c r="E365" s="40"/>
      <c r="F365" s="235" t="s">
        <v>5219</v>
      </c>
      <c r="G365" s="40"/>
      <c r="H365" s="40"/>
      <c r="I365" s="236"/>
      <c r="J365" s="40"/>
      <c r="K365" s="40"/>
      <c r="L365" s="44"/>
      <c r="M365" s="237"/>
      <c r="N365" s="238"/>
      <c r="O365" s="91"/>
      <c r="P365" s="91"/>
      <c r="Q365" s="91"/>
      <c r="R365" s="91"/>
      <c r="S365" s="91"/>
      <c r="T365" s="92"/>
      <c r="U365" s="38"/>
      <c r="V365" s="38"/>
      <c r="W365" s="38"/>
      <c r="X365" s="38"/>
      <c r="Y365" s="38"/>
      <c r="Z365" s="38"/>
      <c r="AA365" s="38"/>
      <c r="AB365" s="38"/>
      <c r="AC365" s="38"/>
      <c r="AD365" s="38"/>
      <c r="AE365" s="38"/>
      <c r="AT365" s="17" t="s">
        <v>260</v>
      </c>
      <c r="AU365" s="17" t="s">
        <v>84</v>
      </c>
    </row>
    <row r="366" s="13" customFormat="1">
      <c r="A366" s="13"/>
      <c r="B366" s="253"/>
      <c r="C366" s="254"/>
      <c r="D366" s="234" t="s">
        <v>276</v>
      </c>
      <c r="E366" s="255" t="s">
        <v>1</v>
      </c>
      <c r="F366" s="256" t="s">
        <v>5221</v>
      </c>
      <c r="G366" s="254"/>
      <c r="H366" s="255" t="s">
        <v>1</v>
      </c>
      <c r="I366" s="257"/>
      <c r="J366" s="254"/>
      <c r="K366" s="254"/>
      <c r="L366" s="258"/>
      <c r="M366" s="259"/>
      <c r="N366" s="260"/>
      <c r="O366" s="260"/>
      <c r="P366" s="260"/>
      <c r="Q366" s="260"/>
      <c r="R366" s="260"/>
      <c r="S366" s="260"/>
      <c r="T366" s="261"/>
      <c r="U366" s="13"/>
      <c r="V366" s="13"/>
      <c r="W366" s="13"/>
      <c r="X366" s="13"/>
      <c r="Y366" s="13"/>
      <c r="Z366" s="13"/>
      <c r="AA366" s="13"/>
      <c r="AB366" s="13"/>
      <c r="AC366" s="13"/>
      <c r="AD366" s="13"/>
      <c r="AE366" s="13"/>
      <c r="AT366" s="262" t="s">
        <v>276</v>
      </c>
      <c r="AU366" s="262" t="s">
        <v>84</v>
      </c>
      <c r="AV366" s="13" t="s">
        <v>84</v>
      </c>
      <c r="AW366" s="13" t="s">
        <v>32</v>
      </c>
      <c r="AX366" s="13" t="s">
        <v>76</v>
      </c>
      <c r="AY366" s="262" t="s">
        <v>251</v>
      </c>
    </row>
    <row r="367" s="12" customFormat="1">
      <c r="A367" s="12"/>
      <c r="B367" s="242"/>
      <c r="C367" s="243"/>
      <c r="D367" s="234" t="s">
        <v>276</v>
      </c>
      <c r="E367" s="244" t="s">
        <v>4120</v>
      </c>
      <c r="F367" s="245" t="s">
        <v>86</v>
      </c>
      <c r="G367" s="243"/>
      <c r="H367" s="246">
        <v>2</v>
      </c>
      <c r="I367" s="247"/>
      <c r="J367" s="243"/>
      <c r="K367" s="243"/>
      <c r="L367" s="248"/>
      <c r="M367" s="249"/>
      <c r="N367" s="250"/>
      <c r="O367" s="250"/>
      <c r="P367" s="250"/>
      <c r="Q367" s="250"/>
      <c r="R367" s="250"/>
      <c r="S367" s="250"/>
      <c r="T367" s="251"/>
      <c r="U367" s="12"/>
      <c r="V367" s="12"/>
      <c r="W367" s="12"/>
      <c r="X367" s="12"/>
      <c r="Y367" s="12"/>
      <c r="Z367" s="12"/>
      <c r="AA367" s="12"/>
      <c r="AB367" s="12"/>
      <c r="AC367" s="12"/>
      <c r="AD367" s="12"/>
      <c r="AE367" s="12"/>
      <c r="AT367" s="252" t="s">
        <v>276</v>
      </c>
      <c r="AU367" s="252" t="s">
        <v>84</v>
      </c>
      <c r="AV367" s="12" t="s">
        <v>86</v>
      </c>
      <c r="AW367" s="12" t="s">
        <v>32</v>
      </c>
      <c r="AX367" s="12" t="s">
        <v>76</v>
      </c>
      <c r="AY367" s="252" t="s">
        <v>251</v>
      </c>
    </row>
    <row r="368" s="13" customFormat="1">
      <c r="A368" s="13"/>
      <c r="B368" s="253"/>
      <c r="C368" s="254"/>
      <c r="D368" s="234" t="s">
        <v>276</v>
      </c>
      <c r="E368" s="255" t="s">
        <v>1</v>
      </c>
      <c r="F368" s="256" t="s">
        <v>5222</v>
      </c>
      <c r="G368" s="254"/>
      <c r="H368" s="255" t="s">
        <v>1</v>
      </c>
      <c r="I368" s="257"/>
      <c r="J368" s="254"/>
      <c r="K368" s="254"/>
      <c r="L368" s="258"/>
      <c r="M368" s="259"/>
      <c r="N368" s="260"/>
      <c r="O368" s="260"/>
      <c r="P368" s="260"/>
      <c r="Q368" s="260"/>
      <c r="R368" s="260"/>
      <c r="S368" s="260"/>
      <c r="T368" s="261"/>
      <c r="U368" s="13"/>
      <c r="V368" s="13"/>
      <c r="W368" s="13"/>
      <c r="X368" s="13"/>
      <c r="Y368" s="13"/>
      <c r="Z368" s="13"/>
      <c r="AA368" s="13"/>
      <c r="AB368" s="13"/>
      <c r="AC368" s="13"/>
      <c r="AD368" s="13"/>
      <c r="AE368" s="13"/>
      <c r="AT368" s="262" t="s">
        <v>276</v>
      </c>
      <c r="AU368" s="262" t="s">
        <v>84</v>
      </c>
      <c r="AV368" s="13" t="s">
        <v>84</v>
      </c>
      <c r="AW368" s="13" t="s">
        <v>32</v>
      </c>
      <c r="AX368" s="13" t="s">
        <v>76</v>
      </c>
      <c r="AY368" s="262" t="s">
        <v>251</v>
      </c>
    </row>
    <row r="369" s="12" customFormat="1">
      <c r="A369" s="12"/>
      <c r="B369" s="242"/>
      <c r="C369" s="243"/>
      <c r="D369" s="234" t="s">
        <v>276</v>
      </c>
      <c r="E369" s="244" t="s">
        <v>3742</v>
      </c>
      <c r="F369" s="245" t="s">
        <v>86</v>
      </c>
      <c r="G369" s="243"/>
      <c r="H369" s="246">
        <v>2</v>
      </c>
      <c r="I369" s="247"/>
      <c r="J369" s="243"/>
      <c r="K369" s="243"/>
      <c r="L369" s="248"/>
      <c r="M369" s="249"/>
      <c r="N369" s="250"/>
      <c r="O369" s="250"/>
      <c r="P369" s="250"/>
      <c r="Q369" s="250"/>
      <c r="R369" s="250"/>
      <c r="S369" s="250"/>
      <c r="T369" s="251"/>
      <c r="U369" s="12"/>
      <c r="V369" s="12"/>
      <c r="W369" s="12"/>
      <c r="X369" s="12"/>
      <c r="Y369" s="12"/>
      <c r="Z369" s="12"/>
      <c r="AA369" s="12"/>
      <c r="AB369" s="12"/>
      <c r="AC369" s="12"/>
      <c r="AD369" s="12"/>
      <c r="AE369" s="12"/>
      <c r="AT369" s="252" t="s">
        <v>276</v>
      </c>
      <c r="AU369" s="252" t="s">
        <v>84</v>
      </c>
      <c r="AV369" s="12" t="s">
        <v>86</v>
      </c>
      <c r="AW369" s="12" t="s">
        <v>32</v>
      </c>
      <c r="AX369" s="12" t="s">
        <v>76</v>
      </c>
      <c r="AY369" s="252" t="s">
        <v>251</v>
      </c>
    </row>
    <row r="370" s="12" customFormat="1">
      <c r="A370" s="12"/>
      <c r="B370" s="242"/>
      <c r="C370" s="243"/>
      <c r="D370" s="234" t="s">
        <v>276</v>
      </c>
      <c r="E370" s="244" t="s">
        <v>3763</v>
      </c>
      <c r="F370" s="245" t="s">
        <v>5223</v>
      </c>
      <c r="G370" s="243"/>
      <c r="H370" s="246">
        <v>4</v>
      </c>
      <c r="I370" s="247"/>
      <c r="J370" s="243"/>
      <c r="K370" s="243"/>
      <c r="L370" s="248"/>
      <c r="M370" s="249"/>
      <c r="N370" s="250"/>
      <c r="O370" s="250"/>
      <c r="P370" s="250"/>
      <c r="Q370" s="250"/>
      <c r="R370" s="250"/>
      <c r="S370" s="250"/>
      <c r="T370" s="251"/>
      <c r="U370" s="12"/>
      <c r="V370" s="12"/>
      <c r="W370" s="12"/>
      <c r="X370" s="12"/>
      <c r="Y370" s="12"/>
      <c r="Z370" s="12"/>
      <c r="AA370" s="12"/>
      <c r="AB370" s="12"/>
      <c r="AC370" s="12"/>
      <c r="AD370" s="12"/>
      <c r="AE370" s="12"/>
      <c r="AT370" s="252" t="s">
        <v>276</v>
      </c>
      <c r="AU370" s="252" t="s">
        <v>84</v>
      </c>
      <c r="AV370" s="12" t="s">
        <v>86</v>
      </c>
      <c r="AW370" s="12" t="s">
        <v>32</v>
      </c>
      <c r="AX370" s="12" t="s">
        <v>84</v>
      </c>
      <c r="AY370" s="252" t="s">
        <v>251</v>
      </c>
    </row>
    <row r="371" s="2" customFormat="1" ht="24.15" customHeight="1">
      <c r="A371" s="38"/>
      <c r="B371" s="39"/>
      <c r="C371" s="292" t="s">
        <v>1078</v>
      </c>
      <c r="D371" s="292" t="s">
        <v>1133</v>
      </c>
      <c r="E371" s="293" t="s">
        <v>5224</v>
      </c>
      <c r="F371" s="294" t="s">
        <v>5225</v>
      </c>
      <c r="G371" s="295" t="s">
        <v>1622</v>
      </c>
      <c r="H371" s="296">
        <v>2</v>
      </c>
      <c r="I371" s="297"/>
      <c r="J371" s="298">
        <f>ROUND(I371*H371,2)</f>
        <v>0</v>
      </c>
      <c r="K371" s="299"/>
      <c r="L371" s="300"/>
      <c r="M371" s="301" t="s">
        <v>1</v>
      </c>
      <c r="N371" s="302" t="s">
        <v>41</v>
      </c>
      <c r="O371" s="91"/>
      <c r="P371" s="230">
        <f>O371*H371</f>
        <v>0</v>
      </c>
      <c r="Q371" s="230">
        <v>0.010500000000000001</v>
      </c>
      <c r="R371" s="230">
        <f>Q371*H371</f>
        <v>0.021000000000000001</v>
      </c>
      <c r="S371" s="230">
        <v>0</v>
      </c>
      <c r="T371" s="231">
        <f>S371*H371</f>
        <v>0</v>
      </c>
      <c r="U371" s="38"/>
      <c r="V371" s="38"/>
      <c r="W371" s="38"/>
      <c r="X371" s="38"/>
      <c r="Y371" s="38"/>
      <c r="Z371" s="38"/>
      <c r="AA371" s="38"/>
      <c r="AB371" s="38"/>
      <c r="AC371" s="38"/>
      <c r="AD371" s="38"/>
      <c r="AE371" s="38"/>
      <c r="AR371" s="232" t="s">
        <v>299</v>
      </c>
      <c r="AT371" s="232" t="s">
        <v>1133</v>
      </c>
      <c r="AU371" s="232" t="s">
        <v>84</v>
      </c>
      <c r="AY371" s="17" t="s">
        <v>251</v>
      </c>
      <c r="BE371" s="233">
        <f>IF(N371="základní",J371,0)</f>
        <v>0</v>
      </c>
      <c r="BF371" s="233">
        <f>IF(N371="snížená",J371,0)</f>
        <v>0</v>
      </c>
      <c r="BG371" s="233">
        <f>IF(N371="zákl. přenesená",J371,0)</f>
        <v>0</v>
      </c>
      <c r="BH371" s="233">
        <f>IF(N371="sníž. přenesená",J371,0)</f>
        <v>0</v>
      </c>
      <c r="BI371" s="233">
        <f>IF(N371="nulová",J371,0)</f>
        <v>0</v>
      </c>
      <c r="BJ371" s="17" t="s">
        <v>84</v>
      </c>
      <c r="BK371" s="233">
        <f>ROUND(I371*H371,2)</f>
        <v>0</v>
      </c>
      <c r="BL371" s="17" t="s">
        <v>254</v>
      </c>
      <c r="BM371" s="232" t="s">
        <v>5226</v>
      </c>
    </row>
    <row r="372" s="2" customFormat="1">
      <c r="A372" s="38"/>
      <c r="B372" s="39"/>
      <c r="C372" s="40"/>
      <c r="D372" s="234" t="s">
        <v>260</v>
      </c>
      <c r="E372" s="40"/>
      <c r="F372" s="235" t="s">
        <v>5225</v>
      </c>
      <c r="G372" s="40"/>
      <c r="H372" s="40"/>
      <c r="I372" s="236"/>
      <c r="J372" s="40"/>
      <c r="K372" s="40"/>
      <c r="L372" s="44"/>
      <c r="M372" s="237"/>
      <c r="N372" s="238"/>
      <c r="O372" s="91"/>
      <c r="P372" s="91"/>
      <c r="Q372" s="91"/>
      <c r="R372" s="91"/>
      <c r="S372" s="91"/>
      <c r="T372" s="92"/>
      <c r="U372" s="38"/>
      <c r="V372" s="38"/>
      <c r="W372" s="38"/>
      <c r="X372" s="38"/>
      <c r="Y372" s="38"/>
      <c r="Z372" s="38"/>
      <c r="AA372" s="38"/>
      <c r="AB372" s="38"/>
      <c r="AC372" s="38"/>
      <c r="AD372" s="38"/>
      <c r="AE372" s="38"/>
      <c r="AT372" s="17" t="s">
        <v>260</v>
      </c>
      <c r="AU372" s="17" t="s">
        <v>84</v>
      </c>
    </row>
    <row r="373" s="13" customFormat="1">
      <c r="A373" s="13"/>
      <c r="B373" s="253"/>
      <c r="C373" s="254"/>
      <c r="D373" s="234" t="s">
        <v>276</v>
      </c>
      <c r="E373" s="255" t="s">
        <v>1</v>
      </c>
      <c r="F373" s="256" t="s">
        <v>5221</v>
      </c>
      <c r="G373" s="254"/>
      <c r="H373" s="255" t="s">
        <v>1</v>
      </c>
      <c r="I373" s="257"/>
      <c r="J373" s="254"/>
      <c r="K373" s="254"/>
      <c r="L373" s="258"/>
      <c r="M373" s="259"/>
      <c r="N373" s="260"/>
      <c r="O373" s="260"/>
      <c r="P373" s="260"/>
      <c r="Q373" s="260"/>
      <c r="R373" s="260"/>
      <c r="S373" s="260"/>
      <c r="T373" s="261"/>
      <c r="U373" s="13"/>
      <c r="V373" s="13"/>
      <c r="W373" s="13"/>
      <c r="X373" s="13"/>
      <c r="Y373" s="13"/>
      <c r="Z373" s="13"/>
      <c r="AA373" s="13"/>
      <c r="AB373" s="13"/>
      <c r="AC373" s="13"/>
      <c r="AD373" s="13"/>
      <c r="AE373" s="13"/>
      <c r="AT373" s="262" t="s">
        <v>276</v>
      </c>
      <c r="AU373" s="262" t="s">
        <v>84</v>
      </c>
      <c r="AV373" s="13" t="s">
        <v>84</v>
      </c>
      <c r="AW373" s="13" t="s">
        <v>32</v>
      </c>
      <c r="AX373" s="13" t="s">
        <v>76</v>
      </c>
      <c r="AY373" s="262" t="s">
        <v>251</v>
      </c>
    </row>
    <row r="374" s="12" customFormat="1">
      <c r="A374" s="12"/>
      <c r="B374" s="242"/>
      <c r="C374" s="243"/>
      <c r="D374" s="234" t="s">
        <v>276</v>
      </c>
      <c r="E374" s="244" t="s">
        <v>4132</v>
      </c>
      <c r="F374" s="245" t="s">
        <v>86</v>
      </c>
      <c r="G374" s="243"/>
      <c r="H374" s="246">
        <v>2</v>
      </c>
      <c r="I374" s="247"/>
      <c r="J374" s="243"/>
      <c r="K374" s="243"/>
      <c r="L374" s="248"/>
      <c r="M374" s="249"/>
      <c r="N374" s="250"/>
      <c r="O374" s="250"/>
      <c r="P374" s="250"/>
      <c r="Q374" s="250"/>
      <c r="R374" s="250"/>
      <c r="S374" s="250"/>
      <c r="T374" s="251"/>
      <c r="U374" s="12"/>
      <c r="V374" s="12"/>
      <c r="W374" s="12"/>
      <c r="X374" s="12"/>
      <c r="Y374" s="12"/>
      <c r="Z374" s="12"/>
      <c r="AA374" s="12"/>
      <c r="AB374" s="12"/>
      <c r="AC374" s="12"/>
      <c r="AD374" s="12"/>
      <c r="AE374" s="12"/>
      <c r="AT374" s="252" t="s">
        <v>276</v>
      </c>
      <c r="AU374" s="252" t="s">
        <v>84</v>
      </c>
      <c r="AV374" s="12" t="s">
        <v>86</v>
      </c>
      <c r="AW374" s="12" t="s">
        <v>32</v>
      </c>
      <c r="AX374" s="12" t="s">
        <v>84</v>
      </c>
      <c r="AY374" s="252" t="s">
        <v>251</v>
      </c>
    </row>
    <row r="375" s="2" customFormat="1" ht="24.15" customHeight="1">
      <c r="A375" s="38"/>
      <c r="B375" s="39"/>
      <c r="C375" s="292" t="s">
        <v>1087</v>
      </c>
      <c r="D375" s="292" t="s">
        <v>1133</v>
      </c>
      <c r="E375" s="293" t="s">
        <v>5227</v>
      </c>
      <c r="F375" s="294" t="s">
        <v>5228</v>
      </c>
      <c r="G375" s="295" t="s">
        <v>1622</v>
      </c>
      <c r="H375" s="296">
        <v>4</v>
      </c>
      <c r="I375" s="297"/>
      <c r="J375" s="298">
        <f>ROUND(I375*H375,2)</f>
        <v>0</v>
      </c>
      <c r="K375" s="299"/>
      <c r="L375" s="300"/>
      <c r="M375" s="301" t="s">
        <v>1</v>
      </c>
      <c r="N375" s="302" t="s">
        <v>41</v>
      </c>
      <c r="O375" s="91"/>
      <c r="P375" s="230">
        <f>O375*H375</f>
        <v>0</v>
      </c>
      <c r="Q375" s="230">
        <v>0.026499999999999999</v>
      </c>
      <c r="R375" s="230">
        <f>Q375*H375</f>
        <v>0.106</v>
      </c>
      <c r="S375" s="230">
        <v>0</v>
      </c>
      <c r="T375" s="231">
        <f>S375*H375</f>
        <v>0</v>
      </c>
      <c r="U375" s="38"/>
      <c r="V375" s="38"/>
      <c r="W375" s="38"/>
      <c r="X375" s="38"/>
      <c r="Y375" s="38"/>
      <c r="Z375" s="38"/>
      <c r="AA375" s="38"/>
      <c r="AB375" s="38"/>
      <c r="AC375" s="38"/>
      <c r="AD375" s="38"/>
      <c r="AE375" s="38"/>
      <c r="AR375" s="232" t="s">
        <v>299</v>
      </c>
      <c r="AT375" s="232" t="s">
        <v>1133</v>
      </c>
      <c r="AU375" s="232" t="s">
        <v>84</v>
      </c>
      <c r="AY375" s="17" t="s">
        <v>251</v>
      </c>
      <c r="BE375" s="233">
        <f>IF(N375="základní",J375,0)</f>
        <v>0</v>
      </c>
      <c r="BF375" s="233">
        <f>IF(N375="snížená",J375,0)</f>
        <v>0</v>
      </c>
      <c r="BG375" s="233">
        <f>IF(N375="zákl. přenesená",J375,0)</f>
        <v>0</v>
      </c>
      <c r="BH375" s="233">
        <f>IF(N375="sníž. přenesená",J375,0)</f>
        <v>0</v>
      </c>
      <c r="BI375" s="233">
        <f>IF(N375="nulová",J375,0)</f>
        <v>0</v>
      </c>
      <c r="BJ375" s="17" t="s">
        <v>84</v>
      </c>
      <c r="BK375" s="233">
        <f>ROUND(I375*H375,2)</f>
        <v>0</v>
      </c>
      <c r="BL375" s="17" t="s">
        <v>254</v>
      </c>
      <c r="BM375" s="232" t="s">
        <v>5229</v>
      </c>
    </row>
    <row r="376" s="2" customFormat="1">
      <c r="A376" s="38"/>
      <c r="B376" s="39"/>
      <c r="C376" s="40"/>
      <c r="D376" s="234" t="s">
        <v>260</v>
      </c>
      <c r="E376" s="40"/>
      <c r="F376" s="235" t="s">
        <v>5228</v>
      </c>
      <c r="G376" s="40"/>
      <c r="H376" s="40"/>
      <c r="I376" s="236"/>
      <c r="J376" s="40"/>
      <c r="K376" s="40"/>
      <c r="L376" s="44"/>
      <c r="M376" s="237"/>
      <c r="N376" s="238"/>
      <c r="O376" s="91"/>
      <c r="P376" s="91"/>
      <c r="Q376" s="91"/>
      <c r="R376" s="91"/>
      <c r="S376" s="91"/>
      <c r="T376" s="92"/>
      <c r="U376" s="38"/>
      <c r="V376" s="38"/>
      <c r="W376" s="38"/>
      <c r="X376" s="38"/>
      <c r="Y376" s="38"/>
      <c r="Z376" s="38"/>
      <c r="AA376" s="38"/>
      <c r="AB376" s="38"/>
      <c r="AC376" s="38"/>
      <c r="AD376" s="38"/>
      <c r="AE376" s="38"/>
      <c r="AT376" s="17" t="s">
        <v>260</v>
      </c>
      <c r="AU376" s="17" t="s">
        <v>84</v>
      </c>
    </row>
    <row r="377" s="13" customFormat="1">
      <c r="A377" s="13"/>
      <c r="B377" s="253"/>
      <c r="C377" s="254"/>
      <c r="D377" s="234" t="s">
        <v>276</v>
      </c>
      <c r="E377" s="255" t="s">
        <v>1</v>
      </c>
      <c r="F377" s="256" t="s">
        <v>5221</v>
      </c>
      <c r="G377" s="254"/>
      <c r="H377" s="255" t="s">
        <v>1</v>
      </c>
      <c r="I377" s="257"/>
      <c r="J377" s="254"/>
      <c r="K377" s="254"/>
      <c r="L377" s="258"/>
      <c r="M377" s="259"/>
      <c r="N377" s="260"/>
      <c r="O377" s="260"/>
      <c r="P377" s="260"/>
      <c r="Q377" s="260"/>
      <c r="R377" s="260"/>
      <c r="S377" s="260"/>
      <c r="T377" s="261"/>
      <c r="U377" s="13"/>
      <c r="V377" s="13"/>
      <c r="W377" s="13"/>
      <c r="X377" s="13"/>
      <c r="Y377" s="13"/>
      <c r="Z377" s="13"/>
      <c r="AA377" s="13"/>
      <c r="AB377" s="13"/>
      <c r="AC377" s="13"/>
      <c r="AD377" s="13"/>
      <c r="AE377" s="13"/>
      <c r="AT377" s="262" t="s">
        <v>276</v>
      </c>
      <c r="AU377" s="262" t="s">
        <v>84</v>
      </c>
      <c r="AV377" s="13" t="s">
        <v>84</v>
      </c>
      <c r="AW377" s="13" t="s">
        <v>32</v>
      </c>
      <c r="AX377" s="13" t="s">
        <v>76</v>
      </c>
      <c r="AY377" s="262" t="s">
        <v>251</v>
      </c>
    </row>
    <row r="378" s="12" customFormat="1">
      <c r="A378" s="12"/>
      <c r="B378" s="242"/>
      <c r="C378" s="243"/>
      <c r="D378" s="234" t="s">
        <v>276</v>
      </c>
      <c r="E378" s="244" t="s">
        <v>4139</v>
      </c>
      <c r="F378" s="245" t="s">
        <v>254</v>
      </c>
      <c r="G378" s="243"/>
      <c r="H378" s="246">
        <v>4</v>
      </c>
      <c r="I378" s="247"/>
      <c r="J378" s="243"/>
      <c r="K378" s="243"/>
      <c r="L378" s="248"/>
      <c r="M378" s="249"/>
      <c r="N378" s="250"/>
      <c r="O378" s="250"/>
      <c r="P378" s="250"/>
      <c r="Q378" s="250"/>
      <c r="R378" s="250"/>
      <c r="S378" s="250"/>
      <c r="T378" s="251"/>
      <c r="U378" s="12"/>
      <c r="V378" s="12"/>
      <c r="W378" s="12"/>
      <c r="X378" s="12"/>
      <c r="Y378" s="12"/>
      <c r="Z378" s="12"/>
      <c r="AA378" s="12"/>
      <c r="AB378" s="12"/>
      <c r="AC378" s="12"/>
      <c r="AD378" s="12"/>
      <c r="AE378" s="12"/>
      <c r="AT378" s="252" t="s">
        <v>276</v>
      </c>
      <c r="AU378" s="252" t="s">
        <v>84</v>
      </c>
      <c r="AV378" s="12" t="s">
        <v>86</v>
      </c>
      <c r="AW378" s="12" t="s">
        <v>32</v>
      </c>
      <c r="AX378" s="12" t="s">
        <v>84</v>
      </c>
      <c r="AY378" s="252" t="s">
        <v>251</v>
      </c>
    </row>
    <row r="379" s="2" customFormat="1" ht="24.15" customHeight="1">
      <c r="A379" s="38"/>
      <c r="B379" s="39"/>
      <c r="C379" s="292" t="s">
        <v>1435</v>
      </c>
      <c r="D379" s="292" t="s">
        <v>1133</v>
      </c>
      <c r="E379" s="293" t="s">
        <v>5230</v>
      </c>
      <c r="F379" s="294" t="s">
        <v>5231</v>
      </c>
      <c r="G379" s="295" t="s">
        <v>1622</v>
      </c>
      <c r="H379" s="296">
        <v>4</v>
      </c>
      <c r="I379" s="297"/>
      <c r="J379" s="298">
        <f>ROUND(I379*H379,2)</f>
        <v>0</v>
      </c>
      <c r="K379" s="299"/>
      <c r="L379" s="300"/>
      <c r="M379" s="301" t="s">
        <v>1</v>
      </c>
      <c r="N379" s="302" t="s">
        <v>41</v>
      </c>
      <c r="O379" s="91"/>
      <c r="P379" s="230">
        <f>O379*H379</f>
        <v>0</v>
      </c>
      <c r="Q379" s="230">
        <v>0.0083999999999999995</v>
      </c>
      <c r="R379" s="230">
        <f>Q379*H379</f>
        <v>0.033599999999999998</v>
      </c>
      <c r="S379" s="230">
        <v>0</v>
      </c>
      <c r="T379" s="231">
        <f>S379*H379</f>
        <v>0</v>
      </c>
      <c r="U379" s="38"/>
      <c r="V379" s="38"/>
      <c r="W379" s="38"/>
      <c r="X379" s="38"/>
      <c r="Y379" s="38"/>
      <c r="Z379" s="38"/>
      <c r="AA379" s="38"/>
      <c r="AB379" s="38"/>
      <c r="AC379" s="38"/>
      <c r="AD379" s="38"/>
      <c r="AE379" s="38"/>
      <c r="AR379" s="232" t="s">
        <v>299</v>
      </c>
      <c r="AT379" s="232" t="s">
        <v>1133</v>
      </c>
      <c r="AU379" s="232" t="s">
        <v>84</v>
      </c>
      <c r="AY379" s="17" t="s">
        <v>251</v>
      </c>
      <c r="BE379" s="233">
        <f>IF(N379="základní",J379,0)</f>
        <v>0</v>
      </c>
      <c r="BF379" s="233">
        <f>IF(N379="snížená",J379,0)</f>
        <v>0</v>
      </c>
      <c r="BG379" s="233">
        <f>IF(N379="zákl. přenesená",J379,0)</f>
        <v>0</v>
      </c>
      <c r="BH379" s="233">
        <f>IF(N379="sníž. přenesená",J379,0)</f>
        <v>0</v>
      </c>
      <c r="BI379" s="233">
        <f>IF(N379="nulová",J379,0)</f>
        <v>0</v>
      </c>
      <c r="BJ379" s="17" t="s">
        <v>84</v>
      </c>
      <c r="BK379" s="233">
        <f>ROUND(I379*H379,2)</f>
        <v>0</v>
      </c>
      <c r="BL379" s="17" t="s">
        <v>254</v>
      </c>
      <c r="BM379" s="232" t="s">
        <v>5232</v>
      </c>
    </row>
    <row r="380" s="2" customFormat="1">
      <c r="A380" s="38"/>
      <c r="B380" s="39"/>
      <c r="C380" s="40"/>
      <c r="D380" s="234" t="s">
        <v>260</v>
      </c>
      <c r="E380" s="40"/>
      <c r="F380" s="235" t="s">
        <v>5231</v>
      </c>
      <c r="G380" s="40"/>
      <c r="H380" s="40"/>
      <c r="I380" s="236"/>
      <c r="J380" s="40"/>
      <c r="K380" s="40"/>
      <c r="L380" s="44"/>
      <c r="M380" s="237"/>
      <c r="N380" s="238"/>
      <c r="O380" s="91"/>
      <c r="P380" s="91"/>
      <c r="Q380" s="91"/>
      <c r="R380" s="91"/>
      <c r="S380" s="91"/>
      <c r="T380" s="92"/>
      <c r="U380" s="38"/>
      <c r="V380" s="38"/>
      <c r="W380" s="38"/>
      <c r="X380" s="38"/>
      <c r="Y380" s="38"/>
      <c r="Z380" s="38"/>
      <c r="AA380" s="38"/>
      <c r="AB380" s="38"/>
      <c r="AC380" s="38"/>
      <c r="AD380" s="38"/>
      <c r="AE380" s="38"/>
      <c r="AT380" s="17" t="s">
        <v>260</v>
      </c>
      <c r="AU380" s="17" t="s">
        <v>84</v>
      </c>
    </row>
    <row r="381" s="13" customFormat="1">
      <c r="A381" s="13"/>
      <c r="B381" s="253"/>
      <c r="C381" s="254"/>
      <c r="D381" s="234" t="s">
        <v>276</v>
      </c>
      <c r="E381" s="255" t="s">
        <v>1</v>
      </c>
      <c r="F381" s="256" t="s">
        <v>5221</v>
      </c>
      <c r="G381" s="254"/>
      <c r="H381" s="255" t="s">
        <v>1</v>
      </c>
      <c r="I381" s="257"/>
      <c r="J381" s="254"/>
      <c r="K381" s="254"/>
      <c r="L381" s="258"/>
      <c r="M381" s="259"/>
      <c r="N381" s="260"/>
      <c r="O381" s="260"/>
      <c r="P381" s="260"/>
      <c r="Q381" s="260"/>
      <c r="R381" s="260"/>
      <c r="S381" s="260"/>
      <c r="T381" s="261"/>
      <c r="U381" s="13"/>
      <c r="V381" s="13"/>
      <c r="W381" s="13"/>
      <c r="X381" s="13"/>
      <c r="Y381" s="13"/>
      <c r="Z381" s="13"/>
      <c r="AA381" s="13"/>
      <c r="AB381" s="13"/>
      <c r="AC381" s="13"/>
      <c r="AD381" s="13"/>
      <c r="AE381" s="13"/>
      <c r="AT381" s="262" t="s">
        <v>276</v>
      </c>
      <c r="AU381" s="262" t="s">
        <v>84</v>
      </c>
      <c r="AV381" s="13" t="s">
        <v>84</v>
      </c>
      <c r="AW381" s="13" t="s">
        <v>32</v>
      </c>
      <c r="AX381" s="13" t="s">
        <v>76</v>
      </c>
      <c r="AY381" s="262" t="s">
        <v>251</v>
      </c>
    </row>
    <row r="382" s="12" customFormat="1">
      <c r="A382" s="12"/>
      <c r="B382" s="242"/>
      <c r="C382" s="243"/>
      <c r="D382" s="234" t="s">
        <v>276</v>
      </c>
      <c r="E382" s="244" t="s">
        <v>4166</v>
      </c>
      <c r="F382" s="245" t="s">
        <v>254</v>
      </c>
      <c r="G382" s="243"/>
      <c r="H382" s="246">
        <v>4</v>
      </c>
      <c r="I382" s="247"/>
      <c r="J382" s="243"/>
      <c r="K382" s="243"/>
      <c r="L382" s="248"/>
      <c r="M382" s="249"/>
      <c r="N382" s="250"/>
      <c r="O382" s="250"/>
      <c r="P382" s="250"/>
      <c r="Q382" s="250"/>
      <c r="R382" s="250"/>
      <c r="S382" s="250"/>
      <c r="T382" s="251"/>
      <c r="U382" s="12"/>
      <c r="V382" s="12"/>
      <c r="W382" s="12"/>
      <c r="X382" s="12"/>
      <c r="Y382" s="12"/>
      <c r="Z382" s="12"/>
      <c r="AA382" s="12"/>
      <c r="AB382" s="12"/>
      <c r="AC382" s="12"/>
      <c r="AD382" s="12"/>
      <c r="AE382" s="12"/>
      <c r="AT382" s="252" t="s">
        <v>276</v>
      </c>
      <c r="AU382" s="252" t="s">
        <v>84</v>
      </c>
      <c r="AV382" s="12" t="s">
        <v>86</v>
      </c>
      <c r="AW382" s="12" t="s">
        <v>32</v>
      </c>
      <c r="AX382" s="12" t="s">
        <v>84</v>
      </c>
      <c r="AY382" s="252" t="s">
        <v>251</v>
      </c>
    </row>
    <row r="383" s="2" customFormat="1" ht="24.15" customHeight="1">
      <c r="A383" s="38"/>
      <c r="B383" s="39"/>
      <c r="C383" s="292" t="s">
        <v>1442</v>
      </c>
      <c r="D383" s="292" t="s">
        <v>1133</v>
      </c>
      <c r="E383" s="293" t="s">
        <v>5233</v>
      </c>
      <c r="F383" s="294" t="s">
        <v>5234</v>
      </c>
      <c r="G383" s="295" t="s">
        <v>1622</v>
      </c>
      <c r="H383" s="296">
        <v>4</v>
      </c>
      <c r="I383" s="297"/>
      <c r="J383" s="298">
        <f>ROUND(I383*H383,2)</f>
        <v>0</v>
      </c>
      <c r="K383" s="299"/>
      <c r="L383" s="300"/>
      <c r="M383" s="301" t="s">
        <v>1</v>
      </c>
      <c r="N383" s="302" t="s">
        <v>41</v>
      </c>
      <c r="O383" s="91"/>
      <c r="P383" s="230">
        <f>O383*H383</f>
        <v>0</v>
      </c>
      <c r="Q383" s="230">
        <v>0.010200000000000001</v>
      </c>
      <c r="R383" s="230">
        <f>Q383*H383</f>
        <v>0.040800000000000003</v>
      </c>
      <c r="S383" s="230">
        <v>0</v>
      </c>
      <c r="T383" s="231">
        <f>S383*H383</f>
        <v>0</v>
      </c>
      <c r="U383" s="38"/>
      <c r="V383" s="38"/>
      <c r="W383" s="38"/>
      <c r="X383" s="38"/>
      <c r="Y383" s="38"/>
      <c r="Z383" s="38"/>
      <c r="AA383" s="38"/>
      <c r="AB383" s="38"/>
      <c r="AC383" s="38"/>
      <c r="AD383" s="38"/>
      <c r="AE383" s="38"/>
      <c r="AR383" s="232" t="s">
        <v>299</v>
      </c>
      <c r="AT383" s="232" t="s">
        <v>1133</v>
      </c>
      <c r="AU383" s="232" t="s">
        <v>84</v>
      </c>
      <c r="AY383" s="17" t="s">
        <v>251</v>
      </c>
      <c r="BE383" s="233">
        <f>IF(N383="základní",J383,0)</f>
        <v>0</v>
      </c>
      <c r="BF383" s="233">
        <f>IF(N383="snížená",J383,0)</f>
        <v>0</v>
      </c>
      <c r="BG383" s="233">
        <f>IF(N383="zákl. přenesená",J383,0)</f>
        <v>0</v>
      </c>
      <c r="BH383" s="233">
        <f>IF(N383="sníž. přenesená",J383,0)</f>
        <v>0</v>
      </c>
      <c r="BI383" s="233">
        <f>IF(N383="nulová",J383,0)</f>
        <v>0</v>
      </c>
      <c r="BJ383" s="17" t="s">
        <v>84</v>
      </c>
      <c r="BK383" s="233">
        <f>ROUND(I383*H383,2)</f>
        <v>0</v>
      </c>
      <c r="BL383" s="17" t="s">
        <v>254</v>
      </c>
      <c r="BM383" s="232" t="s">
        <v>5235</v>
      </c>
    </row>
    <row r="384" s="2" customFormat="1">
      <c r="A384" s="38"/>
      <c r="B384" s="39"/>
      <c r="C384" s="40"/>
      <c r="D384" s="234" t="s">
        <v>260</v>
      </c>
      <c r="E384" s="40"/>
      <c r="F384" s="235" t="s">
        <v>5234</v>
      </c>
      <c r="G384" s="40"/>
      <c r="H384" s="40"/>
      <c r="I384" s="236"/>
      <c r="J384" s="40"/>
      <c r="K384" s="40"/>
      <c r="L384" s="44"/>
      <c r="M384" s="237"/>
      <c r="N384" s="238"/>
      <c r="O384" s="91"/>
      <c r="P384" s="91"/>
      <c r="Q384" s="91"/>
      <c r="R384" s="91"/>
      <c r="S384" s="91"/>
      <c r="T384" s="92"/>
      <c r="U384" s="38"/>
      <c r="V384" s="38"/>
      <c r="W384" s="38"/>
      <c r="X384" s="38"/>
      <c r="Y384" s="38"/>
      <c r="Z384" s="38"/>
      <c r="AA384" s="38"/>
      <c r="AB384" s="38"/>
      <c r="AC384" s="38"/>
      <c r="AD384" s="38"/>
      <c r="AE384" s="38"/>
      <c r="AT384" s="17" t="s">
        <v>260</v>
      </c>
      <c r="AU384" s="17" t="s">
        <v>84</v>
      </c>
    </row>
    <row r="385" s="13" customFormat="1">
      <c r="A385" s="13"/>
      <c r="B385" s="253"/>
      <c r="C385" s="254"/>
      <c r="D385" s="234" t="s">
        <v>276</v>
      </c>
      <c r="E385" s="255" t="s">
        <v>1</v>
      </c>
      <c r="F385" s="256" t="s">
        <v>5236</v>
      </c>
      <c r="G385" s="254"/>
      <c r="H385" s="255" t="s">
        <v>1</v>
      </c>
      <c r="I385" s="257"/>
      <c r="J385" s="254"/>
      <c r="K385" s="254"/>
      <c r="L385" s="258"/>
      <c r="M385" s="259"/>
      <c r="N385" s="260"/>
      <c r="O385" s="260"/>
      <c r="P385" s="260"/>
      <c r="Q385" s="260"/>
      <c r="R385" s="260"/>
      <c r="S385" s="260"/>
      <c r="T385" s="261"/>
      <c r="U385" s="13"/>
      <c r="V385" s="13"/>
      <c r="W385" s="13"/>
      <c r="X385" s="13"/>
      <c r="Y385" s="13"/>
      <c r="Z385" s="13"/>
      <c r="AA385" s="13"/>
      <c r="AB385" s="13"/>
      <c r="AC385" s="13"/>
      <c r="AD385" s="13"/>
      <c r="AE385" s="13"/>
      <c r="AT385" s="262" t="s">
        <v>276</v>
      </c>
      <c r="AU385" s="262" t="s">
        <v>84</v>
      </c>
      <c r="AV385" s="13" t="s">
        <v>84</v>
      </c>
      <c r="AW385" s="13" t="s">
        <v>32</v>
      </c>
      <c r="AX385" s="13" t="s">
        <v>76</v>
      </c>
      <c r="AY385" s="262" t="s">
        <v>251</v>
      </c>
    </row>
    <row r="386" s="12" customFormat="1">
      <c r="A386" s="12"/>
      <c r="B386" s="242"/>
      <c r="C386" s="243"/>
      <c r="D386" s="234" t="s">
        <v>276</v>
      </c>
      <c r="E386" s="244" t="s">
        <v>3722</v>
      </c>
      <c r="F386" s="245" t="s">
        <v>254</v>
      </c>
      <c r="G386" s="243"/>
      <c r="H386" s="246">
        <v>4</v>
      </c>
      <c r="I386" s="247"/>
      <c r="J386" s="243"/>
      <c r="K386" s="243"/>
      <c r="L386" s="248"/>
      <c r="M386" s="249"/>
      <c r="N386" s="250"/>
      <c r="O386" s="250"/>
      <c r="P386" s="250"/>
      <c r="Q386" s="250"/>
      <c r="R386" s="250"/>
      <c r="S386" s="250"/>
      <c r="T386" s="251"/>
      <c r="U386" s="12"/>
      <c r="V386" s="12"/>
      <c r="W386" s="12"/>
      <c r="X386" s="12"/>
      <c r="Y386" s="12"/>
      <c r="Z386" s="12"/>
      <c r="AA386" s="12"/>
      <c r="AB386" s="12"/>
      <c r="AC386" s="12"/>
      <c r="AD386" s="12"/>
      <c r="AE386" s="12"/>
      <c r="AT386" s="252" t="s">
        <v>276</v>
      </c>
      <c r="AU386" s="252" t="s">
        <v>84</v>
      </c>
      <c r="AV386" s="12" t="s">
        <v>86</v>
      </c>
      <c r="AW386" s="12" t="s">
        <v>32</v>
      </c>
      <c r="AX386" s="12" t="s">
        <v>84</v>
      </c>
      <c r="AY386" s="252" t="s">
        <v>251</v>
      </c>
    </row>
    <row r="387" s="2" customFormat="1" ht="16.5" customHeight="1">
      <c r="A387" s="38"/>
      <c r="B387" s="39"/>
      <c r="C387" s="292" t="s">
        <v>1449</v>
      </c>
      <c r="D387" s="292" t="s">
        <v>1133</v>
      </c>
      <c r="E387" s="293" t="s">
        <v>5237</v>
      </c>
      <c r="F387" s="294" t="s">
        <v>5238</v>
      </c>
      <c r="G387" s="295" t="s">
        <v>1622</v>
      </c>
      <c r="H387" s="296">
        <v>2</v>
      </c>
      <c r="I387" s="297"/>
      <c r="J387" s="298">
        <f>ROUND(I387*H387,2)</f>
        <v>0</v>
      </c>
      <c r="K387" s="299"/>
      <c r="L387" s="300"/>
      <c r="M387" s="301" t="s">
        <v>1</v>
      </c>
      <c r="N387" s="302" t="s">
        <v>41</v>
      </c>
      <c r="O387" s="91"/>
      <c r="P387" s="230">
        <f>O387*H387</f>
        <v>0</v>
      </c>
      <c r="Q387" s="230">
        <v>0.029999999999999999</v>
      </c>
      <c r="R387" s="230">
        <f>Q387*H387</f>
        <v>0.059999999999999998</v>
      </c>
      <c r="S387" s="230">
        <v>0</v>
      </c>
      <c r="T387" s="231">
        <f>S387*H387</f>
        <v>0</v>
      </c>
      <c r="U387" s="38"/>
      <c r="V387" s="38"/>
      <c r="W387" s="38"/>
      <c r="X387" s="38"/>
      <c r="Y387" s="38"/>
      <c r="Z387" s="38"/>
      <c r="AA387" s="38"/>
      <c r="AB387" s="38"/>
      <c r="AC387" s="38"/>
      <c r="AD387" s="38"/>
      <c r="AE387" s="38"/>
      <c r="AR387" s="232" t="s">
        <v>299</v>
      </c>
      <c r="AT387" s="232" t="s">
        <v>1133</v>
      </c>
      <c r="AU387" s="232" t="s">
        <v>84</v>
      </c>
      <c r="AY387" s="17" t="s">
        <v>251</v>
      </c>
      <c r="BE387" s="233">
        <f>IF(N387="základní",J387,0)</f>
        <v>0</v>
      </c>
      <c r="BF387" s="233">
        <f>IF(N387="snížená",J387,0)</f>
        <v>0</v>
      </c>
      <c r="BG387" s="233">
        <f>IF(N387="zákl. přenesená",J387,0)</f>
        <v>0</v>
      </c>
      <c r="BH387" s="233">
        <f>IF(N387="sníž. přenesená",J387,0)</f>
        <v>0</v>
      </c>
      <c r="BI387" s="233">
        <f>IF(N387="nulová",J387,0)</f>
        <v>0</v>
      </c>
      <c r="BJ387" s="17" t="s">
        <v>84</v>
      </c>
      <c r="BK387" s="233">
        <f>ROUND(I387*H387,2)</f>
        <v>0</v>
      </c>
      <c r="BL387" s="17" t="s">
        <v>254</v>
      </c>
      <c r="BM387" s="232" t="s">
        <v>5239</v>
      </c>
    </row>
    <row r="388" s="2" customFormat="1">
      <c r="A388" s="38"/>
      <c r="B388" s="39"/>
      <c r="C388" s="40"/>
      <c r="D388" s="234" t="s">
        <v>260</v>
      </c>
      <c r="E388" s="40"/>
      <c r="F388" s="235" t="s">
        <v>5238</v>
      </c>
      <c r="G388" s="40"/>
      <c r="H388" s="40"/>
      <c r="I388" s="236"/>
      <c r="J388" s="40"/>
      <c r="K388" s="40"/>
      <c r="L388" s="44"/>
      <c r="M388" s="237"/>
      <c r="N388" s="238"/>
      <c r="O388" s="91"/>
      <c r="P388" s="91"/>
      <c r="Q388" s="91"/>
      <c r="R388" s="91"/>
      <c r="S388" s="91"/>
      <c r="T388" s="92"/>
      <c r="U388" s="38"/>
      <c r="V388" s="38"/>
      <c r="W388" s="38"/>
      <c r="X388" s="38"/>
      <c r="Y388" s="38"/>
      <c r="Z388" s="38"/>
      <c r="AA388" s="38"/>
      <c r="AB388" s="38"/>
      <c r="AC388" s="38"/>
      <c r="AD388" s="38"/>
      <c r="AE388" s="38"/>
      <c r="AT388" s="17" t="s">
        <v>260</v>
      </c>
      <c r="AU388" s="17" t="s">
        <v>84</v>
      </c>
    </row>
    <row r="389" s="13" customFormat="1">
      <c r="A389" s="13"/>
      <c r="B389" s="253"/>
      <c r="C389" s="254"/>
      <c r="D389" s="234" t="s">
        <v>276</v>
      </c>
      <c r="E389" s="255" t="s">
        <v>1</v>
      </c>
      <c r="F389" s="256" t="s">
        <v>5221</v>
      </c>
      <c r="G389" s="254"/>
      <c r="H389" s="255" t="s">
        <v>1</v>
      </c>
      <c r="I389" s="257"/>
      <c r="J389" s="254"/>
      <c r="K389" s="254"/>
      <c r="L389" s="258"/>
      <c r="M389" s="259"/>
      <c r="N389" s="260"/>
      <c r="O389" s="260"/>
      <c r="P389" s="260"/>
      <c r="Q389" s="260"/>
      <c r="R389" s="260"/>
      <c r="S389" s="260"/>
      <c r="T389" s="261"/>
      <c r="U389" s="13"/>
      <c r="V389" s="13"/>
      <c r="W389" s="13"/>
      <c r="X389" s="13"/>
      <c r="Y389" s="13"/>
      <c r="Z389" s="13"/>
      <c r="AA389" s="13"/>
      <c r="AB389" s="13"/>
      <c r="AC389" s="13"/>
      <c r="AD389" s="13"/>
      <c r="AE389" s="13"/>
      <c r="AT389" s="262" t="s">
        <v>276</v>
      </c>
      <c r="AU389" s="262" t="s">
        <v>84</v>
      </c>
      <c r="AV389" s="13" t="s">
        <v>84</v>
      </c>
      <c r="AW389" s="13" t="s">
        <v>32</v>
      </c>
      <c r="AX389" s="13" t="s">
        <v>76</v>
      </c>
      <c r="AY389" s="262" t="s">
        <v>251</v>
      </c>
    </row>
    <row r="390" s="12" customFormat="1">
      <c r="A390" s="12"/>
      <c r="B390" s="242"/>
      <c r="C390" s="243"/>
      <c r="D390" s="234" t="s">
        <v>276</v>
      </c>
      <c r="E390" s="244" t="s">
        <v>4178</v>
      </c>
      <c r="F390" s="245" t="s">
        <v>86</v>
      </c>
      <c r="G390" s="243"/>
      <c r="H390" s="246">
        <v>2</v>
      </c>
      <c r="I390" s="247"/>
      <c r="J390" s="243"/>
      <c r="K390" s="243"/>
      <c r="L390" s="248"/>
      <c r="M390" s="249"/>
      <c r="N390" s="250"/>
      <c r="O390" s="250"/>
      <c r="P390" s="250"/>
      <c r="Q390" s="250"/>
      <c r="R390" s="250"/>
      <c r="S390" s="250"/>
      <c r="T390" s="251"/>
      <c r="U390" s="12"/>
      <c r="V390" s="12"/>
      <c r="W390" s="12"/>
      <c r="X390" s="12"/>
      <c r="Y390" s="12"/>
      <c r="Z390" s="12"/>
      <c r="AA390" s="12"/>
      <c r="AB390" s="12"/>
      <c r="AC390" s="12"/>
      <c r="AD390" s="12"/>
      <c r="AE390" s="12"/>
      <c r="AT390" s="252" t="s">
        <v>276</v>
      </c>
      <c r="AU390" s="252" t="s">
        <v>84</v>
      </c>
      <c r="AV390" s="12" t="s">
        <v>86</v>
      </c>
      <c r="AW390" s="12" t="s">
        <v>32</v>
      </c>
      <c r="AX390" s="12" t="s">
        <v>84</v>
      </c>
      <c r="AY390" s="252" t="s">
        <v>251</v>
      </c>
    </row>
    <row r="391" s="2" customFormat="1" ht="16.5" customHeight="1">
      <c r="A391" s="38"/>
      <c r="B391" s="39"/>
      <c r="C391" s="292" t="s">
        <v>1455</v>
      </c>
      <c r="D391" s="292" t="s">
        <v>1133</v>
      </c>
      <c r="E391" s="293" t="s">
        <v>5240</v>
      </c>
      <c r="F391" s="294" t="s">
        <v>5241</v>
      </c>
      <c r="G391" s="295" t="s">
        <v>1622</v>
      </c>
      <c r="H391" s="296">
        <v>2</v>
      </c>
      <c r="I391" s="297"/>
      <c r="J391" s="298">
        <f>ROUND(I391*H391,2)</f>
        <v>0</v>
      </c>
      <c r="K391" s="299"/>
      <c r="L391" s="300"/>
      <c r="M391" s="301" t="s">
        <v>1</v>
      </c>
      <c r="N391" s="302" t="s">
        <v>41</v>
      </c>
      <c r="O391" s="91"/>
      <c r="P391" s="230">
        <f>O391*H391</f>
        <v>0</v>
      </c>
      <c r="Q391" s="230">
        <v>0.010999999999999999</v>
      </c>
      <c r="R391" s="230">
        <f>Q391*H391</f>
        <v>0.021999999999999999</v>
      </c>
      <c r="S391" s="230">
        <v>0</v>
      </c>
      <c r="T391" s="231">
        <f>S391*H391</f>
        <v>0</v>
      </c>
      <c r="U391" s="38"/>
      <c r="V391" s="38"/>
      <c r="W391" s="38"/>
      <c r="X391" s="38"/>
      <c r="Y391" s="38"/>
      <c r="Z391" s="38"/>
      <c r="AA391" s="38"/>
      <c r="AB391" s="38"/>
      <c r="AC391" s="38"/>
      <c r="AD391" s="38"/>
      <c r="AE391" s="38"/>
      <c r="AR391" s="232" t="s">
        <v>299</v>
      </c>
      <c r="AT391" s="232" t="s">
        <v>1133</v>
      </c>
      <c r="AU391" s="232" t="s">
        <v>84</v>
      </c>
      <c r="AY391" s="17" t="s">
        <v>251</v>
      </c>
      <c r="BE391" s="233">
        <f>IF(N391="základní",J391,0)</f>
        <v>0</v>
      </c>
      <c r="BF391" s="233">
        <f>IF(N391="snížená",J391,0)</f>
        <v>0</v>
      </c>
      <c r="BG391" s="233">
        <f>IF(N391="zákl. přenesená",J391,0)</f>
        <v>0</v>
      </c>
      <c r="BH391" s="233">
        <f>IF(N391="sníž. přenesená",J391,0)</f>
        <v>0</v>
      </c>
      <c r="BI391" s="233">
        <f>IF(N391="nulová",J391,0)</f>
        <v>0</v>
      </c>
      <c r="BJ391" s="17" t="s">
        <v>84</v>
      </c>
      <c r="BK391" s="233">
        <f>ROUND(I391*H391,2)</f>
        <v>0</v>
      </c>
      <c r="BL391" s="17" t="s">
        <v>254</v>
      </c>
      <c r="BM391" s="232" t="s">
        <v>5242</v>
      </c>
    </row>
    <row r="392" s="2" customFormat="1">
      <c r="A392" s="38"/>
      <c r="B392" s="39"/>
      <c r="C392" s="40"/>
      <c r="D392" s="234" t="s">
        <v>260</v>
      </c>
      <c r="E392" s="40"/>
      <c r="F392" s="235" t="s">
        <v>5241</v>
      </c>
      <c r="G392" s="40"/>
      <c r="H392" s="40"/>
      <c r="I392" s="236"/>
      <c r="J392" s="40"/>
      <c r="K392" s="40"/>
      <c r="L392" s="44"/>
      <c r="M392" s="237"/>
      <c r="N392" s="238"/>
      <c r="O392" s="91"/>
      <c r="P392" s="91"/>
      <c r="Q392" s="91"/>
      <c r="R392" s="91"/>
      <c r="S392" s="91"/>
      <c r="T392" s="92"/>
      <c r="U392" s="38"/>
      <c r="V392" s="38"/>
      <c r="W392" s="38"/>
      <c r="X392" s="38"/>
      <c r="Y392" s="38"/>
      <c r="Z392" s="38"/>
      <c r="AA392" s="38"/>
      <c r="AB392" s="38"/>
      <c r="AC392" s="38"/>
      <c r="AD392" s="38"/>
      <c r="AE392" s="38"/>
      <c r="AT392" s="17" t="s">
        <v>260</v>
      </c>
      <c r="AU392" s="17" t="s">
        <v>84</v>
      </c>
    </row>
    <row r="393" s="13" customFormat="1">
      <c r="A393" s="13"/>
      <c r="B393" s="253"/>
      <c r="C393" s="254"/>
      <c r="D393" s="234" t="s">
        <v>276</v>
      </c>
      <c r="E393" s="255" t="s">
        <v>1</v>
      </c>
      <c r="F393" s="256" t="s">
        <v>5221</v>
      </c>
      <c r="G393" s="254"/>
      <c r="H393" s="255" t="s">
        <v>1</v>
      </c>
      <c r="I393" s="257"/>
      <c r="J393" s="254"/>
      <c r="K393" s="254"/>
      <c r="L393" s="258"/>
      <c r="M393" s="259"/>
      <c r="N393" s="260"/>
      <c r="O393" s="260"/>
      <c r="P393" s="260"/>
      <c r="Q393" s="260"/>
      <c r="R393" s="260"/>
      <c r="S393" s="260"/>
      <c r="T393" s="261"/>
      <c r="U393" s="13"/>
      <c r="V393" s="13"/>
      <c r="W393" s="13"/>
      <c r="X393" s="13"/>
      <c r="Y393" s="13"/>
      <c r="Z393" s="13"/>
      <c r="AA393" s="13"/>
      <c r="AB393" s="13"/>
      <c r="AC393" s="13"/>
      <c r="AD393" s="13"/>
      <c r="AE393" s="13"/>
      <c r="AT393" s="262" t="s">
        <v>276</v>
      </c>
      <c r="AU393" s="262" t="s">
        <v>84</v>
      </c>
      <c r="AV393" s="13" t="s">
        <v>84</v>
      </c>
      <c r="AW393" s="13" t="s">
        <v>32</v>
      </c>
      <c r="AX393" s="13" t="s">
        <v>76</v>
      </c>
      <c r="AY393" s="262" t="s">
        <v>251</v>
      </c>
    </row>
    <row r="394" s="12" customFormat="1">
      <c r="A394" s="12"/>
      <c r="B394" s="242"/>
      <c r="C394" s="243"/>
      <c r="D394" s="234" t="s">
        <v>276</v>
      </c>
      <c r="E394" s="244" t="s">
        <v>3723</v>
      </c>
      <c r="F394" s="245" t="s">
        <v>86</v>
      </c>
      <c r="G394" s="243"/>
      <c r="H394" s="246">
        <v>2</v>
      </c>
      <c r="I394" s="247"/>
      <c r="J394" s="243"/>
      <c r="K394" s="243"/>
      <c r="L394" s="248"/>
      <c r="M394" s="249"/>
      <c r="N394" s="250"/>
      <c r="O394" s="250"/>
      <c r="P394" s="250"/>
      <c r="Q394" s="250"/>
      <c r="R394" s="250"/>
      <c r="S394" s="250"/>
      <c r="T394" s="251"/>
      <c r="U394" s="12"/>
      <c r="V394" s="12"/>
      <c r="W394" s="12"/>
      <c r="X394" s="12"/>
      <c r="Y394" s="12"/>
      <c r="Z394" s="12"/>
      <c r="AA394" s="12"/>
      <c r="AB394" s="12"/>
      <c r="AC394" s="12"/>
      <c r="AD394" s="12"/>
      <c r="AE394" s="12"/>
      <c r="AT394" s="252" t="s">
        <v>276</v>
      </c>
      <c r="AU394" s="252" t="s">
        <v>84</v>
      </c>
      <c r="AV394" s="12" t="s">
        <v>86</v>
      </c>
      <c r="AW394" s="12" t="s">
        <v>32</v>
      </c>
      <c r="AX394" s="12" t="s">
        <v>84</v>
      </c>
      <c r="AY394" s="252" t="s">
        <v>251</v>
      </c>
    </row>
    <row r="395" s="2" customFormat="1" ht="24.15" customHeight="1">
      <c r="A395" s="38"/>
      <c r="B395" s="39"/>
      <c r="C395" s="292" t="s">
        <v>1462</v>
      </c>
      <c r="D395" s="292" t="s">
        <v>1133</v>
      </c>
      <c r="E395" s="293" t="s">
        <v>5243</v>
      </c>
      <c r="F395" s="294" t="s">
        <v>5244</v>
      </c>
      <c r="G395" s="295" t="s">
        <v>1622</v>
      </c>
      <c r="H395" s="296">
        <v>2</v>
      </c>
      <c r="I395" s="297"/>
      <c r="J395" s="298">
        <f>ROUND(I395*H395,2)</f>
        <v>0</v>
      </c>
      <c r="K395" s="299"/>
      <c r="L395" s="300"/>
      <c r="M395" s="301" t="s">
        <v>1</v>
      </c>
      <c r="N395" s="302" t="s">
        <v>41</v>
      </c>
      <c r="O395" s="91"/>
      <c r="P395" s="230">
        <f>O395*H395</f>
        <v>0</v>
      </c>
      <c r="Q395" s="230">
        <v>0.052999999999999998</v>
      </c>
      <c r="R395" s="230">
        <f>Q395*H395</f>
        <v>0.106</v>
      </c>
      <c r="S395" s="230">
        <v>0</v>
      </c>
      <c r="T395" s="231">
        <f>S395*H395</f>
        <v>0</v>
      </c>
      <c r="U395" s="38"/>
      <c r="V395" s="38"/>
      <c r="W395" s="38"/>
      <c r="X395" s="38"/>
      <c r="Y395" s="38"/>
      <c r="Z395" s="38"/>
      <c r="AA395" s="38"/>
      <c r="AB395" s="38"/>
      <c r="AC395" s="38"/>
      <c r="AD395" s="38"/>
      <c r="AE395" s="38"/>
      <c r="AR395" s="232" t="s">
        <v>299</v>
      </c>
      <c r="AT395" s="232" t="s">
        <v>1133</v>
      </c>
      <c r="AU395" s="232" t="s">
        <v>84</v>
      </c>
      <c r="AY395" s="17" t="s">
        <v>251</v>
      </c>
      <c r="BE395" s="233">
        <f>IF(N395="základní",J395,0)</f>
        <v>0</v>
      </c>
      <c r="BF395" s="233">
        <f>IF(N395="snížená",J395,0)</f>
        <v>0</v>
      </c>
      <c r="BG395" s="233">
        <f>IF(N395="zákl. přenesená",J395,0)</f>
        <v>0</v>
      </c>
      <c r="BH395" s="233">
        <f>IF(N395="sníž. přenesená",J395,0)</f>
        <v>0</v>
      </c>
      <c r="BI395" s="233">
        <f>IF(N395="nulová",J395,0)</f>
        <v>0</v>
      </c>
      <c r="BJ395" s="17" t="s">
        <v>84</v>
      </c>
      <c r="BK395" s="233">
        <f>ROUND(I395*H395,2)</f>
        <v>0</v>
      </c>
      <c r="BL395" s="17" t="s">
        <v>254</v>
      </c>
      <c r="BM395" s="232" t="s">
        <v>5245</v>
      </c>
    </row>
    <row r="396" s="2" customFormat="1">
      <c r="A396" s="38"/>
      <c r="B396" s="39"/>
      <c r="C396" s="40"/>
      <c r="D396" s="234" t="s">
        <v>260</v>
      </c>
      <c r="E396" s="40"/>
      <c r="F396" s="235" t="s">
        <v>5244</v>
      </c>
      <c r="G396" s="40"/>
      <c r="H396" s="40"/>
      <c r="I396" s="236"/>
      <c r="J396" s="40"/>
      <c r="K396" s="40"/>
      <c r="L396" s="44"/>
      <c r="M396" s="237"/>
      <c r="N396" s="238"/>
      <c r="O396" s="91"/>
      <c r="P396" s="91"/>
      <c r="Q396" s="91"/>
      <c r="R396" s="91"/>
      <c r="S396" s="91"/>
      <c r="T396" s="92"/>
      <c r="U396" s="38"/>
      <c r="V396" s="38"/>
      <c r="W396" s="38"/>
      <c r="X396" s="38"/>
      <c r="Y396" s="38"/>
      <c r="Z396" s="38"/>
      <c r="AA396" s="38"/>
      <c r="AB396" s="38"/>
      <c r="AC396" s="38"/>
      <c r="AD396" s="38"/>
      <c r="AE396" s="38"/>
      <c r="AT396" s="17" t="s">
        <v>260</v>
      </c>
      <c r="AU396" s="17" t="s">
        <v>84</v>
      </c>
    </row>
    <row r="397" s="13" customFormat="1">
      <c r="A397" s="13"/>
      <c r="B397" s="253"/>
      <c r="C397" s="254"/>
      <c r="D397" s="234" t="s">
        <v>276</v>
      </c>
      <c r="E397" s="255" t="s">
        <v>1</v>
      </c>
      <c r="F397" s="256" t="s">
        <v>5221</v>
      </c>
      <c r="G397" s="254"/>
      <c r="H397" s="255" t="s">
        <v>1</v>
      </c>
      <c r="I397" s="257"/>
      <c r="J397" s="254"/>
      <c r="K397" s="254"/>
      <c r="L397" s="258"/>
      <c r="M397" s="259"/>
      <c r="N397" s="260"/>
      <c r="O397" s="260"/>
      <c r="P397" s="260"/>
      <c r="Q397" s="260"/>
      <c r="R397" s="260"/>
      <c r="S397" s="260"/>
      <c r="T397" s="261"/>
      <c r="U397" s="13"/>
      <c r="V397" s="13"/>
      <c r="W397" s="13"/>
      <c r="X397" s="13"/>
      <c r="Y397" s="13"/>
      <c r="Z397" s="13"/>
      <c r="AA397" s="13"/>
      <c r="AB397" s="13"/>
      <c r="AC397" s="13"/>
      <c r="AD397" s="13"/>
      <c r="AE397" s="13"/>
      <c r="AT397" s="262" t="s">
        <v>276</v>
      </c>
      <c r="AU397" s="262" t="s">
        <v>84</v>
      </c>
      <c r="AV397" s="13" t="s">
        <v>84</v>
      </c>
      <c r="AW397" s="13" t="s">
        <v>32</v>
      </c>
      <c r="AX397" s="13" t="s">
        <v>76</v>
      </c>
      <c r="AY397" s="262" t="s">
        <v>251</v>
      </c>
    </row>
    <row r="398" s="12" customFormat="1">
      <c r="A398" s="12"/>
      <c r="B398" s="242"/>
      <c r="C398" s="243"/>
      <c r="D398" s="234" t="s">
        <v>276</v>
      </c>
      <c r="E398" s="244" t="s">
        <v>4191</v>
      </c>
      <c r="F398" s="245" t="s">
        <v>86</v>
      </c>
      <c r="G398" s="243"/>
      <c r="H398" s="246">
        <v>2</v>
      </c>
      <c r="I398" s="247"/>
      <c r="J398" s="243"/>
      <c r="K398" s="243"/>
      <c r="L398" s="248"/>
      <c r="M398" s="249"/>
      <c r="N398" s="250"/>
      <c r="O398" s="250"/>
      <c r="P398" s="250"/>
      <c r="Q398" s="250"/>
      <c r="R398" s="250"/>
      <c r="S398" s="250"/>
      <c r="T398" s="251"/>
      <c r="U398" s="12"/>
      <c r="V398" s="12"/>
      <c r="W398" s="12"/>
      <c r="X398" s="12"/>
      <c r="Y398" s="12"/>
      <c r="Z398" s="12"/>
      <c r="AA398" s="12"/>
      <c r="AB398" s="12"/>
      <c r="AC398" s="12"/>
      <c r="AD398" s="12"/>
      <c r="AE398" s="12"/>
      <c r="AT398" s="252" t="s">
        <v>276</v>
      </c>
      <c r="AU398" s="252" t="s">
        <v>84</v>
      </c>
      <c r="AV398" s="12" t="s">
        <v>86</v>
      </c>
      <c r="AW398" s="12" t="s">
        <v>32</v>
      </c>
      <c r="AX398" s="12" t="s">
        <v>84</v>
      </c>
      <c r="AY398" s="252" t="s">
        <v>251</v>
      </c>
    </row>
    <row r="399" s="2" customFormat="1" ht="21.75" customHeight="1">
      <c r="A399" s="38"/>
      <c r="B399" s="39"/>
      <c r="C399" s="292" t="s">
        <v>1469</v>
      </c>
      <c r="D399" s="292" t="s">
        <v>1133</v>
      </c>
      <c r="E399" s="293" t="s">
        <v>5246</v>
      </c>
      <c r="F399" s="294" t="s">
        <v>5247</v>
      </c>
      <c r="G399" s="295" t="s">
        <v>1622</v>
      </c>
      <c r="H399" s="296">
        <v>4</v>
      </c>
      <c r="I399" s="297"/>
      <c r="J399" s="298">
        <f>ROUND(I399*H399,2)</f>
        <v>0</v>
      </c>
      <c r="K399" s="299"/>
      <c r="L399" s="300"/>
      <c r="M399" s="301" t="s">
        <v>1</v>
      </c>
      <c r="N399" s="302" t="s">
        <v>41</v>
      </c>
      <c r="O399" s="91"/>
      <c r="P399" s="230">
        <f>O399*H399</f>
        <v>0</v>
      </c>
      <c r="Q399" s="230">
        <v>0.015599999999999999</v>
      </c>
      <c r="R399" s="230">
        <f>Q399*H399</f>
        <v>0.062399999999999997</v>
      </c>
      <c r="S399" s="230">
        <v>0</v>
      </c>
      <c r="T399" s="231">
        <f>S399*H399</f>
        <v>0</v>
      </c>
      <c r="U399" s="38"/>
      <c r="V399" s="38"/>
      <c r="W399" s="38"/>
      <c r="X399" s="38"/>
      <c r="Y399" s="38"/>
      <c r="Z399" s="38"/>
      <c r="AA399" s="38"/>
      <c r="AB399" s="38"/>
      <c r="AC399" s="38"/>
      <c r="AD399" s="38"/>
      <c r="AE399" s="38"/>
      <c r="AR399" s="232" t="s">
        <v>299</v>
      </c>
      <c r="AT399" s="232" t="s">
        <v>1133</v>
      </c>
      <c r="AU399" s="232" t="s">
        <v>84</v>
      </c>
      <c r="AY399" s="17" t="s">
        <v>251</v>
      </c>
      <c r="BE399" s="233">
        <f>IF(N399="základní",J399,0)</f>
        <v>0</v>
      </c>
      <c r="BF399" s="233">
        <f>IF(N399="snížená",J399,0)</f>
        <v>0</v>
      </c>
      <c r="BG399" s="233">
        <f>IF(N399="zákl. přenesená",J399,0)</f>
        <v>0</v>
      </c>
      <c r="BH399" s="233">
        <f>IF(N399="sníž. přenesená",J399,0)</f>
        <v>0</v>
      </c>
      <c r="BI399" s="233">
        <f>IF(N399="nulová",J399,0)</f>
        <v>0</v>
      </c>
      <c r="BJ399" s="17" t="s">
        <v>84</v>
      </c>
      <c r="BK399" s="233">
        <f>ROUND(I399*H399,2)</f>
        <v>0</v>
      </c>
      <c r="BL399" s="17" t="s">
        <v>254</v>
      </c>
      <c r="BM399" s="232" t="s">
        <v>5248</v>
      </c>
    </row>
    <row r="400" s="2" customFormat="1">
      <c r="A400" s="38"/>
      <c r="B400" s="39"/>
      <c r="C400" s="40"/>
      <c r="D400" s="234" t="s">
        <v>260</v>
      </c>
      <c r="E400" s="40"/>
      <c r="F400" s="235" t="s">
        <v>5247</v>
      </c>
      <c r="G400" s="40"/>
      <c r="H400" s="40"/>
      <c r="I400" s="236"/>
      <c r="J400" s="40"/>
      <c r="K400" s="40"/>
      <c r="L400" s="44"/>
      <c r="M400" s="237"/>
      <c r="N400" s="238"/>
      <c r="O400" s="91"/>
      <c r="P400" s="91"/>
      <c r="Q400" s="91"/>
      <c r="R400" s="91"/>
      <c r="S400" s="91"/>
      <c r="T400" s="92"/>
      <c r="U400" s="38"/>
      <c r="V400" s="38"/>
      <c r="W400" s="38"/>
      <c r="X400" s="38"/>
      <c r="Y400" s="38"/>
      <c r="Z400" s="38"/>
      <c r="AA400" s="38"/>
      <c r="AB400" s="38"/>
      <c r="AC400" s="38"/>
      <c r="AD400" s="38"/>
      <c r="AE400" s="38"/>
      <c r="AT400" s="17" t="s">
        <v>260</v>
      </c>
      <c r="AU400" s="17" t="s">
        <v>84</v>
      </c>
    </row>
    <row r="401" s="13" customFormat="1">
      <c r="A401" s="13"/>
      <c r="B401" s="253"/>
      <c r="C401" s="254"/>
      <c r="D401" s="234" t="s">
        <v>276</v>
      </c>
      <c r="E401" s="255" t="s">
        <v>1</v>
      </c>
      <c r="F401" s="256" t="s">
        <v>5221</v>
      </c>
      <c r="G401" s="254"/>
      <c r="H401" s="255" t="s">
        <v>1</v>
      </c>
      <c r="I401" s="257"/>
      <c r="J401" s="254"/>
      <c r="K401" s="254"/>
      <c r="L401" s="258"/>
      <c r="M401" s="259"/>
      <c r="N401" s="260"/>
      <c r="O401" s="260"/>
      <c r="P401" s="260"/>
      <c r="Q401" s="260"/>
      <c r="R401" s="260"/>
      <c r="S401" s="260"/>
      <c r="T401" s="261"/>
      <c r="U401" s="13"/>
      <c r="V401" s="13"/>
      <c r="W401" s="13"/>
      <c r="X401" s="13"/>
      <c r="Y401" s="13"/>
      <c r="Z401" s="13"/>
      <c r="AA401" s="13"/>
      <c r="AB401" s="13"/>
      <c r="AC401" s="13"/>
      <c r="AD401" s="13"/>
      <c r="AE401" s="13"/>
      <c r="AT401" s="262" t="s">
        <v>276</v>
      </c>
      <c r="AU401" s="262" t="s">
        <v>84</v>
      </c>
      <c r="AV401" s="13" t="s">
        <v>84</v>
      </c>
      <c r="AW401" s="13" t="s">
        <v>32</v>
      </c>
      <c r="AX401" s="13" t="s">
        <v>76</v>
      </c>
      <c r="AY401" s="262" t="s">
        <v>251</v>
      </c>
    </row>
    <row r="402" s="12" customFormat="1">
      <c r="A402" s="12"/>
      <c r="B402" s="242"/>
      <c r="C402" s="243"/>
      <c r="D402" s="234" t="s">
        <v>276</v>
      </c>
      <c r="E402" s="244" t="s">
        <v>3725</v>
      </c>
      <c r="F402" s="245" t="s">
        <v>254</v>
      </c>
      <c r="G402" s="243"/>
      <c r="H402" s="246">
        <v>4</v>
      </c>
      <c r="I402" s="247"/>
      <c r="J402" s="243"/>
      <c r="K402" s="243"/>
      <c r="L402" s="248"/>
      <c r="M402" s="249"/>
      <c r="N402" s="250"/>
      <c r="O402" s="250"/>
      <c r="P402" s="250"/>
      <c r="Q402" s="250"/>
      <c r="R402" s="250"/>
      <c r="S402" s="250"/>
      <c r="T402" s="251"/>
      <c r="U402" s="12"/>
      <c r="V402" s="12"/>
      <c r="W402" s="12"/>
      <c r="X402" s="12"/>
      <c r="Y402" s="12"/>
      <c r="Z402" s="12"/>
      <c r="AA402" s="12"/>
      <c r="AB402" s="12"/>
      <c r="AC402" s="12"/>
      <c r="AD402" s="12"/>
      <c r="AE402" s="12"/>
      <c r="AT402" s="252" t="s">
        <v>276</v>
      </c>
      <c r="AU402" s="252" t="s">
        <v>84</v>
      </c>
      <c r="AV402" s="12" t="s">
        <v>86</v>
      </c>
      <c r="AW402" s="12" t="s">
        <v>32</v>
      </c>
      <c r="AX402" s="12" t="s">
        <v>84</v>
      </c>
      <c r="AY402" s="252" t="s">
        <v>251</v>
      </c>
    </row>
    <row r="403" s="2" customFormat="1" ht="16.5" customHeight="1">
      <c r="A403" s="38"/>
      <c r="B403" s="39"/>
      <c r="C403" s="292" t="s">
        <v>1479</v>
      </c>
      <c r="D403" s="292" t="s">
        <v>1133</v>
      </c>
      <c r="E403" s="293" t="s">
        <v>5249</v>
      </c>
      <c r="F403" s="294" t="s">
        <v>5250</v>
      </c>
      <c r="G403" s="295" t="s">
        <v>1622</v>
      </c>
      <c r="H403" s="296">
        <v>2</v>
      </c>
      <c r="I403" s="297"/>
      <c r="J403" s="298">
        <f>ROUND(I403*H403,2)</f>
        <v>0</v>
      </c>
      <c r="K403" s="299"/>
      <c r="L403" s="300"/>
      <c r="M403" s="301" t="s">
        <v>1</v>
      </c>
      <c r="N403" s="302" t="s">
        <v>41</v>
      </c>
      <c r="O403" s="91"/>
      <c r="P403" s="230">
        <f>O403*H403</f>
        <v>0</v>
      </c>
      <c r="Q403" s="230">
        <v>0.061199999999999997</v>
      </c>
      <c r="R403" s="230">
        <f>Q403*H403</f>
        <v>0.1224</v>
      </c>
      <c r="S403" s="230">
        <v>0</v>
      </c>
      <c r="T403" s="231">
        <f>S403*H403</f>
        <v>0</v>
      </c>
      <c r="U403" s="38"/>
      <c r="V403" s="38"/>
      <c r="W403" s="38"/>
      <c r="X403" s="38"/>
      <c r="Y403" s="38"/>
      <c r="Z403" s="38"/>
      <c r="AA403" s="38"/>
      <c r="AB403" s="38"/>
      <c r="AC403" s="38"/>
      <c r="AD403" s="38"/>
      <c r="AE403" s="38"/>
      <c r="AR403" s="232" t="s">
        <v>299</v>
      </c>
      <c r="AT403" s="232" t="s">
        <v>1133</v>
      </c>
      <c r="AU403" s="232" t="s">
        <v>84</v>
      </c>
      <c r="AY403" s="17" t="s">
        <v>251</v>
      </c>
      <c r="BE403" s="233">
        <f>IF(N403="základní",J403,0)</f>
        <v>0</v>
      </c>
      <c r="BF403" s="233">
        <f>IF(N403="snížená",J403,0)</f>
        <v>0</v>
      </c>
      <c r="BG403" s="233">
        <f>IF(N403="zákl. přenesená",J403,0)</f>
        <v>0</v>
      </c>
      <c r="BH403" s="233">
        <f>IF(N403="sníž. přenesená",J403,0)</f>
        <v>0</v>
      </c>
      <c r="BI403" s="233">
        <f>IF(N403="nulová",J403,0)</f>
        <v>0</v>
      </c>
      <c r="BJ403" s="17" t="s">
        <v>84</v>
      </c>
      <c r="BK403" s="233">
        <f>ROUND(I403*H403,2)</f>
        <v>0</v>
      </c>
      <c r="BL403" s="17" t="s">
        <v>254</v>
      </c>
      <c r="BM403" s="232" t="s">
        <v>5251</v>
      </c>
    </row>
    <row r="404" s="2" customFormat="1">
      <c r="A404" s="38"/>
      <c r="B404" s="39"/>
      <c r="C404" s="40"/>
      <c r="D404" s="234" t="s">
        <v>260</v>
      </c>
      <c r="E404" s="40"/>
      <c r="F404" s="235" t="s">
        <v>5250</v>
      </c>
      <c r="G404" s="40"/>
      <c r="H404" s="40"/>
      <c r="I404" s="236"/>
      <c r="J404" s="40"/>
      <c r="K404" s="40"/>
      <c r="L404" s="44"/>
      <c r="M404" s="237"/>
      <c r="N404" s="238"/>
      <c r="O404" s="91"/>
      <c r="P404" s="91"/>
      <c r="Q404" s="91"/>
      <c r="R404" s="91"/>
      <c r="S404" s="91"/>
      <c r="T404" s="92"/>
      <c r="U404" s="38"/>
      <c r="V404" s="38"/>
      <c r="W404" s="38"/>
      <c r="X404" s="38"/>
      <c r="Y404" s="38"/>
      <c r="Z404" s="38"/>
      <c r="AA404" s="38"/>
      <c r="AB404" s="38"/>
      <c r="AC404" s="38"/>
      <c r="AD404" s="38"/>
      <c r="AE404" s="38"/>
      <c r="AT404" s="17" t="s">
        <v>260</v>
      </c>
      <c r="AU404" s="17" t="s">
        <v>84</v>
      </c>
    </row>
    <row r="405" s="2" customFormat="1">
      <c r="A405" s="38"/>
      <c r="B405" s="39"/>
      <c r="C405" s="40"/>
      <c r="D405" s="234" t="s">
        <v>262</v>
      </c>
      <c r="E405" s="40"/>
      <c r="F405" s="239" t="s">
        <v>5252</v>
      </c>
      <c r="G405" s="40"/>
      <c r="H405" s="40"/>
      <c r="I405" s="236"/>
      <c r="J405" s="40"/>
      <c r="K405" s="40"/>
      <c r="L405" s="44"/>
      <c r="M405" s="237"/>
      <c r="N405" s="238"/>
      <c r="O405" s="91"/>
      <c r="P405" s="91"/>
      <c r="Q405" s="91"/>
      <c r="R405" s="91"/>
      <c r="S405" s="91"/>
      <c r="T405" s="92"/>
      <c r="U405" s="38"/>
      <c r="V405" s="38"/>
      <c r="W405" s="38"/>
      <c r="X405" s="38"/>
      <c r="Y405" s="38"/>
      <c r="Z405" s="38"/>
      <c r="AA405" s="38"/>
      <c r="AB405" s="38"/>
      <c r="AC405" s="38"/>
      <c r="AD405" s="38"/>
      <c r="AE405" s="38"/>
      <c r="AT405" s="17" t="s">
        <v>262</v>
      </c>
      <c r="AU405" s="17" t="s">
        <v>84</v>
      </c>
    </row>
    <row r="406" s="13" customFormat="1">
      <c r="A406" s="13"/>
      <c r="B406" s="253"/>
      <c r="C406" s="254"/>
      <c r="D406" s="234" t="s">
        <v>276</v>
      </c>
      <c r="E406" s="255" t="s">
        <v>1</v>
      </c>
      <c r="F406" s="256" t="s">
        <v>5221</v>
      </c>
      <c r="G406" s="254"/>
      <c r="H406" s="255" t="s">
        <v>1</v>
      </c>
      <c r="I406" s="257"/>
      <c r="J406" s="254"/>
      <c r="K406" s="254"/>
      <c r="L406" s="258"/>
      <c r="M406" s="259"/>
      <c r="N406" s="260"/>
      <c r="O406" s="260"/>
      <c r="P406" s="260"/>
      <c r="Q406" s="260"/>
      <c r="R406" s="260"/>
      <c r="S406" s="260"/>
      <c r="T406" s="261"/>
      <c r="U406" s="13"/>
      <c r="V406" s="13"/>
      <c r="W406" s="13"/>
      <c r="X406" s="13"/>
      <c r="Y406" s="13"/>
      <c r="Z406" s="13"/>
      <c r="AA406" s="13"/>
      <c r="AB406" s="13"/>
      <c r="AC406" s="13"/>
      <c r="AD406" s="13"/>
      <c r="AE406" s="13"/>
      <c r="AT406" s="262" t="s">
        <v>276</v>
      </c>
      <c r="AU406" s="262" t="s">
        <v>84</v>
      </c>
      <c r="AV406" s="13" t="s">
        <v>84</v>
      </c>
      <c r="AW406" s="13" t="s">
        <v>32</v>
      </c>
      <c r="AX406" s="13" t="s">
        <v>76</v>
      </c>
      <c r="AY406" s="262" t="s">
        <v>251</v>
      </c>
    </row>
    <row r="407" s="12" customFormat="1">
      <c r="A407" s="12"/>
      <c r="B407" s="242"/>
      <c r="C407" s="243"/>
      <c r="D407" s="234" t="s">
        <v>276</v>
      </c>
      <c r="E407" s="244" t="s">
        <v>4205</v>
      </c>
      <c r="F407" s="245" t="s">
        <v>86</v>
      </c>
      <c r="G407" s="243"/>
      <c r="H407" s="246">
        <v>2</v>
      </c>
      <c r="I407" s="247"/>
      <c r="J407" s="243"/>
      <c r="K407" s="243"/>
      <c r="L407" s="248"/>
      <c r="M407" s="249"/>
      <c r="N407" s="250"/>
      <c r="O407" s="250"/>
      <c r="P407" s="250"/>
      <c r="Q407" s="250"/>
      <c r="R407" s="250"/>
      <c r="S407" s="250"/>
      <c r="T407" s="251"/>
      <c r="U407" s="12"/>
      <c r="V407" s="12"/>
      <c r="W407" s="12"/>
      <c r="X407" s="12"/>
      <c r="Y407" s="12"/>
      <c r="Z407" s="12"/>
      <c r="AA407" s="12"/>
      <c r="AB407" s="12"/>
      <c r="AC407" s="12"/>
      <c r="AD407" s="12"/>
      <c r="AE407" s="12"/>
      <c r="AT407" s="252" t="s">
        <v>276</v>
      </c>
      <c r="AU407" s="252" t="s">
        <v>84</v>
      </c>
      <c r="AV407" s="12" t="s">
        <v>86</v>
      </c>
      <c r="AW407" s="12" t="s">
        <v>32</v>
      </c>
      <c r="AX407" s="12" t="s">
        <v>84</v>
      </c>
      <c r="AY407" s="252" t="s">
        <v>251</v>
      </c>
    </row>
    <row r="408" s="2" customFormat="1" ht="24.15" customHeight="1">
      <c r="A408" s="38"/>
      <c r="B408" s="39"/>
      <c r="C408" s="292" t="s">
        <v>1484</v>
      </c>
      <c r="D408" s="292" t="s">
        <v>1133</v>
      </c>
      <c r="E408" s="293" t="s">
        <v>5253</v>
      </c>
      <c r="F408" s="294" t="s">
        <v>5254</v>
      </c>
      <c r="G408" s="295" t="s">
        <v>1622</v>
      </c>
      <c r="H408" s="296">
        <v>2</v>
      </c>
      <c r="I408" s="297"/>
      <c r="J408" s="298">
        <f>ROUND(I408*H408,2)</f>
        <v>0</v>
      </c>
      <c r="K408" s="299"/>
      <c r="L408" s="300"/>
      <c r="M408" s="301" t="s">
        <v>1</v>
      </c>
      <c r="N408" s="302" t="s">
        <v>41</v>
      </c>
      <c r="O408" s="91"/>
      <c r="P408" s="230">
        <f>O408*H408</f>
        <v>0</v>
      </c>
      <c r="Q408" s="230">
        <v>0.0040000000000000001</v>
      </c>
      <c r="R408" s="230">
        <f>Q408*H408</f>
        <v>0.0080000000000000002</v>
      </c>
      <c r="S408" s="230">
        <v>0</v>
      </c>
      <c r="T408" s="231">
        <f>S408*H408</f>
        <v>0</v>
      </c>
      <c r="U408" s="38"/>
      <c r="V408" s="38"/>
      <c r="W408" s="38"/>
      <c r="X408" s="38"/>
      <c r="Y408" s="38"/>
      <c r="Z408" s="38"/>
      <c r="AA408" s="38"/>
      <c r="AB408" s="38"/>
      <c r="AC408" s="38"/>
      <c r="AD408" s="38"/>
      <c r="AE408" s="38"/>
      <c r="AR408" s="232" t="s">
        <v>299</v>
      </c>
      <c r="AT408" s="232" t="s">
        <v>1133</v>
      </c>
      <c r="AU408" s="232" t="s">
        <v>84</v>
      </c>
      <c r="AY408" s="17" t="s">
        <v>251</v>
      </c>
      <c r="BE408" s="233">
        <f>IF(N408="základní",J408,0)</f>
        <v>0</v>
      </c>
      <c r="BF408" s="233">
        <f>IF(N408="snížená",J408,0)</f>
        <v>0</v>
      </c>
      <c r="BG408" s="233">
        <f>IF(N408="zákl. přenesená",J408,0)</f>
        <v>0</v>
      </c>
      <c r="BH408" s="233">
        <f>IF(N408="sníž. přenesená",J408,0)</f>
        <v>0</v>
      </c>
      <c r="BI408" s="233">
        <f>IF(N408="nulová",J408,0)</f>
        <v>0</v>
      </c>
      <c r="BJ408" s="17" t="s">
        <v>84</v>
      </c>
      <c r="BK408" s="233">
        <f>ROUND(I408*H408,2)</f>
        <v>0</v>
      </c>
      <c r="BL408" s="17" t="s">
        <v>254</v>
      </c>
      <c r="BM408" s="232" t="s">
        <v>5255</v>
      </c>
    </row>
    <row r="409" s="2" customFormat="1">
      <c r="A409" s="38"/>
      <c r="B409" s="39"/>
      <c r="C409" s="40"/>
      <c r="D409" s="234" t="s">
        <v>260</v>
      </c>
      <c r="E409" s="40"/>
      <c r="F409" s="235" t="s">
        <v>5254</v>
      </c>
      <c r="G409" s="40"/>
      <c r="H409" s="40"/>
      <c r="I409" s="236"/>
      <c r="J409" s="40"/>
      <c r="K409" s="40"/>
      <c r="L409" s="44"/>
      <c r="M409" s="237"/>
      <c r="N409" s="238"/>
      <c r="O409" s="91"/>
      <c r="P409" s="91"/>
      <c r="Q409" s="91"/>
      <c r="R409" s="91"/>
      <c r="S409" s="91"/>
      <c r="T409" s="92"/>
      <c r="U409" s="38"/>
      <c r="V409" s="38"/>
      <c r="W409" s="38"/>
      <c r="X409" s="38"/>
      <c r="Y409" s="38"/>
      <c r="Z409" s="38"/>
      <c r="AA409" s="38"/>
      <c r="AB409" s="38"/>
      <c r="AC409" s="38"/>
      <c r="AD409" s="38"/>
      <c r="AE409" s="38"/>
      <c r="AT409" s="17" t="s">
        <v>260</v>
      </c>
      <c r="AU409" s="17" t="s">
        <v>84</v>
      </c>
    </row>
    <row r="410" s="13" customFormat="1">
      <c r="A410" s="13"/>
      <c r="B410" s="253"/>
      <c r="C410" s="254"/>
      <c r="D410" s="234" t="s">
        <v>276</v>
      </c>
      <c r="E410" s="255" t="s">
        <v>1</v>
      </c>
      <c r="F410" s="256" t="s">
        <v>5256</v>
      </c>
      <c r="G410" s="254"/>
      <c r="H410" s="255" t="s">
        <v>1</v>
      </c>
      <c r="I410" s="257"/>
      <c r="J410" s="254"/>
      <c r="K410" s="254"/>
      <c r="L410" s="258"/>
      <c r="M410" s="259"/>
      <c r="N410" s="260"/>
      <c r="O410" s="260"/>
      <c r="P410" s="260"/>
      <c r="Q410" s="260"/>
      <c r="R410" s="260"/>
      <c r="S410" s="260"/>
      <c r="T410" s="261"/>
      <c r="U410" s="13"/>
      <c r="V410" s="13"/>
      <c r="W410" s="13"/>
      <c r="X410" s="13"/>
      <c r="Y410" s="13"/>
      <c r="Z410" s="13"/>
      <c r="AA410" s="13"/>
      <c r="AB410" s="13"/>
      <c r="AC410" s="13"/>
      <c r="AD410" s="13"/>
      <c r="AE410" s="13"/>
      <c r="AT410" s="262" t="s">
        <v>276</v>
      </c>
      <c r="AU410" s="262" t="s">
        <v>84</v>
      </c>
      <c r="AV410" s="13" t="s">
        <v>84</v>
      </c>
      <c r="AW410" s="13" t="s">
        <v>32</v>
      </c>
      <c r="AX410" s="13" t="s">
        <v>76</v>
      </c>
      <c r="AY410" s="262" t="s">
        <v>251</v>
      </c>
    </row>
    <row r="411" s="12" customFormat="1">
      <c r="A411" s="12"/>
      <c r="B411" s="242"/>
      <c r="C411" s="243"/>
      <c r="D411" s="234" t="s">
        <v>276</v>
      </c>
      <c r="E411" s="244" t="s">
        <v>3727</v>
      </c>
      <c r="F411" s="245" t="s">
        <v>86</v>
      </c>
      <c r="G411" s="243"/>
      <c r="H411" s="246">
        <v>2</v>
      </c>
      <c r="I411" s="247"/>
      <c r="J411" s="243"/>
      <c r="K411" s="243"/>
      <c r="L411" s="248"/>
      <c r="M411" s="249"/>
      <c r="N411" s="250"/>
      <c r="O411" s="250"/>
      <c r="P411" s="250"/>
      <c r="Q411" s="250"/>
      <c r="R411" s="250"/>
      <c r="S411" s="250"/>
      <c r="T411" s="251"/>
      <c r="U411" s="12"/>
      <c r="V411" s="12"/>
      <c r="W411" s="12"/>
      <c r="X411" s="12"/>
      <c r="Y411" s="12"/>
      <c r="Z411" s="12"/>
      <c r="AA411" s="12"/>
      <c r="AB411" s="12"/>
      <c r="AC411" s="12"/>
      <c r="AD411" s="12"/>
      <c r="AE411" s="12"/>
      <c r="AT411" s="252" t="s">
        <v>276</v>
      </c>
      <c r="AU411" s="252" t="s">
        <v>84</v>
      </c>
      <c r="AV411" s="12" t="s">
        <v>86</v>
      </c>
      <c r="AW411" s="12" t="s">
        <v>32</v>
      </c>
      <c r="AX411" s="12" t="s">
        <v>84</v>
      </c>
      <c r="AY411" s="252" t="s">
        <v>251</v>
      </c>
    </row>
    <row r="412" s="2" customFormat="1" ht="24.15" customHeight="1">
      <c r="A412" s="38"/>
      <c r="B412" s="39"/>
      <c r="C412" s="220" t="s">
        <v>1492</v>
      </c>
      <c r="D412" s="220" t="s">
        <v>255</v>
      </c>
      <c r="E412" s="221" t="s">
        <v>5257</v>
      </c>
      <c r="F412" s="222" t="s">
        <v>5258</v>
      </c>
      <c r="G412" s="223" t="s">
        <v>1133</v>
      </c>
      <c r="H412" s="224">
        <v>450</v>
      </c>
      <c r="I412" s="225"/>
      <c r="J412" s="226">
        <f>ROUND(I412*H412,2)</f>
        <v>0</v>
      </c>
      <c r="K412" s="227"/>
      <c r="L412" s="44"/>
      <c r="M412" s="228" t="s">
        <v>1</v>
      </c>
      <c r="N412" s="229" t="s">
        <v>41</v>
      </c>
      <c r="O412" s="91"/>
      <c r="P412" s="230">
        <f>O412*H412</f>
        <v>0</v>
      </c>
      <c r="Q412" s="230">
        <v>0</v>
      </c>
      <c r="R412" s="230">
        <f>Q412*H412</f>
        <v>0</v>
      </c>
      <c r="S412" s="230">
        <v>0</v>
      </c>
      <c r="T412" s="231">
        <f>S412*H412</f>
        <v>0</v>
      </c>
      <c r="U412" s="38"/>
      <c r="V412" s="38"/>
      <c r="W412" s="38"/>
      <c r="X412" s="38"/>
      <c r="Y412" s="38"/>
      <c r="Z412" s="38"/>
      <c r="AA412" s="38"/>
      <c r="AB412" s="38"/>
      <c r="AC412" s="38"/>
      <c r="AD412" s="38"/>
      <c r="AE412" s="38"/>
      <c r="AR412" s="232" t="s">
        <v>254</v>
      </c>
      <c r="AT412" s="232" t="s">
        <v>255</v>
      </c>
      <c r="AU412" s="232" t="s">
        <v>84</v>
      </c>
      <c r="AY412" s="17" t="s">
        <v>251</v>
      </c>
      <c r="BE412" s="233">
        <f>IF(N412="základní",J412,0)</f>
        <v>0</v>
      </c>
      <c r="BF412" s="233">
        <f>IF(N412="snížená",J412,0)</f>
        <v>0</v>
      </c>
      <c r="BG412" s="233">
        <f>IF(N412="zákl. přenesená",J412,0)</f>
        <v>0</v>
      </c>
      <c r="BH412" s="233">
        <f>IF(N412="sníž. přenesená",J412,0)</f>
        <v>0</v>
      </c>
      <c r="BI412" s="233">
        <f>IF(N412="nulová",J412,0)</f>
        <v>0</v>
      </c>
      <c r="BJ412" s="17" t="s">
        <v>84</v>
      </c>
      <c r="BK412" s="233">
        <f>ROUND(I412*H412,2)</f>
        <v>0</v>
      </c>
      <c r="BL412" s="17" t="s">
        <v>254</v>
      </c>
      <c r="BM412" s="232" t="s">
        <v>5259</v>
      </c>
    </row>
    <row r="413" s="2" customFormat="1">
      <c r="A413" s="38"/>
      <c r="B413" s="39"/>
      <c r="C413" s="40"/>
      <c r="D413" s="234" t="s">
        <v>260</v>
      </c>
      <c r="E413" s="40"/>
      <c r="F413" s="235" t="s">
        <v>5260</v>
      </c>
      <c r="G413" s="40"/>
      <c r="H413" s="40"/>
      <c r="I413" s="236"/>
      <c r="J413" s="40"/>
      <c r="K413" s="40"/>
      <c r="L413" s="44"/>
      <c r="M413" s="237"/>
      <c r="N413" s="238"/>
      <c r="O413" s="91"/>
      <c r="P413" s="91"/>
      <c r="Q413" s="91"/>
      <c r="R413" s="91"/>
      <c r="S413" s="91"/>
      <c r="T413" s="92"/>
      <c r="U413" s="38"/>
      <c r="V413" s="38"/>
      <c r="W413" s="38"/>
      <c r="X413" s="38"/>
      <c r="Y413" s="38"/>
      <c r="Z413" s="38"/>
      <c r="AA413" s="38"/>
      <c r="AB413" s="38"/>
      <c r="AC413" s="38"/>
      <c r="AD413" s="38"/>
      <c r="AE413" s="38"/>
      <c r="AT413" s="17" t="s">
        <v>260</v>
      </c>
      <c r="AU413" s="17" t="s">
        <v>84</v>
      </c>
    </row>
    <row r="414" s="2" customFormat="1">
      <c r="A414" s="38"/>
      <c r="B414" s="39"/>
      <c r="C414" s="40"/>
      <c r="D414" s="240" t="s">
        <v>274</v>
      </c>
      <c r="E414" s="40"/>
      <c r="F414" s="241" t="s">
        <v>5261</v>
      </c>
      <c r="G414" s="40"/>
      <c r="H414" s="40"/>
      <c r="I414" s="236"/>
      <c r="J414" s="40"/>
      <c r="K414" s="40"/>
      <c r="L414" s="44"/>
      <c r="M414" s="237"/>
      <c r="N414" s="238"/>
      <c r="O414" s="91"/>
      <c r="P414" s="91"/>
      <c r="Q414" s="91"/>
      <c r="R414" s="91"/>
      <c r="S414" s="91"/>
      <c r="T414" s="92"/>
      <c r="U414" s="38"/>
      <c r="V414" s="38"/>
      <c r="W414" s="38"/>
      <c r="X414" s="38"/>
      <c r="Y414" s="38"/>
      <c r="Z414" s="38"/>
      <c r="AA414" s="38"/>
      <c r="AB414" s="38"/>
      <c r="AC414" s="38"/>
      <c r="AD414" s="38"/>
      <c r="AE414" s="38"/>
      <c r="AT414" s="17" t="s">
        <v>274</v>
      </c>
      <c r="AU414" s="17" t="s">
        <v>84</v>
      </c>
    </row>
    <row r="415" s="2" customFormat="1">
      <c r="A415" s="38"/>
      <c r="B415" s="39"/>
      <c r="C415" s="40"/>
      <c r="D415" s="234" t="s">
        <v>262</v>
      </c>
      <c r="E415" s="40"/>
      <c r="F415" s="239" t="s">
        <v>5262</v>
      </c>
      <c r="G415" s="40"/>
      <c r="H415" s="40"/>
      <c r="I415" s="236"/>
      <c r="J415" s="40"/>
      <c r="K415" s="40"/>
      <c r="L415" s="44"/>
      <c r="M415" s="237"/>
      <c r="N415" s="238"/>
      <c r="O415" s="91"/>
      <c r="P415" s="91"/>
      <c r="Q415" s="91"/>
      <c r="R415" s="91"/>
      <c r="S415" s="91"/>
      <c r="T415" s="92"/>
      <c r="U415" s="38"/>
      <c r="V415" s="38"/>
      <c r="W415" s="38"/>
      <c r="X415" s="38"/>
      <c r="Y415" s="38"/>
      <c r="Z415" s="38"/>
      <c r="AA415" s="38"/>
      <c r="AB415" s="38"/>
      <c r="AC415" s="38"/>
      <c r="AD415" s="38"/>
      <c r="AE415" s="38"/>
      <c r="AT415" s="17" t="s">
        <v>262</v>
      </c>
      <c r="AU415" s="17" t="s">
        <v>84</v>
      </c>
    </row>
    <row r="416" s="13" customFormat="1">
      <c r="A416" s="13"/>
      <c r="B416" s="253"/>
      <c r="C416" s="254"/>
      <c r="D416" s="234" t="s">
        <v>276</v>
      </c>
      <c r="E416" s="255" t="s">
        <v>1</v>
      </c>
      <c r="F416" s="256" t="s">
        <v>5060</v>
      </c>
      <c r="G416" s="254"/>
      <c r="H416" s="255" t="s">
        <v>1</v>
      </c>
      <c r="I416" s="257"/>
      <c r="J416" s="254"/>
      <c r="K416" s="254"/>
      <c r="L416" s="258"/>
      <c r="M416" s="259"/>
      <c r="N416" s="260"/>
      <c r="O416" s="260"/>
      <c r="P416" s="260"/>
      <c r="Q416" s="260"/>
      <c r="R416" s="260"/>
      <c r="S416" s="260"/>
      <c r="T416" s="261"/>
      <c r="U416" s="13"/>
      <c r="V416" s="13"/>
      <c r="W416" s="13"/>
      <c r="X416" s="13"/>
      <c r="Y416" s="13"/>
      <c r="Z416" s="13"/>
      <c r="AA416" s="13"/>
      <c r="AB416" s="13"/>
      <c r="AC416" s="13"/>
      <c r="AD416" s="13"/>
      <c r="AE416" s="13"/>
      <c r="AT416" s="262" t="s">
        <v>276</v>
      </c>
      <c r="AU416" s="262" t="s">
        <v>84</v>
      </c>
      <c r="AV416" s="13" t="s">
        <v>84</v>
      </c>
      <c r="AW416" s="13" t="s">
        <v>32</v>
      </c>
      <c r="AX416" s="13" t="s">
        <v>76</v>
      </c>
      <c r="AY416" s="262" t="s">
        <v>251</v>
      </c>
    </row>
    <row r="417" s="12" customFormat="1">
      <c r="A417" s="12"/>
      <c r="B417" s="242"/>
      <c r="C417" s="243"/>
      <c r="D417" s="234" t="s">
        <v>276</v>
      </c>
      <c r="E417" s="244" t="s">
        <v>4216</v>
      </c>
      <c r="F417" s="245" t="s">
        <v>5023</v>
      </c>
      <c r="G417" s="243"/>
      <c r="H417" s="246">
        <v>450</v>
      </c>
      <c r="I417" s="247"/>
      <c r="J417" s="243"/>
      <c r="K417" s="243"/>
      <c r="L417" s="248"/>
      <c r="M417" s="249"/>
      <c r="N417" s="250"/>
      <c r="O417" s="250"/>
      <c r="P417" s="250"/>
      <c r="Q417" s="250"/>
      <c r="R417" s="250"/>
      <c r="S417" s="250"/>
      <c r="T417" s="251"/>
      <c r="U417" s="12"/>
      <c r="V417" s="12"/>
      <c r="W417" s="12"/>
      <c r="X417" s="12"/>
      <c r="Y417" s="12"/>
      <c r="Z417" s="12"/>
      <c r="AA417" s="12"/>
      <c r="AB417" s="12"/>
      <c r="AC417" s="12"/>
      <c r="AD417" s="12"/>
      <c r="AE417" s="12"/>
      <c r="AT417" s="252" t="s">
        <v>276</v>
      </c>
      <c r="AU417" s="252" t="s">
        <v>84</v>
      </c>
      <c r="AV417" s="12" t="s">
        <v>86</v>
      </c>
      <c r="AW417" s="12" t="s">
        <v>32</v>
      </c>
      <c r="AX417" s="12" t="s">
        <v>84</v>
      </c>
      <c r="AY417" s="252" t="s">
        <v>251</v>
      </c>
    </row>
    <row r="418" s="2" customFormat="1" ht="24.15" customHeight="1">
      <c r="A418" s="38"/>
      <c r="B418" s="39"/>
      <c r="C418" s="292" t="s">
        <v>744</v>
      </c>
      <c r="D418" s="292" t="s">
        <v>1133</v>
      </c>
      <c r="E418" s="293" t="s">
        <v>5263</v>
      </c>
      <c r="F418" s="294" t="s">
        <v>5264</v>
      </c>
      <c r="G418" s="295" t="s">
        <v>1133</v>
      </c>
      <c r="H418" s="296">
        <v>456.75</v>
      </c>
      <c r="I418" s="297"/>
      <c r="J418" s="298">
        <f>ROUND(I418*H418,2)</f>
        <v>0</v>
      </c>
      <c r="K418" s="299"/>
      <c r="L418" s="300"/>
      <c r="M418" s="301" t="s">
        <v>1</v>
      </c>
      <c r="N418" s="302" t="s">
        <v>41</v>
      </c>
      <c r="O418" s="91"/>
      <c r="P418" s="230">
        <f>O418*H418</f>
        <v>0</v>
      </c>
      <c r="Q418" s="230">
        <v>0.0066299999999999996</v>
      </c>
      <c r="R418" s="230">
        <f>Q418*H418</f>
        <v>3.0282524999999998</v>
      </c>
      <c r="S418" s="230">
        <v>0</v>
      </c>
      <c r="T418" s="231">
        <f>S418*H418</f>
        <v>0</v>
      </c>
      <c r="U418" s="38"/>
      <c r="V418" s="38"/>
      <c r="W418" s="38"/>
      <c r="X418" s="38"/>
      <c r="Y418" s="38"/>
      <c r="Z418" s="38"/>
      <c r="AA418" s="38"/>
      <c r="AB418" s="38"/>
      <c r="AC418" s="38"/>
      <c r="AD418" s="38"/>
      <c r="AE418" s="38"/>
      <c r="AR418" s="232" t="s">
        <v>299</v>
      </c>
      <c r="AT418" s="232" t="s">
        <v>1133</v>
      </c>
      <c r="AU418" s="232" t="s">
        <v>84</v>
      </c>
      <c r="AY418" s="17" t="s">
        <v>251</v>
      </c>
      <c r="BE418" s="233">
        <f>IF(N418="základní",J418,0)</f>
        <v>0</v>
      </c>
      <c r="BF418" s="233">
        <f>IF(N418="snížená",J418,0)</f>
        <v>0</v>
      </c>
      <c r="BG418" s="233">
        <f>IF(N418="zákl. přenesená",J418,0)</f>
        <v>0</v>
      </c>
      <c r="BH418" s="233">
        <f>IF(N418="sníž. přenesená",J418,0)</f>
        <v>0</v>
      </c>
      <c r="BI418" s="233">
        <f>IF(N418="nulová",J418,0)</f>
        <v>0</v>
      </c>
      <c r="BJ418" s="17" t="s">
        <v>84</v>
      </c>
      <c r="BK418" s="233">
        <f>ROUND(I418*H418,2)</f>
        <v>0</v>
      </c>
      <c r="BL418" s="17" t="s">
        <v>254</v>
      </c>
      <c r="BM418" s="232" t="s">
        <v>5265</v>
      </c>
    </row>
    <row r="419" s="2" customFormat="1">
      <c r="A419" s="38"/>
      <c r="B419" s="39"/>
      <c r="C419" s="40"/>
      <c r="D419" s="234" t="s">
        <v>260</v>
      </c>
      <c r="E419" s="40"/>
      <c r="F419" s="235" t="s">
        <v>5264</v>
      </c>
      <c r="G419" s="40"/>
      <c r="H419" s="40"/>
      <c r="I419" s="236"/>
      <c r="J419" s="40"/>
      <c r="K419" s="40"/>
      <c r="L419" s="44"/>
      <c r="M419" s="237"/>
      <c r="N419" s="238"/>
      <c r="O419" s="91"/>
      <c r="P419" s="91"/>
      <c r="Q419" s="91"/>
      <c r="R419" s="91"/>
      <c r="S419" s="91"/>
      <c r="T419" s="92"/>
      <c r="U419" s="38"/>
      <c r="V419" s="38"/>
      <c r="W419" s="38"/>
      <c r="X419" s="38"/>
      <c r="Y419" s="38"/>
      <c r="Z419" s="38"/>
      <c r="AA419" s="38"/>
      <c r="AB419" s="38"/>
      <c r="AC419" s="38"/>
      <c r="AD419" s="38"/>
      <c r="AE419" s="38"/>
      <c r="AT419" s="17" t="s">
        <v>260</v>
      </c>
      <c r="AU419" s="17" t="s">
        <v>84</v>
      </c>
    </row>
    <row r="420" s="12" customFormat="1">
      <c r="A420" s="12"/>
      <c r="B420" s="242"/>
      <c r="C420" s="243"/>
      <c r="D420" s="234" t="s">
        <v>276</v>
      </c>
      <c r="E420" s="244" t="s">
        <v>3728</v>
      </c>
      <c r="F420" s="245" t="s">
        <v>5023</v>
      </c>
      <c r="G420" s="243"/>
      <c r="H420" s="246">
        <v>450</v>
      </c>
      <c r="I420" s="247"/>
      <c r="J420" s="243"/>
      <c r="K420" s="243"/>
      <c r="L420" s="248"/>
      <c r="M420" s="249"/>
      <c r="N420" s="250"/>
      <c r="O420" s="250"/>
      <c r="P420" s="250"/>
      <c r="Q420" s="250"/>
      <c r="R420" s="250"/>
      <c r="S420" s="250"/>
      <c r="T420" s="251"/>
      <c r="U420" s="12"/>
      <c r="V420" s="12"/>
      <c r="W420" s="12"/>
      <c r="X420" s="12"/>
      <c r="Y420" s="12"/>
      <c r="Z420" s="12"/>
      <c r="AA420" s="12"/>
      <c r="AB420" s="12"/>
      <c r="AC420" s="12"/>
      <c r="AD420" s="12"/>
      <c r="AE420" s="12"/>
      <c r="AT420" s="252" t="s">
        <v>276</v>
      </c>
      <c r="AU420" s="252" t="s">
        <v>84</v>
      </c>
      <c r="AV420" s="12" t="s">
        <v>86</v>
      </c>
      <c r="AW420" s="12" t="s">
        <v>32</v>
      </c>
      <c r="AX420" s="12" t="s">
        <v>76</v>
      </c>
      <c r="AY420" s="252" t="s">
        <v>251</v>
      </c>
    </row>
    <row r="421" s="12" customFormat="1">
      <c r="A421" s="12"/>
      <c r="B421" s="242"/>
      <c r="C421" s="243"/>
      <c r="D421" s="234" t="s">
        <v>276</v>
      </c>
      <c r="E421" s="244" t="s">
        <v>4220</v>
      </c>
      <c r="F421" s="245" t="s">
        <v>5266</v>
      </c>
      <c r="G421" s="243"/>
      <c r="H421" s="246">
        <v>456.75</v>
      </c>
      <c r="I421" s="247"/>
      <c r="J421" s="243"/>
      <c r="K421" s="243"/>
      <c r="L421" s="248"/>
      <c r="M421" s="249"/>
      <c r="N421" s="250"/>
      <c r="O421" s="250"/>
      <c r="P421" s="250"/>
      <c r="Q421" s="250"/>
      <c r="R421" s="250"/>
      <c r="S421" s="250"/>
      <c r="T421" s="251"/>
      <c r="U421" s="12"/>
      <c r="V421" s="12"/>
      <c r="W421" s="12"/>
      <c r="X421" s="12"/>
      <c r="Y421" s="12"/>
      <c r="Z421" s="12"/>
      <c r="AA421" s="12"/>
      <c r="AB421" s="12"/>
      <c r="AC421" s="12"/>
      <c r="AD421" s="12"/>
      <c r="AE421" s="12"/>
      <c r="AT421" s="252" t="s">
        <v>276</v>
      </c>
      <c r="AU421" s="252" t="s">
        <v>84</v>
      </c>
      <c r="AV421" s="12" t="s">
        <v>86</v>
      </c>
      <c r="AW421" s="12" t="s">
        <v>32</v>
      </c>
      <c r="AX421" s="12" t="s">
        <v>84</v>
      </c>
      <c r="AY421" s="252" t="s">
        <v>251</v>
      </c>
    </row>
    <row r="422" s="2" customFormat="1" ht="24.15" customHeight="1">
      <c r="A422" s="38"/>
      <c r="B422" s="39"/>
      <c r="C422" s="220" t="s">
        <v>1502</v>
      </c>
      <c r="D422" s="220" t="s">
        <v>255</v>
      </c>
      <c r="E422" s="221" t="s">
        <v>5267</v>
      </c>
      <c r="F422" s="222" t="s">
        <v>5268</v>
      </c>
      <c r="G422" s="223" t="s">
        <v>1133</v>
      </c>
      <c r="H422" s="224">
        <v>30</v>
      </c>
      <c r="I422" s="225"/>
      <c r="J422" s="226">
        <f>ROUND(I422*H422,2)</f>
        <v>0</v>
      </c>
      <c r="K422" s="227"/>
      <c r="L422" s="44"/>
      <c r="M422" s="228" t="s">
        <v>1</v>
      </c>
      <c r="N422" s="229" t="s">
        <v>41</v>
      </c>
      <c r="O422" s="91"/>
      <c r="P422" s="230">
        <f>O422*H422</f>
        <v>0</v>
      </c>
      <c r="Q422" s="230">
        <v>0</v>
      </c>
      <c r="R422" s="230">
        <f>Q422*H422</f>
        <v>0</v>
      </c>
      <c r="S422" s="230">
        <v>0</v>
      </c>
      <c r="T422" s="231">
        <f>S422*H422</f>
        <v>0</v>
      </c>
      <c r="U422" s="38"/>
      <c r="V422" s="38"/>
      <c r="W422" s="38"/>
      <c r="X422" s="38"/>
      <c r="Y422" s="38"/>
      <c r="Z422" s="38"/>
      <c r="AA422" s="38"/>
      <c r="AB422" s="38"/>
      <c r="AC422" s="38"/>
      <c r="AD422" s="38"/>
      <c r="AE422" s="38"/>
      <c r="AR422" s="232" t="s">
        <v>254</v>
      </c>
      <c r="AT422" s="232" t="s">
        <v>255</v>
      </c>
      <c r="AU422" s="232" t="s">
        <v>84</v>
      </c>
      <c r="AY422" s="17" t="s">
        <v>251</v>
      </c>
      <c r="BE422" s="233">
        <f>IF(N422="základní",J422,0)</f>
        <v>0</v>
      </c>
      <c r="BF422" s="233">
        <f>IF(N422="snížená",J422,0)</f>
        <v>0</v>
      </c>
      <c r="BG422" s="233">
        <f>IF(N422="zákl. přenesená",J422,0)</f>
        <v>0</v>
      </c>
      <c r="BH422" s="233">
        <f>IF(N422="sníž. přenesená",J422,0)</f>
        <v>0</v>
      </c>
      <c r="BI422" s="233">
        <f>IF(N422="nulová",J422,0)</f>
        <v>0</v>
      </c>
      <c r="BJ422" s="17" t="s">
        <v>84</v>
      </c>
      <c r="BK422" s="233">
        <f>ROUND(I422*H422,2)</f>
        <v>0</v>
      </c>
      <c r="BL422" s="17" t="s">
        <v>254</v>
      </c>
      <c r="BM422" s="232" t="s">
        <v>5269</v>
      </c>
    </row>
    <row r="423" s="2" customFormat="1">
      <c r="A423" s="38"/>
      <c r="B423" s="39"/>
      <c r="C423" s="40"/>
      <c r="D423" s="234" t="s">
        <v>260</v>
      </c>
      <c r="E423" s="40"/>
      <c r="F423" s="235" t="s">
        <v>5270</v>
      </c>
      <c r="G423" s="40"/>
      <c r="H423" s="40"/>
      <c r="I423" s="236"/>
      <c r="J423" s="40"/>
      <c r="K423" s="40"/>
      <c r="L423" s="44"/>
      <c r="M423" s="237"/>
      <c r="N423" s="238"/>
      <c r="O423" s="91"/>
      <c r="P423" s="91"/>
      <c r="Q423" s="91"/>
      <c r="R423" s="91"/>
      <c r="S423" s="91"/>
      <c r="T423" s="92"/>
      <c r="U423" s="38"/>
      <c r="V423" s="38"/>
      <c r="W423" s="38"/>
      <c r="X423" s="38"/>
      <c r="Y423" s="38"/>
      <c r="Z423" s="38"/>
      <c r="AA423" s="38"/>
      <c r="AB423" s="38"/>
      <c r="AC423" s="38"/>
      <c r="AD423" s="38"/>
      <c r="AE423" s="38"/>
      <c r="AT423" s="17" t="s">
        <v>260</v>
      </c>
      <c r="AU423" s="17" t="s">
        <v>84</v>
      </c>
    </row>
    <row r="424" s="2" customFormat="1">
      <c r="A424" s="38"/>
      <c r="B424" s="39"/>
      <c r="C424" s="40"/>
      <c r="D424" s="240" t="s">
        <v>274</v>
      </c>
      <c r="E424" s="40"/>
      <c r="F424" s="241" t="s">
        <v>5271</v>
      </c>
      <c r="G424" s="40"/>
      <c r="H424" s="40"/>
      <c r="I424" s="236"/>
      <c r="J424" s="40"/>
      <c r="K424" s="40"/>
      <c r="L424" s="44"/>
      <c r="M424" s="237"/>
      <c r="N424" s="238"/>
      <c r="O424" s="91"/>
      <c r="P424" s="91"/>
      <c r="Q424" s="91"/>
      <c r="R424" s="91"/>
      <c r="S424" s="91"/>
      <c r="T424" s="92"/>
      <c r="U424" s="38"/>
      <c r="V424" s="38"/>
      <c r="W424" s="38"/>
      <c r="X424" s="38"/>
      <c r="Y424" s="38"/>
      <c r="Z424" s="38"/>
      <c r="AA424" s="38"/>
      <c r="AB424" s="38"/>
      <c r="AC424" s="38"/>
      <c r="AD424" s="38"/>
      <c r="AE424" s="38"/>
      <c r="AT424" s="17" t="s">
        <v>274</v>
      </c>
      <c r="AU424" s="17" t="s">
        <v>84</v>
      </c>
    </row>
    <row r="425" s="13" customFormat="1">
      <c r="A425" s="13"/>
      <c r="B425" s="253"/>
      <c r="C425" s="254"/>
      <c r="D425" s="234" t="s">
        <v>276</v>
      </c>
      <c r="E425" s="255" t="s">
        <v>1</v>
      </c>
      <c r="F425" s="256" t="s">
        <v>5272</v>
      </c>
      <c r="G425" s="254"/>
      <c r="H425" s="255" t="s">
        <v>1</v>
      </c>
      <c r="I425" s="257"/>
      <c r="J425" s="254"/>
      <c r="K425" s="254"/>
      <c r="L425" s="258"/>
      <c r="M425" s="259"/>
      <c r="N425" s="260"/>
      <c r="O425" s="260"/>
      <c r="P425" s="260"/>
      <c r="Q425" s="260"/>
      <c r="R425" s="260"/>
      <c r="S425" s="260"/>
      <c r="T425" s="261"/>
      <c r="U425" s="13"/>
      <c r="V425" s="13"/>
      <c r="W425" s="13"/>
      <c r="X425" s="13"/>
      <c r="Y425" s="13"/>
      <c r="Z425" s="13"/>
      <c r="AA425" s="13"/>
      <c r="AB425" s="13"/>
      <c r="AC425" s="13"/>
      <c r="AD425" s="13"/>
      <c r="AE425" s="13"/>
      <c r="AT425" s="262" t="s">
        <v>276</v>
      </c>
      <c r="AU425" s="262" t="s">
        <v>84</v>
      </c>
      <c r="AV425" s="13" t="s">
        <v>84</v>
      </c>
      <c r="AW425" s="13" t="s">
        <v>32</v>
      </c>
      <c r="AX425" s="13" t="s">
        <v>76</v>
      </c>
      <c r="AY425" s="262" t="s">
        <v>251</v>
      </c>
    </row>
    <row r="426" s="12" customFormat="1">
      <c r="A426" s="12"/>
      <c r="B426" s="242"/>
      <c r="C426" s="243"/>
      <c r="D426" s="234" t="s">
        <v>276</v>
      </c>
      <c r="E426" s="244" t="s">
        <v>4228</v>
      </c>
      <c r="F426" s="245" t="s">
        <v>1000</v>
      </c>
      <c r="G426" s="243"/>
      <c r="H426" s="246">
        <v>30</v>
      </c>
      <c r="I426" s="247"/>
      <c r="J426" s="243"/>
      <c r="K426" s="243"/>
      <c r="L426" s="248"/>
      <c r="M426" s="249"/>
      <c r="N426" s="250"/>
      <c r="O426" s="250"/>
      <c r="P426" s="250"/>
      <c r="Q426" s="250"/>
      <c r="R426" s="250"/>
      <c r="S426" s="250"/>
      <c r="T426" s="251"/>
      <c r="U426" s="12"/>
      <c r="V426" s="12"/>
      <c r="W426" s="12"/>
      <c r="X426" s="12"/>
      <c r="Y426" s="12"/>
      <c r="Z426" s="12"/>
      <c r="AA426" s="12"/>
      <c r="AB426" s="12"/>
      <c r="AC426" s="12"/>
      <c r="AD426" s="12"/>
      <c r="AE426" s="12"/>
      <c r="AT426" s="252" t="s">
        <v>276</v>
      </c>
      <c r="AU426" s="252" t="s">
        <v>84</v>
      </c>
      <c r="AV426" s="12" t="s">
        <v>86</v>
      </c>
      <c r="AW426" s="12" t="s">
        <v>32</v>
      </c>
      <c r="AX426" s="12" t="s">
        <v>84</v>
      </c>
      <c r="AY426" s="252" t="s">
        <v>251</v>
      </c>
    </row>
    <row r="427" s="2" customFormat="1" ht="24.15" customHeight="1">
      <c r="A427" s="38"/>
      <c r="B427" s="39"/>
      <c r="C427" s="292" t="s">
        <v>1510</v>
      </c>
      <c r="D427" s="292" t="s">
        <v>1133</v>
      </c>
      <c r="E427" s="293" t="s">
        <v>5273</v>
      </c>
      <c r="F427" s="294" t="s">
        <v>5274</v>
      </c>
      <c r="G427" s="295" t="s">
        <v>1133</v>
      </c>
      <c r="H427" s="296">
        <v>30</v>
      </c>
      <c r="I427" s="297"/>
      <c r="J427" s="298">
        <f>ROUND(I427*H427,2)</f>
        <v>0</v>
      </c>
      <c r="K427" s="299"/>
      <c r="L427" s="300"/>
      <c r="M427" s="301" t="s">
        <v>1</v>
      </c>
      <c r="N427" s="302" t="s">
        <v>41</v>
      </c>
      <c r="O427" s="91"/>
      <c r="P427" s="230">
        <f>O427*H427</f>
        <v>0</v>
      </c>
      <c r="Q427" s="230">
        <v>0.0112</v>
      </c>
      <c r="R427" s="230">
        <f>Q427*H427</f>
        <v>0.33600000000000002</v>
      </c>
      <c r="S427" s="230">
        <v>0</v>
      </c>
      <c r="T427" s="231">
        <f>S427*H427</f>
        <v>0</v>
      </c>
      <c r="U427" s="38"/>
      <c r="V427" s="38"/>
      <c r="W427" s="38"/>
      <c r="X427" s="38"/>
      <c r="Y427" s="38"/>
      <c r="Z427" s="38"/>
      <c r="AA427" s="38"/>
      <c r="AB427" s="38"/>
      <c r="AC427" s="38"/>
      <c r="AD427" s="38"/>
      <c r="AE427" s="38"/>
      <c r="AR427" s="232" t="s">
        <v>299</v>
      </c>
      <c r="AT427" s="232" t="s">
        <v>1133</v>
      </c>
      <c r="AU427" s="232" t="s">
        <v>84</v>
      </c>
      <c r="AY427" s="17" t="s">
        <v>251</v>
      </c>
      <c r="BE427" s="233">
        <f>IF(N427="základní",J427,0)</f>
        <v>0</v>
      </c>
      <c r="BF427" s="233">
        <f>IF(N427="snížená",J427,0)</f>
        <v>0</v>
      </c>
      <c r="BG427" s="233">
        <f>IF(N427="zákl. přenesená",J427,0)</f>
        <v>0</v>
      </c>
      <c r="BH427" s="233">
        <f>IF(N427="sníž. přenesená",J427,0)</f>
        <v>0</v>
      </c>
      <c r="BI427" s="233">
        <f>IF(N427="nulová",J427,0)</f>
        <v>0</v>
      </c>
      <c r="BJ427" s="17" t="s">
        <v>84</v>
      </c>
      <c r="BK427" s="233">
        <f>ROUND(I427*H427,2)</f>
        <v>0</v>
      </c>
      <c r="BL427" s="17" t="s">
        <v>254</v>
      </c>
      <c r="BM427" s="232" t="s">
        <v>5275</v>
      </c>
    </row>
    <row r="428" s="2" customFormat="1">
      <c r="A428" s="38"/>
      <c r="B428" s="39"/>
      <c r="C428" s="40"/>
      <c r="D428" s="234" t="s">
        <v>260</v>
      </c>
      <c r="E428" s="40"/>
      <c r="F428" s="235" t="s">
        <v>5274</v>
      </c>
      <c r="G428" s="40"/>
      <c r="H428" s="40"/>
      <c r="I428" s="236"/>
      <c r="J428" s="40"/>
      <c r="K428" s="40"/>
      <c r="L428" s="44"/>
      <c r="M428" s="237"/>
      <c r="N428" s="238"/>
      <c r="O428" s="91"/>
      <c r="P428" s="91"/>
      <c r="Q428" s="91"/>
      <c r="R428" s="91"/>
      <c r="S428" s="91"/>
      <c r="T428" s="92"/>
      <c r="U428" s="38"/>
      <c r="V428" s="38"/>
      <c r="W428" s="38"/>
      <c r="X428" s="38"/>
      <c r="Y428" s="38"/>
      <c r="Z428" s="38"/>
      <c r="AA428" s="38"/>
      <c r="AB428" s="38"/>
      <c r="AC428" s="38"/>
      <c r="AD428" s="38"/>
      <c r="AE428" s="38"/>
      <c r="AT428" s="17" t="s">
        <v>260</v>
      </c>
      <c r="AU428" s="17" t="s">
        <v>84</v>
      </c>
    </row>
    <row r="429" s="12" customFormat="1">
      <c r="A429" s="12"/>
      <c r="B429" s="242"/>
      <c r="C429" s="243"/>
      <c r="D429" s="234" t="s">
        <v>276</v>
      </c>
      <c r="E429" s="244" t="s">
        <v>4232</v>
      </c>
      <c r="F429" s="245" t="s">
        <v>1000</v>
      </c>
      <c r="G429" s="243"/>
      <c r="H429" s="246">
        <v>30</v>
      </c>
      <c r="I429" s="247"/>
      <c r="J429" s="243"/>
      <c r="K429" s="243"/>
      <c r="L429" s="248"/>
      <c r="M429" s="249"/>
      <c r="N429" s="250"/>
      <c r="O429" s="250"/>
      <c r="P429" s="250"/>
      <c r="Q429" s="250"/>
      <c r="R429" s="250"/>
      <c r="S429" s="250"/>
      <c r="T429" s="251"/>
      <c r="U429" s="12"/>
      <c r="V429" s="12"/>
      <c r="W429" s="12"/>
      <c r="X429" s="12"/>
      <c r="Y429" s="12"/>
      <c r="Z429" s="12"/>
      <c r="AA429" s="12"/>
      <c r="AB429" s="12"/>
      <c r="AC429" s="12"/>
      <c r="AD429" s="12"/>
      <c r="AE429" s="12"/>
      <c r="AT429" s="252" t="s">
        <v>276</v>
      </c>
      <c r="AU429" s="252" t="s">
        <v>84</v>
      </c>
      <c r="AV429" s="12" t="s">
        <v>86</v>
      </c>
      <c r="AW429" s="12" t="s">
        <v>32</v>
      </c>
      <c r="AX429" s="12" t="s">
        <v>84</v>
      </c>
      <c r="AY429" s="252" t="s">
        <v>251</v>
      </c>
    </row>
    <row r="430" s="2" customFormat="1" ht="24.15" customHeight="1">
      <c r="A430" s="38"/>
      <c r="B430" s="39"/>
      <c r="C430" s="220" t="s">
        <v>1520</v>
      </c>
      <c r="D430" s="220" t="s">
        <v>255</v>
      </c>
      <c r="E430" s="221" t="s">
        <v>5276</v>
      </c>
      <c r="F430" s="222" t="s">
        <v>5277</v>
      </c>
      <c r="G430" s="223" t="s">
        <v>1133</v>
      </c>
      <c r="H430" s="224">
        <v>52</v>
      </c>
      <c r="I430" s="225"/>
      <c r="J430" s="226">
        <f>ROUND(I430*H430,2)</f>
        <v>0</v>
      </c>
      <c r="K430" s="227"/>
      <c r="L430" s="44"/>
      <c r="M430" s="228" t="s">
        <v>1</v>
      </c>
      <c r="N430" s="229" t="s">
        <v>41</v>
      </c>
      <c r="O430" s="91"/>
      <c r="P430" s="230">
        <f>O430*H430</f>
        <v>0</v>
      </c>
      <c r="Q430" s="230">
        <v>0</v>
      </c>
      <c r="R430" s="230">
        <f>Q430*H430</f>
        <v>0</v>
      </c>
      <c r="S430" s="230">
        <v>0</v>
      </c>
      <c r="T430" s="231">
        <f>S430*H430</f>
        <v>0</v>
      </c>
      <c r="U430" s="38"/>
      <c r="V430" s="38"/>
      <c r="W430" s="38"/>
      <c r="X430" s="38"/>
      <c r="Y430" s="38"/>
      <c r="Z430" s="38"/>
      <c r="AA430" s="38"/>
      <c r="AB430" s="38"/>
      <c r="AC430" s="38"/>
      <c r="AD430" s="38"/>
      <c r="AE430" s="38"/>
      <c r="AR430" s="232" t="s">
        <v>254</v>
      </c>
      <c r="AT430" s="232" t="s">
        <v>255</v>
      </c>
      <c r="AU430" s="232" t="s">
        <v>84</v>
      </c>
      <c r="AY430" s="17" t="s">
        <v>251</v>
      </c>
      <c r="BE430" s="233">
        <f>IF(N430="základní",J430,0)</f>
        <v>0</v>
      </c>
      <c r="BF430" s="233">
        <f>IF(N430="snížená",J430,0)</f>
        <v>0</v>
      </c>
      <c r="BG430" s="233">
        <f>IF(N430="zákl. přenesená",J430,0)</f>
        <v>0</v>
      </c>
      <c r="BH430" s="233">
        <f>IF(N430="sníž. přenesená",J430,0)</f>
        <v>0</v>
      </c>
      <c r="BI430" s="233">
        <f>IF(N430="nulová",J430,0)</f>
        <v>0</v>
      </c>
      <c r="BJ430" s="17" t="s">
        <v>84</v>
      </c>
      <c r="BK430" s="233">
        <f>ROUND(I430*H430,2)</f>
        <v>0</v>
      </c>
      <c r="BL430" s="17" t="s">
        <v>254</v>
      </c>
      <c r="BM430" s="232" t="s">
        <v>5278</v>
      </c>
    </row>
    <row r="431" s="2" customFormat="1">
      <c r="A431" s="38"/>
      <c r="B431" s="39"/>
      <c r="C431" s="40"/>
      <c r="D431" s="234" t="s">
        <v>260</v>
      </c>
      <c r="E431" s="40"/>
      <c r="F431" s="235" t="s">
        <v>5279</v>
      </c>
      <c r="G431" s="40"/>
      <c r="H431" s="40"/>
      <c r="I431" s="236"/>
      <c r="J431" s="40"/>
      <c r="K431" s="40"/>
      <c r="L431" s="44"/>
      <c r="M431" s="237"/>
      <c r="N431" s="238"/>
      <c r="O431" s="91"/>
      <c r="P431" s="91"/>
      <c r="Q431" s="91"/>
      <c r="R431" s="91"/>
      <c r="S431" s="91"/>
      <c r="T431" s="92"/>
      <c r="U431" s="38"/>
      <c r="V431" s="38"/>
      <c r="W431" s="38"/>
      <c r="X431" s="38"/>
      <c r="Y431" s="38"/>
      <c r="Z431" s="38"/>
      <c r="AA431" s="38"/>
      <c r="AB431" s="38"/>
      <c r="AC431" s="38"/>
      <c r="AD431" s="38"/>
      <c r="AE431" s="38"/>
      <c r="AT431" s="17" t="s">
        <v>260</v>
      </c>
      <c r="AU431" s="17" t="s">
        <v>84</v>
      </c>
    </row>
    <row r="432" s="2" customFormat="1">
      <c r="A432" s="38"/>
      <c r="B432" s="39"/>
      <c r="C432" s="40"/>
      <c r="D432" s="240" t="s">
        <v>274</v>
      </c>
      <c r="E432" s="40"/>
      <c r="F432" s="241" t="s">
        <v>5280</v>
      </c>
      <c r="G432" s="40"/>
      <c r="H432" s="40"/>
      <c r="I432" s="236"/>
      <c r="J432" s="40"/>
      <c r="K432" s="40"/>
      <c r="L432" s="44"/>
      <c r="M432" s="237"/>
      <c r="N432" s="238"/>
      <c r="O432" s="91"/>
      <c r="P432" s="91"/>
      <c r="Q432" s="91"/>
      <c r="R432" s="91"/>
      <c r="S432" s="91"/>
      <c r="T432" s="92"/>
      <c r="U432" s="38"/>
      <c r="V432" s="38"/>
      <c r="W432" s="38"/>
      <c r="X432" s="38"/>
      <c r="Y432" s="38"/>
      <c r="Z432" s="38"/>
      <c r="AA432" s="38"/>
      <c r="AB432" s="38"/>
      <c r="AC432" s="38"/>
      <c r="AD432" s="38"/>
      <c r="AE432" s="38"/>
      <c r="AT432" s="17" t="s">
        <v>274</v>
      </c>
      <c r="AU432" s="17" t="s">
        <v>84</v>
      </c>
    </row>
    <row r="433" s="13" customFormat="1">
      <c r="A433" s="13"/>
      <c r="B433" s="253"/>
      <c r="C433" s="254"/>
      <c r="D433" s="234" t="s">
        <v>276</v>
      </c>
      <c r="E433" s="255" t="s">
        <v>1</v>
      </c>
      <c r="F433" s="256" t="s">
        <v>5272</v>
      </c>
      <c r="G433" s="254"/>
      <c r="H433" s="255" t="s">
        <v>1</v>
      </c>
      <c r="I433" s="257"/>
      <c r="J433" s="254"/>
      <c r="K433" s="254"/>
      <c r="L433" s="258"/>
      <c r="M433" s="259"/>
      <c r="N433" s="260"/>
      <c r="O433" s="260"/>
      <c r="P433" s="260"/>
      <c r="Q433" s="260"/>
      <c r="R433" s="260"/>
      <c r="S433" s="260"/>
      <c r="T433" s="261"/>
      <c r="U433" s="13"/>
      <c r="V433" s="13"/>
      <c r="W433" s="13"/>
      <c r="X433" s="13"/>
      <c r="Y433" s="13"/>
      <c r="Z433" s="13"/>
      <c r="AA433" s="13"/>
      <c r="AB433" s="13"/>
      <c r="AC433" s="13"/>
      <c r="AD433" s="13"/>
      <c r="AE433" s="13"/>
      <c r="AT433" s="262" t="s">
        <v>276</v>
      </c>
      <c r="AU433" s="262" t="s">
        <v>84</v>
      </c>
      <c r="AV433" s="13" t="s">
        <v>84</v>
      </c>
      <c r="AW433" s="13" t="s">
        <v>32</v>
      </c>
      <c r="AX433" s="13" t="s">
        <v>76</v>
      </c>
      <c r="AY433" s="262" t="s">
        <v>251</v>
      </c>
    </row>
    <row r="434" s="12" customFormat="1">
      <c r="A434" s="12"/>
      <c r="B434" s="242"/>
      <c r="C434" s="243"/>
      <c r="D434" s="234" t="s">
        <v>276</v>
      </c>
      <c r="E434" s="244" t="s">
        <v>4235</v>
      </c>
      <c r="F434" s="245" t="s">
        <v>1510</v>
      </c>
      <c r="G434" s="243"/>
      <c r="H434" s="246">
        <v>52</v>
      </c>
      <c r="I434" s="247"/>
      <c r="J434" s="243"/>
      <c r="K434" s="243"/>
      <c r="L434" s="248"/>
      <c r="M434" s="249"/>
      <c r="N434" s="250"/>
      <c r="O434" s="250"/>
      <c r="P434" s="250"/>
      <c r="Q434" s="250"/>
      <c r="R434" s="250"/>
      <c r="S434" s="250"/>
      <c r="T434" s="251"/>
      <c r="U434" s="12"/>
      <c r="V434" s="12"/>
      <c r="W434" s="12"/>
      <c r="X434" s="12"/>
      <c r="Y434" s="12"/>
      <c r="Z434" s="12"/>
      <c r="AA434" s="12"/>
      <c r="AB434" s="12"/>
      <c r="AC434" s="12"/>
      <c r="AD434" s="12"/>
      <c r="AE434" s="12"/>
      <c r="AT434" s="252" t="s">
        <v>276</v>
      </c>
      <c r="AU434" s="252" t="s">
        <v>84</v>
      </c>
      <c r="AV434" s="12" t="s">
        <v>86</v>
      </c>
      <c r="AW434" s="12" t="s">
        <v>32</v>
      </c>
      <c r="AX434" s="12" t="s">
        <v>84</v>
      </c>
      <c r="AY434" s="252" t="s">
        <v>251</v>
      </c>
    </row>
    <row r="435" s="2" customFormat="1" ht="24.15" customHeight="1">
      <c r="A435" s="38"/>
      <c r="B435" s="39"/>
      <c r="C435" s="292" t="s">
        <v>1527</v>
      </c>
      <c r="D435" s="292" t="s">
        <v>1133</v>
      </c>
      <c r="E435" s="293" t="s">
        <v>5281</v>
      </c>
      <c r="F435" s="294" t="s">
        <v>5282</v>
      </c>
      <c r="G435" s="295" t="s">
        <v>1133</v>
      </c>
      <c r="H435" s="296">
        <v>52.780000000000001</v>
      </c>
      <c r="I435" s="297"/>
      <c r="J435" s="298">
        <f>ROUND(I435*H435,2)</f>
        <v>0</v>
      </c>
      <c r="K435" s="299"/>
      <c r="L435" s="300"/>
      <c r="M435" s="301" t="s">
        <v>1</v>
      </c>
      <c r="N435" s="302" t="s">
        <v>41</v>
      </c>
      <c r="O435" s="91"/>
      <c r="P435" s="230">
        <f>O435*H435</f>
        <v>0</v>
      </c>
      <c r="Q435" s="230">
        <v>0.01389</v>
      </c>
      <c r="R435" s="230">
        <f>Q435*H435</f>
        <v>0.73311419999999994</v>
      </c>
      <c r="S435" s="230">
        <v>0</v>
      </c>
      <c r="T435" s="231">
        <f>S435*H435</f>
        <v>0</v>
      </c>
      <c r="U435" s="38"/>
      <c r="V435" s="38"/>
      <c r="W435" s="38"/>
      <c r="X435" s="38"/>
      <c r="Y435" s="38"/>
      <c r="Z435" s="38"/>
      <c r="AA435" s="38"/>
      <c r="AB435" s="38"/>
      <c r="AC435" s="38"/>
      <c r="AD435" s="38"/>
      <c r="AE435" s="38"/>
      <c r="AR435" s="232" t="s">
        <v>299</v>
      </c>
      <c r="AT435" s="232" t="s">
        <v>1133</v>
      </c>
      <c r="AU435" s="232" t="s">
        <v>84</v>
      </c>
      <c r="AY435" s="17" t="s">
        <v>251</v>
      </c>
      <c r="BE435" s="233">
        <f>IF(N435="základní",J435,0)</f>
        <v>0</v>
      </c>
      <c r="BF435" s="233">
        <f>IF(N435="snížená",J435,0)</f>
        <v>0</v>
      </c>
      <c r="BG435" s="233">
        <f>IF(N435="zákl. přenesená",J435,0)</f>
        <v>0</v>
      </c>
      <c r="BH435" s="233">
        <f>IF(N435="sníž. přenesená",J435,0)</f>
        <v>0</v>
      </c>
      <c r="BI435" s="233">
        <f>IF(N435="nulová",J435,0)</f>
        <v>0</v>
      </c>
      <c r="BJ435" s="17" t="s">
        <v>84</v>
      </c>
      <c r="BK435" s="233">
        <f>ROUND(I435*H435,2)</f>
        <v>0</v>
      </c>
      <c r="BL435" s="17" t="s">
        <v>254</v>
      </c>
      <c r="BM435" s="232" t="s">
        <v>5283</v>
      </c>
    </row>
    <row r="436" s="2" customFormat="1">
      <c r="A436" s="38"/>
      <c r="B436" s="39"/>
      <c r="C436" s="40"/>
      <c r="D436" s="234" t="s">
        <v>260</v>
      </c>
      <c r="E436" s="40"/>
      <c r="F436" s="235" t="s">
        <v>5282</v>
      </c>
      <c r="G436" s="40"/>
      <c r="H436" s="40"/>
      <c r="I436" s="236"/>
      <c r="J436" s="40"/>
      <c r="K436" s="40"/>
      <c r="L436" s="44"/>
      <c r="M436" s="237"/>
      <c r="N436" s="238"/>
      <c r="O436" s="91"/>
      <c r="P436" s="91"/>
      <c r="Q436" s="91"/>
      <c r="R436" s="91"/>
      <c r="S436" s="91"/>
      <c r="T436" s="92"/>
      <c r="U436" s="38"/>
      <c r="V436" s="38"/>
      <c r="W436" s="38"/>
      <c r="X436" s="38"/>
      <c r="Y436" s="38"/>
      <c r="Z436" s="38"/>
      <c r="AA436" s="38"/>
      <c r="AB436" s="38"/>
      <c r="AC436" s="38"/>
      <c r="AD436" s="38"/>
      <c r="AE436" s="38"/>
      <c r="AT436" s="17" t="s">
        <v>260</v>
      </c>
      <c r="AU436" s="17" t="s">
        <v>84</v>
      </c>
    </row>
    <row r="437" s="12" customFormat="1">
      <c r="A437" s="12"/>
      <c r="B437" s="242"/>
      <c r="C437" s="243"/>
      <c r="D437" s="234" t="s">
        <v>276</v>
      </c>
      <c r="E437" s="244" t="s">
        <v>4241</v>
      </c>
      <c r="F437" s="245" t="s">
        <v>1510</v>
      </c>
      <c r="G437" s="243"/>
      <c r="H437" s="246">
        <v>52</v>
      </c>
      <c r="I437" s="247"/>
      <c r="J437" s="243"/>
      <c r="K437" s="243"/>
      <c r="L437" s="248"/>
      <c r="M437" s="249"/>
      <c r="N437" s="250"/>
      <c r="O437" s="250"/>
      <c r="P437" s="250"/>
      <c r="Q437" s="250"/>
      <c r="R437" s="250"/>
      <c r="S437" s="250"/>
      <c r="T437" s="251"/>
      <c r="U437" s="12"/>
      <c r="V437" s="12"/>
      <c r="W437" s="12"/>
      <c r="X437" s="12"/>
      <c r="Y437" s="12"/>
      <c r="Z437" s="12"/>
      <c r="AA437" s="12"/>
      <c r="AB437" s="12"/>
      <c r="AC437" s="12"/>
      <c r="AD437" s="12"/>
      <c r="AE437" s="12"/>
      <c r="AT437" s="252" t="s">
        <v>276</v>
      </c>
      <c r="AU437" s="252" t="s">
        <v>84</v>
      </c>
      <c r="AV437" s="12" t="s">
        <v>86</v>
      </c>
      <c r="AW437" s="12" t="s">
        <v>32</v>
      </c>
      <c r="AX437" s="12" t="s">
        <v>76</v>
      </c>
      <c r="AY437" s="252" t="s">
        <v>251</v>
      </c>
    </row>
    <row r="438" s="12" customFormat="1">
      <c r="A438" s="12"/>
      <c r="B438" s="242"/>
      <c r="C438" s="243"/>
      <c r="D438" s="234" t="s">
        <v>276</v>
      </c>
      <c r="E438" s="244" t="s">
        <v>5284</v>
      </c>
      <c r="F438" s="245" t="s">
        <v>5285</v>
      </c>
      <c r="G438" s="243"/>
      <c r="H438" s="246">
        <v>52.780000000000001</v>
      </c>
      <c r="I438" s="247"/>
      <c r="J438" s="243"/>
      <c r="K438" s="243"/>
      <c r="L438" s="248"/>
      <c r="M438" s="249"/>
      <c r="N438" s="250"/>
      <c r="O438" s="250"/>
      <c r="P438" s="250"/>
      <c r="Q438" s="250"/>
      <c r="R438" s="250"/>
      <c r="S438" s="250"/>
      <c r="T438" s="251"/>
      <c r="U438" s="12"/>
      <c r="V438" s="12"/>
      <c r="W438" s="12"/>
      <c r="X438" s="12"/>
      <c r="Y438" s="12"/>
      <c r="Z438" s="12"/>
      <c r="AA438" s="12"/>
      <c r="AB438" s="12"/>
      <c r="AC438" s="12"/>
      <c r="AD438" s="12"/>
      <c r="AE438" s="12"/>
      <c r="AT438" s="252" t="s">
        <v>276</v>
      </c>
      <c r="AU438" s="252" t="s">
        <v>84</v>
      </c>
      <c r="AV438" s="12" t="s">
        <v>86</v>
      </c>
      <c r="AW438" s="12" t="s">
        <v>32</v>
      </c>
      <c r="AX438" s="12" t="s">
        <v>84</v>
      </c>
      <c r="AY438" s="252" t="s">
        <v>251</v>
      </c>
    </row>
    <row r="439" s="2" customFormat="1" ht="24.15" customHeight="1">
      <c r="A439" s="38"/>
      <c r="B439" s="39"/>
      <c r="C439" s="220" t="s">
        <v>1534</v>
      </c>
      <c r="D439" s="220" t="s">
        <v>255</v>
      </c>
      <c r="E439" s="221" t="s">
        <v>5286</v>
      </c>
      <c r="F439" s="222" t="s">
        <v>5287</v>
      </c>
      <c r="G439" s="223" t="s">
        <v>1622</v>
      </c>
      <c r="H439" s="224">
        <v>3</v>
      </c>
      <c r="I439" s="225"/>
      <c r="J439" s="226">
        <f>ROUND(I439*H439,2)</f>
        <v>0</v>
      </c>
      <c r="K439" s="227"/>
      <c r="L439" s="44"/>
      <c r="M439" s="228" t="s">
        <v>1</v>
      </c>
      <c r="N439" s="229" t="s">
        <v>41</v>
      </c>
      <c r="O439" s="91"/>
      <c r="P439" s="230">
        <f>O439*H439</f>
        <v>0</v>
      </c>
      <c r="Q439" s="230">
        <v>0</v>
      </c>
      <c r="R439" s="230">
        <f>Q439*H439</f>
        <v>0</v>
      </c>
      <c r="S439" s="230">
        <v>0</v>
      </c>
      <c r="T439" s="231">
        <f>S439*H439</f>
        <v>0</v>
      </c>
      <c r="U439" s="38"/>
      <c r="V439" s="38"/>
      <c r="W439" s="38"/>
      <c r="X439" s="38"/>
      <c r="Y439" s="38"/>
      <c r="Z439" s="38"/>
      <c r="AA439" s="38"/>
      <c r="AB439" s="38"/>
      <c r="AC439" s="38"/>
      <c r="AD439" s="38"/>
      <c r="AE439" s="38"/>
      <c r="AR439" s="232" t="s">
        <v>254</v>
      </c>
      <c r="AT439" s="232" t="s">
        <v>255</v>
      </c>
      <c r="AU439" s="232" t="s">
        <v>84</v>
      </c>
      <c r="AY439" s="17" t="s">
        <v>251</v>
      </c>
      <c r="BE439" s="233">
        <f>IF(N439="základní",J439,0)</f>
        <v>0</v>
      </c>
      <c r="BF439" s="233">
        <f>IF(N439="snížená",J439,0)</f>
        <v>0</v>
      </c>
      <c r="BG439" s="233">
        <f>IF(N439="zákl. přenesená",J439,0)</f>
        <v>0</v>
      </c>
      <c r="BH439" s="233">
        <f>IF(N439="sníž. přenesená",J439,0)</f>
        <v>0</v>
      </c>
      <c r="BI439" s="233">
        <f>IF(N439="nulová",J439,0)</f>
        <v>0</v>
      </c>
      <c r="BJ439" s="17" t="s">
        <v>84</v>
      </c>
      <c r="BK439" s="233">
        <f>ROUND(I439*H439,2)</f>
        <v>0</v>
      </c>
      <c r="BL439" s="17" t="s">
        <v>254</v>
      </c>
      <c r="BM439" s="232" t="s">
        <v>5288</v>
      </c>
    </row>
    <row r="440" s="2" customFormat="1">
      <c r="A440" s="38"/>
      <c r="B440" s="39"/>
      <c r="C440" s="40"/>
      <c r="D440" s="234" t="s">
        <v>260</v>
      </c>
      <c r="E440" s="40"/>
      <c r="F440" s="235" t="s">
        <v>5289</v>
      </c>
      <c r="G440" s="40"/>
      <c r="H440" s="40"/>
      <c r="I440" s="236"/>
      <c r="J440" s="40"/>
      <c r="K440" s="40"/>
      <c r="L440" s="44"/>
      <c r="M440" s="237"/>
      <c r="N440" s="238"/>
      <c r="O440" s="91"/>
      <c r="P440" s="91"/>
      <c r="Q440" s="91"/>
      <c r="R440" s="91"/>
      <c r="S440" s="91"/>
      <c r="T440" s="92"/>
      <c r="U440" s="38"/>
      <c r="V440" s="38"/>
      <c r="W440" s="38"/>
      <c r="X440" s="38"/>
      <c r="Y440" s="38"/>
      <c r="Z440" s="38"/>
      <c r="AA440" s="38"/>
      <c r="AB440" s="38"/>
      <c r="AC440" s="38"/>
      <c r="AD440" s="38"/>
      <c r="AE440" s="38"/>
      <c r="AT440" s="17" t="s">
        <v>260</v>
      </c>
      <c r="AU440" s="17" t="s">
        <v>84</v>
      </c>
    </row>
    <row r="441" s="2" customFormat="1">
      <c r="A441" s="38"/>
      <c r="B441" s="39"/>
      <c r="C441" s="40"/>
      <c r="D441" s="240" t="s">
        <v>274</v>
      </c>
      <c r="E441" s="40"/>
      <c r="F441" s="241" t="s">
        <v>5290</v>
      </c>
      <c r="G441" s="40"/>
      <c r="H441" s="40"/>
      <c r="I441" s="236"/>
      <c r="J441" s="40"/>
      <c r="K441" s="40"/>
      <c r="L441" s="44"/>
      <c r="M441" s="237"/>
      <c r="N441" s="238"/>
      <c r="O441" s="91"/>
      <c r="P441" s="91"/>
      <c r="Q441" s="91"/>
      <c r="R441" s="91"/>
      <c r="S441" s="91"/>
      <c r="T441" s="92"/>
      <c r="U441" s="38"/>
      <c r="V441" s="38"/>
      <c r="W441" s="38"/>
      <c r="X441" s="38"/>
      <c r="Y441" s="38"/>
      <c r="Z441" s="38"/>
      <c r="AA441" s="38"/>
      <c r="AB441" s="38"/>
      <c r="AC441" s="38"/>
      <c r="AD441" s="38"/>
      <c r="AE441" s="38"/>
      <c r="AT441" s="17" t="s">
        <v>274</v>
      </c>
      <c r="AU441" s="17" t="s">
        <v>84</v>
      </c>
    </row>
    <row r="442" s="12" customFormat="1">
      <c r="A442" s="12"/>
      <c r="B442" s="242"/>
      <c r="C442" s="243"/>
      <c r="D442" s="234" t="s">
        <v>276</v>
      </c>
      <c r="E442" s="244" t="s">
        <v>4248</v>
      </c>
      <c r="F442" s="245" t="s">
        <v>269</v>
      </c>
      <c r="G442" s="243"/>
      <c r="H442" s="246">
        <v>3</v>
      </c>
      <c r="I442" s="247"/>
      <c r="J442" s="243"/>
      <c r="K442" s="243"/>
      <c r="L442" s="248"/>
      <c r="M442" s="249"/>
      <c r="N442" s="250"/>
      <c r="O442" s="250"/>
      <c r="P442" s="250"/>
      <c r="Q442" s="250"/>
      <c r="R442" s="250"/>
      <c r="S442" s="250"/>
      <c r="T442" s="251"/>
      <c r="U442" s="12"/>
      <c r="V442" s="12"/>
      <c r="W442" s="12"/>
      <c r="X442" s="12"/>
      <c r="Y442" s="12"/>
      <c r="Z442" s="12"/>
      <c r="AA442" s="12"/>
      <c r="AB442" s="12"/>
      <c r="AC442" s="12"/>
      <c r="AD442" s="12"/>
      <c r="AE442" s="12"/>
      <c r="AT442" s="252" t="s">
        <v>276</v>
      </c>
      <c r="AU442" s="252" t="s">
        <v>84</v>
      </c>
      <c r="AV442" s="12" t="s">
        <v>86</v>
      </c>
      <c r="AW442" s="12" t="s">
        <v>32</v>
      </c>
      <c r="AX442" s="12" t="s">
        <v>84</v>
      </c>
      <c r="AY442" s="252" t="s">
        <v>251</v>
      </c>
    </row>
    <row r="443" s="2" customFormat="1" ht="16.5" customHeight="1">
      <c r="A443" s="38"/>
      <c r="B443" s="39"/>
      <c r="C443" s="292" t="s">
        <v>1542</v>
      </c>
      <c r="D443" s="292" t="s">
        <v>1133</v>
      </c>
      <c r="E443" s="293" t="s">
        <v>5291</v>
      </c>
      <c r="F443" s="294" t="s">
        <v>5292</v>
      </c>
      <c r="G443" s="295" t="s">
        <v>1622</v>
      </c>
      <c r="H443" s="296">
        <v>3</v>
      </c>
      <c r="I443" s="297"/>
      <c r="J443" s="298">
        <f>ROUND(I443*H443,2)</f>
        <v>0</v>
      </c>
      <c r="K443" s="299"/>
      <c r="L443" s="300"/>
      <c r="M443" s="301" t="s">
        <v>1</v>
      </c>
      <c r="N443" s="302" t="s">
        <v>41</v>
      </c>
      <c r="O443" s="91"/>
      <c r="P443" s="230">
        <f>O443*H443</f>
        <v>0</v>
      </c>
      <c r="Q443" s="230">
        <v>0.0018</v>
      </c>
      <c r="R443" s="230">
        <f>Q443*H443</f>
        <v>0.0054000000000000003</v>
      </c>
      <c r="S443" s="230">
        <v>0</v>
      </c>
      <c r="T443" s="231">
        <f>S443*H443</f>
        <v>0</v>
      </c>
      <c r="U443" s="38"/>
      <c r="V443" s="38"/>
      <c r="W443" s="38"/>
      <c r="X443" s="38"/>
      <c r="Y443" s="38"/>
      <c r="Z443" s="38"/>
      <c r="AA443" s="38"/>
      <c r="AB443" s="38"/>
      <c r="AC443" s="38"/>
      <c r="AD443" s="38"/>
      <c r="AE443" s="38"/>
      <c r="AR443" s="232" t="s">
        <v>299</v>
      </c>
      <c r="AT443" s="232" t="s">
        <v>1133</v>
      </c>
      <c r="AU443" s="232" t="s">
        <v>84</v>
      </c>
      <c r="AY443" s="17" t="s">
        <v>251</v>
      </c>
      <c r="BE443" s="233">
        <f>IF(N443="základní",J443,0)</f>
        <v>0</v>
      </c>
      <c r="BF443" s="233">
        <f>IF(N443="snížená",J443,0)</f>
        <v>0</v>
      </c>
      <c r="BG443" s="233">
        <f>IF(N443="zákl. přenesená",J443,0)</f>
        <v>0</v>
      </c>
      <c r="BH443" s="233">
        <f>IF(N443="sníž. přenesená",J443,0)</f>
        <v>0</v>
      </c>
      <c r="BI443" s="233">
        <f>IF(N443="nulová",J443,0)</f>
        <v>0</v>
      </c>
      <c r="BJ443" s="17" t="s">
        <v>84</v>
      </c>
      <c r="BK443" s="233">
        <f>ROUND(I443*H443,2)</f>
        <v>0</v>
      </c>
      <c r="BL443" s="17" t="s">
        <v>254</v>
      </c>
      <c r="BM443" s="232" t="s">
        <v>5293</v>
      </c>
    </row>
    <row r="444" s="2" customFormat="1">
      <c r="A444" s="38"/>
      <c r="B444" s="39"/>
      <c r="C444" s="40"/>
      <c r="D444" s="234" t="s">
        <v>260</v>
      </c>
      <c r="E444" s="40"/>
      <c r="F444" s="235" t="s">
        <v>5292</v>
      </c>
      <c r="G444" s="40"/>
      <c r="H444" s="40"/>
      <c r="I444" s="236"/>
      <c r="J444" s="40"/>
      <c r="K444" s="40"/>
      <c r="L444" s="44"/>
      <c r="M444" s="237"/>
      <c r="N444" s="238"/>
      <c r="O444" s="91"/>
      <c r="P444" s="91"/>
      <c r="Q444" s="91"/>
      <c r="R444" s="91"/>
      <c r="S444" s="91"/>
      <c r="T444" s="92"/>
      <c r="U444" s="38"/>
      <c r="V444" s="38"/>
      <c r="W444" s="38"/>
      <c r="X444" s="38"/>
      <c r="Y444" s="38"/>
      <c r="Z444" s="38"/>
      <c r="AA444" s="38"/>
      <c r="AB444" s="38"/>
      <c r="AC444" s="38"/>
      <c r="AD444" s="38"/>
      <c r="AE444" s="38"/>
      <c r="AT444" s="17" t="s">
        <v>260</v>
      </c>
      <c r="AU444" s="17" t="s">
        <v>84</v>
      </c>
    </row>
    <row r="445" s="13" customFormat="1">
      <c r="A445" s="13"/>
      <c r="B445" s="253"/>
      <c r="C445" s="254"/>
      <c r="D445" s="234" t="s">
        <v>276</v>
      </c>
      <c r="E445" s="255" t="s">
        <v>1</v>
      </c>
      <c r="F445" s="256" t="s">
        <v>5294</v>
      </c>
      <c r="G445" s="254"/>
      <c r="H445" s="255" t="s">
        <v>1</v>
      </c>
      <c r="I445" s="257"/>
      <c r="J445" s="254"/>
      <c r="K445" s="254"/>
      <c r="L445" s="258"/>
      <c r="M445" s="259"/>
      <c r="N445" s="260"/>
      <c r="O445" s="260"/>
      <c r="P445" s="260"/>
      <c r="Q445" s="260"/>
      <c r="R445" s="260"/>
      <c r="S445" s="260"/>
      <c r="T445" s="261"/>
      <c r="U445" s="13"/>
      <c r="V445" s="13"/>
      <c r="W445" s="13"/>
      <c r="X445" s="13"/>
      <c r="Y445" s="13"/>
      <c r="Z445" s="13"/>
      <c r="AA445" s="13"/>
      <c r="AB445" s="13"/>
      <c r="AC445" s="13"/>
      <c r="AD445" s="13"/>
      <c r="AE445" s="13"/>
      <c r="AT445" s="262" t="s">
        <v>276</v>
      </c>
      <c r="AU445" s="262" t="s">
        <v>84</v>
      </c>
      <c r="AV445" s="13" t="s">
        <v>84</v>
      </c>
      <c r="AW445" s="13" t="s">
        <v>32</v>
      </c>
      <c r="AX445" s="13" t="s">
        <v>76</v>
      </c>
      <c r="AY445" s="262" t="s">
        <v>251</v>
      </c>
    </row>
    <row r="446" s="12" customFormat="1">
      <c r="A446" s="12"/>
      <c r="B446" s="242"/>
      <c r="C446" s="243"/>
      <c r="D446" s="234" t="s">
        <v>276</v>
      </c>
      <c r="E446" s="244" t="s">
        <v>4254</v>
      </c>
      <c r="F446" s="245" t="s">
        <v>269</v>
      </c>
      <c r="G446" s="243"/>
      <c r="H446" s="246">
        <v>3</v>
      </c>
      <c r="I446" s="247"/>
      <c r="J446" s="243"/>
      <c r="K446" s="243"/>
      <c r="L446" s="248"/>
      <c r="M446" s="249"/>
      <c r="N446" s="250"/>
      <c r="O446" s="250"/>
      <c r="P446" s="250"/>
      <c r="Q446" s="250"/>
      <c r="R446" s="250"/>
      <c r="S446" s="250"/>
      <c r="T446" s="251"/>
      <c r="U446" s="12"/>
      <c r="V446" s="12"/>
      <c r="W446" s="12"/>
      <c r="X446" s="12"/>
      <c r="Y446" s="12"/>
      <c r="Z446" s="12"/>
      <c r="AA446" s="12"/>
      <c r="AB446" s="12"/>
      <c r="AC446" s="12"/>
      <c r="AD446" s="12"/>
      <c r="AE446" s="12"/>
      <c r="AT446" s="252" t="s">
        <v>276</v>
      </c>
      <c r="AU446" s="252" t="s">
        <v>84</v>
      </c>
      <c r="AV446" s="12" t="s">
        <v>86</v>
      </c>
      <c r="AW446" s="12" t="s">
        <v>32</v>
      </c>
      <c r="AX446" s="12" t="s">
        <v>84</v>
      </c>
      <c r="AY446" s="252" t="s">
        <v>251</v>
      </c>
    </row>
    <row r="447" s="2" customFormat="1" ht="24.15" customHeight="1">
      <c r="A447" s="38"/>
      <c r="B447" s="39"/>
      <c r="C447" s="220" t="s">
        <v>1549</v>
      </c>
      <c r="D447" s="220" t="s">
        <v>255</v>
      </c>
      <c r="E447" s="221" t="s">
        <v>5295</v>
      </c>
      <c r="F447" s="222" t="s">
        <v>5296</v>
      </c>
      <c r="G447" s="223" t="s">
        <v>1622</v>
      </c>
      <c r="H447" s="224">
        <v>2</v>
      </c>
      <c r="I447" s="225"/>
      <c r="J447" s="226">
        <f>ROUND(I447*H447,2)</f>
        <v>0</v>
      </c>
      <c r="K447" s="227"/>
      <c r="L447" s="44"/>
      <c r="M447" s="228" t="s">
        <v>1</v>
      </c>
      <c r="N447" s="229" t="s">
        <v>41</v>
      </c>
      <c r="O447" s="91"/>
      <c r="P447" s="230">
        <f>O447*H447</f>
        <v>0</v>
      </c>
      <c r="Q447" s="230">
        <v>0</v>
      </c>
      <c r="R447" s="230">
        <f>Q447*H447</f>
        <v>0</v>
      </c>
      <c r="S447" s="230">
        <v>0</v>
      </c>
      <c r="T447" s="231">
        <f>S447*H447</f>
        <v>0</v>
      </c>
      <c r="U447" s="38"/>
      <c r="V447" s="38"/>
      <c r="W447" s="38"/>
      <c r="X447" s="38"/>
      <c r="Y447" s="38"/>
      <c r="Z447" s="38"/>
      <c r="AA447" s="38"/>
      <c r="AB447" s="38"/>
      <c r="AC447" s="38"/>
      <c r="AD447" s="38"/>
      <c r="AE447" s="38"/>
      <c r="AR447" s="232" t="s">
        <v>254</v>
      </c>
      <c r="AT447" s="232" t="s">
        <v>255</v>
      </c>
      <c r="AU447" s="232" t="s">
        <v>84</v>
      </c>
      <c r="AY447" s="17" t="s">
        <v>251</v>
      </c>
      <c r="BE447" s="233">
        <f>IF(N447="základní",J447,0)</f>
        <v>0</v>
      </c>
      <c r="BF447" s="233">
        <f>IF(N447="snížená",J447,0)</f>
        <v>0</v>
      </c>
      <c r="BG447" s="233">
        <f>IF(N447="zákl. přenesená",J447,0)</f>
        <v>0</v>
      </c>
      <c r="BH447" s="233">
        <f>IF(N447="sníž. přenesená",J447,0)</f>
        <v>0</v>
      </c>
      <c r="BI447" s="233">
        <f>IF(N447="nulová",J447,0)</f>
        <v>0</v>
      </c>
      <c r="BJ447" s="17" t="s">
        <v>84</v>
      </c>
      <c r="BK447" s="233">
        <f>ROUND(I447*H447,2)</f>
        <v>0</v>
      </c>
      <c r="BL447" s="17" t="s">
        <v>254</v>
      </c>
      <c r="BM447" s="232" t="s">
        <v>5297</v>
      </c>
    </row>
    <row r="448" s="2" customFormat="1">
      <c r="A448" s="38"/>
      <c r="B448" s="39"/>
      <c r="C448" s="40"/>
      <c r="D448" s="234" t="s">
        <v>260</v>
      </c>
      <c r="E448" s="40"/>
      <c r="F448" s="235" t="s">
        <v>5298</v>
      </c>
      <c r="G448" s="40"/>
      <c r="H448" s="40"/>
      <c r="I448" s="236"/>
      <c r="J448" s="40"/>
      <c r="K448" s="40"/>
      <c r="L448" s="44"/>
      <c r="M448" s="237"/>
      <c r="N448" s="238"/>
      <c r="O448" s="91"/>
      <c r="P448" s="91"/>
      <c r="Q448" s="91"/>
      <c r="R448" s="91"/>
      <c r="S448" s="91"/>
      <c r="T448" s="92"/>
      <c r="U448" s="38"/>
      <c r="V448" s="38"/>
      <c r="W448" s="38"/>
      <c r="X448" s="38"/>
      <c r="Y448" s="38"/>
      <c r="Z448" s="38"/>
      <c r="AA448" s="38"/>
      <c r="AB448" s="38"/>
      <c r="AC448" s="38"/>
      <c r="AD448" s="38"/>
      <c r="AE448" s="38"/>
      <c r="AT448" s="17" t="s">
        <v>260</v>
      </c>
      <c r="AU448" s="17" t="s">
        <v>84</v>
      </c>
    </row>
    <row r="449" s="2" customFormat="1">
      <c r="A449" s="38"/>
      <c r="B449" s="39"/>
      <c r="C449" s="40"/>
      <c r="D449" s="240" t="s">
        <v>274</v>
      </c>
      <c r="E449" s="40"/>
      <c r="F449" s="241" t="s">
        <v>5299</v>
      </c>
      <c r="G449" s="40"/>
      <c r="H449" s="40"/>
      <c r="I449" s="236"/>
      <c r="J449" s="40"/>
      <c r="K449" s="40"/>
      <c r="L449" s="44"/>
      <c r="M449" s="237"/>
      <c r="N449" s="238"/>
      <c r="O449" s="91"/>
      <c r="P449" s="91"/>
      <c r="Q449" s="91"/>
      <c r="R449" s="91"/>
      <c r="S449" s="91"/>
      <c r="T449" s="92"/>
      <c r="U449" s="38"/>
      <c r="V449" s="38"/>
      <c r="W449" s="38"/>
      <c r="X449" s="38"/>
      <c r="Y449" s="38"/>
      <c r="Z449" s="38"/>
      <c r="AA449" s="38"/>
      <c r="AB449" s="38"/>
      <c r="AC449" s="38"/>
      <c r="AD449" s="38"/>
      <c r="AE449" s="38"/>
      <c r="AT449" s="17" t="s">
        <v>274</v>
      </c>
      <c r="AU449" s="17" t="s">
        <v>84</v>
      </c>
    </row>
    <row r="450" s="12" customFormat="1">
      <c r="A450" s="12"/>
      <c r="B450" s="242"/>
      <c r="C450" s="243"/>
      <c r="D450" s="234" t="s">
        <v>276</v>
      </c>
      <c r="E450" s="244" t="s">
        <v>4260</v>
      </c>
      <c r="F450" s="245" t="s">
        <v>86</v>
      </c>
      <c r="G450" s="243"/>
      <c r="H450" s="246">
        <v>2</v>
      </c>
      <c r="I450" s="247"/>
      <c r="J450" s="243"/>
      <c r="K450" s="243"/>
      <c r="L450" s="248"/>
      <c r="M450" s="249"/>
      <c r="N450" s="250"/>
      <c r="O450" s="250"/>
      <c r="P450" s="250"/>
      <c r="Q450" s="250"/>
      <c r="R450" s="250"/>
      <c r="S450" s="250"/>
      <c r="T450" s="251"/>
      <c r="U450" s="12"/>
      <c r="V450" s="12"/>
      <c r="W450" s="12"/>
      <c r="X450" s="12"/>
      <c r="Y450" s="12"/>
      <c r="Z450" s="12"/>
      <c r="AA450" s="12"/>
      <c r="AB450" s="12"/>
      <c r="AC450" s="12"/>
      <c r="AD450" s="12"/>
      <c r="AE450" s="12"/>
      <c r="AT450" s="252" t="s">
        <v>276</v>
      </c>
      <c r="AU450" s="252" t="s">
        <v>84</v>
      </c>
      <c r="AV450" s="12" t="s">
        <v>86</v>
      </c>
      <c r="AW450" s="12" t="s">
        <v>32</v>
      </c>
      <c r="AX450" s="12" t="s">
        <v>84</v>
      </c>
      <c r="AY450" s="252" t="s">
        <v>251</v>
      </c>
    </row>
    <row r="451" s="2" customFormat="1" ht="16.5" customHeight="1">
      <c r="A451" s="38"/>
      <c r="B451" s="39"/>
      <c r="C451" s="292" t="s">
        <v>1557</v>
      </c>
      <c r="D451" s="292" t="s">
        <v>1133</v>
      </c>
      <c r="E451" s="293" t="s">
        <v>5300</v>
      </c>
      <c r="F451" s="294" t="s">
        <v>5301</v>
      </c>
      <c r="G451" s="295" t="s">
        <v>1622</v>
      </c>
      <c r="H451" s="296">
        <v>2</v>
      </c>
      <c r="I451" s="297"/>
      <c r="J451" s="298">
        <f>ROUND(I451*H451,2)</f>
        <v>0</v>
      </c>
      <c r="K451" s="299"/>
      <c r="L451" s="300"/>
      <c r="M451" s="301" t="s">
        <v>1</v>
      </c>
      <c r="N451" s="302" t="s">
        <v>41</v>
      </c>
      <c r="O451" s="91"/>
      <c r="P451" s="230">
        <f>O451*H451</f>
        <v>0</v>
      </c>
      <c r="Q451" s="230">
        <v>0.0038</v>
      </c>
      <c r="R451" s="230">
        <f>Q451*H451</f>
        <v>0.0076</v>
      </c>
      <c r="S451" s="230">
        <v>0</v>
      </c>
      <c r="T451" s="231">
        <f>S451*H451</f>
        <v>0</v>
      </c>
      <c r="U451" s="38"/>
      <c r="V451" s="38"/>
      <c r="W451" s="38"/>
      <c r="X451" s="38"/>
      <c r="Y451" s="38"/>
      <c r="Z451" s="38"/>
      <c r="AA451" s="38"/>
      <c r="AB451" s="38"/>
      <c r="AC451" s="38"/>
      <c r="AD451" s="38"/>
      <c r="AE451" s="38"/>
      <c r="AR451" s="232" t="s">
        <v>299</v>
      </c>
      <c r="AT451" s="232" t="s">
        <v>1133</v>
      </c>
      <c r="AU451" s="232" t="s">
        <v>84</v>
      </c>
      <c r="AY451" s="17" t="s">
        <v>251</v>
      </c>
      <c r="BE451" s="233">
        <f>IF(N451="základní",J451,0)</f>
        <v>0</v>
      </c>
      <c r="BF451" s="233">
        <f>IF(N451="snížená",J451,0)</f>
        <v>0</v>
      </c>
      <c r="BG451" s="233">
        <f>IF(N451="zákl. přenesená",J451,0)</f>
        <v>0</v>
      </c>
      <c r="BH451" s="233">
        <f>IF(N451="sníž. přenesená",J451,0)</f>
        <v>0</v>
      </c>
      <c r="BI451" s="233">
        <f>IF(N451="nulová",J451,0)</f>
        <v>0</v>
      </c>
      <c r="BJ451" s="17" t="s">
        <v>84</v>
      </c>
      <c r="BK451" s="233">
        <f>ROUND(I451*H451,2)</f>
        <v>0</v>
      </c>
      <c r="BL451" s="17" t="s">
        <v>254</v>
      </c>
      <c r="BM451" s="232" t="s">
        <v>5302</v>
      </c>
    </row>
    <row r="452" s="2" customFormat="1">
      <c r="A452" s="38"/>
      <c r="B452" s="39"/>
      <c r="C452" s="40"/>
      <c r="D452" s="234" t="s">
        <v>260</v>
      </c>
      <c r="E452" s="40"/>
      <c r="F452" s="235" t="s">
        <v>5301</v>
      </c>
      <c r="G452" s="40"/>
      <c r="H452" s="40"/>
      <c r="I452" s="236"/>
      <c r="J452" s="40"/>
      <c r="K452" s="40"/>
      <c r="L452" s="44"/>
      <c r="M452" s="237"/>
      <c r="N452" s="238"/>
      <c r="O452" s="91"/>
      <c r="P452" s="91"/>
      <c r="Q452" s="91"/>
      <c r="R452" s="91"/>
      <c r="S452" s="91"/>
      <c r="T452" s="92"/>
      <c r="U452" s="38"/>
      <c r="V452" s="38"/>
      <c r="W452" s="38"/>
      <c r="X452" s="38"/>
      <c r="Y452" s="38"/>
      <c r="Z452" s="38"/>
      <c r="AA452" s="38"/>
      <c r="AB452" s="38"/>
      <c r="AC452" s="38"/>
      <c r="AD452" s="38"/>
      <c r="AE452" s="38"/>
      <c r="AT452" s="17" t="s">
        <v>260</v>
      </c>
      <c r="AU452" s="17" t="s">
        <v>84</v>
      </c>
    </row>
    <row r="453" s="12" customFormat="1">
      <c r="A453" s="12"/>
      <c r="B453" s="242"/>
      <c r="C453" s="243"/>
      <c r="D453" s="234" t="s">
        <v>276</v>
      </c>
      <c r="E453" s="244" t="s">
        <v>4268</v>
      </c>
      <c r="F453" s="245" t="s">
        <v>86</v>
      </c>
      <c r="G453" s="243"/>
      <c r="H453" s="246">
        <v>2</v>
      </c>
      <c r="I453" s="247"/>
      <c r="J453" s="243"/>
      <c r="K453" s="243"/>
      <c r="L453" s="248"/>
      <c r="M453" s="249"/>
      <c r="N453" s="250"/>
      <c r="O453" s="250"/>
      <c r="P453" s="250"/>
      <c r="Q453" s="250"/>
      <c r="R453" s="250"/>
      <c r="S453" s="250"/>
      <c r="T453" s="251"/>
      <c r="U453" s="12"/>
      <c r="V453" s="12"/>
      <c r="W453" s="12"/>
      <c r="X453" s="12"/>
      <c r="Y453" s="12"/>
      <c r="Z453" s="12"/>
      <c r="AA453" s="12"/>
      <c r="AB453" s="12"/>
      <c r="AC453" s="12"/>
      <c r="AD453" s="12"/>
      <c r="AE453" s="12"/>
      <c r="AT453" s="252" t="s">
        <v>276</v>
      </c>
      <c r="AU453" s="252" t="s">
        <v>84</v>
      </c>
      <c r="AV453" s="12" t="s">
        <v>86</v>
      </c>
      <c r="AW453" s="12" t="s">
        <v>32</v>
      </c>
      <c r="AX453" s="12" t="s">
        <v>84</v>
      </c>
      <c r="AY453" s="252" t="s">
        <v>251</v>
      </c>
    </row>
    <row r="454" s="2" customFormat="1" ht="24.15" customHeight="1">
      <c r="A454" s="38"/>
      <c r="B454" s="39"/>
      <c r="C454" s="220" t="s">
        <v>1564</v>
      </c>
      <c r="D454" s="220" t="s">
        <v>255</v>
      </c>
      <c r="E454" s="221" t="s">
        <v>5303</v>
      </c>
      <c r="F454" s="222" t="s">
        <v>5304</v>
      </c>
      <c r="G454" s="223" t="s">
        <v>1622</v>
      </c>
      <c r="H454" s="224">
        <v>1</v>
      </c>
      <c r="I454" s="225"/>
      <c r="J454" s="226">
        <f>ROUND(I454*H454,2)</f>
        <v>0</v>
      </c>
      <c r="K454" s="227"/>
      <c r="L454" s="44"/>
      <c r="M454" s="228" t="s">
        <v>1</v>
      </c>
      <c r="N454" s="229" t="s">
        <v>41</v>
      </c>
      <c r="O454" s="91"/>
      <c r="P454" s="230">
        <f>O454*H454</f>
        <v>0</v>
      </c>
      <c r="Q454" s="230">
        <v>0</v>
      </c>
      <c r="R454" s="230">
        <f>Q454*H454</f>
        <v>0</v>
      </c>
      <c r="S454" s="230">
        <v>0</v>
      </c>
      <c r="T454" s="231">
        <f>S454*H454</f>
        <v>0</v>
      </c>
      <c r="U454" s="38"/>
      <c r="V454" s="38"/>
      <c r="W454" s="38"/>
      <c r="X454" s="38"/>
      <c r="Y454" s="38"/>
      <c r="Z454" s="38"/>
      <c r="AA454" s="38"/>
      <c r="AB454" s="38"/>
      <c r="AC454" s="38"/>
      <c r="AD454" s="38"/>
      <c r="AE454" s="38"/>
      <c r="AR454" s="232" t="s">
        <v>254</v>
      </c>
      <c r="AT454" s="232" t="s">
        <v>255</v>
      </c>
      <c r="AU454" s="232" t="s">
        <v>84</v>
      </c>
      <c r="AY454" s="17" t="s">
        <v>251</v>
      </c>
      <c r="BE454" s="233">
        <f>IF(N454="základní",J454,0)</f>
        <v>0</v>
      </c>
      <c r="BF454" s="233">
        <f>IF(N454="snížená",J454,0)</f>
        <v>0</v>
      </c>
      <c r="BG454" s="233">
        <f>IF(N454="zákl. přenesená",J454,0)</f>
        <v>0</v>
      </c>
      <c r="BH454" s="233">
        <f>IF(N454="sníž. přenesená",J454,0)</f>
        <v>0</v>
      </c>
      <c r="BI454" s="233">
        <f>IF(N454="nulová",J454,0)</f>
        <v>0</v>
      </c>
      <c r="BJ454" s="17" t="s">
        <v>84</v>
      </c>
      <c r="BK454" s="233">
        <f>ROUND(I454*H454,2)</f>
        <v>0</v>
      </c>
      <c r="BL454" s="17" t="s">
        <v>254</v>
      </c>
      <c r="BM454" s="232" t="s">
        <v>5305</v>
      </c>
    </row>
    <row r="455" s="2" customFormat="1">
      <c r="A455" s="38"/>
      <c r="B455" s="39"/>
      <c r="C455" s="40"/>
      <c r="D455" s="234" t="s">
        <v>260</v>
      </c>
      <c r="E455" s="40"/>
      <c r="F455" s="235" t="s">
        <v>5306</v>
      </c>
      <c r="G455" s="40"/>
      <c r="H455" s="40"/>
      <c r="I455" s="236"/>
      <c r="J455" s="40"/>
      <c r="K455" s="40"/>
      <c r="L455" s="44"/>
      <c r="M455" s="237"/>
      <c r="N455" s="238"/>
      <c r="O455" s="91"/>
      <c r="P455" s="91"/>
      <c r="Q455" s="91"/>
      <c r="R455" s="91"/>
      <c r="S455" s="91"/>
      <c r="T455" s="92"/>
      <c r="U455" s="38"/>
      <c r="V455" s="38"/>
      <c r="W455" s="38"/>
      <c r="X455" s="38"/>
      <c r="Y455" s="38"/>
      <c r="Z455" s="38"/>
      <c r="AA455" s="38"/>
      <c r="AB455" s="38"/>
      <c r="AC455" s="38"/>
      <c r="AD455" s="38"/>
      <c r="AE455" s="38"/>
      <c r="AT455" s="17" t="s">
        <v>260</v>
      </c>
      <c r="AU455" s="17" t="s">
        <v>84</v>
      </c>
    </row>
    <row r="456" s="2" customFormat="1">
      <c r="A456" s="38"/>
      <c r="B456" s="39"/>
      <c r="C456" s="40"/>
      <c r="D456" s="240" t="s">
        <v>274</v>
      </c>
      <c r="E456" s="40"/>
      <c r="F456" s="241" t="s">
        <v>5307</v>
      </c>
      <c r="G456" s="40"/>
      <c r="H456" s="40"/>
      <c r="I456" s="236"/>
      <c r="J456" s="40"/>
      <c r="K456" s="40"/>
      <c r="L456" s="44"/>
      <c r="M456" s="237"/>
      <c r="N456" s="238"/>
      <c r="O456" s="91"/>
      <c r="P456" s="91"/>
      <c r="Q456" s="91"/>
      <c r="R456" s="91"/>
      <c r="S456" s="91"/>
      <c r="T456" s="92"/>
      <c r="U456" s="38"/>
      <c r="V456" s="38"/>
      <c r="W456" s="38"/>
      <c r="X456" s="38"/>
      <c r="Y456" s="38"/>
      <c r="Z456" s="38"/>
      <c r="AA456" s="38"/>
      <c r="AB456" s="38"/>
      <c r="AC456" s="38"/>
      <c r="AD456" s="38"/>
      <c r="AE456" s="38"/>
      <c r="AT456" s="17" t="s">
        <v>274</v>
      </c>
      <c r="AU456" s="17" t="s">
        <v>84</v>
      </c>
    </row>
    <row r="457" s="12" customFormat="1">
      <c r="A457" s="12"/>
      <c r="B457" s="242"/>
      <c r="C457" s="243"/>
      <c r="D457" s="234" t="s">
        <v>276</v>
      </c>
      <c r="E457" s="244" t="s">
        <v>4274</v>
      </c>
      <c r="F457" s="245" t="s">
        <v>84</v>
      </c>
      <c r="G457" s="243"/>
      <c r="H457" s="246">
        <v>1</v>
      </c>
      <c r="I457" s="247"/>
      <c r="J457" s="243"/>
      <c r="K457" s="243"/>
      <c r="L457" s="248"/>
      <c r="M457" s="249"/>
      <c r="N457" s="250"/>
      <c r="O457" s="250"/>
      <c r="P457" s="250"/>
      <c r="Q457" s="250"/>
      <c r="R457" s="250"/>
      <c r="S457" s="250"/>
      <c r="T457" s="251"/>
      <c r="U457" s="12"/>
      <c r="V457" s="12"/>
      <c r="W457" s="12"/>
      <c r="X457" s="12"/>
      <c r="Y457" s="12"/>
      <c r="Z457" s="12"/>
      <c r="AA457" s="12"/>
      <c r="AB457" s="12"/>
      <c r="AC457" s="12"/>
      <c r="AD457" s="12"/>
      <c r="AE457" s="12"/>
      <c r="AT457" s="252" t="s">
        <v>276</v>
      </c>
      <c r="AU457" s="252" t="s">
        <v>84</v>
      </c>
      <c r="AV457" s="12" t="s">
        <v>86</v>
      </c>
      <c r="AW457" s="12" t="s">
        <v>32</v>
      </c>
      <c r="AX457" s="12" t="s">
        <v>84</v>
      </c>
      <c r="AY457" s="252" t="s">
        <v>251</v>
      </c>
    </row>
    <row r="458" s="2" customFormat="1" ht="16.5" customHeight="1">
      <c r="A458" s="38"/>
      <c r="B458" s="39"/>
      <c r="C458" s="292" t="s">
        <v>1571</v>
      </c>
      <c r="D458" s="292" t="s">
        <v>1133</v>
      </c>
      <c r="E458" s="293" t="s">
        <v>5308</v>
      </c>
      <c r="F458" s="294" t="s">
        <v>5309</v>
      </c>
      <c r="G458" s="295" t="s">
        <v>1622</v>
      </c>
      <c r="H458" s="296">
        <v>1</v>
      </c>
      <c r="I458" s="297"/>
      <c r="J458" s="298">
        <f>ROUND(I458*H458,2)</f>
        <v>0</v>
      </c>
      <c r="K458" s="299"/>
      <c r="L458" s="300"/>
      <c r="M458" s="301" t="s">
        <v>1</v>
      </c>
      <c r="N458" s="302" t="s">
        <v>41</v>
      </c>
      <c r="O458" s="91"/>
      <c r="P458" s="230">
        <f>O458*H458</f>
        <v>0</v>
      </c>
      <c r="Q458" s="230">
        <v>0.0041200000000000004</v>
      </c>
      <c r="R458" s="230">
        <f>Q458*H458</f>
        <v>0.0041200000000000004</v>
      </c>
      <c r="S458" s="230">
        <v>0</v>
      </c>
      <c r="T458" s="231">
        <f>S458*H458</f>
        <v>0</v>
      </c>
      <c r="U458" s="38"/>
      <c r="V458" s="38"/>
      <c r="W458" s="38"/>
      <c r="X458" s="38"/>
      <c r="Y458" s="38"/>
      <c r="Z458" s="38"/>
      <c r="AA458" s="38"/>
      <c r="AB458" s="38"/>
      <c r="AC458" s="38"/>
      <c r="AD458" s="38"/>
      <c r="AE458" s="38"/>
      <c r="AR458" s="232" t="s">
        <v>299</v>
      </c>
      <c r="AT458" s="232" t="s">
        <v>1133</v>
      </c>
      <c r="AU458" s="232" t="s">
        <v>84</v>
      </c>
      <c r="AY458" s="17" t="s">
        <v>251</v>
      </c>
      <c r="BE458" s="233">
        <f>IF(N458="základní",J458,0)</f>
        <v>0</v>
      </c>
      <c r="BF458" s="233">
        <f>IF(N458="snížená",J458,0)</f>
        <v>0</v>
      </c>
      <c r="BG458" s="233">
        <f>IF(N458="zákl. přenesená",J458,0)</f>
        <v>0</v>
      </c>
      <c r="BH458" s="233">
        <f>IF(N458="sníž. přenesená",J458,0)</f>
        <v>0</v>
      </c>
      <c r="BI458" s="233">
        <f>IF(N458="nulová",J458,0)</f>
        <v>0</v>
      </c>
      <c r="BJ458" s="17" t="s">
        <v>84</v>
      </c>
      <c r="BK458" s="233">
        <f>ROUND(I458*H458,2)</f>
        <v>0</v>
      </c>
      <c r="BL458" s="17" t="s">
        <v>254</v>
      </c>
      <c r="BM458" s="232" t="s">
        <v>5310</v>
      </c>
    </row>
    <row r="459" s="2" customFormat="1">
      <c r="A459" s="38"/>
      <c r="B459" s="39"/>
      <c r="C459" s="40"/>
      <c r="D459" s="234" t="s">
        <v>260</v>
      </c>
      <c r="E459" s="40"/>
      <c r="F459" s="235" t="s">
        <v>5309</v>
      </c>
      <c r="G459" s="40"/>
      <c r="H459" s="40"/>
      <c r="I459" s="236"/>
      <c r="J459" s="40"/>
      <c r="K459" s="40"/>
      <c r="L459" s="44"/>
      <c r="M459" s="237"/>
      <c r="N459" s="238"/>
      <c r="O459" s="91"/>
      <c r="P459" s="91"/>
      <c r="Q459" s="91"/>
      <c r="R459" s="91"/>
      <c r="S459" s="91"/>
      <c r="T459" s="92"/>
      <c r="U459" s="38"/>
      <c r="V459" s="38"/>
      <c r="W459" s="38"/>
      <c r="X459" s="38"/>
      <c r="Y459" s="38"/>
      <c r="Z459" s="38"/>
      <c r="AA459" s="38"/>
      <c r="AB459" s="38"/>
      <c r="AC459" s="38"/>
      <c r="AD459" s="38"/>
      <c r="AE459" s="38"/>
      <c r="AT459" s="17" t="s">
        <v>260</v>
      </c>
      <c r="AU459" s="17" t="s">
        <v>84</v>
      </c>
    </row>
    <row r="460" s="12" customFormat="1">
      <c r="A460" s="12"/>
      <c r="B460" s="242"/>
      <c r="C460" s="243"/>
      <c r="D460" s="234" t="s">
        <v>276</v>
      </c>
      <c r="E460" s="244" t="s">
        <v>4278</v>
      </c>
      <c r="F460" s="245" t="s">
        <v>84</v>
      </c>
      <c r="G460" s="243"/>
      <c r="H460" s="246">
        <v>1</v>
      </c>
      <c r="I460" s="247"/>
      <c r="J460" s="243"/>
      <c r="K460" s="243"/>
      <c r="L460" s="248"/>
      <c r="M460" s="249"/>
      <c r="N460" s="250"/>
      <c r="O460" s="250"/>
      <c r="P460" s="250"/>
      <c r="Q460" s="250"/>
      <c r="R460" s="250"/>
      <c r="S460" s="250"/>
      <c r="T460" s="251"/>
      <c r="U460" s="12"/>
      <c r="V460" s="12"/>
      <c r="W460" s="12"/>
      <c r="X460" s="12"/>
      <c r="Y460" s="12"/>
      <c r="Z460" s="12"/>
      <c r="AA460" s="12"/>
      <c r="AB460" s="12"/>
      <c r="AC460" s="12"/>
      <c r="AD460" s="12"/>
      <c r="AE460" s="12"/>
      <c r="AT460" s="252" t="s">
        <v>276</v>
      </c>
      <c r="AU460" s="252" t="s">
        <v>84</v>
      </c>
      <c r="AV460" s="12" t="s">
        <v>86</v>
      </c>
      <c r="AW460" s="12" t="s">
        <v>32</v>
      </c>
      <c r="AX460" s="12" t="s">
        <v>84</v>
      </c>
      <c r="AY460" s="252" t="s">
        <v>251</v>
      </c>
    </row>
    <row r="461" s="2" customFormat="1" ht="24.15" customHeight="1">
      <c r="A461" s="38"/>
      <c r="B461" s="39"/>
      <c r="C461" s="220" t="s">
        <v>1580</v>
      </c>
      <c r="D461" s="220" t="s">
        <v>255</v>
      </c>
      <c r="E461" s="221" t="s">
        <v>5311</v>
      </c>
      <c r="F461" s="222" t="s">
        <v>5312</v>
      </c>
      <c r="G461" s="223" t="s">
        <v>1622</v>
      </c>
      <c r="H461" s="224">
        <v>3</v>
      </c>
      <c r="I461" s="225"/>
      <c r="J461" s="226">
        <f>ROUND(I461*H461,2)</f>
        <v>0</v>
      </c>
      <c r="K461" s="227"/>
      <c r="L461" s="44"/>
      <c r="M461" s="228" t="s">
        <v>1</v>
      </c>
      <c r="N461" s="229" t="s">
        <v>41</v>
      </c>
      <c r="O461" s="91"/>
      <c r="P461" s="230">
        <f>O461*H461</f>
        <v>0</v>
      </c>
      <c r="Q461" s="230">
        <v>0</v>
      </c>
      <c r="R461" s="230">
        <f>Q461*H461</f>
        <v>0</v>
      </c>
      <c r="S461" s="230">
        <v>0</v>
      </c>
      <c r="T461" s="231">
        <f>S461*H461</f>
        <v>0</v>
      </c>
      <c r="U461" s="38"/>
      <c r="V461" s="38"/>
      <c r="W461" s="38"/>
      <c r="X461" s="38"/>
      <c r="Y461" s="38"/>
      <c r="Z461" s="38"/>
      <c r="AA461" s="38"/>
      <c r="AB461" s="38"/>
      <c r="AC461" s="38"/>
      <c r="AD461" s="38"/>
      <c r="AE461" s="38"/>
      <c r="AR461" s="232" t="s">
        <v>254</v>
      </c>
      <c r="AT461" s="232" t="s">
        <v>255</v>
      </c>
      <c r="AU461" s="232" t="s">
        <v>84</v>
      </c>
      <c r="AY461" s="17" t="s">
        <v>251</v>
      </c>
      <c r="BE461" s="233">
        <f>IF(N461="základní",J461,0)</f>
        <v>0</v>
      </c>
      <c r="BF461" s="233">
        <f>IF(N461="snížená",J461,0)</f>
        <v>0</v>
      </c>
      <c r="BG461" s="233">
        <f>IF(N461="zákl. přenesená",J461,0)</f>
        <v>0</v>
      </c>
      <c r="BH461" s="233">
        <f>IF(N461="sníž. přenesená",J461,0)</f>
        <v>0</v>
      </c>
      <c r="BI461" s="233">
        <f>IF(N461="nulová",J461,0)</f>
        <v>0</v>
      </c>
      <c r="BJ461" s="17" t="s">
        <v>84</v>
      </c>
      <c r="BK461" s="233">
        <f>ROUND(I461*H461,2)</f>
        <v>0</v>
      </c>
      <c r="BL461" s="17" t="s">
        <v>254</v>
      </c>
      <c r="BM461" s="232" t="s">
        <v>5313</v>
      </c>
    </row>
    <row r="462" s="2" customFormat="1">
      <c r="A462" s="38"/>
      <c r="B462" s="39"/>
      <c r="C462" s="40"/>
      <c r="D462" s="234" t="s">
        <v>260</v>
      </c>
      <c r="E462" s="40"/>
      <c r="F462" s="235" t="s">
        <v>5314</v>
      </c>
      <c r="G462" s="40"/>
      <c r="H462" s="40"/>
      <c r="I462" s="236"/>
      <c r="J462" s="40"/>
      <c r="K462" s="40"/>
      <c r="L462" s="44"/>
      <c r="M462" s="237"/>
      <c r="N462" s="238"/>
      <c r="O462" s="91"/>
      <c r="P462" s="91"/>
      <c r="Q462" s="91"/>
      <c r="R462" s="91"/>
      <c r="S462" s="91"/>
      <c r="T462" s="92"/>
      <c r="U462" s="38"/>
      <c r="V462" s="38"/>
      <c r="W462" s="38"/>
      <c r="X462" s="38"/>
      <c r="Y462" s="38"/>
      <c r="Z462" s="38"/>
      <c r="AA462" s="38"/>
      <c r="AB462" s="38"/>
      <c r="AC462" s="38"/>
      <c r="AD462" s="38"/>
      <c r="AE462" s="38"/>
      <c r="AT462" s="17" t="s">
        <v>260</v>
      </c>
      <c r="AU462" s="17" t="s">
        <v>84</v>
      </c>
    </row>
    <row r="463" s="2" customFormat="1">
      <c r="A463" s="38"/>
      <c r="B463" s="39"/>
      <c r="C463" s="40"/>
      <c r="D463" s="240" t="s">
        <v>274</v>
      </c>
      <c r="E463" s="40"/>
      <c r="F463" s="241" t="s">
        <v>5315</v>
      </c>
      <c r="G463" s="40"/>
      <c r="H463" s="40"/>
      <c r="I463" s="236"/>
      <c r="J463" s="40"/>
      <c r="K463" s="40"/>
      <c r="L463" s="44"/>
      <c r="M463" s="237"/>
      <c r="N463" s="238"/>
      <c r="O463" s="91"/>
      <c r="P463" s="91"/>
      <c r="Q463" s="91"/>
      <c r="R463" s="91"/>
      <c r="S463" s="91"/>
      <c r="T463" s="92"/>
      <c r="U463" s="38"/>
      <c r="V463" s="38"/>
      <c r="W463" s="38"/>
      <c r="X463" s="38"/>
      <c r="Y463" s="38"/>
      <c r="Z463" s="38"/>
      <c r="AA463" s="38"/>
      <c r="AB463" s="38"/>
      <c r="AC463" s="38"/>
      <c r="AD463" s="38"/>
      <c r="AE463" s="38"/>
      <c r="AT463" s="17" t="s">
        <v>274</v>
      </c>
      <c r="AU463" s="17" t="s">
        <v>84</v>
      </c>
    </row>
    <row r="464" s="12" customFormat="1">
      <c r="A464" s="12"/>
      <c r="B464" s="242"/>
      <c r="C464" s="243"/>
      <c r="D464" s="234" t="s">
        <v>276</v>
      </c>
      <c r="E464" s="244" t="s">
        <v>4284</v>
      </c>
      <c r="F464" s="245" t="s">
        <v>269</v>
      </c>
      <c r="G464" s="243"/>
      <c r="H464" s="246">
        <v>3</v>
      </c>
      <c r="I464" s="247"/>
      <c r="J464" s="243"/>
      <c r="K464" s="243"/>
      <c r="L464" s="248"/>
      <c r="M464" s="249"/>
      <c r="N464" s="250"/>
      <c r="O464" s="250"/>
      <c r="P464" s="250"/>
      <c r="Q464" s="250"/>
      <c r="R464" s="250"/>
      <c r="S464" s="250"/>
      <c r="T464" s="251"/>
      <c r="U464" s="12"/>
      <c r="V464" s="12"/>
      <c r="W464" s="12"/>
      <c r="X464" s="12"/>
      <c r="Y464" s="12"/>
      <c r="Z464" s="12"/>
      <c r="AA464" s="12"/>
      <c r="AB464" s="12"/>
      <c r="AC464" s="12"/>
      <c r="AD464" s="12"/>
      <c r="AE464" s="12"/>
      <c r="AT464" s="252" t="s">
        <v>276</v>
      </c>
      <c r="AU464" s="252" t="s">
        <v>84</v>
      </c>
      <c r="AV464" s="12" t="s">
        <v>86</v>
      </c>
      <c r="AW464" s="12" t="s">
        <v>32</v>
      </c>
      <c r="AX464" s="12" t="s">
        <v>84</v>
      </c>
      <c r="AY464" s="252" t="s">
        <v>251</v>
      </c>
    </row>
    <row r="465" s="2" customFormat="1" ht="24.15" customHeight="1">
      <c r="A465" s="38"/>
      <c r="B465" s="39"/>
      <c r="C465" s="292" t="s">
        <v>1591</v>
      </c>
      <c r="D465" s="292" t="s">
        <v>1133</v>
      </c>
      <c r="E465" s="293" t="s">
        <v>5316</v>
      </c>
      <c r="F465" s="294" t="s">
        <v>5317</v>
      </c>
      <c r="G465" s="295" t="s">
        <v>1622</v>
      </c>
      <c r="H465" s="296">
        <v>3</v>
      </c>
      <c r="I465" s="297"/>
      <c r="J465" s="298">
        <f>ROUND(I465*H465,2)</f>
        <v>0</v>
      </c>
      <c r="K465" s="299"/>
      <c r="L465" s="300"/>
      <c r="M465" s="301" t="s">
        <v>1</v>
      </c>
      <c r="N465" s="302" t="s">
        <v>41</v>
      </c>
      <c r="O465" s="91"/>
      <c r="P465" s="230">
        <f>O465*H465</f>
        <v>0</v>
      </c>
      <c r="Q465" s="230">
        <v>0.0048900000000000002</v>
      </c>
      <c r="R465" s="230">
        <f>Q465*H465</f>
        <v>0.014670000000000001</v>
      </c>
      <c r="S465" s="230">
        <v>0</v>
      </c>
      <c r="T465" s="231">
        <f>S465*H465</f>
        <v>0</v>
      </c>
      <c r="U465" s="38"/>
      <c r="V465" s="38"/>
      <c r="W465" s="38"/>
      <c r="X465" s="38"/>
      <c r="Y465" s="38"/>
      <c r="Z465" s="38"/>
      <c r="AA465" s="38"/>
      <c r="AB465" s="38"/>
      <c r="AC465" s="38"/>
      <c r="AD465" s="38"/>
      <c r="AE465" s="38"/>
      <c r="AR465" s="232" t="s">
        <v>299</v>
      </c>
      <c r="AT465" s="232" t="s">
        <v>1133</v>
      </c>
      <c r="AU465" s="232" t="s">
        <v>84</v>
      </c>
      <c r="AY465" s="17" t="s">
        <v>251</v>
      </c>
      <c r="BE465" s="233">
        <f>IF(N465="základní",J465,0)</f>
        <v>0</v>
      </c>
      <c r="BF465" s="233">
        <f>IF(N465="snížená",J465,0)</f>
        <v>0</v>
      </c>
      <c r="BG465" s="233">
        <f>IF(N465="zákl. přenesená",J465,0)</f>
        <v>0</v>
      </c>
      <c r="BH465" s="233">
        <f>IF(N465="sníž. přenesená",J465,0)</f>
        <v>0</v>
      </c>
      <c r="BI465" s="233">
        <f>IF(N465="nulová",J465,0)</f>
        <v>0</v>
      </c>
      <c r="BJ465" s="17" t="s">
        <v>84</v>
      </c>
      <c r="BK465" s="233">
        <f>ROUND(I465*H465,2)</f>
        <v>0</v>
      </c>
      <c r="BL465" s="17" t="s">
        <v>254</v>
      </c>
      <c r="BM465" s="232" t="s">
        <v>5318</v>
      </c>
    </row>
    <row r="466" s="2" customFormat="1">
      <c r="A466" s="38"/>
      <c r="B466" s="39"/>
      <c r="C466" s="40"/>
      <c r="D466" s="234" t="s">
        <v>260</v>
      </c>
      <c r="E466" s="40"/>
      <c r="F466" s="235" t="s">
        <v>5317</v>
      </c>
      <c r="G466" s="40"/>
      <c r="H466" s="40"/>
      <c r="I466" s="236"/>
      <c r="J466" s="40"/>
      <c r="K466" s="40"/>
      <c r="L466" s="44"/>
      <c r="M466" s="237"/>
      <c r="N466" s="238"/>
      <c r="O466" s="91"/>
      <c r="P466" s="91"/>
      <c r="Q466" s="91"/>
      <c r="R466" s="91"/>
      <c r="S466" s="91"/>
      <c r="T466" s="92"/>
      <c r="U466" s="38"/>
      <c r="V466" s="38"/>
      <c r="W466" s="38"/>
      <c r="X466" s="38"/>
      <c r="Y466" s="38"/>
      <c r="Z466" s="38"/>
      <c r="AA466" s="38"/>
      <c r="AB466" s="38"/>
      <c r="AC466" s="38"/>
      <c r="AD466" s="38"/>
      <c r="AE466" s="38"/>
      <c r="AT466" s="17" t="s">
        <v>260</v>
      </c>
      <c r="AU466" s="17" t="s">
        <v>84</v>
      </c>
    </row>
    <row r="467" s="12" customFormat="1">
      <c r="A467" s="12"/>
      <c r="B467" s="242"/>
      <c r="C467" s="243"/>
      <c r="D467" s="234" t="s">
        <v>276</v>
      </c>
      <c r="E467" s="244" t="s">
        <v>4288</v>
      </c>
      <c r="F467" s="245" t="s">
        <v>269</v>
      </c>
      <c r="G467" s="243"/>
      <c r="H467" s="246">
        <v>3</v>
      </c>
      <c r="I467" s="247"/>
      <c r="J467" s="243"/>
      <c r="K467" s="243"/>
      <c r="L467" s="248"/>
      <c r="M467" s="249"/>
      <c r="N467" s="250"/>
      <c r="O467" s="250"/>
      <c r="P467" s="250"/>
      <c r="Q467" s="250"/>
      <c r="R467" s="250"/>
      <c r="S467" s="250"/>
      <c r="T467" s="251"/>
      <c r="U467" s="12"/>
      <c r="V467" s="12"/>
      <c r="W467" s="12"/>
      <c r="X467" s="12"/>
      <c r="Y467" s="12"/>
      <c r="Z467" s="12"/>
      <c r="AA467" s="12"/>
      <c r="AB467" s="12"/>
      <c r="AC467" s="12"/>
      <c r="AD467" s="12"/>
      <c r="AE467" s="12"/>
      <c r="AT467" s="252" t="s">
        <v>276</v>
      </c>
      <c r="AU467" s="252" t="s">
        <v>84</v>
      </c>
      <c r="AV467" s="12" t="s">
        <v>86</v>
      </c>
      <c r="AW467" s="12" t="s">
        <v>32</v>
      </c>
      <c r="AX467" s="12" t="s">
        <v>84</v>
      </c>
      <c r="AY467" s="252" t="s">
        <v>251</v>
      </c>
    </row>
    <row r="468" s="2" customFormat="1" ht="33" customHeight="1">
      <c r="A468" s="38"/>
      <c r="B468" s="39"/>
      <c r="C468" s="220" t="s">
        <v>1598</v>
      </c>
      <c r="D468" s="220" t="s">
        <v>255</v>
      </c>
      <c r="E468" s="221" t="s">
        <v>5319</v>
      </c>
      <c r="F468" s="222" t="s">
        <v>5320</v>
      </c>
      <c r="G468" s="223" t="s">
        <v>1622</v>
      </c>
      <c r="H468" s="224">
        <v>2</v>
      </c>
      <c r="I468" s="225"/>
      <c r="J468" s="226">
        <f>ROUND(I468*H468,2)</f>
        <v>0</v>
      </c>
      <c r="K468" s="227"/>
      <c r="L468" s="44"/>
      <c r="M468" s="228" t="s">
        <v>1</v>
      </c>
      <c r="N468" s="229" t="s">
        <v>41</v>
      </c>
      <c r="O468" s="91"/>
      <c r="P468" s="230">
        <f>O468*H468</f>
        <v>0</v>
      </c>
      <c r="Q468" s="230">
        <v>0</v>
      </c>
      <c r="R468" s="230">
        <f>Q468*H468</f>
        <v>0</v>
      </c>
      <c r="S468" s="230">
        <v>0</v>
      </c>
      <c r="T468" s="231">
        <f>S468*H468</f>
        <v>0</v>
      </c>
      <c r="U468" s="38"/>
      <c r="V468" s="38"/>
      <c r="W468" s="38"/>
      <c r="X468" s="38"/>
      <c r="Y468" s="38"/>
      <c r="Z468" s="38"/>
      <c r="AA468" s="38"/>
      <c r="AB468" s="38"/>
      <c r="AC468" s="38"/>
      <c r="AD468" s="38"/>
      <c r="AE468" s="38"/>
      <c r="AR468" s="232" t="s">
        <v>254</v>
      </c>
      <c r="AT468" s="232" t="s">
        <v>255</v>
      </c>
      <c r="AU468" s="232" t="s">
        <v>84</v>
      </c>
      <c r="AY468" s="17" t="s">
        <v>251</v>
      </c>
      <c r="BE468" s="233">
        <f>IF(N468="základní",J468,0)</f>
        <v>0</v>
      </c>
      <c r="BF468" s="233">
        <f>IF(N468="snížená",J468,0)</f>
        <v>0</v>
      </c>
      <c r="BG468" s="233">
        <f>IF(N468="zákl. přenesená",J468,0)</f>
        <v>0</v>
      </c>
      <c r="BH468" s="233">
        <f>IF(N468="sníž. přenesená",J468,0)</f>
        <v>0</v>
      </c>
      <c r="BI468" s="233">
        <f>IF(N468="nulová",J468,0)</f>
        <v>0</v>
      </c>
      <c r="BJ468" s="17" t="s">
        <v>84</v>
      </c>
      <c r="BK468" s="233">
        <f>ROUND(I468*H468,2)</f>
        <v>0</v>
      </c>
      <c r="BL468" s="17" t="s">
        <v>254</v>
      </c>
      <c r="BM468" s="232" t="s">
        <v>5321</v>
      </c>
    </row>
    <row r="469" s="2" customFormat="1">
      <c r="A469" s="38"/>
      <c r="B469" s="39"/>
      <c r="C469" s="40"/>
      <c r="D469" s="234" t="s">
        <v>260</v>
      </c>
      <c r="E469" s="40"/>
      <c r="F469" s="235" t="s">
        <v>5322</v>
      </c>
      <c r="G469" s="40"/>
      <c r="H469" s="40"/>
      <c r="I469" s="236"/>
      <c r="J469" s="40"/>
      <c r="K469" s="40"/>
      <c r="L469" s="44"/>
      <c r="M469" s="237"/>
      <c r="N469" s="238"/>
      <c r="O469" s="91"/>
      <c r="P469" s="91"/>
      <c r="Q469" s="91"/>
      <c r="R469" s="91"/>
      <c r="S469" s="91"/>
      <c r="T469" s="92"/>
      <c r="U469" s="38"/>
      <c r="V469" s="38"/>
      <c r="W469" s="38"/>
      <c r="X469" s="38"/>
      <c r="Y469" s="38"/>
      <c r="Z469" s="38"/>
      <c r="AA469" s="38"/>
      <c r="AB469" s="38"/>
      <c r="AC469" s="38"/>
      <c r="AD469" s="38"/>
      <c r="AE469" s="38"/>
      <c r="AT469" s="17" t="s">
        <v>260</v>
      </c>
      <c r="AU469" s="17" t="s">
        <v>84</v>
      </c>
    </row>
    <row r="470" s="2" customFormat="1">
      <c r="A470" s="38"/>
      <c r="B470" s="39"/>
      <c r="C470" s="40"/>
      <c r="D470" s="240" t="s">
        <v>274</v>
      </c>
      <c r="E470" s="40"/>
      <c r="F470" s="241" t="s">
        <v>5323</v>
      </c>
      <c r="G470" s="40"/>
      <c r="H470" s="40"/>
      <c r="I470" s="236"/>
      <c r="J470" s="40"/>
      <c r="K470" s="40"/>
      <c r="L470" s="44"/>
      <c r="M470" s="237"/>
      <c r="N470" s="238"/>
      <c r="O470" s="91"/>
      <c r="P470" s="91"/>
      <c r="Q470" s="91"/>
      <c r="R470" s="91"/>
      <c r="S470" s="91"/>
      <c r="T470" s="92"/>
      <c r="U470" s="38"/>
      <c r="V470" s="38"/>
      <c r="W470" s="38"/>
      <c r="X470" s="38"/>
      <c r="Y470" s="38"/>
      <c r="Z470" s="38"/>
      <c r="AA470" s="38"/>
      <c r="AB470" s="38"/>
      <c r="AC470" s="38"/>
      <c r="AD470" s="38"/>
      <c r="AE470" s="38"/>
      <c r="AT470" s="17" t="s">
        <v>274</v>
      </c>
      <c r="AU470" s="17" t="s">
        <v>84</v>
      </c>
    </row>
    <row r="471" s="13" customFormat="1">
      <c r="A471" s="13"/>
      <c r="B471" s="253"/>
      <c r="C471" s="254"/>
      <c r="D471" s="234" t="s">
        <v>276</v>
      </c>
      <c r="E471" s="255" t="s">
        <v>1</v>
      </c>
      <c r="F471" s="256" t="s">
        <v>5324</v>
      </c>
      <c r="G471" s="254"/>
      <c r="H471" s="255" t="s">
        <v>1</v>
      </c>
      <c r="I471" s="257"/>
      <c r="J471" s="254"/>
      <c r="K471" s="254"/>
      <c r="L471" s="258"/>
      <c r="M471" s="259"/>
      <c r="N471" s="260"/>
      <c r="O471" s="260"/>
      <c r="P471" s="260"/>
      <c r="Q471" s="260"/>
      <c r="R471" s="260"/>
      <c r="S471" s="260"/>
      <c r="T471" s="261"/>
      <c r="U471" s="13"/>
      <c r="V471" s="13"/>
      <c r="W471" s="13"/>
      <c r="X471" s="13"/>
      <c r="Y471" s="13"/>
      <c r="Z471" s="13"/>
      <c r="AA471" s="13"/>
      <c r="AB471" s="13"/>
      <c r="AC471" s="13"/>
      <c r="AD471" s="13"/>
      <c r="AE471" s="13"/>
      <c r="AT471" s="262" t="s">
        <v>276</v>
      </c>
      <c r="AU471" s="262" t="s">
        <v>84</v>
      </c>
      <c r="AV471" s="13" t="s">
        <v>84</v>
      </c>
      <c r="AW471" s="13" t="s">
        <v>32</v>
      </c>
      <c r="AX471" s="13" t="s">
        <v>76</v>
      </c>
      <c r="AY471" s="262" t="s">
        <v>251</v>
      </c>
    </row>
    <row r="472" s="12" customFormat="1">
      <c r="A472" s="12"/>
      <c r="B472" s="242"/>
      <c r="C472" s="243"/>
      <c r="D472" s="234" t="s">
        <v>276</v>
      </c>
      <c r="E472" s="244" t="s">
        <v>4294</v>
      </c>
      <c r="F472" s="245" t="s">
        <v>86</v>
      </c>
      <c r="G472" s="243"/>
      <c r="H472" s="246">
        <v>2</v>
      </c>
      <c r="I472" s="247"/>
      <c r="J472" s="243"/>
      <c r="K472" s="243"/>
      <c r="L472" s="248"/>
      <c r="M472" s="249"/>
      <c r="N472" s="250"/>
      <c r="O472" s="250"/>
      <c r="P472" s="250"/>
      <c r="Q472" s="250"/>
      <c r="R472" s="250"/>
      <c r="S472" s="250"/>
      <c r="T472" s="251"/>
      <c r="U472" s="12"/>
      <c r="V472" s="12"/>
      <c r="W472" s="12"/>
      <c r="X472" s="12"/>
      <c r="Y472" s="12"/>
      <c r="Z472" s="12"/>
      <c r="AA472" s="12"/>
      <c r="AB472" s="12"/>
      <c r="AC472" s="12"/>
      <c r="AD472" s="12"/>
      <c r="AE472" s="12"/>
      <c r="AT472" s="252" t="s">
        <v>276</v>
      </c>
      <c r="AU472" s="252" t="s">
        <v>84</v>
      </c>
      <c r="AV472" s="12" t="s">
        <v>86</v>
      </c>
      <c r="AW472" s="12" t="s">
        <v>32</v>
      </c>
      <c r="AX472" s="12" t="s">
        <v>84</v>
      </c>
      <c r="AY472" s="252" t="s">
        <v>251</v>
      </c>
    </row>
    <row r="473" s="2" customFormat="1" ht="24.15" customHeight="1">
      <c r="A473" s="38"/>
      <c r="B473" s="39"/>
      <c r="C473" s="292" t="s">
        <v>1605</v>
      </c>
      <c r="D473" s="292" t="s">
        <v>1133</v>
      </c>
      <c r="E473" s="293" t="s">
        <v>5325</v>
      </c>
      <c r="F473" s="294" t="s">
        <v>5326</v>
      </c>
      <c r="G473" s="295" t="s">
        <v>1622</v>
      </c>
      <c r="H473" s="296">
        <v>2</v>
      </c>
      <c r="I473" s="297"/>
      <c r="J473" s="298">
        <f>ROUND(I473*H473,2)</f>
        <v>0</v>
      </c>
      <c r="K473" s="299"/>
      <c r="L473" s="300"/>
      <c r="M473" s="301" t="s">
        <v>1</v>
      </c>
      <c r="N473" s="302" t="s">
        <v>41</v>
      </c>
      <c r="O473" s="91"/>
      <c r="P473" s="230">
        <f>O473*H473</f>
        <v>0</v>
      </c>
      <c r="Q473" s="230">
        <v>0.0029299999999999999</v>
      </c>
      <c r="R473" s="230">
        <f>Q473*H473</f>
        <v>0.0058599999999999998</v>
      </c>
      <c r="S473" s="230">
        <v>0</v>
      </c>
      <c r="T473" s="231">
        <f>S473*H473</f>
        <v>0</v>
      </c>
      <c r="U473" s="38"/>
      <c r="V473" s="38"/>
      <c r="W473" s="38"/>
      <c r="X473" s="38"/>
      <c r="Y473" s="38"/>
      <c r="Z473" s="38"/>
      <c r="AA473" s="38"/>
      <c r="AB473" s="38"/>
      <c r="AC473" s="38"/>
      <c r="AD473" s="38"/>
      <c r="AE473" s="38"/>
      <c r="AR473" s="232" t="s">
        <v>299</v>
      </c>
      <c r="AT473" s="232" t="s">
        <v>1133</v>
      </c>
      <c r="AU473" s="232" t="s">
        <v>84</v>
      </c>
      <c r="AY473" s="17" t="s">
        <v>251</v>
      </c>
      <c r="BE473" s="233">
        <f>IF(N473="základní",J473,0)</f>
        <v>0</v>
      </c>
      <c r="BF473" s="233">
        <f>IF(N473="snížená",J473,0)</f>
        <v>0</v>
      </c>
      <c r="BG473" s="233">
        <f>IF(N473="zákl. přenesená",J473,0)</f>
        <v>0</v>
      </c>
      <c r="BH473" s="233">
        <f>IF(N473="sníž. přenesená",J473,0)</f>
        <v>0</v>
      </c>
      <c r="BI473" s="233">
        <f>IF(N473="nulová",J473,0)</f>
        <v>0</v>
      </c>
      <c r="BJ473" s="17" t="s">
        <v>84</v>
      </c>
      <c r="BK473" s="233">
        <f>ROUND(I473*H473,2)</f>
        <v>0</v>
      </c>
      <c r="BL473" s="17" t="s">
        <v>254</v>
      </c>
      <c r="BM473" s="232" t="s">
        <v>5327</v>
      </c>
    </row>
    <row r="474" s="2" customFormat="1">
      <c r="A474" s="38"/>
      <c r="B474" s="39"/>
      <c r="C474" s="40"/>
      <c r="D474" s="234" t="s">
        <v>260</v>
      </c>
      <c r="E474" s="40"/>
      <c r="F474" s="235" t="s">
        <v>5326</v>
      </c>
      <c r="G474" s="40"/>
      <c r="H474" s="40"/>
      <c r="I474" s="236"/>
      <c r="J474" s="40"/>
      <c r="K474" s="40"/>
      <c r="L474" s="44"/>
      <c r="M474" s="237"/>
      <c r="N474" s="238"/>
      <c r="O474" s="91"/>
      <c r="P474" s="91"/>
      <c r="Q474" s="91"/>
      <c r="R474" s="91"/>
      <c r="S474" s="91"/>
      <c r="T474" s="92"/>
      <c r="U474" s="38"/>
      <c r="V474" s="38"/>
      <c r="W474" s="38"/>
      <c r="X474" s="38"/>
      <c r="Y474" s="38"/>
      <c r="Z474" s="38"/>
      <c r="AA474" s="38"/>
      <c r="AB474" s="38"/>
      <c r="AC474" s="38"/>
      <c r="AD474" s="38"/>
      <c r="AE474" s="38"/>
      <c r="AT474" s="17" t="s">
        <v>260</v>
      </c>
      <c r="AU474" s="17" t="s">
        <v>84</v>
      </c>
    </row>
    <row r="475" s="12" customFormat="1">
      <c r="A475" s="12"/>
      <c r="B475" s="242"/>
      <c r="C475" s="243"/>
      <c r="D475" s="234" t="s">
        <v>276</v>
      </c>
      <c r="E475" s="244" t="s">
        <v>4298</v>
      </c>
      <c r="F475" s="245" t="s">
        <v>86</v>
      </c>
      <c r="G475" s="243"/>
      <c r="H475" s="246">
        <v>2</v>
      </c>
      <c r="I475" s="247"/>
      <c r="J475" s="243"/>
      <c r="K475" s="243"/>
      <c r="L475" s="248"/>
      <c r="M475" s="249"/>
      <c r="N475" s="250"/>
      <c r="O475" s="250"/>
      <c r="P475" s="250"/>
      <c r="Q475" s="250"/>
      <c r="R475" s="250"/>
      <c r="S475" s="250"/>
      <c r="T475" s="251"/>
      <c r="U475" s="12"/>
      <c r="V475" s="12"/>
      <c r="W475" s="12"/>
      <c r="X475" s="12"/>
      <c r="Y475" s="12"/>
      <c r="Z475" s="12"/>
      <c r="AA475" s="12"/>
      <c r="AB475" s="12"/>
      <c r="AC475" s="12"/>
      <c r="AD475" s="12"/>
      <c r="AE475" s="12"/>
      <c r="AT475" s="252" t="s">
        <v>276</v>
      </c>
      <c r="AU475" s="252" t="s">
        <v>84</v>
      </c>
      <c r="AV475" s="12" t="s">
        <v>86</v>
      </c>
      <c r="AW475" s="12" t="s">
        <v>32</v>
      </c>
      <c r="AX475" s="12" t="s">
        <v>84</v>
      </c>
      <c r="AY475" s="252" t="s">
        <v>251</v>
      </c>
    </row>
    <row r="476" s="2" customFormat="1" ht="16.5" customHeight="1">
      <c r="A476" s="38"/>
      <c r="B476" s="39"/>
      <c r="C476" s="220" t="s">
        <v>1175</v>
      </c>
      <c r="D476" s="220" t="s">
        <v>255</v>
      </c>
      <c r="E476" s="221" t="s">
        <v>5328</v>
      </c>
      <c r="F476" s="222" t="s">
        <v>5329</v>
      </c>
      <c r="G476" s="223" t="s">
        <v>1622</v>
      </c>
      <c r="H476" s="224">
        <v>3</v>
      </c>
      <c r="I476" s="225"/>
      <c r="J476" s="226">
        <f>ROUND(I476*H476,2)</f>
        <v>0</v>
      </c>
      <c r="K476" s="227"/>
      <c r="L476" s="44"/>
      <c r="M476" s="228" t="s">
        <v>1</v>
      </c>
      <c r="N476" s="229" t="s">
        <v>41</v>
      </c>
      <c r="O476" s="91"/>
      <c r="P476" s="230">
        <f>O476*H476</f>
        <v>0</v>
      </c>
      <c r="Q476" s="230">
        <v>0.0013600000000000001</v>
      </c>
      <c r="R476" s="230">
        <f>Q476*H476</f>
        <v>0.0040800000000000003</v>
      </c>
      <c r="S476" s="230">
        <v>0</v>
      </c>
      <c r="T476" s="231">
        <f>S476*H476</f>
        <v>0</v>
      </c>
      <c r="U476" s="38"/>
      <c r="V476" s="38"/>
      <c r="W476" s="38"/>
      <c r="X476" s="38"/>
      <c r="Y476" s="38"/>
      <c r="Z476" s="38"/>
      <c r="AA476" s="38"/>
      <c r="AB476" s="38"/>
      <c r="AC476" s="38"/>
      <c r="AD476" s="38"/>
      <c r="AE476" s="38"/>
      <c r="AR476" s="232" t="s">
        <v>254</v>
      </c>
      <c r="AT476" s="232" t="s">
        <v>255</v>
      </c>
      <c r="AU476" s="232" t="s">
        <v>84</v>
      </c>
      <c r="AY476" s="17" t="s">
        <v>251</v>
      </c>
      <c r="BE476" s="233">
        <f>IF(N476="základní",J476,0)</f>
        <v>0</v>
      </c>
      <c r="BF476" s="233">
        <f>IF(N476="snížená",J476,0)</f>
        <v>0</v>
      </c>
      <c r="BG476" s="233">
        <f>IF(N476="zákl. přenesená",J476,0)</f>
        <v>0</v>
      </c>
      <c r="BH476" s="233">
        <f>IF(N476="sníž. přenesená",J476,0)</f>
        <v>0</v>
      </c>
      <c r="BI476" s="233">
        <f>IF(N476="nulová",J476,0)</f>
        <v>0</v>
      </c>
      <c r="BJ476" s="17" t="s">
        <v>84</v>
      </c>
      <c r="BK476" s="233">
        <f>ROUND(I476*H476,2)</f>
        <v>0</v>
      </c>
      <c r="BL476" s="17" t="s">
        <v>254</v>
      </c>
      <c r="BM476" s="232" t="s">
        <v>5330</v>
      </c>
    </row>
    <row r="477" s="2" customFormat="1">
      <c r="A477" s="38"/>
      <c r="B477" s="39"/>
      <c r="C477" s="40"/>
      <c r="D477" s="234" t="s">
        <v>260</v>
      </c>
      <c r="E477" s="40"/>
      <c r="F477" s="235" t="s">
        <v>5331</v>
      </c>
      <c r="G477" s="40"/>
      <c r="H477" s="40"/>
      <c r="I477" s="236"/>
      <c r="J477" s="40"/>
      <c r="K477" s="40"/>
      <c r="L477" s="44"/>
      <c r="M477" s="237"/>
      <c r="N477" s="238"/>
      <c r="O477" s="91"/>
      <c r="P477" s="91"/>
      <c r="Q477" s="91"/>
      <c r="R477" s="91"/>
      <c r="S477" s="91"/>
      <c r="T477" s="92"/>
      <c r="U477" s="38"/>
      <c r="V477" s="38"/>
      <c r="W477" s="38"/>
      <c r="X477" s="38"/>
      <c r="Y477" s="38"/>
      <c r="Z477" s="38"/>
      <c r="AA477" s="38"/>
      <c r="AB477" s="38"/>
      <c r="AC477" s="38"/>
      <c r="AD477" s="38"/>
      <c r="AE477" s="38"/>
      <c r="AT477" s="17" t="s">
        <v>260</v>
      </c>
      <c r="AU477" s="17" t="s">
        <v>84</v>
      </c>
    </row>
    <row r="478" s="2" customFormat="1">
      <c r="A478" s="38"/>
      <c r="B478" s="39"/>
      <c r="C478" s="40"/>
      <c r="D478" s="240" t="s">
        <v>274</v>
      </c>
      <c r="E478" s="40"/>
      <c r="F478" s="241" t="s">
        <v>5332</v>
      </c>
      <c r="G478" s="40"/>
      <c r="H478" s="40"/>
      <c r="I478" s="236"/>
      <c r="J478" s="40"/>
      <c r="K478" s="40"/>
      <c r="L478" s="44"/>
      <c r="M478" s="237"/>
      <c r="N478" s="238"/>
      <c r="O478" s="91"/>
      <c r="P478" s="91"/>
      <c r="Q478" s="91"/>
      <c r="R478" s="91"/>
      <c r="S478" s="91"/>
      <c r="T478" s="92"/>
      <c r="U478" s="38"/>
      <c r="V478" s="38"/>
      <c r="W478" s="38"/>
      <c r="X478" s="38"/>
      <c r="Y478" s="38"/>
      <c r="Z478" s="38"/>
      <c r="AA478" s="38"/>
      <c r="AB478" s="38"/>
      <c r="AC478" s="38"/>
      <c r="AD478" s="38"/>
      <c r="AE478" s="38"/>
      <c r="AT478" s="17" t="s">
        <v>274</v>
      </c>
      <c r="AU478" s="17" t="s">
        <v>84</v>
      </c>
    </row>
    <row r="479" s="12" customFormat="1">
      <c r="A479" s="12"/>
      <c r="B479" s="242"/>
      <c r="C479" s="243"/>
      <c r="D479" s="234" t="s">
        <v>276</v>
      </c>
      <c r="E479" s="244" t="s">
        <v>4304</v>
      </c>
      <c r="F479" s="245" t="s">
        <v>269</v>
      </c>
      <c r="G479" s="243"/>
      <c r="H479" s="246">
        <v>3</v>
      </c>
      <c r="I479" s="247"/>
      <c r="J479" s="243"/>
      <c r="K479" s="243"/>
      <c r="L479" s="248"/>
      <c r="M479" s="249"/>
      <c r="N479" s="250"/>
      <c r="O479" s="250"/>
      <c r="P479" s="250"/>
      <c r="Q479" s="250"/>
      <c r="R479" s="250"/>
      <c r="S479" s="250"/>
      <c r="T479" s="251"/>
      <c r="U479" s="12"/>
      <c r="V479" s="12"/>
      <c r="W479" s="12"/>
      <c r="X479" s="12"/>
      <c r="Y479" s="12"/>
      <c r="Z479" s="12"/>
      <c r="AA479" s="12"/>
      <c r="AB479" s="12"/>
      <c r="AC479" s="12"/>
      <c r="AD479" s="12"/>
      <c r="AE479" s="12"/>
      <c r="AT479" s="252" t="s">
        <v>276</v>
      </c>
      <c r="AU479" s="252" t="s">
        <v>84</v>
      </c>
      <c r="AV479" s="12" t="s">
        <v>86</v>
      </c>
      <c r="AW479" s="12" t="s">
        <v>32</v>
      </c>
      <c r="AX479" s="12" t="s">
        <v>84</v>
      </c>
      <c r="AY479" s="252" t="s">
        <v>251</v>
      </c>
    </row>
    <row r="480" s="2" customFormat="1" ht="24.15" customHeight="1">
      <c r="A480" s="38"/>
      <c r="B480" s="39"/>
      <c r="C480" s="292" t="s">
        <v>1619</v>
      </c>
      <c r="D480" s="292" t="s">
        <v>1133</v>
      </c>
      <c r="E480" s="293" t="s">
        <v>5333</v>
      </c>
      <c r="F480" s="294" t="s">
        <v>5334</v>
      </c>
      <c r="G480" s="295" t="s">
        <v>1622</v>
      </c>
      <c r="H480" s="296">
        <v>3</v>
      </c>
      <c r="I480" s="297"/>
      <c r="J480" s="298">
        <f>ROUND(I480*H480,2)</f>
        <v>0</v>
      </c>
      <c r="K480" s="299"/>
      <c r="L480" s="300"/>
      <c r="M480" s="301" t="s">
        <v>1</v>
      </c>
      <c r="N480" s="302" t="s">
        <v>41</v>
      </c>
      <c r="O480" s="91"/>
      <c r="P480" s="230">
        <f>O480*H480</f>
        <v>0</v>
      </c>
      <c r="Q480" s="230">
        <v>0.040000000000000001</v>
      </c>
      <c r="R480" s="230">
        <f>Q480*H480</f>
        <v>0.12</v>
      </c>
      <c r="S480" s="230">
        <v>0</v>
      </c>
      <c r="T480" s="231">
        <f>S480*H480</f>
        <v>0</v>
      </c>
      <c r="U480" s="38"/>
      <c r="V480" s="38"/>
      <c r="W480" s="38"/>
      <c r="X480" s="38"/>
      <c r="Y480" s="38"/>
      <c r="Z480" s="38"/>
      <c r="AA480" s="38"/>
      <c r="AB480" s="38"/>
      <c r="AC480" s="38"/>
      <c r="AD480" s="38"/>
      <c r="AE480" s="38"/>
      <c r="AR480" s="232" t="s">
        <v>299</v>
      </c>
      <c r="AT480" s="232" t="s">
        <v>1133</v>
      </c>
      <c r="AU480" s="232" t="s">
        <v>84</v>
      </c>
      <c r="AY480" s="17" t="s">
        <v>251</v>
      </c>
      <c r="BE480" s="233">
        <f>IF(N480="základní",J480,0)</f>
        <v>0</v>
      </c>
      <c r="BF480" s="233">
        <f>IF(N480="snížená",J480,0)</f>
        <v>0</v>
      </c>
      <c r="BG480" s="233">
        <f>IF(N480="zákl. přenesená",J480,0)</f>
        <v>0</v>
      </c>
      <c r="BH480" s="233">
        <f>IF(N480="sníž. přenesená",J480,0)</f>
        <v>0</v>
      </c>
      <c r="BI480" s="233">
        <f>IF(N480="nulová",J480,0)</f>
        <v>0</v>
      </c>
      <c r="BJ480" s="17" t="s">
        <v>84</v>
      </c>
      <c r="BK480" s="233">
        <f>ROUND(I480*H480,2)</f>
        <v>0</v>
      </c>
      <c r="BL480" s="17" t="s">
        <v>254</v>
      </c>
      <c r="BM480" s="232" t="s">
        <v>5335</v>
      </c>
    </row>
    <row r="481" s="2" customFormat="1">
      <c r="A481" s="38"/>
      <c r="B481" s="39"/>
      <c r="C481" s="40"/>
      <c r="D481" s="234" t="s">
        <v>260</v>
      </c>
      <c r="E481" s="40"/>
      <c r="F481" s="235" t="s">
        <v>5334</v>
      </c>
      <c r="G481" s="40"/>
      <c r="H481" s="40"/>
      <c r="I481" s="236"/>
      <c r="J481" s="40"/>
      <c r="K481" s="40"/>
      <c r="L481" s="44"/>
      <c r="M481" s="237"/>
      <c r="N481" s="238"/>
      <c r="O481" s="91"/>
      <c r="P481" s="91"/>
      <c r="Q481" s="91"/>
      <c r="R481" s="91"/>
      <c r="S481" s="91"/>
      <c r="T481" s="92"/>
      <c r="U481" s="38"/>
      <c r="V481" s="38"/>
      <c r="W481" s="38"/>
      <c r="X481" s="38"/>
      <c r="Y481" s="38"/>
      <c r="Z481" s="38"/>
      <c r="AA481" s="38"/>
      <c r="AB481" s="38"/>
      <c r="AC481" s="38"/>
      <c r="AD481" s="38"/>
      <c r="AE481" s="38"/>
      <c r="AT481" s="17" t="s">
        <v>260</v>
      </c>
      <c r="AU481" s="17" t="s">
        <v>84</v>
      </c>
    </row>
    <row r="482" s="12" customFormat="1">
      <c r="A482" s="12"/>
      <c r="B482" s="242"/>
      <c r="C482" s="243"/>
      <c r="D482" s="234" t="s">
        <v>276</v>
      </c>
      <c r="E482" s="244" t="s">
        <v>4308</v>
      </c>
      <c r="F482" s="245" t="s">
        <v>269</v>
      </c>
      <c r="G482" s="243"/>
      <c r="H482" s="246">
        <v>3</v>
      </c>
      <c r="I482" s="247"/>
      <c r="J482" s="243"/>
      <c r="K482" s="243"/>
      <c r="L482" s="248"/>
      <c r="M482" s="249"/>
      <c r="N482" s="250"/>
      <c r="O482" s="250"/>
      <c r="P482" s="250"/>
      <c r="Q482" s="250"/>
      <c r="R482" s="250"/>
      <c r="S482" s="250"/>
      <c r="T482" s="251"/>
      <c r="U482" s="12"/>
      <c r="V482" s="12"/>
      <c r="W482" s="12"/>
      <c r="X482" s="12"/>
      <c r="Y482" s="12"/>
      <c r="Z482" s="12"/>
      <c r="AA482" s="12"/>
      <c r="AB482" s="12"/>
      <c r="AC482" s="12"/>
      <c r="AD482" s="12"/>
      <c r="AE482" s="12"/>
      <c r="AT482" s="252" t="s">
        <v>276</v>
      </c>
      <c r="AU482" s="252" t="s">
        <v>84</v>
      </c>
      <c r="AV482" s="12" t="s">
        <v>86</v>
      </c>
      <c r="AW482" s="12" t="s">
        <v>32</v>
      </c>
      <c r="AX482" s="12" t="s">
        <v>84</v>
      </c>
      <c r="AY482" s="252" t="s">
        <v>251</v>
      </c>
    </row>
    <row r="483" s="2" customFormat="1" ht="21.75" customHeight="1">
      <c r="A483" s="38"/>
      <c r="B483" s="39"/>
      <c r="C483" s="220" t="s">
        <v>1624</v>
      </c>
      <c r="D483" s="220" t="s">
        <v>255</v>
      </c>
      <c r="E483" s="221" t="s">
        <v>5336</v>
      </c>
      <c r="F483" s="222" t="s">
        <v>5337</v>
      </c>
      <c r="G483" s="223" t="s">
        <v>1622</v>
      </c>
      <c r="H483" s="224">
        <v>6</v>
      </c>
      <c r="I483" s="225"/>
      <c r="J483" s="226">
        <f>ROUND(I483*H483,2)</f>
        <v>0</v>
      </c>
      <c r="K483" s="227"/>
      <c r="L483" s="44"/>
      <c r="M483" s="228" t="s">
        <v>1</v>
      </c>
      <c r="N483" s="229" t="s">
        <v>41</v>
      </c>
      <c r="O483" s="91"/>
      <c r="P483" s="230">
        <f>O483*H483</f>
        <v>0</v>
      </c>
      <c r="Q483" s="230">
        <v>0.00281</v>
      </c>
      <c r="R483" s="230">
        <f>Q483*H483</f>
        <v>0.01686</v>
      </c>
      <c r="S483" s="230">
        <v>0</v>
      </c>
      <c r="T483" s="231">
        <f>S483*H483</f>
        <v>0</v>
      </c>
      <c r="U483" s="38"/>
      <c r="V483" s="38"/>
      <c r="W483" s="38"/>
      <c r="X483" s="38"/>
      <c r="Y483" s="38"/>
      <c r="Z483" s="38"/>
      <c r="AA483" s="38"/>
      <c r="AB483" s="38"/>
      <c r="AC483" s="38"/>
      <c r="AD483" s="38"/>
      <c r="AE483" s="38"/>
      <c r="AR483" s="232" t="s">
        <v>254</v>
      </c>
      <c r="AT483" s="232" t="s">
        <v>255</v>
      </c>
      <c r="AU483" s="232" t="s">
        <v>84</v>
      </c>
      <c r="AY483" s="17" t="s">
        <v>251</v>
      </c>
      <c r="BE483" s="233">
        <f>IF(N483="základní",J483,0)</f>
        <v>0</v>
      </c>
      <c r="BF483" s="233">
        <f>IF(N483="snížená",J483,0)</f>
        <v>0</v>
      </c>
      <c r="BG483" s="233">
        <f>IF(N483="zákl. přenesená",J483,0)</f>
        <v>0</v>
      </c>
      <c r="BH483" s="233">
        <f>IF(N483="sníž. přenesená",J483,0)</f>
        <v>0</v>
      </c>
      <c r="BI483" s="233">
        <f>IF(N483="nulová",J483,0)</f>
        <v>0</v>
      </c>
      <c r="BJ483" s="17" t="s">
        <v>84</v>
      </c>
      <c r="BK483" s="233">
        <f>ROUND(I483*H483,2)</f>
        <v>0</v>
      </c>
      <c r="BL483" s="17" t="s">
        <v>254</v>
      </c>
      <c r="BM483" s="232" t="s">
        <v>5338</v>
      </c>
    </row>
    <row r="484" s="2" customFormat="1">
      <c r="A484" s="38"/>
      <c r="B484" s="39"/>
      <c r="C484" s="40"/>
      <c r="D484" s="234" t="s">
        <v>260</v>
      </c>
      <c r="E484" s="40"/>
      <c r="F484" s="235" t="s">
        <v>5339</v>
      </c>
      <c r="G484" s="40"/>
      <c r="H484" s="40"/>
      <c r="I484" s="236"/>
      <c r="J484" s="40"/>
      <c r="K484" s="40"/>
      <c r="L484" s="44"/>
      <c r="M484" s="237"/>
      <c r="N484" s="238"/>
      <c r="O484" s="91"/>
      <c r="P484" s="91"/>
      <c r="Q484" s="91"/>
      <c r="R484" s="91"/>
      <c r="S484" s="91"/>
      <c r="T484" s="92"/>
      <c r="U484" s="38"/>
      <c r="V484" s="38"/>
      <c r="W484" s="38"/>
      <c r="X484" s="38"/>
      <c r="Y484" s="38"/>
      <c r="Z484" s="38"/>
      <c r="AA484" s="38"/>
      <c r="AB484" s="38"/>
      <c r="AC484" s="38"/>
      <c r="AD484" s="38"/>
      <c r="AE484" s="38"/>
      <c r="AT484" s="17" t="s">
        <v>260</v>
      </c>
      <c r="AU484" s="17" t="s">
        <v>84</v>
      </c>
    </row>
    <row r="485" s="2" customFormat="1">
      <c r="A485" s="38"/>
      <c r="B485" s="39"/>
      <c r="C485" s="40"/>
      <c r="D485" s="240" t="s">
        <v>274</v>
      </c>
      <c r="E485" s="40"/>
      <c r="F485" s="241" t="s">
        <v>5340</v>
      </c>
      <c r="G485" s="40"/>
      <c r="H485" s="40"/>
      <c r="I485" s="236"/>
      <c r="J485" s="40"/>
      <c r="K485" s="40"/>
      <c r="L485" s="44"/>
      <c r="M485" s="237"/>
      <c r="N485" s="238"/>
      <c r="O485" s="91"/>
      <c r="P485" s="91"/>
      <c r="Q485" s="91"/>
      <c r="R485" s="91"/>
      <c r="S485" s="91"/>
      <c r="T485" s="92"/>
      <c r="U485" s="38"/>
      <c r="V485" s="38"/>
      <c r="W485" s="38"/>
      <c r="X485" s="38"/>
      <c r="Y485" s="38"/>
      <c r="Z485" s="38"/>
      <c r="AA485" s="38"/>
      <c r="AB485" s="38"/>
      <c r="AC485" s="38"/>
      <c r="AD485" s="38"/>
      <c r="AE485" s="38"/>
      <c r="AT485" s="17" t="s">
        <v>274</v>
      </c>
      <c r="AU485" s="17" t="s">
        <v>84</v>
      </c>
    </row>
    <row r="486" s="13" customFormat="1">
      <c r="A486" s="13"/>
      <c r="B486" s="253"/>
      <c r="C486" s="254"/>
      <c r="D486" s="234" t="s">
        <v>276</v>
      </c>
      <c r="E486" s="255" t="s">
        <v>1</v>
      </c>
      <c r="F486" s="256" t="s">
        <v>5341</v>
      </c>
      <c r="G486" s="254"/>
      <c r="H486" s="255" t="s">
        <v>1</v>
      </c>
      <c r="I486" s="257"/>
      <c r="J486" s="254"/>
      <c r="K486" s="254"/>
      <c r="L486" s="258"/>
      <c r="M486" s="259"/>
      <c r="N486" s="260"/>
      <c r="O486" s="260"/>
      <c r="P486" s="260"/>
      <c r="Q486" s="260"/>
      <c r="R486" s="260"/>
      <c r="S486" s="260"/>
      <c r="T486" s="261"/>
      <c r="U486" s="13"/>
      <c r="V486" s="13"/>
      <c r="W486" s="13"/>
      <c r="X486" s="13"/>
      <c r="Y486" s="13"/>
      <c r="Z486" s="13"/>
      <c r="AA486" s="13"/>
      <c r="AB486" s="13"/>
      <c r="AC486" s="13"/>
      <c r="AD486" s="13"/>
      <c r="AE486" s="13"/>
      <c r="AT486" s="262" t="s">
        <v>276</v>
      </c>
      <c r="AU486" s="262" t="s">
        <v>84</v>
      </c>
      <c r="AV486" s="13" t="s">
        <v>84</v>
      </c>
      <c r="AW486" s="13" t="s">
        <v>32</v>
      </c>
      <c r="AX486" s="13" t="s">
        <v>76</v>
      </c>
      <c r="AY486" s="262" t="s">
        <v>251</v>
      </c>
    </row>
    <row r="487" s="12" customFormat="1">
      <c r="A487" s="12"/>
      <c r="B487" s="242"/>
      <c r="C487" s="243"/>
      <c r="D487" s="234" t="s">
        <v>276</v>
      </c>
      <c r="E487" s="244" t="s">
        <v>4314</v>
      </c>
      <c r="F487" s="245" t="s">
        <v>86</v>
      </c>
      <c r="G487" s="243"/>
      <c r="H487" s="246">
        <v>2</v>
      </c>
      <c r="I487" s="247"/>
      <c r="J487" s="243"/>
      <c r="K487" s="243"/>
      <c r="L487" s="248"/>
      <c r="M487" s="249"/>
      <c r="N487" s="250"/>
      <c r="O487" s="250"/>
      <c r="P487" s="250"/>
      <c r="Q487" s="250"/>
      <c r="R487" s="250"/>
      <c r="S487" s="250"/>
      <c r="T487" s="251"/>
      <c r="U487" s="12"/>
      <c r="V487" s="12"/>
      <c r="W487" s="12"/>
      <c r="X487" s="12"/>
      <c r="Y487" s="12"/>
      <c r="Z487" s="12"/>
      <c r="AA487" s="12"/>
      <c r="AB487" s="12"/>
      <c r="AC487" s="12"/>
      <c r="AD487" s="12"/>
      <c r="AE487" s="12"/>
      <c r="AT487" s="252" t="s">
        <v>276</v>
      </c>
      <c r="AU487" s="252" t="s">
        <v>84</v>
      </c>
      <c r="AV487" s="12" t="s">
        <v>86</v>
      </c>
      <c r="AW487" s="12" t="s">
        <v>32</v>
      </c>
      <c r="AX487" s="12" t="s">
        <v>76</v>
      </c>
      <c r="AY487" s="252" t="s">
        <v>251</v>
      </c>
    </row>
    <row r="488" s="13" customFormat="1">
      <c r="A488" s="13"/>
      <c r="B488" s="253"/>
      <c r="C488" s="254"/>
      <c r="D488" s="234" t="s">
        <v>276</v>
      </c>
      <c r="E488" s="255" t="s">
        <v>1</v>
      </c>
      <c r="F488" s="256" t="s">
        <v>5324</v>
      </c>
      <c r="G488" s="254"/>
      <c r="H488" s="255" t="s">
        <v>1</v>
      </c>
      <c r="I488" s="257"/>
      <c r="J488" s="254"/>
      <c r="K488" s="254"/>
      <c r="L488" s="258"/>
      <c r="M488" s="259"/>
      <c r="N488" s="260"/>
      <c r="O488" s="260"/>
      <c r="P488" s="260"/>
      <c r="Q488" s="260"/>
      <c r="R488" s="260"/>
      <c r="S488" s="260"/>
      <c r="T488" s="261"/>
      <c r="U488" s="13"/>
      <c r="V488" s="13"/>
      <c r="W488" s="13"/>
      <c r="X488" s="13"/>
      <c r="Y488" s="13"/>
      <c r="Z488" s="13"/>
      <c r="AA488" s="13"/>
      <c r="AB488" s="13"/>
      <c r="AC488" s="13"/>
      <c r="AD488" s="13"/>
      <c r="AE488" s="13"/>
      <c r="AT488" s="262" t="s">
        <v>276</v>
      </c>
      <c r="AU488" s="262" t="s">
        <v>84</v>
      </c>
      <c r="AV488" s="13" t="s">
        <v>84</v>
      </c>
      <c r="AW488" s="13" t="s">
        <v>32</v>
      </c>
      <c r="AX488" s="13" t="s">
        <v>76</v>
      </c>
      <c r="AY488" s="262" t="s">
        <v>251</v>
      </c>
    </row>
    <row r="489" s="12" customFormat="1">
      <c r="A489" s="12"/>
      <c r="B489" s="242"/>
      <c r="C489" s="243"/>
      <c r="D489" s="234" t="s">
        <v>276</v>
      </c>
      <c r="E489" s="244" t="s">
        <v>5033</v>
      </c>
      <c r="F489" s="245" t="s">
        <v>254</v>
      </c>
      <c r="G489" s="243"/>
      <c r="H489" s="246">
        <v>4</v>
      </c>
      <c r="I489" s="247"/>
      <c r="J489" s="243"/>
      <c r="K489" s="243"/>
      <c r="L489" s="248"/>
      <c r="M489" s="249"/>
      <c r="N489" s="250"/>
      <c r="O489" s="250"/>
      <c r="P489" s="250"/>
      <c r="Q489" s="250"/>
      <c r="R489" s="250"/>
      <c r="S489" s="250"/>
      <c r="T489" s="251"/>
      <c r="U489" s="12"/>
      <c r="V489" s="12"/>
      <c r="W489" s="12"/>
      <c r="X489" s="12"/>
      <c r="Y489" s="12"/>
      <c r="Z489" s="12"/>
      <c r="AA489" s="12"/>
      <c r="AB489" s="12"/>
      <c r="AC489" s="12"/>
      <c r="AD489" s="12"/>
      <c r="AE489" s="12"/>
      <c r="AT489" s="252" t="s">
        <v>276</v>
      </c>
      <c r="AU489" s="252" t="s">
        <v>84</v>
      </c>
      <c r="AV489" s="12" t="s">
        <v>86</v>
      </c>
      <c r="AW489" s="12" t="s">
        <v>32</v>
      </c>
      <c r="AX489" s="12" t="s">
        <v>76</v>
      </c>
      <c r="AY489" s="252" t="s">
        <v>251</v>
      </c>
    </row>
    <row r="490" s="12" customFormat="1">
      <c r="A490" s="12"/>
      <c r="B490" s="242"/>
      <c r="C490" s="243"/>
      <c r="D490" s="234" t="s">
        <v>276</v>
      </c>
      <c r="E490" s="244" t="s">
        <v>5342</v>
      </c>
      <c r="F490" s="245" t="s">
        <v>5343</v>
      </c>
      <c r="G490" s="243"/>
      <c r="H490" s="246">
        <v>6</v>
      </c>
      <c r="I490" s="247"/>
      <c r="J490" s="243"/>
      <c r="K490" s="243"/>
      <c r="L490" s="248"/>
      <c r="M490" s="249"/>
      <c r="N490" s="250"/>
      <c r="O490" s="250"/>
      <c r="P490" s="250"/>
      <c r="Q490" s="250"/>
      <c r="R490" s="250"/>
      <c r="S490" s="250"/>
      <c r="T490" s="251"/>
      <c r="U490" s="12"/>
      <c r="V490" s="12"/>
      <c r="W490" s="12"/>
      <c r="X490" s="12"/>
      <c r="Y490" s="12"/>
      <c r="Z490" s="12"/>
      <c r="AA490" s="12"/>
      <c r="AB490" s="12"/>
      <c r="AC490" s="12"/>
      <c r="AD490" s="12"/>
      <c r="AE490" s="12"/>
      <c r="AT490" s="252" t="s">
        <v>276</v>
      </c>
      <c r="AU490" s="252" t="s">
        <v>84</v>
      </c>
      <c r="AV490" s="12" t="s">
        <v>86</v>
      </c>
      <c r="AW490" s="12" t="s">
        <v>32</v>
      </c>
      <c r="AX490" s="12" t="s">
        <v>84</v>
      </c>
      <c r="AY490" s="252" t="s">
        <v>251</v>
      </c>
    </row>
    <row r="491" s="2" customFormat="1" ht="24.15" customHeight="1">
      <c r="A491" s="38"/>
      <c r="B491" s="39"/>
      <c r="C491" s="292" t="s">
        <v>1628</v>
      </c>
      <c r="D491" s="292" t="s">
        <v>1133</v>
      </c>
      <c r="E491" s="293" t="s">
        <v>5344</v>
      </c>
      <c r="F491" s="294" t="s">
        <v>5345</v>
      </c>
      <c r="G491" s="295" t="s">
        <v>1622</v>
      </c>
      <c r="H491" s="296">
        <v>6</v>
      </c>
      <c r="I491" s="297"/>
      <c r="J491" s="298">
        <f>ROUND(I491*H491,2)</f>
        <v>0</v>
      </c>
      <c r="K491" s="299"/>
      <c r="L491" s="300"/>
      <c r="M491" s="301" t="s">
        <v>1</v>
      </c>
      <c r="N491" s="302" t="s">
        <v>41</v>
      </c>
      <c r="O491" s="91"/>
      <c r="P491" s="230">
        <f>O491*H491</f>
        <v>0</v>
      </c>
      <c r="Q491" s="230">
        <v>0.045999999999999999</v>
      </c>
      <c r="R491" s="230">
        <f>Q491*H491</f>
        <v>0.27600000000000002</v>
      </c>
      <c r="S491" s="230">
        <v>0</v>
      </c>
      <c r="T491" s="231">
        <f>S491*H491</f>
        <v>0</v>
      </c>
      <c r="U491" s="38"/>
      <c r="V491" s="38"/>
      <c r="W491" s="38"/>
      <c r="X491" s="38"/>
      <c r="Y491" s="38"/>
      <c r="Z491" s="38"/>
      <c r="AA491" s="38"/>
      <c r="AB491" s="38"/>
      <c r="AC491" s="38"/>
      <c r="AD491" s="38"/>
      <c r="AE491" s="38"/>
      <c r="AR491" s="232" t="s">
        <v>299</v>
      </c>
      <c r="AT491" s="232" t="s">
        <v>1133</v>
      </c>
      <c r="AU491" s="232" t="s">
        <v>84</v>
      </c>
      <c r="AY491" s="17" t="s">
        <v>251</v>
      </c>
      <c r="BE491" s="233">
        <f>IF(N491="základní",J491,0)</f>
        <v>0</v>
      </c>
      <c r="BF491" s="233">
        <f>IF(N491="snížená",J491,0)</f>
        <v>0</v>
      </c>
      <c r="BG491" s="233">
        <f>IF(N491="zákl. přenesená",J491,0)</f>
        <v>0</v>
      </c>
      <c r="BH491" s="233">
        <f>IF(N491="sníž. přenesená",J491,0)</f>
        <v>0</v>
      </c>
      <c r="BI491" s="233">
        <f>IF(N491="nulová",J491,0)</f>
        <v>0</v>
      </c>
      <c r="BJ491" s="17" t="s">
        <v>84</v>
      </c>
      <c r="BK491" s="233">
        <f>ROUND(I491*H491,2)</f>
        <v>0</v>
      </c>
      <c r="BL491" s="17" t="s">
        <v>254</v>
      </c>
      <c r="BM491" s="232" t="s">
        <v>5346</v>
      </c>
    </row>
    <row r="492" s="2" customFormat="1">
      <c r="A492" s="38"/>
      <c r="B492" s="39"/>
      <c r="C492" s="40"/>
      <c r="D492" s="234" t="s">
        <v>260</v>
      </c>
      <c r="E492" s="40"/>
      <c r="F492" s="235" t="s">
        <v>5345</v>
      </c>
      <c r="G492" s="40"/>
      <c r="H492" s="40"/>
      <c r="I492" s="236"/>
      <c r="J492" s="40"/>
      <c r="K492" s="40"/>
      <c r="L492" s="44"/>
      <c r="M492" s="237"/>
      <c r="N492" s="238"/>
      <c r="O492" s="91"/>
      <c r="P492" s="91"/>
      <c r="Q492" s="91"/>
      <c r="R492" s="91"/>
      <c r="S492" s="91"/>
      <c r="T492" s="92"/>
      <c r="U492" s="38"/>
      <c r="V492" s="38"/>
      <c r="W492" s="38"/>
      <c r="X492" s="38"/>
      <c r="Y492" s="38"/>
      <c r="Z492" s="38"/>
      <c r="AA492" s="38"/>
      <c r="AB492" s="38"/>
      <c r="AC492" s="38"/>
      <c r="AD492" s="38"/>
      <c r="AE492" s="38"/>
      <c r="AT492" s="17" t="s">
        <v>260</v>
      </c>
      <c r="AU492" s="17" t="s">
        <v>84</v>
      </c>
    </row>
    <row r="493" s="12" customFormat="1">
      <c r="A493" s="12"/>
      <c r="B493" s="242"/>
      <c r="C493" s="243"/>
      <c r="D493" s="234" t="s">
        <v>276</v>
      </c>
      <c r="E493" s="244" t="s">
        <v>4318</v>
      </c>
      <c r="F493" s="245" t="s">
        <v>287</v>
      </c>
      <c r="G493" s="243"/>
      <c r="H493" s="246">
        <v>6</v>
      </c>
      <c r="I493" s="247"/>
      <c r="J493" s="243"/>
      <c r="K493" s="243"/>
      <c r="L493" s="248"/>
      <c r="M493" s="249"/>
      <c r="N493" s="250"/>
      <c r="O493" s="250"/>
      <c r="P493" s="250"/>
      <c r="Q493" s="250"/>
      <c r="R493" s="250"/>
      <c r="S493" s="250"/>
      <c r="T493" s="251"/>
      <c r="U493" s="12"/>
      <c r="V493" s="12"/>
      <c r="W493" s="12"/>
      <c r="X493" s="12"/>
      <c r="Y493" s="12"/>
      <c r="Z493" s="12"/>
      <c r="AA493" s="12"/>
      <c r="AB493" s="12"/>
      <c r="AC493" s="12"/>
      <c r="AD493" s="12"/>
      <c r="AE493" s="12"/>
      <c r="AT493" s="252" t="s">
        <v>276</v>
      </c>
      <c r="AU493" s="252" t="s">
        <v>84</v>
      </c>
      <c r="AV493" s="12" t="s">
        <v>86</v>
      </c>
      <c r="AW493" s="12" t="s">
        <v>32</v>
      </c>
      <c r="AX493" s="12" t="s">
        <v>84</v>
      </c>
      <c r="AY493" s="252" t="s">
        <v>251</v>
      </c>
    </row>
    <row r="494" s="2" customFormat="1" ht="21.75" customHeight="1">
      <c r="A494" s="38"/>
      <c r="B494" s="39"/>
      <c r="C494" s="220" t="s">
        <v>1632</v>
      </c>
      <c r="D494" s="220" t="s">
        <v>255</v>
      </c>
      <c r="E494" s="221" t="s">
        <v>1895</v>
      </c>
      <c r="F494" s="222" t="s">
        <v>1896</v>
      </c>
      <c r="G494" s="223" t="s">
        <v>1133</v>
      </c>
      <c r="H494" s="224">
        <v>450</v>
      </c>
      <c r="I494" s="225"/>
      <c r="J494" s="226">
        <f>ROUND(I494*H494,2)</f>
        <v>0</v>
      </c>
      <c r="K494" s="227"/>
      <c r="L494" s="44"/>
      <c r="M494" s="228" t="s">
        <v>1</v>
      </c>
      <c r="N494" s="229" t="s">
        <v>41</v>
      </c>
      <c r="O494" s="91"/>
      <c r="P494" s="230">
        <f>O494*H494</f>
        <v>0</v>
      </c>
      <c r="Q494" s="230">
        <v>0</v>
      </c>
      <c r="R494" s="230">
        <f>Q494*H494</f>
        <v>0</v>
      </c>
      <c r="S494" s="230">
        <v>0</v>
      </c>
      <c r="T494" s="231">
        <f>S494*H494</f>
        <v>0</v>
      </c>
      <c r="U494" s="38"/>
      <c r="V494" s="38"/>
      <c r="W494" s="38"/>
      <c r="X494" s="38"/>
      <c r="Y494" s="38"/>
      <c r="Z494" s="38"/>
      <c r="AA494" s="38"/>
      <c r="AB494" s="38"/>
      <c r="AC494" s="38"/>
      <c r="AD494" s="38"/>
      <c r="AE494" s="38"/>
      <c r="AR494" s="232" t="s">
        <v>254</v>
      </c>
      <c r="AT494" s="232" t="s">
        <v>255</v>
      </c>
      <c r="AU494" s="232" t="s">
        <v>84</v>
      </c>
      <c r="AY494" s="17" t="s">
        <v>251</v>
      </c>
      <c r="BE494" s="233">
        <f>IF(N494="základní",J494,0)</f>
        <v>0</v>
      </c>
      <c r="BF494" s="233">
        <f>IF(N494="snížená",J494,0)</f>
        <v>0</v>
      </c>
      <c r="BG494" s="233">
        <f>IF(N494="zákl. přenesená",J494,0)</f>
        <v>0</v>
      </c>
      <c r="BH494" s="233">
        <f>IF(N494="sníž. přenesená",J494,0)</f>
        <v>0</v>
      </c>
      <c r="BI494" s="233">
        <f>IF(N494="nulová",J494,0)</f>
        <v>0</v>
      </c>
      <c r="BJ494" s="17" t="s">
        <v>84</v>
      </c>
      <c r="BK494" s="233">
        <f>ROUND(I494*H494,2)</f>
        <v>0</v>
      </c>
      <c r="BL494" s="17" t="s">
        <v>254</v>
      </c>
      <c r="BM494" s="232" t="s">
        <v>5347</v>
      </c>
    </row>
    <row r="495" s="2" customFormat="1">
      <c r="A495" s="38"/>
      <c r="B495" s="39"/>
      <c r="C495" s="40"/>
      <c r="D495" s="234" t="s">
        <v>260</v>
      </c>
      <c r="E495" s="40"/>
      <c r="F495" s="235" t="s">
        <v>1898</v>
      </c>
      <c r="G495" s="40"/>
      <c r="H495" s="40"/>
      <c r="I495" s="236"/>
      <c r="J495" s="40"/>
      <c r="K495" s="40"/>
      <c r="L495" s="44"/>
      <c r="M495" s="237"/>
      <c r="N495" s="238"/>
      <c r="O495" s="91"/>
      <c r="P495" s="91"/>
      <c r="Q495" s="91"/>
      <c r="R495" s="91"/>
      <c r="S495" s="91"/>
      <c r="T495" s="92"/>
      <c r="U495" s="38"/>
      <c r="V495" s="38"/>
      <c r="W495" s="38"/>
      <c r="X495" s="38"/>
      <c r="Y495" s="38"/>
      <c r="Z495" s="38"/>
      <c r="AA495" s="38"/>
      <c r="AB495" s="38"/>
      <c r="AC495" s="38"/>
      <c r="AD495" s="38"/>
      <c r="AE495" s="38"/>
      <c r="AT495" s="17" t="s">
        <v>260</v>
      </c>
      <c r="AU495" s="17" t="s">
        <v>84</v>
      </c>
    </row>
    <row r="496" s="2" customFormat="1">
      <c r="A496" s="38"/>
      <c r="B496" s="39"/>
      <c r="C496" s="40"/>
      <c r="D496" s="240" t="s">
        <v>274</v>
      </c>
      <c r="E496" s="40"/>
      <c r="F496" s="241" t="s">
        <v>5348</v>
      </c>
      <c r="G496" s="40"/>
      <c r="H496" s="40"/>
      <c r="I496" s="236"/>
      <c r="J496" s="40"/>
      <c r="K496" s="40"/>
      <c r="L496" s="44"/>
      <c r="M496" s="237"/>
      <c r="N496" s="238"/>
      <c r="O496" s="91"/>
      <c r="P496" s="91"/>
      <c r="Q496" s="91"/>
      <c r="R496" s="91"/>
      <c r="S496" s="91"/>
      <c r="T496" s="92"/>
      <c r="U496" s="38"/>
      <c r="V496" s="38"/>
      <c r="W496" s="38"/>
      <c r="X496" s="38"/>
      <c r="Y496" s="38"/>
      <c r="Z496" s="38"/>
      <c r="AA496" s="38"/>
      <c r="AB496" s="38"/>
      <c r="AC496" s="38"/>
      <c r="AD496" s="38"/>
      <c r="AE496" s="38"/>
      <c r="AT496" s="17" t="s">
        <v>274</v>
      </c>
      <c r="AU496" s="17" t="s">
        <v>84</v>
      </c>
    </row>
    <row r="497" s="13" customFormat="1">
      <c r="A497" s="13"/>
      <c r="B497" s="253"/>
      <c r="C497" s="254"/>
      <c r="D497" s="234" t="s">
        <v>276</v>
      </c>
      <c r="E497" s="255" t="s">
        <v>1</v>
      </c>
      <c r="F497" s="256" t="s">
        <v>5060</v>
      </c>
      <c r="G497" s="254"/>
      <c r="H497" s="255" t="s">
        <v>1</v>
      </c>
      <c r="I497" s="257"/>
      <c r="J497" s="254"/>
      <c r="K497" s="254"/>
      <c r="L497" s="258"/>
      <c r="M497" s="259"/>
      <c r="N497" s="260"/>
      <c r="O497" s="260"/>
      <c r="P497" s="260"/>
      <c r="Q497" s="260"/>
      <c r="R497" s="260"/>
      <c r="S497" s="260"/>
      <c r="T497" s="261"/>
      <c r="U497" s="13"/>
      <c r="V497" s="13"/>
      <c r="W497" s="13"/>
      <c r="X497" s="13"/>
      <c r="Y497" s="13"/>
      <c r="Z497" s="13"/>
      <c r="AA497" s="13"/>
      <c r="AB497" s="13"/>
      <c r="AC497" s="13"/>
      <c r="AD497" s="13"/>
      <c r="AE497" s="13"/>
      <c r="AT497" s="262" t="s">
        <v>276</v>
      </c>
      <c r="AU497" s="262" t="s">
        <v>84</v>
      </c>
      <c r="AV497" s="13" t="s">
        <v>84</v>
      </c>
      <c r="AW497" s="13" t="s">
        <v>32</v>
      </c>
      <c r="AX497" s="13" t="s">
        <v>76</v>
      </c>
      <c r="AY497" s="262" t="s">
        <v>251</v>
      </c>
    </row>
    <row r="498" s="12" customFormat="1">
      <c r="A498" s="12"/>
      <c r="B498" s="242"/>
      <c r="C498" s="243"/>
      <c r="D498" s="234" t="s">
        <v>276</v>
      </c>
      <c r="E498" s="244" t="s">
        <v>4324</v>
      </c>
      <c r="F498" s="245" t="s">
        <v>5023</v>
      </c>
      <c r="G498" s="243"/>
      <c r="H498" s="246">
        <v>450</v>
      </c>
      <c r="I498" s="247"/>
      <c r="J498" s="243"/>
      <c r="K498" s="243"/>
      <c r="L498" s="248"/>
      <c r="M498" s="249"/>
      <c r="N498" s="250"/>
      <c r="O498" s="250"/>
      <c r="P498" s="250"/>
      <c r="Q498" s="250"/>
      <c r="R498" s="250"/>
      <c r="S498" s="250"/>
      <c r="T498" s="251"/>
      <c r="U498" s="12"/>
      <c r="V498" s="12"/>
      <c r="W498" s="12"/>
      <c r="X498" s="12"/>
      <c r="Y498" s="12"/>
      <c r="Z498" s="12"/>
      <c r="AA498" s="12"/>
      <c r="AB498" s="12"/>
      <c r="AC498" s="12"/>
      <c r="AD498" s="12"/>
      <c r="AE498" s="12"/>
      <c r="AT498" s="252" t="s">
        <v>276</v>
      </c>
      <c r="AU498" s="252" t="s">
        <v>84</v>
      </c>
      <c r="AV498" s="12" t="s">
        <v>86</v>
      </c>
      <c r="AW498" s="12" t="s">
        <v>32</v>
      </c>
      <c r="AX498" s="12" t="s">
        <v>84</v>
      </c>
      <c r="AY498" s="252" t="s">
        <v>251</v>
      </c>
    </row>
    <row r="499" s="2" customFormat="1" ht="24.15" customHeight="1">
      <c r="A499" s="38"/>
      <c r="B499" s="39"/>
      <c r="C499" s="220" t="s">
        <v>1636</v>
      </c>
      <c r="D499" s="220" t="s">
        <v>255</v>
      </c>
      <c r="E499" s="221" t="s">
        <v>5349</v>
      </c>
      <c r="F499" s="222" t="s">
        <v>5350</v>
      </c>
      <c r="G499" s="223" t="s">
        <v>1133</v>
      </c>
      <c r="H499" s="224">
        <v>450</v>
      </c>
      <c r="I499" s="225"/>
      <c r="J499" s="226">
        <f>ROUND(I499*H499,2)</f>
        <v>0</v>
      </c>
      <c r="K499" s="227"/>
      <c r="L499" s="44"/>
      <c r="M499" s="228" t="s">
        <v>1</v>
      </c>
      <c r="N499" s="229" t="s">
        <v>41</v>
      </c>
      <c r="O499" s="91"/>
      <c r="P499" s="230">
        <f>O499*H499</f>
        <v>0</v>
      </c>
      <c r="Q499" s="230">
        <v>0</v>
      </c>
      <c r="R499" s="230">
        <f>Q499*H499</f>
        <v>0</v>
      </c>
      <c r="S499" s="230">
        <v>0</v>
      </c>
      <c r="T499" s="231">
        <f>S499*H499</f>
        <v>0</v>
      </c>
      <c r="U499" s="38"/>
      <c r="V499" s="38"/>
      <c r="W499" s="38"/>
      <c r="X499" s="38"/>
      <c r="Y499" s="38"/>
      <c r="Z499" s="38"/>
      <c r="AA499" s="38"/>
      <c r="AB499" s="38"/>
      <c r="AC499" s="38"/>
      <c r="AD499" s="38"/>
      <c r="AE499" s="38"/>
      <c r="AR499" s="232" t="s">
        <v>254</v>
      </c>
      <c r="AT499" s="232" t="s">
        <v>255</v>
      </c>
      <c r="AU499" s="232" t="s">
        <v>84</v>
      </c>
      <c r="AY499" s="17" t="s">
        <v>251</v>
      </c>
      <c r="BE499" s="233">
        <f>IF(N499="základní",J499,0)</f>
        <v>0</v>
      </c>
      <c r="BF499" s="233">
        <f>IF(N499="snížená",J499,0)</f>
        <v>0</v>
      </c>
      <c r="BG499" s="233">
        <f>IF(N499="zákl. přenesená",J499,0)</f>
        <v>0</v>
      </c>
      <c r="BH499" s="233">
        <f>IF(N499="sníž. přenesená",J499,0)</f>
        <v>0</v>
      </c>
      <c r="BI499" s="233">
        <f>IF(N499="nulová",J499,0)</f>
        <v>0</v>
      </c>
      <c r="BJ499" s="17" t="s">
        <v>84</v>
      </c>
      <c r="BK499" s="233">
        <f>ROUND(I499*H499,2)</f>
        <v>0</v>
      </c>
      <c r="BL499" s="17" t="s">
        <v>254</v>
      </c>
      <c r="BM499" s="232" t="s">
        <v>5351</v>
      </c>
    </row>
    <row r="500" s="2" customFormat="1">
      <c r="A500" s="38"/>
      <c r="B500" s="39"/>
      <c r="C500" s="40"/>
      <c r="D500" s="234" t="s">
        <v>260</v>
      </c>
      <c r="E500" s="40"/>
      <c r="F500" s="235" t="s">
        <v>5350</v>
      </c>
      <c r="G500" s="40"/>
      <c r="H500" s="40"/>
      <c r="I500" s="236"/>
      <c r="J500" s="40"/>
      <c r="K500" s="40"/>
      <c r="L500" s="44"/>
      <c r="M500" s="237"/>
      <c r="N500" s="238"/>
      <c r="O500" s="91"/>
      <c r="P500" s="91"/>
      <c r="Q500" s="91"/>
      <c r="R500" s="91"/>
      <c r="S500" s="91"/>
      <c r="T500" s="92"/>
      <c r="U500" s="38"/>
      <c r="V500" s="38"/>
      <c r="W500" s="38"/>
      <c r="X500" s="38"/>
      <c r="Y500" s="38"/>
      <c r="Z500" s="38"/>
      <c r="AA500" s="38"/>
      <c r="AB500" s="38"/>
      <c r="AC500" s="38"/>
      <c r="AD500" s="38"/>
      <c r="AE500" s="38"/>
      <c r="AT500" s="17" t="s">
        <v>260</v>
      </c>
      <c r="AU500" s="17" t="s">
        <v>84</v>
      </c>
    </row>
    <row r="501" s="2" customFormat="1">
      <c r="A501" s="38"/>
      <c r="B501" s="39"/>
      <c r="C501" s="40"/>
      <c r="D501" s="240" t="s">
        <v>274</v>
      </c>
      <c r="E501" s="40"/>
      <c r="F501" s="241" t="s">
        <v>5352</v>
      </c>
      <c r="G501" s="40"/>
      <c r="H501" s="40"/>
      <c r="I501" s="236"/>
      <c r="J501" s="40"/>
      <c r="K501" s="40"/>
      <c r="L501" s="44"/>
      <c r="M501" s="237"/>
      <c r="N501" s="238"/>
      <c r="O501" s="91"/>
      <c r="P501" s="91"/>
      <c r="Q501" s="91"/>
      <c r="R501" s="91"/>
      <c r="S501" s="91"/>
      <c r="T501" s="92"/>
      <c r="U501" s="38"/>
      <c r="V501" s="38"/>
      <c r="W501" s="38"/>
      <c r="X501" s="38"/>
      <c r="Y501" s="38"/>
      <c r="Z501" s="38"/>
      <c r="AA501" s="38"/>
      <c r="AB501" s="38"/>
      <c r="AC501" s="38"/>
      <c r="AD501" s="38"/>
      <c r="AE501" s="38"/>
      <c r="AT501" s="17" t="s">
        <v>274</v>
      </c>
      <c r="AU501" s="17" t="s">
        <v>84</v>
      </c>
    </row>
    <row r="502" s="13" customFormat="1">
      <c r="A502" s="13"/>
      <c r="B502" s="253"/>
      <c r="C502" s="254"/>
      <c r="D502" s="234" t="s">
        <v>276</v>
      </c>
      <c r="E502" s="255" t="s">
        <v>1</v>
      </c>
      <c r="F502" s="256" t="s">
        <v>5060</v>
      </c>
      <c r="G502" s="254"/>
      <c r="H502" s="255" t="s">
        <v>1</v>
      </c>
      <c r="I502" s="257"/>
      <c r="J502" s="254"/>
      <c r="K502" s="254"/>
      <c r="L502" s="258"/>
      <c r="M502" s="259"/>
      <c r="N502" s="260"/>
      <c r="O502" s="260"/>
      <c r="P502" s="260"/>
      <c r="Q502" s="260"/>
      <c r="R502" s="260"/>
      <c r="S502" s="260"/>
      <c r="T502" s="261"/>
      <c r="U502" s="13"/>
      <c r="V502" s="13"/>
      <c r="W502" s="13"/>
      <c r="X502" s="13"/>
      <c r="Y502" s="13"/>
      <c r="Z502" s="13"/>
      <c r="AA502" s="13"/>
      <c r="AB502" s="13"/>
      <c r="AC502" s="13"/>
      <c r="AD502" s="13"/>
      <c r="AE502" s="13"/>
      <c r="AT502" s="262" t="s">
        <v>276</v>
      </c>
      <c r="AU502" s="262" t="s">
        <v>84</v>
      </c>
      <c r="AV502" s="13" t="s">
        <v>84</v>
      </c>
      <c r="AW502" s="13" t="s">
        <v>32</v>
      </c>
      <c r="AX502" s="13" t="s">
        <v>76</v>
      </c>
      <c r="AY502" s="262" t="s">
        <v>251</v>
      </c>
    </row>
    <row r="503" s="12" customFormat="1">
      <c r="A503" s="12"/>
      <c r="B503" s="242"/>
      <c r="C503" s="243"/>
      <c r="D503" s="234" t="s">
        <v>276</v>
      </c>
      <c r="E503" s="244" t="s">
        <v>4328</v>
      </c>
      <c r="F503" s="245" t="s">
        <v>5023</v>
      </c>
      <c r="G503" s="243"/>
      <c r="H503" s="246">
        <v>450</v>
      </c>
      <c r="I503" s="247"/>
      <c r="J503" s="243"/>
      <c r="K503" s="243"/>
      <c r="L503" s="248"/>
      <c r="M503" s="249"/>
      <c r="N503" s="250"/>
      <c r="O503" s="250"/>
      <c r="P503" s="250"/>
      <c r="Q503" s="250"/>
      <c r="R503" s="250"/>
      <c r="S503" s="250"/>
      <c r="T503" s="251"/>
      <c r="U503" s="12"/>
      <c r="V503" s="12"/>
      <c r="W503" s="12"/>
      <c r="X503" s="12"/>
      <c r="Y503" s="12"/>
      <c r="Z503" s="12"/>
      <c r="AA503" s="12"/>
      <c r="AB503" s="12"/>
      <c r="AC503" s="12"/>
      <c r="AD503" s="12"/>
      <c r="AE503" s="12"/>
      <c r="AT503" s="252" t="s">
        <v>276</v>
      </c>
      <c r="AU503" s="252" t="s">
        <v>84</v>
      </c>
      <c r="AV503" s="12" t="s">
        <v>86</v>
      </c>
      <c r="AW503" s="12" t="s">
        <v>32</v>
      </c>
      <c r="AX503" s="12" t="s">
        <v>84</v>
      </c>
      <c r="AY503" s="252" t="s">
        <v>251</v>
      </c>
    </row>
    <row r="504" s="2" customFormat="1" ht="24.15" customHeight="1">
      <c r="A504" s="38"/>
      <c r="B504" s="39"/>
      <c r="C504" s="220" t="s">
        <v>1640</v>
      </c>
      <c r="D504" s="220" t="s">
        <v>255</v>
      </c>
      <c r="E504" s="221" t="s">
        <v>4712</v>
      </c>
      <c r="F504" s="222" t="s">
        <v>4713</v>
      </c>
      <c r="G504" s="223" t="s">
        <v>1622</v>
      </c>
      <c r="H504" s="224">
        <v>1</v>
      </c>
      <c r="I504" s="225"/>
      <c r="J504" s="226">
        <f>ROUND(I504*H504,2)</f>
        <v>0</v>
      </c>
      <c r="K504" s="227"/>
      <c r="L504" s="44"/>
      <c r="M504" s="228" t="s">
        <v>1</v>
      </c>
      <c r="N504" s="229" t="s">
        <v>41</v>
      </c>
      <c r="O504" s="91"/>
      <c r="P504" s="230">
        <f>O504*H504</f>
        <v>0</v>
      </c>
      <c r="Q504" s="230">
        <v>0.45937</v>
      </c>
      <c r="R504" s="230">
        <f>Q504*H504</f>
        <v>0.45937</v>
      </c>
      <c r="S504" s="230">
        <v>0</v>
      </c>
      <c r="T504" s="231">
        <f>S504*H504</f>
        <v>0</v>
      </c>
      <c r="U504" s="38"/>
      <c r="V504" s="38"/>
      <c r="W504" s="38"/>
      <c r="X504" s="38"/>
      <c r="Y504" s="38"/>
      <c r="Z504" s="38"/>
      <c r="AA504" s="38"/>
      <c r="AB504" s="38"/>
      <c r="AC504" s="38"/>
      <c r="AD504" s="38"/>
      <c r="AE504" s="38"/>
      <c r="AR504" s="232" t="s">
        <v>254</v>
      </c>
      <c r="AT504" s="232" t="s">
        <v>255</v>
      </c>
      <c r="AU504" s="232" t="s">
        <v>84</v>
      </c>
      <c r="AY504" s="17" t="s">
        <v>251</v>
      </c>
      <c r="BE504" s="233">
        <f>IF(N504="základní",J504,0)</f>
        <v>0</v>
      </c>
      <c r="BF504" s="233">
        <f>IF(N504="snížená",J504,0)</f>
        <v>0</v>
      </c>
      <c r="BG504" s="233">
        <f>IF(N504="zákl. přenesená",J504,0)</f>
        <v>0</v>
      </c>
      <c r="BH504" s="233">
        <f>IF(N504="sníž. přenesená",J504,0)</f>
        <v>0</v>
      </c>
      <c r="BI504" s="233">
        <f>IF(N504="nulová",J504,0)</f>
        <v>0</v>
      </c>
      <c r="BJ504" s="17" t="s">
        <v>84</v>
      </c>
      <c r="BK504" s="233">
        <f>ROUND(I504*H504,2)</f>
        <v>0</v>
      </c>
      <c r="BL504" s="17" t="s">
        <v>254</v>
      </c>
      <c r="BM504" s="232" t="s">
        <v>5353</v>
      </c>
    </row>
    <row r="505" s="2" customFormat="1">
      <c r="A505" s="38"/>
      <c r="B505" s="39"/>
      <c r="C505" s="40"/>
      <c r="D505" s="234" t="s">
        <v>260</v>
      </c>
      <c r="E505" s="40"/>
      <c r="F505" s="235" t="s">
        <v>4715</v>
      </c>
      <c r="G505" s="40"/>
      <c r="H505" s="40"/>
      <c r="I505" s="236"/>
      <c r="J505" s="40"/>
      <c r="K505" s="40"/>
      <c r="L505" s="44"/>
      <c r="M505" s="237"/>
      <c r="N505" s="238"/>
      <c r="O505" s="91"/>
      <c r="P505" s="91"/>
      <c r="Q505" s="91"/>
      <c r="R505" s="91"/>
      <c r="S505" s="91"/>
      <c r="T505" s="92"/>
      <c r="U505" s="38"/>
      <c r="V505" s="38"/>
      <c r="W505" s="38"/>
      <c r="X505" s="38"/>
      <c r="Y505" s="38"/>
      <c r="Z505" s="38"/>
      <c r="AA505" s="38"/>
      <c r="AB505" s="38"/>
      <c r="AC505" s="38"/>
      <c r="AD505" s="38"/>
      <c r="AE505" s="38"/>
      <c r="AT505" s="17" t="s">
        <v>260</v>
      </c>
      <c r="AU505" s="17" t="s">
        <v>84</v>
      </c>
    </row>
    <row r="506" s="2" customFormat="1">
      <c r="A506" s="38"/>
      <c r="B506" s="39"/>
      <c r="C506" s="40"/>
      <c r="D506" s="240" t="s">
        <v>274</v>
      </c>
      <c r="E506" s="40"/>
      <c r="F506" s="241" t="s">
        <v>5354</v>
      </c>
      <c r="G506" s="40"/>
      <c r="H506" s="40"/>
      <c r="I506" s="236"/>
      <c r="J506" s="40"/>
      <c r="K506" s="40"/>
      <c r="L506" s="44"/>
      <c r="M506" s="237"/>
      <c r="N506" s="238"/>
      <c r="O506" s="91"/>
      <c r="P506" s="91"/>
      <c r="Q506" s="91"/>
      <c r="R506" s="91"/>
      <c r="S506" s="91"/>
      <c r="T506" s="92"/>
      <c r="U506" s="38"/>
      <c r="V506" s="38"/>
      <c r="W506" s="38"/>
      <c r="X506" s="38"/>
      <c r="Y506" s="38"/>
      <c r="Z506" s="38"/>
      <c r="AA506" s="38"/>
      <c r="AB506" s="38"/>
      <c r="AC506" s="38"/>
      <c r="AD506" s="38"/>
      <c r="AE506" s="38"/>
      <c r="AT506" s="17" t="s">
        <v>274</v>
      </c>
      <c r="AU506" s="17" t="s">
        <v>84</v>
      </c>
    </row>
    <row r="507" s="13" customFormat="1">
      <c r="A507" s="13"/>
      <c r="B507" s="253"/>
      <c r="C507" s="254"/>
      <c r="D507" s="234" t="s">
        <v>276</v>
      </c>
      <c r="E507" s="255" t="s">
        <v>1</v>
      </c>
      <c r="F507" s="256" t="s">
        <v>5060</v>
      </c>
      <c r="G507" s="254"/>
      <c r="H507" s="255" t="s">
        <v>1</v>
      </c>
      <c r="I507" s="257"/>
      <c r="J507" s="254"/>
      <c r="K507" s="254"/>
      <c r="L507" s="258"/>
      <c r="M507" s="259"/>
      <c r="N507" s="260"/>
      <c r="O507" s="260"/>
      <c r="P507" s="260"/>
      <c r="Q507" s="260"/>
      <c r="R507" s="260"/>
      <c r="S507" s="260"/>
      <c r="T507" s="261"/>
      <c r="U507" s="13"/>
      <c r="V507" s="13"/>
      <c r="W507" s="13"/>
      <c r="X507" s="13"/>
      <c r="Y507" s="13"/>
      <c r="Z507" s="13"/>
      <c r="AA507" s="13"/>
      <c r="AB507" s="13"/>
      <c r="AC507" s="13"/>
      <c r="AD507" s="13"/>
      <c r="AE507" s="13"/>
      <c r="AT507" s="262" t="s">
        <v>276</v>
      </c>
      <c r="AU507" s="262" t="s">
        <v>84</v>
      </c>
      <c r="AV507" s="13" t="s">
        <v>84</v>
      </c>
      <c r="AW507" s="13" t="s">
        <v>32</v>
      </c>
      <c r="AX507" s="13" t="s">
        <v>76</v>
      </c>
      <c r="AY507" s="262" t="s">
        <v>251</v>
      </c>
    </row>
    <row r="508" s="12" customFormat="1">
      <c r="A508" s="12"/>
      <c r="B508" s="242"/>
      <c r="C508" s="243"/>
      <c r="D508" s="234" t="s">
        <v>276</v>
      </c>
      <c r="E508" s="244" t="s">
        <v>4334</v>
      </c>
      <c r="F508" s="245" t="s">
        <v>84</v>
      </c>
      <c r="G508" s="243"/>
      <c r="H508" s="246">
        <v>1</v>
      </c>
      <c r="I508" s="247"/>
      <c r="J508" s="243"/>
      <c r="K508" s="243"/>
      <c r="L508" s="248"/>
      <c r="M508" s="249"/>
      <c r="N508" s="250"/>
      <c r="O508" s="250"/>
      <c r="P508" s="250"/>
      <c r="Q508" s="250"/>
      <c r="R508" s="250"/>
      <c r="S508" s="250"/>
      <c r="T508" s="251"/>
      <c r="U508" s="12"/>
      <c r="V508" s="12"/>
      <c r="W508" s="12"/>
      <c r="X508" s="12"/>
      <c r="Y508" s="12"/>
      <c r="Z508" s="12"/>
      <c r="AA508" s="12"/>
      <c r="AB508" s="12"/>
      <c r="AC508" s="12"/>
      <c r="AD508" s="12"/>
      <c r="AE508" s="12"/>
      <c r="AT508" s="252" t="s">
        <v>276</v>
      </c>
      <c r="AU508" s="252" t="s">
        <v>84</v>
      </c>
      <c r="AV508" s="12" t="s">
        <v>86</v>
      </c>
      <c r="AW508" s="12" t="s">
        <v>32</v>
      </c>
      <c r="AX508" s="12" t="s">
        <v>84</v>
      </c>
      <c r="AY508" s="252" t="s">
        <v>251</v>
      </c>
    </row>
    <row r="509" s="2" customFormat="1" ht="16.5" customHeight="1">
      <c r="A509" s="38"/>
      <c r="B509" s="39"/>
      <c r="C509" s="220" t="s">
        <v>1644</v>
      </c>
      <c r="D509" s="220" t="s">
        <v>255</v>
      </c>
      <c r="E509" s="221" t="s">
        <v>5355</v>
      </c>
      <c r="F509" s="222" t="s">
        <v>5356</v>
      </c>
      <c r="G509" s="223" t="s">
        <v>1622</v>
      </c>
      <c r="H509" s="224">
        <v>2</v>
      </c>
      <c r="I509" s="225"/>
      <c r="J509" s="226">
        <f>ROUND(I509*H509,2)</f>
        <v>0</v>
      </c>
      <c r="K509" s="227"/>
      <c r="L509" s="44"/>
      <c r="M509" s="228" t="s">
        <v>1</v>
      </c>
      <c r="N509" s="229" t="s">
        <v>41</v>
      </c>
      <c r="O509" s="91"/>
      <c r="P509" s="230">
        <f>O509*H509</f>
        <v>0</v>
      </c>
      <c r="Q509" s="230">
        <v>0.040000000000000001</v>
      </c>
      <c r="R509" s="230">
        <f>Q509*H509</f>
        <v>0.080000000000000002</v>
      </c>
      <c r="S509" s="230">
        <v>0</v>
      </c>
      <c r="T509" s="231">
        <f>S509*H509</f>
        <v>0</v>
      </c>
      <c r="U509" s="38"/>
      <c r="V509" s="38"/>
      <c r="W509" s="38"/>
      <c r="X509" s="38"/>
      <c r="Y509" s="38"/>
      <c r="Z509" s="38"/>
      <c r="AA509" s="38"/>
      <c r="AB509" s="38"/>
      <c r="AC509" s="38"/>
      <c r="AD509" s="38"/>
      <c r="AE509" s="38"/>
      <c r="AR509" s="232" t="s">
        <v>254</v>
      </c>
      <c r="AT509" s="232" t="s">
        <v>255</v>
      </c>
      <c r="AU509" s="232" t="s">
        <v>84</v>
      </c>
      <c r="AY509" s="17" t="s">
        <v>251</v>
      </c>
      <c r="BE509" s="233">
        <f>IF(N509="základní",J509,0)</f>
        <v>0</v>
      </c>
      <c r="BF509" s="233">
        <f>IF(N509="snížená",J509,0)</f>
        <v>0</v>
      </c>
      <c r="BG509" s="233">
        <f>IF(N509="zákl. přenesená",J509,0)</f>
        <v>0</v>
      </c>
      <c r="BH509" s="233">
        <f>IF(N509="sníž. přenesená",J509,0)</f>
        <v>0</v>
      </c>
      <c r="BI509" s="233">
        <f>IF(N509="nulová",J509,0)</f>
        <v>0</v>
      </c>
      <c r="BJ509" s="17" t="s">
        <v>84</v>
      </c>
      <c r="BK509" s="233">
        <f>ROUND(I509*H509,2)</f>
        <v>0</v>
      </c>
      <c r="BL509" s="17" t="s">
        <v>254</v>
      </c>
      <c r="BM509" s="232" t="s">
        <v>5357</v>
      </c>
    </row>
    <row r="510" s="2" customFormat="1">
      <c r="A510" s="38"/>
      <c r="B510" s="39"/>
      <c r="C510" s="40"/>
      <c r="D510" s="234" t="s">
        <v>260</v>
      </c>
      <c r="E510" s="40"/>
      <c r="F510" s="235" t="s">
        <v>5356</v>
      </c>
      <c r="G510" s="40"/>
      <c r="H510" s="40"/>
      <c r="I510" s="236"/>
      <c r="J510" s="40"/>
      <c r="K510" s="40"/>
      <c r="L510" s="44"/>
      <c r="M510" s="237"/>
      <c r="N510" s="238"/>
      <c r="O510" s="91"/>
      <c r="P510" s="91"/>
      <c r="Q510" s="91"/>
      <c r="R510" s="91"/>
      <c r="S510" s="91"/>
      <c r="T510" s="92"/>
      <c r="U510" s="38"/>
      <c r="V510" s="38"/>
      <c r="W510" s="38"/>
      <c r="X510" s="38"/>
      <c r="Y510" s="38"/>
      <c r="Z510" s="38"/>
      <c r="AA510" s="38"/>
      <c r="AB510" s="38"/>
      <c r="AC510" s="38"/>
      <c r="AD510" s="38"/>
      <c r="AE510" s="38"/>
      <c r="AT510" s="17" t="s">
        <v>260</v>
      </c>
      <c r="AU510" s="17" t="s">
        <v>84</v>
      </c>
    </row>
    <row r="511" s="2" customFormat="1">
      <c r="A511" s="38"/>
      <c r="B511" s="39"/>
      <c r="C511" s="40"/>
      <c r="D511" s="240" t="s">
        <v>274</v>
      </c>
      <c r="E511" s="40"/>
      <c r="F511" s="241" t="s">
        <v>5358</v>
      </c>
      <c r="G511" s="40"/>
      <c r="H511" s="40"/>
      <c r="I511" s="236"/>
      <c r="J511" s="40"/>
      <c r="K511" s="40"/>
      <c r="L511" s="44"/>
      <c r="M511" s="237"/>
      <c r="N511" s="238"/>
      <c r="O511" s="91"/>
      <c r="P511" s="91"/>
      <c r="Q511" s="91"/>
      <c r="R511" s="91"/>
      <c r="S511" s="91"/>
      <c r="T511" s="92"/>
      <c r="U511" s="38"/>
      <c r="V511" s="38"/>
      <c r="W511" s="38"/>
      <c r="X511" s="38"/>
      <c r="Y511" s="38"/>
      <c r="Z511" s="38"/>
      <c r="AA511" s="38"/>
      <c r="AB511" s="38"/>
      <c r="AC511" s="38"/>
      <c r="AD511" s="38"/>
      <c r="AE511" s="38"/>
      <c r="AT511" s="17" t="s">
        <v>274</v>
      </c>
      <c r="AU511" s="17" t="s">
        <v>84</v>
      </c>
    </row>
    <row r="512" s="12" customFormat="1">
      <c r="A512" s="12"/>
      <c r="B512" s="242"/>
      <c r="C512" s="243"/>
      <c r="D512" s="234" t="s">
        <v>276</v>
      </c>
      <c r="E512" s="244" t="s">
        <v>4338</v>
      </c>
      <c r="F512" s="245" t="s">
        <v>86</v>
      </c>
      <c r="G512" s="243"/>
      <c r="H512" s="246">
        <v>2</v>
      </c>
      <c r="I512" s="247"/>
      <c r="J512" s="243"/>
      <c r="K512" s="243"/>
      <c r="L512" s="248"/>
      <c r="M512" s="249"/>
      <c r="N512" s="250"/>
      <c r="O512" s="250"/>
      <c r="P512" s="250"/>
      <c r="Q512" s="250"/>
      <c r="R512" s="250"/>
      <c r="S512" s="250"/>
      <c r="T512" s="251"/>
      <c r="U512" s="12"/>
      <c r="V512" s="12"/>
      <c r="W512" s="12"/>
      <c r="X512" s="12"/>
      <c r="Y512" s="12"/>
      <c r="Z512" s="12"/>
      <c r="AA512" s="12"/>
      <c r="AB512" s="12"/>
      <c r="AC512" s="12"/>
      <c r="AD512" s="12"/>
      <c r="AE512" s="12"/>
      <c r="AT512" s="252" t="s">
        <v>276</v>
      </c>
      <c r="AU512" s="252" t="s">
        <v>84</v>
      </c>
      <c r="AV512" s="12" t="s">
        <v>86</v>
      </c>
      <c r="AW512" s="12" t="s">
        <v>32</v>
      </c>
      <c r="AX512" s="12" t="s">
        <v>84</v>
      </c>
      <c r="AY512" s="252" t="s">
        <v>251</v>
      </c>
    </row>
    <row r="513" s="2" customFormat="1" ht="24.15" customHeight="1">
      <c r="A513" s="38"/>
      <c r="B513" s="39"/>
      <c r="C513" s="292" t="s">
        <v>1648</v>
      </c>
      <c r="D513" s="292" t="s">
        <v>1133</v>
      </c>
      <c r="E513" s="293" t="s">
        <v>5359</v>
      </c>
      <c r="F513" s="294" t="s">
        <v>5360</v>
      </c>
      <c r="G513" s="295" t="s">
        <v>1622</v>
      </c>
      <c r="H513" s="296">
        <v>2</v>
      </c>
      <c r="I513" s="297"/>
      <c r="J513" s="298">
        <f>ROUND(I513*H513,2)</f>
        <v>0</v>
      </c>
      <c r="K513" s="299"/>
      <c r="L513" s="300"/>
      <c r="M513" s="301" t="s">
        <v>1</v>
      </c>
      <c r="N513" s="302" t="s">
        <v>41</v>
      </c>
      <c r="O513" s="91"/>
      <c r="P513" s="230">
        <f>O513*H513</f>
        <v>0</v>
      </c>
      <c r="Q513" s="230">
        <v>0.013299999999999999</v>
      </c>
      <c r="R513" s="230">
        <f>Q513*H513</f>
        <v>0.026599999999999999</v>
      </c>
      <c r="S513" s="230">
        <v>0</v>
      </c>
      <c r="T513" s="231">
        <f>S513*H513</f>
        <v>0</v>
      </c>
      <c r="U513" s="38"/>
      <c r="V513" s="38"/>
      <c r="W513" s="38"/>
      <c r="X513" s="38"/>
      <c r="Y513" s="38"/>
      <c r="Z513" s="38"/>
      <c r="AA513" s="38"/>
      <c r="AB513" s="38"/>
      <c r="AC513" s="38"/>
      <c r="AD513" s="38"/>
      <c r="AE513" s="38"/>
      <c r="AR513" s="232" t="s">
        <v>299</v>
      </c>
      <c r="AT513" s="232" t="s">
        <v>1133</v>
      </c>
      <c r="AU513" s="232" t="s">
        <v>84</v>
      </c>
      <c r="AY513" s="17" t="s">
        <v>251</v>
      </c>
      <c r="BE513" s="233">
        <f>IF(N513="základní",J513,0)</f>
        <v>0</v>
      </c>
      <c r="BF513" s="233">
        <f>IF(N513="snížená",J513,0)</f>
        <v>0</v>
      </c>
      <c r="BG513" s="233">
        <f>IF(N513="zákl. přenesená",J513,0)</f>
        <v>0</v>
      </c>
      <c r="BH513" s="233">
        <f>IF(N513="sníž. přenesená",J513,0)</f>
        <v>0</v>
      </c>
      <c r="BI513" s="233">
        <f>IF(N513="nulová",J513,0)</f>
        <v>0</v>
      </c>
      <c r="BJ513" s="17" t="s">
        <v>84</v>
      </c>
      <c r="BK513" s="233">
        <f>ROUND(I513*H513,2)</f>
        <v>0</v>
      </c>
      <c r="BL513" s="17" t="s">
        <v>254</v>
      </c>
      <c r="BM513" s="232" t="s">
        <v>5361</v>
      </c>
    </row>
    <row r="514" s="2" customFormat="1">
      <c r="A514" s="38"/>
      <c r="B514" s="39"/>
      <c r="C514" s="40"/>
      <c r="D514" s="234" t="s">
        <v>260</v>
      </c>
      <c r="E514" s="40"/>
      <c r="F514" s="235" t="s">
        <v>5360</v>
      </c>
      <c r="G514" s="40"/>
      <c r="H514" s="40"/>
      <c r="I514" s="236"/>
      <c r="J514" s="40"/>
      <c r="K514" s="40"/>
      <c r="L514" s="44"/>
      <c r="M514" s="237"/>
      <c r="N514" s="238"/>
      <c r="O514" s="91"/>
      <c r="P514" s="91"/>
      <c r="Q514" s="91"/>
      <c r="R514" s="91"/>
      <c r="S514" s="91"/>
      <c r="T514" s="92"/>
      <c r="U514" s="38"/>
      <c r="V514" s="38"/>
      <c r="W514" s="38"/>
      <c r="X514" s="38"/>
      <c r="Y514" s="38"/>
      <c r="Z514" s="38"/>
      <c r="AA514" s="38"/>
      <c r="AB514" s="38"/>
      <c r="AC514" s="38"/>
      <c r="AD514" s="38"/>
      <c r="AE514" s="38"/>
      <c r="AT514" s="17" t="s">
        <v>260</v>
      </c>
      <c r="AU514" s="17" t="s">
        <v>84</v>
      </c>
    </row>
    <row r="515" s="12" customFormat="1">
      <c r="A515" s="12"/>
      <c r="B515" s="242"/>
      <c r="C515" s="243"/>
      <c r="D515" s="234" t="s">
        <v>276</v>
      </c>
      <c r="E515" s="244" t="s">
        <v>4345</v>
      </c>
      <c r="F515" s="245" t="s">
        <v>86</v>
      </c>
      <c r="G515" s="243"/>
      <c r="H515" s="246">
        <v>2</v>
      </c>
      <c r="I515" s="247"/>
      <c r="J515" s="243"/>
      <c r="K515" s="243"/>
      <c r="L515" s="248"/>
      <c r="M515" s="249"/>
      <c r="N515" s="250"/>
      <c r="O515" s="250"/>
      <c r="P515" s="250"/>
      <c r="Q515" s="250"/>
      <c r="R515" s="250"/>
      <c r="S515" s="250"/>
      <c r="T515" s="251"/>
      <c r="U515" s="12"/>
      <c r="V515" s="12"/>
      <c r="W515" s="12"/>
      <c r="X515" s="12"/>
      <c r="Y515" s="12"/>
      <c r="Z515" s="12"/>
      <c r="AA515" s="12"/>
      <c r="AB515" s="12"/>
      <c r="AC515" s="12"/>
      <c r="AD515" s="12"/>
      <c r="AE515" s="12"/>
      <c r="AT515" s="252" t="s">
        <v>276</v>
      </c>
      <c r="AU515" s="252" t="s">
        <v>84</v>
      </c>
      <c r="AV515" s="12" t="s">
        <v>86</v>
      </c>
      <c r="AW515" s="12" t="s">
        <v>32</v>
      </c>
      <c r="AX515" s="12" t="s">
        <v>84</v>
      </c>
      <c r="AY515" s="252" t="s">
        <v>251</v>
      </c>
    </row>
    <row r="516" s="2" customFormat="1" ht="16.5" customHeight="1">
      <c r="A516" s="38"/>
      <c r="B516" s="39"/>
      <c r="C516" s="220" t="s">
        <v>1652</v>
      </c>
      <c r="D516" s="220" t="s">
        <v>255</v>
      </c>
      <c r="E516" s="221" t="s">
        <v>5362</v>
      </c>
      <c r="F516" s="222" t="s">
        <v>5363</v>
      </c>
      <c r="G516" s="223" t="s">
        <v>1622</v>
      </c>
      <c r="H516" s="224">
        <v>3</v>
      </c>
      <c r="I516" s="225"/>
      <c r="J516" s="226">
        <f>ROUND(I516*H516,2)</f>
        <v>0</v>
      </c>
      <c r="K516" s="227"/>
      <c r="L516" s="44"/>
      <c r="M516" s="228" t="s">
        <v>1</v>
      </c>
      <c r="N516" s="229" t="s">
        <v>41</v>
      </c>
      <c r="O516" s="91"/>
      <c r="P516" s="230">
        <f>O516*H516</f>
        <v>0</v>
      </c>
      <c r="Q516" s="230">
        <v>0.050000000000000003</v>
      </c>
      <c r="R516" s="230">
        <f>Q516*H516</f>
        <v>0.15000000000000002</v>
      </c>
      <c r="S516" s="230">
        <v>0</v>
      </c>
      <c r="T516" s="231">
        <f>S516*H516</f>
        <v>0</v>
      </c>
      <c r="U516" s="38"/>
      <c r="V516" s="38"/>
      <c r="W516" s="38"/>
      <c r="X516" s="38"/>
      <c r="Y516" s="38"/>
      <c r="Z516" s="38"/>
      <c r="AA516" s="38"/>
      <c r="AB516" s="38"/>
      <c r="AC516" s="38"/>
      <c r="AD516" s="38"/>
      <c r="AE516" s="38"/>
      <c r="AR516" s="232" t="s">
        <v>254</v>
      </c>
      <c r="AT516" s="232" t="s">
        <v>255</v>
      </c>
      <c r="AU516" s="232" t="s">
        <v>84</v>
      </c>
      <c r="AY516" s="17" t="s">
        <v>251</v>
      </c>
      <c r="BE516" s="233">
        <f>IF(N516="základní",J516,0)</f>
        <v>0</v>
      </c>
      <c r="BF516" s="233">
        <f>IF(N516="snížená",J516,0)</f>
        <v>0</v>
      </c>
      <c r="BG516" s="233">
        <f>IF(N516="zákl. přenesená",J516,0)</f>
        <v>0</v>
      </c>
      <c r="BH516" s="233">
        <f>IF(N516="sníž. přenesená",J516,0)</f>
        <v>0</v>
      </c>
      <c r="BI516" s="233">
        <f>IF(N516="nulová",J516,0)</f>
        <v>0</v>
      </c>
      <c r="BJ516" s="17" t="s">
        <v>84</v>
      </c>
      <c r="BK516" s="233">
        <f>ROUND(I516*H516,2)</f>
        <v>0</v>
      </c>
      <c r="BL516" s="17" t="s">
        <v>254</v>
      </c>
      <c r="BM516" s="232" t="s">
        <v>5364</v>
      </c>
    </row>
    <row r="517" s="2" customFormat="1">
      <c r="A517" s="38"/>
      <c r="B517" s="39"/>
      <c r="C517" s="40"/>
      <c r="D517" s="234" t="s">
        <v>260</v>
      </c>
      <c r="E517" s="40"/>
      <c r="F517" s="235" t="s">
        <v>5363</v>
      </c>
      <c r="G517" s="40"/>
      <c r="H517" s="40"/>
      <c r="I517" s="236"/>
      <c r="J517" s="40"/>
      <c r="K517" s="40"/>
      <c r="L517" s="44"/>
      <c r="M517" s="237"/>
      <c r="N517" s="238"/>
      <c r="O517" s="91"/>
      <c r="P517" s="91"/>
      <c r="Q517" s="91"/>
      <c r="R517" s="91"/>
      <c r="S517" s="91"/>
      <c r="T517" s="92"/>
      <c r="U517" s="38"/>
      <c r="V517" s="38"/>
      <c r="W517" s="38"/>
      <c r="X517" s="38"/>
      <c r="Y517" s="38"/>
      <c r="Z517" s="38"/>
      <c r="AA517" s="38"/>
      <c r="AB517" s="38"/>
      <c r="AC517" s="38"/>
      <c r="AD517" s="38"/>
      <c r="AE517" s="38"/>
      <c r="AT517" s="17" t="s">
        <v>260</v>
      </c>
      <c r="AU517" s="17" t="s">
        <v>84</v>
      </c>
    </row>
    <row r="518" s="2" customFormat="1">
      <c r="A518" s="38"/>
      <c r="B518" s="39"/>
      <c r="C518" s="40"/>
      <c r="D518" s="240" t="s">
        <v>274</v>
      </c>
      <c r="E518" s="40"/>
      <c r="F518" s="241" t="s">
        <v>5365</v>
      </c>
      <c r="G518" s="40"/>
      <c r="H518" s="40"/>
      <c r="I518" s="236"/>
      <c r="J518" s="40"/>
      <c r="K518" s="40"/>
      <c r="L518" s="44"/>
      <c r="M518" s="237"/>
      <c r="N518" s="238"/>
      <c r="O518" s="91"/>
      <c r="P518" s="91"/>
      <c r="Q518" s="91"/>
      <c r="R518" s="91"/>
      <c r="S518" s="91"/>
      <c r="T518" s="92"/>
      <c r="U518" s="38"/>
      <c r="V518" s="38"/>
      <c r="W518" s="38"/>
      <c r="X518" s="38"/>
      <c r="Y518" s="38"/>
      <c r="Z518" s="38"/>
      <c r="AA518" s="38"/>
      <c r="AB518" s="38"/>
      <c r="AC518" s="38"/>
      <c r="AD518" s="38"/>
      <c r="AE518" s="38"/>
      <c r="AT518" s="17" t="s">
        <v>274</v>
      </c>
      <c r="AU518" s="17" t="s">
        <v>84</v>
      </c>
    </row>
    <row r="519" s="12" customFormat="1">
      <c r="A519" s="12"/>
      <c r="B519" s="242"/>
      <c r="C519" s="243"/>
      <c r="D519" s="234" t="s">
        <v>276</v>
      </c>
      <c r="E519" s="244" t="s">
        <v>4352</v>
      </c>
      <c r="F519" s="245" t="s">
        <v>269</v>
      </c>
      <c r="G519" s="243"/>
      <c r="H519" s="246">
        <v>3</v>
      </c>
      <c r="I519" s="247"/>
      <c r="J519" s="243"/>
      <c r="K519" s="243"/>
      <c r="L519" s="248"/>
      <c r="M519" s="249"/>
      <c r="N519" s="250"/>
      <c r="O519" s="250"/>
      <c r="P519" s="250"/>
      <c r="Q519" s="250"/>
      <c r="R519" s="250"/>
      <c r="S519" s="250"/>
      <c r="T519" s="251"/>
      <c r="U519" s="12"/>
      <c r="V519" s="12"/>
      <c r="W519" s="12"/>
      <c r="X519" s="12"/>
      <c r="Y519" s="12"/>
      <c r="Z519" s="12"/>
      <c r="AA519" s="12"/>
      <c r="AB519" s="12"/>
      <c r="AC519" s="12"/>
      <c r="AD519" s="12"/>
      <c r="AE519" s="12"/>
      <c r="AT519" s="252" t="s">
        <v>276</v>
      </c>
      <c r="AU519" s="252" t="s">
        <v>84</v>
      </c>
      <c r="AV519" s="12" t="s">
        <v>86</v>
      </c>
      <c r="AW519" s="12" t="s">
        <v>32</v>
      </c>
      <c r="AX519" s="12" t="s">
        <v>84</v>
      </c>
      <c r="AY519" s="252" t="s">
        <v>251</v>
      </c>
    </row>
    <row r="520" s="2" customFormat="1" ht="16.5" customHeight="1">
      <c r="A520" s="38"/>
      <c r="B520" s="39"/>
      <c r="C520" s="292" t="s">
        <v>1656</v>
      </c>
      <c r="D520" s="292" t="s">
        <v>1133</v>
      </c>
      <c r="E520" s="293" t="s">
        <v>5366</v>
      </c>
      <c r="F520" s="294" t="s">
        <v>5367</v>
      </c>
      <c r="G520" s="295" t="s">
        <v>1622</v>
      </c>
      <c r="H520" s="296">
        <v>3</v>
      </c>
      <c r="I520" s="297"/>
      <c r="J520" s="298">
        <f>ROUND(I520*H520,2)</f>
        <v>0</v>
      </c>
      <c r="K520" s="299"/>
      <c r="L520" s="300"/>
      <c r="M520" s="301" t="s">
        <v>1</v>
      </c>
      <c r="N520" s="302" t="s">
        <v>41</v>
      </c>
      <c r="O520" s="91"/>
      <c r="P520" s="230">
        <f>O520*H520</f>
        <v>0</v>
      </c>
      <c r="Q520" s="230">
        <v>0.029499999999999998</v>
      </c>
      <c r="R520" s="230">
        <f>Q520*H520</f>
        <v>0.088499999999999995</v>
      </c>
      <c r="S520" s="230">
        <v>0</v>
      </c>
      <c r="T520" s="231">
        <f>S520*H520</f>
        <v>0</v>
      </c>
      <c r="U520" s="38"/>
      <c r="V520" s="38"/>
      <c r="W520" s="38"/>
      <c r="X520" s="38"/>
      <c r="Y520" s="38"/>
      <c r="Z520" s="38"/>
      <c r="AA520" s="38"/>
      <c r="AB520" s="38"/>
      <c r="AC520" s="38"/>
      <c r="AD520" s="38"/>
      <c r="AE520" s="38"/>
      <c r="AR520" s="232" t="s">
        <v>299</v>
      </c>
      <c r="AT520" s="232" t="s">
        <v>1133</v>
      </c>
      <c r="AU520" s="232" t="s">
        <v>84</v>
      </c>
      <c r="AY520" s="17" t="s">
        <v>251</v>
      </c>
      <c r="BE520" s="233">
        <f>IF(N520="základní",J520,0)</f>
        <v>0</v>
      </c>
      <c r="BF520" s="233">
        <f>IF(N520="snížená",J520,0)</f>
        <v>0</v>
      </c>
      <c r="BG520" s="233">
        <f>IF(N520="zákl. přenesená",J520,0)</f>
        <v>0</v>
      </c>
      <c r="BH520" s="233">
        <f>IF(N520="sníž. přenesená",J520,0)</f>
        <v>0</v>
      </c>
      <c r="BI520" s="233">
        <f>IF(N520="nulová",J520,0)</f>
        <v>0</v>
      </c>
      <c r="BJ520" s="17" t="s">
        <v>84</v>
      </c>
      <c r="BK520" s="233">
        <f>ROUND(I520*H520,2)</f>
        <v>0</v>
      </c>
      <c r="BL520" s="17" t="s">
        <v>254</v>
      </c>
      <c r="BM520" s="232" t="s">
        <v>5368</v>
      </c>
    </row>
    <row r="521" s="2" customFormat="1">
      <c r="A521" s="38"/>
      <c r="B521" s="39"/>
      <c r="C521" s="40"/>
      <c r="D521" s="234" t="s">
        <v>260</v>
      </c>
      <c r="E521" s="40"/>
      <c r="F521" s="235" t="s">
        <v>5367</v>
      </c>
      <c r="G521" s="40"/>
      <c r="H521" s="40"/>
      <c r="I521" s="236"/>
      <c r="J521" s="40"/>
      <c r="K521" s="40"/>
      <c r="L521" s="44"/>
      <c r="M521" s="237"/>
      <c r="N521" s="238"/>
      <c r="O521" s="91"/>
      <c r="P521" s="91"/>
      <c r="Q521" s="91"/>
      <c r="R521" s="91"/>
      <c r="S521" s="91"/>
      <c r="T521" s="92"/>
      <c r="U521" s="38"/>
      <c r="V521" s="38"/>
      <c r="W521" s="38"/>
      <c r="X521" s="38"/>
      <c r="Y521" s="38"/>
      <c r="Z521" s="38"/>
      <c r="AA521" s="38"/>
      <c r="AB521" s="38"/>
      <c r="AC521" s="38"/>
      <c r="AD521" s="38"/>
      <c r="AE521" s="38"/>
      <c r="AT521" s="17" t="s">
        <v>260</v>
      </c>
      <c r="AU521" s="17" t="s">
        <v>84</v>
      </c>
    </row>
    <row r="522" s="12" customFormat="1">
      <c r="A522" s="12"/>
      <c r="B522" s="242"/>
      <c r="C522" s="243"/>
      <c r="D522" s="234" t="s">
        <v>276</v>
      </c>
      <c r="E522" s="244" t="s">
        <v>4360</v>
      </c>
      <c r="F522" s="245" t="s">
        <v>269</v>
      </c>
      <c r="G522" s="243"/>
      <c r="H522" s="246">
        <v>3</v>
      </c>
      <c r="I522" s="247"/>
      <c r="J522" s="243"/>
      <c r="K522" s="243"/>
      <c r="L522" s="248"/>
      <c r="M522" s="249"/>
      <c r="N522" s="250"/>
      <c r="O522" s="250"/>
      <c r="P522" s="250"/>
      <c r="Q522" s="250"/>
      <c r="R522" s="250"/>
      <c r="S522" s="250"/>
      <c r="T522" s="251"/>
      <c r="U522" s="12"/>
      <c r="V522" s="12"/>
      <c r="W522" s="12"/>
      <c r="X522" s="12"/>
      <c r="Y522" s="12"/>
      <c r="Z522" s="12"/>
      <c r="AA522" s="12"/>
      <c r="AB522" s="12"/>
      <c r="AC522" s="12"/>
      <c r="AD522" s="12"/>
      <c r="AE522" s="12"/>
      <c r="AT522" s="252" t="s">
        <v>276</v>
      </c>
      <c r="AU522" s="252" t="s">
        <v>84</v>
      </c>
      <c r="AV522" s="12" t="s">
        <v>86</v>
      </c>
      <c r="AW522" s="12" t="s">
        <v>32</v>
      </c>
      <c r="AX522" s="12" t="s">
        <v>84</v>
      </c>
      <c r="AY522" s="252" t="s">
        <v>251</v>
      </c>
    </row>
    <row r="523" s="2" customFormat="1" ht="24.15" customHeight="1">
      <c r="A523" s="38"/>
      <c r="B523" s="39"/>
      <c r="C523" s="220" t="s">
        <v>1661</v>
      </c>
      <c r="D523" s="220" t="s">
        <v>255</v>
      </c>
      <c r="E523" s="221" t="s">
        <v>4395</v>
      </c>
      <c r="F523" s="222" t="s">
        <v>4396</v>
      </c>
      <c r="G523" s="223" t="s">
        <v>1622</v>
      </c>
      <c r="H523" s="224">
        <v>5</v>
      </c>
      <c r="I523" s="225"/>
      <c r="J523" s="226">
        <f>ROUND(I523*H523,2)</f>
        <v>0</v>
      </c>
      <c r="K523" s="227"/>
      <c r="L523" s="44"/>
      <c r="M523" s="228" t="s">
        <v>1</v>
      </c>
      <c r="N523" s="229" t="s">
        <v>41</v>
      </c>
      <c r="O523" s="91"/>
      <c r="P523" s="230">
        <f>O523*H523</f>
        <v>0</v>
      </c>
      <c r="Q523" s="230">
        <v>0.00016000000000000001</v>
      </c>
      <c r="R523" s="230">
        <f>Q523*H523</f>
        <v>0.00080000000000000004</v>
      </c>
      <c r="S523" s="230">
        <v>0</v>
      </c>
      <c r="T523" s="231">
        <f>S523*H523</f>
        <v>0</v>
      </c>
      <c r="U523" s="38"/>
      <c r="V523" s="38"/>
      <c r="W523" s="38"/>
      <c r="X523" s="38"/>
      <c r="Y523" s="38"/>
      <c r="Z523" s="38"/>
      <c r="AA523" s="38"/>
      <c r="AB523" s="38"/>
      <c r="AC523" s="38"/>
      <c r="AD523" s="38"/>
      <c r="AE523" s="38"/>
      <c r="AR523" s="232" t="s">
        <v>254</v>
      </c>
      <c r="AT523" s="232" t="s">
        <v>255</v>
      </c>
      <c r="AU523" s="232" t="s">
        <v>84</v>
      </c>
      <c r="AY523" s="17" t="s">
        <v>251</v>
      </c>
      <c r="BE523" s="233">
        <f>IF(N523="základní",J523,0)</f>
        <v>0</v>
      </c>
      <c r="BF523" s="233">
        <f>IF(N523="snížená",J523,0)</f>
        <v>0</v>
      </c>
      <c r="BG523" s="233">
        <f>IF(N523="zákl. přenesená",J523,0)</f>
        <v>0</v>
      </c>
      <c r="BH523" s="233">
        <f>IF(N523="sníž. přenesená",J523,0)</f>
        <v>0</v>
      </c>
      <c r="BI523" s="233">
        <f>IF(N523="nulová",J523,0)</f>
        <v>0</v>
      </c>
      <c r="BJ523" s="17" t="s">
        <v>84</v>
      </c>
      <c r="BK523" s="233">
        <f>ROUND(I523*H523,2)</f>
        <v>0</v>
      </c>
      <c r="BL523" s="17" t="s">
        <v>254</v>
      </c>
      <c r="BM523" s="232" t="s">
        <v>5369</v>
      </c>
    </row>
    <row r="524" s="2" customFormat="1">
      <c r="A524" s="38"/>
      <c r="B524" s="39"/>
      <c r="C524" s="40"/>
      <c r="D524" s="234" t="s">
        <v>260</v>
      </c>
      <c r="E524" s="40"/>
      <c r="F524" s="235" t="s">
        <v>4398</v>
      </c>
      <c r="G524" s="40"/>
      <c r="H524" s="40"/>
      <c r="I524" s="236"/>
      <c r="J524" s="40"/>
      <c r="K524" s="40"/>
      <c r="L524" s="44"/>
      <c r="M524" s="237"/>
      <c r="N524" s="238"/>
      <c r="O524" s="91"/>
      <c r="P524" s="91"/>
      <c r="Q524" s="91"/>
      <c r="R524" s="91"/>
      <c r="S524" s="91"/>
      <c r="T524" s="92"/>
      <c r="U524" s="38"/>
      <c r="V524" s="38"/>
      <c r="W524" s="38"/>
      <c r="X524" s="38"/>
      <c r="Y524" s="38"/>
      <c r="Z524" s="38"/>
      <c r="AA524" s="38"/>
      <c r="AB524" s="38"/>
      <c r="AC524" s="38"/>
      <c r="AD524" s="38"/>
      <c r="AE524" s="38"/>
      <c r="AT524" s="17" t="s">
        <v>260</v>
      </c>
      <c r="AU524" s="17" t="s">
        <v>84</v>
      </c>
    </row>
    <row r="525" s="2" customFormat="1">
      <c r="A525" s="38"/>
      <c r="B525" s="39"/>
      <c r="C525" s="40"/>
      <c r="D525" s="240" t="s">
        <v>274</v>
      </c>
      <c r="E525" s="40"/>
      <c r="F525" s="241" t="s">
        <v>5010</v>
      </c>
      <c r="G525" s="40"/>
      <c r="H525" s="40"/>
      <c r="I525" s="236"/>
      <c r="J525" s="40"/>
      <c r="K525" s="40"/>
      <c r="L525" s="44"/>
      <c r="M525" s="237"/>
      <c r="N525" s="238"/>
      <c r="O525" s="91"/>
      <c r="P525" s="91"/>
      <c r="Q525" s="91"/>
      <c r="R525" s="91"/>
      <c r="S525" s="91"/>
      <c r="T525" s="92"/>
      <c r="U525" s="38"/>
      <c r="V525" s="38"/>
      <c r="W525" s="38"/>
      <c r="X525" s="38"/>
      <c r="Y525" s="38"/>
      <c r="Z525" s="38"/>
      <c r="AA525" s="38"/>
      <c r="AB525" s="38"/>
      <c r="AC525" s="38"/>
      <c r="AD525" s="38"/>
      <c r="AE525" s="38"/>
      <c r="AT525" s="17" t="s">
        <v>274</v>
      </c>
      <c r="AU525" s="17" t="s">
        <v>84</v>
      </c>
    </row>
    <row r="526" s="13" customFormat="1">
      <c r="A526" s="13"/>
      <c r="B526" s="253"/>
      <c r="C526" s="254"/>
      <c r="D526" s="234" t="s">
        <v>276</v>
      </c>
      <c r="E526" s="255" t="s">
        <v>1</v>
      </c>
      <c r="F526" s="256" t="s">
        <v>5370</v>
      </c>
      <c r="G526" s="254"/>
      <c r="H526" s="255" t="s">
        <v>1</v>
      </c>
      <c r="I526" s="257"/>
      <c r="J526" s="254"/>
      <c r="K526" s="254"/>
      <c r="L526" s="258"/>
      <c r="M526" s="259"/>
      <c r="N526" s="260"/>
      <c r="O526" s="260"/>
      <c r="P526" s="260"/>
      <c r="Q526" s="260"/>
      <c r="R526" s="260"/>
      <c r="S526" s="260"/>
      <c r="T526" s="261"/>
      <c r="U526" s="13"/>
      <c r="V526" s="13"/>
      <c r="W526" s="13"/>
      <c r="X526" s="13"/>
      <c r="Y526" s="13"/>
      <c r="Z526" s="13"/>
      <c r="AA526" s="13"/>
      <c r="AB526" s="13"/>
      <c r="AC526" s="13"/>
      <c r="AD526" s="13"/>
      <c r="AE526" s="13"/>
      <c r="AT526" s="262" t="s">
        <v>276</v>
      </c>
      <c r="AU526" s="262" t="s">
        <v>84</v>
      </c>
      <c r="AV526" s="13" t="s">
        <v>84</v>
      </c>
      <c r="AW526" s="13" t="s">
        <v>32</v>
      </c>
      <c r="AX526" s="13" t="s">
        <v>76</v>
      </c>
      <c r="AY526" s="262" t="s">
        <v>251</v>
      </c>
    </row>
    <row r="527" s="12" customFormat="1">
      <c r="A527" s="12"/>
      <c r="B527" s="242"/>
      <c r="C527" s="243"/>
      <c r="D527" s="234" t="s">
        <v>276</v>
      </c>
      <c r="E527" s="244" t="s">
        <v>4368</v>
      </c>
      <c r="F527" s="245" t="s">
        <v>282</v>
      </c>
      <c r="G527" s="243"/>
      <c r="H527" s="246">
        <v>5</v>
      </c>
      <c r="I527" s="247"/>
      <c r="J527" s="243"/>
      <c r="K527" s="243"/>
      <c r="L527" s="248"/>
      <c r="M527" s="249"/>
      <c r="N527" s="250"/>
      <c r="O527" s="250"/>
      <c r="P527" s="250"/>
      <c r="Q527" s="250"/>
      <c r="R527" s="250"/>
      <c r="S527" s="250"/>
      <c r="T527" s="251"/>
      <c r="U527" s="12"/>
      <c r="V527" s="12"/>
      <c r="W527" s="12"/>
      <c r="X527" s="12"/>
      <c r="Y527" s="12"/>
      <c r="Z527" s="12"/>
      <c r="AA527" s="12"/>
      <c r="AB527" s="12"/>
      <c r="AC527" s="12"/>
      <c r="AD527" s="12"/>
      <c r="AE527" s="12"/>
      <c r="AT527" s="252" t="s">
        <v>276</v>
      </c>
      <c r="AU527" s="252" t="s">
        <v>84</v>
      </c>
      <c r="AV527" s="12" t="s">
        <v>86</v>
      </c>
      <c r="AW527" s="12" t="s">
        <v>32</v>
      </c>
      <c r="AX527" s="12" t="s">
        <v>84</v>
      </c>
      <c r="AY527" s="252" t="s">
        <v>251</v>
      </c>
    </row>
    <row r="528" s="2" customFormat="1" ht="24.15" customHeight="1">
      <c r="A528" s="38"/>
      <c r="B528" s="39"/>
      <c r="C528" s="220" t="s">
        <v>1666</v>
      </c>
      <c r="D528" s="220" t="s">
        <v>255</v>
      </c>
      <c r="E528" s="221" t="s">
        <v>5371</v>
      </c>
      <c r="F528" s="222" t="s">
        <v>5372</v>
      </c>
      <c r="G528" s="223" t="s">
        <v>1133</v>
      </c>
      <c r="H528" s="224">
        <v>480</v>
      </c>
      <c r="I528" s="225"/>
      <c r="J528" s="226">
        <f>ROUND(I528*H528,2)</f>
        <v>0</v>
      </c>
      <c r="K528" s="227"/>
      <c r="L528" s="44"/>
      <c r="M528" s="228" t="s">
        <v>1</v>
      </c>
      <c r="N528" s="229" t="s">
        <v>41</v>
      </c>
      <c r="O528" s="91"/>
      <c r="P528" s="230">
        <f>O528*H528</f>
        <v>0</v>
      </c>
      <c r="Q528" s="230">
        <v>0.00012999999999999999</v>
      </c>
      <c r="R528" s="230">
        <f>Q528*H528</f>
        <v>0.062399999999999997</v>
      </c>
      <c r="S528" s="230">
        <v>0</v>
      </c>
      <c r="T528" s="231">
        <f>S528*H528</f>
        <v>0</v>
      </c>
      <c r="U528" s="38"/>
      <c r="V528" s="38"/>
      <c r="W528" s="38"/>
      <c r="X528" s="38"/>
      <c r="Y528" s="38"/>
      <c r="Z528" s="38"/>
      <c r="AA528" s="38"/>
      <c r="AB528" s="38"/>
      <c r="AC528" s="38"/>
      <c r="AD528" s="38"/>
      <c r="AE528" s="38"/>
      <c r="AR528" s="232" t="s">
        <v>254</v>
      </c>
      <c r="AT528" s="232" t="s">
        <v>255</v>
      </c>
      <c r="AU528" s="232" t="s">
        <v>84</v>
      </c>
      <c r="AY528" s="17" t="s">
        <v>251</v>
      </c>
      <c r="BE528" s="233">
        <f>IF(N528="základní",J528,0)</f>
        <v>0</v>
      </c>
      <c r="BF528" s="233">
        <f>IF(N528="snížená",J528,0)</f>
        <v>0</v>
      </c>
      <c r="BG528" s="233">
        <f>IF(N528="zákl. přenesená",J528,0)</f>
        <v>0</v>
      </c>
      <c r="BH528" s="233">
        <f>IF(N528="sníž. přenesená",J528,0)</f>
        <v>0</v>
      </c>
      <c r="BI528" s="233">
        <f>IF(N528="nulová",J528,0)</f>
        <v>0</v>
      </c>
      <c r="BJ528" s="17" t="s">
        <v>84</v>
      </c>
      <c r="BK528" s="233">
        <f>ROUND(I528*H528,2)</f>
        <v>0</v>
      </c>
      <c r="BL528" s="17" t="s">
        <v>254</v>
      </c>
      <c r="BM528" s="232" t="s">
        <v>5373</v>
      </c>
    </row>
    <row r="529" s="2" customFormat="1">
      <c r="A529" s="38"/>
      <c r="B529" s="39"/>
      <c r="C529" s="40"/>
      <c r="D529" s="234" t="s">
        <v>260</v>
      </c>
      <c r="E529" s="40"/>
      <c r="F529" s="235" t="s">
        <v>5374</v>
      </c>
      <c r="G529" s="40"/>
      <c r="H529" s="40"/>
      <c r="I529" s="236"/>
      <c r="J529" s="40"/>
      <c r="K529" s="40"/>
      <c r="L529" s="44"/>
      <c r="M529" s="237"/>
      <c r="N529" s="238"/>
      <c r="O529" s="91"/>
      <c r="P529" s="91"/>
      <c r="Q529" s="91"/>
      <c r="R529" s="91"/>
      <c r="S529" s="91"/>
      <c r="T529" s="92"/>
      <c r="U529" s="38"/>
      <c r="V529" s="38"/>
      <c r="W529" s="38"/>
      <c r="X529" s="38"/>
      <c r="Y529" s="38"/>
      <c r="Z529" s="38"/>
      <c r="AA529" s="38"/>
      <c r="AB529" s="38"/>
      <c r="AC529" s="38"/>
      <c r="AD529" s="38"/>
      <c r="AE529" s="38"/>
      <c r="AT529" s="17" t="s">
        <v>260</v>
      </c>
      <c r="AU529" s="17" t="s">
        <v>84</v>
      </c>
    </row>
    <row r="530" s="2" customFormat="1">
      <c r="A530" s="38"/>
      <c r="B530" s="39"/>
      <c r="C530" s="40"/>
      <c r="D530" s="240" t="s">
        <v>274</v>
      </c>
      <c r="E530" s="40"/>
      <c r="F530" s="241" t="s">
        <v>5375</v>
      </c>
      <c r="G530" s="40"/>
      <c r="H530" s="40"/>
      <c r="I530" s="236"/>
      <c r="J530" s="40"/>
      <c r="K530" s="40"/>
      <c r="L530" s="44"/>
      <c r="M530" s="237"/>
      <c r="N530" s="238"/>
      <c r="O530" s="91"/>
      <c r="P530" s="91"/>
      <c r="Q530" s="91"/>
      <c r="R530" s="91"/>
      <c r="S530" s="91"/>
      <c r="T530" s="92"/>
      <c r="U530" s="38"/>
      <c r="V530" s="38"/>
      <c r="W530" s="38"/>
      <c r="X530" s="38"/>
      <c r="Y530" s="38"/>
      <c r="Z530" s="38"/>
      <c r="AA530" s="38"/>
      <c r="AB530" s="38"/>
      <c r="AC530" s="38"/>
      <c r="AD530" s="38"/>
      <c r="AE530" s="38"/>
      <c r="AT530" s="17" t="s">
        <v>274</v>
      </c>
      <c r="AU530" s="17" t="s">
        <v>84</v>
      </c>
    </row>
    <row r="531" s="2" customFormat="1">
      <c r="A531" s="38"/>
      <c r="B531" s="39"/>
      <c r="C531" s="40"/>
      <c r="D531" s="234" t="s">
        <v>262</v>
      </c>
      <c r="E531" s="40"/>
      <c r="F531" s="239" t="s">
        <v>5376</v>
      </c>
      <c r="G531" s="40"/>
      <c r="H531" s="40"/>
      <c r="I531" s="236"/>
      <c r="J531" s="40"/>
      <c r="K531" s="40"/>
      <c r="L531" s="44"/>
      <c r="M531" s="237"/>
      <c r="N531" s="238"/>
      <c r="O531" s="91"/>
      <c r="P531" s="91"/>
      <c r="Q531" s="91"/>
      <c r="R531" s="91"/>
      <c r="S531" s="91"/>
      <c r="T531" s="92"/>
      <c r="U531" s="38"/>
      <c r="V531" s="38"/>
      <c r="W531" s="38"/>
      <c r="X531" s="38"/>
      <c r="Y531" s="38"/>
      <c r="Z531" s="38"/>
      <c r="AA531" s="38"/>
      <c r="AB531" s="38"/>
      <c r="AC531" s="38"/>
      <c r="AD531" s="38"/>
      <c r="AE531" s="38"/>
      <c r="AT531" s="17" t="s">
        <v>262</v>
      </c>
      <c r="AU531" s="17" t="s">
        <v>84</v>
      </c>
    </row>
    <row r="532" s="13" customFormat="1">
      <c r="A532" s="13"/>
      <c r="B532" s="253"/>
      <c r="C532" s="254"/>
      <c r="D532" s="234" t="s">
        <v>276</v>
      </c>
      <c r="E532" s="255" t="s">
        <v>1</v>
      </c>
      <c r="F532" s="256" t="s">
        <v>5060</v>
      </c>
      <c r="G532" s="254"/>
      <c r="H532" s="255" t="s">
        <v>1</v>
      </c>
      <c r="I532" s="257"/>
      <c r="J532" s="254"/>
      <c r="K532" s="254"/>
      <c r="L532" s="258"/>
      <c r="M532" s="259"/>
      <c r="N532" s="260"/>
      <c r="O532" s="260"/>
      <c r="P532" s="260"/>
      <c r="Q532" s="260"/>
      <c r="R532" s="260"/>
      <c r="S532" s="260"/>
      <c r="T532" s="261"/>
      <c r="U532" s="13"/>
      <c r="V532" s="13"/>
      <c r="W532" s="13"/>
      <c r="X532" s="13"/>
      <c r="Y532" s="13"/>
      <c r="Z532" s="13"/>
      <c r="AA532" s="13"/>
      <c r="AB532" s="13"/>
      <c r="AC532" s="13"/>
      <c r="AD532" s="13"/>
      <c r="AE532" s="13"/>
      <c r="AT532" s="262" t="s">
        <v>276</v>
      </c>
      <c r="AU532" s="262" t="s">
        <v>84</v>
      </c>
      <c r="AV532" s="13" t="s">
        <v>84</v>
      </c>
      <c r="AW532" s="13" t="s">
        <v>32</v>
      </c>
      <c r="AX532" s="13" t="s">
        <v>76</v>
      </c>
      <c r="AY532" s="262" t="s">
        <v>251</v>
      </c>
    </row>
    <row r="533" s="12" customFormat="1">
      <c r="A533" s="12"/>
      <c r="B533" s="242"/>
      <c r="C533" s="243"/>
      <c r="D533" s="234" t="s">
        <v>276</v>
      </c>
      <c r="E533" s="244" t="s">
        <v>4374</v>
      </c>
      <c r="F533" s="245" t="s">
        <v>5023</v>
      </c>
      <c r="G533" s="243"/>
      <c r="H533" s="246">
        <v>450</v>
      </c>
      <c r="I533" s="247"/>
      <c r="J533" s="243"/>
      <c r="K533" s="243"/>
      <c r="L533" s="248"/>
      <c r="M533" s="249"/>
      <c r="N533" s="250"/>
      <c r="O533" s="250"/>
      <c r="P533" s="250"/>
      <c r="Q533" s="250"/>
      <c r="R533" s="250"/>
      <c r="S533" s="250"/>
      <c r="T533" s="251"/>
      <c r="U533" s="12"/>
      <c r="V533" s="12"/>
      <c r="W533" s="12"/>
      <c r="X533" s="12"/>
      <c r="Y533" s="12"/>
      <c r="Z533" s="12"/>
      <c r="AA533" s="12"/>
      <c r="AB533" s="12"/>
      <c r="AC533" s="12"/>
      <c r="AD533" s="12"/>
      <c r="AE533" s="12"/>
      <c r="AT533" s="252" t="s">
        <v>276</v>
      </c>
      <c r="AU533" s="252" t="s">
        <v>84</v>
      </c>
      <c r="AV533" s="12" t="s">
        <v>86</v>
      </c>
      <c r="AW533" s="12" t="s">
        <v>32</v>
      </c>
      <c r="AX533" s="12" t="s">
        <v>76</v>
      </c>
      <c r="AY533" s="252" t="s">
        <v>251</v>
      </c>
    </row>
    <row r="534" s="13" customFormat="1">
      <c r="A534" s="13"/>
      <c r="B534" s="253"/>
      <c r="C534" s="254"/>
      <c r="D534" s="234" t="s">
        <v>276</v>
      </c>
      <c r="E534" s="255" t="s">
        <v>1</v>
      </c>
      <c r="F534" s="256" t="s">
        <v>5062</v>
      </c>
      <c r="G534" s="254"/>
      <c r="H534" s="255" t="s">
        <v>1</v>
      </c>
      <c r="I534" s="257"/>
      <c r="J534" s="254"/>
      <c r="K534" s="254"/>
      <c r="L534" s="258"/>
      <c r="M534" s="259"/>
      <c r="N534" s="260"/>
      <c r="O534" s="260"/>
      <c r="P534" s="260"/>
      <c r="Q534" s="260"/>
      <c r="R534" s="260"/>
      <c r="S534" s="260"/>
      <c r="T534" s="261"/>
      <c r="U534" s="13"/>
      <c r="V534" s="13"/>
      <c r="W534" s="13"/>
      <c r="X534" s="13"/>
      <c r="Y534" s="13"/>
      <c r="Z534" s="13"/>
      <c r="AA534" s="13"/>
      <c r="AB534" s="13"/>
      <c r="AC534" s="13"/>
      <c r="AD534" s="13"/>
      <c r="AE534" s="13"/>
      <c r="AT534" s="262" t="s">
        <v>276</v>
      </c>
      <c r="AU534" s="262" t="s">
        <v>84</v>
      </c>
      <c r="AV534" s="13" t="s">
        <v>84</v>
      </c>
      <c r="AW534" s="13" t="s">
        <v>32</v>
      </c>
      <c r="AX534" s="13" t="s">
        <v>76</v>
      </c>
      <c r="AY534" s="262" t="s">
        <v>251</v>
      </c>
    </row>
    <row r="535" s="12" customFormat="1">
      <c r="A535" s="12"/>
      <c r="B535" s="242"/>
      <c r="C535" s="243"/>
      <c r="D535" s="234" t="s">
        <v>276</v>
      </c>
      <c r="E535" s="244" t="s">
        <v>5034</v>
      </c>
      <c r="F535" s="245" t="s">
        <v>1000</v>
      </c>
      <c r="G535" s="243"/>
      <c r="H535" s="246">
        <v>30</v>
      </c>
      <c r="I535" s="247"/>
      <c r="J535" s="243"/>
      <c r="K535" s="243"/>
      <c r="L535" s="248"/>
      <c r="M535" s="249"/>
      <c r="N535" s="250"/>
      <c r="O535" s="250"/>
      <c r="P535" s="250"/>
      <c r="Q535" s="250"/>
      <c r="R535" s="250"/>
      <c r="S535" s="250"/>
      <c r="T535" s="251"/>
      <c r="U535" s="12"/>
      <c r="V535" s="12"/>
      <c r="W535" s="12"/>
      <c r="X535" s="12"/>
      <c r="Y535" s="12"/>
      <c r="Z535" s="12"/>
      <c r="AA535" s="12"/>
      <c r="AB535" s="12"/>
      <c r="AC535" s="12"/>
      <c r="AD535" s="12"/>
      <c r="AE535" s="12"/>
      <c r="AT535" s="252" t="s">
        <v>276</v>
      </c>
      <c r="AU535" s="252" t="s">
        <v>84</v>
      </c>
      <c r="AV535" s="12" t="s">
        <v>86</v>
      </c>
      <c r="AW535" s="12" t="s">
        <v>32</v>
      </c>
      <c r="AX535" s="12" t="s">
        <v>76</v>
      </c>
      <c r="AY535" s="252" t="s">
        <v>251</v>
      </c>
    </row>
    <row r="536" s="12" customFormat="1">
      <c r="A536" s="12"/>
      <c r="B536" s="242"/>
      <c r="C536" s="243"/>
      <c r="D536" s="234" t="s">
        <v>276</v>
      </c>
      <c r="E536" s="244" t="s">
        <v>5377</v>
      </c>
      <c r="F536" s="245" t="s">
        <v>5378</v>
      </c>
      <c r="G536" s="243"/>
      <c r="H536" s="246">
        <v>480</v>
      </c>
      <c r="I536" s="247"/>
      <c r="J536" s="243"/>
      <c r="K536" s="243"/>
      <c r="L536" s="248"/>
      <c r="M536" s="249"/>
      <c r="N536" s="250"/>
      <c r="O536" s="250"/>
      <c r="P536" s="250"/>
      <c r="Q536" s="250"/>
      <c r="R536" s="250"/>
      <c r="S536" s="250"/>
      <c r="T536" s="251"/>
      <c r="U536" s="12"/>
      <c r="V536" s="12"/>
      <c r="W536" s="12"/>
      <c r="X536" s="12"/>
      <c r="Y536" s="12"/>
      <c r="Z536" s="12"/>
      <c r="AA536" s="12"/>
      <c r="AB536" s="12"/>
      <c r="AC536" s="12"/>
      <c r="AD536" s="12"/>
      <c r="AE536" s="12"/>
      <c r="AT536" s="252" t="s">
        <v>276</v>
      </c>
      <c r="AU536" s="252" t="s">
        <v>84</v>
      </c>
      <c r="AV536" s="12" t="s">
        <v>86</v>
      </c>
      <c r="AW536" s="12" t="s">
        <v>32</v>
      </c>
      <c r="AX536" s="12" t="s">
        <v>84</v>
      </c>
      <c r="AY536" s="252" t="s">
        <v>251</v>
      </c>
    </row>
    <row r="537" s="2" customFormat="1" ht="16.5" customHeight="1">
      <c r="A537" s="38"/>
      <c r="B537" s="39"/>
      <c r="C537" s="292" t="s">
        <v>1671</v>
      </c>
      <c r="D537" s="292" t="s">
        <v>1133</v>
      </c>
      <c r="E537" s="293" t="s">
        <v>5379</v>
      </c>
      <c r="F537" s="294" t="s">
        <v>5380</v>
      </c>
      <c r="G537" s="295" t="s">
        <v>1133</v>
      </c>
      <c r="H537" s="296">
        <v>480</v>
      </c>
      <c r="I537" s="297"/>
      <c r="J537" s="298">
        <f>ROUND(I537*H537,2)</f>
        <v>0</v>
      </c>
      <c r="K537" s="299"/>
      <c r="L537" s="300"/>
      <c r="M537" s="301" t="s">
        <v>1</v>
      </c>
      <c r="N537" s="302" t="s">
        <v>41</v>
      </c>
      <c r="O537" s="91"/>
      <c r="P537" s="230">
        <f>O537*H537</f>
        <v>0</v>
      </c>
      <c r="Q537" s="230">
        <v>2.0000000000000002E-05</v>
      </c>
      <c r="R537" s="230">
        <f>Q537*H537</f>
        <v>0.0096000000000000009</v>
      </c>
      <c r="S537" s="230">
        <v>0</v>
      </c>
      <c r="T537" s="231">
        <f>S537*H537</f>
        <v>0</v>
      </c>
      <c r="U537" s="38"/>
      <c r="V537" s="38"/>
      <c r="W537" s="38"/>
      <c r="X537" s="38"/>
      <c r="Y537" s="38"/>
      <c r="Z537" s="38"/>
      <c r="AA537" s="38"/>
      <c r="AB537" s="38"/>
      <c r="AC537" s="38"/>
      <c r="AD537" s="38"/>
      <c r="AE537" s="38"/>
      <c r="AR537" s="232" t="s">
        <v>299</v>
      </c>
      <c r="AT537" s="232" t="s">
        <v>1133</v>
      </c>
      <c r="AU537" s="232" t="s">
        <v>84</v>
      </c>
      <c r="AY537" s="17" t="s">
        <v>251</v>
      </c>
      <c r="BE537" s="233">
        <f>IF(N537="základní",J537,0)</f>
        <v>0</v>
      </c>
      <c r="BF537" s="233">
        <f>IF(N537="snížená",J537,0)</f>
        <v>0</v>
      </c>
      <c r="BG537" s="233">
        <f>IF(N537="zákl. přenesená",J537,0)</f>
        <v>0</v>
      </c>
      <c r="BH537" s="233">
        <f>IF(N537="sníž. přenesená",J537,0)</f>
        <v>0</v>
      </c>
      <c r="BI537" s="233">
        <f>IF(N537="nulová",J537,0)</f>
        <v>0</v>
      </c>
      <c r="BJ537" s="17" t="s">
        <v>84</v>
      </c>
      <c r="BK537" s="233">
        <f>ROUND(I537*H537,2)</f>
        <v>0</v>
      </c>
      <c r="BL537" s="17" t="s">
        <v>254</v>
      </c>
      <c r="BM537" s="232" t="s">
        <v>5381</v>
      </c>
    </row>
    <row r="538" s="2" customFormat="1">
      <c r="A538" s="38"/>
      <c r="B538" s="39"/>
      <c r="C538" s="40"/>
      <c r="D538" s="234" t="s">
        <v>260</v>
      </c>
      <c r="E538" s="40"/>
      <c r="F538" s="235" t="s">
        <v>5380</v>
      </c>
      <c r="G538" s="40"/>
      <c r="H538" s="40"/>
      <c r="I538" s="236"/>
      <c r="J538" s="40"/>
      <c r="K538" s="40"/>
      <c r="L538" s="44"/>
      <c r="M538" s="237"/>
      <c r="N538" s="238"/>
      <c r="O538" s="91"/>
      <c r="P538" s="91"/>
      <c r="Q538" s="91"/>
      <c r="R538" s="91"/>
      <c r="S538" s="91"/>
      <c r="T538" s="92"/>
      <c r="U538" s="38"/>
      <c r="V538" s="38"/>
      <c r="W538" s="38"/>
      <c r="X538" s="38"/>
      <c r="Y538" s="38"/>
      <c r="Z538" s="38"/>
      <c r="AA538" s="38"/>
      <c r="AB538" s="38"/>
      <c r="AC538" s="38"/>
      <c r="AD538" s="38"/>
      <c r="AE538" s="38"/>
      <c r="AT538" s="17" t="s">
        <v>260</v>
      </c>
      <c r="AU538" s="17" t="s">
        <v>84</v>
      </c>
    </row>
    <row r="539" s="12" customFormat="1">
      <c r="A539" s="12"/>
      <c r="B539" s="242"/>
      <c r="C539" s="243"/>
      <c r="D539" s="234" t="s">
        <v>276</v>
      </c>
      <c r="E539" s="244" t="s">
        <v>4380</v>
      </c>
      <c r="F539" s="245" t="s">
        <v>5382</v>
      </c>
      <c r="G539" s="243"/>
      <c r="H539" s="246">
        <v>480</v>
      </c>
      <c r="I539" s="247"/>
      <c r="J539" s="243"/>
      <c r="K539" s="243"/>
      <c r="L539" s="248"/>
      <c r="M539" s="249"/>
      <c r="N539" s="250"/>
      <c r="O539" s="250"/>
      <c r="P539" s="250"/>
      <c r="Q539" s="250"/>
      <c r="R539" s="250"/>
      <c r="S539" s="250"/>
      <c r="T539" s="251"/>
      <c r="U539" s="12"/>
      <c r="V539" s="12"/>
      <c r="W539" s="12"/>
      <c r="X539" s="12"/>
      <c r="Y539" s="12"/>
      <c r="Z539" s="12"/>
      <c r="AA539" s="12"/>
      <c r="AB539" s="12"/>
      <c r="AC539" s="12"/>
      <c r="AD539" s="12"/>
      <c r="AE539" s="12"/>
      <c r="AT539" s="252" t="s">
        <v>276</v>
      </c>
      <c r="AU539" s="252" t="s">
        <v>84</v>
      </c>
      <c r="AV539" s="12" t="s">
        <v>86</v>
      </c>
      <c r="AW539" s="12" t="s">
        <v>32</v>
      </c>
      <c r="AX539" s="12" t="s">
        <v>84</v>
      </c>
      <c r="AY539" s="252" t="s">
        <v>251</v>
      </c>
    </row>
    <row r="540" s="2" customFormat="1" ht="24.15" customHeight="1">
      <c r="A540" s="38"/>
      <c r="B540" s="39"/>
      <c r="C540" s="220" t="s">
        <v>1675</v>
      </c>
      <c r="D540" s="220" t="s">
        <v>255</v>
      </c>
      <c r="E540" s="221" t="s">
        <v>5383</v>
      </c>
      <c r="F540" s="222" t="s">
        <v>5384</v>
      </c>
      <c r="G540" s="223" t="s">
        <v>1622</v>
      </c>
      <c r="H540" s="224">
        <v>96</v>
      </c>
      <c r="I540" s="225"/>
      <c r="J540" s="226">
        <f>ROUND(I540*H540,2)</f>
        <v>0</v>
      </c>
      <c r="K540" s="227"/>
      <c r="L540" s="44"/>
      <c r="M540" s="228" t="s">
        <v>1</v>
      </c>
      <c r="N540" s="229" t="s">
        <v>41</v>
      </c>
      <c r="O540" s="91"/>
      <c r="P540" s="230">
        <f>O540*H540</f>
        <v>0</v>
      </c>
      <c r="Q540" s="230">
        <v>9.0000000000000006E-05</v>
      </c>
      <c r="R540" s="230">
        <f>Q540*H540</f>
        <v>0.0086400000000000001</v>
      </c>
      <c r="S540" s="230">
        <v>0</v>
      </c>
      <c r="T540" s="231">
        <f>S540*H540</f>
        <v>0</v>
      </c>
      <c r="U540" s="38"/>
      <c r="V540" s="38"/>
      <c r="W540" s="38"/>
      <c r="X540" s="38"/>
      <c r="Y540" s="38"/>
      <c r="Z540" s="38"/>
      <c r="AA540" s="38"/>
      <c r="AB540" s="38"/>
      <c r="AC540" s="38"/>
      <c r="AD540" s="38"/>
      <c r="AE540" s="38"/>
      <c r="AR540" s="232" t="s">
        <v>254</v>
      </c>
      <c r="AT540" s="232" t="s">
        <v>255</v>
      </c>
      <c r="AU540" s="232" t="s">
        <v>84</v>
      </c>
      <c r="AY540" s="17" t="s">
        <v>251</v>
      </c>
      <c r="BE540" s="233">
        <f>IF(N540="základní",J540,0)</f>
        <v>0</v>
      </c>
      <c r="BF540" s="233">
        <f>IF(N540="snížená",J540,0)</f>
        <v>0</v>
      </c>
      <c r="BG540" s="233">
        <f>IF(N540="zákl. přenesená",J540,0)</f>
        <v>0</v>
      </c>
      <c r="BH540" s="233">
        <f>IF(N540="sníž. přenesená",J540,0)</f>
        <v>0</v>
      </c>
      <c r="BI540" s="233">
        <f>IF(N540="nulová",J540,0)</f>
        <v>0</v>
      </c>
      <c r="BJ540" s="17" t="s">
        <v>84</v>
      </c>
      <c r="BK540" s="233">
        <f>ROUND(I540*H540,2)</f>
        <v>0</v>
      </c>
      <c r="BL540" s="17" t="s">
        <v>254</v>
      </c>
      <c r="BM540" s="232" t="s">
        <v>5385</v>
      </c>
    </row>
    <row r="541" s="2" customFormat="1">
      <c r="A541" s="38"/>
      <c r="B541" s="39"/>
      <c r="C541" s="40"/>
      <c r="D541" s="234" t="s">
        <v>260</v>
      </c>
      <c r="E541" s="40"/>
      <c r="F541" s="235" t="s">
        <v>5386</v>
      </c>
      <c r="G541" s="40"/>
      <c r="H541" s="40"/>
      <c r="I541" s="236"/>
      <c r="J541" s="40"/>
      <c r="K541" s="40"/>
      <c r="L541" s="44"/>
      <c r="M541" s="237"/>
      <c r="N541" s="238"/>
      <c r="O541" s="91"/>
      <c r="P541" s="91"/>
      <c r="Q541" s="91"/>
      <c r="R541" s="91"/>
      <c r="S541" s="91"/>
      <c r="T541" s="92"/>
      <c r="U541" s="38"/>
      <c r="V541" s="38"/>
      <c r="W541" s="38"/>
      <c r="X541" s="38"/>
      <c r="Y541" s="38"/>
      <c r="Z541" s="38"/>
      <c r="AA541" s="38"/>
      <c r="AB541" s="38"/>
      <c r="AC541" s="38"/>
      <c r="AD541" s="38"/>
      <c r="AE541" s="38"/>
      <c r="AT541" s="17" t="s">
        <v>260</v>
      </c>
      <c r="AU541" s="17" t="s">
        <v>84</v>
      </c>
    </row>
    <row r="542" s="2" customFormat="1">
      <c r="A542" s="38"/>
      <c r="B542" s="39"/>
      <c r="C542" s="40"/>
      <c r="D542" s="240" t="s">
        <v>274</v>
      </c>
      <c r="E542" s="40"/>
      <c r="F542" s="241" t="s">
        <v>5387</v>
      </c>
      <c r="G542" s="40"/>
      <c r="H542" s="40"/>
      <c r="I542" s="236"/>
      <c r="J542" s="40"/>
      <c r="K542" s="40"/>
      <c r="L542" s="44"/>
      <c r="M542" s="237"/>
      <c r="N542" s="238"/>
      <c r="O542" s="91"/>
      <c r="P542" s="91"/>
      <c r="Q542" s="91"/>
      <c r="R542" s="91"/>
      <c r="S542" s="91"/>
      <c r="T542" s="92"/>
      <c r="U542" s="38"/>
      <c r="V542" s="38"/>
      <c r="W542" s="38"/>
      <c r="X542" s="38"/>
      <c r="Y542" s="38"/>
      <c r="Z542" s="38"/>
      <c r="AA542" s="38"/>
      <c r="AB542" s="38"/>
      <c r="AC542" s="38"/>
      <c r="AD542" s="38"/>
      <c r="AE542" s="38"/>
      <c r="AT542" s="17" t="s">
        <v>274</v>
      </c>
      <c r="AU542" s="17" t="s">
        <v>84</v>
      </c>
    </row>
    <row r="543" s="13" customFormat="1">
      <c r="A543" s="13"/>
      <c r="B543" s="253"/>
      <c r="C543" s="254"/>
      <c r="D543" s="234" t="s">
        <v>276</v>
      </c>
      <c r="E543" s="255" t="s">
        <v>1</v>
      </c>
      <c r="F543" s="256" t="s">
        <v>5272</v>
      </c>
      <c r="G543" s="254"/>
      <c r="H543" s="255" t="s">
        <v>1</v>
      </c>
      <c r="I543" s="257"/>
      <c r="J543" s="254"/>
      <c r="K543" s="254"/>
      <c r="L543" s="258"/>
      <c r="M543" s="259"/>
      <c r="N543" s="260"/>
      <c r="O543" s="260"/>
      <c r="P543" s="260"/>
      <c r="Q543" s="260"/>
      <c r="R543" s="260"/>
      <c r="S543" s="260"/>
      <c r="T543" s="261"/>
      <c r="U543" s="13"/>
      <c r="V543" s="13"/>
      <c r="W543" s="13"/>
      <c r="X543" s="13"/>
      <c r="Y543" s="13"/>
      <c r="Z543" s="13"/>
      <c r="AA543" s="13"/>
      <c r="AB543" s="13"/>
      <c r="AC543" s="13"/>
      <c r="AD543" s="13"/>
      <c r="AE543" s="13"/>
      <c r="AT543" s="262" t="s">
        <v>276</v>
      </c>
      <c r="AU543" s="262" t="s">
        <v>84</v>
      </c>
      <c r="AV543" s="13" t="s">
        <v>84</v>
      </c>
      <c r="AW543" s="13" t="s">
        <v>32</v>
      </c>
      <c r="AX543" s="13" t="s">
        <v>76</v>
      </c>
      <c r="AY543" s="262" t="s">
        <v>251</v>
      </c>
    </row>
    <row r="544" s="12" customFormat="1">
      <c r="A544" s="12"/>
      <c r="B544" s="242"/>
      <c r="C544" s="243"/>
      <c r="D544" s="234" t="s">
        <v>276</v>
      </c>
      <c r="E544" s="244" t="s">
        <v>4384</v>
      </c>
      <c r="F544" s="245" t="s">
        <v>1778</v>
      </c>
      <c r="G544" s="243"/>
      <c r="H544" s="246">
        <v>96</v>
      </c>
      <c r="I544" s="247"/>
      <c r="J544" s="243"/>
      <c r="K544" s="243"/>
      <c r="L544" s="248"/>
      <c r="M544" s="249"/>
      <c r="N544" s="250"/>
      <c r="O544" s="250"/>
      <c r="P544" s="250"/>
      <c r="Q544" s="250"/>
      <c r="R544" s="250"/>
      <c r="S544" s="250"/>
      <c r="T544" s="251"/>
      <c r="U544" s="12"/>
      <c r="V544" s="12"/>
      <c r="W544" s="12"/>
      <c r="X544" s="12"/>
      <c r="Y544" s="12"/>
      <c r="Z544" s="12"/>
      <c r="AA544" s="12"/>
      <c r="AB544" s="12"/>
      <c r="AC544" s="12"/>
      <c r="AD544" s="12"/>
      <c r="AE544" s="12"/>
      <c r="AT544" s="252" t="s">
        <v>276</v>
      </c>
      <c r="AU544" s="252" t="s">
        <v>84</v>
      </c>
      <c r="AV544" s="12" t="s">
        <v>86</v>
      </c>
      <c r="AW544" s="12" t="s">
        <v>32</v>
      </c>
      <c r="AX544" s="12" t="s">
        <v>84</v>
      </c>
      <c r="AY544" s="252" t="s">
        <v>251</v>
      </c>
    </row>
    <row r="545" s="2" customFormat="1" ht="21.75" customHeight="1">
      <c r="A545" s="38"/>
      <c r="B545" s="39"/>
      <c r="C545" s="220" t="s">
        <v>1680</v>
      </c>
      <c r="D545" s="220" t="s">
        <v>255</v>
      </c>
      <c r="E545" s="221" t="s">
        <v>5388</v>
      </c>
      <c r="F545" s="222" t="s">
        <v>5389</v>
      </c>
      <c r="G545" s="223" t="s">
        <v>1622</v>
      </c>
      <c r="H545" s="224">
        <v>6</v>
      </c>
      <c r="I545" s="225"/>
      <c r="J545" s="226">
        <f>ROUND(I545*H545,2)</f>
        <v>0</v>
      </c>
      <c r="K545" s="227"/>
      <c r="L545" s="44"/>
      <c r="M545" s="228" t="s">
        <v>1</v>
      </c>
      <c r="N545" s="229" t="s">
        <v>41</v>
      </c>
      <c r="O545" s="91"/>
      <c r="P545" s="230">
        <f>O545*H545</f>
        <v>0</v>
      </c>
      <c r="Q545" s="230">
        <v>0.00076000000000000004</v>
      </c>
      <c r="R545" s="230">
        <f>Q545*H545</f>
        <v>0.0045599999999999998</v>
      </c>
      <c r="S545" s="230">
        <v>0</v>
      </c>
      <c r="T545" s="231">
        <f>S545*H545</f>
        <v>0</v>
      </c>
      <c r="U545" s="38"/>
      <c r="V545" s="38"/>
      <c r="W545" s="38"/>
      <c r="X545" s="38"/>
      <c r="Y545" s="38"/>
      <c r="Z545" s="38"/>
      <c r="AA545" s="38"/>
      <c r="AB545" s="38"/>
      <c r="AC545" s="38"/>
      <c r="AD545" s="38"/>
      <c r="AE545" s="38"/>
      <c r="AR545" s="232" t="s">
        <v>254</v>
      </c>
      <c r="AT545" s="232" t="s">
        <v>255</v>
      </c>
      <c r="AU545" s="232" t="s">
        <v>84</v>
      </c>
      <c r="AY545" s="17" t="s">
        <v>251</v>
      </c>
      <c r="BE545" s="233">
        <f>IF(N545="základní",J545,0)</f>
        <v>0</v>
      </c>
      <c r="BF545" s="233">
        <f>IF(N545="snížená",J545,0)</f>
        <v>0</v>
      </c>
      <c r="BG545" s="233">
        <f>IF(N545="zákl. přenesená",J545,0)</f>
        <v>0</v>
      </c>
      <c r="BH545" s="233">
        <f>IF(N545="sníž. přenesená",J545,0)</f>
        <v>0</v>
      </c>
      <c r="BI545" s="233">
        <f>IF(N545="nulová",J545,0)</f>
        <v>0</v>
      </c>
      <c r="BJ545" s="17" t="s">
        <v>84</v>
      </c>
      <c r="BK545" s="233">
        <f>ROUND(I545*H545,2)</f>
        <v>0</v>
      </c>
      <c r="BL545" s="17" t="s">
        <v>254</v>
      </c>
      <c r="BM545" s="232" t="s">
        <v>5390</v>
      </c>
    </row>
    <row r="546" s="2" customFormat="1">
      <c r="A546" s="38"/>
      <c r="B546" s="39"/>
      <c r="C546" s="40"/>
      <c r="D546" s="234" t="s">
        <v>260</v>
      </c>
      <c r="E546" s="40"/>
      <c r="F546" s="235" t="s">
        <v>5391</v>
      </c>
      <c r="G546" s="40"/>
      <c r="H546" s="40"/>
      <c r="I546" s="236"/>
      <c r="J546" s="40"/>
      <c r="K546" s="40"/>
      <c r="L546" s="44"/>
      <c r="M546" s="237"/>
      <c r="N546" s="238"/>
      <c r="O546" s="91"/>
      <c r="P546" s="91"/>
      <c r="Q546" s="91"/>
      <c r="R546" s="91"/>
      <c r="S546" s="91"/>
      <c r="T546" s="92"/>
      <c r="U546" s="38"/>
      <c r="V546" s="38"/>
      <c r="W546" s="38"/>
      <c r="X546" s="38"/>
      <c r="Y546" s="38"/>
      <c r="Z546" s="38"/>
      <c r="AA546" s="38"/>
      <c r="AB546" s="38"/>
      <c r="AC546" s="38"/>
      <c r="AD546" s="38"/>
      <c r="AE546" s="38"/>
      <c r="AT546" s="17" t="s">
        <v>260</v>
      </c>
      <c r="AU546" s="17" t="s">
        <v>84</v>
      </c>
    </row>
    <row r="547" s="2" customFormat="1">
      <c r="A547" s="38"/>
      <c r="B547" s="39"/>
      <c r="C547" s="40"/>
      <c r="D547" s="240" t="s">
        <v>274</v>
      </c>
      <c r="E547" s="40"/>
      <c r="F547" s="241" t="s">
        <v>5392</v>
      </c>
      <c r="G547" s="40"/>
      <c r="H547" s="40"/>
      <c r="I547" s="236"/>
      <c r="J547" s="40"/>
      <c r="K547" s="40"/>
      <c r="L547" s="44"/>
      <c r="M547" s="237"/>
      <c r="N547" s="238"/>
      <c r="O547" s="91"/>
      <c r="P547" s="91"/>
      <c r="Q547" s="91"/>
      <c r="R547" s="91"/>
      <c r="S547" s="91"/>
      <c r="T547" s="92"/>
      <c r="U547" s="38"/>
      <c r="V547" s="38"/>
      <c r="W547" s="38"/>
      <c r="X547" s="38"/>
      <c r="Y547" s="38"/>
      <c r="Z547" s="38"/>
      <c r="AA547" s="38"/>
      <c r="AB547" s="38"/>
      <c r="AC547" s="38"/>
      <c r="AD547" s="38"/>
      <c r="AE547" s="38"/>
      <c r="AT547" s="17" t="s">
        <v>274</v>
      </c>
      <c r="AU547" s="17" t="s">
        <v>84</v>
      </c>
    </row>
    <row r="548" s="13" customFormat="1">
      <c r="A548" s="13"/>
      <c r="B548" s="253"/>
      <c r="C548" s="254"/>
      <c r="D548" s="234" t="s">
        <v>276</v>
      </c>
      <c r="E548" s="255" t="s">
        <v>1</v>
      </c>
      <c r="F548" s="256" t="s">
        <v>5272</v>
      </c>
      <c r="G548" s="254"/>
      <c r="H548" s="255" t="s">
        <v>1</v>
      </c>
      <c r="I548" s="257"/>
      <c r="J548" s="254"/>
      <c r="K548" s="254"/>
      <c r="L548" s="258"/>
      <c r="M548" s="259"/>
      <c r="N548" s="260"/>
      <c r="O548" s="260"/>
      <c r="P548" s="260"/>
      <c r="Q548" s="260"/>
      <c r="R548" s="260"/>
      <c r="S548" s="260"/>
      <c r="T548" s="261"/>
      <c r="U548" s="13"/>
      <c r="V548" s="13"/>
      <c r="W548" s="13"/>
      <c r="X548" s="13"/>
      <c r="Y548" s="13"/>
      <c r="Z548" s="13"/>
      <c r="AA548" s="13"/>
      <c r="AB548" s="13"/>
      <c r="AC548" s="13"/>
      <c r="AD548" s="13"/>
      <c r="AE548" s="13"/>
      <c r="AT548" s="262" t="s">
        <v>276</v>
      </c>
      <c r="AU548" s="262" t="s">
        <v>84</v>
      </c>
      <c r="AV548" s="13" t="s">
        <v>84</v>
      </c>
      <c r="AW548" s="13" t="s">
        <v>32</v>
      </c>
      <c r="AX548" s="13" t="s">
        <v>76</v>
      </c>
      <c r="AY548" s="262" t="s">
        <v>251</v>
      </c>
    </row>
    <row r="549" s="12" customFormat="1">
      <c r="A549" s="12"/>
      <c r="B549" s="242"/>
      <c r="C549" s="243"/>
      <c r="D549" s="234" t="s">
        <v>276</v>
      </c>
      <c r="E549" s="244" t="s">
        <v>4390</v>
      </c>
      <c r="F549" s="245" t="s">
        <v>287</v>
      </c>
      <c r="G549" s="243"/>
      <c r="H549" s="246">
        <v>6</v>
      </c>
      <c r="I549" s="247"/>
      <c r="J549" s="243"/>
      <c r="K549" s="243"/>
      <c r="L549" s="248"/>
      <c r="M549" s="249"/>
      <c r="N549" s="250"/>
      <c r="O549" s="250"/>
      <c r="P549" s="250"/>
      <c r="Q549" s="250"/>
      <c r="R549" s="250"/>
      <c r="S549" s="250"/>
      <c r="T549" s="251"/>
      <c r="U549" s="12"/>
      <c r="V549" s="12"/>
      <c r="W549" s="12"/>
      <c r="X549" s="12"/>
      <c r="Y549" s="12"/>
      <c r="Z549" s="12"/>
      <c r="AA549" s="12"/>
      <c r="AB549" s="12"/>
      <c r="AC549" s="12"/>
      <c r="AD549" s="12"/>
      <c r="AE549" s="12"/>
      <c r="AT549" s="252" t="s">
        <v>276</v>
      </c>
      <c r="AU549" s="252" t="s">
        <v>84</v>
      </c>
      <c r="AV549" s="12" t="s">
        <v>86</v>
      </c>
      <c r="AW549" s="12" t="s">
        <v>32</v>
      </c>
      <c r="AX549" s="12" t="s">
        <v>84</v>
      </c>
      <c r="AY549" s="252" t="s">
        <v>251</v>
      </c>
    </row>
    <row r="550" s="2" customFormat="1" ht="21.75" customHeight="1">
      <c r="A550" s="38"/>
      <c r="B550" s="39"/>
      <c r="C550" s="220" t="s">
        <v>1685</v>
      </c>
      <c r="D550" s="220" t="s">
        <v>255</v>
      </c>
      <c r="E550" s="221" t="s">
        <v>5393</v>
      </c>
      <c r="F550" s="222" t="s">
        <v>5394</v>
      </c>
      <c r="G550" s="223" t="s">
        <v>1622</v>
      </c>
      <c r="H550" s="224">
        <v>8</v>
      </c>
      <c r="I550" s="225"/>
      <c r="J550" s="226">
        <f>ROUND(I550*H550,2)</f>
        <v>0</v>
      </c>
      <c r="K550" s="227"/>
      <c r="L550" s="44"/>
      <c r="M550" s="228" t="s">
        <v>1</v>
      </c>
      <c r="N550" s="229" t="s">
        <v>41</v>
      </c>
      <c r="O550" s="91"/>
      <c r="P550" s="230">
        <f>O550*H550</f>
        <v>0</v>
      </c>
      <c r="Q550" s="230">
        <v>0.0010100000000000001</v>
      </c>
      <c r="R550" s="230">
        <f>Q550*H550</f>
        <v>0.0080800000000000004</v>
      </c>
      <c r="S550" s="230">
        <v>0</v>
      </c>
      <c r="T550" s="231">
        <f>S550*H550</f>
        <v>0</v>
      </c>
      <c r="U550" s="38"/>
      <c r="V550" s="38"/>
      <c r="W550" s="38"/>
      <c r="X550" s="38"/>
      <c r="Y550" s="38"/>
      <c r="Z550" s="38"/>
      <c r="AA550" s="38"/>
      <c r="AB550" s="38"/>
      <c r="AC550" s="38"/>
      <c r="AD550" s="38"/>
      <c r="AE550" s="38"/>
      <c r="AR550" s="232" t="s">
        <v>254</v>
      </c>
      <c r="AT550" s="232" t="s">
        <v>255</v>
      </c>
      <c r="AU550" s="232" t="s">
        <v>84</v>
      </c>
      <c r="AY550" s="17" t="s">
        <v>251</v>
      </c>
      <c r="BE550" s="233">
        <f>IF(N550="základní",J550,0)</f>
        <v>0</v>
      </c>
      <c r="BF550" s="233">
        <f>IF(N550="snížená",J550,0)</f>
        <v>0</v>
      </c>
      <c r="BG550" s="233">
        <f>IF(N550="zákl. přenesená",J550,0)</f>
        <v>0</v>
      </c>
      <c r="BH550" s="233">
        <f>IF(N550="sníž. přenesená",J550,0)</f>
        <v>0</v>
      </c>
      <c r="BI550" s="233">
        <f>IF(N550="nulová",J550,0)</f>
        <v>0</v>
      </c>
      <c r="BJ550" s="17" t="s">
        <v>84</v>
      </c>
      <c r="BK550" s="233">
        <f>ROUND(I550*H550,2)</f>
        <v>0</v>
      </c>
      <c r="BL550" s="17" t="s">
        <v>254</v>
      </c>
      <c r="BM550" s="232" t="s">
        <v>5395</v>
      </c>
    </row>
    <row r="551" s="2" customFormat="1">
      <c r="A551" s="38"/>
      <c r="B551" s="39"/>
      <c r="C551" s="40"/>
      <c r="D551" s="234" t="s">
        <v>260</v>
      </c>
      <c r="E551" s="40"/>
      <c r="F551" s="235" t="s">
        <v>5396</v>
      </c>
      <c r="G551" s="40"/>
      <c r="H551" s="40"/>
      <c r="I551" s="236"/>
      <c r="J551" s="40"/>
      <c r="K551" s="40"/>
      <c r="L551" s="44"/>
      <c r="M551" s="237"/>
      <c r="N551" s="238"/>
      <c r="O551" s="91"/>
      <c r="P551" s="91"/>
      <c r="Q551" s="91"/>
      <c r="R551" s="91"/>
      <c r="S551" s="91"/>
      <c r="T551" s="92"/>
      <c r="U551" s="38"/>
      <c r="V551" s="38"/>
      <c r="W551" s="38"/>
      <c r="X551" s="38"/>
      <c r="Y551" s="38"/>
      <c r="Z551" s="38"/>
      <c r="AA551" s="38"/>
      <c r="AB551" s="38"/>
      <c r="AC551" s="38"/>
      <c r="AD551" s="38"/>
      <c r="AE551" s="38"/>
      <c r="AT551" s="17" t="s">
        <v>260</v>
      </c>
      <c r="AU551" s="17" t="s">
        <v>84</v>
      </c>
    </row>
    <row r="552" s="2" customFormat="1">
      <c r="A552" s="38"/>
      <c r="B552" s="39"/>
      <c r="C552" s="40"/>
      <c r="D552" s="240" t="s">
        <v>274</v>
      </c>
      <c r="E552" s="40"/>
      <c r="F552" s="241" t="s">
        <v>5397</v>
      </c>
      <c r="G552" s="40"/>
      <c r="H552" s="40"/>
      <c r="I552" s="236"/>
      <c r="J552" s="40"/>
      <c r="K552" s="40"/>
      <c r="L552" s="44"/>
      <c r="M552" s="237"/>
      <c r="N552" s="238"/>
      <c r="O552" s="91"/>
      <c r="P552" s="91"/>
      <c r="Q552" s="91"/>
      <c r="R552" s="91"/>
      <c r="S552" s="91"/>
      <c r="T552" s="92"/>
      <c r="U552" s="38"/>
      <c r="V552" s="38"/>
      <c r="W552" s="38"/>
      <c r="X552" s="38"/>
      <c r="Y552" s="38"/>
      <c r="Z552" s="38"/>
      <c r="AA552" s="38"/>
      <c r="AB552" s="38"/>
      <c r="AC552" s="38"/>
      <c r="AD552" s="38"/>
      <c r="AE552" s="38"/>
      <c r="AT552" s="17" t="s">
        <v>274</v>
      </c>
      <c r="AU552" s="17" t="s">
        <v>84</v>
      </c>
    </row>
    <row r="553" s="13" customFormat="1">
      <c r="A553" s="13"/>
      <c r="B553" s="253"/>
      <c r="C553" s="254"/>
      <c r="D553" s="234" t="s">
        <v>276</v>
      </c>
      <c r="E553" s="255" t="s">
        <v>1</v>
      </c>
      <c r="F553" s="256" t="s">
        <v>5272</v>
      </c>
      <c r="G553" s="254"/>
      <c r="H553" s="255" t="s">
        <v>1</v>
      </c>
      <c r="I553" s="257"/>
      <c r="J553" s="254"/>
      <c r="K553" s="254"/>
      <c r="L553" s="258"/>
      <c r="M553" s="259"/>
      <c r="N553" s="260"/>
      <c r="O553" s="260"/>
      <c r="P553" s="260"/>
      <c r="Q553" s="260"/>
      <c r="R553" s="260"/>
      <c r="S553" s="260"/>
      <c r="T553" s="261"/>
      <c r="U553" s="13"/>
      <c r="V553" s="13"/>
      <c r="W553" s="13"/>
      <c r="X553" s="13"/>
      <c r="Y553" s="13"/>
      <c r="Z553" s="13"/>
      <c r="AA553" s="13"/>
      <c r="AB553" s="13"/>
      <c r="AC553" s="13"/>
      <c r="AD553" s="13"/>
      <c r="AE553" s="13"/>
      <c r="AT553" s="262" t="s">
        <v>276</v>
      </c>
      <c r="AU553" s="262" t="s">
        <v>84</v>
      </c>
      <c r="AV553" s="13" t="s">
        <v>84</v>
      </c>
      <c r="AW553" s="13" t="s">
        <v>32</v>
      </c>
      <c r="AX553" s="13" t="s">
        <v>76</v>
      </c>
      <c r="AY553" s="262" t="s">
        <v>251</v>
      </c>
    </row>
    <row r="554" s="12" customFormat="1">
      <c r="A554" s="12"/>
      <c r="B554" s="242"/>
      <c r="C554" s="243"/>
      <c r="D554" s="234" t="s">
        <v>276</v>
      </c>
      <c r="E554" s="244" t="s">
        <v>4394</v>
      </c>
      <c r="F554" s="245" t="s">
        <v>299</v>
      </c>
      <c r="G554" s="243"/>
      <c r="H554" s="246">
        <v>8</v>
      </c>
      <c r="I554" s="247"/>
      <c r="J554" s="243"/>
      <c r="K554" s="243"/>
      <c r="L554" s="248"/>
      <c r="M554" s="249"/>
      <c r="N554" s="250"/>
      <c r="O554" s="250"/>
      <c r="P554" s="250"/>
      <c r="Q554" s="250"/>
      <c r="R554" s="250"/>
      <c r="S554" s="250"/>
      <c r="T554" s="251"/>
      <c r="U554" s="12"/>
      <c r="V554" s="12"/>
      <c r="W554" s="12"/>
      <c r="X554" s="12"/>
      <c r="Y554" s="12"/>
      <c r="Z554" s="12"/>
      <c r="AA554" s="12"/>
      <c r="AB554" s="12"/>
      <c r="AC554" s="12"/>
      <c r="AD554" s="12"/>
      <c r="AE554" s="12"/>
      <c r="AT554" s="252" t="s">
        <v>276</v>
      </c>
      <c r="AU554" s="252" t="s">
        <v>84</v>
      </c>
      <c r="AV554" s="12" t="s">
        <v>86</v>
      </c>
      <c r="AW554" s="12" t="s">
        <v>32</v>
      </c>
      <c r="AX554" s="12" t="s">
        <v>84</v>
      </c>
      <c r="AY554" s="252" t="s">
        <v>251</v>
      </c>
    </row>
    <row r="555" s="2" customFormat="1" ht="24.15" customHeight="1">
      <c r="A555" s="38"/>
      <c r="B555" s="39"/>
      <c r="C555" s="220" t="s">
        <v>1690</v>
      </c>
      <c r="D555" s="220" t="s">
        <v>255</v>
      </c>
      <c r="E555" s="221" t="s">
        <v>4402</v>
      </c>
      <c r="F555" s="222" t="s">
        <v>4403</v>
      </c>
      <c r="G555" s="223" t="s">
        <v>3949</v>
      </c>
      <c r="H555" s="224">
        <v>6.3179999999999996</v>
      </c>
      <c r="I555" s="225"/>
      <c r="J555" s="226">
        <f>ROUND(I555*H555,2)</f>
        <v>0</v>
      </c>
      <c r="K555" s="227"/>
      <c r="L555" s="44"/>
      <c r="M555" s="228" t="s">
        <v>1</v>
      </c>
      <c r="N555" s="229" t="s">
        <v>41</v>
      </c>
      <c r="O555" s="91"/>
      <c r="P555" s="230">
        <f>O555*H555</f>
        <v>0</v>
      </c>
      <c r="Q555" s="230">
        <v>0</v>
      </c>
      <c r="R555" s="230">
        <f>Q555*H555</f>
        <v>0</v>
      </c>
      <c r="S555" s="230">
        <v>0</v>
      </c>
      <c r="T555" s="231">
        <f>S555*H555</f>
        <v>0</v>
      </c>
      <c r="U555" s="38"/>
      <c r="V555" s="38"/>
      <c r="W555" s="38"/>
      <c r="X555" s="38"/>
      <c r="Y555" s="38"/>
      <c r="Z555" s="38"/>
      <c r="AA555" s="38"/>
      <c r="AB555" s="38"/>
      <c r="AC555" s="38"/>
      <c r="AD555" s="38"/>
      <c r="AE555" s="38"/>
      <c r="AR555" s="232" t="s">
        <v>254</v>
      </c>
      <c r="AT555" s="232" t="s">
        <v>255</v>
      </c>
      <c r="AU555" s="232" t="s">
        <v>84</v>
      </c>
      <c r="AY555" s="17" t="s">
        <v>251</v>
      </c>
      <c r="BE555" s="233">
        <f>IF(N555="základní",J555,0)</f>
        <v>0</v>
      </c>
      <c r="BF555" s="233">
        <f>IF(N555="snížená",J555,0)</f>
        <v>0</v>
      </c>
      <c r="BG555" s="233">
        <f>IF(N555="zákl. přenesená",J555,0)</f>
        <v>0</v>
      </c>
      <c r="BH555" s="233">
        <f>IF(N555="sníž. přenesená",J555,0)</f>
        <v>0</v>
      </c>
      <c r="BI555" s="233">
        <f>IF(N555="nulová",J555,0)</f>
        <v>0</v>
      </c>
      <c r="BJ555" s="17" t="s">
        <v>84</v>
      </c>
      <c r="BK555" s="233">
        <f>ROUND(I555*H555,2)</f>
        <v>0</v>
      </c>
      <c r="BL555" s="17" t="s">
        <v>254</v>
      </c>
      <c r="BM555" s="232" t="s">
        <v>5398</v>
      </c>
    </row>
    <row r="556" s="2" customFormat="1">
      <c r="A556" s="38"/>
      <c r="B556" s="39"/>
      <c r="C556" s="40"/>
      <c r="D556" s="234" t="s">
        <v>260</v>
      </c>
      <c r="E556" s="40"/>
      <c r="F556" s="235" t="s">
        <v>4405</v>
      </c>
      <c r="G556" s="40"/>
      <c r="H556" s="40"/>
      <c r="I556" s="236"/>
      <c r="J556" s="40"/>
      <c r="K556" s="40"/>
      <c r="L556" s="44"/>
      <c r="M556" s="237"/>
      <c r="N556" s="238"/>
      <c r="O556" s="91"/>
      <c r="P556" s="91"/>
      <c r="Q556" s="91"/>
      <c r="R556" s="91"/>
      <c r="S556" s="91"/>
      <c r="T556" s="92"/>
      <c r="U556" s="38"/>
      <c r="V556" s="38"/>
      <c r="W556" s="38"/>
      <c r="X556" s="38"/>
      <c r="Y556" s="38"/>
      <c r="Z556" s="38"/>
      <c r="AA556" s="38"/>
      <c r="AB556" s="38"/>
      <c r="AC556" s="38"/>
      <c r="AD556" s="38"/>
      <c r="AE556" s="38"/>
      <c r="AT556" s="17" t="s">
        <v>260</v>
      </c>
      <c r="AU556" s="17" t="s">
        <v>84</v>
      </c>
    </row>
    <row r="557" s="2" customFormat="1">
      <c r="A557" s="38"/>
      <c r="B557" s="39"/>
      <c r="C557" s="40"/>
      <c r="D557" s="240" t="s">
        <v>274</v>
      </c>
      <c r="E557" s="40"/>
      <c r="F557" s="241" t="s">
        <v>5399</v>
      </c>
      <c r="G557" s="40"/>
      <c r="H557" s="40"/>
      <c r="I557" s="236"/>
      <c r="J557" s="40"/>
      <c r="K557" s="40"/>
      <c r="L557" s="44"/>
      <c r="M557" s="237"/>
      <c r="N557" s="238"/>
      <c r="O557" s="91"/>
      <c r="P557" s="91"/>
      <c r="Q557" s="91"/>
      <c r="R557" s="91"/>
      <c r="S557" s="91"/>
      <c r="T557" s="92"/>
      <c r="U557" s="38"/>
      <c r="V557" s="38"/>
      <c r="W557" s="38"/>
      <c r="X557" s="38"/>
      <c r="Y557" s="38"/>
      <c r="Z557" s="38"/>
      <c r="AA557" s="38"/>
      <c r="AB557" s="38"/>
      <c r="AC557" s="38"/>
      <c r="AD557" s="38"/>
      <c r="AE557" s="38"/>
      <c r="AT557" s="17" t="s">
        <v>274</v>
      </c>
      <c r="AU557" s="17" t="s">
        <v>84</v>
      </c>
    </row>
    <row r="558" s="11" customFormat="1" ht="25.92" customHeight="1">
      <c r="A558" s="11"/>
      <c r="B558" s="206"/>
      <c r="C558" s="207"/>
      <c r="D558" s="208" t="s">
        <v>75</v>
      </c>
      <c r="E558" s="209" t="s">
        <v>306</v>
      </c>
      <c r="F558" s="209" t="s">
        <v>814</v>
      </c>
      <c r="G558" s="207"/>
      <c r="H558" s="207"/>
      <c r="I558" s="210"/>
      <c r="J558" s="211">
        <f>BK558</f>
        <v>0</v>
      </c>
      <c r="K558" s="207"/>
      <c r="L558" s="212"/>
      <c r="M558" s="213"/>
      <c r="N558" s="214"/>
      <c r="O558" s="214"/>
      <c r="P558" s="215">
        <f>SUM(P559:P563)</f>
        <v>0</v>
      </c>
      <c r="Q558" s="214"/>
      <c r="R558" s="215">
        <f>SUM(R559:R563)</f>
        <v>0.044499999999999998</v>
      </c>
      <c r="S558" s="214"/>
      <c r="T558" s="216">
        <f>SUM(T559:T563)</f>
        <v>0.044499999999999998</v>
      </c>
      <c r="U558" s="11"/>
      <c r="V558" s="11"/>
      <c r="W558" s="11"/>
      <c r="X558" s="11"/>
      <c r="Y558" s="11"/>
      <c r="Z558" s="11"/>
      <c r="AA558" s="11"/>
      <c r="AB558" s="11"/>
      <c r="AC558" s="11"/>
      <c r="AD558" s="11"/>
      <c r="AE558" s="11"/>
      <c r="AR558" s="217" t="s">
        <v>84</v>
      </c>
      <c r="AT558" s="218" t="s">
        <v>75</v>
      </c>
      <c r="AU558" s="218" t="s">
        <v>76</v>
      </c>
      <c r="AY558" s="217" t="s">
        <v>251</v>
      </c>
      <c r="BK558" s="219">
        <f>SUM(BK559:BK563)</f>
        <v>0</v>
      </c>
    </row>
    <row r="559" s="2" customFormat="1" ht="24.15" customHeight="1">
      <c r="A559" s="38"/>
      <c r="B559" s="39"/>
      <c r="C559" s="220" t="s">
        <v>1694</v>
      </c>
      <c r="D559" s="220" t="s">
        <v>255</v>
      </c>
      <c r="E559" s="221" t="s">
        <v>5400</v>
      </c>
      <c r="F559" s="222" t="s">
        <v>5401</v>
      </c>
      <c r="G559" s="223" t="s">
        <v>1133</v>
      </c>
      <c r="H559" s="224">
        <v>10</v>
      </c>
      <c r="I559" s="225"/>
      <c r="J559" s="226">
        <f>ROUND(I559*H559,2)</f>
        <v>0</v>
      </c>
      <c r="K559" s="227"/>
      <c r="L559" s="44"/>
      <c r="M559" s="228" t="s">
        <v>1</v>
      </c>
      <c r="N559" s="229" t="s">
        <v>41</v>
      </c>
      <c r="O559" s="91"/>
      <c r="P559" s="230">
        <f>O559*H559</f>
        <v>0</v>
      </c>
      <c r="Q559" s="230">
        <v>0.00445</v>
      </c>
      <c r="R559" s="230">
        <f>Q559*H559</f>
        <v>0.044499999999999998</v>
      </c>
      <c r="S559" s="230">
        <v>0.00445</v>
      </c>
      <c r="T559" s="231">
        <f>S559*H559</f>
        <v>0.044499999999999998</v>
      </c>
      <c r="U559" s="38"/>
      <c r="V559" s="38"/>
      <c r="W559" s="38"/>
      <c r="X559" s="38"/>
      <c r="Y559" s="38"/>
      <c r="Z559" s="38"/>
      <c r="AA559" s="38"/>
      <c r="AB559" s="38"/>
      <c r="AC559" s="38"/>
      <c r="AD559" s="38"/>
      <c r="AE559" s="38"/>
      <c r="AR559" s="232" t="s">
        <v>254</v>
      </c>
      <c r="AT559" s="232" t="s">
        <v>255</v>
      </c>
      <c r="AU559" s="232" t="s">
        <v>84</v>
      </c>
      <c r="AY559" s="17" t="s">
        <v>251</v>
      </c>
      <c r="BE559" s="233">
        <f>IF(N559="základní",J559,0)</f>
        <v>0</v>
      </c>
      <c r="BF559" s="233">
        <f>IF(N559="snížená",J559,0)</f>
        <v>0</v>
      </c>
      <c r="BG559" s="233">
        <f>IF(N559="zákl. přenesená",J559,0)</f>
        <v>0</v>
      </c>
      <c r="BH559" s="233">
        <f>IF(N559="sníž. přenesená",J559,0)</f>
        <v>0</v>
      </c>
      <c r="BI559" s="233">
        <f>IF(N559="nulová",J559,0)</f>
        <v>0</v>
      </c>
      <c r="BJ559" s="17" t="s">
        <v>84</v>
      </c>
      <c r="BK559" s="233">
        <f>ROUND(I559*H559,2)</f>
        <v>0</v>
      </c>
      <c r="BL559" s="17" t="s">
        <v>254</v>
      </c>
      <c r="BM559" s="232" t="s">
        <v>5402</v>
      </c>
    </row>
    <row r="560" s="2" customFormat="1">
      <c r="A560" s="38"/>
      <c r="B560" s="39"/>
      <c r="C560" s="40"/>
      <c r="D560" s="234" t="s">
        <v>260</v>
      </c>
      <c r="E560" s="40"/>
      <c r="F560" s="235" t="s">
        <v>5403</v>
      </c>
      <c r="G560" s="40"/>
      <c r="H560" s="40"/>
      <c r="I560" s="236"/>
      <c r="J560" s="40"/>
      <c r="K560" s="40"/>
      <c r="L560" s="44"/>
      <c r="M560" s="237"/>
      <c r="N560" s="238"/>
      <c r="O560" s="91"/>
      <c r="P560" s="91"/>
      <c r="Q560" s="91"/>
      <c r="R560" s="91"/>
      <c r="S560" s="91"/>
      <c r="T560" s="92"/>
      <c r="U560" s="38"/>
      <c r="V560" s="38"/>
      <c r="W560" s="38"/>
      <c r="X560" s="38"/>
      <c r="Y560" s="38"/>
      <c r="Z560" s="38"/>
      <c r="AA560" s="38"/>
      <c r="AB560" s="38"/>
      <c r="AC560" s="38"/>
      <c r="AD560" s="38"/>
      <c r="AE560" s="38"/>
      <c r="AT560" s="17" t="s">
        <v>260</v>
      </c>
      <c r="AU560" s="17" t="s">
        <v>84</v>
      </c>
    </row>
    <row r="561" s="2" customFormat="1">
      <c r="A561" s="38"/>
      <c r="B561" s="39"/>
      <c r="C561" s="40"/>
      <c r="D561" s="240" t="s">
        <v>274</v>
      </c>
      <c r="E561" s="40"/>
      <c r="F561" s="241" t="s">
        <v>5404</v>
      </c>
      <c r="G561" s="40"/>
      <c r="H561" s="40"/>
      <c r="I561" s="236"/>
      <c r="J561" s="40"/>
      <c r="K561" s="40"/>
      <c r="L561" s="44"/>
      <c r="M561" s="237"/>
      <c r="N561" s="238"/>
      <c r="O561" s="91"/>
      <c r="P561" s="91"/>
      <c r="Q561" s="91"/>
      <c r="R561" s="91"/>
      <c r="S561" s="91"/>
      <c r="T561" s="92"/>
      <c r="U561" s="38"/>
      <c r="V561" s="38"/>
      <c r="W561" s="38"/>
      <c r="X561" s="38"/>
      <c r="Y561" s="38"/>
      <c r="Z561" s="38"/>
      <c r="AA561" s="38"/>
      <c r="AB561" s="38"/>
      <c r="AC561" s="38"/>
      <c r="AD561" s="38"/>
      <c r="AE561" s="38"/>
      <c r="AT561" s="17" t="s">
        <v>274</v>
      </c>
      <c r="AU561" s="17" t="s">
        <v>84</v>
      </c>
    </row>
    <row r="562" s="13" customFormat="1">
      <c r="A562" s="13"/>
      <c r="B562" s="253"/>
      <c r="C562" s="254"/>
      <c r="D562" s="234" t="s">
        <v>276</v>
      </c>
      <c r="E562" s="255" t="s">
        <v>1</v>
      </c>
      <c r="F562" s="256" t="s">
        <v>5053</v>
      </c>
      <c r="G562" s="254"/>
      <c r="H562" s="255" t="s">
        <v>1</v>
      </c>
      <c r="I562" s="257"/>
      <c r="J562" s="254"/>
      <c r="K562" s="254"/>
      <c r="L562" s="258"/>
      <c r="M562" s="259"/>
      <c r="N562" s="260"/>
      <c r="O562" s="260"/>
      <c r="P562" s="260"/>
      <c r="Q562" s="260"/>
      <c r="R562" s="260"/>
      <c r="S562" s="260"/>
      <c r="T562" s="261"/>
      <c r="U562" s="13"/>
      <c r="V562" s="13"/>
      <c r="W562" s="13"/>
      <c r="X562" s="13"/>
      <c r="Y562" s="13"/>
      <c r="Z562" s="13"/>
      <c r="AA562" s="13"/>
      <c r="AB562" s="13"/>
      <c r="AC562" s="13"/>
      <c r="AD562" s="13"/>
      <c r="AE562" s="13"/>
      <c r="AT562" s="262" t="s">
        <v>276</v>
      </c>
      <c r="AU562" s="262" t="s">
        <v>84</v>
      </c>
      <c r="AV562" s="13" t="s">
        <v>84</v>
      </c>
      <c r="AW562" s="13" t="s">
        <v>32</v>
      </c>
      <c r="AX562" s="13" t="s">
        <v>76</v>
      </c>
      <c r="AY562" s="262" t="s">
        <v>251</v>
      </c>
    </row>
    <row r="563" s="12" customFormat="1">
      <c r="A563" s="12"/>
      <c r="B563" s="242"/>
      <c r="C563" s="243"/>
      <c r="D563" s="234" t="s">
        <v>276</v>
      </c>
      <c r="E563" s="244" t="s">
        <v>5405</v>
      </c>
      <c r="F563" s="245" t="s">
        <v>5406</v>
      </c>
      <c r="G563" s="243"/>
      <c r="H563" s="246">
        <v>10</v>
      </c>
      <c r="I563" s="247"/>
      <c r="J563" s="243"/>
      <c r="K563" s="243"/>
      <c r="L563" s="248"/>
      <c r="M563" s="285"/>
      <c r="N563" s="286"/>
      <c r="O563" s="286"/>
      <c r="P563" s="286"/>
      <c r="Q563" s="286"/>
      <c r="R563" s="286"/>
      <c r="S563" s="286"/>
      <c r="T563" s="287"/>
      <c r="U563" s="12"/>
      <c r="V563" s="12"/>
      <c r="W563" s="12"/>
      <c r="X563" s="12"/>
      <c r="Y563" s="12"/>
      <c r="Z563" s="12"/>
      <c r="AA563" s="12"/>
      <c r="AB563" s="12"/>
      <c r="AC563" s="12"/>
      <c r="AD563" s="12"/>
      <c r="AE563" s="12"/>
      <c r="AT563" s="252" t="s">
        <v>276</v>
      </c>
      <c r="AU563" s="252" t="s">
        <v>84</v>
      </c>
      <c r="AV563" s="12" t="s">
        <v>86</v>
      </c>
      <c r="AW563" s="12" t="s">
        <v>32</v>
      </c>
      <c r="AX563" s="12" t="s">
        <v>84</v>
      </c>
      <c r="AY563" s="252" t="s">
        <v>251</v>
      </c>
    </row>
    <row r="564" s="2" customFormat="1" ht="6.96" customHeight="1">
      <c r="A564" s="38"/>
      <c r="B564" s="66"/>
      <c r="C564" s="67"/>
      <c r="D564" s="67"/>
      <c r="E564" s="67"/>
      <c r="F564" s="67"/>
      <c r="G564" s="67"/>
      <c r="H564" s="67"/>
      <c r="I564" s="67"/>
      <c r="J564" s="67"/>
      <c r="K564" s="67"/>
      <c r="L564" s="44"/>
      <c r="M564" s="38"/>
      <c r="O564" s="38"/>
      <c r="P564" s="38"/>
      <c r="Q564" s="38"/>
      <c r="R564" s="38"/>
      <c r="S564" s="38"/>
      <c r="T564" s="38"/>
      <c r="U564" s="38"/>
      <c r="V564" s="38"/>
      <c r="W564" s="38"/>
      <c r="X564" s="38"/>
      <c r="Y564" s="38"/>
      <c r="Z564" s="38"/>
      <c r="AA564" s="38"/>
      <c r="AB564" s="38"/>
      <c r="AC564" s="38"/>
      <c r="AD564" s="38"/>
      <c r="AE564" s="38"/>
    </row>
  </sheetData>
  <sheetProtection sheet="1" autoFilter="0" formatColumns="0" formatRows="0" objects="1" scenarios="1" spinCount="100000" saltValue="QS1sr3wQE+7IhB2xmgfGyzjWOuTTjHQmiFSYJDFRzb3bIHnCndPqKvEnzs/eh3GE5182OxutYeBRyDvk1oaOpg==" hashValue="BQyQJNnjtuxMxksPmXpeCGnycaXbFHarQZXfCi/u1kvLCKV4Gm+lV/NYUBjpkpRj3dibhpKvXpZZI5xn5BUtag==" algorithmName="SHA-512" password="CC35"/>
  <autoFilter ref="C126:K563"/>
  <mergeCells count="9">
    <mergeCell ref="E7:H7"/>
    <mergeCell ref="E9:H9"/>
    <mergeCell ref="E18:H18"/>
    <mergeCell ref="E27:H27"/>
    <mergeCell ref="E85:H85"/>
    <mergeCell ref="E87:H87"/>
    <mergeCell ref="E117:H117"/>
    <mergeCell ref="E119:H119"/>
    <mergeCell ref="L2:V2"/>
  </mergeCells>
  <hyperlinks>
    <hyperlink ref="F131" r:id="rId1" display="https://podminky.urs.cz/item/CS_URS_2024_01/119001405"/>
    <hyperlink ref="F137" r:id="rId2" display="https://podminky.urs.cz/item/CS_URS_2024_01/120001101"/>
    <hyperlink ref="F142" r:id="rId3" display="https://podminky.urs.cz/item/CS_URS_2025_01/131151204"/>
    <hyperlink ref="F147" r:id="rId4" display="https://podminky.urs.cz/item/CS_URS_2025_01/132154205"/>
    <hyperlink ref="F155" r:id="rId5" display="https://podminky.urs.cz/item/CS_URS_2024_01/151101101"/>
    <hyperlink ref="F164" r:id="rId6" display="https://podminky.urs.cz/item/CS_URS_2024_01/151101111"/>
    <hyperlink ref="F169" r:id="rId7" display="https://podminky.urs.cz/item/CS_URS_2024_01/161102111"/>
    <hyperlink ref="F174" r:id="rId8" display="https://podminky.urs.cz/item/CS_URS_2025_01/162351124"/>
    <hyperlink ref="F179" r:id="rId9" display="https://podminky.urs.cz/item/CS_URS_2025_01/162751117"/>
    <hyperlink ref="F184" r:id="rId10" display="https://podminky.urs.cz/item/CS_URS_2025_01/162751119"/>
    <hyperlink ref="F189" r:id="rId11" display="https://podminky.urs.cz/item/CS_URS_2024_01/167151112"/>
    <hyperlink ref="F194" r:id="rId12" display="https://podminky.urs.cz/item/CS_URS_2025_01/171201231"/>
    <hyperlink ref="F199" r:id="rId13" display="https://podminky.urs.cz/item/CS_URS_2025_01/171251201"/>
    <hyperlink ref="F204" r:id="rId14" display="https://podminky.urs.cz/item/CS_URS_2024_01/174101101"/>
    <hyperlink ref="F221" r:id="rId15" display="https://podminky.urs.cz/item/CS_URS_2024_01/175151101"/>
    <hyperlink ref="F236" r:id="rId16" display="https://podminky.urs.cz/item/CS_URS_2025_01/273361412"/>
    <hyperlink ref="F245" r:id="rId17" display="https://podminky.urs.cz/item/CS_URS_2025_01/341351311"/>
    <hyperlink ref="F250" r:id="rId18" display="https://podminky.urs.cz/item/CS_URS_2025_01/341351312"/>
    <hyperlink ref="F255" r:id="rId19" display="https://podminky.urs.cz/item/CS_URS_2025_01/382122122"/>
    <hyperlink ref="F264" r:id="rId20" display="https://podminky.urs.cz/item/CS_URS_2025_01/382122311"/>
    <hyperlink ref="F281" r:id="rId21" display="https://podminky.urs.cz/item/CS_URS_2025_01/451315115"/>
    <hyperlink ref="F286" r:id="rId22" display="https://podminky.urs.cz/item/CS_URS_2025_01/451315137"/>
    <hyperlink ref="F293" r:id="rId23" display="https://podminky.urs.cz/item/CS_URS_2024_01/564231111"/>
    <hyperlink ref="F303" r:id="rId24" display="https://podminky.urs.cz/item/CS_URS_2025_01/636311111"/>
    <hyperlink ref="F313" r:id="rId25" display="https://podminky.urs.cz/item/CS_URS_2024_02/711141559"/>
    <hyperlink ref="F326" r:id="rId26" display="https://podminky.urs.cz/item/CS_URS_2024_01/722219191"/>
    <hyperlink ref="F335" r:id="rId27" display="https://podminky.urs.cz/item/CS_URS_2024_01/741120201"/>
    <hyperlink ref="F344" r:id="rId28" display="https://podminky.urs.cz/item/CS_URS_2024_01/857241131"/>
    <hyperlink ref="F358" r:id="rId29" display="https://podminky.urs.cz/item/CS_URS_2024_01/857311131"/>
    <hyperlink ref="F414" r:id="rId30" display="https://podminky.urs.cz/item/CS_URS_2024_01/871321141"/>
    <hyperlink ref="F424" r:id="rId31" display="https://podminky.urs.cz/item/CS_URS_2024_01/871351152"/>
    <hyperlink ref="F432" r:id="rId32" display="https://podminky.urs.cz/item/CS_URS_2025_01/871361152"/>
    <hyperlink ref="F441" r:id="rId33" display="https://podminky.urs.cz/item/CS_URS_2025_01/877321101"/>
    <hyperlink ref="F449" r:id="rId34" display="https://podminky.urs.cz/item/CS_URS_2024_01/877321110"/>
    <hyperlink ref="F456" r:id="rId35" display="https://podminky.urs.cz/item/CS_URS_2025_01/877321112"/>
    <hyperlink ref="F463" r:id="rId36" display="https://podminky.urs.cz/item/CS_URS_2025_01/877321113"/>
    <hyperlink ref="F470" r:id="rId37" display="https://podminky.urs.cz/item/CS_URS_2024_01/877321126"/>
    <hyperlink ref="F478" r:id="rId38" display="https://podminky.urs.cz/item/CS_URS_2024_01/891247112"/>
    <hyperlink ref="F485" r:id="rId39" display="https://podminky.urs.cz/item/CS_URS_2025_01/891311112"/>
    <hyperlink ref="F496" r:id="rId40" display="https://podminky.urs.cz/item/CS_URS_2024_01/892351111"/>
    <hyperlink ref="F501" r:id="rId41" display="https://podminky.urs.cz/item/CS_URS_2024_01/892353122"/>
    <hyperlink ref="F506" r:id="rId42" display="https://podminky.urs.cz/item/CS_URS_2024_01/892372111"/>
    <hyperlink ref="F511" r:id="rId43" display="https://podminky.urs.cz/item/CS_URS_2024_01/899401112"/>
    <hyperlink ref="F518" r:id="rId44" display="https://podminky.urs.cz/item/CS_URS_2024_01/899401113"/>
    <hyperlink ref="F525" r:id="rId45" display="https://podminky.urs.cz/item/CS_URS_2024_01/899713111"/>
    <hyperlink ref="F530" r:id="rId46" display="https://podminky.urs.cz/item/CS_URS_2024_01/899722114"/>
    <hyperlink ref="F542" r:id="rId47" display="https://podminky.urs.cz/item/CS_URS_2024_01/899911207"/>
    <hyperlink ref="F547" r:id="rId48" display="https://podminky.urs.cz/item/CS_URS_2025_01/899913142"/>
    <hyperlink ref="F552" r:id="rId49" display="https://podminky.urs.cz/item/CS_URS_2025_01/899913152"/>
    <hyperlink ref="F557" r:id="rId50" display="https://podminky.urs.cz/item/CS_URS_2024_01/998276101"/>
    <hyperlink ref="F561" r:id="rId51" display="https://podminky.urs.cz/item/CS_URS_2025_01/936943311"/>
  </hyperlinks>
  <pageMargins left="0.39375" right="0.39375" top="0.39375" bottom="0.39375" header="0" footer="0"/>
  <pageSetup paperSize="9" orientation="portrait" blackAndWhite="1" fitToHeight="100"/>
  <headerFooter>
    <oddFooter>&amp;CStrana &amp;P z &amp;N</oddFooter>
  </headerFooter>
  <drawing r:id="rId52"/>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176</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1" customFormat="1" ht="12" customHeight="1">
      <c r="B8" s="20"/>
      <c r="D8" s="150" t="s">
        <v>223</v>
      </c>
      <c r="L8" s="20"/>
    </row>
    <row r="9" s="2" customFormat="1" ht="16.5" customHeight="1">
      <c r="A9" s="38"/>
      <c r="B9" s="44"/>
      <c r="C9" s="38"/>
      <c r="D9" s="38"/>
      <c r="E9" s="151" t="s">
        <v>5407</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403</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5408</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12. 5. 2025</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1</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5409</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36</v>
      </c>
      <c r="E32" s="38"/>
      <c r="F32" s="38"/>
      <c r="G32" s="38"/>
      <c r="H32" s="38"/>
      <c r="I32" s="38"/>
      <c r="J32" s="160">
        <f>ROUND(J124,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38</v>
      </c>
      <c r="G34" s="38"/>
      <c r="H34" s="38"/>
      <c r="I34" s="161" t="s">
        <v>37</v>
      </c>
      <c r="J34" s="161" t="s">
        <v>39</v>
      </c>
      <c r="K34" s="38"/>
      <c r="L34" s="63"/>
      <c r="S34" s="38"/>
      <c r="T34" s="38"/>
      <c r="U34" s="38"/>
      <c r="V34" s="38"/>
      <c r="W34" s="38"/>
      <c r="X34" s="38"/>
      <c r="Y34" s="38"/>
      <c r="Z34" s="38"/>
      <c r="AA34" s="38"/>
      <c r="AB34" s="38"/>
      <c r="AC34" s="38"/>
      <c r="AD34" s="38"/>
      <c r="AE34" s="38"/>
    </row>
    <row r="35" s="2" customFormat="1" ht="14.4" customHeight="1">
      <c r="A35" s="38"/>
      <c r="B35" s="44"/>
      <c r="C35" s="38"/>
      <c r="D35" s="162" t="s">
        <v>40</v>
      </c>
      <c r="E35" s="150" t="s">
        <v>41</v>
      </c>
      <c r="F35" s="163">
        <f>ROUND((SUM(BE124:BE149)),  2)</f>
        <v>0</v>
      </c>
      <c r="G35" s="38"/>
      <c r="H35" s="38"/>
      <c r="I35" s="164">
        <v>0.20999999999999999</v>
      </c>
      <c r="J35" s="163">
        <f>ROUND(((SUM(BE124:BE149))*I35),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42</v>
      </c>
      <c r="F36" s="163">
        <f>ROUND((SUM(BF124:BF149)),  2)</f>
        <v>0</v>
      </c>
      <c r="G36" s="38"/>
      <c r="H36" s="38"/>
      <c r="I36" s="164">
        <v>0.12</v>
      </c>
      <c r="J36" s="163">
        <f>ROUND(((SUM(BF124:BF149))*I36),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43</v>
      </c>
      <c r="F37" s="163">
        <f>ROUND((SUM(BG124:BG149)),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44</v>
      </c>
      <c r="F38" s="163">
        <f>ROUND((SUM(BH124:BH149)),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45</v>
      </c>
      <c r="F39" s="163">
        <f>ROUND((SUM(BI124:BI149)),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46</v>
      </c>
      <c r="E41" s="167"/>
      <c r="F41" s="167"/>
      <c r="G41" s="168" t="s">
        <v>47</v>
      </c>
      <c r="H41" s="169" t="s">
        <v>48</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223</v>
      </c>
      <c r="D86" s="22"/>
      <c r="E86" s="22"/>
      <c r="F86" s="22"/>
      <c r="G86" s="22"/>
      <c r="H86" s="22"/>
      <c r="I86" s="22"/>
      <c r="J86" s="22"/>
      <c r="K86" s="22"/>
      <c r="L86" s="20"/>
    </row>
    <row r="87" s="2" customFormat="1" ht="16.5" customHeight="1">
      <c r="A87" s="38"/>
      <c r="B87" s="39"/>
      <c r="C87" s="40"/>
      <c r="D87" s="40"/>
      <c r="E87" s="183" t="s">
        <v>5407</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403</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451.1 - VRN</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Frýdek-Místek</v>
      </c>
      <c r="G91" s="40"/>
      <c r="H91" s="40"/>
      <c r="I91" s="32" t="s">
        <v>22</v>
      </c>
      <c r="J91" s="79" t="str">
        <f>IF(J14="","",J14)</f>
        <v>12. 5. 2025</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Statutární město Frýdek-Místek</v>
      </c>
      <c r="G93" s="40"/>
      <c r="H93" s="40"/>
      <c r="I93" s="32" t="s">
        <v>30</v>
      </c>
      <c r="J93" s="36" t="str">
        <f>E23</f>
        <v>DOPRAPLAN s.r.o.</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Ing. Milan Černocký</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226</v>
      </c>
      <c r="D96" s="185"/>
      <c r="E96" s="185"/>
      <c r="F96" s="185"/>
      <c r="G96" s="185"/>
      <c r="H96" s="185"/>
      <c r="I96" s="185"/>
      <c r="J96" s="186" t="s">
        <v>227</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228</v>
      </c>
      <c r="D98" s="40"/>
      <c r="E98" s="40"/>
      <c r="F98" s="40"/>
      <c r="G98" s="40"/>
      <c r="H98" s="40"/>
      <c r="I98" s="40"/>
      <c r="J98" s="110">
        <f>J124</f>
        <v>0</v>
      </c>
      <c r="K98" s="40"/>
      <c r="L98" s="63"/>
      <c r="S98" s="38"/>
      <c r="T98" s="38"/>
      <c r="U98" s="38"/>
      <c r="V98" s="38"/>
      <c r="W98" s="38"/>
      <c r="X98" s="38"/>
      <c r="Y98" s="38"/>
      <c r="Z98" s="38"/>
      <c r="AA98" s="38"/>
      <c r="AB98" s="38"/>
      <c r="AC98" s="38"/>
      <c r="AD98" s="38"/>
      <c r="AE98" s="38"/>
      <c r="AU98" s="17" t="s">
        <v>229</v>
      </c>
    </row>
    <row r="99" s="9" customFormat="1" ht="24.96" customHeight="1">
      <c r="A99" s="9"/>
      <c r="B99" s="188"/>
      <c r="C99" s="189"/>
      <c r="D99" s="190" t="s">
        <v>232</v>
      </c>
      <c r="E99" s="191"/>
      <c r="F99" s="191"/>
      <c r="G99" s="191"/>
      <c r="H99" s="191"/>
      <c r="I99" s="191"/>
      <c r="J99" s="192">
        <f>J125</f>
        <v>0</v>
      </c>
      <c r="K99" s="189"/>
      <c r="L99" s="193"/>
      <c r="S99" s="9"/>
      <c r="T99" s="9"/>
      <c r="U99" s="9"/>
      <c r="V99" s="9"/>
      <c r="W99" s="9"/>
      <c r="X99" s="9"/>
      <c r="Y99" s="9"/>
      <c r="Z99" s="9"/>
      <c r="AA99" s="9"/>
      <c r="AB99" s="9"/>
      <c r="AC99" s="9"/>
      <c r="AD99" s="9"/>
      <c r="AE99" s="9"/>
    </row>
    <row r="100" s="14" customFormat="1" ht="19.92" customHeight="1">
      <c r="A100" s="14"/>
      <c r="B100" s="267"/>
      <c r="C100" s="133"/>
      <c r="D100" s="268" t="s">
        <v>5410</v>
      </c>
      <c r="E100" s="269"/>
      <c r="F100" s="269"/>
      <c r="G100" s="269"/>
      <c r="H100" s="269"/>
      <c r="I100" s="269"/>
      <c r="J100" s="270">
        <f>J126</f>
        <v>0</v>
      </c>
      <c r="K100" s="133"/>
      <c r="L100" s="271"/>
      <c r="S100" s="14"/>
      <c r="T100" s="14"/>
      <c r="U100" s="14"/>
      <c r="V100" s="14"/>
      <c r="W100" s="14"/>
      <c r="X100" s="14"/>
      <c r="Y100" s="14"/>
      <c r="Z100" s="14"/>
      <c r="AA100" s="14"/>
      <c r="AB100" s="14"/>
      <c r="AC100" s="14"/>
      <c r="AD100" s="14"/>
      <c r="AE100" s="14"/>
    </row>
    <row r="101" s="14" customFormat="1" ht="19.92" customHeight="1">
      <c r="A101" s="14"/>
      <c r="B101" s="267"/>
      <c r="C101" s="133"/>
      <c r="D101" s="268" t="s">
        <v>5411</v>
      </c>
      <c r="E101" s="269"/>
      <c r="F101" s="269"/>
      <c r="G101" s="269"/>
      <c r="H101" s="269"/>
      <c r="I101" s="269"/>
      <c r="J101" s="270">
        <f>J139</f>
        <v>0</v>
      </c>
      <c r="K101" s="133"/>
      <c r="L101" s="271"/>
      <c r="S101" s="14"/>
      <c r="T101" s="14"/>
      <c r="U101" s="14"/>
      <c r="V101" s="14"/>
      <c r="W101" s="14"/>
      <c r="X101" s="14"/>
      <c r="Y101" s="14"/>
      <c r="Z101" s="14"/>
      <c r="AA101" s="14"/>
      <c r="AB101" s="14"/>
      <c r="AC101" s="14"/>
      <c r="AD101" s="14"/>
      <c r="AE101" s="14"/>
    </row>
    <row r="102" s="14" customFormat="1" ht="19.92" customHeight="1">
      <c r="A102" s="14"/>
      <c r="B102" s="267"/>
      <c r="C102" s="133"/>
      <c r="D102" s="268" t="s">
        <v>5412</v>
      </c>
      <c r="E102" s="269"/>
      <c r="F102" s="269"/>
      <c r="G102" s="269"/>
      <c r="H102" s="269"/>
      <c r="I102" s="269"/>
      <c r="J102" s="270">
        <f>J146</f>
        <v>0</v>
      </c>
      <c r="K102" s="133"/>
      <c r="L102" s="271"/>
      <c r="S102" s="14"/>
      <c r="T102" s="14"/>
      <c r="U102" s="14"/>
      <c r="V102" s="14"/>
      <c r="W102" s="14"/>
      <c r="X102" s="14"/>
      <c r="Y102" s="14"/>
      <c r="Z102" s="14"/>
      <c r="AA102" s="14"/>
      <c r="AB102" s="14"/>
      <c r="AC102" s="14"/>
      <c r="AD102" s="14"/>
      <c r="AE102" s="14"/>
    </row>
    <row r="103" s="2" customFormat="1" ht="21.84" customHeight="1">
      <c r="A103" s="38"/>
      <c r="B103" s="39"/>
      <c r="C103" s="40"/>
      <c r="D103" s="40"/>
      <c r="E103" s="40"/>
      <c r="F103" s="40"/>
      <c r="G103" s="40"/>
      <c r="H103" s="40"/>
      <c r="I103" s="40"/>
      <c r="J103" s="40"/>
      <c r="K103" s="40"/>
      <c r="L103" s="63"/>
      <c r="S103" s="38"/>
      <c r="T103" s="38"/>
      <c r="U103" s="38"/>
      <c r="V103" s="38"/>
      <c r="W103" s="38"/>
      <c r="X103" s="38"/>
      <c r="Y103" s="38"/>
      <c r="Z103" s="38"/>
      <c r="AA103" s="38"/>
      <c r="AB103" s="38"/>
      <c r="AC103" s="38"/>
      <c r="AD103" s="38"/>
      <c r="AE103" s="38"/>
    </row>
    <row r="104" s="2" customFormat="1" ht="6.96" customHeight="1">
      <c r="A104" s="38"/>
      <c r="B104" s="66"/>
      <c r="C104" s="67"/>
      <c r="D104" s="67"/>
      <c r="E104" s="67"/>
      <c r="F104" s="67"/>
      <c r="G104" s="67"/>
      <c r="H104" s="67"/>
      <c r="I104" s="67"/>
      <c r="J104" s="67"/>
      <c r="K104" s="67"/>
      <c r="L104" s="63"/>
      <c r="S104" s="38"/>
      <c r="T104" s="38"/>
      <c r="U104" s="38"/>
      <c r="V104" s="38"/>
      <c r="W104" s="38"/>
      <c r="X104" s="38"/>
      <c r="Y104" s="38"/>
      <c r="Z104" s="38"/>
      <c r="AA104" s="38"/>
      <c r="AB104" s="38"/>
      <c r="AC104" s="38"/>
      <c r="AD104" s="38"/>
      <c r="AE104" s="38"/>
    </row>
    <row r="108" s="2" customFormat="1" ht="6.96" customHeight="1">
      <c r="A108" s="38"/>
      <c r="B108" s="68"/>
      <c r="C108" s="69"/>
      <c r="D108" s="69"/>
      <c r="E108" s="69"/>
      <c r="F108" s="69"/>
      <c r="G108" s="69"/>
      <c r="H108" s="69"/>
      <c r="I108" s="69"/>
      <c r="J108" s="69"/>
      <c r="K108" s="69"/>
      <c r="L108" s="63"/>
      <c r="S108" s="38"/>
      <c r="T108" s="38"/>
      <c r="U108" s="38"/>
      <c r="V108" s="38"/>
      <c r="W108" s="38"/>
      <c r="X108" s="38"/>
      <c r="Y108" s="38"/>
      <c r="Z108" s="38"/>
      <c r="AA108" s="38"/>
      <c r="AB108" s="38"/>
      <c r="AC108" s="38"/>
      <c r="AD108" s="38"/>
      <c r="AE108" s="38"/>
    </row>
    <row r="109" s="2" customFormat="1" ht="24.96" customHeight="1">
      <c r="A109" s="38"/>
      <c r="B109" s="39"/>
      <c r="C109" s="23" t="s">
        <v>236</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39"/>
      <c r="C110" s="40"/>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26.25" customHeight="1">
      <c r="A112" s="38"/>
      <c r="B112" s="39"/>
      <c r="C112" s="40"/>
      <c r="D112" s="40"/>
      <c r="E112" s="183" t="str">
        <f>E7</f>
        <v>Vybudování komunikací a inženýrských sítí v lokalitě Berlín 2, Frýdek-Místek</v>
      </c>
      <c r="F112" s="32"/>
      <c r="G112" s="32"/>
      <c r="H112" s="32"/>
      <c r="I112" s="40"/>
      <c r="J112" s="40"/>
      <c r="K112" s="40"/>
      <c r="L112" s="63"/>
      <c r="S112" s="38"/>
      <c r="T112" s="38"/>
      <c r="U112" s="38"/>
      <c r="V112" s="38"/>
      <c r="W112" s="38"/>
      <c r="X112" s="38"/>
      <c r="Y112" s="38"/>
      <c r="Z112" s="38"/>
      <c r="AA112" s="38"/>
      <c r="AB112" s="38"/>
      <c r="AC112" s="38"/>
      <c r="AD112" s="38"/>
      <c r="AE112" s="38"/>
    </row>
    <row r="113" s="1" customFormat="1" ht="12" customHeight="1">
      <c r="B113" s="21"/>
      <c r="C113" s="32" t="s">
        <v>223</v>
      </c>
      <c r="D113" s="22"/>
      <c r="E113" s="22"/>
      <c r="F113" s="22"/>
      <c r="G113" s="22"/>
      <c r="H113" s="22"/>
      <c r="I113" s="22"/>
      <c r="J113" s="22"/>
      <c r="K113" s="22"/>
      <c r="L113" s="20"/>
    </row>
    <row r="114" s="2" customFormat="1" ht="16.5" customHeight="1">
      <c r="A114" s="38"/>
      <c r="B114" s="39"/>
      <c r="C114" s="40"/>
      <c r="D114" s="40"/>
      <c r="E114" s="183" t="s">
        <v>5407</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403</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6.5" customHeight="1">
      <c r="A116" s="38"/>
      <c r="B116" s="39"/>
      <c r="C116" s="40"/>
      <c r="D116" s="40"/>
      <c r="E116" s="76" t="str">
        <f>E11</f>
        <v>451.1 - VRN</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20</v>
      </c>
      <c r="D118" s="40"/>
      <c r="E118" s="40"/>
      <c r="F118" s="27" t="str">
        <f>F14</f>
        <v>Frýdek-Místek</v>
      </c>
      <c r="G118" s="40"/>
      <c r="H118" s="40"/>
      <c r="I118" s="32" t="s">
        <v>22</v>
      </c>
      <c r="J118" s="79" t="str">
        <f>IF(J14="","",J14)</f>
        <v>12. 5. 2025</v>
      </c>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5.15" customHeight="1">
      <c r="A120" s="38"/>
      <c r="B120" s="39"/>
      <c r="C120" s="32" t="s">
        <v>24</v>
      </c>
      <c r="D120" s="40"/>
      <c r="E120" s="40"/>
      <c r="F120" s="27" t="str">
        <f>E17</f>
        <v>Statutární město Frýdek-Místek</v>
      </c>
      <c r="G120" s="40"/>
      <c r="H120" s="40"/>
      <c r="I120" s="32" t="s">
        <v>30</v>
      </c>
      <c r="J120" s="36" t="str">
        <f>E23</f>
        <v>DOPRAPLAN s.r.o.</v>
      </c>
      <c r="K120" s="40"/>
      <c r="L120" s="63"/>
      <c r="S120" s="38"/>
      <c r="T120" s="38"/>
      <c r="U120" s="38"/>
      <c r="V120" s="38"/>
      <c r="W120" s="38"/>
      <c r="X120" s="38"/>
      <c r="Y120" s="38"/>
      <c r="Z120" s="38"/>
      <c r="AA120" s="38"/>
      <c r="AB120" s="38"/>
      <c r="AC120" s="38"/>
      <c r="AD120" s="38"/>
      <c r="AE120" s="38"/>
    </row>
    <row r="121" s="2" customFormat="1" ht="15.15" customHeight="1">
      <c r="A121" s="38"/>
      <c r="B121" s="39"/>
      <c r="C121" s="32" t="s">
        <v>28</v>
      </c>
      <c r="D121" s="40"/>
      <c r="E121" s="40"/>
      <c r="F121" s="27" t="str">
        <f>IF(E20="","",E20)</f>
        <v>Vyplň údaj</v>
      </c>
      <c r="G121" s="40"/>
      <c r="H121" s="40"/>
      <c r="I121" s="32" t="s">
        <v>33</v>
      </c>
      <c r="J121" s="36" t="str">
        <f>E26</f>
        <v>Ing. Milan Černocký</v>
      </c>
      <c r="K121" s="40"/>
      <c r="L121" s="63"/>
      <c r="S121" s="38"/>
      <c r="T121" s="38"/>
      <c r="U121" s="38"/>
      <c r="V121" s="38"/>
      <c r="W121" s="38"/>
      <c r="X121" s="38"/>
      <c r="Y121" s="38"/>
      <c r="Z121" s="38"/>
      <c r="AA121" s="38"/>
      <c r="AB121" s="38"/>
      <c r="AC121" s="38"/>
      <c r="AD121" s="38"/>
      <c r="AE121" s="38"/>
    </row>
    <row r="122" s="2" customFormat="1" ht="10.32"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10" customFormat="1" ht="29.28" customHeight="1">
      <c r="A123" s="194"/>
      <c r="B123" s="195"/>
      <c r="C123" s="196" t="s">
        <v>237</v>
      </c>
      <c r="D123" s="197" t="s">
        <v>61</v>
      </c>
      <c r="E123" s="197" t="s">
        <v>57</v>
      </c>
      <c r="F123" s="197" t="s">
        <v>58</v>
      </c>
      <c r="G123" s="197" t="s">
        <v>238</v>
      </c>
      <c r="H123" s="197" t="s">
        <v>239</v>
      </c>
      <c r="I123" s="197" t="s">
        <v>240</v>
      </c>
      <c r="J123" s="198" t="s">
        <v>227</v>
      </c>
      <c r="K123" s="199" t="s">
        <v>241</v>
      </c>
      <c r="L123" s="200"/>
      <c r="M123" s="100" t="s">
        <v>1</v>
      </c>
      <c r="N123" s="101" t="s">
        <v>40</v>
      </c>
      <c r="O123" s="101" t="s">
        <v>242</v>
      </c>
      <c r="P123" s="101" t="s">
        <v>243</v>
      </c>
      <c r="Q123" s="101" t="s">
        <v>244</v>
      </c>
      <c r="R123" s="101" t="s">
        <v>245</v>
      </c>
      <c r="S123" s="101" t="s">
        <v>246</v>
      </c>
      <c r="T123" s="102" t="s">
        <v>247</v>
      </c>
      <c r="U123" s="194"/>
      <c r="V123" s="194"/>
      <c r="W123" s="194"/>
      <c r="X123" s="194"/>
      <c r="Y123" s="194"/>
      <c r="Z123" s="194"/>
      <c r="AA123" s="194"/>
      <c r="AB123" s="194"/>
      <c r="AC123" s="194"/>
      <c r="AD123" s="194"/>
      <c r="AE123" s="194"/>
    </row>
    <row r="124" s="2" customFormat="1" ht="22.8" customHeight="1">
      <c r="A124" s="38"/>
      <c r="B124" s="39"/>
      <c r="C124" s="107" t="s">
        <v>248</v>
      </c>
      <c r="D124" s="40"/>
      <c r="E124" s="40"/>
      <c r="F124" s="40"/>
      <c r="G124" s="40"/>
      <c r="H124" s="40"/>
      <c r="I124" s="40"/>
      <c r="J124" s="201">
        <f>BK124</f>
        <v>0</v>
      </c>
      <c r="K124" s="40"/>
      <c r="L124" s="44"/>
      <c r="M124" s="103"/>
      <c r="N124" s="202"/>
      <c r="O124" s="104"/>
      <c r="P124" s="203">
        <f>P125</f>
        <v>0</v>
      </c>
      <c r="Q124" s="104"/>
      <c r="R124" s="203">
        <f>R125</f>
        <v>0</v>
      </c>
      <c r="S124" s="104"/>
      <c r="T124" s="204">
        <f>T125</f>
        <v>0</v>
      </c>
      <c r="U124" s="38"/>
      <c r="V124" s="38"/>
      <c r="W124" s="38"/>
      <c r="X124" s="38"/>
      <c r="Y124" s="38"/>
      <c r="Z124" s="38"/>
      <c r="AA124" s="38"/>
      <c r="AB124" s="38"/>
      <c r="AC124" s="38"/>
      <c r="AD124" s="38"/>
      <c r="AE124" s="38"/>
      <c r="AT124" s="17" t="s">
        <v>75</v>
      </c>
      <c r="AU124" s="17" t="s">
        <v>229</v>
      </c>
      <c r="BK124" s="205">
        <f>BK125</f>
        <v>0</v>
      </c>
    </row>
    <row r="125" s="11" customFormat="1" ht="25.92" customHeight="1">
      <c r="A125" s="11"/>
      <c r="B125" s="206"/>
      <c r="C125" s="207"/>
      <c r="D125" s="208" t="s">
        <v>75</v>
      </c>
      <c r="E125" s="209" t="s">
        <v>175</v>
      </c>
      <c r="F125" s="209" t="s">
        <v>293</v>
      </c>
      <c r="G125" s="207"/>
      <c r="H125" s="207"/>
      <c r="I125" s="210"/>
      <c r="J125" s="211">
        <f>BK125</f>
        <v>0</v>
      </c>
      <c r="K125" s="207"/>
      <c r="L125" s="212"/>
      <c r="M125" s="213"/>
      <c r="N125" s="214"/>
      <c r="O125" s="214"/>
      <c r="P125" s="215">
        <f>P126+P139+P146</f>
        <v>0</v>
      </c>
      <c r="Q125" s="214"/>
      <c r="R125" s="215">
        <f>R126+R139+R146</f>
        <v>0</v>
      </c>
      <c r="S125" s="214"/>
      <c r="T125" s="216">
        <f>T126+T139+T146</f>
        <v>0</v>
      </c>
      <c r="U125" s="11"/>
      <c r="V125" s="11"/>
      <c r="W125" s="11"/>
      <c r="X125" s="11"/>
      <c r="Y125" s="11"/>
      <c r="Z125" s="11"/>
      <c r="AA125" s="11"/>
      <c r="AB125" s="11"/>
      <c r="AC125" s="11"/>
      <c r="AD125" s="11"/>
      <c r="AE125" s="11"/>
      <c r="AR125" s="217" t="s">
        <v>282</v>
      </c>
      <c r="AT125" s="218" t="s">
        <v>75</v>
      </c>
      <c r="AU125" s="218" t="s">
        <v>76</v>
      </c>
      <c r="AY125" s="217" t="s">
        <v>251</v>
      </c>
      <c r="BK125" s="219">
        <f>BK126+BK139+BK146</f>
        <v>0</v>
      </c>
    </row>
    <row r="126" s="11" customFormat="1" ht="22.8" customHeight="1">
      <c r="A126" s="11"/>
      <c r="B126" s="206"/>
      <c r="C126" s="207"/>
      <c r="D126" s="208" t="s">
        <v>75</v>
      </c>
      <c r="E126" s="272" t="s">
        <v>348</v>
      </c>
      <c r="F126" s="272" t="s">
        <v>349</v>
      </c>
      <c r="G126" s="207"/>
      <c r="H126" s="207"/>
      <c r="I126" s="210"/>
      <c r="J126" s="273">
        <f>BK126</f>
        <v>0</v>
      </c>
      <c r="K126" s="207"/>
      <c r="L126" s="212"/>
      <c r="M126" s="213"/>
      <c r="N126" s="214"/>
      <c r="O126" s="214"/>
      <c r="P126" s="215">
        <f>SUM(P127:P138)</f>
        <v>0</v>
      </c>
      <c r="Q126" s="214"/>
      <c r="R126" s="215">
        <f>SUM(R127:R138)</f>
        <v>0</v>
      </c>
      <c r="S126" s="214"/>
      <c r="T126" s="216">
        <f>SUM(T127:T138)</f>
        <v>0</v>
      </c>
      <c r="U126" s="11"/>
      <c r="V126" s="11"/>
      <c r="W126" s="11"/>
      <c r="X126" s="11"/>
      <c r="Y126" s="11"/>
      <c r="Z126" s="11"/>
      <c r="AA126" s="11"/>
      <c r="AB126" s="11"/>
      <c r="AC126" s="11"/>
      <c r="AD126" s="11"/>
      <c r="AE126" s="11"/>
      <c r="AR126" s="217" t="s">
        <v>282</v>
      </c>
      <c r="AT126" s="218" t="s">
        <v>75</v>
      </c>
      <c r="AU126" s="218" t="s">
        <v>84</v>
      </c>
      <c r="AY126" s="217" t="s">
        <v>251</v>
      </c>
      <c r="BK126" s="219">
        <f>SUM(BK127:BK138)</f>
        <v>0</v>
      </c>
    </row>
    <row r="127" s="2" customFormat="1" ht="44.25" customHeight="1">
      <c r="A127" s="38"/>
      <c r="B127" s="39"/>
      <c r="C127" s="220" t="s">
        <v>84</v>
      </c>
      <c r="D127" s="220" t="s">
        <v>255</v>
      </c>
      <c r="E127" s="221" t="s">
        <v>5413</v>
      </c>
      <c r="F127" s="222" t="s">
        <v>5414</v>
      </c>
      <c r="G127" s="223" t="s">
        <v>266</v>
      </c>
      <c r="H127" s="224">
        <v>1</v>
      </c>
      <c r="I127" s="225"/>
      <c r="J127" s="226">
        <f>ROUND(I127*H127,2)</f>
        <v>0</v>
      </c>
      <c r="K127" s="227"/>
      <c r="L127" s="44"/>
      <c r="M127" s="228" t="s">
        <v>1</v>
      </c>
      <c r="N127" s="229" t="s">
        <v>41</v>
      </c>
      <c r="O127" s="91"/>
      <c r="P127" s="230">
        <f>O127*H127</f>
        <v>0</v>
      </c>
      <c r="Q127" s="230">
        <v>0</v>
      </c>
      <c r="R127" s="230">
        <f>Q127*H127</f>
        <v>0</v>
      </c>
      <c r="S127" s="230">
        <v>0</v>
      </c>
      <c r="T127" s="231">
        <f>S127*H127</f>
        <v>0</v>
      </c>
      <c r="U127" s="38"/>
      <c r="V127" s="38"/>
      <c r="W127" s="38"/>
      <c r="X127" s="38"/>
      <c r="Y127" s="38"/>
      <c r="Z127" s="38"/>
      <c r="AA127" s="38"/>
      <c r="AB127" s="38"/>
      <c r="AC127" s="38"/>
      <c r="AD127" s="38"/>
      <c r="AE127" s="38"/>
      <c r="AR127" s="232" t="s">
        <v>254</v>
      </c>
      <c r="AT127" s="232" t="s">
        <v>255</v>
      </c>
      <c r="AU127" s="232" t="s">
        <v>86</v>
      </c>
      <c r="AY127" s="17" t="s">
        <v>251</v>
      </c>
      <c r="BE127" s="233">
        <f>IF(N127="základní",J127,0)</f>
        <v>0</v>
      </c>
      <c r="BF127" s="233">
        <f>IF(N127="snížená",J127,0)</f>
        <v>0</v>
      </c>
      <c r="BG127" s="233">
        <f>IF(N127="zákl. přenesená",J127,0)</f>
        <v>0</v>
      </c>
      <c r="BH127" s="233">
        <f>IF(N127="sníž. přenesená",J127,0)</f>
        <v>0</v>
      </c>
      <c r="BI127" s="233">
        <f>IF(N127="nulová",J127,0)</f>
        <v>0</v>
      </c>
      <c r="BJ127" s="17" t="s">
        <v>84</v>
      </c>
      <c r="BK127" s="233">
        <f>ROUND(I127*H127,2)</f>
        <v>0</v>
      </c>
      <c r="BL127" s="17" t="s">
        <v>254</v>
      </c>
      <c r="BM127" s="232" t="s">
        <v>5415</v>
      </c>
    </row>
    <row r="128" s="2" customFormat="1">
      <c r="A128" s="38"/>
      <c r="B128" s="39"/>
      <c r="C128" s="40"/>
      <c r="D128" s="234" t="s">
        <v>260</v>
      </c>
      <c r="E128" s="40"/>
      <c r="F128" s="235" t="s">
        <v>5414</v>
      </c>
      <c r="G128" s="40"/>
      <c r="H128" s="40"/>
      <c r="I128" s="236"/>
      <c r="J128" s="40"/>
      <c r="K128" s="40"/>
      <c r="L128" s="44"/>
      <c r="M128" s="237"/>
      <c r="N128" s="238"/>
      <c r="O128" s="91"/>
      <c r="P128" s="91"/>
      <c r="Q128" s="91"/>
      <c r="R128" s="91"/>
      <c r="S128" s="91"/>
      <c r="T128" s="92"/>
      <c r="U128" s="38"/>
      <c r="V128" s="38"/>
      <c r="W128" s="38"/>
      <c r="X128" s="38"/>
      <c r="Y128" s="38"/>
      <c r="Z128" s="38"/>
      <c r="AA128" s="38"/>
      <c r="AB128" s="38"/>
      <c r="AC128" s="38"/>
      <c r="AD128" s="38"/>
      <c r="AE128" s="38"/>
      <c r="AT128" s="17" t="s">
        <v>260</v>
      </c>
      <c r="AU128" s="17" t="s">
        <v>86</v>
      </c>
    </row>
    <row r="129" s="12" customFormat="1">
      <c r="A129" s="12"/>
      <c r="B129" s="242"/>
      <c r="C129" s="243"/>
      <c r="D129" s="234" t="s">
        <v>276</v>
      </c>
      <c r="E129" s="244" t="s">
        <v>1</v>
      </c>
      <c r="F129" s="245" t="s">
        <v>84</v>
      </c>
      <c r="G129" s="243"/>
      <c r="H129" s="246">
        <v>1</v>
      </c>
      <c r="I129" s="247"/>
      <c r="J129" s="243"/>
      <c r="K129" s="243"/>
      <c r="L129" s="248"/>
      <c r="M129" s="249"/>
      <c r="N129" s="250"/>
      <c r="O129" s="250"/>
      <c r="P129" s="250"/>
      <c r="Q129" s="250"/>
      <c r="R129" s="250"/>
      <c r="S129" s="250"/>
      <c r="T129" s="251"/>
      <c r="U129" s="12"/>
      <c r="V129" s="12"/>
      <c r="W129" s="12"/>
      <c r="X129" s="12"/>
      <c r="Y129" s="12"/>
      <c r="Z129" s="12"/>
      <c r="AA129" s="12"/>
      <c r="AB129" s="12"/>
      <c r="AC129" s="12"/>
      <c r="AD129" s="12"/>
      <c r="AE129" s="12"/>
      <c r="AT129" s="252" t="s">
        <v>276</v>
      </c>
      <c r="AU129" s="252" t="s">
        <v>86</v>
      </c>
      <c r="AV129" s="12" t="s">
        <v>86</v>
      </c>
      <c r="AW129" s="12" t="s">
        <v>32</v>
      </c>
      <c r="AX129" s="12" t="s">
        <v>84</v>
      </c>
      <c r="AY129" s="252" t="s">
        <v>251</v>
      </c>
    </row>
    <row r="130" s="2" customFormat="1" ht="37.8" customHeight="1">
      <c r="A130" s="38"/>
      <c r="B130" s="39"/>
      <c r="C130" s="220" t="s">
        <v>254</v>
      </c>
      <c r="D130" s="220" t="s">
        <v>255</v>
      </c>
      <c r="E130" s="221" t="s">
        <v>5416</v>
      </c>
      <c r="F130" s="222" t="s">
        <v>5417</v>
      </c>
      <c r="G130" s="223" t="s">
        <v>266</v>
      </c>
      <c r="H130" s="224">
        <v>1</v>
      </c>
      <c r="I130" s="225"/>
      <c r="J130" s="226">
        <f>ROUND(I130*H130,2)</f>
        <v>0</v>
      </c>
      <c r="K130" s="227"/>
      <c r="L130" s="44"/>
      <c r="M130" s="228" t="s">
        <v>1</v>
      </c>
      <c r="N130" s="229" t="s">
        <v>41</v>
      </c>
      <c r="O130" s="91"/>
      <c r="P130" s="230">
        <f>O130*H130</f>
        <v>0</v>
      </c>
      <c r="Q130" s="230">
        <v>0</v>
      </c>
      <c r="R130" s="230">
        <f>Q130*H130</f>
        <v>0</v>
      </c>
      <c r="S130" s="230">
        <v>0</v>
      </c>
      <c r="T130" s="231">
        <f>S130*H130</f>
        <v>0</v>
      </c>
      <c r="U130" s="38"/>
      <c r="V130" s="38"/>
      <c r="W130" s="38"/>
      <c r="X130" s="38"/>
      <c r="Y130" s="38"/>
      <c r="Z130" s="38"/>
      <c r="AA130" s="38"/>
      <c r="AB130" s="38"/>
      <c r="AC130" s="38"/>
      <c r="AD130" s="38"/>
      <c r="AE130" s="38"/>
      <c r="AR130" s="232" t="s">
        <v>254</v>
      </c>
      <c r="AT130" s="232" t="s">
        <v>255</v>
      </c>
      <c r="AU130" s="232" t="s">
        <v>86</v>
      </c>
      <c r="AY130" s="17" t="s">
        <v>251</v>
      </c>
      <c r="BE130" s="233">
        <f>IF(N130="základní",J130,0)</f>
        <v>0</v>
      </c>
      <c r="BF130" s="233">
        <f>IF(N130="snížená",J130,0)</f>
        <v>0</v>
      </c>
      <c r="BG130" s="233">
        <f>IF(N130="zákl. přenesená",J130,0)</f>
        <v>0</v>
      </c>
      <c r="BH130" s="233">
        <f>IF(N130="sníž. přenesená",J130,0)</f>
        <v>0</v>
      </c>
      <c r="BI130" s="233">
        <f>IF(N130="nulová",J130,0)</f>
        <v>0</v>
      </c>
      <c r="BJ130" s="17" t="s">
        <v>84</v>
      </c>
      <c r="BK130" s="233">
        <f>ROUND(I130*H130,2)</f>
        <v>0</v>
      </c>
      <c r="BL130" s="17" t="s">
        <v>254</v>
      </c>
      <c r="BM130" s="232" t="s">
        <v>5418</v>
      </c>
    </row>
    <row r="131" s="2" customFormat="1">
      <c r="A131" s="38"/>
      <c r="B131" s="39"/>
      <c r="C131" s="40"/>
      <c r="D131" s="234" t="s">
        <v>260</v>
      </c>
      <c r="E131" s="40"/>
      <c r="F131" s="235" t="s">
        <v>5417</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260</v>
      </c>
      <c r="AU131" s="17" t="s">
        <v>86</v>
      </c>
    </row>
    <row r="132" s="12" customFormat="1">
      <c r="A132" s="12"/>
      <c r="B132" s="242"/>
      <c r="C132" s="243"/>
      <c r="D132" s="234" t="s">
        <v>276</v>
      </c>
      <c r="E132" s="244" t="s">
        <v>1</v>
      </c>
      <c r="F132" s="245" t="s">
        <v>84</v>
      </c>
      <c r="G132" s="243"/>
      <c r="H132" s="246">
        <v>1</v>
      </c>
      <c r="I132" s="247"/>
      <c r="J132" s="243"/>
      <c r="K132" s="243"/>
      <c r="L132" s="248"/>
      <c r="M132" s="249"/>
      <c r="N132" s="250"/>
      <c r="O132" s="250"/>
      <c r="P132" s="250"/>
      <c r="Q132" s="250"/>
      <c r="R132" s="250"/>
      <c r="S132" s="250"/>
      <c r="T132" s="251"/>
      <c r="U132" s="12"/>
      <c r="V132" s="12"/>
      <c r="W132" s="12"/>
      <c r="X132" s="12"/>
      <c r="Y132" s="12"/>
      <c r="Z132" s="12"/>
      <c r="AA132" s="12"/>
      <c r="AB132" s="12"/>
      <c r="AC132" s="12"/>
      <c r="AD132" s="12"/>
      <c r="AE132" s="12"/>
      <c r="AT132" s="252" t="s">
        <v>276</v>
      </c>
      <c r="AU132" s="252" t="s">
        <v>86</v>
      </c>
      <c r="AV132" s="12" t="s">
        <v>86</v>
      </c>
      <c r="AW132" s="12" t="s">
        <v>32</v>
      </c>
      <c r="AX132" s="12" t="s">
        <v>84</v>
      </c>
      <c r="AY132" s="252" t="s">
        <v>251</v>
      </c>
    </row>
    <row r="133" s="2" customFormat="1" ht="24.15" customHeight="1">
      <c r="A133" s="38"/>
      <c r="B133" s="39"/>
      <c r="C133" s="220" t="s">
        <v>86</v>
      </c>
      <c r="D133" s="220" t="s">
        <v>255</v>
      </c>
      <c r="E133" s="221" t="s">
        <v>351</v>
      </c>
      <c r="F133" s="222" t="s">
        <v>5419</v>
      </c>
      <c r="G133" s="223" t="s">
        <v>266</v>
      </c>
      <c r="H133" s="224">
        <v>1</v>
      </c>
      <c r="I133" s="225"/>
      <c r="J133" s="226">
        <f>ROUND(I133*H133,2)</f>
        <v>0</v>
      </c>
      <c r="K133" s="227"/>
      <c r="L133" s="44"/>
      <c r="M133" s="228" t="s">
        <v>1</v>
      </c>
      <c r="N133" s="229" t="s">
        <v>41</v>
      </c>
      <c r="O133" s="91"/>
      <c r="P133" s="230">
        <f>O133*H133</f>
        <v>0</v>
      </c>
      <c r="Q133" s="230">
        <v>0</v>
      </c>
      <c r="R133" s="230">
        <f>Q133*H133</f>
        <v>0</v>
      </c>
      <c r="S133" s="230">
        <v>0</v>
      </c>
      <c r="T133" s="231">
        <f>S133*H133</f>
        <v>0</v>
      </c>
      <c r="U133" s="38"/>
      <c r="V133" s="38"/>
      <c r="W133" s="38"/>
      <c r="X133" s="38"/>
      <c r="Y133" s="38"/>
      <c r="Z133" s="38"/>
      <c r="AA133" s="38"/>
      <c r="AB133" s="38"/>
      <c r="AC133" s="38"/>
      <c r="AD133" s="38"/>
      <c r="AE133" s="38"/>
      <c r="AR133" s="232" t="s">
        <v>254</v>
      </c>
      <c r="AT133" s="232" t="s">
        <v>255</v>
      </c>
      <c r="AU133" s="232" t="s">
        <v>86</v>
      </c>
      <c r="AY133" s="17" t="s">
        <v>251</v>
      </c>
      <c r="BE133" s="233">
        <f>IF(N133="základní",J133,0)</f>
        <v>0</v>
      </c>
      <c r="BF133" s="233">
        <f>IF(N133="snížená",J133,0)</f>
        <v>0</v>
      </c>
      <c r="BG133" s="233">
        <f>IF(N133="zákl. přenesená",J133,0)</f>
        <v>0</v>
      </c>
      <c r="BH133" s="233">
        <f>IF(N133="sníž. přenesená",J133,0)</f>
        <v>0</v>
      </c>
      <c r="BI133" s="233">
        <f>IF(N133="nulová",J133,0)</f>
        <v>0</v>
      </c>
      <c r="BJ133" s="17" t="s">
        <v>84</v>
      </c>
      <c r="BK133" s="233">
        <f>ROUND(I133*H133,2)</f>
        <v>0</v>
      </c>
      <c r="BL133" s="17" t="s">
        <v>254</v>
      </c>
      <c r="BM133" s="232" t="s">
        <v>5420</v>
      </c>
    </row>
    <row r="134" s="2" customFormat="1">
      <c r="A134" s="38"/>
      <c r="B134" s="39"/>
      <c r="C134" s="40"/>
      <c r="D134" s="234" t="s">
        <v>260</v>
      </c>
      <c r="E134" s="40"/>
      <c r="F134" s="235" t="s">
        <v>5419</v>
      </c>
      <c r="G134" s="40"/>
      <c r="H134" s="40"/>
      <c r="I134" s="236"/>
      <c r="J134" s="40"/>
      <c r="K134" s="40"/>
      <c r="L134" s="44"/>
      <c r="M134" s="237"/>
      <c r="N134" s="238"/>
      <c r="O134" s="91"/>
      <c r="P134" s="91"/>
      <c r="Q134" s="91"/>
      <c r="R134" s="91"/>
      <c r="S134" s="91"/>
      <c r="T134" s="92"/>
      <c r="U134" s="38"/>
      <c r="V134" s="38"/>
      <c r="W134" s="38"/>
      <c r="X134" s="38"/>
      <c r="Y134" s="38"/>
      <c r="Z134" s="38"/>
      <c r="AA134" s="38"/>
      <c r="AB134" s="38"/>
      <c r="AC134" s="38"/>
      <c r="AD134" s="38"/>
      <c r="AE134" s="38"/>
      <c r="AT134" s="17" t="s">
        <v>260</v>
      </c>
      <c r="AU134" s="17" t="s">
        <v>86</v>
      </c>
    </row>
    <row r="135" s="12" customFormat="1">
      <c r="A135" s="12"/>
      <c r="B135" s="242"/>
      <c r="C135" s="243"/>
      <c r="D135" s="234" t="s">
        <v>276</v>
      </c>
      <c r="E135" s="244" t="s">
        <v>1</v>
      </c>
      <c r="F135" s="245" t="s">
        <v>84</v>
      </c>
      <c r="G135" s="243"/>
      <c r="H135" s="246">
        <v>1</v>
      </c>
      <c r="I135" s="247"/>
      <c r="J135" s="243"/>
      <c r="K135" s="243"/>
      <c r="L135" s="248"/>
      <c r="M135" s="249"/>
      <c r="N135" s="250"/>
      <c r="O135" s="250"/>
      <c r="P135" s="250"/>
      <c r="Q135" s="250"/>
      <c r="R135" s="250"/>
      <c r="S135" s="250"/>
      <c r="T135" s="251"/>
      <c r="U135" s="12"/>
      <c r="V135" s="12"/>
      <c r="W135" s="12"/>
      <c r="X135" s="12"/>
      <c r="Y135" s="12"/>
      <c r="Z135" s="12"/>
      <c r="AA135" s="12"/>
      <c r="AB135" s="12"/>
      <c r="AC135" s="12"/>
      <c r="AD135" s="12"/>
      <c r="AE135" s="12"/>
      <c r="AT135" s="252" t="s">
        <v>276</v>
      </c>
      <c r="AU135" s="252" t="s">
        <v>86</v>
      </c>
      <c r="AV135" s="12" t="s">
        <v>86</v>
      </c>
      <c r="AW135" s="12" t="s">
        <v>32</v>
      </c>
      <c r="AX135" s="12" t="s">
        <v>84</v>
      </c>
      <c r="AY135" s="252" t="s">
        <v>251</v>
      </c>
    </row>
    <row r="136" s="2" customFormat="1" ht="49.05" customHeight="1">
      <c r="A136" s="38"/>
      <c r="B136" s="39"/>
      <c r="C136" s="220" t="s">
        <v>269</v>
      </c>
      <c r="D136" s="220" t="s">
        <v>255</v>
      </c>
      <c r="E136" s="221" t="s">
        <v>398</v>
      </c>
      <c r="F136" s="222" t="s">
        <v>5421</v>
      </c>
      <c r="G136" s="223" t="s">
        <v>266</v>
      </c>
      <c r="H136" s="224">
        <v>1</v>
      </c>
      <c r="I136" s="225"/>
      <c r="J136" s="226">
        <f>ROUND(I136*H136,2)</f>
        <v>0</v>
      </c>
      <c r="K136" s="227"/>
      <c r="L136" s="44"/>
      <c r="M136" s="228" t="s">
        <v>1</v>
      </c>
      <c r="N136" s="229" t="s">
        <v>41</v>
      </c>
      <c r="O136" s="91"/>
      <c r="P136" s="230">
        <f>O136*H136</f>
        <v>0</v>
      </c>
      <c r="Q136" s="230">
        <v>0</v>
      </c>
      <c r="R136" s="230">
        <f>Q136*H136</f>
        <v>0</v>
      </c>
      <c r="S136" s="230">
        <v>0</v>
      </c>
      <c r="T136" s="231">
        <f>S136*H136</f>
        <v>0</v>
      </c>
      <c r="U136" s="38"/>
      <c r="V136" s="38"/>
      <c r="W136" s="38"/>
      <c r="X136" s="38"/>
      <c r="Y136" s="38"/>
      <c r="Z136" s="38"/>
      <c r="AA136" s="38"/>
      <c r="AB136" s="38"/>
      <c r="AC136" s="38"/>
      <c r="AD136" s="38"/>
      <c r="AE136" s="38"/>
      <c r="AR136" s="232" t="s">
        <v>254</v>
      </c>
      <c r="AT136" s="232" t="s">
        <v>255</v>
      </c>
      <c r="AU136" s="232" t="s">
        <v>86</v>
      </c>
      <c r="AY136" s="17" t="s">
        <v>251</v>
      </c>
      <c r="BE136" s="233">
        <f>IF(N136="základní",J136,0)</f>
        <v>0</v>
      </c>
      <c r="BF136" s="233">
        <f>IF(N136="snížená",J136,0)</f>
        <v>0</v>
      </c>
      <c r="BG136" s="233">
        <f>IF(N136="zákl. přenesená",J136,0)</f>
        <v>0</v>
      </c>
      <c r="BH136" s="233">
        <f>IF(N136="sníž. přenesená",J136,0)</f>
        <v>0</v>
      </c>
      <c r="BI136" s="233">
        <f>IF(N136="nulová",J136,0)</f>
        <v>0</v>
      </c>
      <c r="BJ136" s="17" t="s">
        <v>84</v>
      </c>
      <c r="BK136" s="233">
        <f>ROUND(I136*H136,2)</f>
        <v>0</v>
      </c>
      <c r="BL136" s="17" t="s">
        <v>254</v>
      </c>
      <c r="BM136" s="232" t="s">
        <v>5422</v>
      </c>
    </row>
    <row r="137" s="2" customFormat="1">
      <c r="A137" s="38"/>
      <c r="B137" s="39"/>
      <c r="C137" s="40"/>
      <c r="D137" s="234" t="s">
        <v>260</v>
      </c>
      <c r="E137" s="40"/>
      <c r="F137" s="235" t="s">
        <v>5421</v>
      </c>
      <c r="G137" s="40"/>
      <c r="H137" s="40"/>
      <c r="I137" s="236"/>
      <c r="J137" s="40"/>
      <c r="K137" s="40"/>
      <c r="L137" s="44"/>
      <c r="M137" s="237"/>
      <c r="N137" s="238"/>
      <c r="O137" s="91"/>
      <c r="P137" s="91"/>
      <c r="Q137" s="91"/>
      <c r="R137" s="91"/>
      <c r="S137" s="91"/>
      <c r="T137" s="92"/>
      <c r="U137" s="38"/>
      <c r="V137" s="38"/>
      <c r="W137" s="38"/>
      <c r="X137" s="38"/>
      <c r="Y137" s="38"/>
      <c r="Z137" s="38"/>
      <c r="AA137" s="38"/>
      <c r="AB137" s="38"/>
      <c r="AC137" s="38"/>
      <c r="AD137" s="38"/>
      <c r="AE137" s="38"/>
      <c r="AT137" s="17" t="s">
        <v>260</v>
      </c>
      <c r="AU137" s="17" t="s">
        <v>86</v>
      </c>
    </row>
    <row r="138" s="12" customFormat="1">
      <c r="A138" s="12"/>
      <c r="B138" s="242"/>
      <c r="C138" s="243"/>
      <c r="D138" s="234" t="s">
        <v>276</v>
      </c>
      <c r="E138" s="244" t="s">
        <v>1</v>
      </c>
      <c r="F138" s="245" t="s">
        <v>84</v>
      </c>
      <c r="G138" s="243"/>
      <c r="H138" s="246">
        <v>1</v>
      </c>
      <c r="I138" s="247"/>
      <c r="J138" s="243"/>
      <c r="K138" s="243"/>
      <c r="L138" s="248"/>
      <c r="M138" s="249"/>
      <c r="N138" s="250"/>
      <c r="O138" s="250"/>
      <c r="P138" s="250"/>
      <c r="Q138" s="250"/>
      <c r="R138" s="250"/>
      <c r="S138" s="250"/>
      <c r="T138" s="251"/>
      <c r="U138" s="12"/>
      <c r="V138" s="12"/>
      <c r="W138" s="12"/>
      <c r="X138" s="12"/>
      <c r="Y138" s="12"/>
      <c r="Z138" s="12"/>
      <c r="AA138" s="12"/>
      <c r="AB138" s="12"/>
      <c r="AC138" s="12"/>
      <c r="AD138" s="12"/>
      <c r="AE138" s="12"/>
      <c r="AT138" s="252" t="s">
        <v>276</v>
      </c>
      <c r="AU138" s="252" t="s">
        <v>86</v>
      </c>
      <c r="AV138" s="12" t="s">
        <v>86</v>
      </c>
      <c r="AW138" s="12" t="s">
        <v>32</v>
      </c>
      <c r="AX138" s="12" t="s">
        <v>84</v>
      </c>
      <c r="AY138" s="252" t="s">
        <v>251</v>
      </c>
    </row>
    <row r="139" s="11" customFormat="1" ht="22.8" customHeight="1">
      <c r="A139" s="11"/>
      <c r="B139" s="206"/>
      <c r="C139" s="207"/>
      <c r="D139" s="208" t="s">
        <v>75</v>
      </c>
      <c r="E139" s="272" t="s">
        <v>5423</v>
      </c>
      <c r="F139" s="272" t="s">
        <v>330</v>
      </c>
      <c r="G139" s="207"/>
      <c r="H139" s="207"/>
      <c r="I139" s="210"/>
      <c r="J139" s="273">
        <f>BK139</f>
        <v>0</v>
      </c>
      <c r="K139" s="207"/>
      <c r="L139" s="212"/>
      <c r="M139" s="213"/>
      <c r="N139" s="214"/>
      <c r="O139" s="214"/>
      <c r="P139" s="215">
        <f>SUM(P140:P145)</f>
        <v>0</v>
      </c>
      <c r="Q139" s="214"/>
      <c r="R139" s="215">
        <f>SUM(R140:R145)</f>
        <v>0</v>
      </c>
      <c r="S139" s="214"/>
      <c r="T139" s="216">
        <f>SUM(T140:T145)</f>
        <v>0</v>
      </c>
      <c r="U139" s="11"/>
      <c r="V139" s="11"/>
      <c r="W139" s="11"/>
      <c r="X139" s="11"/>
      <c r="Y139" s="11"/>
      <c r="Z139" s="11"/>
      <c r="AA139" s="11"/>
      <c r="AB139" s="11"/>
      <c r="AC139" s="11"/>
      <c r="AD139" s="11"/>
      <c r="AE139" s="11"/>
      <c r="AR139" s="217" t="s">
        <v>282</v>
      </c>
      <c r="AT139" s="218" t="s">
        <v>75</v>
      </c>
      <c r="AU139" s="218" t="s">
        <v>84</v>
      </c>
      <c r="AY139" s="217" t="s">
        <v>251</v>
      </c>
      <c r="BK139" s="219">
        <f>SUM(BK140:BK145)</f>
        <v>0</v>
      </c>
    </row>
    <row r="140" s="2" customFormat="1" ht="16.5" customHeight="1">
      <c r="A140" s="38"/>
      <c r="B140" s="39"/>
      <c r="C140" s="220" t="s">
        <v>282</v>
      </c>
      <c r="D140" s="220" t="s">
        <v>255</v>
      </c>
      <c r="E140" s="221" t="s">
        <v>5424</v>
      </c>
      <c r="F140" s="222" t="s">
        <v>5425</v>
      </c>
      <c r="G140" s="223" t="s">
        <v>266</v>
      </c>
      <c r="H140" s="224">
        <v>1</v>
      </c>
      <c r="I140" s="225"/>
      <c r="J140" s="226">
        <f>ROUND(I140*H140,2)</f>
        <v>0</v>
      </c>
      <c r="K140" s="227"/>
      <c r="L140" s="44"/>
      <c r="M140" s="228" t="s">
        <v>1</v>
      </c>
      <c r="N140" s="229" t="s">
        <v>41</v>
      </c>
      <c r="O140" s="91"/>
      <c r="P140" s="230">
        <f>O140*H140</f>
        <v>0</v>
      </c>
      <c r="Q140" s="230">
        <v>0</v>
      </c>
      <c r="R140" s="230">
        <f>Q140*H140</f>
        <v>0</v>
      </c>
      <c r="S140" s="230">
        <v>0</v>
      </c>
      <c r="T140" s="231">
        <f>S140*H140</f>
        <v>0</v>
      </c>
      <c r="U140" s="38"/>
      <c r="V140" s="38"/>
      <c r="W140" s="38"/>
      <c r="X140" s="38"/>
      <c r="Y140" s="38"/>
      <c r="Z140" s="38"/>
      <c r="AA140" s="38"/>
      <c r="AB140" s="38"/>
      <c r="AC140" s="38"/>
      <c r="AD140" s="38"/>
      <c r="AE140" s="38"/>
      <c r="AR140" s="232" t="s">
        <v>254</v>
      </c>
      <c r="AT140" s="232" t="s">
        <v>255</v>
      </c>
      <c r="AU140" s="232" t="s">
        <v>86</v>
      </c>
      <c r="AY140" s="17" t="s">
        <v>251</v>
      </c>
      <c r="BE140" s="233">
        <f>IF(N140="základní",J140,0)</f>
        <v>0</v>
      </c>
      <c r="BF140" s="233">
        <f>IF(N140="snížená",J140,0)</f>
        <v>0</v>
      </c>
      <c r="BG140" s="233">
        <f>IF(N140="zákl. přenesená",J140,0)</f>
        <v>0</v>
      </c>
      <c r="BH140" s="233">
        <f>IF(N140="sníž. přenesená",J140,0)</f>
        <v>0</v>
      </c>
      <c r="BI140" s="233">
        <f>IF(N140="nulová",J140,0)</f>
        <v>0</v>
      </c>
      <c r="BJ140" s="17" t="s">
        <v>84</v>
      </c>
      <c r="BK140" s="233">
        <f>ROUND(I140*H140,2)</f>
        <v>0</v>
      </c>
      <c r="BL140" s="17" t="s">
        <v>254</v>
      </c>
      <c r="BM140" s="232" t="s">
        <v>5426</v>
      </c>
    </row>
    <row r="141" s="2" customFormat="1">
      <c r="A141" s="38"/>
      <c r="B141" s="39"/>
      <c r="C141" s="40"/>
      <c r="D141" s="234" t="s">
        <v>260</v>
      </c>
      <c r="E141" s="40"/>
      <c r="F141" s="235" t="s">
        <v>5425</v>
      </c>
      <c r="G141" s="40"/>
      <c r="H141" s="40"/>
      <c r="I141" s="236"/>
      <c r="J141" s="40"/>
      <c r="K141" s="40"/>
      <c r="L141" s="44"/>
      <c r="M141" s="237"/>
      <c r="N141" s="238"/>
      <c r="O141" s="91"/>
      <c r="P141" s="91"/>
      <c r="Q141" s="91"/>
      <c r="R141" s="91"/>
      <c r="S141" s="91"/>
      <c r="T141" s="92"/>
      <c r="U141" s="38"/>
      <c r="V141" s="38"/>
      <c r="W141" s="38"/>
      <c r="X141" s="38"/>
      <c r="Y141" s="38"/>
      <c r="Z141" s="38"/>
      <c r="AA141" s="38"/>
      <c r="AB141" s="38"/>
      <c r="AC141" s="38"/>
      <c r="AD141" s="38"/>
      <c r="AE141" s="38"/>
      <c r="AT141" s="17" t="s">
        <v>260</v>
      </c>
      <c r="AU141" s="17" t="s">
        <v>86</v>
      </c>
    </row>
    <row r="142" s="12" customFormat="1">
      <c r="A142" s="12"/>
      <c r="B142" s="242"/>
      <c r="C142" s="243"/>
      <c r="D142" s="234" t="s">
        <v>276</v>
      </c>
      <c r="E142" s="244" t="s">
        <v>1</v>
      </c>
      <c r="F142" s="245" t="s">
        <v>84</v>
      </c>
      <c r="G142" s="243"/>
      <c r="H142" s="246">
        <v>1</v>
      </c>
      <c r="I142" s="247"/>
      <c r="J142" s="243"/>
      <c r="K142" s="243"/>
      <c r="L142" s="248"/>
      <c r="M142" s="249"/>
      <c r="N142" s="250"/>
      <c r="O142" s="250"/>
      <c r="P142" s="250"/>
      <c r="Q142" s="250"/>
      <c r="R142" s="250"/>
      <c r="S142" s="250"/>
      <c r="T142" s="251"/>
      <c r="U142" s="12"/>
      <c r="V142" s="12"/>
      <c r="W142" s="12"/>
      <c r="X142" s="12"/>
      <c r="Y142" s="12"/>
      <c r="Z142" s="12"/>
      <c r="AA142" s="12"/>
      <c r="AB142" s="12"/>
      <c r="AC142" s="12"/>
      <c r="AD142" s="12"/>
      <c r="AE142" s="12"/>
      <c r="AT142" s="252" t="s">
        <v>276</v>
      </c>
      <c r="AU142" s="252" t="s">
        <v>86</v>
      </c>
      <c r="AV142" s="12" t="s">
        <v>86</v>
      </c>
      <c r="AW142" s="12" t="s">
        <v>32</v>
      </c>
      <c r="AX142" s="12" t="s">
        <v>84</v>
      </c>
      <c r="AY142" s="252" t="s">
        <v>251</v>
      </c>
    </row>
    <row r="143" s="2" customFormat="1" ht="24.15" customHeight="1">
      <c r="A143" s="38"/>
      <c r="B143" s="39"/>
      <c r="C143" s="220" t="s">
        <v>287</v>
      </c>
      <c r="D143" s="220" t="s">
        <v>255</v>
      </c>
      <c r="E143" s="221" t="s">
        <v>5427</v>
      </c>
      <c r="F143" s="222" t="s">
        <v>5428</v>
      </c>
      <c r="G143" s="223" t="s">
        <v>266</v>
      </c>
      <c r="H143" s="224">
        <v>1</v>
      </c>
      <c r="I143" s="225"/>
      <c r="J143" s="226">
        <f>ROUND(I143*H143,2)</f>
        <v>0</v>
      </c>
      <c r="K143" s="227"/>
      <c r="L143" s="44"/>
      <c r="M143" s="228" t="s">
        <v>1</v>
      </c>
      <c r="N143" s="229" t="s">
        <v>41</v>
      </c>
      <c r="O143" s="91"/>
      <c r="P143" s="230">
        <f>O143*H143</f>
        <v>0</v>
      </c>
      <c r="Q143" s="230">
        <v>0</v>
      </c>
      <c r="R143" s="230">
        <f>Q143*H143</f>
        <v>0</v>
      </c>
      <c r="S143" s="230">
        <v>0</v>
      </c>
      <c r="T143" s="231">
        <f>S143*H143</f>
        <v>0</v>
      </c>
      <c r="U143" s="38"/>
      <c r="V143" s="38"/>
      <c r="W143" s="38"/>
      <c r="X143" s="38"/>
      <c r="Y143" s="38"/>
      <c r="Z143" s="38"/>
      <c r="AA143" s="38"/>
      <c r="AB143" s="38"/>
      <c r="AC143" s="38"/>
      <c r="AD143" s="38"/>
      <c r="AE143" s="38"/>
      <c r="AR143" s="232" t="s">
        <v>254</v>
      </c>
      <c r="AT143" s="232" t="s">
        <v>255</v>
      </c>
      <c r="AU143" s="232" t="s">
        <v>86</v>
      </c>
      <c r="AY143" s="17" t="s">
        <v>251</v>
      </c>
      <c r="BE143" s="233">
        <f>IF(N143="základní",J143,0)</f>
        <v>0</v>
      </c>
      <c r="BF143" s="233">
        <f>IF(N143="snížená",J143,0)</f>
        <v>0</v>
      </c>
      <c r="BG143" s="233">
        <f>IF(N143="zákl. přenesená",J143,0)</f>
        <v>0</v>
      </c>
      <c r="BH143" s="233">
        <f>IF(N143="sníž. přenesená",J143,0)</f>
        <v>0</v>
      </c>
      <c r="BI143" s="233">
        <f>IF(N143="nulová",J143,0)</f>
        <v>0</v>
      </c>
      <c r="BJ143" s="17" t="s">
        <v>84</v>
      </c>
      <c r="BK143" s="233">
        <f>ROUND(I143*H143,2)</f>
        <v>0</v>
      </c>
      <c r="BL143" s="17" t="s">
        <v>254</v>
      </c>
      <c r="BM143" s="232" t="s">
        <v>5429</v>
      </c>
    </row>
    <row r="144" s="2" customFormat="1">
      <c r="A144" s="38"/>
      <c r="B144" s="39"/>
      <c r="C144" s="40"/>
      <c r="D144" s="234" t="s">
        <v>260</v>
      </c>
      <c r="E144" s="40"/>
      <c r="F144" s="235" t="s">
        <v>5428</v>
      </c>
      <c r="G144" s="40"/>
      <c r="H144" s="40"/>
      <c r="I144" s="236"/>
      <c r="J144" s="40"/>
      <c r="K144" s="40"/>
      <c r="L144" s="44"/>
      <c r="M144" s="237"/>
      <c r="N144" s="238"/>
      <c r="O144" s="91"/>
      <c r="P144" s="91"/>
      <c r="Q144" s="91"/>
      <c r="R144" s="91"/>
      <c r="S144" s="91"/>
      <c r="T144" s="92"/>
      <c r="U144" s="38"/>
      <c r="V144" s="38"/>
      <c r="W144" s="38"/>
      <c r="X144" s="38"/>
      <c r="Y144" s="38"/>
      <c r="Z144" s="38"/>
      <c r="AA144" s="38"/>
      <c r="AB144" s="38"/>
      <c r="AC144" s="38"/>
      <c r="AD144" s="38"/>
      <c r="AE144" s="38"/>
      <c r="AT144" s="17" t="s">
        <v>260</v>
      </c>
      <c r="AU144" s="17" t="s">
        <v>86</v>
      </c>
    </row>
    <row r="145" s="12" customFormat="1">
      <c r="A145" s="12"/>
      <c r="B145" s="242"/>
      <c r="C145" s="243"/>
      <c r="D145" s="234" t="s">
        <v>276</v>
      </c>
      <c r="E145" s="244" t="s">
        <v>1</v>
      </c>
      <c r="F145" s="245" t="s">
        <v>84</v>
      </c>
      <c r="G145" s="243"/>
      <c r="H145" s="246">
        <v>1</v>
      </c>
      <c r="I145" s="247"/>
      <c r="J145" s="243"/>
      <c r="K145" s="243"/>
      <c r="L145" s="248"/>
      <c r="M145" s="249"/>
      <c r="N145" s="250"/>
      <c r="O145" s="250"/>
      <c r="P145" s="250"/>
      <c r="Q145" s="250"/>
      <c r="R145" s="250"/>
      <c r="S145" s="250"/>
      <c r="T145" s="251"/>
      <c r="U145" s="12"/>
      <c r="V145" s="12"/>
      <c r="W145" s="12"/>
      <c r="X145" s="12"/>
      <c r="Y145" s="12"/>
      <c r="Z145" s="12"/>
      <c r="AA145" s="12"/>
      <c r="AB145" s="12"/>
      <c r="AC145" s="12"/>
      <c r="AD145" s="12"/>
      <c r="AE145" s="12"/>
      <c r="AT145" s="252" t="s">
        <v>276</v>
      </c>
      <c r="AU145" s="252" t="s">
        <v>86</v>
      </c>
      <c r="AV145" s="12" t="s">
        <v>86</v>
      </c>
      <c r="AW145" s="12" t="s">
        <v>32</v>
      </c>
      <c r="AX145" s="12" t="s">
        <v>84</v>
      </c>
      <c r="AY145" s="252" t="s">
        <v>251</v>
      </c>
    </row>
    <row r="146" s="11" customFormat="1" ht="22.8" customHeight="1">
      <c r="A146" s="11"/>
      <c r="B146" s="206"/>
      <c r="C146" s="207"/>
      <c r="D146" s="208" t="s">
        <v>75</v>
      </c>
      <c r="E146" s="272" t="s">
        <v>304</v>
      </c>
      <c r="F146" s="272" t="s">
        <v>5430</v>
      </c>
      <c r="G146" s="207"/>
      <c r="H146" s="207"/>
      <c r="I146" s="210"/>
      <c r="J146" s="273">
        <f>BK146</f>
        <v>0</v>
      </c>
      <c r="K146" s="207"/>
      <c r="L146" s="212"/>
      <c r="M146" s="213"/>
      <c r="N146" s="214"/>
      <c r="O146" s="214"/>
      <c r="P146" s="215">
        <f>SUM(P147:P149)</f>
        <v>0</v>
      </c>
      <c r="Q146" s="214"/>
      <c r="R146" s="215">
        <f>SUM(R147:R149)</f>
        <v>0</v>
      </c>
      <c r="S146" s="214"/>
      <c r="T146" s="216">
        <f>SUM(T147:T149)</f>
        <v>0</v>
      </c>
      <c r="U146" s="11"/>
      <c r="V146" s="11"/>
      <c r="W146" s="11"/>
      <c r="X146" s="11"/>
      <c r="Y146" s="11"/>
      <c r="Z146" s="11"/>
      <c r="AA146" s="11"/>
      <c r="AB146" s="11"/>
      <c r="AC146" s="11"/>
      <c r="AD146" s="11"/>
      <c r="AE146" s="11"/>
      <c r="AR146" s="217" t="s">
        <v>282</v>
      </c>
      <c r="AT146" s="218" t="s">
        <v>75</v>
      </c>
      <c r="AU146" s="218" t="s">
        <v>84</v>
      </c>
      <c r="AY146" s="217" t="s">
        <v>251</v>
      </c>
      <c r="BK146" s="219">
        <f>SUM(BK147:BK149)</f>
        <v>0</v>
      </c>
    </row>
    <row r="147" s="2" customFormat="1" ht="33" customHeight="1">
      <c r="A147" s="38"/>
      <c r="B147" s="39"/>
      <c r="C147" s="220" t="s">
        <v>294</v>
      </c>
      <c r="D147" s="220" t="s">
        <v>255</v>
      </c>
      <c r="E147" s="221" t="s">
        <v>5431</v>
      </c>
      <c r="F147" s="222" t="s">
        <v>5432</v>
      </c>
      <c r="G147" s="223" t="s">
        <v>266</v>
      </c>
      <c r="H147" s="224">
        <v>1</v>
      </c>
      <c r="I147" s="225"/>
      <c r="J147" s="226">
        <f>ROUND(I147*H147,2)</f>
        <v>0</v>
      </c>
      <c r="K147" s="227"/>
      <c r="L147" s="44"/>
      <c r="M147" s="228" t="s">
        <v>1</v>
      </c>
      <c r="N147" s="229" t="s">
        <v>41</v>
      </c>
      <c r="O147" s="91"/>
      <c r="P147" s="230">
        <f>O147*H147</f>
        <v>0</v>
      </c>
      <c r="Q147" s="230">
        <v>0</v>
      </c>
      <c r="R147" s="230">
        <f>Q147*H147</f>
        <v>0</v>
      </c>
      <c r="S147" s="230">
        <v>0</v>
      </c>
      <c r="T147" s="231">
        <f>S147*H147</f>
        <v>0</v>
      </c>
      <c r="U147" s="38"/>
      <c r="V147" s="38"/>
      <c r="W147" s="38"/>
      <c r="X147" s="38"/>
      <c r="Y147" s="38"/>
      <c r="Z147" s="38"/>
      <c r="AA147" s="38"/>
      <c r="AB147" s="38"/>
      <c r="AC147" s="38"/>
      <c r="AD147" s="38"/>
      <c r="AE147" s="38"/>
      <c r="AR147" s="232" t="s">
        <v>254</v>
      </c>
      <c r="AT147" s="232" t="s">
        <v>255</v>
      </c>
      <c r="AU147" s="232" t="s">
        <v>86</v>
      </c>
      <c r="AY147" s="17" t="s">
        <v>251</v>
      </c>
      <c r="BE147" s="233">
        <f>IF(N147="základní",J147,0)</f>
        <v>0</v>
      </c>
      <c r="BF147" s="233">
        <f>IF(N147="snížená",J147,0)</f>
        <v>0</v>
      </c>
      <c r="BG147" s="233">
        <f>IF(N147="zákl. přenesená",J147,0)</f>
        <v>0</v>
      </c>
      <c r="BH147" s="233">
        <f>IF(N147="sníž. přenesená",J147,0)</f>
        <v>0</v>
      </c>
      <c r="BI147" s="233">
        <f>IF(N147="nulová",J147,0)</f>
        <v>0</v>
      </c>
      <c r="BJ147" s="17" t="s">
        <v>84</v>
      </c>
      <c r="BK147" s="233">
        <f>ROUND(I147*H147,2)</f>
        <v>0</v>
      </c>
      <c r="BL147" s="17" t="s">
        <v>254</v>
      </c>
      <c r="BM147" s="232" t="s">
        <v>5433</v>
      </c>
    </row>
    <row r="148" s="2" customFormat="1">
      <c r="A148" s="38"/>
      <c r="B148" s="39"/>
      <c r="C148" s="40"/>
      <c r="D148" s="234" t="s">
        <v>260</v>
      </c>
      <c r="E148" s="40"/>
      <c r="F148" s="235" t="s">
        <v>5432</v>
      </c>
      <c r="G148" s="40"/>
      <c r="H148" s="40"/>
      <c r="I148" s="236"/>
      <c r="J148" s="40"/>
      <c r="K148" s="40"/>
      <c r="L148" s="44"/>
      <c r="M148" s="237"/>
      <c r="N148" s="238"/>
      <c r="O148" s="91"/>
      <c r="P148" s="91"/>
      <c r="Q148" s="91"/>
      <c r="R148" s="91"/>
      <c r="S148" s="91"/>
      <c r="T148" s="92"/>
      <c r="U148" s="38"/>
      <c r="V148" s="38"/>
      <c r="W148" s="38"/>
      <c r="X148" s="38"/>
      <c r="Y148" s="38"/>
      <c r="Z148" s="38"/>
      <c r="AA148" s="38"/>
      <c r="AB148" s="38"/>
      <c r="AC148" s="38"/>
      <c r="AD148" s="38"/>
      <c r="AE148" s="38"/>
      <c r="AT148" s="17" t="s">
        <v>260</v>
      </c>
      <c r="AU148" s="17" t="s">
        <v>86</v>
      </c>
    </row>
    <row r="149" s="12" customFormat="1">
      <c r="A149" s="12"/>
      <c r="B149" s="242"/>
      <c r="C149" s="243"/>
      <c r="D149" s="234" t="s">
        <v>276</v>
      </c>
      <c r="E149" s="244" t="s">
        <v>1</v>
      </c>
      <c r="F149" s="245" t="s">
        <v>84</v>
      </c>
      <c r="G149" s="243"/>
      <c r="H149" s="246">
        <v>1</v>
      </c>
      <c r="I149" s="247"/>
      <c r="J149" s="243"/>
      <c r="K149" s="243"/>
      <c r="L149" s="248"/>
      <c r="M149" s="285"/>
      <c r="N149" s="286"/>
      <c r="O149" s="286"/>
      <c r="P149" s="286"/>
      <c r="Q149" s="286"/>
      <c r="R149" s="286"/>
      <c r="S149" s="286"/>
      <c r="T149" s="287"/>
      <c r="U149" s="12"/>
      <c r="V149" s="12"/>
      <c r="W149" s="12"/>
      <c r="X149" s="12"/>
      <c r="Y149" s="12"/>
      <c r="Z149" s="12"/>
      <c r="AA149" s="12"/>
      <c r="AB149" s="12"/>
      <c r="AC149" s="12"/>
      <c r="AD149" s="12"/>
      <c r="AE149" s="12"/>
      <c r="AT149" s="252" t="s">
        <v>276</v>
      </c>
      <c r="AU149" s="252" t="s">
        <v>86</v>
      </c>
      <c r="AV149" s="12" t="s">
        <v>86</v>
      </c>
      <c r="AW149" s="12" t="s">
        <v>32</v>
      </c>
      <c r="AX149" s="12" t="s">
        <v>84</v>
      </c>
      <c r="AY149" s="252" t="s">
        <v>251</v>
      </c>
    </row>
    <row r="150" s="2" customFormat="1" ht="6.96" customHeight="1">
      <c r="A150" s="38"/>
      <c r="B150" s="66"/>
      <c r="C150" s="67"/>
      <c r="D150" s="67"/>
      <c r="E150" s="67"/>
      <c r="F150" s="67"/>
      <c r="G150" s="67"/>
      <c r="H150" s="67"/>
      <c r="I150" s="67"/>
      <c r="J150" s="67"/>
      <c r="K150" s="67"/>
      <c r="L150" s="44"/>
      <c r="M150" s="38"/>
      <c r="O150" s="38"/>
      <c r="P150" s="38"/>
      <c r="Q150" s="38"/>
      <c r="R150" s="38"/>
      <c r="S150" s="38"/>
      <c r="T150" s="38"/>
      <c r="U150" s="38"/>
      <c r="V150" s="38"/>
      <c r="W150" s="38"/>
      <c r="X150" s="38"/>
      <c r="Y150" s="38"/>
      <c r="Z150" s="38"/>
      <c r="AA150" s="38"/>
      <c r="AB150" s="38"/>
      <c r="AC150" s="38"/>
      <c r="AD150" s="38"/>
      <c r="AE150" s="38"/>
    </row>
  </sheetData>
  <sheetProtection sheet="1" autoFilter="0" formatColumns="0" formatRows="0" objects="1" scenarios="1" spinCount="100000" saltValue="sK5P8+XQMR6GnhjQ5Z24cCjDw1+acU37w//lUn7n+a8BFaM9XqzD7Xhm3VGB90Y4YfJ2c7xE4fqHnUdaPx2Clg==" hashValue="n8j22e781jUKTwHaBV0OxLmc0OIkUrcrAQ67HY3SAfAh6VAhpGbYkODmvtS/+8u1ZQZn/XxVIar5dDDbgZRszA==" algorithmName="SHA-512" password="CC35"/>
  <autoFilter ref="C123:K149"/>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179</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1" customFormat="1" ht="12" customHeight="1">
      <c r="B8" s="20"/>
      <c r="D8" s="150" t="s">
        <v>223</v>
      </c>
      <c r="L8" s="20"/>
    </row>
    <row r="9" s="2" customFormat="1" ht="16.5" customHeight="1">
      <c r="A9" s="38"/>
      <c r="B9" s="44"/>
      <c r="C9" s="38"/>
      <c r="D9" s="38"/>
      <c r="E9" s="151" t="s">
        <v>5407</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403</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5434</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12. 5. 2025</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1</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5409</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36</v>
      </c>
      <c r="E32" s="38"/>
      <c r="F32" s="38"/>
      <c r="G32" s="38"/>
      <c r="H32" s="38"/>
      <c r="I32" s="38"/>
      <c r="J32" s="160">
        <f>ROUND(J124,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38</v>
      </c>
      <c r="G34" s="38"/>
      <c r="H34" s="38"/>
      <c r="I34" s="161" t="s">
        <v>37</v>
      </c>
      <c r="J34" s="161" t="s">
        <v>39</v>
      </c>
      <c r="K34" s="38"/>
      <c r="L34" s="63"/>
      <c r="S34" s="38"/>
      <c r="T34" s="38"/>
      <c r="U34" s="38"/>
      <c r="V34" s="38"/>
      <c r="W34" s="38"/>
      <c r="X34" s="38"/>
      <c r="Y34" s="38"/>
      <c r="Z34" s="38"/>
      <c r="AA34" s="38"/>
      <c r="AB34" s="38"/>
      <c r="AC34" s="38"/>
      <c r="AD34" s="38"/>
      <c r="AE34" s="38"/>
    </row>
    <row r="35" s="2" customFormat="1" ht="14.4" customHeight="1">
      <c r="A35" s="38"/>
      <c r="B35" s="44"/>
      <c r="C35" s="38"/>
      <c r="D35" s="162" t="s">
        <v>40</v>
      </c>
      <c r="E35" s="150" t="s">
        <v>41</v>
      </c>
      <c r="F35" s="163">
        <f>ROUND((SUM(BE124:BE652)),  2)</f>
        <v>0</v>
      </c>
      <c r="G35" s="38"/>
      <c r="H35" s="38"/>
      <c r="I35" s="164">
        <v>0.20999999999999999</v>
      </c>
      <c r="J35" s="163">
        <f>ROUND(((SUM(BE124:BE652))*I35),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42</v>
      </c>
      <c r="F36" s="163">
        <f>ROUND((SUM(BF124:BF652)),  2)</f>
        <v>0</v>
      </c>
      <c r="G36" s="38"/>
      <c r="H36" s="38"/>
      <c r="I36" s="164">
        <v>0.12</v>
      </c>
      <c r="J36" s="163">
        <f>ROUND(((SUM(BF124:BF652))*I36),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43</v>
      </c>
      <c r="F37" s="163">
        <f>ROUND((SUM(BG124:BG652)),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44</v>
      </c>
      <c r="F38" s="163">
        <f>ROUND((SUM(BH124:BH652)),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45</v>
      </c>
      <c r="F39" s="163">
        <f>ROUND((SUM(BI124:BI652)),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46</v>
      </c>
      <c r="E41" s="167"/>
      <c r="F41" s="167"/>
      <c r="G41" s="168" t="s">
        <v>47</v>
      </c>
      <c r="H41" s="169" t="s">
        <v>48</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223</v>
      </c>
      <c r="D86" s="22"/>
      <c r="E86" s="22"/>
      <c r="F86" s="22"/>
      <c r="G86" s="22"/>
      <c r="H86" s="22"/>
      <c r="I86" s="22"/>
      <c r="J86" s="22"/>
      <c r="K86" s="22"/>
      <c r="L86" s="20"/>
    </row>
    <row r="87" s="2" customFormat="1" ht="16.5" customHeight="1">
      <c r="A87" s="38"/>
      <c r="B87" s="39"/>
      <c r="C87" s="40"/>
      <c r="D87" s="40"/>
      <c r="E87" s="183" t="s">
        <v>5407</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403</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451.2 - VO</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Frýdek-Místek</v>
      </c>
      <c r="G91" s="40"/>
      <c r="H91" s="40"/>
      <c r="I91" s="32" t="s">
        <v>22</v>
      </c>
      <c r="J91" s="79" t="str">
        <f>IF(J14="","",J14)</f>
        <v>12. 5. 2025</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Statutární město Frýdek-Místek</v>
      </c>
      <c r="G93" s="40"/>
      <c r="H93" s="40"/>
      <c r="I93" s="32" t="s">
        <v>30</v>
      </c>
      <c r="J93" s="36" t="str">
        <f>E23</f>
        <v>DOPRAPLAN s.r.o.</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Ing. Milan Černocký</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226</v>
      </c>
      <c r="D96" s="185"/>
      <c r="E96" s="185"/>
      <c r="F96" s="185"/>
      <c r="G96" s="185"/>
      <c r="H96" s="185"/>
      <c r="I96" s="185"/>
      <c r="J96" s="186" t="s">
        <v>227</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228</v>
      </c>
      <c r="D98" s="40"/>
      <c r="E98" s="40"/>
      <c r="F98" s="40"/>
      <c r="G98" s="40"/>
      <c r="H98" s="40"/>
      <c r="I98" s="40"/>
      <c r="J98" s="110">
        <f>J124</f>
        <v>0</v>
      </c>
      <c r="K98" s="40"/>
      <c r="L98" s="63"/>
      <c r="S98" s="38"/>
      <c r="T98" s="38"/>
      <c r="U98" s="38"/>
      <c r="V98" s="38"/>
      <c r="W98" s="38"/>
      <c r="X98" s="38"/>
      <c r="Y98" s="38"/>
      <c r="Z98" s="38"/>
      <c r="AA98" s="38"/>
      <c r="AB98" s="38"/>
      <c r="AC98" s="38"/>
      <c r="AD98" s="38"/>
      <c r="AE98" s="38"/>
      <c r="AU98" s="17" t="s">
        <v>229</v>
      </c>
    </row>
    <row r="99" s="9" customFormat="1" ht="24.96" customHeight="1">
      <c r="A99" s="9"/>
      <c r="B99" s="188"/>
      <c r="C99" s="189"/>
      <c r="D99" s="190" t="s">
        <v>1191</v>
      </c>
      <c r="E99" s="191"/>
      <c r="F99" s="191"/>
      <c r="G99" s="191"/>
      <c r="H99" s="191"/>
      <c r="I99" s="191"/>
      <c r="J99" s="192">
        <f>J125</f>
        <v>0</v>
      </c>
      <c r="K99" s="189"/>
      <c r="L99" s="193"/>
      <c r="S99" s="9"/>
      <c r="T99" s="9"/>
      <c r="U99" s="9"/>
      <c r="V99" s="9"/>
      <c r="W99" s="9"/>
      <c r="X99" s="9"/>
      <c r="Y99" s="9"/>
      <c r="Z99" s="9"/>
      <c r="AA99" s="9"/>
      <c r="AB99" s="9"/>
      <c r="AC99" s="9"/>
      <c r="AD99" s="9"/>
      <c r="AE99" s="9"/>
    </row>
    <row r="100" s="14" customFormat="1" ht="19.92" customHeight="1">
      <c r="A100" s="14"/>
      <c r="B100" s="267"/>
      <c r="C100" s="133"/>
      <c r="D100" s="268" t="s">
        <v>5435</v>
      </c>
      <c r="E100" s="269"/>
      <c r="F100" s="269"/>
      <c r="G100" s="269"/>
      <c r="H100" s="269"/>
      <c r="I100" s="269"/>
      <c r="J100" s="270">
        <f>J126</f>
        <v>0</v>
      </c>
      <c r="K100" s="133"/>
      <c r="L100" s="271"/>
      <c r="S100" s="14"/>
      <c r="T100" s="14"/>
      <c r="U100" s="14"/>
      <c r="V100" s="14"/>
      <c r="W100" s="14"/>
      <c r="X100" s="14"/>
      <c r="Y100" s="14"/>
      <c r="Z100" s="14"/>
      <c r="AA100" s="14"/>
      <c r="AB100" s="14"/>
      <c r="AC100" s="14"/>
      <c r="AD100" s="14"/>
      <c r="AE100" s="14"/>
    </row>
    <row r="101" s="14" customFormat="1" ht="19.92" customHeight="1">
      <c r="A101" s="14"/>
      <c r="B101" s="267"/>
      <c r="C101" s="133"/>
      <c r="D101" s="268" t="s">
        <v>1194</v>
      </c>
      <c r="E101" s="269"/>
      <c r="F101" s="269"/>
      <c r="G101" s="269"/>
      <c r="H101" s="269"/>
      <c r="I101" s="269"/>
      <c r="J101" s="270">
        <f>J371</f>
        <v>0</v>
      </c>
      <c r="K101" s="133"/>
      <c r="L101" s="271"/>
      <c r="S101" s="14"/>
      <c r="T101" s="14"/>
      <c r="U101" s="14"/>
      <c r="V101" s="14"/>
      <c r="W101" s="14"/>
      <c r="X101" s="14"/>
      <c r="Y101" s="14"/>
      <c r="Z101" s="14"/>
      <c r="AA101" s="14"/>
      <c r="AB101" s="14"/>
      <c r="AC101" s="14"/>
      <c r="AD101" s="14"/>
      <c r="AE101" s="14"/>
    </row>
    <row r="102" s="9" customFormat="1" ht="24.96" customHeight="1">
      <c r="A102" s="9"/>
      <c r="B102" s="188"/>
      <c r="C102" s="189"/>
      <c r="D102" s="190" t="s">
        <v>5436</v>
      </c>
      <c r="E102" s="191"/>
      <c r="F102" s="191"/>
      <c r="G102" s="191"/>
      <c r="H102" s="191"/>
      <c r="I102" s="191"/>
      <c r="J102" s="192">
        <f>J636</f>
        <v>0</v>
      </c>
      <c r="K102" s="189"/>
      <c r="L102" s="193"/>
      <c r="S102" s="9"/>
      <c r="T102" s="9"/>
      <c r="U102" s="9"/>
      <c r="V102" s="9"/>
      <c r="W102" s="9"/>
      <c r="X102" s="9"/>
      <c r="Y102" s="9"/>
      <c r="Z102" s="9"/>
      <c r="AA102" s="9"/>
      <c r="AB102" s="9"/>
      <c r="AC102" s="9"/>
      <c r="AD102" s="9"/>
      <c r="AE102" s="9"/>
    </row>
    <row r="103" s="2" customFormat="1" ht="21.84" customHeight="1">
      <c r="A103" s="38"/>
      <c r="B103" s="39"/>
      <c r="C103" s="40"/>
      <c r="D103" s="40"/>
      <c r="E103" s="40"/>
      <c r="F103" s="40"/>
      <c r="G103" s="40"/>
      <c r="H103" s="40"/>
      <c r="I103" s="40"/>
      <c r="J103" s="40"/>
      <c r="K103" s="40"/>
      <c r="L103" s="63"/>
      <c r="S103" s="38"/>
      <c r="T103" s="38"/>
      <c r="U103" s="38"/>
      <c r="V103" s="38"/>
      <c r="W103" s="38"/>
      <c r="X103" s="38"/>
      <c r="Y103" s="38"/>
      <c r="Z103" s="38"/>
      <c r="AA103" s="38"/>
      <c r="AB103" s="38"/>
      <c r="AC103" s="38"/>
      <c r="AD103" s="38"/>
      <c r="AE103" s="38"/>
    </row>
    <row r="104" s="2" customFormat="1" ht="6.96" customHeight="1">
      <c r="A104" s="38"/>
      <c r="B104" s="66"/>
      <c r="C104" s="67"/>
      <c r="D104" s="67"/>
      <c r="E104" s="67"/>
      <c r="F104" s="67"/>
      <c r="G104" s="67"/>
      <c r="H104" s="67"/>
      <c r="I104" s="67"/>
      <c r="J104" s="67"/>
      <c r="K104" s="67"/>
      <c r="L104" s="63"/>
      <c r="S104" s="38"/>
      <c r="T104" s="38"/>
      <c r="U104" s="38"/>
      <c r="V104" s="38"/>
      <c r="W104" s="38"/>
      <c r="X104" s="38"/>
      <c r="Y104" s="38"/>
      <c r="Z104" s="38"/>
      <c r="AA104" s="38"/>
      <c r="AB104" s="38"/>
      <c r="AC104" s="38"/>
      <c r="AD104" s="38"/>
      <c r="AE104" s="38"/>
    </row>
    <row r="108" s="2" customFormat="1" ht="6.96" customHeight="1">
      <c r="A108" s="38"/>
      <c r="B108" s="68"/>
      <c r="C108" s="69"/>
      <c r="D108" s="69"/>
      <c r="E108" s="69"/>
      <c r="F108" s="69"/>
      <c r="G108" s="69"/>
      <c r="H108" s="69"/>
      <c r="I108" s="69"/>
      <c r="J108" s="69"/>
      <c r="K108" s="69"/>
      <c r="L108" s="63"/>
      <c r="S108" s="38"/>
      <c r="T108" s="38"/>
      <c r="U108" s="38"/>
      <c r="V108" s="38"/>
      <c r="W108" s="38"/>
      <c r="X108" s="38"/>
      <c r="Y108" s="38"/>
      <c r="Z108" s="38"/>
      <c r="AA108" s="38"/>
      <c r="AB108" s="38"/>
      <c r="AC108" s="38"/>
      <c r="AD108" s="38"/>
      <c r="AE108" s="38"/>
    </row>
    <row r="109" s="2" customFormat="1" ht="24.96" customHeight="1">
      <c r="A109" s="38"/>
      <c r="B109" s="39"/>
      <c r="C109" s="23" t="s">
        <v>236</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39"/>
      <c r="C110" s="40"/>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26.25" customHeight="1">
      <c r="A112" s="38"/>
      <c r="B112" s="39"/>
      <c r="C112" s="40"/>
      <c r="D112" s="40"/>
      <c r="E112" s="183" t="str">
        <f>E7</f>
        <v>Vybudování komunikací a inženýrských sítí v lokalitě Berlín 2, Frýdek-Místek</v>
      </c>
      <c r="F112" s="32"/>
      <c r="G112" s="32"/>
      <c r="H112" s="32"/>
      <c r="I112" s="40"/>
      <c r="J112" s="40"/>
      <c r="K112" s="40"/>
      <c r="L112" s="63"/>
      <c r="S112" s="38"/>
      <c r="T112" s="38"/>
      <c r="U112" s="38"/>
      <c r="V112" s="38"/>
      <c r="W112" s="38"/>
      <c r="X112" s="38"/>
      <c r="Y112" s="38"/>
      <c r="Z112" s="38"/>
      <c r="AA112" s="38"/>
      <c r="AB112" s="38"/>
      <c r="AC112" s="38"/>
      <c r="AD112" s="38"/>
      <c r="AE112" s="38"/>
    </row>
    <row r="113" s="1" customFormat="1" ht="12" customHeight="1">
      <c r="B113" s="21"/>
      <c r="C113" s="32" t="s">
        <v>223</v>
      </c>
      <c r="D113" s="22"/>
      <c r="E113" s="22"/>
      <c r="F113" s="22"/>
      <c r="G113" s="22"/>
      <c r="H113" s="22"/>
      <c r="I113" s="22"/>
      <c r="J113" s="22"/>
      <c r="K113" s="22"/>
      <c r="L113" s="20"/>
    </row>
    <row r="114" s="2" customFormat="1" ht="16.5" customHeight="1">
      <c r="A114" s="38"/>
      <c r="B114" s="39"/>
      <c r="C114" s="40"/>
      <c r="D114" s="40"/>
      <c r="E114" s="183" t="s">
        <v>5407</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403</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6.5" customHeight="1">
      <c r="A116" s="38"/>
      <c r="B116" s="39"/>
      <c r="C116" s="40"/>
      <c r="D116" s="40"/>
      <c r="E116" s="76" t="str">
        <f>E11</f>
        <v>451.2 - VO</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20</v>
      </c>
      <c r="D118" s="40"/>
      <c r="E118" s="40"/>
      <c r="F118" s="27" t="str">
        <f>F14</f>
        <v>Frýdek-Místek</v>
      </c>
      <c r="G118" s="40"/>
      <c r="H118" s="40"/>
      <c r="I118" s="32" t="s">
        <v>22</v>
      </c>
      <c r="J118" s="79" t="str">
        <f>IF(J14="","",J14)</f>
        <v>12. 5. 2025</v>
      </c>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5.15" customHeight="1">
      <c r="A120" s="38"/>
      <c r="B120" s="39"/>
      <c r="C120" s="32" t="s">
        <v>24</v>
      </c>
      <c r="D120" s="40"/>
      <c r="E120" s="40"/>
      <c r="F120" s="27" t="str">
        <f>E17</f>
        <v>Statutární město Frýdek-Místek</v>
      </c>
      <c r="G120" s="40"/>
      <c r="H120" s="40"/>
      <c r="I120" s="32" t="s">
        <v>30</v>
      </c>
      <c r="J120" s="36" t="str">
        <f>E23</f>
        <v>DOPRAPLAN s.r.o.</v>
      </c>
      <c r="K120" s="40"/>
      <c r="L120" s="63"/>
      <c r="S120" s="38"/>
      <c r="T120" s="38"/>
      <c r="U120" s="38"/>
      <c r="V120" s="38"/>
      <c r="W120" s="38"/>
      <c r="X120" s="38"/>
      <c r="Y120" s="38"/>
      <c r="Z120" s="38"/>
      <c r="AA120" s="38"/>
      <c r="AB120" s="38"/>
      <c r="AC120" s="38"/>
      <c r="AD120" s="38"/>
      <c r="AE120" s="38"/>
    </row>
    <row r="121" s="2" customFormat="1" ht="15.15" customHeight="1">
      <c r="A121" s="38"/>
      <c r="B121" s="39"/>
      <c r="C121" s="32" t="s">
        <v>28</v>
      </c>
      <c r="D121" s="40"/>
      <c r="E121" s="40"/>
      <c r="F121" s="27" t="str">
        <f>IF(E20="","",E20)</f>
        <v>Vyplň údaj</v>
      </c>
      <c r="G121" s="40"/>
      <c r="H121" s="40"/>
      <c r="I121" s="32" t="s">
        <v>33</v>
      </c>
      <c r="J121" s="36" t="str">
        <f>E26</f>
        <v>Ing. Milan Černocký</v>
      </c>
      <c r="K121" s="40"/>
      <c r="L121" s="63"/>
      <c r="S121" s="38"/>
      <c r="T121" s="38"/>
      <c r="U121" s="38"/>
      <c r="V121" s="38"/>
      <c r="W121" s="38"/>
      <c r="X121" s="38"/>
      <c r="Y121" s="38"/>
      <c r="Z121" s="38"/>
      <c r="AA121" s="38"/>
      <c r="AB121" s="38"/>
      <c r="AC121" s="38"/>
      <c r="AD121" s="38"/>
      <c r="AE121" s="38"/>
    </row>
    <row r="122" s="2" customFormat="1" ht="10.32"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10" customFormat="1" ht="29.28" customHeight="1">
      <c r="A123" s="194"/>
      <c r="B123" s="195"/>
      <c r="C123" s="196" t="s">
        <v>237</v>
      </c>
      <c r="D123" s="197" t="s">
        <v>61</v>
      </c>
      <c r="E123" s="197" t="s">
        <v>57</v>
      </c>
      <c r="F123" s="197" t="s">
        <v>58</v>
      </c>
      <c r="G123" s="197" t="s">
        <v>238</v>
      </c>
      <c r="H123" s="197" t="s">
        <v>239</v>
      </c>
      <c r="I123" s="197" t="s">
        <v>240</v>
      </c>
      <c r="J123" s="198" t="s">
        <v>227</v>
      </c>
      <c r="K123" s="199" t="s">
        <v>241</v>
      </c>
      <c r="L123" s="200"/>
      <c r="M123" s="100" t="s">
        <v>1</v>
      </c>
      <c r="N123" s="101" t="s">
        <v>40</v>
      </c>
      <c r="O123" s="101" t="s">
        <v>242</v>
      </c>
      <c r="P123" s="101" t="s">
        <v>243</v>
      </c>
      <c r="Q123" s="101" t="s">
        <v>244</v>
      </c>
      <c r="R123" s="101" t="s">
        <v>245</v>
      </c>
      <c r="S123" s="101" t="s">
        <v>246</v>
      </c>
      <c r="T123" s="102" t="s">
        <v>247</v>
      </c>
      <c r="U123" s="194"/>
      <c r="V123" s="194"/>
      <c r="W123" s="194"/>
      <c r="X123" s="194"/>
      <c r="Y123" s="194"/>
      <c r="Z123" s="194"/>
      <c r="AA123" s="194"/>
      <c r="AB123" s="194"/>
      <c r="AC123" s="194"/>
      <c r="AD123" s="194"/>
      <c r="AE123" s="194"/>
    </row>
    <row r="124" s="2" customFormat="1" ht="22.8" customHeight="1">
      <c r="A124" s="38"/>
      <c r="B124" s="39"/>
      <c r="C124" s="107" t="s">
        <v>248</v>
      </c>
      <c r="D124" s="40"/>
      <c r="E124" s="40"/>
      <c r="F124" s="40"/>
      <c r="G124" s="40"/>
      <c r="H124" s="40"/>
      <c r="I124" s="40"/>
      <c r="J124" s="201">
        <f>BK124</f>
        <v>0</v>
      </c>
      <c r="K124" s="40"/>
      <c r="L124" s="44"/>
      <c r="M124" s="103"/>
      <c r="N124" s="202"/>
      <c r="O124" s="104"/>
      <c r="P124" s="203">
        <f>P125+P636</f>
        <v>0</v>
      </c>
      <c r="Q124" s="104"/>
      <c r="R124" s="203">
        <f>R125+R636</f>
        <v>0.024899999999999999</v>
      </c>
      <c r="S124" s="104"/>
      <c r="T124" s="204">
        <f>T125+T636</f>
        <v>3.3000000000000003</v>
      </c>
      <c r="U124" s="38"/>
      <c r="V124" s="38"/>
      <c r="W124" s="38"/>
      <c r="X124" s="38"/>
      <c r="Y124" s="38"/>
      <c r="Z124" s="38"/>
      <c r="AA124" s="38"/>
      <c r="AB124" s="38"/>
      <c r="AC124" s="38"/>
      <c r="AD124" s="38"/>
      <c r="AE124" s="38"/>
      <c r="AT124" s="17" t="s">
        <v>75</v>
      </c>
      <c r="AU124" s="17" t="s">
        <v>229</v>
      </c>
      <c r="BK124" s="205">
        <f>BK125+BK636</f>
        <v>0</v>
      </c>
    </row>
    <row r="125" s="11" customFormat="1" ht="25.92" customHeight="1">
      <c r="A125" s="11"/>
      <c r="B125" s="206"/>
      <c r="C125" s="207"/>
      <c r="D125" s="208" t="s">
        <v>75</v>
      </c>
      <c r="E125" s="209" t="s">
        <v>1133</v>
      </c>
      <c r="F125" s="209" t="s">
        <v>2017</v>
      </c>
      <c r="G125" s="207"/>
      <c r="H125" s="207"/>
      <c r="I125" s="210"/>
      <c r="J125" s="211">
        <f>BK125</f>
        <v>0</v>
      </c>
      <c r="K125" s="207"/>
      <c r="L125" s="212"/>
      <c r="M125" s="213"/>
      <c r="N125" s="214"/>
      <c r="O125" s="214"/>
      <c r="P125" s="215">
        <f>P126+P371</f>
        <v>0</v>
      </c>
      <c r="Q125" s="214"/>
      <c r="R125" s="215">
        <f>R126+R371</f>
        <v>0.024899999999999999</v>
      </c>
      <c r="S125" s="214"/>
      <c r="T125" s="216">
        <f>T126+T371</f>
        <v>3.3000000000000003</v>
      </c>
      <c r="U125" s="11"/>
      <c r="V125" s="11"/>
      <c r="W125" s="11"/>
      <c r="X125" s="11"/>
      <c r="Y125" s="11"/>
      <c r="Z125" s="11"/>
      <c r="AA125" s="11"/>
      <c r="AB125" s="11"/>
      <c r="AC125" s="11"/>
      <c r="AD125" s="11"/>
      <c r="AE125" s="11"/>
      <c r="AR125" s="217" t="s">
        <v>269</v>
      </c>
      <c r="AT125" s="218" t="s">
        <v>75</v>
      </c>
      <c r="AU125" s="218" t="s">
        <v>76</v>
      </c>
      <c r="AY125" s="217" t="s">
        <v>251</v>
      </c>
      <c r="BK125" s="219">
        <f>BK126+BK371</f>
        <v>0</v>
      </c>
    </row>
    <row r="126" s="11" customFormat="1" ht="22.8" customHeight="1">
      <c r="A126" s="11"/>
      <c r="B126" s="206"/>
      <c r="C126" s="207"/>
      <c r="D126" s="208" t="s">
        <v>75</v>
      </c>
      <c r="E126" s="272" t="s">
        <v>5437</v>
      </c>
      <c r="F126" s="272" t="s">
        <v>5438</v>
      </c>
      <c r="G126" s="207"/>
      <c r="H126" s="207"/>
      <c r="I126" s="210"/>
      <c r="J126" s="273">
        <f>BK126</f>
        <v>0</v>
      </c>
      <c r="K126" s="207"/>
      <c r="L126" s="212"/>
      <c r="M126" s="213"/>
      <c r="N126" s="214"/>
      <c r="O126" s="214"/>
      <c r="P126" s="215">
        <f>SUM(P127:P370)</f>
        <v>0</v>
      </c>
      <c r="Q126" s="214"/>
      <c r="R126" s="215">
        <f>SUM(R127:R370)</f>
        <v>0</v>
      </c>
      <c r="S126" s="214"/>
      <c r="T126" s="216">
        <f>SUM(T127:T370)</f>
        <v>0</v>
      </c>
      <c r="U126" s="11"/>
      <c r="V126" s="11"/>
      <c r="W126" s="11"/>
      <c r="X126" s="11"/>
      <c r="Y126" s="11"/>
      <c r="Z126" s="11"/>
      <c r="AA126" s="11"/>
      <c r="AB126" s="11"/>
      <c r="AC126" s="11"/>
      <c r="AD126" s="11"/>
      <c r="AE126" s="11"/>
      <c r="AR126" s="217" t="s">
        <v>269</v>
      </c>
      <c r="AT126" s="218" t="s">
        <v>75</v>
      </c>
      <c r="AU126" s="218" t="s">
        <v>84</v>
      </c>
      <c r="AY126" s="217" t="s">
        <v>251</v>
      </c>
      <c r="BK126" s="219">
        <f>SUM(BK127:BK370)</f>
        <v>0</v>
      </c>
    </row>
    <row r="127" s="2" customFormat="1" ht="37.8" customHeight="1">
      <c r="A127" s="38"/>
      <c r="B127" s="39"/>
      <c r="C127" s="220" t="s">
        <v>84</v>
      </c>
      <c r="D127" s="220" t="s">
        <v>255</v>
      </c>
      <c r="E127" s="221" t="s">
        <v>5439</v>
      </c>
      <c r="F127" s="222" t="s">
        <v>5440</v>
      </c>
      <c r="G127" s="223" t="s">
        <v>416</v>
      </c>
      <c r="H127" s="224">
        <v>36</v>
      </c>
      <c r="I127" s="225"/>
      <c r="J127" s="226">
        <f>ROUND(I127*H127,2)</f>
        <v>0</v>
      </c>
      <c r="K127" s="227"/>
      <c r="L127" s="44"/>
      <c r="M127" s="228" t="s">
        <v>1</v>
      </c>
      <c r="N127" s="229" t="s">
        <v>41</v>
      </c>
      <c r="O127" s="91"/>
      <c r="P127" s="230">
        <f>O127*H127</f>
        <v>0</v>
      </c>
      <c r="Q127" s="230">
        <v>0</v>
      </c>
      <c r="R127" s="230">
        <f>Q127*H127</f>
        <v>0</v>
      </c>
      <c r="S127" s="230">
        <v>0</v>
      </c>
      <c r="T127" s="231">
        <f>S127*H127</f>
        <v>0</v>
      </c>
      <c r="U127" s="38"/>
      <c r="V127" s="38"/>
      <c r="W127" s="38"/>
      <c r="X127" s="38"/>
      <c r="Y127" s="38"/>
      <c r="Z127" s="38"/>
      <c r="AA127" s="38"/>
      <c r="AB127" s="38"/>
      <c r="AC127" s="38"/>
      <c r="AD127" s="38"/>
      <c r="AE127" s="38"/>
      <c r="AR127" s="232" t="s">
        <v>1605</v>
      </c>
      <c r="AT127" s="232" t="s">
        <v>255</v>
      </c>
      <c r="AU127" s="232" t="s">
        <v>86</v>
      </c>
      <c r="AY127" s="17" t="s">
        <v>251</v>
      </c>
      <c r="BE127" s="233">
        <f>IF(N127="základní",J127,0)</f>
        <v>0</v>
      </c>
      <c r="BF127" s="233">
        <f>IF(N127="snížená",J127,0)</f>
        <v>0</v>
      </c>
      <c r="BG127" s="233">
        <f>IF(N127="zákl. přenesená",J127,0)</f>
        <v>0</v>
      </c>
      <c r="BH127" s="233">
        <f>IF(N127="sníž. přenesená",J127,0)</f>
        <v>0</v>
      </c>
      <c r="BI127" s="233">
        <f>IF(N127="nulová",J127,0)</f>
        <v>0</v>
      </c>
      <c r="BJ127" s="17" t="s">
        <v>84</v>
      </c>
      <c r="BK127" s="233">
        <f>ROUND(I127*H127,2)</f>
        <v>0</v>
      </c>
      <c r="BL127" s="17" t="s">
        <v>1605</v>
      </c>
      <c r="BM127" s="232" t="s">
        <v>5441</v>
      </c>
    </row>
    <row r="128" s="2" customFormat="1">
      <c r="A128" s="38"/>
      <c r="B128" s="39"/>
      <c r="C128" s="40"/>
      <c r="D128" s="234" t="s">
        <v>260</v>
      </c>
      <c r="E128" s="40"/>
      <c r="F128" s="235" t="s">
        <v>5440</v>
      </c>
      <c r="G128" s="40"/>
      <c r="H128" s="40"/>
      <c r="I128" s="236"/>
      <c r="J128" s="40"/>
      <c r="K128" s="40"/>
      <c r="L128" s="44"/>
      <c r="M128" s="237"/>
      <c r="N128" s="238"/>
      <c r="O128" s="91"/>
      <c r="P128" s="91"/>
      <c r="Q128" s="91"/>
      <c r="R128" s="91"/>
      <c r="S128" s="91"/>
      <c r="T128" s="92"/>
      <c r="U128" s="38"/>
      <c r="V128" s="38"/>
      <c r="W128" s="38"/>
      <c r="X128" s="38"/>
      <c r="Y128" s="38"/>
      <c r="Z128" s="38"/>
      <c r="AA128" s="38"/>
      <c r="AB128" s="38"/>
      <c r="AC128" s="38"/>
      <c r="AD128" s="38"/>
      <c r="AE128" s="38"/>
      <c r="AT128" s="17" t="s">
        <v>260</v>
      </c>
      <c r="AU128" s="17" t="s">
        <v>86</v>
      </c>
    </row>
    <row r="129" s="13" customFormat="1">
      <c r="A129" s="13"/>
      <c r="B129" s="253"/>
      <c r="C129" s="254"/>
      <c r="D129" s="234" t="s">
        <v>276</v>
      </c>
      <c r="E129" s="255" t="s">
        <v>1</v>
      </c>
      <c r="F129" s="256" t="s">
        <v>5442</v>
      </c>
      <c r="G129" s="254"/>
      <c r="H129" s="255" t="s">
        <v>1</v>
      </c>
      <c r="I129" s="257"/>
      <c r="J129" s="254"/>
      <c r="K129" s="254"/>
      <c r="L129" s="258"/>
      <c r="M129" s="259"/>
      <c r="N129" s="260"/>
      <c r="O129" s="260"/>
      <c r="P129" s="260"/>
      <c r="Q129" s="260"/>
      <c r="R129" s="260"/>
      <c r="S129" s="260"/>
      <c r="T129" s="261"/>
      <c r="U129" s="13"/>
      <c r="V129" s="13"/>
      <c r="W129" s="13"/>
      <c r="X129" s="13"/>
      <c r="Y129" s="13"/>
      <c r="Z129" s="13"/>
      <c r="AA129" s="13"/>
      <c r="AB129" s="13"/>
      <c r="AC129" s="13"/>
      <c r="AD129" s="13"/>
      <c r="AE129" s="13"/>
      <c r="AT129" s="262" t="s">
        <v>276</v>
      </c>
      <c r="AU129" s="262" t="s">
        <v>86</v>
      </c>
      <c r="AV129" s="13" t="s">
        <v>84</v>
      </c>
      <c r="AW129" s="13" t="s">
        <v>32</v>
      </c>
      <c r="AX129" s="13" t="s">
        <v>76</v>
      </c>
      <c r="AY129" s="262" t="s">
        <v>251</v>
      </c>
    </row>
    <row r="130" s="12" customFormat="1">
      <c r="A130" s="12"/>
      <c r="B130" s="242"/>
      <c r="C130" s="243"/>
      <c r="D130" s="234" t="s">
        <v>276</v>
      </c>
      <c r="E130" s="244" t="s">
        <v>1</v>
      </c>
      <c r="F130" s="245" t="s">
        <v>5443</v>
      </c>
      <c r="G130" s="243"/>
      <c r="H130" s="246">
        <v>36</v>
      </c>
      <c r="I130" s="247"/>
      <c r="J130" s="243"/>
      <c r="K130" s="243"/>
      <c r="L130" s="248"/>
      <c r="M130" s="249"/>
      <c r="N130" s="250"/>
      <c r="O130" s="250"/>
      <c r="P130" s="250"/>
      <c r="Q130" s="250"/>
      <c r="R130" s="250"/>
      <c r="S130" s="250"/>
      <c r="T130" s="251"/>
      <c r="U130" s="12"/>
      <c r="V130" s="12"/>
      <c r="W130" s="12"/>
      <c r="X130" s="12"/>
      <c r="Y130" s="12"/>
      <c r="Z130" s="12"/>
      <c r="AA130" s="12"/>
      <c r="AB130" s="12"/>
      <c r="AC130" s="12"/>
      <c r="AD130" s="12"/>
      <c r="AE130" s="12"/>
      <c r="AT130" s="252" t="s">
        <v>276</v>
      </c>
      <c r="AU130" s="252" t="s">
        <v>86</v>
      </c>
      <c r="AV130" s="12" t="s">
        <v>86</v>
      </c>
      <c r="AW130" s="12" t="s">
        <v>32</v>
      </c>
      <c r="AX130" s="12" t="s">
        <v>76</v>
      </c>
      <c r="AY130" s="252" t="s">
        <v>251</v>
      </c>
    </row>
    <row r="131" s="15" customFormat="1">
      <c r="A131" s="15"/>
      <c r="B131" s="274"/>
      <c r="C131" s="275"/>
      <c r="D131" s="234" t="s">
        <v>276</v>
      </c>
      <c r="E131" s="276" t="s">
        <v>1</v>
      </c>
      <c r="F131" s="277" t="s">
        <v>423</v>
      </c>
      <c r="G131" s="275"/>
      <c r="H131" s="278">
        <v>36</v>
      </c>
      <c r="I131" s="279"/>
      <c r="J131" s="275"/>
      <c r="K131" s="275"/>
      <c r="L131" s="280"/>
      <c r="M131" s="281"/>
      <c r="N131" s="282"/>
      <c r="O131" s="282"/>
      <c r="P131" s="282"/>
      <c r="Q131" s="282"/>
      <c r="R131" s="282"/>
      <c r="S131" s="282"/>
      <c r="T131" s="283"/>
      <c r="U131" s="15"/>
      <c r="V131" s="15"/>
      <c r="W131" s="15"/>
      <c r="X131" s="15"/>
      <c r="Y131" s="15"/>
      <c r="Z131" s="15"/>
      <c r="AA131" s="15"/>
      <c r="AB131" s="15"/>
      <c r="AC131" s="15"/>
      <c r="AD131" s="15"/>
      <c r="AE131" s="15"/>
      <c r="AT131" s="284" t="s">
        <v>276</v>
      </c>
      <c r="AU131" s="284" t="s">
        <v>86</v>
      </c>
      <c r="AV131" s="15" t="s">
        <v>254</v>
      </c>
      <c r="AW131" s="15" t="s">
        <v>32</v>
      </c>
      <c r="AX131" s="15" t="s">
        <v>84</v>
      </c>
      <c r="AY131" s="284" t="s">
        <v>251</v>
      </c>
    </row>
    <row r="132" s="2" customFormat="1" ht="16.5" customHeight="1">
      <c r="A132" s="38"/>
      <c r="B132" s="39"/>
      <c r="C132" s="292" t="s">
        <v>86</v>
      </c>
      <c r="D132" s="292" t="s">
        <v>1133</v>
      </c>
      <c r="E132" s="293" t="s">
        <v>5444</v>
      </c>
      <c r="F132" s="294" t="s">
        <v>5445</v>
      </c>
      <c r="G132" s="295" t="s">
        <v>416</v>
      </c>
      <c r="H132" s="296">
        <v>18</v>
      </c>
      <c r="I132" s="297"/>
      <c r="J132" s="298">
        <f>ROUND(I132*H132,2)</f>
        <v>0</v>
      </c>
      <c r="K132" s="299"/>
      <c r="L132" s="300"/>
      <c r="M132" s="301" t="s">
        <v>1</v>
      </c>
      <c r="N132" s="302" t="s">
        <v>41</v>
      </c>
      <c r="O132" s="91"/>
      <c r="P132" s="230">
        <f>O132*H132</f>
        <v>0</v>
      </c>
      <c r="Q132" s="230">
        <v>0</v>
      </c>
      <c r="R132" s="230">
        <f>Q132*H132</f>
        <v>0</v>
      </c>
      <c r="S132" s="230">
        <v>0</v>
      </c>
      <c r="T132" s="231">
        <f>S132*H132</f>
        <v>0</v>
      </c>
      <c r="U132" s="38"/>
      <c r="V132" s="38"/>
      <c r="W132" s="38"/>
      <c r="X132" s="38"/>
      <c r="Y132" s="38"/>
      <c r="Z132" s="38"/>
      <c r="AA132" s="38"/>
      <c r="AB132" s="38"/>
      <c r="AC132" s="38"/>
      <c r="AD132" s="38"/>
      <c r="AE132" s="38"/>
      <c r="AR132" s="232" t="s">
        <v>2030</v>
      </c>
      <c r="AT132" s="232" t="s">
        <v>1133</v>
      </c>
      <c r="AU132" s="232" t="s">
        <v>86</v>
      </c>
      <c r="AY132" s="17" t="s">
        <v>251</v>
      </c>
      <c r="BE132" s="233">
        <f>IF(N132="základní",J132,0)</f>
        <v>0</v>
      </c>
      <c r="BF132" s="233">
        <f>IF(N132="snížená",J132,0)</f>
        <v>0</v>
      </c>
      <c r="BG132" s="233">
        <f>IF(N132="zákl. přenesená",J132,0)</f>
        <v>0</v>
      </c>
      <c r="BH132" s="233">
        <f>IF(N132="sníž. přenesená",J132,0)</f>
        <v>0</v>
      </c>
      <c r="BI132" s="233">
        <f>IF(N132="nulová",J132,0)</f>
        <v>0</v>
      </c>
      <c r="BJ132" s="17" t="s">
        <v>84</v>
      </c>
      <c r="BK132" s="233">
        <f>ROUND(I132*H132,2)</f>
        <v>0</v>
      </c>
      <c r="BL132" s="17" t="s">
        <v>1605</v>
      </c>
      <c r="BM132" s="232" t="s">
        <v>5446</v>
      </c>
    </row>
    <row r="133" s="2" customFormat="1">
      <c r="A133" s="38"/>
      <c r="B133" s="39"/>
      <c r="C133" s="40"/>
      <c r="D133" s="234" t="s">
        <v>260</v>
      </c>
      <c r="E133" s="40"/>
      <c r="F133" s="235" t="s">
        <v>5445</v>
      </c>
      <c r="G133" s="40"/>
      <c r="H133" s="40"/>
      <c r="I133" s="236"/>
      <c r="J133" s="40"/>
      <c r="K133" s="40"/>
      <c r="L133" s="44"/>
      <c r="M133" s="237"/>
      <c r="N133" s="238"/>
      <c r="O133" s="91"/>
      <c r="P133" s="91"/>
      <c r="Q133" s="91"/>
      <c r="R133" s="91"/>
      <c r="S133" s="91"/>
      <c r="T133" s="92"/>
      <c r="U133" s="38"/>
      <c r="V133" s="38"/>
      <c r="W133" s="38"/>
      <c r="X133" s="38"/>
      <c r="Y133" s="38"/>
      <c r="Z133" s="38"/>
      <c r="AA133" s="38"/>
      <c r="AB133" s="38"/>
      <c r="AC133" s="38"/>
      <c r="AD133" s="38"/>
      <c r="AE133" s="38"/>
      <c r="AT133" s="17" t="s">
        <v>260</v>
      </c>
      <c r="AU133" s="17" t="s">
        <v>86</v>
      </c>
    </row>
    <row r="134" s="13" customFormat="1">
      <c r="A134" s="13"/>
      <c r="B134" s="253"/>
      <c r="C134" s="254"/>
      <c r="D134" s="234" t="s">
        <v>276</v>
      </c>
      <c r="E134" s="255" t="s">
        <v>1</v>
      </c>
      <c r="F134" s="256" t="s">
        <v>5447</v>
      </c>
      <c r="G134" s="254"/>
      <c r="H134" s="255" t="s">
        <v>1</v>
      </c>
      <c r="I134" s="257"/>
      <c r="J134" s="254"/>
      <c r="K134" s="254"/>
      <c r="L134" s="258"/>
      <c r="M134" s="259"/>
      <c r="N134" s="260"/>
      <c r="O134" s="260"/>
      <c r="P134" s="260"/>
      <c r="Q134" s="260"/>
      <c r="R134" s="260"/>
      <c r="S134" s="260"/>
      <c r="T134" s="261"/>
      <c r="U134" s="13"/>
      <c r="V134" s="13"/>
      <c r="W134" s="13"/>
      <c r="X134" s="13"/>
      <c r="Y134" s="13"/>
      <c r="Z134" s="13"/>
      <c r="AA134" s="13"/>
      <c r="AB134" s="13"/>
      <c r="AC134" s="13"/>
      <c r="AD134" s="13"/>
      <c r="AE134" s="13"/>
      <c r="AT134" s="262" t="s">
        <v>276</v>
      </c>
      <c r="AU134" s="262" t="s">
        <v>86</v>
      </c>
      <c r="AV134" s="13" t="s">
        <v>84</v>
      </c>
      <c r="AW134" s="13" t="s">
        <v>32</v>
      </c>
      <c r="AX134" s="13" t="s">
        <v>76</v>
      </c>
      <c r="AY134" s="262" t="s">
        <v>251</v>
      </c>
    </row>
    <row r="135" s="12" customFormat="1">
      <c r="A135" s="12"/>
      <c r="B135" s="242"/>
      <c r="C135" s="243"/>
      <c r="D135" s="234" t="s">
        <v>276</v>
      </c>
      <c r="E135" s="244" t="s">
        <v>1</v>
      </c>
      <c r="F135" s="245" t="s">
        <v>3506</v>
      </c>
      <c r="G135" s="243"/>
      <c r="H135" s="246">
        <v>18</v>
      </c>
      <c r="I135" s="247"/>
      <c r="J135" s="243"/>
      <c r="K135" s="243"/>
      <c r="L135" s="248"/>
      <c r="M135" s="249"/>
      <c r="N135" s="250"/>
      <c r="O135" s="250"/>
      <c r="P135" s="250"/>
      <c r="Q135" s="250"/>
      <c r="R135" s="250"/>
      <c r="S135" s="250"/>
      <c r="T135" s="251"/>
      <c r="U135" s="12"/>
      <c r="V135" s="12"/>
      <c r="W135" s="12"/>
      <c r="X135" s="12"/>
      <c r="Y135" s="12"/>
      <c r="Z135" s="12"/>
      <c r="AA135" s="12"/>
      <c r="AB135" s="12"/>
      <c r="AC135" s="12"/>
      <c r="AD135" s="12"/>
      <c r="AE135" s="12"/>
      <c r="AT135" s="252" t="s">
        <v>276</v>
      </c>
      <c r="AU135" s="252" t="s">
        <v>86</v>
      </c>
      <c r="AV135" s="12" t="s">
        <v>86</v>
      </c>
      <c r="AW135" s="12" t="s">
        <v>32</v>
      </c>
      <c r="AX135" s="12" t="s">
        <v>76</v>
      </c>
      <c r="AY135" s="252" t="s">
        <v>251</v>
      </c>
    </row>
    <row r="136" s="15" customFormat="1">
      <c r="A136" s="15"/>
      <c r="B136" s="274"/>
      <c r="C136" s="275"/>
      <c r="D136" s="234" t="s">
        <v>276</v>
      </c>
      <c r="E136" s="276" t="s">
        <v>1</v>
      </c>
      <c r="F136" s="277" t="s">
        <v>423</v>
      </c>
      <c r="G136" s="275"/>
      <c r="H136" s="278">
        <v>18</v>
      </c>
      <c r="I136" s="279"/>
      <c r="J136" s="275"/>
      <c r="K136" s="275"/>
      <c r="L136" s="280"/>
      <c r="M136" s="281"/>
      <c r="N136" s="282"/>
      <c r="O136" s="282"/>
      <c r="P136" s="282"/>
      <c r="Q136" s="282"/>
      <c r="R136" s="282"/>
      <c r="S136" s="282"/>
      <c r="T136" s="283"/>
      <c r="U136" s="15"/>
      <c r="V136" s="15"/>
      <c r="W136" s="15"/>
      <c r="X136" s="15"/>
      <c r="Y136" s="15"/>
      <c r="Z136" s="15"/>
      <c r="AA136" s="15"/>
      <c r="AB136" s="15"/>
      <c r="AC136" s="15"/>
      <c r="AD136" s="15"/>
      <c r="AE136" s="15"/>
      <c r="AT136" s="284" t="s">
        <v>276</v>
      </c>
      <c r="AU136" s="284" t="s">
        <v>86</v>
      </c>
      <c r="AV136" s="15" t="s">
        <v>254</v>
      </c>
      <c r="AW136" s="15" t="s">
        <v>32</v>
      </c>
      <c r="AX136" s="15" t="s">
        <v>84</v>
      </c>
      <c r="AY136" s="284" t="s">
        <v>251</v>
      </c>
    </row>
    <row r="137" s="2" customFormat="1" ht="16.5" customHeight="1">
      <c r="A137" s="38"/>
      <c r="B137" s="39"/>
      <c r="C137" s="292" t="s">
        <v>269</v>
      </c>
      <c r="D137" s="292" t="s">
        <v>1133</v>
      </c>
      <c r="E137" s="293" t="s">
        <v>5448</v>
      </c>
      <c r="F137" s="294" t="s">
        <v>5449</v>
      </c>
      <c r="G137" s="295" t="s">
        <v>416</v>
      </c>
      <c r="H137" s="296">
        <v>18</v>
      </c>
      <c r="I137" s="297"/>
      <c r="J137" s="298">
        <f>ROUND(I137*H137,2)</f>
        <v>0</v>
      </c>
      <c r="K137" s="299"/>
      <c r="L137" s="300"/>
      <c r="M137" s="301" t="s">
        <v>1</v>
      </c>
      <c r="N137" s="302" t="s">
        <v>41</v>
      </c>
      <c r="O137" s="91"/>
      <c r="P137" s="230">
        <f>O137*H137</f>
        <v>0</v>
      </c>
      <c r="Q137" s="230">
        <v>0</v>
      </c>
      <c r="R137" s="230">
        <f>Q137*H137</f>
        <v>0</v>
      </c>
      <c r="S137" s="230">
        <v>0</v>
      </c>
      <c r="T137" s="231">
        <f>S137*H137</f>
        <v>0</v>
      </c>
      <c r="U137" s="38"/>
      <c r="V137" s="38"/>
      <c r="W137" s="38"/>
      <c r="X137" s="38"/>
      <c r="Y137" s="38"/>
      <c r="Z137" s="38"/>
      <c r="AA137" s="38"/>
      <c r="AB137" s="38"/>
      <c r="AC137" s="38"/>
      <c r="AD137" s="38"/>
      <c r="AE137" s="38"/>
      <c r="AR137" s="232" t="s">
        <v>2030</v>
      </c>
      <c r="AT137" s="232" t="s">
        <v>1133</v>
      </c>
      <c r="AU137" s="232" t="s">
        <v>86</v>
      </c>
      <c r="AY137" s="17" t="s">
        <v>251</v>
      </c>
      <c r="BE137" s="233">
        <f>IF(N137="základní",J137,0)</f>
        <v>0</v>
      </c>
      <c r="BF137" s="233">
        <f>IF(N137="snížená",J137,0)</f>
        <v>0</v>
      </c>
      <c r="BG137" s="233">
        <f>IF(N137="zákl. přenesená",J137,0)</f>
        <v>0</v>
      </c>
      <c r="BH137" s="233">
        <f>IF(N137="sníž. přenesená",J137,0)</f>
        <v>0</v>
      </c>
      <c r="BI137" s="233">
        <f>IF(N137="nulová",J137,0)</f>
        <v>0</v>
      </c>
      <c r="BJ137" s="17" t="s">
        <v>84</v>
      </c>
      <c r="BK137" s="233">
        <f>ROUND(I137*H137,2)</f>
        <v>0</v>
      </c>
      <c r="BL137" s="17" t="s">
        <v>1605</v>
      </c>
      <c r="BM137" s="232" t="s">
        <v>5450</v>
      </c>
    </row>
    <row r="138" s="2" customFormat="1">
      <c r="A138" s="38"/>
      <c r="B138" s="39"/>
      <c r="C138" s="40"/>
      <c r="D138" s="234" t="s">
        <v>260</v>
      </c>
      <c r="E138" s="40"/>
      <c r="F138" s="235" t="s">
        <v>5449</v>
      </c>
      <c r="G138" s="40"/>
      <c r="H138" s="40"/>
      <c r="I138" s="236"/>
      <c r="J138" s="40"/>
      <c r="K138" s="40"/>
      <c r="L138" s="44"/>
      <c r="M138" s="237"/>
      <c r="N138" s="238"/>
      <c r="O138" s="91"/>
      <c r="P138" s="91"/>
      <c r="Q138" s="91"/>
      <c r="R138" s="91"/>
      <c r="S138" s="91"/>
      <c r="T138" s="92"/>
      <c r="U138" s="38"/>
      <c r="V138" s="38"/>
      <c r="W138" s="38"/>
      <c r="X138" s="38"/>
      <c r="Y138" s="38"/>
      <c r="Z138" s="38"/>
      <c r="AA138" s="38"/>
      <c r="AB138" s="38"/>
      <c r="AC138" s="38"/>
      <c r="AD138" s="38"/>
      <c r="AE138" s="38"/>
      <c r="AT138" s="17" t="s">
        <v>260</v>
      </c>
      <c r="AU138" s="17" t="s">
        <v>86</v>
      </c>
    </row>
    <row r="139" s="13" customFormat="1">
      <c r="A139" s="13"/>
      <c r="B139" s="253"/>
      <c r="C139" s="254"/>
      <c r="D139" s="234" t="s">
        <v>276</v>
      </c>
      <c r="E139" s="255" t="s">
        <v>1</v>
      </c>
      <c r="F139" s="256" t="s">
        <v>5447</v>
      </c>
      <c r="G139" s="254"/>
      <c r="H139" s="255" t="s">
        <v>1</v>
      </c>
      <c r="I139" s="257"/>
      <c r="J139" s="254"/>
      <c r="K139" s="254"/>
      <c r="L139" s="258"/>
      <c r="M139" s="259"/>
      <c r="N139" s="260"/>
      <c r="O139" s="260"/>
      <c r="P139" s="260"/>
      <c r="Q139" s="260"/>
      <c r="R139" s="260"/>
      <c r="S139" s="260"/>
      <c r="T139" s="261"/>
      <c r="U139" s="13"/>
      <c r="V139" s="13"/>
      <c r="W139" s="13"/>
      <c r="X139" s="13"/>
      <c r="Y139" s="13"/>
      <c r="Z139" s="13"/>
      <c r="AA139" s="13"/>
      <c r="AB139" s="13"/>
      <c r="AC139" s="13"/>
      <c r="AD139" s="13"/>
      <c r="AE139" s="13"/>
      <c r="AT139" s="262" t="s">
        <v>276</v>
      </c>
      <c r="AU139" s="262" t="s">
        <v>86</v>
      </c>
      <c r="AV139" s="13" t="s">
        <v>84</v>
      </c>
      <c r="AW139" s="13" t="s">
        <v>32</v>
      </c>
      <c r="AX139" s="13" t="s">
        <v>76</v>
      </c>
      <c r="AY139" s="262" t="s">
        <v>251</v>
      </c>
    </row>
    <row r="140" s="12" customFormat="1">
      <c r="A140" s="12"/>
      <c r="B140" s="242"/>
      <c r="C140" s="243"/>
      <c r="D140" s="234" t="s">
        <v>276</v>
      </c>
      <c r="E140" s="244" t="s">
        <v>1</v>
      </c>
      <c r="F140" s="245" t="s">
        <v>3506</v>
      </c>
      <c r="G140" s="243"/>
      <c r="H140" s="246">
        <v>18</v>
      </c>
      <c r="I140" s="247"/>
      <c r="J140" s="243"/>
      <c r="K140" s="243"/>
      <c r="L140" s="248"/>
      <c r="M140" s="249"/>
      <c r="N140" s="250"/>
      <c r="O140" s="250"/>
      <c r="P140" s="250"/>
      <c r="Q140" s="250"/>
      <c r="R140" s="250"/>
      <c r="S140" s="250"/>
      <c r="T140" s="251"/>
      <c r="U140" s="12"/>
      <c r="V140" s="12"/>
      <c r="W140" s="12"/>
      <c r="X140" s="12"/>
      <c r="Y140" s="12"/>
      <c r="Z140" s="12"/>
      <c r="AA140" s="12"/>
      <c r="AB140" s="12"/>
      <c r="AC140" s="12"/>
      <c r="AD140" s="12"/>
      <c r="AE140" s="12"/>
      <c r="AT140" s="252" t="s">
        <v>276</v>
      </c>
      <c r="AU140" s="252" t="s">
        <v>86</v>
      </c>
      <c r="AV140" s="12" t="s">
        <v>86</v>
      </c>
      <c r="AW140" s="12" t="s">
        <v>32</v>
      </c>
      <c r="AX140" s="12" t="s">
        <v>76</v>
      </c>
      <c r="AY140" s="252" t="s">
        <v>251</v>
      </c>
    </row>
    <row r="141" s="15" customFormat="1">
      <c r="A141" s="15"/>
      <c r="B141" s="274"/>
      <c r="C141" s="275"/>
      <c r="D141" s="234" t="s">
        <v>276</v>
      </c>
      <c r="E141" s="276" t="s">
        <v>1</v>
      </c>
      <c r="F141" s="277" t="s">
        <v>423</v>
      </c>
      <c r="G141" s="275"/>
      <c r="H141" s="278">
        <v>18</v>
      </c>
      <c r="I141" s="279"/>
      <c r="J141" s="275"/>
      <c r="K141" s="275"/>
      <c r="L141" s="280"/>
      <c r="M141" s="281"/>
      <c r="N141" s="282"/>
      <c r="O141" s="282"/>
      <c r="P141" s="282"/>
      <c r="Q141" s="282"/>
      <c r="R141" s="282"/>
      <c r="S141" s="282"/>
      <c r="T141" s="283"/>
      <c r="U141" s="15"/>
      <c r="V141" s="15"/>
      <c r="W141" s="15"/>
      <c r="X141" s="15"/>
      <c r="Y141" s="15"/>
      <c r="Z141" s="15"/>
      <c r="AA141" s="15"/>
      <c r="AB141" s="15"/>
      <c r="AC141" s="15"/>
      <c r="AD141" s="15"/>
      <c r="AE141" s="15"/>
      <c r="AT141" s="284" t="s">
        <v>276</v>
      </c>
      <c r="AU141" s="284" t="s">
        <v>86</v>
      </c>
      <c r="AV141" s="15" t="s">
        <v>254</v>
      </c>
      <c r="AW141" s="15" t="s">
        <v>32</v>
      </c>
      <c r="AX141" s="15" t="s">
        <v>84</v>
      </c>
      <c r="AY141" s="284" t="s">
        <v>251</v>
      </c>
    </row>
    <row r="142" s="2" customFormat="1" ht="24.15" customHeight="1">
      <c r="A142" s="38"/>
      <c r="B142" s="39"/>
      <c r="C142" s="220" t="s">
        <v>254</v>
      </c>
      <c r="D142" s="220" t="s">
        <v>255</v>
      </c>
      <c r="E142" s="221" t="s">
        <v>5451</v>
      </c>
      <c r="F142" s="222" t="s">
        <v>5452</v>
      </c>
      <c r="G142" s="223" t="s">
        <v>802</v>
      </c>
      <c r="H142" s="224">
        <v>18</v>
      </c>
      <c r="I142" s="225"/>
      <c r="J142" s="226">
        <f>ROUND(I142*H142,2)</f>
        <v>0</v>
      </c>
      <c r="K142" s="227"/>
      <c r="L142" s="44"/>
      <c r="M142" s="228" t="s">
        <v>1</v>
      </c>
      <c r="N142" s="229" t="s">
        <v>41</v>
      </c>
      <c r="O142" s="91"/>
      <c r="P142" s="230">
        <f>O142*H142</f>
        <v>0</v>
      </c>
      <c r="Q142" s="230">
        <v>0</v>
      </c>
      <c r="R142" s="230">
        <f>Q142*H142</f>
        <v>0</v>
      </c>
      <c r="S142" s="230">
        <v>0</v>
      </c>
      <c r="T142" s="231">
        <f>S142*H142</f>
        <v>0</v>
      </c>
      <c r="U142" s="38"/>
      <c r="V142" s="38"/>
      <c r="W142" s="38"/>
      <c r="X142" s="38"/>
      <c r="Y142" s="38"/>
      <c r="Z142" s="38"/>
      <c r="AA142" s="38"/>
      <c r="AB142" s="38"/>
      <c r="AC142" s="38"/>
      <c r="AD142" s="38"/>
      <c r="AE142" s="38"/>
      <c r="AR142" s="232" t="s">
        <v>1605</v>
      </c>
      <c r="AT142" s="232" t="s">
        <v>255</v>
      </c>
      <c r="AU142" s="232" t="s">
        <v>86</v>
      </c>
      <c r="AY142" s="17" t="s">
        <v>251</v>
      </c>
      <c r="BE142" s="233">
        <f>IF(N142="základní",J142,0)</f>
        <v>0</v>
      </c>
      <c r="BF142" s="233">
        <f>IF(N142="snížená",J142,0)</f>
        <v>0</v>
      </c>
      <c r="BG142" s="233">
        <f>IF(N142="zákl. přenesená",J142,0)</f>
        <v>0</v>
      </c>
      <c r="BH142" s="233">
        <f>IF(N142="sníž. přenesená",J142,0)</f>
        <v>0</v>
      </c>
      <c r="BI142" s="233">
        <f>IF(N142="nulová",J142,0)</f>
        <v>0</v>
      </c>
      <c r="BJ142" s="17" t="s">
        <v>84</v>
      </c>
      <c r="BK142" s="233">
        <f>ROUND(I142*H142,2)</f>
        <v>0</v>
      </c>
      <c r="BL142" s="17" t="s">
        <v>1605</v>
      </c>
      <c r="BM142" s="232" t="s">
        <v>5453</v>
      </c>
    </row>
    <row r="143" s="2" customFormat="1">
      <c r="A143" s="38"/>
      <c r="B143" s="39"/>
      <c r="C143" s="40"/>
      <c r="D143" s="234" t="s">
        <v>260</v>
      </c>
      <c r="E143" s="40"/>
      <c r="F143" s="235" t="s">
        <v>5452</v>
      </c>
      <c r="G143" s="40"/>
      <c r="H143" s="40"/>
      <c r="I143" s="236"/>
      <c r="J143" s="40"/>
      <c r="K143" s="40"/>
      <c r="L143" s="44"/>
      <c r="M143" s="237"/>
      <c r="N143" s="238"/>
      <c r="O143" s="91"/>
      <c r="P143" s="91"/>
      <c r="Q143" s="91"/>
      <c r="R143" s="91"/>
      <c r="S143" s="91"/>
      <c r="T143" s="92"/>
      <c r="U143" s="38"/>
      <c r="V143" s="38"/>
      <c r="W143" s="38"/>
      <c r="X143" s="38"/>
      <c r="Y143" s="38"/>
      <c r="Z143" s="38"/>
      <c r="AA143" s="38"/>
      <c r="AB143" s="38"/>
      <c r="AC143" s="38"/>
      <c r="AD143" s="38"/>
      <c r="AE143" s="38"/>
      <c r="AT143" s="17" t="s">
        <v>260</v>
      </c>
      <c r="AU143" s="17" t="s">
        <v>86</v>
      </c>
    </row>
    <row r="144" s="13" customFormat="1">
      <c r="A144" s="13"/>
      <c r="B144" s="253"/>
      <c r="C144" s="254"/>
      <c r="D144" s="234" t="s">
        <v>276</v>
      </c>
      <c r="E144" s="255" t="s">
        <v>1</v>
      </c>
      <c r="F144" s="256" t="s">
        <v>5454</v>
      </c>
      <c r="G144" s="254"/>
      <c r="H144" s="255" t="s">
        <v>1</v>
      </c>
      <c r="I144" s="257"/>
      <c r="J144" s="254"/>
      <c r="K144" s="254"/>
      <c r="L144" s="258"/>
      <c r="M144" s="259"/>
      <c r="N144" s="260"/>
      <c r="O144" s="260"/>
      <c r="P144" s="260"/>
      <c r="Q144" s="260"/>
      <c r="R144" s="260"/>
      <c r="S144" s="260"/>
      <c r="T144" s="261"/>
      <c r="U144" s="13"/>
      <c r="V144" s="13"/>
      <c r="W144" s="13"/>
      <c r="X144" s="13"/>
      <c r="Y144" s="13"/>
      <c r="Z144" s="13"/>
      <c r="AA144" s="13"/>
      <c r="AB144" s="13"/>
      <c r="AC144" s="13"/>
      <c r="AD144" s="13"/>
      <c r="AE144" s="13"/>
      <c r="AT144" s="262" t="s">
        <v>276</v>
      </c>
      <c r="AU144" s="262" t="s">
        <v>86</v>
      </c>
      <c r="AV144" s="13" t="s">
        <v>84</v>
      </c>
      <c r="AW144" s="13" t="s">
        <v>32</v>
      </c>
      <c r="AX144" s="13" t="s">
        <v>76</v>
      </c>
      <c r="AY144" s="262" t="s">
        <v>251</v>
      </c>
    </row>
    <row r="145" s="12" customFormat="1">
      <c r="A145" s="12"/>
      <c r="B145" s="242"/>
      <c r="C145" s="243"/>
      <c r="D145" s="234" t="s">
        <v>276</v>
      </c>
      <c r="E145" s="244" t="s">
        <v>1</v>
      </c>
      <c r="F145" s="245" t="s">
        <v>3506</v>
      </c>
      <c r="G145" s="243"/>
      <c r="H145" s="246">
        <v>18</v>
      </c>
      <c r="I145" s="247"/>
      <c r="J145" s="243"/>
      <c r="K145" s="243"/>
      <c r="L145" s="248"/>
      <c r="M145" s="249"/>
      <c r="N145" s="250"/>
      <c r="O145" s="250"/>
      <c r="P145" s="250"/>
      <c r="Q145" s="250"/>
      <c r="R145" s="250"/>
      <c r="S145" s="250"/>
      <c r="T145" s="251"/>
      <c r="U145" s="12"/>
      <c r="V145" s="12"/>
      <c r="W145" s="12"/>
      <c r="X145" s="12"/>
      <c r="Y145" s="12"/>
      <c r="Z145" s="12"/>
      <c r="AA145" s="12"/>
      <c r="AB145" s="12"/>
      <c r="AC145" s="12"/>
      <c r="AD145" s="12"/>
      <c r="AE145" s="12"/>
      <c r="AT145" s="252" t="s">
        <v>276</v>
      </c>
      <c r="AU145" s="252" t="s">
        <v>86</v>
      </c>
      <c r="AV145" s="12" t="s">
        <v>86</v>
      </c>
      <c r="AW145" s="12" t="s">
        <v>32</v>
      </c>
      <c r="AX145" s="12" t="s">
        <v>76</v>
      </c>
      <c r="AY145" s="252" t="s">
        <v>251</v>
      </c>
    </row>
    <row r="146" s="15" customFormat="1">
      <c r="A146" s="15"/>
      <c r="B146" s="274"/>
      <c r="C146" s="275"/>
      <c r="D146" s="234" t="s">
        <v>276</v>
      </c>
      <c r="E146" s="276" t="s">
        <v>1</v>
      </c>
      <c r="F146" s="277" t="s">
        <v>423</v>
      </c>
      <c r="G146" s="275"/>
      <c r="H146" s="278">
        <v>18</v>
      </c>
      <c r="I146" s="279"/>
      <c r="J146" s="275"/>
      <c r="K146" s="275"/>
      <c r="L146" s="280"/>
      <c r="M146" s="281"/>
      <c r="N146" s="282"/>
      <c r="O146" s="282"/>
      <c r="P146" s="282"/>
      <c r="Q146" s="282"/>
      <c r="R146" s="282"/>
      <c r="S146" s="282"/>
      <c r="T146" s="283"/>
      <c r="U146" s="15"/>
      <c r="V146" s="15"/>
      <c r="W146" s="15"/>
      <c r="X146" s="15"/>
      <c r="Y146" s="15"/>
      <c r="Z146" s="15"/>
      <c r="AA146" s="15"/>
      <c r="AB146" s="15"/>
      <c r="AC146" s="15"/>
      <c r="AD146" s="15"/>
      <c r="AE146" s="15"/>
      <c r="AT146" s="284" t="s">
        <v>276</v>
      </c>
      <c r="AU146" s="284" t="s">
        <v>86</v>
      </c>
      <c r="AV146" s="15" t="s">
        <v>254</v>
      </c>
      <c r="AW146" s="15" t="s">
        <v>32</v>
      </c>
      <c r="AX146" s="15" t="s">
        <v>84</v>
      </c>
      <c r="AY146" s="284" t="s">
        <v>251</v>
      </c>
    </row>
    <row r="147" s="2" customFormat="1" ht="24.15" customHeight="1">
      <c r="A147" s="38"/>
      <c r="B147" s="39"/>
      <c r="C147" s="292" t="s">
        <v>282</v>
      </c>
      <c r="D147" s="292" t="s">
        <v>1133</v>
      </c>
      <c r="E147" s="293" t="s">
        <v>5455</v>
      </c>
      <c r="F147" s="294" t="s">
        <v>5456</v>
      </c>
      <c r="G147" s="295" t="s">
        <v>802</v>
      </c>
      <c r="H147" s="296">
        <v>18</v>
      </c>
      <c r="I147" s="297"/>
      <c r="J147" s="298">
        <f>ROUND(I147*H147,2)</f>
        <v>0</v>
      </c>
      <c r="K147" s="299"/>
      <c r="L147" s="300"/>
      <c r="M147" s="301" t="s">
        <v>1</v>
      </c>
      <c r="N147" s="302" t="s">
        <v>41</v>
      </c>
      <c r="O147" s="91"/>
      <c r="P147" s="230">
        <f>O147*H147</f>
        <v>0</v>
      </c>
      <c r="Q147" s="230">
        <v>0</v>
      </c>
      <c r="R147" s="230">
        <f>Q147*H147</f>
        <v>0</v>
      </c>
      <c r="S147" s="230">
        <v>0</v>
      </c>
      <c r="T147" s="231">
        <f>S147*H147</f>
        <v>0</v>
      </c>
      <c r="U147" s="38"/>
      <c r="V147" s="38"/>
      <c r="W147" s="38"/>
      <c r="X147" s="38"/>
      <c r="Y147" s="38"/>
      <c r="Z147" s="38"/>
      <c r="AA147" s="38"/>
      <c r="AB147" s="38"/>
      <c r="AC147" s="38"/>
      <c r="AD147" s="38"/>
      <c r="AE147" s="38"/>
      <c r="AR147" s="232" t="s">
        <v>2030</v>
      </c>
      <c r="AT147" s="232" t="s">
        <v>1133</v>
      </c>
      <c r="AU147" s="232" t="s">
        <v>86</v>
      </c>
      <c r="AY147" s="17" t="s">
        <v>251</v>
      </c>
      <c r="BE147" s="233">
        <f>IF(N147="základní",J147,0)</f>
        <v>0</v>
      </c>
      <c r="BF147" s="233">
        <f>IF(N147="snížená",J147,0)</f>
        <v>0</v>
      </c>
      <c r="BG147" s="233">
        <f>IF(N147="zákl. přenesená",J147,0)</f>
        <v>0</v>
      </c>
      <c r="BH147" s="233">
        <f>IF(N147="sníž. přenesená",J147,0)</f>
        <v>0</v>
      </c>
      <c r="BI147" s="233">
        <f>IF(N147="nulová",J147,0)</f>
        <v>0</v>
      </c>
      <c r="BJ147" s="17" t="s">
        <v>84</v>
      </c>
      <c r="BK147" s="233">
        <f>ROUND(I147*H147,2)</f>
        <v>0</v>
      </c>
      <c r="BL147" s="17" t="s">
        <v>1605</v>
      </c>
      <c r="BM147" s="232" t="s">
        <v>5457</v>
      </c>
    </row>
    <row r="148" s="2" customFormat="1">
      <c r="A148" s="38"/>
      <c r="B148" s="39"/>
      <c r="C148" s="40"/>
      <c r="D148" s="234" t="s">
        <v>260</v>
      </c>
      <c r="E148" s="40"/>
      <c r="F148" s="235" t="s">
        <v>5456</v>
      </c>
      <c r="G148" s="40"/>
      <c r="H148" s="40"/>
      <c r="I148" s="236"/>
      <c r="J148" s="40"/>
      <c r="K148" s="40"/>
      <c r="L148" s="44"/>
      <c r="M148" s="237"/>
      <c r="N148" s="238"/>
      <c r="O148" s="91"/>
      <c r="P148" s="91"/>
      <c r="Q148" s="91"/>
      <c r="R148" s="91"/>
      <c r="S148" s="91"/>
      <c r="T148" s="92"/>
      <c r="U148" s="38"/>
      <c r="V148" s="38"/>
      <c r="W148" s="38"/>
      <c r="X148" s="38"/>
      <c r="Y148" s="38"/>
      <c r="Z148" s="38"/>
      <c r="AA148" s="38"/>
      <c r="AB148" s="38"/>
      <c r="AC148" s="38"/>
      <c r="AD148" s="38"/>
      <c r="AE148" s="38"/>
      <c r="AT148" s="17" t="s">
        <v>260</v>
      </c>
      <c r="AU148" s="17" t="s">
        <v>86</v>
      </c>
    </row>
    <row r="149" s="12" customFormat="1">
      <c r="A149" s="12"/>
      <c r="B149" s="242"/>
      <c r="C149" s="243"/>
      <c r="D149" s="234" t="s">
        <v>276</v>
      </c>
      <c r="E149" s="244" t="s">
        <v>1</v>
      </c>
      <c r="F149" s="245" t="s">
        <v>3506</v>
      </c>
      <c r="G149" s="243"/>
      <c r="H149" s="246">
        <v>18</v>
      </c>
      <c r="I149" s="247"/>
      <c r="J149" s="243"/>
      <c r="K149" s="243"/>
      <c r="L149" s="248"/>
      <c r="M149" s="249"/>
      <c r="N149" s="250"/>
      <c r="O149" s="250"/>
      <c r="P149" s="250"/>
      <c r="Q149" s="250"/>
      <c r="R149" s="250"/>
      <c r="S149" s="250"/>
      <c r="T149" s="251"/>
      <c r="U149" s="12"/>
      <c r="V149" s="12"/>
      <c r="W149" s="12"/>
      <c r="X149" s="12"/>
      <c r="Y149" s="12"/>
      <c r="Z149" s="12"/>
      <c r="AA149" s="12"/>
      <c r="AB149" s="12"/>
      <c r="AC149" s="12"/>
      <c r="AD149" s="12"/>
      <c r="AE149" s="12"/>
      <c r="AT149" s="252" t="s">
        <v>276</v>
      </c>
      <c r="AU149" s="252" t="s">
        <v>86</v>
      </c>
      <c r="AV149" s="12" t="s">
        <v>86</v>
      </c>
      <c r="AW149" s="12" t="s">
        <v>32</v>
      </c>
      <c r="AX149" s="12" t="s">
        <v>84</v>
      </c>
      <c r="AY149" s="252" t="s">
        <v>251</v>
      </c>
    </row>
    <row r="150" s="2" customFormat="1" ht="33" customHeight="1">
      <c r="A150" s="38"/>
      <c r="B150" s="39"/>
      <c r="C150" s="220" t="s">
        <v>287</v>
      </c>
      <c r="D150" s="220" t="s">
        <v>255</v>
      </c>
      <c r="E150" s="221" t="s">
        <v>5458</v>
      </c>
      <c r="F150" s="222" t="s">
        <v>5459</v>
      </c>
      <c r="G150" s="223" t="s">
        <v>416</v>
      </c>
      <c r="H150" s="224">
        <v>38</v>
      </c>
      <c r="I150" s="225"/>
      <c r="J150" s="226">
        <f>ROUND(I150*H150,2)</f>
        <v>0</v>
      </c>
      <c r="K150" s="227"/>
      <c r="L150" s="44"/>
      <c r="M150" s="228" t="s">
        <v>1</v>
      </c>
      <c r="N150" s="229" t="s">
        <v>41</v>
      </c>
      <c r="O150" s="91"/>
      <c r="P150" s="230">
        <f>O150*H150</f>
        <v>0</v>
      </c>
      <c r="Q150" s="230">
        <v>0</v>
      </c>
      <c r="R150" s="230">
        <f>Q150*H150</f>
        <v>0</v>
      </c>
      <c r="S150" s="230">
        <v>0</v>
      </c>
      <c r="T150" s="231">
        <f>S150*H150</f>
        <v>0</v>
      </c>
      <c r="U150" s="38"/>
      <c r="V150" s="38"/>
      <c r="W150" s="38"/>
      <c r="X150" s="38"/>
      <c r="Y150" s="38"/>
      <c r="Z150" s="38"/>
      <c r="AA150" s="38"/>
      <c r="AB150" s="38"/>
      <c r="AC150" s="38"/>
      <c r="AD150" s="38"/>
      <c r="AE150" s="38"/>
      <c r="AR150" s="232" t="s">
        <v>1605</v>
      </c>
      <c r="AT150" s="232" t="s">
        <v>255</v>
      </c>
      <c r="AU150" s="232" t="s">
        <v>86</v>
      </c>
      <c r="AY150" s="17" t="s">
        <v>251</v>
      </c>
      <c r="BE150" s="233">
        <f>IF(N150="základní",J150,0)</f>
        <v>0</v>
      </c>
      <c r="BF150" s="233">
        <f>IF(N150="snížená",J150,0)</f>
        <v>0</v>
      </c>
      <c r="BG150" s="233">
        <f>IF(N150="zákl. přenesená",J150,0)</f>
        <v>0</v>
      </c>
      <c r="BH150" s="233">
        <f>IF(N150="sníž. přenesená",J150,0)</f>
        <v>0</v>
      </c>
      <c r="BI150" s="233">
        <f>IF(N150="nulová",J150,0)</f>
        <v>0</v>
      </c>
      <c r="BJ150" s="17" t="s">
        <v>84</v>
      </c>
      <c r="BK150" s="233">
        <f>ROUND(I150*H150,2)</f>
        <v>0</v>
      </c>
      <c r="BL150" s="17" t="s">
        <v>1605</v>
      </c>
      <c r="BM150" s="232" t="s">
        <v>5460</v>
      </c>
    </row>
    <row r="151" s="2" customFormat="1">
      <c r="A151" s="38"/>
      <c r="B151" s="39"/>
      <c r="C151" s="40"/>
      <c r="D151" s="234" t="s">
        <v>260</v>
      </c>
      <c r="E151" s="40"/>
      <c r="F151" s="235" t="s">
        <v>5459</v>
      </c>
      <c r="G151" s="40"/>
      <c r="H151" s="40"/>
      <c r="I151" s="236"/>
      <c r="J151" s="40"/>
      <c r="K151" s="40"/>
      <c r="L151" s="44"/>
      <c r="M151" s="237"/>
      <c r="N151" s="238"/>
      <c r="O151" s="91"/>
      <c r="P151" s="91"/>
      <c r="Q151" s="91"/>
      <c r="R151" s="91"/>
      <c r="S151" s="91"/>
      <c r="T151" s="92"/>
      <c r="U151" s="38"/>
      <c r="V151" s="38"/>
      <c r="W151" s="38"/>
      <c r="X151" s="38"/>
      <c r="Y151" s="38"/>
      <c r="Z151" s="38"/>
      <c r="AA151" s="38"/>
      <c r="AB151" s="38"/>
      <c r="AC151" s="38"/>
      <c r="AD151" s="38"/>
      <c r="AE151" s="38"/>
      <c r="AT151" s="17" t="s">
        <v>260</v>
      </c>
      <c r="AU151" s="17" t="s">
        <v>86</v>
      </c>
    </row>
    <row r="152" s="13" customFormat="1">
      <c r="A152" s="13"/>
      <c r="B152" s="253"/>
      <c r="C152" s="254"/>
      <c r="D152" s="234" t="s">
        <v>276</v>
      </c>
      <c r="E152" s="255" t="s">
        <v>1</v>
      </c>
      <c r="F152" s="256" t="s">
        <v>5461</v>
      </c>
      <c r="G152" s="254"/>
      <c r="H152" s="255" t="s">
        <v>1</v>
      </c>
      <c r="I152" s="257"/>
      <c r="J152" s="254"/>
      <c r="K152" s="254"/>
      <c r="L152" s="258"/>
      <c r="M152" s="259"/>
      <c r="N152" s="260"/>
      <c r="O152" s="260"/>
      <c r="P152" s="260"/>
      <c r="Q152" s="260"/>
      <c r="R152" s="260"/>
      <c r="S152" s="260"/>
      <c r="T152" s="261"/>
      <c r="U152" s="13"/>
      <c r="V152" s="13"/>
      <c r="W152" s="13"/>
      <c r="X152" s="13"/>
      <c r="Y152" s="13"/>
      <c r="Z152" s="13"/>
      <c r="AA152" s="13"/>
      <c r="AB152" s="13"/>
      <c r="AC152" s="13"/>
      <c r="AD152" s="13"/>
      <c r="AE152" s="13"/>
      <c r="AT152" s="262" t="s">
        <v>276</v>
      </c>
      <c r="AU152" s="262" t="s">
        <v>86</v>
      </c>
      <c r="AV152" s="13" t="s">
        <v>84</v>
      </c>
      <c r="AW152" s="13" t="s">
        <v>32</v>
      </c>
      <c r="AX152" s="13" t="s">
        <v>76</v>
      </c>
      <c r="AY152" s="262" t="s">
        <v>251</v>
      </c>
    </row>
    <row r="153" s="12" customFormat="1">
      <c r="A153" s="12"/>
      <c r="B153" s="242"/>
      <c r="C153" s="243"/>
      <c r="D153" s="234" t="s">
        <v>276</v>
      </c>
      <c r="E153" s="244" t="s">
        <v>1</v>
      </c>
      <c r="F153" s="245" t="s">
        <v>5462</v>
      </c>
      <c r="G153" s="243"/>
      <c r="H153" s="246">
        <v>38</v>
      </c>
      <c r="I153" s="247"/>
      <c r="J153" s="243"/>
      <c r="K153" s="243"/>
      <c r="L153" s="248"/>
      <c r="M153" s="249"/>
      <c r="N153" s="250"/>
      <c r="O153" s="250"/>
      <c r="P153" s="250"/>
      <c r="Q153" s="250"/>
      <c r="R153" s="250"/>
      <c r="S153" s="250"/>
      <c r="T153" s="251"/>
      <c r="U153" s="12"/>
      <c r="V153" s="12"/>
      <c r="W153" s="12"/>
      <c r="X153" s="12"/>
      <c r="Y153" s="12"/>
      <c r="Z153" s="12"/>
      <c r="AA153" s="12"/>
      <c r="AB153" s="12"/>
      <c r="AC153" s="12"/>
      <c r="AD153" s="12"/>
      <c r="AE153" s="12"/>
      <c r="AT153" s="252" t="s">
        <v>276</v>
      </c>
      <c r="AU153" s="252" t="s">
        <v>86</v>
      </c>
      <c r="AV153" s="12" t="s">
        <v>86</v>
      </c>
      <c r="AW153" s="12" t="s">
        <v>32</v>
      </c>
      <c r="AX153" s="12" t="s">
        <v>76</v>
      </c>
      <c r="AY153" s="252" t="s">
        <v>251</v>
      </c>
    </row>
    <row r="154" s="15" customFormat="1">
      <c r="A154" s="15"/>
      <c r="B154" s="274"/>
      <c r="C154" s="275"/>
      <c r="D154" s="234" t="s">
        <v>276</v>
      </c>
      <c r="E154" s="276" t="s">
        <v>1</v>
      </c>
      <c r="F154" s="277" t="s">
        <v>423</v>
      </c>
      <c r="G154" s="275"/>
      <c r="H154" s="278">
        <v>38</v>
      </c>
      <c r="I154" s="279"/>
      <c r="J154" s="275"/>
      <c r="K154" s="275"/>
      <c r="L154" s="280"/>
      <c r="M154" s="281"/>
      <c r="N154" s="282"/>
      <c r="O154" s="282"/>
      <c r="P154" s="282"/>
      <c r="Q154" s="282"/>
      <c r="R154" s="282"/>
      <c r="S154" s="282"/>
      <c r="T154" s="283"/>
      <c r="U154" s="15"/>
      <c r="V154" s="15"/>
      <c r="W154" s="15"/>
      <c r="X154" s="15"/>
      <c r="Y154" s="15"/>
      <c r="Z154" s="15"/>
      <c r="AA154" s="15"/>
      <c r="AB154" s="15"/>
      <c r="AC154" s="15"/>
      <c r="AD154" s="15"/>
      <c r="AE154" s="15"/>
      <c r="AT154" s="284" t="s">
        <v>276</v>
      </c>
      <c r="AU154" s="284" t="s">
        <v>86</v>
      </c>
      <c r="AV154" s="15" t="s">
        <v>254</v>
      </c>
      <c r="AW154" s="15" t="s">
        <v>32</v>
      </c>
      <c r="AX154" s="15" t="s">
        <v>84</v>
      </c>
      <c r="AY154" s="284" t="s">
        <v>251</v>
      </c>
    </row>
    <row r="155" s="2" customFormat="1" ht="33" customHeight="1">
      <c r="A155" s="38"/>
      <c r="B155" s="39"/>
      <c r="C155" s="220" t="s">
        <v>294</v>
      </c>
      <c r="D155" s="220" t="s">
        <v>255</v>
      </c>
      <c r="E155" s="221" t="s">
        <v>5463</v>
      </c>
      <c r="F155" s="222" t="s">
        <v>5464</v>
      </c>
      <c r="G155" s="223" t="s">
        <v>416</v>
      </c>
      <c r="H155" s="224">
        <v>42</v>
      </c>
      <c r="I155" s="225"/>
      <c r="J155" s="226">
        <f>ROUND(I155*H155,2)</f>
        <v>0</v>
      </c>
      <c r="K155" s="227"/>
      <c r="L155" s="44"/>
      <c r="M155" s="228" t="s">
        <v>1</v>
      </c>
      <c r="N155" s="229" t="s">
        <v>41</v>
      </c>
      <c r="O155" s="91"/>
      <c r="P155" s="230">
        <f>O155*H155</f>
        <v>0</v>
      </c>
      <c r="Q155" s="230">
        <v>0</v>
      </c>
      <c r="R155" s="230">
        <f>Q155*H155</f>
        <v>0</v>
      </c>
      <c r="S155" s="230">
        <v>0</v>
      </c>
      <c r="T155" s="231">
        <f>S155*H155</f>
        <v>0</v>
      </c>
      <c r="U155" s="38"/>
      <c r="V155" s="38"/>
      <c r="W155" s="38"/>
      <c r="X155" s="38"/>
      <c r="Y155" s="38"/>
      <c r="Z155" s="38"/>
      <c r="AA155" s="38"/>
      <c r="AB155" s="38"/>
      <c r="AC155" s="38"/>
      <c r="AD155" s="38"/>
      <c r="AE155" s="38"/>
      <c r="AR155" s="232" t="s">
        <v>1605</v>
      </c>
      <c r="AT155" s="232" t="s">
        <v>255</v>
      </c>
      <c r="AU155" s="232" t="s">
        <v>86</v>
      </c>
      <c r="AY155" s="17" t="s">
        <v>251</v>
      </c>
      <c r="BE155" s="233">
        <f>IF(N155="základní",J155,0)</f>
        <v>0</v>
      </c>
      <c r="BF155" s="233">
        <f>IF(N155="snížená",J155,0)</f>
        <v>0</v>
      </c>
      <c r="BG155" s="233">
        <f>IF(N155="zákl. přenesená",J155,0)</f>
        <v>0</v>
      </c>
      <c r="BH155" s="233">
        <f>IF(N155="sníž. přenesená",J155,0)</f>
        <v>0</v>
      </c>
      <c r="BI155" s="233">
        <f>IF(N155="nulová",J155,0)</f>
        <v>0</v>
      </c>
      <c r="BJ155" s="17" t="s">
        <v>84</v>
      </c>
      <c r="BK155" s="233">
        <f>ROUND(I155*H155,2)</f>
        <v>0</v>
      </c>
      <c r="BL155" s="17" t="s">
        <v>1605</v>
      </c>
      <c r="BM155" s="232" t="s">
        <v>5465</v>
      </c>
    </row>
    <row r="156" s="2" customFormat="1">
      <c r="A156" s="38"/>
      <c r="B156" s="39"/>
      <c r="C156" s="40"/>
      <c r="D156" s="234" t="s">
        <v>260</v>
      </c>
      <c r="E156" s="40"/>
      <c r="F156" s="235" t="s">
        <v>5464</v>
      </c>
      <c r="G156" s="40"/>
      <c r="H156" s="40"/>
      <c r="I156" s="236"/>
      <c r="J156" s="40"/>
      <c r="K156" s="40"/>
      <c r="L156" s="44"/>
      <c r="M156" s="237"/>
      <c r="N156" s="238"/>
      <c r="O156" s="91"/>
      <c r="P156" s="91"/>
      <c r="Q156" s="91"/>
      <c r="R156" s="91"/>
      <c r="S156" s="91"/>
      <c r="T156" s="92"/>
      <c r="U156" s="38"/>
      <c r="V156" s="38"/>
      <c r="W156" s="38"/>
      <c r="X156" s="38"/>
      <c r="Y156" s="38"/>
      <c r="Z156" s="38"/>
      <c r="AA156" s="38"/>
      <c r="AB156" s="38"/>
      <c r="AC156" s="38"/>
      <c r="AD156" s="38"/>
      <c r="AE156" s="38"/>
      <c r="AT156" s="17" t="s">
        <v>260</v>
      </c>
      <c r="AU156" s="17" t="s">
        <v>86</v>
      </c>
    </row>
    <row r="157" s="13" customFormat="1">
      <c r="A157" s="13"/>
      <c r="B157" s="253"/>
      <c r="C157" s="254"/>
      <c r="D157" s="234" t="s">
        <v>276</v>
      </c>
      <c r="E157" s="255" t="s">
        <v>1</v>
      </c>
      <c r="F157" s="256" t="s">
        <v>5466</v>
      </c>
      <c r="G157" s="254"/>
      <c r="H157" s="255" t="s">
        <v>1</v>
      </c>
      <c r="I157" s="257"/>
      <c r="J157" s="254"/>
      <c r="K157" s="254"/>
      <c r="L157" s="258"/>
      <c r="M157" s="259"/>
      <c r="N157" s="260"/>
      <c r="O157" s="260"/>
      <c r="P157" s="260"/>
      <c r="Q157" s="260"/>
      <c r="R157" s="260"/>
      <c r="S157" s="260"/>
      <c r="T157" s="261"/>
      <c r="U157" s="13"/>
      <c r="V157" s="13"/>
      <c r="W157" s="13"/>
      <c r="X157" s="13"/>
      <c r="Y157" s="13"/>
      <c r="Z157" s="13"/>
      <c r="AA157" s="13"/>
      <c r="AB157" s="13"/>
      <c r="AC157" s="13"/>
      <c r="AD157" s="13"/>
      <c r="AE157" s="13"/>
      <c r="AT157" s="262" t="s">
        <v>276</v>
      </c>
      <c r="AU157" s="262" t="s">
        <v>86</v>
      </c>
      <c r="AV157" s="13" t="s">
        <v>84</v>
      </c>
      <c r="AW157" s="13" t="s">
        <v>32</v>
      </c>
      <c r="AX157" s="13" t="s">
        <v>76</v>
      </c>
      <c r="AY157" s="262" t="s">
        <v>251</v>
      </c>
    </row>
    <row r="158" s="12" customFormat="1">
      <c r="A158" s="12"/>
      <c r="B158" s="242"/>
      <c r="C158" s="243"/>
      <c r="D158" s="234" t="s">
        <v>276</v>
      </c>
      <c r="E158" s="244" t="s">
        <v>1</v>
      </c>
      <c r="F158" s="245" t="s">
        <v>5467</v>
      </c>
      <c r="G158" s="243"/>
      <c r="H158" s="246">
        <v>42</v>
      </c>
      <c r="I158" s="247"/>
      <c r="J158" s="243"/>
      <c r="K158" s="243"/>
      <c r="L158" s="248"/>
      <c r="M158" s="249"/>
      <c r="N158" s="250"/>
      <c r="O158" s="250"/>
      <c r="P158" s="250"/>
      <c r="Q158" s="250"/>
      <c r="R158" s="250"/>
      <c r="S158" s="250"/>
      <c r="T158" s="251"/>
      <c r="U158" s="12"/>
      <c r="V158" s="12"/>
      <c r="W158" s="12"/>
      <c r="X158" s="12"/>
      <c r="Y158" s="12"/>
      <c r="Z158" s="12"/>
      <c r="AA158" s="12"/>
      <c r="AB158" s="12"/>
      <c r="AC158" s="12"/>
      <c r="AD158" s="12"/>
      <c r="AE158" s="12"/>
      <c r="AT158" s="252" t="s">
        <v>276</v>
      </c>
      <c r="AU158" s="252" t="s">
        <v>86</v>
      </c>
      <c r="AV158" s="12" t="s">
        <v>86</v>
      </c>
      <c r="AW158" s="12" t="s">
        <v>32</v>
      </c>
      <c r="AX158" s="12" t="s">
        <v>76</v>
      </c>
      <c r="AY158" s="252" t="s">
        <v>251</v>
      </c>
    </row>
    <row r="159" s="15" customFormat="1">
      <c r="A159" s="15"/>
      <c r="B159" s="274"/>
      <c r="C159" s="275"/>
      <c r="D159" s="234" t="s">
        <v>276</v>
      </c>
      <c r="E159" s="276" t="s">
        <v>1</v>
      </c>
      <c r="F159" s="277" t="s">
        <v>423</v>
      </c>
      <c r="G159" s="275"/>
      <c r="H159" s="278">
        <v>42</v>
      </c>
      <c r="I159" s="279"/>
      <c r="J159" s="275"/>
      <c r="K159" s="275"/>
      <c r="L159" s="280"/>
      <c r="M159" s="281"/>
      <c r="N159" s="282"/>
      <c r="O159" s="282"/>
      <c r="P159" s="282"/>
      <c r="Q159" s="282"/>
      <c r="R159" s="282"/>
      <c r="S159" s="282"/>
      <c r="T159" s="283"/>
      <c r="U159" s="15"/>
      <c r="V159" s="15"/>
      <c r="W159" s="15"/>
      <c r="X159" s="15"/>
      <c r="Y159" s="15"/>
      <c r="Z159" s="15"/>
      <c r="AA159" s="15"/>
      <c r="AB159" s="15"/>
      <c r="AC159" s="15"/>
      <c r="AD159" s="15"/>
      <c r="AE159" s="15"/>
      <c r="AT159" s="284" t="s">
        <v>276</v>
      </c>
      <c r="AU159" s="284" t="s">
        <v>86</v>
      </c>
      <c r="AV159" s="15" t="s">
        <v>254</v>
      </c>
      <c r="AW159" s="15" t="s">
        <v>32</v>
      </c>
      <c r="AX159" s="15" t="s">
        <v>84</v>
      </c>
      <c r="AY159" s="284" t="s">
        <v>251</v>
      </c>
    </row>
    <row r="160" s="2" customFormat="1" ht="24.15" customHeight="1">
      <c r="A160" s="38"/>
      <c r="B160" s="39"/>
      <c r="C160" s="292" t="s">
        <v>299</v>
      </c>
      <c r="D160" s="292" t="s">
        <v>1133</v>
      </c>
      <c r="E160" s="293" t="s">
        <v>5468</v>
      </c>
      <c r="F160" s="294" t="s">
        <v>5469</v>
      </c>
      <c r="G160" s="295" t="s">
        <v>416</v>
      </c>
      <c r="H160" s="296">
        <v>42</v>
      </c>
      <c r="I160" s="297"/>
      <c r="J160" s="298">
        <f>ROUND(I160*H160,2)</f>
        <v>0</v>
      </c>
      <c r="K160" s="299"/>
      <c r="L160" s="300"/>
      <c r="M160" s="301" t="s">
        <v>1</v>
      </c>
      <c r="N160" s="302" t="s">
        <v>41</v>
      </c>
      <c r="O160" s="91"/>
      <c r="P160" s="230">
        <f>O160*H160</f>
        <v>0</v>
      </c>
      <c r="Q160" s="230">
        <v>0</v>
      </c>
      <c r="R160" s="230">
        <f>Q160*H160</f>
        <v>0</v>
      </c>
      <c r="S160" s="230">
        <v>0</v>
      </c>
      <c r="T160" s="231">
        <f>S160*H160</f>
        <v>0</v>
      </c>
      <c r="U160" s="38"/>
      <c r="V160" s="38"/>
      <c r="W160" s="38"/>
      <c r="X160" s="38"/>
      <c r="Y160" s="38"/>
      <c r="Z160" s="38"/>
      <c r="AA160" s="38"/>
      <c r="AB160" s="38"/>
      <c r="AC160" s="38"/>
      <c r="AD160" s="38"/>
      <c r="AE160" s="38"/>
      <c r="AR160" s="232" t="s">
        <v>2030</v>
      </c>
      <c r="AT160" s="232" t="s">
        <v>1133</v>
      </c>
      <c r="AU160" s="232" t="s">
        <v>86</v>
      </c>
      <c r="AY160" s="17" t="s">
        <v>251</v>
      </c>
      <c r="BE160" s="233">
        <f>IF(N160="základní",J160,0)</f>
        <v>0</v>
      </c>
      <c r="BF160" s="233">
        <f>IF(N160="snížená",J160,0)</f>
        <v>0</v>
      </c>
      <c r="BG160" s="233">
        <f>IF(N160="zákl. přenesená",J160,0)</f>
        <v>0</v>
      </c>
      <c r="BH160" s="233">
        <f>IF(N160="sníž. přenesená",J160,0)</f>
        <v>0</v>
      </c>
      <c r="BI160" s="233">
        <f>IF(N160="nulová",J160,0)</f>
        <v>0</v>
      </c>
      <c r="BJ160" s="17" t="s">
        <v>84</v>
      </c>
      <c r="BK160" s="233">
        <f>ROUND(I160*H160,2)</f>
        <v>0</v>
      </c>
      <c r="BL160" s="17" t="s">
        <v>1605</v>
      </c>
      <c r="BM160" s="232" t="s">
        <v>5470</v>
      </c>
    </row>
    <row r="161" s="2" customFormat="1">
      <c r="A161" s="38"/>
      <c r="B161" s="39"/>
      <c r="C161" s="40"/>
      <c r="D161" s="234" t="s">
        <v>260</v>
      </c>
      <c r="E161" s="40"/>
      <c r="F161" s="235" t="s">
        <v>5469</v>
      </c>
      <c r="G161" s="40"/>
      <c r="H161" s="40"/>
      <c r="I161" s="236"/>
      <c r="J161" s="40"/>
      <c r="K161" s="40"/>
      <c r="L161" s="44"/>
      <c r="M161" s="237"/>
      <c r="N161" s="238"/>
      <c r="O161" s="91"/>
      <c r="P161" s="91"/>
      <c r="Q161" s="91"/>
      <c r="R161" s="91"/>
      <c r="S161" s="91"/>
      <c r="T161" s="92"/>
      <c r="U161" s="38"/>
      <c r="V161" s="38"/>
      <c r="W161" s="38"/>
      <c r="X161" s="38"/>
      <c r="Y161" s="38"/>
      <c r="Z161" s="38"/>
      <c r="AA161" s="38"/>
      <c r="AB161" s="38"/>
      <c r="AC161" s="38"/>
      <c r="AD161" s="38"/>
      <c r="AE161" s="38"/>
      <c r="AT161" s="17" t="s">
        <v>260</v>
      </c>
      <c r="AU161" s="17" t="s">
        <v>86</v>
      </c>
    </row>
    <row r="162" s="12" customFormat="1">
      <c r="A162" s="12"/>
      <c r="B162" s="242"/>
      <c r="C162" s="243"/>
      <c r="D162" s="234" t="s">
        <v>276</v>
      </c>
      <c r="E162" s="244" t="s">
        <v>1</v>
      </c>
      <c r="F162" s="245" t="s">
        <v>5467</v>
      </c>
      <c r="G162" s="243"/>
      <c r="H162" s="246">
        <v>42</v>
      </c>
      <c r="I162" s="247"/>
      <c r="J162" s="243"/>
      <c r="K162" s="243"/>
      <c r="L162" s="248"/>
      <c r="M162" s="249"/>
      <c r="N162" s="250"/>
      <c r="O162" s="250"/>
      <c r="P162" s="250"/>
      <c r="Q162" s="250"/>
      <c r="R162" s="250"/>
      <c r="S162" s="250"/>
      <c r="T162" s="251"/>
      <c r="U162" s="12"/>
      <c r="V162" s="12"/>
      <c r="W162" s="12"/>
      <c r="X162" s="12"/>
      <c r="Y162" s="12"/>
      <c r="Z162" s="12"/>
      <c r="AA162" s="12"/>
      <c r="AB162" s="12"/>
      <c r="AC162" s="12"/>
      <c r="AD162" s="12"/>
      <c r="AE162" s="12"/>
      <c r="AT162" s="252" t="s">
        <v>276</v>
      </c>
      <c r="AU162" s="252" t="s">
        <v>86</v>
      </c>
      <c r="AV162" s="12" t="s">
        <v>86</v>
      </c>
      <c r="AW162" s="12" t="s">
        <v>32</v>
      </c>
      <c r="AX162" s="12" t="s">
        <v>84</v>
      </c>
      <c r="AY162" s="252" t="s">
        <v>251</v>
      </c>
    </row>
    <row r="163" s="2" customFormat="1" ht="16.5" customHeight="1">
      <c r="A163" s="38"/>
      <c r="B163" s="39"/>
      <c r="C163" s="220" t="s">
        <v>306</v>
      </c>
      <c r="D163" s="220" t="s">
        <v>255</v>
      </c>
      <c r="E163" s="221" t="s">
        <v>5471</v>
      </c>
      <c r="F163" s="222" t="s">
        <v>5472</v>
      </c>
      <c r="G163" s="223" t="s">
        <v>416</v>
      </c>
      <c r="H163" s="224">
        <v>19</v>
      </c>
      <c r="I163" s="225"/>
      <c r="J163" s="226">
        <f>ROUND(I163*H163,2)</f>
        <v>0</v>
      </c>
      <c r="K163" s="227"/>
      <c r="L163" s="44"/>
      <c r="M163" s="228" t="s">
        <v>1</v>
      </c>
      <c r="N163" s="229" t="s">
        <v>41</v>
      </c>
      <c r="O163" s="91"/>
      <c r="P163" s="230">
        <f>O163*H163</f>
        <v>0</v>
      </c>
      <c r="Q163" s="230">
        <v>0</v>
      </c>
      <c r="R163" s="230">
        <f>Q163*H163</f>
        <v>0</v>
      </c>
      <c r="S163" s="230">
        <v>0</v>
      </c>
      <c r="T163" s="231">
        <f>S163*H163</f>
        <v>0</v>
      </c>
      <c r="U163" s="38"/>
      <c r="V163" s="38"/>
      <c r="W163" s="38"/>
      <c r="X163" s="38"/>
      <c r="Y163" s="38"/>
      <c r="Z163" s="38"/>
      <c r="AA163" s="38"/>
      <c r="AB163" s="38"/>
      <c r="AC163" s="38"/>
      <c r="AD163" s="38"/>
      <c r="AE163" s="38"/>
      <c r="AR163" s="232" t="s">
        <v>1605</v>
      </c>
      <c r="AT163" s="232" t="s">
        <v>255</v>
      </c>
      <c r="AU163" s="232" t="s">
        <v>86</v>
      </c>
      <c r="AY163" s="17" t="s">
        <v>251</v>
      </c>
      <c r="BE163" s="233">
        <f>IF(N163="základní",J163,0)</f>
        <v>0</v>
      </c>
      <c r="BF163" s="233">
        <f>IF(N163="snížená",J163,0)</f>
        <v>0</v>
      </c>
      <c r="BG163" s="233">
        <f>IF(N163="zákl. přenesená",J163,0)</f>
        <v>0</v>
      </c>
      <c r="BH163" s="233">
        <f>IF(N163="sníž. přenesená",J163,0)</f>
        <v>0</v>
      </c>
      <c r="BI163" s="233">
        <f>IF(N163="nulová",J163,0)</f>
        <v>0</v>
      </c>
      <c r="BJ163" s="17" t="s">
        <v>84</v>
      </c>
      <c r="BK163" s="233">
        <f>ROUND(I163*H163,2)</f>
        <v>0</v>
      </c>
      <c r="BL163" s="17" t="s">
        <v>1605</v>
      </c>
      <c r="BM163" s="232" t="s">
        <v>5473</v>
      </c>
    </row>
    <row r="164" s="2" customFormat="1">
      <c r="A164" s="38"/>
      <c r="B164" s="39"/>
      <c r="C164" s="40"/>
      <c r="D164" s="234" t="s">
        <v>260</v>
      </c>
      <c r="E164" s="40"/>
      <c r="F164" s="235" t="s">
        <v>5474</v>
      </c>
      <c r="G164" s="40"/>
      <c r="H164" s="40"/>
      <c r="I164" s="236"/>
      <c r="J164" s="40"/>
      <c r="K164" s="40"/>
      <c r="L164" s="44"/>
      <c r="M164" s="237"/>
      <c r="N164" s="238"/>
      <c r="O164" s="91"/>
      <c r="P164" s="91"/>
      <c r="Q164" s="91"/>
      <c r="R164" s="91"/>
      <c r="S164" s="91"/>
      <c r="T164" s="92"/>
      <c r="U164" s="38"/>
      <c r="V164" s="38"/>
      <c r="W164" s="38"/>
      <c r="X164" s="38"/>
      <c r="Y164" s="38"/>
      <c r="Z164" s="38"/>
      <c r="AA164" s="38"/>
      <c r="AB164" s="38"/>
      <c r="AC164" s="38"/>
      <c r="AD164" s="38"/>
      <c r="AE164" s="38"/>
      <c r="AT164" s="17" t="s">
        <v>260</v>
      </c>
      <c r="AU164" s="17" t="s">
        <v>86</v>
      </c>
    </row>
    <row r="165" s="13" customFormat="1">
      <c r="A165" s="13"/>
      <c r="B165" s="253"/>
      <c r="C165" s="254"/>
      <c r="D165" s="234" t="s">
        <v>276</v>
      </c>
      <c r="E165" s="255" t="s">
        <v>1</v>
      </c>
      <c r="F165" s="256" t="s">
        <v>5475</v>
      </c>
      <c r="G165" s="254"/>
      <c r="H165" s="255" t="s">
        <v>1</v>
      </c>
      <c r="I165" s="257"/>
      <c r="J165" s="254"/>
      <c r="K165" s="254"/>
      <c r="L165" s="258"/>
      <c r="M165" s="259"/>
      <c r="N165" s="260"/>
      <c r="O165" s="260"/>
      <c r="P165" s="260"/>
      <c r="Q165" s="260"/>
      <c r="R165" s="260"/>
      <c r="S165" s="260"/>
      <c r="T165" s="261"/>
      <c r="U165" s="13"/>
      <c r="V165" s="13"/>
      <c r="W165" s="13"/>
      <c r="X165" s="13"/>
      <c r="Y165" s="13"/>
      <c r="Z165" s="13"/>
      <c r="AA165" s="13"/>
      <c r="AB165" s="13"/>
      <c r="AC165" s="13"/>
      <c r="AD165" s="13"/>
      <c r="AE165" s="13"/>
      <c r="AT165" s="262" t="s">
        <v>276</v>
      </c>
      <c r="AU165" s="262" t="s">
        <v>86</v>
      </c>
      <c r="AV165" s="13" t="s">
        <v>84</v>
      </c>
      <c r="AW165" s="13" t="s">
        <v>32</v>
      </c>
      <c r="AX165" s="13" t="s">
        <v>76</v>
      </c>
      <c r="AY165" s="262" t="s">
        <v>251</v>
      </c>
    </row>
    <row r="166" s="12" customFormat="1">
      <c r="A166" s="12"/>
      <c r="B166" s="242"/>
      <c r="C166" s="243"/>
      <c r="D166" s="234" t="s">
        <v>276</v>
      </c>
      <c r="E166" s="244" t="s">
        <v>1</v>
      </c>
      <c r="F166" s="245" t="s">
        <v>5476</v>
      </c>
      <c r="G166" s="243"/>
      <c r="H166" s="246">
        <v>19</v>
      </c>
      <c r="I166" s="247"/>
      <c r="J166" s="243"/>
      <c r="K166" s="243"/>
      <c r="L166" s="248"/>
      <c r="M166" s="249"/>
      <c r="N166" s="250"/>
      <c r="O166" s="250"/>
      <c r="P166" s="250"/>
      <c r="Q166" s="250"/>
      <c r="R166" s="250"/>
      <c r="S166" s="250"/>
      <c r="T166" s="251"/>
      <c r="U166" s="12"/>
      <c r="V166" s="12"/>
      <c r="W166" s="12"/>
      <c r="X166" s="12"/>
      <c r="Y166" s="12"/>
      <c r="Z166" s="12"/>
      <c r="AA166" s="12"/>
      <c r="AB166" s="12"/>
      <c r="AC166" s="12"/>
      <c r="AD166" s="12"/>
      <c r="AE166" s="12"/>
      <c r="AT166" s="252" t="s">
        <v>276</v>
      </c>
      <c r="AU166" s="252" t="s">
        <v>86</v>
      </c>
      <c r="AV166" s="12" t="s">
        <v>86</v>
      </c>
      <c r="AW166" s="12" t="s">
        <v>32</v>
      </c>
      <c r="AX166" s="12" t="s">
        <v>76</v>
      </c>
      <c r="AY166" s="252" t="s">
        <v>251</v>
      </c>
    </row>
    <row r="167" s="15" customFormat="1">
      <c r="A167" s="15"/>
      <c r="B167" s="274"/>
      <c r="C167" s="275"/>
      <c r="D167" s="234" t="s">
        <v>276</v>
      </c>
      <c r="E167" s="276" t="s">
        <v>1</v>
      </c>
      <c r="F167" s="277" t="s">
        <v>423</v>
      </c>
      <c r="G167" s="275"/>
      <c r="H167" s="278">
        <v>19</v>
      </c>
      <c r="I167" s="279"/>
      <c r="J167" s="275"/>
      <c r="K167" s="275"/>
      <c r="L167" s="280"/>
      <c r="M167" s="281"/>
      <c r="N167" s="282"/>
      <c r="O167" s="282"/>
      <c r="P167" s="282"/>
      <c r="Q167" s="282"/>
      <c r="R167" s="282"/>
      <c r="S167" s="282"/>
      <c r="T167" s="283"/>
      <c r="U167" s="15"/>
      <c r="V167" s="15"/>
      <c r="W167" s="15"/>
      <c r="X167" s="15"/>
      <c r="Y167" s="15"/>
      <c r="Z167" s="15"/>
      <c r="AA167" s="15"/>
      <c r="AB167" s="15"/>
      <c r="AC167" s="15"/>
      <c r="AD167" s="15"/>
      <c r="AE167" s="15"/>
      <c r="AT167" s="284" t="s">
        <v>276</v>
      </c>
      <c r="AU167" s="284" t="s">
        <v>86</v>
      </c>
      <c r="AV167" s="15" t="s">
        <v>254</v>
      </c>
      <c r="AW167" s="15" t="s">
        <v>32</v>
      </c>
      <c r="AX167" s="15" t="s">
        <v>84</v>
      </c>
      <c r="AY167" s="284" t="s">
        <v>251</v>
      </c>
    </row>
    <row r="168" s="2" customFormat="1" ht="66.75" customHeight="1">
      <c r="A168" s="38"/>
      <c r="B168" s="39"/>
      <c r="C168" s="292" t="s">
        <v>311</v>
      </c>
      <c r="D168" s="292" t="s">
        <v>1133</v>
      </c>
      <c r="E168" s="293" t="s">
        <v>5477</v>
      </c>
      <c r="F168" s="294" t="s">
        <v>5478</v>
      </c>
      <c r="G168" s="295" t="s">
        <v>416</v>
      </c>
      <c r="H168" s="296">
        <v>2</v>
      </c>
      <c r="I168" s="297"/>
      <c r="J168" s="298">
        <f>ROUND(I168*H168,2)</f>
        <v>0</v>
      </c>
      <c r="K168" s="299"/>
      <c r="L168" s="300"/>
      <c r="M168" s="301" t="s">
        <v>1</v>
      </c>
      <c r="N168" s="302" t="s">
        <v>41</v>
      </c>
      <c r="O168" s="91"/>
      <c r="P168" s="230">
        <f>O168*H168</f>
        <v>0</v>
      </c>
      <c r="Q168" s="230">
        <v>0</v>
      </c>
      <c r="R168" s="230">
        <f>Q168*H168</f>
        <v>0</v>
      </c>
      <c r="S168" s="230">
        <v>0</v>
      </c>
      <c r="T168" s="231">
        <f>S168*H168</f>
        <v>0</v>
      </c>
      <c r="U168" s="38"/>
      <c r="V168" s="38"/>
      <c r="W168" s="38"/>
      <c r="X168" s="38"/>
      <c r="Y168" s="38"/>
      <c r="Z168" s="38"/>
      <c r="AA168" s="38"/>
      <c r="AB168" s="38"/>
      <c r="AC168" s="38"/>
      <c r="AD168" s="38"/>
      <c r="AE168" s="38"/>
      <c r="AR168" s="232" t="s">
        <v>2030</v>
      </c>
      <c r="AT168" s="232" t="s">
        <v>1133</v>
      </c>
      <c r="AU168" s="232" t="s">
        <v>86</v>
      </c>
      <c r="AY168" s="17" t="s">
        <v>251</v>
      </c>
      <c r="BE168" s="233">
        <f>IF(N168="základní",J168,0)</f>
        <v>0</v>
      </c>
      <c r="BF168" s="233">
        <f>IF(N168="snížená",J168,0)</f>
        <v>0</v>
      </c>
      <c r="BG168" s="233">
        <f>IF(N168="zákl. přenesená",J168,0)</f>
        <v>0</v>
      </c>
      <c r="BH168" s="233">
        <f>IF(N168="sníž. přenesená",J168,0)</f>
        <v>0</v>
      </c>
      <c r="BI168" s="233">
        <f>IF(N168="nulová",J168,0)</f>
        <v>0</v>
      </c>
      <c r="BJ168" s="17" t="s">
        <v>84</v>
      </c>
      <c r="BK168" s="233">
        <f>ROUND(I168*H168,2)</f>
        <v>0</v>
      </c>
      <c r="BL168" s="17" t="s">
        <v>1605</v>
      </c>
      <c r="BM168" s="232" t="s">
        <v>5479</v>
      </c>
    </row>
    <row r="169" s="2" customFormat="1">
      <c r="A169" s="38"/>
      <c r="B169" s="39"/>
      <c r="C169" s="40"/>
      <c r="D169" s="234" t="s">
        <v>260</v>
      </c>
      <c r="E169" s="40"/>
      <c r="F169" s="235" t="s">
        <v>5480</v>
      </c>
      <c r="G169" s="40"/>
      <c r="H169" s="40"/>
      <c r="I169" s="236"/>
      <c r="J169" s="40"/>
      <c r="K169" s="40"/>
      <c r="L169" s="44"/>
      <c r="M169" s="237"/>
      <c r="N169" s="238"/>
      <c r="O169" s="91"/>
      <c r="P169" s="91"/>
      <c r="Q169" s="91"/>
      <c r="R169" s="91"/>
      <c r="S169" s="91"/>
      <c r="T169" s="92"/>
      <c r="U169" s="38"/>
      <c r="V169" s="38"/>
      <c r="W169" s="38"/>
      <c r="X169" s="38"/>
      <c r="Y169" s="38"/>
      <c r="Z169" s="38"/>
      <c r="AA169" s="38"/>
      <c r="AB169" s="38"/>
      <c r="AC169" s="38"/>
      <c r="AD169" s="38"/>
      <c r="AE169" s="38"/>
      <c r="AT169" s="17" t="s">
        <v>260</v>
      </c>
      <c r="AU169" s="17" t="s">
        <v>86</v>
      </c>
    </row>
    <row r="170" s="13" customFormat="1">
      <c r="A170" s="13"/>
      <c r="B170" s="253"/>
      <c r="C170" s="254"/>
      <c r="D170" s="234" t="s">
        <v>276</v>
      </c>
      <c r="E170" s="255" t="s">
        <v>1</v>
      </c>
      <c r="F170" s="256" t="s">
        <v>5481</v>
      </c>
      <c r="G170" s="254"/>
      <c r="H170" s="255" t="s">
        <v>1</v>
      </c>
      <c r="I170" s="257"/>
      <c r="J170" s="254"/>
      <c r="K170" s="254"/>
      <c r="L170" s="258"/>
      <c r="M170" s="259"/>
      <c r="N170" s="260"/>
      <c r="O170" s="260"/>
      <c r="P170" s="260"/>
      <c r="Q170" s="260"/>
      <c r="R170" s="260"/>
      <c r="S170" s="260"/>
      <c r="T170" s="261"/>
      <c r="U170" s="13"/>
      <c r="V170" s="13"/>
      <c r="W170" s="13"/>
      <c r="X170" s="13"/>
      <c r="Y170" s="13"/>
      <c r="Z170" s="13"/>
      <c r="AA170" s="13"/>
      <c r="AB170" s="13"/>
      <c r="AC170" s="13"/>
      <c r="AD170" s="13"/>
      <c r="AE170" s="13"/>
      <c r="AT170" s="262" t="s">
        <v>276</v>
      </c>
      <c r="AU170" s="262" t="s">
        <v>86</v>
      </c>
      <c r="AV170" s="13" t="s">
        <v>84</v>
      </c>
      <c r="AW170" s="13" t="s">
        <v>32</v>
      </c>
      <c r="AX170" s="13" t="s">
        <v>76</v>
      </c>
      <c r="AY170" s="262" t="s">
        <v>251</v>
      </c>
    </row>
    <row r="171" s="12" customFormat="1">
      <c r="A171" s="12"/>
      <c r="B171" s="242"/>
      <c r="C171" s="243"/>
      <c r="D171" s="234" t="s">
        <v>276</v>
      </c>
      <c r="E171" s="244" t="s">
        <v>1</v>
      </c>
      <c r="F171" s="245" t="s">
        <v>711</v>
      </c>
      <c r="G171" s="243"/>
      <c r="H171" s="246">
        <v>2</v>
      </c>
      <c r="I171" s="247"/>
      <c r="J171" s="243"/>
      <c r="K171" s="243"/>
      <c r="L171" s="248"/>
      <c r="M171" s="249"/>
      <c r="N171" s="250"/>
      <c r="O171" s="250"/>
      <c r="P171" s="250"/>
      <c r="Q171" s="250"/>
      <c r="R171" s="250"/>
      <c r="S171" s="250"/>
      <c r="T171" s="251"/>
      <c r="U171" s="12"/>
      <c r="V171" s="12"/>
      <c r="W171" s="12"/>
      <c r="X171" s="12"/>
      <c r="Y171" s="12"/>
      <c r="Z171" s="12"/>
      <c r="AA171" s="12"/>
      <c r="AB171" s="12"/>
      <c r="AC171" s="12"/>
      <c r="AD171" s="12"/>
      <c r="AE171" s="12"/>
      <c r="AT171" s="252" t="s">
        <v>276</v>
      </c>
      <c r="AU171" s="252" t="s">
        <v>86</v>
      </c>
      <c r="AV171" s="12" t="s">
        <v>86</v>
      </c>
      <c r="AW171" s="12" t="s">
        <v>32</v>
      </c>
      <c r="AX171" s="12" t="s">
        <v>76</v>
      </c>
      <c r="AY171" s="252" t="s">
        <v>251</v>
      </c>
    </row>
    <row r="172" s="15" customFormat="1">
      <c r="A172" s="15"/>
      <c r="B172" s="274"/>
      <c r="C172" s="275"/>
      <c r="D172" s="234" t="s">
        <v>276</v>
      </c>
      <c r="E172" s="276" t="s">
        <v>1</v>
      </c>
      <c r="F172" s="277" t="s">
        <v>423</v>
      </c>
      <c r="G172" s="275"/>
      <c r="H172" s="278">
        <v>2</v>
      </c>
      <c r="I172" s="279"/>
      <c r="J172" s="275"/>
      <c r="K172" s="275"/>
      <c r="L172" s="280"/>
      <c r="M172" s="281"/>
      <c r="N172" s="282"/>
      <c r="O172" s="282"/>
      <c r="P172" s="282"/>
      <c r="Q172" s="282"/>
      <c r="R172" s="282"/>
      <c r="S172" s="282"/>
      <c r="T172" s="283"/>
      <c r="U172" s="15"/>
      <c r="V172" s="15"/>
      <c r="W172" s="15"/>
      <c r="X172" s="15"/>
      <c r="Y172" s="15"/>
      <c r="Z172" s="15"/>
      <c r="AA172" s="15"/>
      <c r="AB172" s="15"/>
      <c r="AC172" s="15"/>
      <c r="AD172" s="15"/>
      <c r="AE172" s="15"/>
      <c r="AT172" s="284" t="s">
        <v>276</v>
      </c>
      <c r="AU172" s="284" t="s">
        <v>86</v>
      </c>
      <c r="AV172" s="15" t="s">
        <v>254</v>
      </c>
      <c r="AW172" s="15" t="s">
        <v>32</v>
      </c>
      <c r="AX172" s="15" t="s">
        <v>84</v>
      </c>
      <c r="AY172" s="284" t="s">
        <v>251</v>
      </c>
    </row>
    <row r="173" s="2" customFormat="1" ht="55.5" customHeight="1">
      <c r="A173" s="38"/>
      <c r="B173" s="39"/>
      <c r="C173" s="292" t="s">
        <v>319</v>
      </c>
      <c r="D173" s="292" t="s">
        <v>1133</v>
      </c>
      <c r="E173" s="293" t="s">
        <v>5482</v>
      </c>
      <c r="F173" s="294" t="s">
        <v>5483</v>
      </c>
      <c r="G173" s="295" t="s">
        <v>416</v>
      </c>
      <c r="H173" s="296">
        <v>13</v>
      </c>
      <c r="I173" s="297"/>
      <c r="J173" s="298">
        <f>ROUND(I173*H173,2)</f>
        <v>0</v>
      </c>
      <c r="K173" s="299"/>
      <c r="L173" s="300"/>
      <c r="M173" s="301" t="s">
        <v>1</v>
      </c>
      <c r="N173" s="302" t="s">
        <v>41</v>
      </c>
      <c r="O173" s="91"/>
      <c r="P173" s="230">
        <f>O173*H173</f>
        <v>0</v>
      </c>
      <c r="Q173" s="230">
        <v>0</v>
      </c>
      <c r="R173" s="230">
        <f>Q173*H173</f>
        <v>0</v>
      </c>
      <c r="S173" s="230">
        <v>0</v>
      </c>
      <c r="T173" s="231">
        <f>S173*H173</f>
        <v>0</v>
      </c>
      <c r="U173" s="38"/>
      <c r="V173" s="38"/>
      <c r="W173" s="38"/>
      <c r="X173" s="38"/>
      <c r="Y173" s="38"/>
      <c r="Z173" s="38"/>
      <c r="AA173" s="38"/>
      <c r="AB173" s="38"/>
      <c r="AC173" s="38"/>
      <c r="AD173" s="38"/>
      <c r="AE173" s="38"/>
      <c r="AR173" s="232" t="s">
        <v>2030</v>
      </c>
      <c r="AT173" s="232" t="s">
        <v>1133</v>
      </c>
      <c r="AU173" s="232" t="s">
        <v>86</v>
      </c>
      <c r="AY173" s="17" t="s">
        <v>251</v>
      </c>
      <c r="BE173" s="233">
        <f>IF(N173="základní",J173,0)</f>
        <v>0</v>
      </c>
      <c r="BF173" s="233">
        <f>IF(N173="snížená",J173,0)</f>
        <v>0</v>
      </c>
      <c r="BG173" s="233">
        <f>IF(N173="zákl. přenesená",J173,0)</f>
        <v>0</v>
      </c>
      <c r="BH173" s="233">
        <f>IF(N173="sníž. přenesená",J173,0)</f>
        <v>0</v>
      </c>
      <c r="BI173" s="233">
        <f>IF(N173="nulová",J173,0)</f>
        <v>0</v>
      </c>
      <c r="BJ173" s="17" t="s">
        <v>84</v>
      </c>
      <c r="BK173" s="233">
        <f>ROUND(I173*H173,2)</f>
        <v>0</v>
      </c>
      <c r="BL173" s="17" t="s">
        <v>1605</v>
      </c>
      <c r="BM173" s="232" t="s">
        <v>5484</v>
      </c>
    </row>
    <row r="174" s="2" customFormat="1">
      <c r="A174" s="38"/>
      <c r="B174" s="39"/>
      <c r="C174" s="40"/>
      <c r="D174" s="234" t="s">
        <v>260</v>
      </c>
      <c r="E174" s="40"/>
      <c r="F174" s="235" t="s">
        <v>5485</v>
      </c>
      <c r="G174" s="40"/>
      <c r="H174" s="40"/>
      <c r="I174" s="236"/>
      <c r="J174" s="40"/>
      <c r="K174" s="40"/>
      <c r="L174" s="44"/>
      <c r="M174" s="237"/>
      <c r="N174" s="238"/>
      <c r="O174" s="91"/>
      <c r="P174" s="91"/>
      <c r="Q174" s="91"/>
      <c r="R174" s="91"/>
      <c r="S174" s="91"/>
      <c r="T174" s="92"/>
      <c r="U174" s="38"/>
      <c r="V174" s="38"/>
      <c r="W174" s="38"/>
      <c r="X174" s="38"/>
      <c r="Y174" s="38"/>
      <c r="Z174" s="38"/>
      <c r="AA174" s="38"/>
      <c r="AB174" s="38"/>
      <c r="AC174" s="38"/>
      <c r="AD174" s="38"/>
      <c r="AE174" s="38"/>
      <c r="AT174" s="17" t="s">
        <v>260</v>
      </c>
      <c r="AU174" s="17" t="s">
        <v>86</v>
      </c>
    </row>
    <row r="175" s="13" customFormat="1">
      <c r="A175" s="13"/>
      <c r="B175" s="253"/>
      <c r="C175" s="254"/>
      <c r="D175" s="234" t="s">
        <v>276</v>
      </c>
      <c r="E175" s="255" t="s">
        <v>1</v>
      </c>
      <c r="F175" s="256" t="s">
        <v>5486</v>
      </c>
      <c r="G175" s="254"/>
      <c r="H175" s="255" t="s">
        <v>1</v>
      </c>
      <c r="I175" s="257"/>
      <c r="J175" s="254"/>
      <c r="K175" s="254"/>
      <c r="L175" s="258"/>
      <c r="M175" s="259"/>
      <c r="N175" s="260"/>
      <c r="O175" s="260"/>
      <c r="P175" s="260"/>
      <c r="Q175" s="260"/>
      <c r="R175" s="260"/>
      <c r="S175" s="260"/>
      <c r="T175" s="261"/>
      <c r="U175" s="13"/>
      <c r="V175" s="13"/>
      <c r="W175" s="13"/>
      <c r="X175" s="13"/>
      <c r="Y175" s="13"/>
      <c r="Z175" s="13"/>
      <c r="AA175" s="13"/>
      <c r="AB175" s="13"/>
      <c r="AC175" s="13"/>
      <c r="AD175" s="13"/>
      <c r="AE175" s="13"/>
      <c r="AT175" s="262" t="s">
        <v>276</v>
      </c>
      <c r="AU175" s="262" t="s">
        <v>86</v>
      </c>
      <c r="AV175" s="13" t="s">
        <v>84</v>
      </c>
      <c r="AW175" s="13" t="s">
        <v>32</v>
      </c>
      <c r="AX175" s="13" t="s">
        <v>76</v>
      </c>
      <c r="AY175" s="262" t="s">
        <v>251</v>
      </c>
    </row>
    <row r="176" s="12" customFormat="1">
      <c r="A176" s="12"/>
      <c r="B176" s="242"/>
      <c r="C176" s="243"/>
      <c r="D176" s="234" t="s">
        <v>276</v>
      </c>
      <c r="E176" s="244" t="s">
        <v>1</v>
      </c>
      <c r="F176" s="245" t="s">
        <v>5487</v>
      </c>
      <c r="G176" s="243"/>
      <c r="H176" s="246">
        <v>13</v>
      </c>
      <c r="I176" s="247"/>
      <c r="J176" s="243"/>
      <c r="K176" s="243"/>
      <c r="L176" s="248"/>
      <c r="M176" s="249"/>
      <c r="N176" s="250"/>
      <c r="O176" s="250"/>
      <c r="P176" s="250"/>
      <c r="Q176" s="250"/>
      <c r="R176" s="250"/>
      <c r="S176" s="250"/>
      <c r="T176" s="251"/>
      <c r="U176" s="12"/>
      <c r="V176" s="12"/>
      <c r="W176" s="12"/>
      <c r="X176" s="12"/>
      <c r="Y176" s="12"/>
      <c r="Z176" s="12"/>
      <c r="AA176" s="12"/>
      <c r="AB176" s="12"/>
      <c r="AC176" s="12"/>
      <c r="AD176" s="12"/>
      <c r="AE176" s="12"/>
      <c r="AT176" s="252" t="s">
        <v>276</v>
      </c>
      <c r="AU176" s="252" t="s">
        <v>86</v>
      </c>
      <c r="AV176" s="12" t="s">
        <v>86</v>
      </c>
      <c r="AW176" s="12" t="s">
        <v>32</v>
      </c>
      <c r="AX176" s="12" t="s">
        <v>76</v>
      </c>
      <c r="AY176" s="252" t="s">
        <v>251</v>
      </c>
    </row>
    <row r="177" s="15" customFormat="1">
      <c r="A177" s="15"/>
      <c r="B177" s="274"/>
      <c r="C177" s="275"/>
      <c r="D177" s="234" t="s">
        <v>276</v>
      </c>
      <c r="E177" s="276" t="s">
        <v>1</v>
      </c>
      <c r="F177" s="277" t="s">
        <v>423</v>
      </c>
      <c r="G177" s="275"/>
      <c r="H177" s="278">
        <v>13</v>
      </c>
      <c r="I177" s="279"/>
      <c r="J177" s="275"/>
      <c r="K177" s="275"/>
      <c r="L177" s="280"/>
      <c r="M177" s="281"/>
      <c r="N177" s="282"/>
      <c r="O177" s="282"/>
      <c r="P177" s="282"/>
      <c r="Q177" s="282"/>
      <c r="R177" s="282"/>
      <c r="S177" s="282"/>
      <c r="T177" s="283"/>
      <c r="U177" s="15"/>
      <c r="V177" s="15"/>
      <c r="W177" s="15"/>
      <c r="X177" s="15"/>
      <c r="Y177" s="15"/>
      <c r="Z177" s="15"/>
      <c r="AA177" s="15"/>
      <c r="AB177" s="15"/>
      <c r="AC177" s="15"/>
      <c r="AD177" s="15"/>
      <c r="AE177" s="15"/>
      <c r="AT177" s="284" t="s">
        <v>276</v>
      </c>
      <c r="AU177" s="284" t="s">
        <v>86</v>
      </c>
      <c r="AV177" s="15" t="s">
        <v>254</v>
      </c>
      <c r="AW177" s="15" t="s">
        <v>32</v>
      </c>
      <c r="AX177" s="15" t="s">
        <v>84</v>
      </c>
      <c r="AY177" s="284" t="s">
        <v>251</v>
      </c>
    </row>
    <row r="178" s="2" customFormat="1" ht="55.5" customHeight="1">
      <c r="A178" s="38"/>
      <c r="B178" s="39"/>
      <c r="C178" s="292" t="s">
        <v>8</v>
      </c>
      <c r="D178" s="292" t="s">
        <v>1133</v>
      </c>
      <c r="E178" s="293" t="s">
        <v>5488</v>
      </c>
      <c r="F178" s="294" t="s">
        <v>5489</v>
      </c>
      <c r="G178" s="295" t="s">
        <v>416</v>
      </c>
      <c r="H178" s="296">
        <v>1</v>
      </c>
      <c r="I178" s="297"/>
      <c r="J178" s="298">
        <f>ROUND(I178*H178,2)</f>
        <v>0</v>
      </c>
      <c r="K178" s="299"/>
      <c r="L178" s="300"/>
      <c r="M178" s="301" t="s">
        <v>1</v>
      </c>
      <c r="N178" s="302" t="s">
        <v>41</v>
      </c>
      <c r="O178" s="91"/>
      <c r="P178" s="230">
        <f>O178*H178</f>
        <v>0</v>
      </c>
      <c r="Q178" s="230">
        <v>0</v>
      </c>
      <c r="R178" s="230">
        <f>Q178*H178</f>
        <v>0</v>
      </c>
      <c r="S178" s="230">
        <v>0</v>
      </c>
      <c r="T178" s="231">
        <f>S178*H178</f>
        <v>0</v>
      </c>
      <c r="U178" s="38"/>
      <c r="V178" s="38"/>
      <c r="W178" s="38"/>
      <c r="X178" s="38"/>
      <c r="Y178" s="38"/>
      <c r="Z178" s="38"/>
      <c r="AA178" s="38"/>
      <c r="AB178" s="38"/>
      <c r="AC178" s="38"/>
      <c r="AD178" s="38"/>
      <c r="AE178" s="38"/>
      <c r="AR178" s="232" t="s">
        <v>2030</v>
      </c>
      <c r="AT178" s="232" t="s">
        <v>1133</v>
      </c>
      <c r="AU178" s="232" t="s">
        <v>86</v>
      </c>
      <c r="AY178" s="17" t="s">
        <v>251</v>
      </c>
      <c r="BE178" s="233">
        <f>IF(N178="základní",J178,0)</f>
        <v>0</v>
      </c>
      <c r="BF178" s="233">
        <f>IF(N178="snížená",J178,0)</f>
        <v>0</v>
      </c>
      <c r="BG178" s="233">
        <f>IF(N178="zákl. přenesená",J178,0)</f>
        <v>0</v>
      </c>
      <c r="BH178" s="233">
        <f>IF(N178="sníž. přenesená",J178,0)</f>
        <v>0</v>
      </c>
      <c r="BI178" s="233">
        <f>IF(N178="nulová",J178,0)</f>
        <v>0</v>
      </c>
      <c r="BJ178" s="17" t="s">
        <v>84</v>
      </c>
      <c r="BK178" s="233">
        <f>ROUND(I178*H178,2)</f>
        <v>0</v>
      </c>
      <c r="BL178" s="17" t="s">
        <v>1605</v>
      </c>
      <c r="BM178" s="232" t="s">
        <v>5490</v>
      </c>
    </row>
    <row r="179" s="2" customFormat="1">
      <c r="A179" s="38"/>
      <c r="B179" s="39"/>
      <c r="C179" s="40"/>
      <c r="D179" s="234" t="s">
        <v>260</v>
      </c>
      <c r="E179" s="40"/>
      <c r="F179" s="235" t="s">
        <v>5491</v>
      </c>
      <c r="G179" s="40"/>
      <c r="H179" s="40"/>
      <c r="I179" s="236"/>
      <c r="J179" s="40"/>
      <c r="K179" s="40"/>
      <c r="L179" s="44"/>
      <c r="M179" s="237"/>
      <c r="N179" s="238"/>
      <c r="O179" s="91"/>
      <c r="P179" s="91"/>
      <c r="Q179" s="91"/>
      <c r="R179" s="91"/>
      <c r="S179" s="91"/>
      <c r="T179" s="92"/>
      <c r="U179" s="38"/>
      <c r="V179" s="38"/>
      <c r="W179" s="38"/>
      <c r="X179" s="38"/>
      <c r="Y179" s="38"/>
      <c r="Z179" s="38"/>
      <c r="AA179" s="38"/>
      <c r="AB179" s="38"/>
      <c r="AC179" s="38"/>
      <c r="AD179" s="38"/>
      <c r="AE179" s="38"/>
      <c r="AT179" s="17" t="s">
        <v>260</v>
      </c>
      <c r="AU179" s="17" t="s">
        <v>86</v>
      </c>
    </row>
    <row r="180" s="13" customFormat="1">
      <c r="A180" s="13"/>
      <c r="B180" s="253"/>
      <c r="C180" s="254"/>
      <c r="D180" s="234" t="s">
        <v>276</v>
      </c>
      <c r="E180" s="255" t="s">
        <v>1</v>
      </c>
      <c r="F180" s="256" t="s">
        <v>5492</v>
      </c>
      <c r="G180" s="254"/>
      <c r="H180" s="255" t="s">
        <v>1</v>
      </c>
      <c r="I180" s="257"/>
      <c r="J180" s="254"/>
      <c r="K180" s="254"/>
      <c r="L180" s="258"/>
      <c r="M180" s="259"/>
      <c r="N180" s="260"/>
      <c r="O180" s="260"/>
      <c r="P180" s="260"/>
      <c r="Q180" s="260"/>
      <c r="R180" s="260"/>
      <c r="S180" s="260"/>
      <c r="T180" s="261"/>
      <c r="U180" s="13"/>
      <c r="V180" s="13"/>
      <c r="W180" s="13"/>
      <c r="X180" s="13"/>
      <c r="Y180" s="13"/>
      <c r="Z180" s="13"/>
      <c r="AA180" s="13"/>
      <c r="AB180" s="13"/>
      <c r="AC180" s="13"/>
      <c r="AD180" s="13"/>
      <c r="AE180" s="13"/>
      <c r="AT180" s="262" t="s">
        <v>276</v>
      </c>
      <c r="AU180" s="262" t="s">
        <v>86</v>
      </c>
      <c r="AV180" s="13" t="s">
        <v>84</v>
      </c>
      <c r="AW180" s="13" t="s">
        <v>32</v>
      </c>
      <c r="AX180" s="13" t="s">
        <v>76</v>
      </c>
      <c r="AY180" s="262" t="s">
        <v>251</v>
      </c>
    </row>
    <row r="181" s="12" customFormat="1">
      <c r="A181" s="12"/>
      <c r="B181" s="242"/>
      <c r="C181" s="243"/>
      <c r="D181" s="234" t="s">
        <v>276</v>
      </c>
      <c r="E181" s="244" t="s">
        <v>1</v>
      </c>
      <c r="F181" s="245" t="s">
        <v>3275</v>
      </c>
      <c r="G181" s="243"/>
      <c r="H181" s="246">
        <v>1</v>
      </c>
      <c r="I181" s="247"/>
      <c r="J181" s="243"/>
      <c r="K181" s="243"/>
      <c r="L181" s="248"/>
      <c r="M181" s="249"/>
      <c r="N181" s="250"/>
      <c r="O181" s="250"/>
      <c r="P181" s="250"/>
      <c r="Q181" s="250"/>
      <c r="R181" s="250"/>
      <c r="S181" s="250"/>
      <c r="T181" s="251"/>
      <c r="U181" s="12"/>
      <c r="V181" s="12"/>
      <c r="W181" s="12"/>
      <c r="X181" s="12"/>
      <c r="Y181" s="12"/>
      <c r="Z181" s="12"/>
      <c r="AA181" s="12"/>
      <c r="AB181" s="12"/>
      <c r="AC181" s="12"/>
      <c r="AD181" s="12"/>
      <c r="AE181" s="12"/>
      <c r="AT181" s="252" t="s">
        <v>276</v>
      </c>
      <c r="AU181" s="252" t="s">
        <v>86</v>
      </c>
      <c r="AV181" s="12" t="s">
        <v>86</v>
      </c>
      <c r="AW181" s="12" t="s">
        <v>32</v>
      </c>
      <c r="AX181" s="12" t="s">
        <v>76</v>
      </c>
      <c r="AY181" s="252" t="s">
        <v>251</v>
      </c>
    </row>
    <row r="182" s="15" customFormat="1">
      <c r="A182" s="15"/>
      <c r="B182" s="274"/>
      <c r="C182" s="275"/>
      <c r="D182" s="234" t="s">
        <v>276</v>
      </c>
      <c r="E182" s="276" t="s">
        <v>1</v>
      </c>
      <c r="F182" s="277" t="s">
        <v>423</v>
      </c>
      <c r="G182" s="275"/>
      <c r="H182" s="278">
        <v>1</v>
      </c>
      <c r="I182" s="279"/>
      <c r="J182" s="275"/>
      <c r="K182" s="275"/>
      <c r="L182" s="280"/>
      <c r="M182" s="281"/>
      <c r="N182" s="282"/>
      <c r="O182" s="282"/>
      <c r="P182" s="282"/>
      <c r="Q182" s="282"/>
      <c r="R182" s="282"/>
      <c r="S182" s="282"/>
      <c r="T182" s="283"/>
      <c r="U182" s="15"/>
      <c r="V182" s="15"/>
      <c r="W182" s="15"/>
      <c r="X182" s="15"/>
      <c r="Y182" s="15"/>
      <c r="Z182" s="15"/>
      <c r="AA182" s="15"/>
      <c r="AB182" s="15"/>
      <c r="AC182" s="15"/>
      <c r="AD182" s="15"/>
      <c r="AE182" s="15"/>
      <c r="AT182" s="284" t="s">
        <v>276</v>
      </c>
      <c r="AU182" s="284" t="s">
        <v>86</v>
      </c>
      <c r="AV182" s="15" t="s">
        <v>254</v>
      </c>
      <c r="AW182" s="15" t="s">
        <v>32</v>
      </c>
      <c r="AX182" s="15" t="s">
        <v>84</v>
      </c>
      <c r="AY182" s="284" t="s">
        <v>251</v>
      </c>
    </row>
    <row r="183" s="2" customFormat="1" ht="55.5" customHeight="1">
      <c r="A183" s="38"/>
      <c r="B183" s="39"/>
      <c r="C183" s="292" t="s">
        <v>331</v>
      </c>
      <c r="D183" s="292" t="s">
        <v>1133</v>
      </c>
      <c r="E183" s="293" t="s">
        <v>5493</v>
      </c>
      <c r="F183" s="294" t="s">
        <v>5494</v>
      </c>
      <c r="G183" s="295" t="s">
        <v>416</v>
      </c>
      <c r="H183" s="296">
        <v>1</v>
      </c>
      <c r="I183" s="297"/>
      <c r="J183" s="298">
        <f>ROUND(I183*H183,2)</f>
        <v>0</v>
      </c>
      <c r="K183" s="299"/>
      <c r="L183" s="300"/>
      <c r="M183" s="301" t="s">
        <v>1</v>
      </c>
      <c r="N183" s="302" t="s">
        <v>41</v>
      </c>
      <c r="O183" s="91"/>
      <c r="P183" s="230">
        <f>O183*H183</f>
        <v>0</v>
      </c>
      <c r="Q183" s="230">
        <v>0</v>
      </c>
      <c r="R183" s="230">
        <f>Q183*H183</f>
        <v>0</v>
      </c>
      <c r="S183" s="230">
        <v>0</v>
      </c>
      <c r="T183" s="231">
        <f>S183*H183</f>
        <v>0</v>
      </c>
      <c r="U183" s="38"/>
      <c r="V183" s="38"/>
      <c r="W183" s="38"/>
      <c r="X183" s="38"/>
      <c r="Y183" s="38"/>
      <c r="Z183" s="38"/>
      <c r="AA183" s="38"/>
      <c r="AB183" s="38"/>
      <c r="AC183" s="38"/>
      <c r="AD183" s="38"/>
      <c r="AE183" s="38"/>
      <c r="AR183" s="232" t="s">
        <v>2030</v>
      </c>
      <c r="AT183" s="232" t="s">
        <v>1133</v>
      </c>
      <c r="AU183" s="232" t="s">
        <v>86</v>
      </c>
      <c r="AY183" s="17" t="s">
        <v>251</v>
      </c>
      <c r="BE183" s="233">
        <f>IF(N183="základní",J183,0)</f>
        <v>0</v>
      </c>
      <c r="BF183" s="233">
        <f>IF(N183="snížená",J183,0)</f>
        <v>0</v>
      </c>
      <c r="BG183" s="233">
        <f>IF(N183="zákl. přenesená",J183,0)</f>
        <v>0</v>
      </c>
      <c r="BH183" s="233">
        <f>IF(N183="sníž. přenesená",J183,0)</f>
        <v>0</v>
      </c>
      <c r="BI183" s="233">
        <f>IF(N183="nulová",J183,0)</f>
        <v>0</v>
      </c>
      <c r="BJ183" s="17" t="s">
        <v>84</v>
      </c>
      <c r="BK183" s="233">
        <f>ROUND(I183*H183,2)</f>
        <v>0</v>
      </c>
      <c r="BL183" s="17" t="s">
        <v>1605</v>
      </c>
      <c r="BM183" s="232" t="s">
        <v>5495</v>
      </c>
    </row>
    <row r="184" s="2" customFormat="1">
      <c r="A184" s="38"/>
      <c r="B184" s="39"/>
      <c r="C184" s="40"/>
      <c r="D184" s="234" t="s">
        <v>260</v>
      </c>
      <c r="E184" s="40"/>
      <c r="F184" s="235" t="s">
        <v>5496</v>
      </c>
      <c r="G184" s="40"/>
      <c r="H184" s="40"/>
      <c r="I184" s="236"/>
      <c r="J184" s="40"/>
      <c r="K184" s="40"/>
      <c r="L184" s="44"/>
      <c r="M184" s="237"/>
      <c r="N184" s="238"/>
      <c r="O184" s="91"/>
      <c r="P184" s="91"/>
      <c r="Q184" s="91"/>
      <c r="R184" s="91"/>
      <c r="S184" s="91"/>
      <c r="T184" s="92"/>
      <c r="U184" s="38"/>
      <c r="V184" s="38"/>
      <c r="W184" s="38"/>
      <c r="X184" s="38"/>
      <c r="Y184" s="38"/>
      <c r="Z184" s="38"/>
      <c r="AA184" s="38"/>
      <c r="AB184" s="38"/>
      <c r="AC184" s="38"/>
      <c r="AD184" s="38"/>
      <c r="AE184" s="38"/>
      <c r="AT184" s="17" t="s">
        <v>260</v>
      </c>
      <c r="AU184" s="17" t="s">
        <v>86</v>
      </c>
    </row>
    <row r="185" s="13" customFormat="1">
      <c r="A185" s="13"/>
      <c r="B185" s="253"/>
      <c r="C185" s="254"/>
      <c r="D185" s="234" t="s">
        <v>276</v>
      </c>
      <c r="E185" s="255" t="s">
        <v>1</v>
      </c>
      <c r="F185" s="256" t="s">
        <v>5497</v>
      </c>
      <c r="G185" s="254"/>
      <c r="H185" s="255" t="s">
        <v>1</v>
      </c>
      <c r="I185" s="257"/>
      <c r="J185" s="254"/>
      <c r="K185" s="254"/>
      <c r="L185" s="258"/>
      <c r="M185" s="259"/>
      <c r="N185" s="260"/>
      <c r="O185" s="260"/>
      <c r="P185" s="260"/>
      <c r="Q185" s="260"/>
      <c r="R185" s="260"/>
      <c r="S185" s="260"/>
      <c r="T185" s="261"/>
      <c r="U185" s="13"/>
      <c r="V185" s="13"/>
      <c r="W185" s="13"/>
      <c r="X185" s="13"/>
      <c r="Y185" s="13"/>
      <c r="Z185" s="13"/>
      <c r="AA185" s="13"/>
      <c r="AB185" s="13"/>
      <c r="AC185" s="13"/>
      <c r="AD185" s="13"/>
      <c r="AE185" s="13"/>
      <c r="AT185" s="262" t="s">
        <v>276</v>
      </c>
      <c r="AU185" s="262" t="s">
        <v>86</v>
      </c>
      <c r="AV185" s="13" t="s">
        <v>84</v>
      </c>
      <c r="AW185" s="13" t="s">
        <v>32</v>
      </c>
      <c r="AX185" s="13" t="s">
        <v>76</v>
      </c>
      <c r="AY185" s="262" t="s">
        <v>251</v>
      </c>
    </row>
    <row r="186" s="12" customFormat="1">
      <c r="A186" s="12"/>
      <c r="B186" s="242"/>
      <c r="C186" s="243"/>
      <c r="D186" s="234" t="s">
        <v>276</v>
      </c>
      <c r="E186" s="244" t="s">
        <v>1</v>
      </c>
      <c r="F186" s="245" t="s">
        <v>3275</v>
      </c>
      <c r="G186" s="243"/>
      <c r="H186" s="246">
        <v>1</v>
      </c>
      <c r="I186" s="247"/>
      <c r="J186" s="243"/>
      <c r="K186" s="243"/>
      <c r="L186" s="248"/>
      <c r="M186" s="249"/>
      <c r="N186" s="250"/>
      <c r="O186" s="250"/>
      <c r="P186" s="250"/>
      <c r="Q186" s="250"/>
      <c r="R186" s="250"/>
      <c r="S186" s="250"/>
      <c r="T186" s="251"/>
      <c r="U186" s="12"/>
      <c r="V186" s="12"/>
      <c r="W186" s="12"/>
      <c r="X186" s="12"/>
      <c r="Y186" s="12"/>
      <c r="Z186" s="12"/>
      <c r="AA186" s="12"/>
      <c r="AB186" s="12"/>
      <c r="AC186" s="12"/>
      <c r="AD186" s="12"/>
      <c r="AE186" s="12"/>
      <c r="AT186" s="252" t="s">
        <v>276</v>
      </c>
      <c r="AU186" s="252" t="s">
        <v>86</v>
      </c>
      <c r="AV186" s="12" t="s">
        <v>86</v>
      </c>
      <c r="AW186" s="12" t="s">
        <v>32</v>
      </c>
      <c r="AX186" s="12" t="s">
        <v>76</v>
      </c>
      <c r="AY186" s="252" t="s">
        <v>251</v>
      </c>
    </row>
    <row r="187" s="15" customFormat="1">
      <c r="A187" s="15"/>
      <c r="B187" s="274"/>
      <c r="C187" s="275"/>
      <c r="D187" s="234" t="s">
        <v>276</v>
      </c>
      <c r="E187" s="276" t="s">
        <v>1</v>
      </c>
      <c r="F187" s="277" t="s">
        <v>423</v>
      </c>
      <c r="G187" s="275"/>
      <c r="H187" s="278">
        <v>1</v>
      </c>
      <c r="I187" s="279"/>
      <c r="J187" s="275"/>
      <c r="K187" s="275"/>
      <c r="L187" s="280"/>
      <c r="M187" s="281"/>
      <c r="N187" s="282"/>
      <c r="O187" s="282"/>
      <c r="P187" s="282"/>
      <c r="Q187" s="282"/>
      <c r="R187" s="282"/>
      <c r="S187" s="282"/>
      <c r="T187" s="283"/>
      <c r="U187" s="15"/>
      <c r="V187" s="15"/>
      <c r="W187" s="15"/>
      <c r="X187" s="15"/>
      <c r="Y187" s="15"/>
      <c r="Z187" s="15"/>
      <c r="AA187" s="15"/>
      <c r="AB187" s="15"/>
      <c r="AC187" s="15"/>
      <c r="AD187" s="15"/>
      <c r="AE187" s="15"/>
      <c r="AT187" s="284" t="s">
        <v>276</v>
      </c>
      <c r="AU187" s="284" t="s">
        <v>86</v>
      </c>
      <c r="AV187" s="15" t="s">
        <v>254</v>
      </c>
      <c r="AW187" s="15" t="s">
        <v>32</v>
      </c>
      <c r="AX187" s="15" t="s">
        <v>84</v>
      </c>
      <c r="AY187" s="284" t="s">
        <v>251</v>
      </c>
    </row>
    <row r="188" s="2" customFormat="1" ht="55.5" customHeight="1">
      <c r="A188" s="38"/>
      <c r="B188" s="39"/>
      <c r="C188" s="292" t="s">
        <v>336</v>
      </c>
      <c r="D188" s="292" t="s">
        <v>1133</v>
      </c>
      <c r="E188" s="293" t="s">
        <v>5498</v>
      </c>
      <c r="F188" s="294" t="s">
        <v>5499</v>
      </c>
      <c r="G188" s="295" t="s">
        <v>416</v>
      </c>
      <c r="H188" s="296">
        <v>2</v>
      </c>
      <c r="I188" s="297"/>
      <c r="J188" s="298">
        <f>ROUND(I188*H188,2)</f>
        <v>0</v>
      </c>
      <c r="K188" s="299"/>
      <c r="L188" s="300"/>
      <c r="M188" s="301" t="s">
        <v>1</v>
      </c>
      <c r="N188" s="302" t="s">
        <v>41</v>
      </c>
      <c r="O188" s="91"/>
      <c r="P188" s="230">
        <f>O188*H188</f>
        <v>0</v>
      </c>
      <c r="Q188" s="230">
        <v>0</v>
      </c>
      <c r="R188" s="230">
        <f>Q188*H188</f>
        <v>0</v>
      </c>
      <c r="S188" s="230">
        <v>0</v>
      </c>
      <c r="T188" s="231">
        <f>S188*H188</f>
        <v>0</v>
      </c>
      <c r="U188" s="38"/>
      <c r="V188" s="38"/>
      <c r="W188" s="38"/>
      <c r="X188" s="38"/>
      <c r="Y188" s="38"/>
      <c r="Z188" s="38"/>
      <c r="AA188" s="38"/>
      <c r="AB188" s="38"/>
      <c r="AC188" s="38"/>
      <c r="AD188" s="38"/>
      <c r="AE188" s="38"/>
      <c r="AR188" s="232" t="s">
        <v>2030</v>
      </c>
      <c r="AT188" s="232" t="s">
        <v>1133</v>
      </c>
      <c r="AU188" s="232" t="s">
        <v>86</v>
      </c>
      <c r="AY188" s="17" t="s">
        <v>251</v>
      </c>
      <c r="BE188" s="233">
        <f>IF(N188="základní",J188,0)</f>
        <v>0</v>
      </c>
      <c r="BF188" s="233">
        <f>IF(N188="snížená",J188,0)</f>
        <v>0</v>
      </c>
      <c r="BG188" s="233">
        <f>IF(N188="zákl. přenesená",J188,0)</f>
        <v>0</v>
      </c>
      <c r="BH188" s="233">
        <f>IF(N188="sníž. přenesená",J188,0)</f>
        <v>0</v>
      </c>
      <c r="BI188" s="233">
        <f>IF(N188="nulová",J188,0)</f>
        <v>0</v>
      </c>
      <c r="BJ188" s="17" t="s">
        <v>84</v>
      </c>
      <c r="BK188" s="233">
        <f>ROUND(I188*H188,2)</f>
        <v>0</v>
      </c>
      <c r="BL188" s="17" t="s">
        <v>1605</v>
      </c>
      <c r="BM188" s="232" t="s">
        <v>5500</v>
      </c>
    </row>
    <row r="189" s="2" customFormat="1">
      <c r="A189" s="38"/>
      <c r="B189" s="39"/>
      <c r="C189" s="40"/>
      <c r="D189" s="234" t="s">
        <v>260</v>
      </c>
      <c r="E189" s="40"/>
      <c r="F189" s="235" t="s">
        <v>5501</v>
      </c>
      <c r="G189" s="40"/>
      <c r="H189" s="40"/>
      <c r="I189" s="236"/>
      <c r="J189" s="40"/>
      <c r="K189" s="40"/>
      <c r="L189" s="44"/>
      <c r="M189" s="237"/>
      <c r="N189" s="238"/>
      <c r="O189" s="91"/>
      <c r="P189" s="91"/>
      <c r="Q189" s="91"/>
      <c r="R189" s="91"/>
      <c r="S189" s="91"/>
      <c r="T189" s="92"/>
      <c r="U189" s="38"/>
      <c r="V189" s="38"/>
      <c r="W189" s="38"/>
      <c r="X189" s="38"/>
      <c r="Y189" s="38"/>
      <c r="Z189" s="38"/>
      <c r="AA189" s="38"/>
      <c r="AB189" s="38"/>
      <c r="AC189" s="38"/>
      <c r="AD189" s="38"/>
      <c r="AE189" s="38"/>
      <c r="AT189" s="17" t="s">
        <v>260</v>
      </c>
      <c r="AU189" s="17" t="s">
        <v>86</v>
      </c>
    </row>
    <row r="190" s="13" customFormat="1">
      <c r="A190" s="13"/>
      <c r="B190" s="253"/>
      <c r="C190" s="254"/>
      <c r="D190" s="234" t="s">
        <v>276</v>
      </c>
      <c r="E190" s="255" t="s">
        <v>1</v>
      </c>
      <c r="F190" s="256" t="s">
        <v>5502</v>
      </c>
      <c r="G190" s="254"/>
      <c r="H190" s="255" t="s">
        <v>1</v>
      </c>
      <c r="I190" s="257"/>
      <c r="J190" s="254"/>
      <c r="K190" s="254"/>
      <c r="L190" s="258"/>
      <c r="M190" s="259"/>
      <c r="N190" s="260"/>
      <c r="O190" s="260"/>
      <c r="P190" s="260"/>
      <c r="Q190" s="260"/>
      <c r="R190" s="260"/>
      <c r="S190" s="260"/>
      <c r="T190" s="261"/>
      <c r="U190" s="13"/>
      <c r="V190" s="13"/>
      <c r="W190" s="13"/>
      <c r="X190" s="13"/>
      <c r="Y190" s="13"/>
      <c r="Z190" s="13"/>
      <c r="AA190" s="13"/>
      <c r="AB190" s="13"/>
      <c r="AC190" s="13"/>
      <c r="AD190" s="13"/>
      <c r="AE190" s="13"/>
      <c r="AT190" s="262" t="s">
        <v>276</v>
      </c>
      <c r="AU190" s="262" t="s">
        <v>86</v>
      </c>
      <c r="AV190" s="13" t="s">
        <v>84</v>
      </c>
      <c r="AW190" s="13" t="s">
        <v>32</v>
      </c>
      <c r="AX190" s="13" t="s">
        <v>76</v>
      </c>
      <c r="AY190" s="262" t="s">
        <v>251</v>
      </c>
    </row>
    <row r="191" s="12" customFormat="1">
      <c r="A191" s="12"/>
      <c r="B191" s="242"/>
      <c r="C191" s="243"/>
      <c r="D191" s="234" t="s">
        <v>276</v>
      </c>
      <c r="E191" s="244" t="s">
        <v>1</v>
      </c>
      <c r="F191" s="245" t="s">
        <v>711</v>
      </c>
      <c r="G191" s="243"/>
      <c r="H191" s="246">
        <v>2</v>
      </c>
      <c r="I191" s="247"/>
      <c r="J191" s="243"/>
      <c r="K191" s="243"/>
      <c r="L191" s="248"/>
      <c r="M191" s="249"/>
      <c r="N191" s="250"/>
      <c r="O191" s="250"/>
      <c r="P191" s="250"/>
      <c r="Q191" s="250"/>
      <c r="R191" s="250"/>
      <c r="S191" s="250"/>
      <c r="T191" s="251"/>
      <c r="U191" s="12"/>
      <c r="V191" s="12"/>
      <c r="W191" s="12"/>
      <c r="X191" s="12"/>
      <c r="Y191" s="12"/>
      <c r="Z191" s="12"/>
      <c r="AA191" s="12"/>
      <c r="AB191" s="12"/>
      <c r="AC191" s="12"/>
      <c r="AD191" s="12"/>
      <c r="AE191" s="12"/>
      <c r="AT191" s="252" t="s">
        <v>276</v>
      </c>
      <c r="AU191" s="252" t="s">
        <v>86</v>
      </c>
      <c r="AV191" s="12" t="s">
        <v>86</v>
      </c>
      <c r="AW191" s="12" t="s">
        <v>32</v>
      </c>
      <c r="AX191" s="12" t="s">
        <v>76</v>
      </c>
      <c r="AY191" s="252" t="s">
        <v>251</v>
      </c>
    </row>
    <row r="192" s="15" customFormat="1">
      <c r="A192" s="15"/>
      <c r="B192" s="274"/>
      <c r="C192" s="275"/>
      <c r="D192" s="234" t="s">
        <v>276</v>
      </c>
      <c r="E192" s="276" t="s">
        <v>1</v>
      </c>
      <c r="F192" s="277" t="s">
        <v>423</v>
      </c>
      <c r="G192" s="275"/>
      <c r="H192" s="278">
        <v>2</v>
      </c>
      <c r="I192" s="279"/>
      <c r="J192" s="275"/>
      <c r="K192" s="275"/>
      <c r="L192" s="280"/>
      <c r="M192" s="281"/>
      <c r="N192" s="282"/>
      <c r="O192" s="282"/>
      <c r="P192" s="282"/>
      <c r="Q192" s="282"/>
      <c r="R192" s="282"/>
      <c r="S192" s="282"/>
      <c r="T192" s="283"/>
      <c r="U192" s="15"/>
      <c r="V192" s="15"/>
      <c r="W192" s="15"/>
      <c r="X192" s="15"/>
      <c r="Y192" s="15"/>
      <c r="Z192" s="15"/>
      <c r="AA192" s="15"/>
      <c r="AB192" s="15"/>
      <c r="AC192" s="15"/>
      <c r="AD192" s="15"/>
      <c r="AE192" s="15"/>
      <c r="AT192" s="284" t="s">
        <v>276</v>
      </c>
      <c r="AU192" s="284" t="s">
        <v>86</v>
      </c>
      <c r="AV192" s="15" t="s">
        <v>254</v>
      </c>
      <c r="AW192" s="15" t="s">
        <v>32</v>
      </c>
      <c r="AX192" s="15" t="s">
        <v>84</v>
      </c>
      <c r="AY192" s="284" t="s">
        <v>251</v>
      </c>
    </row>
    <row r="193" s="2" customFormat="1" ht="24.15" customHeight="1">
      <c r="A193" s="38"/>
      <c r="B193" s="39"/>
      <c r="C193" s="220" t="s">
        <v>342</v>
      </c>
      <c r="D193" s="220" t="s">
        <v>255</v>
      </c>
      <c r="E193" s="221" t="s">
        <v>5503</v>
      </c>
      <c r="F193" s="222" t="s">
        <v>5504</v>
      </c>
      <c r="G193" s="223" t="s">
        <v>416</v>
      </c>
      <c r="H193" s="224">
        <v>18</v>
      </c>
      <c r="I193" s="225"/>
      <c r="J193" s="226">
        <f>ROUND(I193*H193,2)</f>
        <v>0</v>
      </c>
      <c r="K193" s="227"/>
      <c r="L193" s="44"/>
      <c r="M193" s="228" t="s">
        <v>1</v>
      </c>
      <c r="N193" s="229" t="s">
        <v>41</v>
      </c>
      <c r="O193" s="91"/>
      <c r="P193" s="230">
        <f>O193*H193</f>
        <v>0</v>
      </c>
      <c r="Q193" s="230">
        <v>0</v>
      </c>
      <c r="R193" s="230">
        <f>Q193*H193</f>
        <v>0</v>
      </c>
      <c r="S193" s="230">
        <v>0</v>
      </c>
      <c r="T193" s="231">
        <f>S193*H193</f>
        <v>0</v>
      </c>
      <c r="U193" s="38"/>
      <c r="V193" s="38"/>
      <c r="W193" s="38"/>
      <c r="X193" s="38"/>
      <c r="Y193" s="38"/>
      <c r="Z193" s="38"/>
      <c r="AA193" s="38"/>
      <c r="AB193" s="38"/>
      <c r="AC193" s="38"/>
      <c r="AD193" s="38"/>
      <c r="AE193" s="38"/>
      <c r="AR193" s="232" t="s">
        <v>1605</v>
      </c>
      <c r="AT193" s="232" t="s">
        <v>255</v>
      </c>
      <c r="AU193" s="232" t="s">
        <v>86</v>
      </c>
      <c r="AY193" s="17" t="s">
        <v>251</v>
      </c>
      <c r="BE193" s="233">
        <f>IF(N193="základní",J193,0)</f>
        <v>0</v>
      </c>
      <c r="BF193" s="233">
        <f>IF(N193="snížená",J193,0)</f>
        <v>0</v>
      </c>
      <c r="BG193" s="233">
        <f>IF(N193="zákl. přenesená",J193,0)</f>
        <v>0</v>
      </c>
      <c r="BH193" s="233">
        <f>IF(N193="sníž. přenesená",J193,0)</f>
        <v>0</v>
      </c>
      <c r="BI193" s="233">
        <f>IF(N193="nulová",J193,0)</f>
        <v>0</v>
      </c>
      <c r="BJ193" s="17" t="s">
        <v>84</v>
      </c>
      <c r="BK193" s="233">
        <f>ROUND(I193*H193,2)</f>
        <v>0</v>
      </c>
      <c r="BL193" s="17" t="s">
        <v>1605</v>
      </c>
      <c r="BM193" s="232" t="s">
        <v>5505</v>
      </c>
    </row>
    <row r="194" s="2" customFormat="1">
      <c r="A194" s="38"/>
      <c r="B194" s="39"/>
      <c r="C194" s="40"/>
      <c r="D194" s="234" t="s">
        <v>260</v>
      </c>
      <c r="E194" s="40"/>
      <c r="F194" s="235" t="s">
        <v>5504</v>
      </c>
      <c r="G194" s="40"/>
      <c r="H194" s="40"/>
      <c r="I194" s="236"/>
      <c r="J194" s="40"/>
      <c r="K194" s="40"/>
      <c r="L194" s="44"/>
      <c r="M194" s="237"/>
      <c r="N194" s="238"/>
      <c r="O194" s="91"/>
      <c r="P194" s="91"/>
      <c r="Q194" s="91"/>
      <c r="R194" s="91"/>
      <c r="S194" s="91"/>
      <c r="T194" s="92"/>
      <c r="U194" s="38"/>
      <c r="V194" s="38"/>
      <c r="W194" s="38"/>
      <c r="X194" s="38"/>
      <c r="Y194" s="38"/>
      <c r="Z194" s="38"/>
      <c r="AA194" s="38"/>
      <c r="AB194" s="38"/>
      <c r="AC194" s="38"/>
      <c r="AD194" s="38"/>
      <c r="AE194" s="38"/>
      <c r="AT194" s="17" t="s">
        <v>260</v>
      </c>
      <c r="AU194" s="17" t="s">
        <v>86</v>
      </c>
    </row>
    <row r="195" s="13" customFormat="1">
      <c r="A195" s="13"/>
      <c r="B195" s="253"/>
      <c r="C195" s="254"/>
      <c r="D195" s="234" t="s">
        <v>276</v>
      </c>
      <c r="E195" s="255" t="s">
        <v>1</v>
      </c>
      <c r="F195" s="256" t="s">
        <v>5506</v>
      </c>
      <c r="G195" s="254"/>
      <c r="H195" s="255" t="s">
        <v>1</v>
      </c>
      <c r="I195" s="257"/>
      <c r="J195" s="254"/>
      <c r="K195" s="254"/>
      <c r="L195" s="258"/>
      <c r="M195" s="259"/>
      <c r="N195" s="260"/>
      <c r="O195" s="260"/>
      <c r="P195" s="260"/>
      <c r="Q195" s="260"/>
      <c r="R195" s="260"/>
      <c r="S195" s="260"/>
      <c r="T195" s="261"/>
      <c r="U195" s="13"/>
      <c r="V195" s="13"/>
      <c r="W195" s="13"/>
      <c r="X195" s="13"/>
      <c r="Y195" s="13"/>
      <c r="Z195" s="13"/>
      <c r="AA195" s="13"/>
      <c r="AB195" s="13"/>
      <c r="AC195" s="13"/>
      <c r="AD195" s="13"/>
      <c r="AE195" s="13"/>
      <c r="AT195" s="262" t="s">
        <v>276</v>
      </c>
      <c r="AU195" s="262" t="s">
        <v>86</v>
      </c>
      <c r="AV195" s="13" t="s">
        <v>84</v>
      </c>
      <c r="AW195" s="13" t="s">
        <v>32</v>
      </c>
      <c r="AX195" s="13" t="s">
        <v>76</v>
      </c>
      <c r="AY195" s="262" t="s">
        <v>251</v>
      </c>
    </row>
    <row r="196" s="12" customFormat="1">
      <c r="A196" s="12"/>
      <c r="B196" s="242"/>
      <c r="C196" s="243"/>
      <c r="D196" s="234" t="s">
        <v>276</v>
      </c>
      <c r="E196" s="244" t="s">
        <v>1</v>
      </c>
      <c r="F196" s="245" t="s">
        <v>3506</v>
      </c>
      <c r="G196" s="243"/>
      <c r="H196" s="246">
        <v>18</v>
      </c>
      <c r="I196" s="247"/>
      <c r="J196" s="243"/>
      <c r="K196" s="243"/>
      <c r="L196" s="248"/>
      <c r="M196" s="249"/>
      <c r="N196" s="250"/>
      <c r="O196" s="250"/>
      <c r="P196" s="250"/>
      <c r="Q196" s="250"/>
      <c r="R196" s="250"/>
      <c r="S196" s="250"/>
      <c r="T196" s="251"/>
      <c r="U196" s="12"/>
      <c r="V196" s="12"/>
      <c r="W196" s="12"/>
      <c r="X196" s="12"/>
      <c r="Y196" s="12"/>
      <c r="Z196" s="12"/>
      <c r="AA196" s="12"/>
      <c r="AB196" s="12"/>
      <c r="AC196" s="12"/>
      <c r="AD196" s="12"/>
      <c r="AE196" s="12"/>
      <c r="AT196" s="252" t="s">
        <v>276</v>
      </c>
      <c r="AU196" s="252" t="s">
        <v>86</v>
      </c>
      <c r="AV196" s="12" t="s">
        <v>86</v>
      </c>
      <c r="AW196" s="12" t="s">
        <v>32</v>
      </c>
      <c r="AX196" s="12" t="s">
        <v>76</v>
      </c>
      <c r="AY196" s="252" t="s">
        <v>251</v>
      </c>
    </row>
    <row r="197" s="15" customFormat="1">
      <c r="A197" s="15"/>
      <c r="B197" s="274"/>
      <c r="C197" s="275"/>
      <c r="D197" s="234" t="s">
        <v>276</v>
      </c>
      <c r="E197" s="276" t="s">
        <v>1</v>
      </c>
      <c r="F197" s="277" t="s">
        <v>423</v>
      </c>
      <c r="G197" s="275"/>
      <c r="H197" s="278">
        <v>18</v>
      </c>
      <c r="I197" s="279"/>
      <c r="J197" s="275"/>
      <c r="K197" s="275"/>
      <c r="L197" s="280"/>
      <c r="M197" s="281"/>
      <c r="N197" s="282"/>
      <c r="O197" s="282"/>
      <c r="P197" s="282"/>
      <c r="Q197" s="282"/>
      <c r="R197" s="282"/>
      <c r="S197" s="282"/>
      <c r="T197" s="283"/>
      <c r="U197" s="15"/>
      <c r="V197" s="15"/>
      <c r="W197" s="15"/>
      <c r="X197" s="15"/>
      <c r="Y197" s="15"/>
      <c r="Z197" s="15"/>
      <c r="AA197" s="15"/>
      <c r="AB197" s="15"/>
      <c r="AC197" s="15"/>
      <c r="AD197" s="15"/>
      <c r="AE197" s="15"/>
      <c r="AT197" s="284" t="s">
        <v>276</v>
      </c>
      <c r="AU197" s="284" t="s">
        <v>86</v>
      </c>
      <c r="AV197" s="15" t="s">
        <v>254</v>
      </c>
      <c r="AW197" s="15" t="s">
        <v>32</v>
      </c>
      <c r="AX197" s="15" t="s">
        <v>84</v>
      </c>
      <c r="AY197" s="284" t="s">
        <v>251</v>
      </c>
    </row>
    <row r="198" s="2" customFormat="1" ht="49.05" customHeight="1">
      <c r="A198" s="38"/>
      <c r="B198" s="39"/>
      <c r="C198" s="292" t="s">
        <v>350</v>
      </c>
      <c r="D198" s="292" t="s">
        <v>1133</v>
      </c>
      <c r="E198" s="293" t="s">
        <v>5507</v>
      </c>
      <c r="F198" s="294" t="s">
        <v>5508</v>
      </c>
      <c r="G198" s="295" t="s">
        <v>416</v>
      </c>
      <c r="H198" s="296">
        <v>12</v>
      </c>
      <c r="I198" s="297"/>
      <c r="J198" s="298">
        <f>ROUND(I198*H198,2)</f>
        <v>0</v>
      </c>
      <c r="K198" s="299"/>
      <c r="L198" s="300"/>
      <c r="M198" s="301" t="s">
        <v>1</v>
      </c>
      <c r="N198" s="302" t="s">
        <v>41</v>
      </c>
      <c r="O198" s="91"/>
      <c r="P198" s="230">
        <f>O198*H198</f>
        <v>0</v>
      </c>
      <c r="Q198" s="230">
        <v>0</v>
      </c>
      <c r="R198" s="230">
        <f>Q198*H198</f>
        <v>0</v>
      </c>
      <c r="S198" s="230">
        <v>0</v>
      </c>
      <c r="T198" s="231">
        <f>S198*H198</f>
        <v>0</v>
      </c>
      <c r="U198" s="38"/>
      <c r="V198" s="38"/>
      <c r="W198" s="38"/>
      <c r="X198" s="38"/>
      <c r="Y198" s="38"/>
      <c r="Z198" s="38"/>
      <c r="AA198" s="38"/>
      <c r="AB198" s="38"/>
      <c r="AC198" s="38"/>
      <c r="AD198" s="38"/>
      <c r="AE198" s="38"/>
      <c r="AR198" s="232" t="s">
        <v>2030</v>
      </c>
      <c r="AT198" s="232" t="s">
        <v>1133</v>
      </c>
      <c r="AU198" s="232" t="s">
        <v>86</v>
      </c>
      <c r="AY198" s="17" t="s">
        <v>251</v>
      </c>
      <c r="BE198" s="233">
        <f>IF(N198="základní",J198,0)</f>
        <v>0</v>
      </c>
      <c r="BF198" s="233">
        <f>IF(N198="snížená",J198,0)</f>
        <v>0</v>
      </c>
      <c r="BG198" s="233">
        <f>IF(N198="zákl. přenesená",J198,0)</f>
        <v>0</v>
      </c>
      <c r="BH198" s="233">
        <f>IF(N198="sníž. přenesená",J198,0)</f>
        <v>0</v>
      </c>
      <c r="BI198" s="233">
        <f>IF(N198="nulová",J198,0)</f>
        <v>0</v>
      </c>
      <c r="BJ198" s="17" t="s">
        <v>84</v>
      </c>
      <c r="BK198" s="233">
        <f>ROUND(I198*H198,2)</f>
        <v>0</v>
      </c>
      <c r="BL198" s="17" t="s">
        <v>1605</v>
      </c>
      <c r="BM198" s="232" t="s">
        <v>5509</v>
      </c>
    </row>
    <row r="199" s="2" customFormat="1">
      <c r="A199" s="38"/>
      <c r="B199" s="39"/>
      <c r="C199" s="40"/>
      <c r="D199" s="234" t="s">
        <v>260</v>
      </c>
      <c r="E199" s="40"/>
      <c r="F199" s="235" t="s">
        <v>5510</v>
      </c>
      <c r="G199" s="40"/>
      <c r="H199" s="40"/>
      <c r="I199" s="236"/>
      <c r="J199" s="40"/>
      <c r="K199" s="40"/>
      <c r="L199" s="44"/>
      <c r="M199" s="237"/>
      <c r="N199" s="238"/>
      <c r="O199" s="91"/>
      <c r="P199" s="91"/>
      <c r="Q199" s="91"/>
      <c r="R199" s="91"/>
      <c r="S199" s="91"/>
      <c r="T199" s="92"/>
      <c r="U199" s="38"/>
      <c r="V199" s="38"/>
      <c r="W199" s="38"/>
      <c r="X199" s="38"/>
      <c r="Y199" s="38"/>
      <c r="Z199" s="38"/>
      <c r="AA199" s="38"/>
      <c r="AB199" s="38"/>
      <c r="AC199" s="38"/>
      <c r="AD199" s="38"/>
      <c r="AE199" s="38"/>
      <c r="AT199" s="17" t="s">
        <v>260</v>
      </c>
      <c r="AU199" s="17" t="s">
        <v>86</v>
      </c>
    </row>
    <row r="200" s="13" customFormat="1">
      <c r="A200" s="13"/>
      <c r="B200" s="253"/>
      <c r="C200" s="254"/>
      <c r="D200" s="234" t="s">
        <v>276</v>
      </c>
      <c r="E200" s="255" t="s">
        <v>1</v>
      </c>
      <c r="F200" s="256" t="s">
        <v>5511</v>
      </c>
      <c r="G200" s="254"/>
      <c r="H200" s="255" t="s">
        <v>1</v>
      </c>
      <c r="I200" s="257"/>
      <c r="J200" s="254"/>
      <c r="K200" s="254"/>
      <c r="L200" s="258"/>
      <c r="M200" s="259"/>
      <c r="N200" s="260"/>
      <c r="O200" s="260"/>
      <c r="P200" s="260"/>
      <c r="Q200" s="260"/>
      <c r="R200" s="260"/>
      <c r="S200" s="260"/>
      <c r="T200" s="261"/>
      <c r="U200" s="13"/>
      <c r="V200" s="13"/>
      <c r="W200" s="13"/>
      <c r="X200" s="13"/>
      <c r="Y200" s="13"/>
      <c r="Z200" s="13"/>
      <c r="AA200" s="13"/>
      <c r="AB200" s="13"/>
      <c r="AC200" s="13"/>
      <c r="AD200" s="13"/>
      <c r="AE200" s="13"/>
      <c r="AT200" s="262" t="s">
        <v>276</v>
      </c>
      <c r="AU200" s="262" t="s">
        <v>86</v>
      </c>
      <c r="AV200" s="13" t="s">
        <v>84</v>
      </c>
      <c r="AW200" s="13" t="s">
        <v>32</v>
      </c>
      <c r="AX200" s="13" t="s">
        <v>76</v>
      </c>
      <c r="AY200" s="262" t="s">
        <v>251</v>
      </c>
    </row>
    <row r="201" s="12" customFormat="1">
      <c r="A201" s="12"/>
      <c r="B201" s="242"/>
      <c r="C201" s="243"/>
      <c r="D201" s="234" t="s">
        <v>276</v>
      </c>
      <c r="E201" s="244" t="s">
        <v>1</v>
      </c>
      <c r="F201" s="245" t="s">
        <v>5512</v>
      </c>
      <c r="G201" s="243"/>
      <c r="H201" s="246">
        <v>12</v>
      </c>
      <c r="I201" s="247"/>
      <c r="J201" s="243"/>
      <c r="K201" s="243"/>
      <c r="L201" s="248"/>
      <c r="M201" s="249"/>
      <c r="N201" s="250"/>
      <c r="O201" s="250"/>
      <c r="P201" s="250"/>
      <c r="Q201" s="250"/>
      <c r="R201" s="250"/>
      <c r="S201" s="250"/>
      <c r="T201" s="251"/>
      <c r="U201" s="12"/>
      <c r="V201" s="12"/>
      <c r="W201" s="12"/>
      <c r="X201" s="12"/>
      <c r="Y201" s="12"/>
      <c r="Z201" s="12"/>
      <c r="AA201" s="12"/>
      <c r="AB201" s="12"/>
      <c r="AC201" s="12"/>
      <c r="AD201" s="12"/>
      <c r="AE201" s="12"/>
      <c r="AT201" s="252" t="s">
        <v>276</v>
      </c>
      <c r="AU201" s="252" t="s">
        <v>86</v>
      </c>
      <c r="AV201" s="12" t="s">
        <v>86</v>
      </c>
      <c r="AW201" s="12" t="s">
        <v>32</v>
      </c>
      <c r="AX201" s="12" t="s">
        <v>76</v>
      </c>
      <c r="AY201" s="252" t="s">
        <v>251</v>
      </c>
    </row>
    <row r="202" s="15" customFormat="1">
      <c r="A202" s="15"/>
      <c r="B202" s="274"/>
      <c r="C202" s="275"/>
      <c r="D202" s="234" t="s">
        <v>276</v>
      </c>
      <c r="E202" s="276" t="s">
        <v>1</v>
      </c>
      <c r="F202" s="277" t="s">
        <v>423</v>
      </c>
      <c r="G202" s="275"/>
      <c r="H202" s="278">
        <v>12</v>
      </c>
      <c r="I202" s="279"/>
      <c r="J202" s="275"/>
      <c r="K202" s="275"/>
      <c r="L202" s="280"/>
      <c r="M202" s="281"/>
      <c r="N202" s="282"/>
      <c r="O202" s="282"/>
      <c r="P202" s="282"/>
      <c r="Q202" s="282"/>
      <c r="R202" s="282"/>
      <c r="S202" s="282"/>
      <c r="T202" s="283"/>
      <c r="U202" s="15"/>
      <c r="V202" s="15"/>
      <c r="W202" s="15"/>
      <c r="X202" s="15"/>
      <c r="Y202" s="15"/>
      <c r="Z202" s="15"/>
      <c r="AA202" s="15"/>
      <c r="AB202" s="15"/>
      <c r="AC202" s="15"/>
      <c r="AD202" s="15"/>
      <c r="AE202" s="15"/>
      <c r="AT202" s="284" t="s">
        <v>276</v>
      </c>
      <c r="AU202" s="284" t="s">
        <v>86</v>
      </c>
      <c r="AV202" s="15" t="s">
        <v>254</v>
      </c>
      <c r="AW202" s="15" t="s">
        <v>32</v>
      </c>
      <c r="AX202" s="15" t="s">
        <v>84</v>
      </c>
      <c r="AY202" s="284" t="s">
        <v>251</v>
      </c>
    </row>
    <row r="203" s="2" customFormat="1" ht="55.5" customHeight="1">
      <c r="A203" s="38"/>
      <c r="B203" s="39"/>
      <c r="C203" s="292" t="s">
        <v>357</v>
      </c>
      <c r="D203" s="292" t="s">
        <v>1133</v>
      </c>
      <c r="E203" s="293" t="s">
        <v>5513</v>
      </c>
      <c r="F203" s="294" t="s">
        <v>5514</v>
      </c>
      <c r="G203" s="295" t="s">
        <v>416</v>
      </c>
      <c r="H203" s="296">
        <v>2</v>
      </c>
      <c r="I203" s="297"/>
      <c r="J203" s="298">
        <f>ROUND(I203*H203,2)</f>
        <v>0</v>
      </c>
      <c r="K203" s="299"/>
      <c r="L203" s="300"/>
      <c r="M203" s="301" t="s">
        <v>1</v>
      </c>
      <c r="N203" s="302" t="s">
        <v>41</v>
      </c>
      <c r="O203" s="91"/>
      <c r="P203" s="230">
        <f>O203*H203</f>
        <v>0</v>
      </c>
      <c r="Q203" s="230">
        <v>0</v>
      </c>
      <c r="R203" s="230">
        <f>Q203*H203</f>
        <v>0</v>
      </c>
      <c r="S203" s="230">
        <v>0</v>
      </c>
      <c r="T203" s="231">
        <f>S203*H203</f>
        <v>0</v>
      </c>
      <c r="U203" s="38"/>
      <c r="V203" s="38"/>
      <c r="W203" s="38"/>
      <c r="X203" s="38"/>
      <c r="Y203" s="38"/>
      <c r="Z203" s="38"/>
      <c r="AA203" s="38"/>
      <c r="AB203" s="38"/>
      <c r="AC203" s="38"/>
      <c r="AD203" s="38"/>
      <c r="AE203" s="38"/>
      <c r="AR203" s="232" t="s">
        <v>2030</v>
      </c>
      <c r="AT203" s="232" t="s">
        <v>1133</v>
      </c>
      <c r="AU203" s="232" t="s">
        <v>86</v>
      </c>
      <c r="AY203" s="17" t="s">
        <v>251</v>
      </c>
      <c r="BE203" s="233">
        <f>IF(N203="základní",J203,0)</f>
        <v>0</v>
      </c>
      <c r="BF203" s="233">
        <f>IF(N203="snížená",J203,0)</f>
        <v>0</v>
      </c>
      <c r="BG203" s="233">
        <f>IF(N203="zákl. přenesená",J203,0)</f>
        <v>0</v>
      </c>
      <c r="BH203" s="233">
        <f>IF(N203="sníž. přenesená",J203,0)</f>
        <v>0</v>
      </c>
      <c r="BI203" s="233">
        <f>IF(N203="nulová",J203,0)</f>
        <v>0</v>
      </c>
      <c r="BJ203" s="17" t="s">
        <v>84</v>
      </c>
      <c r="BK203" s="233">
        <f>ROUND(I203*H203,2)</f>
        <v>0</v>
      </c>
      <c r="BL203" s="17" t="s">
        <v>1605</v>
      </c>
      <c r="BM203" s="232" t="s">
        <v>5515</v>
      </c>
    </row>
    <row r="204" s="2" customFormat="1">
      <c r="A204" s="38"/>
      <c r="B204" s="39"/>
      <c r="C204" s="40"/>
      <c r="D204" s="234" t="s">
        <v>260</v>
      </c>
      <c r="E204" s="40"/>
      <c r="F204" s="235" t="s">
        <v>5516</v>
      </c>
      <c r="G204" s="40"/>
      <c r="H204" s="40"/>
      <c r="I204" s="236"/>
      <c r="J204" s="40"/>
      <c r="K204" s="40"/>
      <c r="L204" s="44"/>
      <c r="M204" s="237"/>
      <c r="N204" s="238"/>
      <c r="O204" s="91"/>
      <c r="P204" s="91"/>
      <c r="Q204" s="91"/>
      <c r="R204" s="91"/>
      <c r="S204" s="91"/>
      <c r="T204" s="92"/>
      <c r="U204" s="38"/>
      <c r="V204" s="38"/>
      <c r="W204" s="38"/>
      <c r="X204" s="38"/>
      <c r="Y204" s="38"/>
      <c r="Z204" s="38"/>
      <c r="AA204" s="38"/>
      <c r="AB204" s="38"/>
      <c r="AC204" s="38"/>
      <c r="AD204" s="38"/>
      <c r="AE204" s="38"/>
      <c r="AT204" s="17" t="s">
        <v>260</v>
      </c>
      <c r="AU204" s="17" t="s">
        <v>86</v>
      </c>
    </row>
    <row r="205" s="13" customFormat="1">
      <c r="A205" s="13"/>
      <c r="B205" s="253"/>
      <c r="C205" s="254"/>
      <c r="D205" s="234" t="s">
        <v>276</v>
      </c>
      <c r="E205" s="255" t="s">
        <v>1</v>
      </c>
      <c r="F205" s="256" t="s">
        <v>5517</v>
      </c>
      <c r="G205" s="254"/>
      <c r="H205" s="255" t="s">
        <v>1</v>
      </c>
      <c r="I205" s="257"/>
      <c r="J205" s="254"/>
      <c r="K205" s="254"/>
      <c r="L205" s="258"/>
      <c r="M205" s="259"/>
      <c r="N205" s="260"/>
      <c r="O205" s="260"/>
      <c r="P205" s="260"/>
      <c r="Q205" s="260"/>
      <c r="R205" s="260"/>
      <c r="S205" s="260"/>
      <c r="T205" s="261"/>
      <c r="U205" s="13"/>
      <c r="V205" s="13"/>
      <c r="W205" s="13"/>
      <c r="X205" s="13"/>
      <c r="Y205" s="13"/>
      <c r="Z205" s="13"/>
      <c r="AA205" s="13"/>
      <c r="AB205" s="13"/>
      <c r="AC205" s="13"/>
      <c r="AD205" s="13"/>
      <c r="AE205" s="13"/>
      <c r="AT205" s="262" t="s">
        <v>276</v>
      </c>
      <c r="AU205" s="262" t="s">
        <v>86</v>
      </c>
      <c r="AV205" s="13" t="s">
        <v>84</v>
      </c>
      <c r="AW205" s="13" t="s">
        <v>32</v>
      </c>
      <c r="AX205" s="13" t="s">
        <v>76</v>
      </c>
      <c r="AY205" s="262" t="s">
        <v>251</v>
      </c>
    </row>
    <row r="206" s="12" customFormat="1">
      <c r="A206" s="12"/>
      <c r="B206" s="242"/>
      <c r="C206" s="243"/>
      <c r="D206" s="234" t="s">
        <v>276</v>
      </c>
      <c r="E206" s="244" t="s">
        <v>1</v>
      </c>
      <c r="F206" s="245" t="s">
        <v>711</v>
      </c>
      <c r="G206" s="243"/>
      <c r="H206" s="246">
        <v>2</v>
      </c>
      <c r="I206" s="247"/>
      <c r="J206" s="243"/>
      <c r="K206" s="243"/>
      <c r="L206" s="248"/>
      <c r="M206" s="249"/>
      <c r="N206" s="250"/>
      <c r="O206" s="250"/>
      <c r="P206" s="250"/>
      <c r="Q206" s="250"/>
      <c r="R206" s="250"/>
      <c r="S206" s="250"/>
      <c r="T206" s="251"/>
      <c r="U206" s="12"/>
      <c r="V206" s="12"/>
      <c r="W206" s="12"/>
      <c r="X206" s="12"/>
      <c r="Y206" s="12"/>
      <c r="Z206" s="12"/>
      <c r="AA206" s="12"/>
      <c r="AB206" s="12"/>
      <c r="AC206" s="12"/>
      <c r="AD206" s="12"/>
      <c r="AE206" s="12"/>
      <c r="AT206" s="252" t="s">
        <v>276</v>
      </c>
      <c r="AU206" s="252" t="s">
        <v>86</v>
      </c>
      <c r="AV206" s="12" t="s">
        <v>86</v>
      </c>
      <c r="AW206" s="12" t="s">
        <v>32</v>
      </c>
      <c r="AX206" s="12" t="s">
        <v>76</v>
      </c>
      <c r="AY206" s="252" t="s">
        <v>251</v>
      </c>
    </row>
    <row r="207" s="15" customFormat="1">
      <c r="A207" s="15"/>
      <c r="B207" s="274"/>
      <c r="C207" s="275"/>
      <c r="D207" s="234" t="s">
        <v>276</v>
      </c>
      <c r="E207" s="276" t="s">
        <v>1</v>
      </c>
      <c r="F207" s="277" t="s">
        <v>423</v>
      </c>
      <c r="G207" s="275"/>
      <c r="H207" s="278">
        <v>2</v>
      </c>
      <c r="I207" s="279"/>
      <c r="J207" s="275"/>
      <c r="K207" s="275"/>
      <c r="L207" s="280"/>
      <c r="M207" s="281"/>
      <c r="N207" s="282"/>
      <c r="O207" s="282"/>
      <c r="P207" s="282"/>
      <c r="Q207" s="282"/>
      <c r="R207" s="282"/>
      <c r="S207" s="282"/>
      <c r="T207" s="283"/>
      <c r="U207" s="15"/>
      <c r="V207" s="15"/>
      <c r="W207" s="15"/>
      <c r="X207" s="15"/>
      <c r="Y207" s="15"/>
      <c r="Z207" s="15"/>
      <c r="AA207" s="15"/>
      <c r="AB207" s="15"/>
      <c r="AC207" s="15"/>
      <c r="AD207" s="15"/>
      <c r="AE207" s="15"/>
      <c r="AT207" s="284" t="s">
        <v>276</v>
      </c>
      <c r="AU207" s="284" t="s">
        <v>86</v>
      </c>
      <c r="AV207" s="15" t="s">
        <v>254</v>
      </c>
      <c r="AW207" s="15" t="s">
        <v>32</v>
      </c>
      <c r="AX207" s="15" t="s">
        <v>84</v>
      </c>
      <c r="AY207" s="284" t="s">
        <v>251</v>
      </c>
    </row>
    <row r="208" s="2" customFormat="1" ht="55.5" customHeight="1">
      <c r="A208" s="38"/>
      <c r="B208" s="39"/>
      <c r="C208" s="292" t="s">
        <v>363</v>
      </c>
      <c r="D208" s="292" t="s">
        <v>1133</v>
      </c>
      <c r="E208" s="293" t="s">
        <v>5518</v>
      </c>
      <c r="F208" s="294" t="s">
        <v>5519</v>
      </c>
      <c r="G208" s="295" t="s">
        <v>416</v>
      </c>
      <c r="H208" s="296">
        <v>3</v>
      </c>
      <c r="I208" s="297"/>
      <c r="J208" s="298">
        <f>ROUND(I208*H208,2)</f>
        <v>0</v>
      </c>
      <c r="K208" s="299"/>
      <c r="L208" s="300"/>
      <c r="M208" s="301" t="s">
        <v>1</v>
      </c>
      <c r="N208" s="302" t="s">
        <v>41</v>
      </c>
      <c r="O208" s="91"/>
      <c r="P208" s="230">
        <f>O208*H208</f>
        <v>0</v>
      </c>
      <c r="Q208" s="230">
        <v>0</v>
      </c>
      <c r="R208" s="230">
        <f>Q208*H208</f>
        <v>0</v>
      </c>
      <c r="S208" s="230">
        <v>0</v>
      </c>
      <c r="T208" s="231">
        <f>S208*H208</f>
        <v>0</v>
      </c>
      <c r="U208" s="38"/>
      <c r="V208" s="38"/>
      <c r="W208" s="38"/>
      <c r="X208" s="38"/>
      <c r="Y208" s="38"/>
      <c r="Z208" s="38"/>
      <c r="AA208" s="38"/>
      <c r="AB208" s="38"/>
      <c r="AC208" s="38"/>
      <c r="AD208" s="38"/>
      <c r="AE208" s="38"/>
      <c r="AR208" s="232" t="s">
        <v>2030</v>
      </c>
      <c r="AT208" s="232" t="s">
        <v>1133</v>
      </c>
      <c r="AU208" s="232" t="s">
        <v>86</v>
      </c>
      <c r="AY208" s="17" t="s">
        <v>251</v>
      </c>
      <c r="BE208" s="233">
        <f>IF(N208="základní",J208,0)</f>
        <v>0</v>
      </c>
      <c r="BF208" s="233">
        <f>IF(N208="snížená",J208,0)</f>
        <v>0</v>
      </c>
      <c r="BG208" s="233">
        <f>IF(N208="zákl. přenesená",J208,0)</f>
        <v>0</v>
      </c>
      <c r="BH208" s="233">
        <f>IF(N208="sníž. přenesená",J208,0)</f>
        <v>0</v>
      </c>
      <c r="BI208" s="233">
        <f>IF(N208="nulová",J208,0)</f>
        <v>0</v>
      </c>
      <c r="BJ208" s="17" t="s">
        <v>84</v>
      </c>
      <c r="BK208" s="233">
        <f>ROUND(I208*H208,2)</f>
        <v>0</v>
      </c>
      <c r="BL208" s="17" t="s">
        <v>1605</v>
      </c>
      <c r="BM208" s="232" t="s">
        <v>5520</v>
      </c>
    </row>
    <row r="209" s="2" customFormat="1">
      <c r="A209" s="38"/>
      <c r="B209" s="39"/>
      <c r="C209" s="40"/>
      <c r="D209" s="234" t="s">
        <v>260</v>
      </c>
      <c r="E209" s="40"/>
      <c r="F209" s="235" t="s">
        <v>5521</v>
      </c>
      <c r="G209" s="40"/>
      <c r="H209" s="40"/>
      <c r="I209" s="236"/>
      <c r="J209" s="40"/>
      <c r="K209" s="40"/>
      <c r="L209" s="44"/>
      <c r="M209" s="237"/>
      <c r="N209" s="238"/>
      <c r="O209" s="91"/>
      <c r="P209" s="91"/>
      <c r="Q209" s="91"/>
      <c r="R209" s="91"/>
      <c r="S209" s="91"/>
      <c r="T209" s="92"/>
      <c r="U209" s="38"/>
      <c r="V209" s="38"/>
      <c r="W209" s="38"/>
      <c r="X209" s="38"/>
      <c r="Y209" s="38"/>
      <c r="Z209" s="38"/>
      <c r="AA209" s="38"/>
      <c r="AB209" s="38"/>
      <c r="AC209" s="38"/>
      <c r="AD209" s="38"/>
      <c r="AE209" s="38"/>
      <c r="AT209" s="17" t="s">
        <v>260</v>
      </c>
      <c r="AU209" s="17" t="s">
        <v>86</v>
      </c>
    </row>
    <row r="210" s="13" customFormat="1">
      <c r="A210" s="13"/>
      <c r="B210" s="253"/>
      <c r="C210" s="254"/>
      <c r="D210" s="234" t="s">
        <v>276</v>
      </c>
      <c r="E210" s="255" t="s">
        <v>1</v>
      </c>
      <c r="F210" s="256" t="s">
        <v>5522</v>
      </c>
      <c r="G210" s="254"/>
      <c r="H210" s="255" t="s">
        <v>1</v>
      </c>
      <c r="I210" s="257"/>
      <c r="J210" s="254"/>
      <c r="K210" s="254"/>
      <c r="L210" s="258"/>
      <c r="M210" s="259"/>
      <c r="N210" s="260"/>
      <c r="O210" s="260"/>
      <c r="P210" s="260"/>
      <c r="Q210" s="260"/>
      <c r="R210" s="260"/>
      <c r="S210" s="260"/>
      <c r="T210" s="261"/>
      <c r="U210" s="13"/>
      <c r="V210" s="13"/>
      <c r="W210" s="13"/>
      <c r="X210" s="13"/>
      <c r="Y210" s="13"/>
      <c r="Z210" s="13"/>
      <c r="AA210" s="13"/>
      <c r="AB210" s="13"/>
      <c r="AC210" s="13"/>
      <c r="AD210" s="13"/>
      <c r="AE210" s="13"/>
      <c r="AT210" s="262" t="s">
        <v>276</v>
      </c>
      <c r="AU210" s="262" t="s">
        <v>86</v>
      </c>
      <c r="AV210" s="13" t="s">
        <v>84</v>
      </c>
      <c r="AW210" s="13" t="s">
        <v>32</v>
      </c>
      <c r="AX210" s="13" t="s">
        <v>76</v>
      </c>
      <c r="AY210" s="262" t="s">
        <v>251</v>
      </c>
    </row>
    <row r="211" s="12" customFormat="1">
      <c r="A211" s="12"/>
      <c r="B211" s="242"/>
      <c r="C211" s="243"/>
      <c r="D211" s="234" t="s">
        <v>276</v>
      </c>
      <c r="E211" s="244" t="s">
        <v>1</v>
      </c>
      <c r="F211" s="245" t="s">
        <v>5523</v>
      </c>
      <c r="G211" s="243"/>
      <c r="H211" s="246">
        <v>3</v>
      </c>
      <c r="I211" s="247"/>
      <c r="J211" s="243"/>
      <c r="K211" s="243"/>
      <c r="L211" s="248"/>
      <c r="M211" s="249"/>
      <c r="N211" s="250"/>
      <c r="O211" s="250"/>
      <c r="P211" s="250"/>
      <c r="Q211" s="250"/>
      <c r="R211" s="250"/>
      <c r="S211" s="250"/>
      <c r="T211" s="251"/>
      <c r="U211" s="12"/>
      <c r="V211" s="12"/>
      <c r="W211" s="12"/>
      <c r="X211" s="12"/>
      <c r="Y211" s="12"/>
      <c r="Z211" s="12"/>
      <c r="AA211" s="12"/>
      <c r="AB211" s="12"/>
      <c r="AC211" s="12"/>
      <c r="AD211" s="12"/>
      <c r="AE211" s="12"/>
      <c r="AT211" s="252" t="s">
        <v>276</v>
      </c>
      <c r="AU211" s="252" t="s">
        <v>86</v>
      </c>
      <c r="AV211" s="12" t="s">
        <v>86</v>
      </c>
      <c r="AW211" s="12" t="s">
        <v>32</v>
      </c>
      <c r="AX211" s="12" t="s">
        <v>76</v>
      </c>
      <c r="AY211" s="252" t="s">
        <v>251</v>
      </c>
    </row>
    <row r="212" s="15" customFormat="1">
      <c r="A212" s="15"/>
      <c r="B212" s="274"/>
      <c r="C212" s="275"/>
      <c r="D212" s="234" t="s">
        <v>276</v>
      </c>
      <c r="E212" s="276" t="s">
        <v>1</v>
      </c>
      <c r="F212" s="277" t="s">
        <v>423</v>
      </c>
      <c r="G212" s="275"/>
      <c r="H212" s="278">
        <v>3</v>
      </c>
      <c r="I212" s="279"/>
      <c r="J212" s="275"/>
      <c r="K212" s="275"/>
      <c r="L212" s="280"/>
      <c r="M212" s="281"/>
      <c r="N212" s="282"/>
      <c r="O212" s="282"/>
      <c r="P212" s="282"/>
      <c r="Q212" s="282"/>
      <c r="R212" s="282"/>
      <c r="S212" s="282"/>
      <c r="T212" s="283"/>
      <c r="U212" s="15"/>
      <c r="V212" s="15"/>
      <c r="W212" s="15"/>
      <c r="X212" s="15"/>
      <c r="Y212" s="15"/>
      <c r="Z212" s="15"/>
      <c r="AA212" s="15"/>
      <c r="AB212" s="15"/>
      <c r="AC212" s="15"/>
      <c r="AD212" s="15"/>
      <c r="AE212" s="15"/>
      <c r="AT212" s="284" t="s">
        <v>276</v>
      </c>
      <c r="AU212" s="284" t="s">
        <v>86</v>
      </c>
      <c r="AV212" s="15" t="s">
        <v>254</v>
      </c>
      <c r="AW212" s="15" t="s">
        <v>32</v>
      </c>
      <c r="AX212" s="15" t="s">
        <v>84</v>
      </c>
      <c r="AY212" s="284" t="s">
        <v>251</v>
      </c>
    </row>
    <row r="213" s="2" customFormat="1" ht="55.5" customHeight="1">
      <c r="A213" s="38"/>
      <c r="B213" s="39"/>
      <c r="C213" s="292" t="s">
        <v>371</v>
      </c>
      <c r="D213" s="292" t="s">
        <v>1133</v>
      </c>
      <c r="E213" s="293" t="s">
        <v>5524</v>
      </c>
      <c r="F213" s="294" t="s">
        <v>5525</v>
      </c>
      <c r="G213" s="295" t="s">
        <v>416</v>
      </c>
      <c r="H213" s="296">
        <v>1</v>
      </c>
      <c r="I213" s="297"/>
      <c r="J213" s="298">
        <f>ROUND(I213*H213,2)</f>
        <v>0</v>
      </c>
      <c r="K213" s="299"/>
      <c r="L213" s="300"/>
      <c r="M213" s="301" t="s">
        <v>1</v>
      </c>
      <c r="N213" s="302" t="s">
        <v>41</v>
      </c>
      <c r="O213" s="91"/>
      <c r="P213" s="230">
        <f>O213*H213</f>
        <v>0</v>
      </c>
      <c r="Q213" s="230">
        <v>0</v>
      </c>
      <c r="R213" s="230">
        <f>Q213*H213</f>
        <v>0</v>
      </c>
      <c r="S213" s="230">
        <v>0</v>
      </c>
      <c r="T213" s="231">
        <f>S213*H213</f>
        <v>0</v>
      </c>
      <c r="U213" s="38"/>
      <c r="V213" s="38"/>
      <c r="W213" s="38"/>
      <c r="X213" s="38"/>
      <c r="Y213" s="38"/>
      <c r="Z213" s="38"/>
      <c r="AA213" s="38"/>
      <c r="AB213" s="38"/>
      <c r="AC213" s="38"/>
      <c r="AD213" s="38"/>
      <c r="AE213" s="38"/>
      <c r="AR213" s="232" t="s">
        <v>2030</v>
      </c>
      <c r="AT213" s="232" t="s">
        <v>1133</v>
      </c>
      <c r="AU213" s="232" t="s">
        <v>86</v>
      </c>
      <c r="AY213" s="17" t="s">
        <v>251</v>
      </c>
      <c r="BE213" s="233">
        <f>IF(N213="základní",J213,0)</f>
        <v>0</v>
      </c>
      <c r="BF213" s="233">
        <f>IF(N213="snížená",J213,0)</f>
        <v>0</v>
      </c>
      <c r="BG213" s="233">
        <f>IF(N213="zákl. přenesená",J213,0)</f>
        <v>0</v>
      </c>
      <c r="BH213" s="233">
        <f>IF(N213="sníž. přenesená",J213,0)</f>
        <v>0</v>
      </c>
      <c r="BI213" s="233">
        <f>IF(N213="nulová",J213,0)</f>
        <v>0</v>
      </c>
      <c r="BJ213" s="17" t="s">
        <v>84</v>
      </c>
      <c r="BK213" s="233">
        <f>ROUND(I213*H213,2)</f>
        <v>0</v>
      </c>
      <c r="BL213" s="17" t="s">
        <v>1605</v>
      </c>
      <c r="BM213" s="232" t="s">
        <v>5526</v>
      </c>
    </row>
    <row r="214" s="2" customFormat="1">
      <c r="A214" s="38"/>
      <c r="B214" s="39"/>
      <c r="C214" s="40"/>
      <c r="D214" s="234" t="s">
        <v>260</v>
      </c>
      <c r="E214" s="40"/>
      <c r="F214" s="235" t="s">
        <v>5527</v>
      </c>
      <c r="G214" s="40"/>
      <c r="H214" s="40"/>
      <c r="I214" s="236"/>
      <c r="J214" s="40"/>
      <c r="K214" s="40"/>
      <c r="L214" s="44"/>
      <c r="M214" s="237"/>
      <c r="N214" s="238"/>
      <c r="O214" s="91"/>
      <c r="P214" s="91"/>
      <c r="Q214" s="91"/>
      <c r="R214" s="91"/>
      <c r="S214" s="91"/>
      <c r="T214" s="92"/>
      <c r="U214" s="38"/>
      <c r="V214" s="38"/>
      <c r="W214" s="38"/>
      <c r="X214" s="38"/>
      <c r="Y214" s="38"/>
      <c r="Z214" s="38"/>
      <c r="AA214" s="38"/>
      <c r="AB214" s="38"/>
      <c r="AC214" s="38"/>
      <c r="AD214" s="38"/>
      <c r="AE214" s="38"/>
      <c r="AT214" s="17" t="s">
        <v>260</v>
      </c>
      <c r="AU214" s="17" t="s">
        <v>86</v>
      </c>
    </row>
    <row r="215" s="13" customFormat="1">
      <c r="A215" s="13"/>
      <c r="B215" s="253"/>
      <c r="C215" s="254"/>
      <c r="D215" s="234" t="s">
        <v>276</v>
      </c>
      <c r="E215" s="255" t="s">
        <v>1</v>
      </c>
      <c r="F215" s="256" t="s">
        <v>5522</v>
      </c>
      <c r="G215" s="254"/>
      <c r="H215" s="255" t="s">
        <v>1</v>
      </c>
      <c r="I215" s="257"/>
      <c r="J215" s="254"/>
      <c r="K215" s="254"/>
      <c r="L215" s="258"/>
      <c r="M215" s="259"/>
      <c r="N215" s="260"/>
      <c r="O215" s="260"/>
      <c r="P215" s="260"/>
      <c r="Q215" s="260"/>
      <c r="R215" s="260"/>
      <c r="S215" s="260"/>
      <c r="T215" s="261"/>
      <c r="U215" s="13"/>
      <c r="V215" s="13"/>
      <c r="W215" s="13"/>
      <c r="X215" s="13"/>
      <c r="Y215" s="13"/>
      <c r="Z215" s="13"/>
      <c r="AA215" s="13"/>
      <c r="AB215" s="13"/>
      <c r="AC215" s="13"/>
      <c r="AD215" s="13"/>
      <c r="AE215" s="13"/>
      <c r="AT215" s="262" t="s">
        <v>276</v>
      </c>
      <c r="AU215" s="262" t="s">
        <v>86</v>
      </c>
      <c r="AV215" s="13" t="s">
        <v>84</v>
      </c>
      <c r="AW215" s="13" t="s">
        <v>32</v>
      </c>
      <c r="AX215" s="13" t="s">
        <v>76</v>
      </c>
      <c r="AY215" s="262" t="s">
        <v>251</v>
      </c>
    </row>
    <row r="216" s="12" customFormat="1">
      <c r="A216" s="12"/>
      <c r="B216" s="242"/>
      <c r="C216" s="243"/>
      <c r="D216" s="234" t="s">
        <v>276</v>
      </c>
      <c r="E216" s="244" t="s">
        <v>1</v>
      </c>
      <c r="F216" s="245" t="s">
        <v>3275</v>
      </c>
      <c r="G216" s="243"/>
      <c r="H216" s="246">
        <v>1</v>
      </c>
      <c r="I216" s="247"/>
      <c r="J216" s="243"/>
      <c r="K216" s="243"/>
      <c r="L216" s="248"/>
      <c r="M216" s="249"/>
      <c r="N216" s="250"/>
      <c r="O216" s="250"/>
      <c r="P216" s="250"/>
      <c r="Q216" s="250"/>
      <c r="R216" s="250"/>
      <c r="S216" s="250"/>
      <c r="T216" s="251"/>
      <c r="U216" s="12"/>
      <c r="V216" s="12"/>
      <c r="W216" s="12"/>
      <c r="X216" s="12"/>
      <c r="Y216" s="12"/>
      <c r="Z216" s="12"/>
      <c r="AA216" s="12"/>
      <c r="AB216" s="12"/>
      <c r="AC216" s="12"/>
      <c r="AD216" s="12"/>
      <c r="AE216" s="12"/>
      <c r="AT216" s="252" t="s">
        <v>276</v>
      </c>
      <c r="AU216" s="252" t="s">
        <v>86</v>
      </c>
      <c r="AV216" s="12" t="s">
        <v>86</v>
      </c>
      <c r="AW216" s="12" t="s">
        <v>32</v>
      </c>
      <c r="AX216" s="12" t="s">
        <v>76</v>
      </c>
      <c r="AY216" s="252" t="s">
        <v>251</v>
      </c>
    </row>
    <row r="217" s="15" customFormat="1">
      <c r="A217" s="15"/>
      <c r="B217" s="274"/>
      <c r="C217" s="275"/>
      <c r="D217" s="234" t="s">
        <v>276</v>
      </c>
      <c r="E217" s="276" t="s">
        <v>1</v>
      </c>
      <c r="F217" s="277" t="s">
        <v>423</v>
      </c>
      <c r="G217" s="275"/>
      <c r="H217" s="278">
        <v>1</v>
      </c>
      <c r="I217" s="279"/>
      <c r="J217" s="275"/>
      <c r="K217" s="275"/>
      <c r="L217" s="280"/>
      <c r="M217" s="281"/>
      <c r="N217" s="282"/>
      <c r="O217" s="282"/>
      <c r="P217" s="282"/>
      <c r="Q217" s="282"/>
      <c r="R217" s="282"/>
      <c r="S217" s="282"/>
      <c r="T217" s="283"/>
      <c r="U217" s="15"/>
      <c r="V217" s="15"/>
      <c r="W217" s="15"/>
      <c r="X217" s="15"/>
      <c r="Y217" s="15"/>
      <c r="Z217" s="15"/>
      <c r="AA217" s="15"/>
      <c r="AB217" s="15"/>
      <c r="AC217" s="15"/>
      <c r="AD217" s="15"/>
      <c r="AE217" s="15"/>
      <c r="AT217" s="284" t="s">
        <v>276</v>
      </c>
      <c r="AU217" s="284" t="s">
        <v>86</v>
      </c>
      <c r="AV217" s="15" t="s">
        <v>254</v>
      </c>
      <c r="AW217" s="15" t="s">
        <v>32</v>
      </c>
      <c r="AX217" s="15" t="s">
        <v>84</v>
      </c>
      <c r="AY217" s="284" t="s">
        <v>251</v>
      </c>
    </row>
    <row r="218" s="2" customFormat="1" ht="24.15" customHeight="1">
      <c r="A218" s="38"/>
      <c r="B218" s="39"/>
      <c r="C218" s="220" t="s">
        <v>378</v>
      </c>
      <c r="D218" s="220" t="s">
        <v>255</v>
      </c>
      <c r="E218" s="221" t="s">
        <v>5528</v>
      </c>
      <c r="F218" s="222" t="s">
        <v>5529</v>
      </c>
      <c r="G218" s="223" t="s">
        <v>416</v>
      </c>
      <c r="H218" s="224">
        <v>13</v>
      </c>
      <c r="I218" s="225"/>
      <c r="J218" s="226">
        <f>ROUND(I218*H218,2)</f>
        <v>0</v>
      </c>
      <c r="K218" s="227"/>
      <c r="L218" s="44"/>
      <c r="M218" s="228" t="s">
        <v>1</v>
      </c>
      <c r="N218" s="229" t="s">
        <v>41</v>
      </c>
      <c r="O218" s="91"/>
      <c r="P218" s="230">
        <f>O218*H218</f>
        <v>0</v>
      </c>
      <c r="Q218" s="230">
        <v>0</v>
      </c>
      <c r="R218" s="230">
        <f>Q218*H218</f>
        <v>0</v>
      </c>
      <c r="S218" s="230">
        <v>0</v>
      </c>
      <c r="T218" s="231">
        <f>S218*H218</f>
        <v>0</v>
      </c>
      <c r="U218" s="38"/>
      <c r="V218" s="38"/>
      <c r="W218" s="38"/>
      <c r="X218" s="38"/>
      <c r="Y218" s="38"/>
      <c r="Z218" s="38"/>
      <c r="AA218" s="38"/>
      <c r="AB218" s="38"/>
      <c r="AC218" s="38"/>
      <c r="AD218" s="38"/>
      <c r="AE218" s="38"/>
      <c r="AR218" s="232" t="s">
        <v>1605</v>
      </c>
      <c r="AT218" s="232" t="s">
        <v>255</v>
      </c>
      <c r="AU218" s="232" t="s">
        <v>86</v>
      </c>
      <c r="AY218" s="17" t="s">
        <v>251</v>
      </c>
      <c r="BE218" s="233">
        <f>IF(N218="základní",J218,0)</f>
        <v>0</v>
      </c>
      <c r="BF218" s="233">
        <f>IF(N218="snížená",J218,0)</f>
        <v>0</v>
      </c>
      <c r="BG218" s="233">
        <f>IF(N218="zákl. přenesená",J218,0)</f>
        <v>0</v>
      </c>
      <c r="BH218" s="233">
        <f>IF(N218="sníž. přenesená",J218,0)</f>
        <v>0</v>
      </c>
      <c r="BI218" s="233">
        <f>IF(N218="nulová",J218,0)</f>
        <v>0</v>
      </c>
      <c r="BJ218" s="17" t="s">
        <v>84</v>
      </c>
      <c r="BK218" s="233">
        <f>ROUND(I218*H218,2)</f>
        <v>0</v>
      </c>
      <c r="BL218" s="17" t="s">
        <v>1605</v>
      </c>
      <c r="BM218" s="232" t="s">
        <v>5530</v>
      </c>
    </row>
    <row r="219" s="2" customFormat="1">
      <c r="A219" s="38"/>
      <c r="B219" s="39"/>
      <c r="C219" s="40"/>
      <c r="D219" s="234" t="s">
        <v>260</v>
      </c>
      <c r="E219" s="40"/>
      <c r="F219" s="235" t="s">
        <v>5529</v>
      </c>
      <c r="G219" s="40"/>
      <c r="H219" s="40"/>
      <c r="I219" s="236"/>
      <c r="J219" s="40"/>
      <c r="K219" s="40"/>
      <c r="L219" s="44"/>
      <c r="M219" s="237"/>
      <c r="N219" s="238"/>
      <c r="O219" s="91"/>
      <c r="P219" s="91"/>
      <c r="Q219" s="91"/>
      <c r="R219" s="91"/>
      <c r="S219" s="91"/>
      <c r="T219" s="92"/>
      <c r="U219" s="38"/>
      <c r="V219" s="38"/>
      <c r="W219" s="38"/>
      <c r="X219" s="38"/>
      <c r="Y219" s="38"/>
      <c r="Z219" s="38"/>
      <c r="AA219" s="38"/>
      <c r="AB219" s="38"/>
      <c r="AC219" s="38"/>
      <c r="AD219" s="38"/>
      <c r="AE219" s="38"/>
      <c r="AT219" s="17" t="s">
        <v>260</v>
      </c>
      <c r="AU219" s="17" t="s">
        <v>86</v>
      </c>
    </row>
    <row r="220" s="13" customFormat="1">
      <c r="A220" s="13"/>
      <c r="B220" s="253"/>
      <c r="C220" s="254"/>
      <c r="D220" s="234" t="s">
        <v>276</v>
      </c>
      <c r="E220" s="255" t="s">
        <v>1</v>
      </c>
      <c r="F220" s="256" t="s">
        <v>5531</v>
      </c>
      <c r="G220" s="254"/>
      <c r="H220" s="255" t="s">
        <v>1</v>
      </c>
      <c r="I220" s="257"/>
      <c r="J220" s="254"/>
      <c r="K220" s="254"/>
      <c r="L220" s="258"/>
      <c r="M220" s="259"/>
      <c r="N220" s="260"/>
      <c r="O220" s="260"/>
      <c r="P220" s="260"/>
      <c r="Q220" s="260"/>
      <c r="R220" s="260"/>
      <c r="S220" s="260"/>
      <c r="T220" s="261"/>
      <c r="U220" s="13"/>
      <c r="V220" s="13"/>
      <c r="W220" s="13"/>
      <c r="X220" s="13"/>
      <c r="Y220" s="13"/>
      <c r="Z220" s="13"/>
      <c r="AA220" s="13"/>
      <c r="AB220" s="13"/>
      <c r="AC220" s="13"/>
      <c r="AD220" s="13"/>
      <c r="AE220" s="13"/>
      <c r="AT220" s="262" t="s">
        <v>276</v>
      </c>
      <c r="AU220" s="262" t="s">
        <v>86</v>
      </c>
      <c r="AV220" s="13" t="s">
        <v>84</v>
      </c>
      <c r="AW220" s="13" t="s">
        <v>32</v>
      </c>
      <c r="AX220" s="13" t="s">
        <v>76</v>
      </c>
      <c r="AY220" s="262" t="s">
        <v>251</v>
      </c>
    </row>
    <row r="221" s="12" customFormat="1">
      <c r="A221" s="12"/>
      <c r="B221" s="242"/>
      <c r="C221" s="243"/>
      <c r="D221" s="234" t="s">
        <v>276</v>
      </c>
      <c r="E221" s="244" t="s">
        <v>1</v>
      </c>
      <c r="F221" s="245" t="s">
        <v>5487</v>
      </c>
      <c r="G221" s="243"/>
      <c r="H221" s="246">
        <v>13</v>
      </c>
      <c r="I221" s="247"/>
      <c r="J221" s="243"/>
      <c r="K221" s="243"/>
      <c r="L221" s="248"/>
      <c r="M221" s="249"/>
      <c r="N221" s="250"/>
      <c r="O221" s="250"/>
      <c r="P221" s="250"/>
      <c r="Q221" s="250"/>
      <c r="R221" s="250"/>
      <c r="S221" s="250"/>
      <c r="T221" s="251"/>
      <c r="U221" s="12"/>
      <c r="V221" s="12"/>
      <c r="W221" s="12"/>
      <c r="X221" s="12"/>
      <c r="Y221" s="12"/>
      <c r="Z221" s="12"/>
      <c r="AA221" s="12"/>
      <c r="AB221" s="12"/>
      <c r="AC221" s="12"/>
      <c r="AD221" s="12"/>
      <c r="AE221" s="12"/>
      <c r="AT221" s="252" t="s">
        <v>276</v>
      </c>
      <c r="AU221" s="252" t="s">
        <v>86</v>
      </c>
      <c r="AV221" s="12" t="s">
        <v>86</v>
      </c>
      <c r="AW221" s="12" t="s">
        <v>32</v>
      </c>
      <c r="AX221" s="12" t="s">
        <v>76</v>
      </c>
      <c r="AY221" s="252" t="s">
        <v>251</v>
      </c>
    </row>
    <row r="222" s="15" customFormat="1">
      <c r="A222" s="15"/>
      <c r="B222" s="274"/>
      <c r="C222" s="275"/>
      <c r="D222" s="234" t="s">
        <v>276</v>
      </c>
      <c r="E222" s="276" t="s">
        <v>1</v>
      </c>
      <c r="F222" s="277" t="s">
        <v>423</v>
      </c>
      <c r="G222" s="275"/>
      <c r="H222" s="278">
        <v>13</v>
      </c>
      <c r="I222" s="279"/>
      <c r="J222" s="275"/>
      <c r="K222" s="275"/>
      <c r="L222" s="280"/>
      <c r="M222" s="281"/>
      <c r="N222" s="282"/>
      <c r="O222" s="282"/>
      <c r="P222" s="282"/>
      <c r="Q222" s="282"/>
      <c r="R222" s="282"/>
      <c r="S222" s="282"/>
      <c r="T222" s="283"/>
      <c r="U222" s="15"/>
      <c r="V222" s="15"/>
      <c r="W222" s="15"/>
      <c r="X222" s="15"/>
      <c r="Y222" s="15"/>
      <c r="Z222" s="15"/>
      <c r="AA222" s="15"/>
      <c r="AB222" s="15"/>
      <c r="AC222" s="15"/>
      <c r="AD222" s="15"/>
      <c r="AE222" s="15"/>
      <c r="AT222" s="284" t="s">
        <v>276</v>
      </c>
      <c r="AU222" s="284" t="s">
        <v>86</v>
      </c>
      <c r="AV222" s="15" t="s">
        <v>254</v>
      </c>
      <c r="AW222" s="15" t="s">
        <v>32</v>
      </c>
      <c r="AX222" s="15" t="s">
        <v>84</v>
      </c>
      <c r="AY222" s="284" t="s">
        <v>251</v>
      </c>
    </row>
    <row r="223" s="2" customFormat="1" ht="33" customHeight="1">
      <c r="A223" s="38"/>
      <c r="B223" s="39"/>
      <c r="C223" s="292" t="s">
        <v>7</v>
      </c>
      <c r="D223" s="292" t="s">
        <v>1133</v>
      </c>
      <c r="E223" s="293" t="s">
        <v>5532</v>
      </c>
      <c r="F223" s="294" t="s">
        <v>5533</v>
      </c>
      <c r="G223" s="295" t="s">
        <v>416</v>
      </c>
      <c r="H223" s="296">
        <v>11</v>
      </c>
      <c r="I223" s="297"/>
      <c r="J223" s="298">
        <f>ROUND(I223*H223,2)</f>
        <v>0</v>
      </c>
      <c r="K223" s="299"/>
      <c r="L223" s="300"/>
      <c r="M223" s="301" t="s">
        <v>1</v>
      </c>
      <c r="N223" s="302" t="s">
        <v>41</v>
      </c>
      <c r="O223" s="91"/>
      <c r="P223" s="230">
        <f>O223*H223</f>
        <v>0</v>
      </c>
      <c r="Q223" s="230">
        <v>0</v>
      </c>
      <c r="R223" s="230">
        <f>Q223*H223</f>
        <v>0</v>
      </c>
      <c r="S223" s="230">
        <v>0</v>
      </c>
      <c r="T223" s="231">
        <f>S223*H223</f>
        <v>0</v>
      </c>
      <c r="U223" s="38"/>
      <c r="V223" s="38"/>
      <c r="W223" s="38"/>
      <c r="X223" s="38"/>
      <c r="Y223" s="38"/>
      <c r="Z223" s="38"/>
      <c r="AA223" s="38"/>
      <c r="AB223" s="38"/>
      <c r="AC223" s="38"/>
      <c r="AD223" s="38"/>
      <c r="AE223" s="38"/>
      <c r="AR223" s="232" t="s">
        <v>2030</v>
      </c>
      <c r="AT223" s="232" t="s">
        <v>1133</v>
      </c>
      <c r="AU223" s="232" t="s">
        <v>86</v>
      </c>
      <c r="AY223" s="17" t="s">
        <v>251</v>
      </c>
      <c r="BE223" s="233">
        <f>IF(N223="základní",J223,0)</f>
        <v>0</v>
      </c>
      <c r="BF223" s="233">
        <f>IF(N223="snížená",J223,0)</f>
        <v>0</v>
      </c>
      <c r="BG223" s="233">
        <f>IF(N223="zákl. přenesená",J223,0)</f>
        <v>0</v>
      </c>
      <c r="BH223" s="233">
        <f>IF(N223="sníž. přenesená",J223,0)</f>
        <v>0</v>
      </c>
      <c r="BI223" s="233">
        <f>IF(N223="nulová",J223,0)</f>
        <v>0</v>
      </c>
      <c r="BJ223" s="17" t="s">
        <v>84</v>
      </c>
      <c r="BK223" s="233">
        <f>ROUND(I223*H223,2)</f>
        <v>0</v>
      </c>
      <c r="BL223" s="17" t="s">
        <v>1605</v>
      </c>
      <c r="BM223" s="232" t="s">
        <v>5534</v>
      </c>
    </row>
    <row r="224" s="2" customFormat="1">
      <c r="A224" s="38"/>
      <c r="B224" s="39"/>
      <c r="C224" s="40"/>
      <c r="D224" s="234" t="s">
        <v>260</v>
      </c>
      <c r="E224" s="40"/>
      <c r="F224" s="235" t="s">
        <v>5535</v>
      </c>
      <c r="G224" s="40"/>
      <c r="H224" s="40"/>
      <c r="I224" s="236"/>
      <c r="J224" s="40"/>
      <c r="K224" s="40"/>
      <c r="L224" s="44"/>
      <c r="M224" s="237"/>
      <c r="N224" s="238"/>
      <c r="O224" s="91"/>
      <c r="P224" s="91"/>
      <c r="Q224" s="91"/>
      <c r="R224" s="91"/>
      <c r="S224" s="91"/>
      <c r="T224" s="92"/>
      <c r="U224" s="38"/>
      <c r="V224" s="38"/>
      <c r="W224" s="38"/>
      <c r="X224" s="38"/>
      <c r="Y224" s="38"/>
      <c r="Z224" s="38"/>
      <c r="AA224" s="38"/>
      <c r="AB224" s="38"/>
      <c r="AC224" s="38"/>
      <c r="AD224" s="38"/>
      <c r="AE224" s="38"/>
      <c r="AT224" s="17" t="s">
        <v>260</v>
      </c>
      <c r="AU224" s="17" t="s">
        <v>86</v>
      </c>
    </row>
    <row r="225" s="13" customFormat="1">
      <c r="A225" s="13"/>
      <c r="B225" s="253"/>
      <c r="C225" s="254"/>
      <c r="D225" s="234" t="s">
        <v>276</v>
      </c>
      <c r="E225" s="255" t="s">
        <v>1</v>
      </c>
      <c r="F225" s="256" t="s">
        <v>5536</v>
      </c>
      <c r="G225" s="254"/>
      <c r="H225" s="255" t="s">
        <v>1</v>
      </c>
      <c r="I225" s="257"/>
      <c r="J225" s="254"/>
      <c r="K225" s="254"/>
      <c r="L225" s="258"/>
      <c r="M225" s="259"/>
      <c r="N225" s="260"/>
      <c r="O225" s="260"/>
      <c r="P225" s="260"/>
      <c r="Q225" s="260"/>
      <c r="R225" s="260"/>
      <c r="S225" s="260"/>
      <c r="T225" s="261"/>
      <c r="U225" s="13"/>
      <c r="V225" s="13"/>
      <c r="W225" s="13"/>
      <c r="X225" s="13"/>
      <c r="Y225" s="13"/>
      <c r="Z225" s="13"/>
      <c r="AA225" s="13"/>
      <c r="AB225" s="13"/>
      <c r="AC225" s="13"/>
      <c r="AD225" s="13"/>
      <c r="AE225" s="13"/>
      <c r="AT225" s="262" t="s">
        <v>276</v>
      </c>
      <c r="AU225" s="262" t="s">
        <v>86</v>
      </c>
      <c r="AV225" s="13" t="s">
        <v>84</v>
      </c>
      <c r="AW225" s="13" t="s">
        <v>32</v>
      </c>
      <c r="AX225" s="13" t="s">
        <v>76</v>
      </c>
      <c r="AY225" s="262" t="s">
        <v>251</v>
      </c>
    </row>
    <row r="226" s="12" customFormat="1">
      <c r="A226" s="12"/>
      <c r="B226" s="242"/>
      <c r="C226" s="243"/>
      <c r="D226" s="234" t="s">
        <v>276</v>
      </c>
      <c r="E226" s="244" t="s">
        <v>1</v>
      </c>
      <c r="F226" s="245" t="s">
        <v>5537</v>
      </c>
      <c r="G226" s="243"/>
      <c r="H226" s="246">
        <v>11</v>
      </c>
      <c r="I226" s="247"/>
      <c r="J226" s="243"/>
      <c r="K226" s="243"/>
      <c r="L226" s="248"/>
      <c r="M226" s="249"/>
      <c r="N226" s="250"/>
      <c r="O226" s="250"/>
      <c r="P226" s="250"/>
      <c r="Q226" s="250"/>
      <c r="R226" s="250"/>
      <c r="S226" s="250"/>
      <c r="T226" s="251"/>
      <c r="U226" s="12"/>
      <c r="V226" s="12"/>
      <c r="W226" s="12"/>
      <c r="X226" s="12"/>
      <c r="Y226" s="12"/>
      <c r="Z226" s="12"/>
      <c r="AA226" s="12"/>
      <c r="AB226" s="12"/>
      <c r="AC226" s="12"/>
      <c r="AD226" s="12"/>
      <c r="AE226" s="12"/>
      <c r="AT226" s="252" t="s">
        <v>276</v>
      </c>
      <c r="AU226" s="252" t="s">
        <v>86</v>
      </c>
      <c r="AV226" s="12" t="s">
        <v>86</v>
      </c>
      <c r="AW226" s="12" t="s">
        <v>32</v>
      </c>
      <c r="AX226" s="12" t="s">
        <v>76</v>
      </c>
      <c r="AY226" s="252" t="s">
        <v>251</v>
      </c>
    </row>
    <row r="227" s="15" customFormat="1">
      <c r="A227" s="15"/>
      <c r="B227" s="274"/>
      <c r="C227" s="275"/>
      <c r="D227" s="234" t="s">
        <v>276</v>
      </c>
      <c r="E227" s="276" t="s">
        <v>1</v>
      </c>
      <c r="F227" s="277" t="s">
        <v>423</v>
      </c>
      <c r="G227" s="275"/>
      <c r="H227" s="278">
        <v>11</v>
      </c>
      <c r="I227" s="279"/>
      <c r="J227" s="275"/>
      <c r="K227" s="275"/>
      <c r="L227" s="280"/>
      <c r="M227" s="281"/>
      <c r="N227" s="282"/>
      <c r="O227" s="282"/>
      <c r="P227" s="282"/>
      <c r="Q227" s="282"/>
      <c r="R227" s="282"/>
      <c r="S227" s="282"/>
      <c r="T227" s="283"/>
      <c r="U227" s="15"/>
      <c r="V227" s="15"/>
      <c r="W227" s="15"/>
      <c r="X227" s="15"/>
      <c r="Y227" s="15"/>
      <c r="Z227" s="15"/>
      <c r="AA227" s="15"/>
      <c r="AB227" s="15"/>
      <c r="AC227" s="15"/>
      <c r="AD227" s="15"/>
      <c r="AE227" s="15"/>
      <c r="AT227" s="284" t="s">
        <v>276</v>
      </c>
      <c r="AU227" s="284" t="s">
        <v>86</v>
      </c>
      <c r="AV227" s="15" t="s">
        <v>254</v>
      </c>
      <c r="AW227" s="15" t="s">
        <v>32</v>
      </c>
      <c r="AX227" s="15" t="s">
        <v>84</v>
      </c>
      <c r="AY227" s="284" t="s">
        <v>251</v>
      </c>
    </row>
    <row r="228" s="2" customFormat="1" ht="24.15" customHeight="1">
      <c r="A228" s="38"/>
      <c r="B228" s="39"/>
      <c r="C228" s="292" t="s">
        <v>387</v>
      </c>
      <c r="D228" s="292" t="s">
        <v>1133</v>
      </c>
      <c r="E228" s="293" t="s">
        <v>5538</v>
      </c>
      <c r="F228" s="294" t="s">
        <v>5539</v>
      </c>
      <c r="G228" s="295" t="s">
        <v>416</v>
      </c>
      <c r="H228" s="296">
        <v>2</v>
      </c>
      <c r="I228" s="297"/>
      <c r="J228" s="298">
        <f>ROUND(I228*H228,2)</f>
        <v>0</v>
      </c>
      <c r="K228" s="299"/>
      <c r="L228" s="300"/>
      <c r="M228" s="301" t="s">
        <v>1</v>
      </c>
      <c r="N228" s="302" t="s">
        <v>41</v>
      </c>
      <c r="O228" s="91"/>
      <c r="P228" s="230">
        <f>O228*H228</f>
        <v>0</v>
      </c>
      <c r="Q228" s="230">
        <v>0</v>
      </c>
      <c r="R228" s="230">
        <f>Q228*H228</f>
        <v>0</v>
      </c>
      <c r="S228" s="230">
        <v>0</v>
      </c>
      <c r="T228" s="231">
        <f>S228*H228</f>
        <v>0</v>
      </c>
      <c r="U228" s="38"/>
      <c r="V228" s="38"/>
      <c r="W228" s="38"/>
      <c r="X228" s="38"/>
      <c r="Y228" s="38"/>
      <c r="Z228" s="38"/>
      <c r="AA228" s="38"/>
      <c r="AB228" s="38"/>
      <c r="AC228" s="38"/>
      <c r="AD228" s="38"/>
      <c r="AE228" s="38"/>
      <c r="AR228" s="232" t="s">
        <v>2030</v>
      </c>
      <c r="AT228" s="232" t="s">
        <v>1133</v>
      </c>
      <c r="AU228" s="232" t="s">
        <v>86</v>
      </c>
      <c r="AY228" s="17" t="s">
        <v>251</v>
      </c>
      <c r="BE228" s="233">
        <f>IF(N228="základní",J228,0)</f>
        <v>0</v>
      </c>
      <c r="BF228" s="233">
        <f>IF(N228="snížená",J228,0)</f>
        <v>0</v>
      </c>
      <c r="BG228" s="233">
        <f>IF(N228="zákl. přenesená",J228,0)</f>
        <v>0</v>
      </c>
      <c r="BH228" s="233">
        <f>IF(N228="sníž. přenesená",J228,0)</f>
        <v>0</v>
      </c>
      <c r="BI228" s="233">
        <f>IF(N228="nulová",J228,0)</f>
        <v>0</v>
      </c>
      <c r="BJ228" s="17" t="s">
        <v>84</v>
      </c>
      <c r="BK228" s="233">
        <f>ROUND(I228*H228,2)</f>
        <v>0</v>
      </c>
      <c r="BL228" s="17" t="s">
        <v>1605</v>
      </c>
      <c r="BM228" s="232" t="s">
        <v>5540</v>
      </c>
    </row>
    <row r="229" s="2" customFormat="1">
      <c r="A229" s="38"/>
      <c r="B229" s="39"/>
      <c r="C229" s="40"/>
      <c r="D229" s="234" t="s">
        <v>260</v>
      </c>
      <c r="E229" s="40"/>
      <c r="F229" s="235" t="s">
        <v>5541</v>
      </c>
      <c r="G229" s="40"/>
      <c r="H229" s="40"/>
      <c r="I229" s="236"/>
      <c r="J229" s="40"/>
      <c r="K229" s="40"/>
      <c r="L229" s="44"/>
      <c r="M229" s="237"/>
      <c r="N229" s="238"/>
      <c r="O229" s="91"/>
      <c r="P229" s="91"/>
      <c r="Q229" s="91"/>
      <c r="R229" s="91"/>
      <c r="S229" s="91"/>
      <c r="T229" s="92"/>
      <c r="U229" s="38"/>
      <c r="V229" s="38"/>
      <c r="W229" s="38"/>
      <c r="X229" s="38"/>
      <c r="Y229" s="38"/>
      <c r="Z229" s="38"/>
      <c r="AA229" s="38"/>
      <c r="AB229" s="38"/>
      <c r="AC229" s="38"/>
      <c r="AD229" s="38"/>
      <c r="AE229" s="38"/>
      <c r="AT229" s="17" t="s">
        <v>260</v>
      </c>
      <c r="AU229" s="17" t="s">
        <v>86</v>
      </c>
    </row>
    <row r="230" s="13" customFormat="1">
      <c r="A230" s="13"/>
      <c r="B230" s="253"/>
      <c r="C230" s="254"/>
      <c r="D230" s="234" t="s">
        <v>276</v>
      </c>
      <c r="E230" s="255" t="s">
        <v>1</v>
      </c>
      <c r="F230" s="256" t="s">
        <v>5542</v>
      </c>
      <c r="G230" s="254"/>
      <c r="H230" s="255" t="s">
        <v>1</v>
      </c>
      <c r="I230" s="257"/>
      <c r="J230" s="254"/>
      <c r="K230" s="254"/>
      <c r="L230" s="258"/>
      <c r="M230" s="259"/>
      <c r="N230" s="260"/>
      <c r="O230" s="260"/>
      <c r="P230" s="260"/>
      <c r="Q230" s="260"/>
      <c r="R230" s="260"/>
      <c r="S230" s="260"/>
      <c r="T230" s="261"/>
      <c r="U230" s="13"/>
      <c r="V230" s="13"/>
      <c r="W230" s="13"/>
      <c r="X230" s="13"/>
      <c r="Y230" s="13"/>
      <c r="Z230" s="13"/>
      <c r="AA230" s="13"/>
      <c r="AB230" s="13"/>
      <c r="AC230" s="13"/>
      <c r="AD230" s="13"/>
      <c r="AE230" s="13"/>
      <c r="AT230" s="262" t="s">
        <v>276</v>
      </c>
      <c r="AU230" s="262" t="s">
        <v>86</v>
      </c>
      <c r="AV230" s="13" t="s">
        <v>84</v>
      </c>
      <c r="AW230" s="13" t="s">
        <v>32</v>
      </c>
      <c r="AX230" s="13" t="s">
        <v>76</v>
      </c>
      <c r="AY230" s="262" t="s">
        <v>251</v>
      </c>
    </row>
    <row r="231" s="12" customFormat="1">
      <c r="A231" s="12"/>
      <c r="B231" s="242"/>
      <c r="C231" s="243"/>
      <c r="D231" s="234" t="s">
        <v>276</v>
      </c>
      <c r="E231" s="244" t="s">
        <v>1</v>
      </c>
      <c r="F231" s="245" t="s">
        <v>711</v>
      </c>
      <c r="G231" s="243"/>
      <c r="H231" s="246">
        <v>2</v>
      </c>
      <c r="I231" s="247"/>
      <c r="J231" s="243"/>
      <c r="K231" s="243"/>
      <c r="L231" s="248"/>
      <c r="M231" s="249"/>
      <c r="N231" s="250"/>
      <c r="O231" s="250"/>
      <c r="P231" s="250"/>
      <c r="Q231" s="250"/>
      <c r="R231" s="250"/>
      <c r="S231" s="250"/>
      <c r="T231" s="251"/>
      <c r="U231" s="12"/>
      <c r="V231" s="12"/>
      <c r="W231" s="12"/>
      <c r="X231" s="12"/>
      <c r="Y231" s="12"/>
      <c r="Z231" s="12"/>
      <c r="AA231" s="12"/>
      <c r="AB231" s="12"/>
      <c r="AC231" s="12"/>
      <c r="AD231" s="12"/>
      <c r="AE231" s="12"/>
      <c r="AT231" s="252" t="s">
        <v>276</v>
      </c>
      <c r="AU231" s="252" t="s">
        <v>86</v>
      </c>
      <c r="AV231" s="12" t="s">
        <v>86</v>
      </c>
      <c r="AW231" s="12" t="s">
        <v>32</v>
      </c>
      <c r="AX231" s="12" t="s">
        <v>76</v>
      </c>
      <c r="AY231" s="252" t="s">
        <v>251</v>
      </c>
    </row>
    <row r="232" s="15" customFormat="1">
      <c r="A232" s="15"/>
      <c r="B232" s="274"/>
      <c r="C232" s="275"/>
      <c r="D232" s="234" t="s">
        <v>276</v>
      </c>
      <c r="E232" s="276" t="s">
        <v>1</v>
      </c>
      <c r="F232" s="277" t="s">
        <v>423</v>
      </c>
      <c r="G232" s="275"/>
      <c r="H232" s="278">
        <v>2</v>
      </c>
      <c r="I232" s="279"/>
      <c r="J232" s="275"/>
      <c r="K232" s="275"/>
      <c r="L232" s="280"/>
      <c r="M232" s="281"/>
      <c r="N232" s="282"/>
      <c r="O232" s="282"/>
      <c r="P232" s="282"/>
      <c r="Q232" s="282"/>
      <c r="R232" s="282"/>
      <c r="S232" s="282"/>
      <c r="T232" s="283"/>
      <c r="U232" s="15"/>
      <c r="V232" s="15"/>
      <c r="W232" s="15"/>
      <c r="X232" s="15"/>
      <c r="Y232" s="15"/>
      <c r="Z232" s="15"/>
      <c r="AA232" s="15"/>
      <c r="AB232" s="15"/>
      <c r="AC232" s="15"/>
      <c r="AD232" s="15"/>
      <c r="AE232" s="15"/>
      <c r="AT232" s="284" t="s">
        <v>276</v>
      </c>
      <c r="AU232" s="284" t="s">
        <v>86</v>
      </c>
      <c r="AV232" s="15" t="s">
        <v>254</v>
      </c>
      <c r="AW232" s="15" t="s">
        <v>32</v>
      </c>
      <c r="AX232" s="15" t="s">
        <v>84</v>
      </c>
      <c r="AY232" s="284" t="s">
        <v>251</v>
      </c>
    </row>
    <row r="233" s="2" customFormat="1" ht="24.15" customHeight="1">
      <c r="A233" s="38"/>
      <c r="B233" s="39"/>
      <c r="C233" s="220" t="s">
        <v>392</v>
      </c>
      <c r="D233" s="220" t="s">
        <v>255</v>
      </c>
      <c r="E233" s="221" t="s">
        <v>5543</v>
      </c>
      <c r="F233" s="222" t="s">
        <v>5544</v>
      </c>
      <c r="G233" s="223" t="s">
        <v>416</v>
      </c>
      <c r="H233" s="224">
        <v>1</v>
      </c>
      <c r="I233" s="225"/>
      <c r="J233" s="226">
        <f>ROUND(I233*H233,2)</f>
        <v>0</v>
      </c>
      <c r="K233" s="227"/>
      <c r="L233" s="44"/>
      <c r="M233" s="228" t="s">
        <v>1</v>
      </c>
      <c r="N233" s="229" t="s">
        <v>41</v>
      </c>
      <c r="O233" s="91"/>
      <c r="P233" s="230">
        <f>O233*H233</f>
        <v>0</v>
      </c>
      <c r="Q233" s="230">
        <v>0</v>
      </c>
      <c r="R233" s="230">
        <f>Q233*H233</f>
        <v>0</v>
      </c>
      <c r="S233" s="230">
        <v>0</v>
      </c>
      <c r="T233" s="231">
        <f>S233*H233</f>
        <v>0</v>
      </c>
      <c r="U233" s="38"/>
      <c r="V233" s="38"/>
      <c r="W233" s="38"/>
      <c r="X233" s="38"/>
      <c r="Y233" s="38"/>
      <c r="Z233" s="38"/>
      <c r="AA233" s="38"/>
      <c r="AB233" s="38"/>
      <c r="AC233" s="38"/>
      <c r="AD233" s="38"/>
      <c r="AE233" s="38"/>
      <c r="AR233" s="232" t="s">
        <v>1605</v>
      </c>
      <c r="AT233" s="232" t="s">
        <v>255</v>
      </c>
      <c r="AU233" s="232" t="s">
        <v>86</v>
      </c>
      <c r="AY233" s="17" t="s">
        <v>251</v>
      </c>
      <c r="BE233" s="233">
        <f>IF(N233="základní",J233,0)</f>
        <v>0</v>
      </c>
      <c r="BF233" s="233">
        <f>IF(N233="snížená",J233,0)</f>
        <v>0</v>
      </c>
      <c r="BG233" s="233">
        <f>IF(N233="zákl. přenesená",J233,0)</f>
        <v>0</v>
      </c>
      <c r="BH233" s="233">
        <f>IF(N233="sníž. přenesená",J233,0)</f>
        <v>0</v>
      </c>
      <c r="BI233" s="233">
        <f>IF(N233="nulová",J233,0)</f>
        <v>0</v>
      </c>
      <c r="BJ233" s="17" t="s">
        <v>84</v>
      </c>
      <c r="BK233" s="233">
        <f>ROUND(I233*H233,2)</f>
        <v>0</v>
      </c>
      <c r="BL233" s="17" t="s">
        <v>1605</v>
      </c>
      <c r="BM233" s="232" t="s">
        <v>5545</v>
      </c>
    </row>
    <row r="234" s="2" customFormat="1">
      <c r="A234" s="38"/>
      <c r="B234" s="39"/>
      <c r="C234" s="40"/>
      <c r="D234" s="234" t="s">
        <v>260</v>
      </c>
      <c r="E234" s="40"/>
      <c r="F234" s="235" t="s">
        <v>5544</v>
      </c>
      <c r="G234" s="40"/>
      <c r="H234" s="40"/>
      <c r="I234" s="236"/>
      <c r="J234" s="40"/>
      <c r="K234" s="40"/>
      <c r="L234" s="44"/>
      <c r="M234" s="237"/>
      <c r="N234" s="238"/>
      <c r="O234" s="91"/>
      <c r="P234" s="91"/>
      <c r="Q234" s="91"/>
      <c r="R234" s="91"/>
      <c r="S234" s="91"/>
      <c r="T234" s="92"/>
      <c r="U234" s="38"/>
      <c r="V234" s="38"/>
      <c r="W234" s="38"/>
      <c r="X234" s="38"/>
      <c r="Y234" s="38"/>
      <c r="Z234" s="38"/>
      <c r="AA234" s="38"/>
      <c r="AB234" s="38"/>
      <c r="AC234" s="38"/>
      <c r="AD234" s="38"/>
      <c r="AE234" s="38"/>
      <c r="AT234" s="17" t="s">
        <v>260</v>
      </c>
      <c r="AU234" s="17" t="s">
        <v>86</v>
      </c>
    </row>
    <row r="235" s="13" customFormat="1">
      <c r="A235" s="13"/>
      <c r="B235" s="253"/>
      <c r="C235" s="254"/>
      <c r="D235" s="234" t="s">
        <v>276</v>
      </c>
      <c r="E235" s="255" t="s">
        <v>1</v>
      </c>
      <c r="F235" s="256" t="s">
        <v>5546</v>
      </c>
      <c r="G235" s="254"/>
      <c r="H235" s="255" t="s">
        <v>1</v>
      </c>
      <c r="I235" s="257"/>
      <c r="J235" s="254"/>
      <c r="K235" s="254"/>
      <c r="L235" s="258"/>
      <c r="M235" s="259"/>
      <c r="N235" s="260"/>
      <c r="O235" s="260"/>
      <c r="P235" s="260"/>
      <c r="Q235" s="260"/>
      <c r="R235" s="260"/>
      <c r="S235" s="260"/>
      <c r="T235" s="261"/>
      <c r="U235" s="13"/>
      <c r="V235" s="13"/>
      <c r="W235" s="13"/>
      <c r="X235" s="13"/>
      <c r="Y235" s="13"/>
      <c r="Z235" s="13"/>
      <c r="AA235" s="13"/>
      <c r="AB235" s="13"/>
      <c r="AC235" s="13"/>
      <c r="AD235" s="13"/>
      <c r="AE235" s="13"/>
      <c r="AT235" s="262" t="s">
        <v>276</v>
      </c>
      <c r="AU235" s="262" t="s">
        <v>86</v>
      </c>
      <c r="AV235" s="13" t="s">
        <v>84</v>
      </c>
      <c r="AW235" s="13" t="s">
        <v>32</v>
      </c>
      <c r="AX235" s="13" t="s">
        <v>76</v>
      </c>
      <c r="AY235" s="262" t="s">
        <v>251</v>
      </c>
    </row>
    <row r="236" s="12" customFormat="1">
      <c r="A236" s="12"/>
      <c r="B236" s="242"/>
      <c r="C236" s="243"/>
      <c r="D236" s="234" t="s">
        <v>276</v>
      </c>
      <c r="E236" s="244" t="s">
        <v>1</v>
      </c>
      <c r="F236" s="245" t="s">
        <v>3275</v>
      </c>
      <c r="G236" s="243"/>
      <c r="H236" s="246">
        <v>1</v>
      </c>
      <c r="I236" s="247"/>
      <c r="J236" s="243"/>
      <c r="K236" s="243"/>
      <c r="L236" s="248"/>
      <c r="M236" s="249"/>
      <c r="N236" s="250"/>
      <c r="O236" s="250"/>
      <c r="P236" s="250"/>
      <c r="Q236" s="250"/>
      <c r="R236" s="250"/>
      <c r="S236" s="250"/>
      <c r="T236" s="251"/>
      <c r="U236" s="12"/>
      <c r="V236" s="12"/>
      <c r="W236" s="12"/>
      <c r="X236" s="12"/>
      <c r="Y236" s="12"/>
      <c r="Z236" s="12"/>
      <c r="AA236" s="12"/>
      <c r="AB236" s="12"/>
      <c r="AC236" s="12"/>
      <c r="AD236" s="12"/>
      <c r="AE236" s="12"/>
      <c r="AT236" s="252" t="s">
        <v>276</v>
      </c>
      <c r="AU236" s="252" t="s">
        <v>86</v>
      </c>
      <c r="AV236" s="12" t="s">
        <v>86</v>
      </c>
      <c r="AW236" s="12" t="s">
        <v>32</v>
      </c>
      <c r="AX236" s="12" t="s">
        <v>76</v>
      </c>
      <c r="AY236" s="252" t="s">
        <v>251</v>
      </c>
    </row>
    <row r="237" s="15" customFormat="1">
      <c r="A237" s="15"/>
      <c r="B237" s="274"/>
      <c r="C237" s="275"/>
      <c r="D237" s="234" t="s">
        <v>276</v>
      </c>
      <c r="E237" s="276" t="s">
        <v>1</v>
      </c>
      <c r="F237" s="277" t="s">
        <v>423</v>
      </c>
      <c r="G237" s="275"/>
      <c r="H237" s="278">
        <v>1</v>
      </c>
      <c r="I237" s="279"/>
      <c r="J237" s="275"/>
      <c r="K237" s="275"/>
      <c r="L237" s="280"/>
      <c r="M237" s="281"/>
      <c r="N237" s="282"/>
      <c r="O237" s="282"/>
      <c r="P237" s="282"/>
      <c r="Q237" s="282"/>
      <c r="R237" s="282"/>
      <c r="S237" s="282"/>
      <c r="T237" s="283"/>
      <c r="U237" s="15"/>
      <c r="V237" s="15"/>
      <c r="W237" s="15"/>
      <c r="X237" s="15"/>
      <c r="Y237" s="15"/>
      <c r="Z237" s="15"/>
      <c r="AA237" s="15"/>
      <c r="AB237" s="15"/>
      <c r="AC237" s="15"/>
      <c r="AD237" s="15"/>
      <c r="AE237" s="15"/>
      <c r="AT237" s="284" t="s">
        <v>276</v>
      </c>
      <c r="AU237" s="284" t="s">
        <v>86</v>
      </c>
      <c r="AV237" s="15" t="s">
        <v>254</v>
      </c>
      <c r="AW237" s="15" t="s">
        <v>32</v>
      </c>
      <c r="AX237" s="15" t="s">
        <v>84</v>
      </c>
      <c r="AY237" s="284" t="s">
        <v>251</v>
      </c>
    </row>
    <row r="238" s="2" customFormat="1" ht="37.8" customHeight="1">
      <c r="A238" s="38"/>
      <c r="B238" s="39"/>
      <c r="C238" s="292" t="s">
        <v>397</v>
      </c>
      <c r="D238" s="292" t="s">
        <v>1133</v>
      </c>
      <c r="E238" s="293" t="s">
        <v>5547</v>
      </c>
      <c r="F238" s="294" t="s">
        <v>5548</v>
      </c>
      <c r="G238" s="295" t="s">
        <v>416</v>
      </c>
      <c r="H238" s="296">
        <v>1</v>
      </c>
      <c r="I238" s="297"/>
      <c r="J238" s="298">
        <f>ROUND(I238*H238,2)</f>
        <v>0</v>
      </c>
      <c r="K238" s="299"/>
      <c r="L238" s="300"/>
      <c r="M238" s="301" t="s">
        <v>1</v>
      </c>
      <c r="N238" s="302" t="s">
        <v>41</v>
      </c>
      <c r="O238" s="91"/>
      <c r="P238" s="230">
        <f>O238*H238</f>
        <v>0</v>
      </c>
      <c r="Q238" s="230">
        <v>0</v>
      </c>
      <c r="R238" s="230">
        <f>Q238*H238</f>
        <v>0</v>
      </c>
      <c r="S238" s="230">
        <v>0</v>
      </c>
      <c r="T238" s="231">
        <f>S238*H238</f>
        <v>0</v>
      </c>
      <c r="U238" s="38"/>
      <c r="V238" s="38"/>
      <c r="W238" s="38"/>
      <c r="X238" s="38"/>
      <c r="Y238" s="38"/>
      <c r="Z238" s="38"/>
      <c r="AA238" s="38"/>
      <c r="AB238" s="38"/>
      <c r="AC238" s="38"/>
      <c r="AD238" s="38"/>
      <c r="AE238" s="38"/>
      <c r="AR238" s="232" t="s">
        <v>2030</v>
      </c>
      <c r="AT238" s="232" t="s">
        <v>1133</v>
      </c>
      <c r="AU238" s="232" t="s">
        <v>86</v>
      </c>
      <c r="AY238" s="17" t="s">
        <v>251</v>
      </c>
      <c r="BE238" s="233">
        <f>IF(N238="základní",J238,0)</f>
        <v>0</v>
      </c>
      <c r="BF238" s="233">
        <f>IF(N238="snížená",J238,0)</f>
        <v>0</v>
      </c>
      <c r="BG238" s="233">
        <f>IF(N238="zákl. přenesená",J238,0)</f>
        <v>0</v>
      </c>
      <c r="BH238" s="233">
        <f>IF(N238="sníž. přenesená",J238,0)</f>
        <v>0</v>
      </c>
      <c r="BI238" s="233">
        <f>IF(N238="nulová",J238,0)</f>
        <v>0</v>
      </c>
      <c r="BJ238" s="17" t="s">
        <v>84</v>
      </c>
      <c r="BK238" s="233">
        <f>ROUND(I238*H238,2)</f>
        <v>0</v>
      </c>
      <c r="BL238" s="17" t="s">
        <v>1605</v>
      </c>
      <c r="BM238" s="232" t="s">
        <v>5549</v>
      </c>
    </row>
    <row r="239" s="2" customFormat="1">
      <c r="A239" s="38"/>
      <c r="B239" s="39"/>
      <c r="C239" s="40"/>
      <c r="D239" s="234" t="s">
        <v>260</v>
      </c>
      <c r="E239" s="40"/>
      <c r="F239" s="235" t="s">
        <v>5550</v>
      </c>
      <c r="G239" s="40"/>
      <c r="H239" s="40"/>
      <c r="I239" s="236"/>
      <c r="J239" s="40"/>
      <c r="K239" s="40"/>
      <c r="L239" s="44"/>
      <c r="M239" s="237"/>
      <c r="N239" s="238"/>
      <c r="O239" s="91"/>
      <c r="P239" s="91"/>
      <c r="Q239" s="91"/>
      <c r="R239" s="91"/>
      <c r="S239" s="91"/>
      <c r="T239" s="92"/>
      <c r="U239" s="38"/>
      <c r="V239" s="38"/>
      <c r="W239" s="38"/>
      <c r="X239" s="38"/>
      <c r="Y239" s="38"/>
      <c r="Z239" s="38"/>
      <c r="AA239" s="38"/>
      <c r="AB239" s="38"/>
      <c r="AC239" s="38"/>
      <c r="AD239" s="38"/>
      <c r="AE239" s="38"/>
      <c r="AT239" s="17" t="s">
        <v>260</v>
      </c>
      <c r="AU239" s="17" t="s">
        <v>86</v>
      </c>
    </row>
    <row r="240" s="13" customFormat="1">
      <c r="A240" s="13"/>
      <c r="B240" s="253"/>
      <c r="C240" s="254"/>
      <c r="D240" s="234" t="s">
        <v>276</v>
      </c>
      <c r="E240" s="255" t="s">
        <v>1</v>
      </c>
      <c r="F240" s="256" t="s">
        <v>5551</v>
      </c>
      <c r="G240" s="254"/>
      <c r="H240" s="255" t="s">
        <v>1</v>
      </c>
      <c r="I240" s="257"/>
      <c r="J240" s="254"/>
      <c r="K240" s="254"/>
      <c r="L240" s="258"/>
      <c r="M240" s="259"/>
      <c r="N240" s="260"/>
      <c r="O240" s="260"/>
      <c r="P240" s="260"/>
      <c r="Q240" s="260"/>
      <c r="R240" s="260"/>
      <c r="S240" s="260"/>
      <c r="T240" s="261"/>
      <c r="U240" s="13"/>
      <c r="V240" s="13"/>
      <c r="W240" s="13"/>
      <c r="X240" s="13"/>
      <c r="Y240" s="13"/>
      <c r="Z240" s="13"/>
      <c r="AA240" s="13"/>
      <c r="AB240" s="13"/>
      <c r="AC240" s="13"/>
      <c r="AD240" s="13"/>
      <c r="AE240" s="13"/>
      <c r="AT240" s="262" t="s">
        <v>276</v>
      </c>
      <c r="AU240" s="262" t="s">
        <v>86</v>
      </c>
      <c r="AV240" s="13" t="s">
        <v>84</v>
      </c>
      <c r="AW240" s="13" t="s">
        <v>32</v>
      </c>
      <c r="AX240" s="13" t="s">
        <v>76</v>
      </c>
      <c r="AY240" s="262" t="s">
        <v>251</v>
      </c>
    </row>
    <row r="241" s="12" customFormat="1">
      <c r="A241" s="12"/>
      <c r="B241" s="242"/>
      <c r="C241" s="243"/>
      <c r="D241" s="234" t="s">
        <v>276</v>
      </c>
      <c r="E241" s="244" t="s">
        <v>1</v>
      </c>
      <c r="F241" s="245" t="s">
        <v>3275</v>
      </c>
      <c r="G241" s="243"/>
      <c r="H241" s="246">
        <v>1</v>
      </c>
      <c r="I241" s="247"/>
      <c r="J241" s="243"/>
      <c r="K241" s="243"/>
      <c r="L241" s="248"/>
      <c r="M241" s="249"/>
      <c r="N241" s="250"/>
      <c r="O241" s="250"/>
      <c r="P241" s="250"/>
      <c r="Q241" s="250"/>
      <c r="R241" s="250"/>
      <c r="S241" s="250"/>
      <c r="T241" s="251"/>
      <c r="U241" s="12"/>
      <c r="V241" s="12"/>
      <c r="W241" s="12"/>
      <c r="X241" s="12"/>
      <c r="Y241" s="12"/>
      <c r="Z241" s="12"/>
      <c r="AA241" s="12"/>
      <c r="AB241" s="12"/>
      <c r="AC241" s="12"/>
      <c r="AD241" s="12"/>
      <c r="AE241" s="12"/>
      <c r="AT241" s="252" t="s">
        <v>276</v>
      </c>
      <c r="AU241" s="252" t="s">
        <v>86</v>
      </c>
      <c r="AV241" s="12" t="s">
        <v>86</v>
      </c>
      <c r="AW241" s="12" t="s">
        <v>32</v>
      </c>
      <c r="AX241" s="12" t="s">
        <v>76</v>
      </c>
      <c r="AY241" s="252" t="s">
        <v>251</v>
      </c>
    </row>
    <row r="242" s="15" customFormat="1">
      <c r="A242" s="15"/>
      <c r="B242" s="274"/>
      <c r="C242" s="275"/>
      <c r="D242" s="234" t="s">
        <v>276</v>
      </c>
      <c r="E242" s="276" t="s">
        <v>1</v>
      </c>
      <c r="F242" s="277" t="s">
        <v>423</v>
      </c>
      <c r="G242" s="275"/>
      <c r="H242" s="278">
        <v>1</v>
      </c>
      <c r="I242" s="279"/>
      <c r="J242" s="275"/>
      <c r="K242" s="275"/>
      <c r="L242" s="280"/>
      <c r="M242" s="281"/>
      <c r="N242" s="282"/>
      <c r="O242" s="282"/>
      <c r="P242" s="282"/>
      <c r="Q242" s="282"/>
      <c r="R242" s="282"/>
      <c r="S242" s="282"/>
      <c r="T242" s="283"/>
      <c r="U242" s="15"/>
      <c r="V242" s="15"/>
      <c r="W242" s="15"/>
      <c r="X242" s="15"/>
      <c r="Y242" s="15"/>
      <c r="Z242" s="15"/>
      <c r="AA242" s="15"/>
      <c r="AB242" s="15"/>
      <c r="AC242" s="15"/>
      <c r="AD242" s="15"/>
      <c r="AE242" s="15"/>
      <c r="AT242" s="284" t="s">
        <v>276</v>
      </c>
      <c r="AU242" s="284" t="s">
        <v>86</v>
      </c>
      <c r="AV242" s="15" t="s">
        <v>254</v>
      </c>
      <c r="AW242" s="15" t="s">
        <v>32</v>
      </c>
      <c r="AX242" s="15" t="s">
        <v>84</v>
      </c>
      <c r="AY242" s="284" t="s">
        <v>251</v>
      </c>
    </row>
    <row r="243" s="2" customFormat="1" ht="16.5" customHeight="1">
      <c r="A243" s="38"/>
      <c r="B243" s="39"/>
      <c r="C243" s="220" t="s">
        <v>952</v>
      </c>
      <c r="D243" s="220" t="s">
        <v>255</v>
      </c>
      <c r="E243" s="221" t="s">
        <v>5552</v>
      </c>
      <c r="F243" s="222" t="s">
        <v>5553</v>
      </c>
      <c r="G243" s="223" t="s">
        <v>416</v>
      </c>
      <c r="H243" s="224">
        <v>18</v>
      </c>
      <c r="I243" s="225"/>
      <c r="J243" s="226">
        <f>ROUND(I243*H243,2)</f>
        <v>0</v>
      </c>
      <c r="K243" s="227"/>
      <c r="L243" s="44"/>
      <c r="M243" s="228" t="s">
        <v>1</v>
      </c>
      <c r="N243" s="229" t="s">
        <v>41</v>
      </c>
      <c r="O243" s="91"/>
      <c r="P243" s="230">
        <f>O243*H243</f>
        <v>0</v>
      </c>
      <c r="Q243" s="230">
        <v>0</v>
      </c>
      <c r="R243" s="230">
        <f>Q243*H243</f>
        <v>0</v>
      </c>
      <c r="S243" s="230">
        <v>0</v>
      </c>
      <c r="T243" s="231">
        <f>S243*H243</f>
        <v>0</v>
      </c>
      <c r="U243" s="38"/>
      <c r="V243" s="38"/>
      <c r="W243" s="38"/>
      <c r="X243" s="38"/>
      <c r="Y243" s="38"/>
      <c r="Z243" s="38"/>
      <c r="AA243" s="38"/>
      <c r="AB243" s="38"/>
      <c r="AC243" s="38"/>
      <c r="AD243" s="38"/>
      <c r="AE243" s="38"/>
      <c r="AR243" s="232" t="s">
        <v>1605</v>
      </c>
      <c r="AT243" s="232" t="s">
        <v>255</v>
      </c>
      <c r="AU243" s="232" t="s">
        <v>86</v>
      </c>
      <c r="AY243" s="17" t="s">
        <v>251</v>
      </c>
      <c r="BE243" s="233">
        <f>IF(N243="základní",J243,0)</f>
        <v>0</v>
      </c>
      <c r="BF243" s="233">
        <f>IF(N243="snížená",J243,0)</f>
        <v>0</v>
      </c>
      <c r="BG243" s="233">
        <f>IF(N243="zákl. přenesená",J243,0)</f>
        <v>0</v>
      </c>
      <c r="BH243" s="233">
        <f>IF(N243="sníž. přenesená",J243,0)</f>
        <v>0</v>
      </c>
      <c r="BI243" s="233">
        <f>IF(N243="nulová",J243,0)</f>
        <v>0</v>
      </c>
      <c r="BJ243" s="17" t="s">
        <v>84</v>
      </c>
      <c r="BK243" s="233">
        <f>ROUND(I243*H243,2)</f>
        <v>0</v>
      </c>
      <c r="BL243" s="17" t="s">
        <v>1605</v>
      </c>
      <c r="BM243" s="232" t="s">
        <v>5554</v>
      </c>
    </row>
    <row r="244" s="2" customFormat="1">
      <c r="A244" s="38"/>
      <c r="B244" s="39"/>
      <c r="C244" s="40"/>
      <c r="D244" s="234" t="s">
        <v>260</v>
      </c>
      <c r="E244" s="40"/>
      <c r="F244" s="235" t="s">
        <v>5555</v>
      </c>
      <c r="G244" s="40"/>
      <c r="H244" s="40"/>
      <c r="I244" s="236"/>
      <c r="J244" s="40"/>
      <c r="K244" s="40"/>
      <c r="L244" s="44"/>
      <c r="M244" s="237"/>
      <c r="N244" s="238"/>
      <c r="O244" s="91"/>
      <c r="P244" s="91"/>
      <c r="Q244" s="91"/>
      <c r="R244" s="91"/>
      <c r="S244" s="91"/>
      <c r="T244" s="92"/>
      <c r="U244" s="38"/>
      <c r="V244" s="38"/>
      <c r="W244" s="38"/>
      <c r="X244" s="38"/>
      <c r="Y244" s="38"/>
      <c r="Z244" s="38"/>
      <c r="AA244" s="38"/>
      <c r="AB244" s="38"/>
      <c r="AC244" s="38"/>
      <c r="AD244" s="38"/>
      <c r="AE244" s="38"/>
      <c r="AT244" s="17" t="s">
        <v>260</v>
      </c>
      <c r="AU244" s="17" t="s">
        <v>86</v>
      </c>
    </row>
    <row r="245" s="13" customFormat="1">
      <c r="A245" s="13"/>
      <c r="B245" s="253"/>
      <c r="C245" s="254"/>
      <c r="D245" s="234" t="s">
        <v>276</v>
      </c>
      <c r="E245" s="255" t="s">
        <v>1</v>
      </c>
      <c r="F245" s="256" t="s">
        <v>5506</v>
      </c>
      <c r="G245" s="254"/>
      <c r="H245" s="255" t="s">
        <v>1</v>
      </c>
      <c r="I245" s="257"/>
      <c r="J245" s="254"/>
      <c r="K245" s="254"/>
      <c r="L245" s="258"/>
      <c r="M245" s="259"/>
      <c r="N245" s="260"/>
      <c r="O245" s="260"/>
      <c r="P245" s="260"/>
      <c r="Q245" s="260"/>
      <c r="R245" s="260"/>
      <c r="S245" s="260"/>
      <c r="T245" s="261"/>
      <c r="U245" s="13"/>
      <c r="V245" s="13"/>
      <c r="W245" s="13"/>
      <c r="X245" s="13"/>
      <c r="Y245" s="13"/>
      <c r="Z245" s="13"/>
      <c r="AA245" s="13"/>
      <c r="AB245" s="13"/>
      <c r="AC245" s="13"/>
      <c r="AD245" s="13"/>
      <c r="AE245" s="13"/>
      <c r="AT245" s="262" t="s">
        <v>276</v>
      </c>
      <c r="AU245" s="262" t="s">
        <v>86</v>
      </c>
      <c r="AV245" s="13" t="s">
        <v>84</v>
      </c>
      <c r="AW245" s="13" t="s">
        <v>32</v>
      </c>
      <c r="AX245" s="13" t="s">
        <v>76</v>
      </c>
      <c r="AY245" s="262" t="s">
        <v>251</v>
      </c>
    </row>
    <row r="246" s="12" customFormat="1">
      <c r="A246" s="12"/>
      <c r="B246" s="242"/>
      <c r="C246" s="243"/>
      <c r="D246" s="234" t="s">
        <v>276</v>
      </c>
      <c r="E246" s="244" t="s">
        <v>1</v>
      </c>
      <c r="F246" s="245" t="s">
        <v>3506</v>
      </c>
      <c r="G246" s="243"/>
      <c r="H246" s="246">
        <v>18</v>
      </c>
      <c r="I246" s="247"/>
      <c r="J246" s="243"/>
      <c r="K246" s="243"/>
      <c r="L246" s="248"/>
      <c r="M246" s="249"/>
      <c r="N246" s="250"/>
      <c r="O246" s="250"/>
      <c r="P246" s="250"/>
      <c r="Q246" s="250"/>
      <c r="R246" s="250"/>
      <c r="S246" s="250"/>
      <c r="T246" s="251"/>
      <c r="U246" s="12"/>
      <c r="V246" s="12"/>
      <c r="W246" s="12"/>
      <c r="X246" s="12"/>
      <c r="Y246" s="12"/>
      <c r="Z246" s="12"/>
      <c r="AA246" s="12"/>
      <c r="AB246" s="12"/>
      <c r="AC246" s="12"/>
      <c r="AD246" s="12"/>
      <c r="AE246" s="12"/>
      <c r="AT246" s="252" t="s">
        <v>276</v>
      </c>
      <c r="AU246" s="252" t="s">
        <v>86</v>
      </c>
      <c r="AV246" s="12" t="s">
        <v>86</v>
      </c>
      <c r="AW246" s="12" t="s">
        <v>32</v>
      </c>
      <c r="AX246" s="12" t="s">
        <v>76</v>
      </c>
      <c r="AY246" s="252" t="s">
        <v>251</v>
      </c>
    </row>
    <row r="247" s="15" customFormat="1">
      <c r="A247" s="15"/>
      <c r="B247" s="274"/>
      <c r="C247" s="275"/>
      <c r="D247" s="234" t="s">
        <v>276</v>
      </c>
      <c r="E247" s="276" t="s">
        <v>1</v>
      </c>
      <c r="F247" s="277" t="s">
        <v>423</v>
      </c>
      <c r="G247" s="275"/>
      <c r="H247" s="278">
        <v>18</v>
      </c>
      <c r="I247" s="279"/>
      <c r="J247" s="275"/>
      <c r="K247" s="275"/>
      <c r="L247" s="280"/>
      <c r="M247" s="281"/>
      <c r="N247" s="282"/>
      <c r="O247" s="282"/>
      <c r="P247" s="282"/>
      <c r="Q247" s="282"/>
      <c r="R247" s="282"/>
      <c r="S247" s="282"/>
      <c r="T247" s="283"/>
      <c r="U247" s="15"/>
      <c r="V247" s="15"/>
      <c r="W247" s="15"/>
      <c r="X247" s="15"/>
      <c r="Y247" s="15"/>
      <c r="Z247" s="15"/>
      <c r="AA247" s="15"/>
      <c r="AB247" s="15"/>
      <c r="AC247" s="15"/>
      <c r="AD247" s="15"/>
      <c r="AE247" s="15"/>
      <c r="AT247" s="284" t="s">
        <v>276</v>
      </c>
      <c r="AU247" s="284" t="s">
        <v>86</v>
      </c>
      <c r="AV247" s="15" t="s">
        <v>254</v>
      </c>
      <c r="AW247" s="15" t="s">
        <v>32</v>
      </c>
      <c r="AX247" s="15" t="s">
        <v>84</v>
      </c>
      <c r="AY247" s="284" t="s">
        <v>251</v>
      </c>
    </row>
    <row r="248" s="2" customFormat="1" ht="44.25" customHeight="1">
      <c r="A248" s="38"/>
      <c r="B248" s="39"/>
      <c r="C248" s="292" t="s">
        <v>962</v>
      </c>
      <c r="D248" s="292" t="s">
        <v>1133</v>
      </c>
      <c r="E248" s="293" t="s">
        <v>5556</v>
      </c>
      <c r="F248" s="294" t="s">
        <v>5557</v>
      </c>
      <c r="G248" s="295" t="s">
        <v>416</v>
      </c>
      <c r="H248" s="296">
        <v>12</v>
      </c>
      <c r="I248" s="297"/>
      <c r="J248" s="298">
        <f>ROUND(I248*H248,2)</f>
        <v>0</v>
      </c>
      <c r="K248" s="299"/>
      <c r="L248" s="300"/>
      <c r="M248" s="301" t="s">
        <v>1</v>
      </c>
      <c r="N248" s="302" t="s">
        <v>41</v>
      </c>
      <c r="O248" s="91"/>
      <c r="P248" s="230">
        <f>O248*H248</f>
        <v>0</v>
      </c>
      <c r="Q248" s="230">
        <v>0</v>
      </c>
      <c r="R248" s="230">
        <f>Q248*H248</f>
        <v>0</v>
      </c>
      <c r="S248" s="230">
        <v>0</v>
      </c>
      <c r="T248" s="231">
        <f>S248*H248</f>
        <v>0</v>
      </c>
      <c r="U248" s="38"/>
      <c r="V248" s="38"/>
      <c r="W248" s="38"/>
      <c r="X248" s="38"/>
      <c r="Y248" s="38"/>
      <c r="Z248" s="38"/>
      <c r="AA248" s="38"/>
      <c r="AB248" s="38"/>
      <c r="AC248" s="38"/>
      <c r="AD248" s="38"/>
      <c r="AE248" s="38"/>
      <c r="AR248" s="232" t="s">
        <v>2030</v>
      </c>
      <c r="AT248" s="232" t="s">
        <v>1133</v>
      </c>
      <c r="AU248" s="232" t="s">
        <v>86</v>
      </c>
      <c r="AY248" s="17" t="s">
        <v>251</v>
      </c>
      <c r="BE248" s="233">
        <f>IF(N248="základní",J248,0)</f>
        <v>0</v>
      </c>
      <c r="BF248" s="233">
        <f>IF(N248="snížená",J248,0)</f>
        <v>0</v>
      </c>
      <c r="BG248" s="233">
        <f>IF(N248="zákl. přenesená",J248,0)</f>
        <v>0</v>
      </c>
      <c r="BH248" s="233">
        <f>IF(N248="sníž. přenesená",J248,0)</f>
        <v>0</v>
      </c>
      <c r="BI248" s="233">
        <f>IF(N248="nulová",J248,0)</f>
        <v>0</v>
      </c>
      <c r="BJ248" s="17" t="s">
        <v>84</v>
      </c>
      <c r="BK248" s="233">
        <f>ROUND(I248*H248,2)</f>
        <v>0</v>
      </c>
      <c r="BL248" s="17" t="s">
        <v>1605</v>
      </c>
      <c r="BM248" s="232" t="s">
        <v>5558</v>
      </c>
    </row>
    <row r="249" s="2" customFormat="1">
      <c r="A249" s="38"/>
      <c r="B249" s="39"/>
      <c r="C249" s="40"/>
      <c r="D249" s="234" t="s">
        <v>260</v>
      </c>
      <c r="E249" s="40"/>
      <c r="F249" s="235" t="s">
        <v>5559</v>
      </c>
      <c r="G249" s="40"/>
      <c r="H249" s="40"/>
      <c r="I249" s="236"/>
      <c r="J249" s="40"/>
      <c r="K249" s="40"/>
      <c r="L249" s="44"/>
      <c r="M249" s="237"/>
      <c r="N249" s="238"/>
      <c r="O249" s="91"/>
      <c r="P249" s="91"/>
      <c r="Q249" s="91"/>
      <c r="R249" s="91"/>
      <c r="S249" s="91"/>
      <c r="T249" s="92"/>
      <c r="U249" s="38"/>
      <c r="V249" s="38"/>
      <c r="W249" s="38"/>
      <c r="X249" s="38"/>
      <c r="Y249" s="38"/>
      <c r="Z249" s="38"/>
      <c r="AA249" s="38"/>
      <c r="AB249" s="38"/>
      <c r="AC249" s="38"/>
      <c r="AD249" s="38"/>
      <c r="AE249" s="38"/>
      <c r="AT249" s="17" t="s">
        <v>260</v>
      </c>
      <c r="AU249" s="17" t="s">
        <v>86</v>
      </c>
    </row>
    <row r="250" s="13" customFormat="1">
      <c r="A250" s="13"/>
      <c r="B250" s="253"/>
      <c r="C250" s="254"/>
      <c r="D250" s="234" t="s">
        <v>276</v>
      </c>
      <c r="E250" s="255" t="s">
        <v>1</v>
      </c>
      <c r="F250" s="256" t="s">
        <v>5560</v>
      </c>
      <c r="G250" s="254"/>
      <c r="H250" s="255" t="s">
        <v>1</v>
      </c>
      <c r="I250" s="257"/>
      <c r="J250" s="254"/>
      <c r="K250" s="254"/>
      <c r="L250" s="258"/>
      <c r="M250" s="259"/>
      <c r="N250" s="260"/>
      <c r="O250" s="260"/>
      <c r="P250" s="260"/>
      <c r="Q250" s="260"/>
      <c r="R250" s="260"/>
      <c r="S250" s="260"/>
      <c r="T250" s="261"/>
      <c r="U250" s="13"/>
      <c r="V250" s="13"/>
      <c r="W250" s="13"/>
      <c r="X250" s="13"/>
      <c r="Y250" s="13"/>
      <c r="Z250" s="13"/>
      <c r="AA250" s="13"/>
      <c r="AB250" s="13"/>
      <c r="AC250" s="13"/>
      <c r="AD250" s="13"/>
      <c r="AE250" s="13"/>
      <c r="AT250" s="262" t="s">
        <v>276</v>
      </c>
      <c r="AU250" s="262" t="s">
        <v>86</v>
      </c>
      <c r="AV250" s="13" t="s">
        <v>84</v>
      </c>
      <c r="AW250" s="13" t="s">
        <v>32</v>
      </c>
      <c r="AX250" s="13" t="s">
        <v>76</v>
      </c>
      <c r="AY250" s="262" t="s">
        <v>251</v>
      </c>
    </row>
    <row r="251" s="12" customFormat="1">
      <c r="A251" s="12"/>
      <c r="B251" s="242"/>
      <c r="C251" s="243"/>
      <c r="D251" s="234" t="s">
        <v>276</v>
      </c>
      <c r="E251" s="244" t="s">
        <v>1</v>
      </c>
      <c r="F251" s="245" t="s">
        <v>5512</v>
      </c>
      <c r="G251" s="243"/>
      <c r="H251" s="246">
        <v>12</v>
      </c>
      <c r="I251" s="247"/>
      <c r="J251" s="243"/>
      <c r="K251" s="243"/>
      <c r="L251" s="248"/>
      <c r="M251" s="249"/>
      <c r="N251" s="250"/>
      <c r="O251" s="250"/>
      <c r="P251" s="250"/>
      <c r="Q251" s="250"/>
      <c r="R251" s="250"/>
      <c r="S251" s="250"/>
      <c r="T251" s="251"/>
      <c r="U251" s="12"/>
      <c r="V251" s="12"/>
      <c r="W251" s="12"/>
      <c r="X251" s="12"/>
      <c r="Y251" s="12"/>
      <c r="Z251" s="12"/>
      <c r="AA251" s="12"/>
      <c r="AB251" s="12"/>
      <c r="AC251" s="12"/>
      <c r="AD251" s="12"/>
      <c r="AE251" s="12"/>
      <c r="AT251" s="252" t="s">
        <v>276</v>
      </c>
      <c r="AU251" s="252" t="s">
        <v>86</v>
      </c>
      <c r="AV251" s="12" t="s">
        <v>86</v>
      </c>
      <c r="AW251" s="12" t="s">
        <v>32</v>
      </c>
      <c r="AX251" s="12" t="s">
        <v>76</v>
      </c>
      <c r="AY251" s="252" t="s">
        <v>251</v>
      </c>
    </row>
    <row r="252" s="15" customFormat="1">
      <c r="A252" s="15"/>
      <c r="B252" s="274"/>
      <c r="C252" s="275"/>
      <c r="D252" s="234" t="s">
        <v>276</v>
      </c>
      <c r="E252" s="276" t="s">
        <v>1</v>
      </c>
      <c r="F252" s="277" t="s">
        <v>423</v>
      </c>
      <c r="G252" s="275"/>
      <c r="H252" s="278">
        <v>12</v>
      </c>
      <c r="I252" s="279"/>
      <c r="J252" s="275"/>
      <c r="K252" s="275"/>
      <c r="L252" s="280"/>
      <c r="M252" s="281"/>
      <c r="N252" s="282"/>
      <c r="O252" s="282"/>
      <c r="P252" s="282"/>
      <c r="Q252" s="282"/>
      <c r="R252" s="282"/>
      <c r="S252" s="282"/>
      <c r="T252" s="283"/>
      <c r="U252" s="15"/>
      <c r="V252" s="15"/>
      <c r="W252" s="15"/>
      <c r="X252" s="15"/>
      <c r="Y252" s="15"/>
      <c r="Z252" s="15"/>
      <c r="AA252" s="15"/>
      <c r="AB252" s="15"/>
      <c r="AC252" s="15"/>
      <c r="AD252" s="15"/>
      <c r="AE252" s="15"/>
      <c r="AT252" s="284" t="s">
        <v>276</v>
      </c>
      <c r="AU252" s="284" t="s">
        <v>86</v>
      </c>
      <c r="AV252" s="15" t="s">
        <v>254</v>
      </c>
      <c r="AW252" s="15" t="s">
        <v>32</v>
      </c>
      <c r="AX252" s="15" t="s">
        <v>84</v>
      </c>
      <c r="AY252" s="284" t="s">
        <v>251</v>
      </c>
    </row>
    <row r="253" s="2" customFormat="1" ht="44.25" customHeight="1">
      <c r="A253" s="38"/>
      <c r="B253" s="39"/>
      <c r="C253" s="292" t="s">
        <v>972</v>
      </c>
      <c r="D253" s="292" t="s">
        <v>1133</v>
      </c>
      <c r="E253" s="293" t="s">
        <v>5561</v>
      </c>
      <c r="F253" s="294" t="s">
        <v>5562</v>
      </c>
      <c r="G253" s="295" t="s">
        <v>416</v>
      </c>
      <c r="H253" s="296">
        <v>5</v>
      </c>
      <c r="I253" s="297"/>
      <c r="J253" s="298">
        <f>ROUND(I253*H253,2)</f>
        <v>0</v>
      </c>
      <c r="K253" s="299"/>
      <c r="L253" s="300"/>
      <c r="M253" s="301" t="s">
        <v>1</v>
      </c>
      <c r="N253" s="302" t="s">
        <v>41</v>
      </c>
      <c r="O253" s="91"/>
      <c r="P253" s="230">
        <f>O253*H253</f>
        <v>0</v>
      </c>
      <c r="Q253" s="230">
        <v>0</v>
      </c>
      <c r="R253" s="230">
        <f>Q253*H253</f>
        <v>0</v>
      </c>
      <c r="S253" s="230">
        <v>0</v>
      </c>
      <c r="T253" s="231">
        <f>S253*H253</f>
        <v>0</v>
      </c>
      <c r="U253" s="38"/>
      <c r="V253" s="38"/>
      <c r="W253" s="38"/>
      <c r="X253" s="38"/>
      <c r="Y253" s="38"/>
      <c r="Z253" s="38"/>
      <c r="AA253" s="38"/>
      <c r="AB253" s="38"/>
      <c r="AC253" s="38"/>
      <c r="AD253" s="38"/>
      <c r="AE253" s="38"/>
      <c r="AR253" s="232" t="s">
        <v>2030</v>
      </c>
      <c r="AT253" s="232" t="s">
        <v>1133</v>
      </c>
      <c r="AU253" s="232" t="s">
        <v>86</v>
      </c>
      <c r="AY253" s="17" t="s">
        <v>251</v>
      </c>
      <c r="BE253" s="233">
        <f>IF(N253="základní",J253,0)</f>
        <v>0</v>
      </c>
      <c r="BF253" s="233">
        <f>IF(N253="snížená",J253,0)</f>
        <v>0</v>
      </c>
      <c r="BG253" s="233">
        <f>IF(N253="zákl. přenesená",J253,0)</f>
        <v>0</v>
      </c>
      <c r="BH253" s="233">
        <f>IF(N253="sníž. přenesená",J253,0)</f>
        <v>0</v>
      </c>
      <c r="BI253" s="233">
        <f>IF(N253="nulová",J253,0)</f>
        <v>0</v>
      </c>
      <c r="BJ253" s="17" t="s">
        <v>84</v>
      </c>
      <c r="BK253" s="233">
        <f>ROUND(I253*H253,2)</f>
        <v>0</v>
      </c>
      <c r="BL253" s="17" t="s">
        <v>1605</v>
      </c>
      <c r="BM253" s="232" t="s">
        <v>5563</v>
      </c>
    </row>
    <row r="254" s="2" customFormat="1">
      <c r="A254" s="38"/>
      <c r="B254" s="39"/>
      <c r="C254" s="40"/>
      <c r="D254" s="234" t="s">
        <v>260</v>
      </c>
      <c r="E254" s="40"/>
      <c r="F254" s="235" t="s">
        <v>5564</v>
      </c>
      <c r="G254" s="40"/>
      <c r="H254" s="40"/>
      <c r="I254" s="236"/>
      <c r="J254" s="40"/>
      <c r="K254" s="40"/>
      <c r="L254" s="44"/>
      <c r="M254" s="237"/>
      <c r="N254" s="238"/>
      <c r="O254" s="91"/>
      <c r="P254" s="91"/>
      <c r="Q254" s="91"/>
      <c r="R254" s="91"/>
      <c r="S254" s="91"/>
      <c r="T254" s="92"/>
      <c r="U254" s="38"/>
      <c r="V254" s="38"/>
      <c r="W254" s="38"/>
      <c r="X254" s="38"/>
      <c r="Y254" s="38"/>
      <c r="Z254" s="38"/>
      <c r="AA254" s="38"/>
      <c r="AB254" s="38"/>
      <c r="AC254" s="38"/>
      <c r="AD254" s="38"/>
      <c r="AE254" s="38"/>
      <c r="AT254" s="17" t="s">
        <v>260</v>
      </c>
      <c r="AU254" s="17" t="s">
        <v>86</v>
      </c>
    </row>
    <row r="255" s="13" customFormat="1">
      <c r="A255" s="13"/>
      <c r="B255" s="253"/>
      <c r="C255" s="254"/>
      <c r="D255" s="234" t="s">
        <v>276</v>
      </c>
      <c r="E255" s="255" t="s">
        <v>1</v>
      </c>
      <c r="F255" s="256" t="s">
        <v>5565</v>
      </c>
      <c r="G255" s="254"/>
      <c r="H255" s="255" t="s">
        <v>1</v>
      </c>
      <c r="I255" s="257"/>
      <c r="J255" s="254"/>
      <c r="K255" s="254"/>
      <c r="L255" s="258"/>
      <c r="M255" s="259"/>
      <c r="N255" s="260"/>
      <c r="O255" s="260"/>
      <c r="P255" s="260"/>
      <c r="Q255" s="260"/>
      <c r="R255" s="260"/>
      <c r="S255" s="260"/>
      <c r="T255" s="261"/>
      <c r="U255" s="13"/>
      <c r="V255" s="13"/>
      <c r="W255" s="13"/>
      <c r="X255" s="13"/>
      <c r="Y255" s="13"/>
      <c r="Z255" s="13"/>
      <c r="AA255" s="13"/>
      <c r="AB255" s="13"/>
      <c r="AC255" s="13"/>
      <c r="AD255" s="13"/>
      <c r="AE255" s="13"/>
      <c r="AT255" s="262" t="s">
        <v>276</v>
      </c>
      <c r="AU255" s="262" t="s">
        <v>86</v>
      </c>
      <c r="AV255" s="13" t="s">
        <v>84</v>
      </c>
      <c r="AW255" s="13" t="s">
        <v>32</v>
      </c>
      <c r="AX255" s="13" t="s">
        <v>76</v>
      </c>
      <c r="AY255" s="262" t="s">
        <v>251</v>
      </c>
    </row>
    <row r="256" s="12" customFormat="1">
      <c r="A256" s="12"/>
      <c r="B256" s="242"/>
      <c r="C256" s="243"/>
      <c r="D256" s="234" t="s">
        <v>276</v>
      </c>
      <c r="E256" s="244" t="s">
        <v>1</v>
      </c>
      <c r="F256" s="245" t="s">
        <v>5566</v>
      </c>
      <c r="G256" s="243"/>
      <c r="H256" s="246">
        <v>5</v>
      </c>
      <c r="I256" s="247"/>
      <c r="J256" s="243"/>
      <c r="K256" s="243"/>
      <c r="L256" s="248"/>
      <c r="M256" s="249"/>
      <c r="N256" s="250"/>
      <c r="O256" s="250"/>
      <c r="P256" s="250"/>
      <c r="Q256" s="250"/>
      <c r="R256" s="250"/>
      <c r="S256" s="250"/>
      <c r="T256" s="251"/>
      <c r="U256" s="12"/>
      <c r="V256" s="12"/>
      <c r="W256" s="12"/>
      <c r="X256" s="12"/>
      <c r="Y256" s="12"/>
      <c r="Z256" s="12"/>
      <c r="AA256" s="12"/>
      <c r="AB256" s="12"/>
      <c r="AC256" s="12"/>
      <c r="AD256" s="12"/>
      <c r="AE256" s="12"/>
      <c r="AT256" s="252" t="s">
        <v>276</v>
      </c>
      <c r="AU256" s="252" t="s">
        <v>86</v>
      </c>
      <c r="AV256" s="12" t="s">
        <v>86</v>
      </c>
      <c r="AW256" s="12" t="s">
        <v>32</v>
      </c>
      <c r="AX256" s="12" t="s">
        <v>76</v>
      </c>
      <c r="AY256" s="252" t="s">
        <v>251</v>
      </c>
    </row>
    <row r="257" s="15" customFormat="1">
      <c r="A257" s="15"/>
      <c r="B257" s="274"/>
      <c r="C257" s="275"/>
      <c r="D257" s="234" t="s">
        <v>276</v>
      </c>
      <c r="E257" s="276" t="s">
        <v>1</v>
      </c>
      <c r="F257" s="277" t="s">
        <v>423</v>
      </c>
      <c r="G257" s="275"/>
      <c r="H257" s="278">
        <v>5</v>
      </c>
      <c r="I257" s="279"/>
      <c r="J257" s="275"/>
      <c r="K257" s="275"/>
      <c r="L257" s="280"/>
      <c r="M257" s="281"/>
      <c r="N257" s="282"/>
      <c r="O257" s="282"/>
      <c r="P257" s="282"/>
      <c r="Q257" s="282"/>
      <c r="R257" s="282"/>
      <c r="S257" s="282"/>
      <c r="T257" s="283"/>
      <c r="U257" s="15"/>
      <c r="V257" s="15"/>
      <c r="W257" s="15"/>
      <c r="X257" s="15"/>
      <c r="Y257" s="15"/>
      <c r="Z257" s="15"/>
      <c r="AA257" s="15"/>
      <c r="AB257" s="15"/>
      <c r="AC257" s="15"/>
      <c r="AD257" s="15"/>
      <c r="AE257" s="15"/>
      <c r="AT257" s="284" t="s">
        <v>276</v>
      </c>
      <c r="AU257" s="284" t="s">
        <v>86</v>
      </c>
      <c r="AV257" s="15" t="s">
        <v>254</v>
      </c>
      <c r="AW257" s="15" t="s">
        <v>32</v>
      </c>
      <c r="AX257" s="15" t="s">
        <v>84</v>
      </c>
      <c r="AY257" s="284" t="s">
        <v>251</v>
      </c>
    </row>
    <row r="258" s="2" customFormat="1" ht="44.25" customHeight="1">
      <c r="A258" s="38"/>
      <c r="B258" s="39"/>
      <c r="C258" s="292" t="s">
        <v>986</v>
      </c>
      <c r="D258" s="292" t="s">
        <v>1133</v>
      </c>
      <c r="E258" s="293" t="s">
        <v>5567</v>
      </c>
      <c r="F258" s="294" t="s">
        <v>5568</v>
      </c>
      <c r="G258" s="295" t="s">
        <v>416</v>
      </c>
      <c r="H258" s="296">
        <v>1</v>
      </c>
      <c r="I258" s="297"/>
      <c r="J258" s="298">
        <f>ROUND(I258*H258,2)</f>
        <v>0</v>
      </c>
      <c r="K258" s="299"/>
      <c r="L258" s="300"/>
      <c r="M258" s="301" t="s">
        <v>1</v>
      </c>
      <c r="N258" s="302" t="s">
        <v>41</v>
      </c>
      <c r="O258" s="91"/>
      <c r="P258" s="230">
        <f>O258*H258</f>
        <v>0</v>
      </c>
      <c r="Q258" s="230">
        <v>0</v>
      </c>
      <c r="R258" s="230">
        <f>Q258*H258</f>
        <v>0</v>
      </c>
      <c r="S258" s="230">
        <v>0</v>
      </c>
      <c r="T258" s="231">
        <f>S258*H258</f>
        <v>0</v>
      </c>
      <c r="U258" s="38"/>
      <c r="V258" s="38"/>
      <c r="W258" s="38"/>
      <c r="X258" s="38"/>
      <c r="Y258" s="38"/>
      <c r="Z258" s="38"/>
      <c r="AA258" s="38"/>
      <c r="AB258" s="38"/>
      <c r="AC258" s="38"/>
      <c r="AD258" s="38"/>
      <c r="AE258" s="38"/>
      <c r="AR258" s="232" t="s">
        <v>2030</v>
      </c>
      <c r="AT258" s="232" t="s">
        <v>1133</v>
      </c>
      <c r="AU258" s="232" t="s">
        <v>86</v>
      </c>
      <c r="AY258" s="17" t="s">
        <v>251</v>
      </c>
      <c r="BE258" s="233">
        <f>IF(N258="základní",J258,0)</f>
        <v>0</v>
      </c>
      <c r="BF258" s="233">
        <f>IF(N258="snížená",J258,0)</f>
        <v>0</v>
      </c>
      <c r="BG258" s="233">
        <f>IF(N258="zákl. přenesená",J258,0)</f>
        <v>0</v>
      </c>
      <c r="BH258" s="233">
        <f>IF(N258="sníž. přenesená",J258,0)</f>
        <v>0</v>
      </c>
      <c r="BI258" s="233">
        <f>IF(N258="nulová",J258,0)</f>
        <v>0</v>
      </c>
      <c r="BJ258" s="17" t="s">
        <v>84</v>
      </c>
      <c r="BK258" s="233">
        <f>ROUND(I258*H258,2)</f>
        <v>0</v>
      </c>
      <c r="BL258" s="17" t="s">
        <v>1605</v>
      </c>
      <c r="BM258" s="232" t="s">
        <v>5569</v>
      </c>
    </row>
    <row r="259" s="2" customFormat="1">
      <c r="A259" s="38"/>
      <c r="B259" s="39"/>
      <c r="C259" s="40"/>
      <c r="D259" s="234" t="s">
        <v>260</v>
      </c>
      <c r="E259" s="40"/>
      <c r="F259" s="235" t="s">
        <v>5570</v>
      </c>
      <c r="G259" s="40"/>
      <c r="H259" s="40"/>
      <c r="I259" s="236"/>
      <c r="J259" s="40"/>
      <c r="K259" s="40"/>
      <c r="L259" s="44"/>
      <c r="M259" s="237"/>
      <c r="N259" s="238"/>
      <c r="O259" s="91"/>
      <c r="P259" s="91"/>
      <c r="Q259" s="91"/>
      <c r="R259" s="91"/>
      <c r="S259" s="91"/>
      <c r="T259" s="92"/>
      <c r="U259" s="38"/>
      <c r="V259" s="38"/>
      <c r="W259" s="38"/>
      <c r="X259" s="38"/>
      <c r="Y259" s="38"/>
      <c r="Z259" s="38"/>
      <c r="AA259" s="38"/>
      <c r="AB259" s="38"/>
      <c r="AC259" s="38"/>
      <c r="AD259" s="38"/>
      <c r="AE259" s="38"/>
      <c r="AT259" s="17" t="s">
        <v>260</v>
      </c>
      <c r="AU259" s="17" t="s">
        <v>86</v>
      </c>
    </row>
    <row r="260" s="13" customFormat="1">
      <c r="A260" s="13"/>
      <c r="B260" s="253"/>
      <c r="C260" s="254"/>
      <c r="D260" s="234" t="s">
        <v>276</v>
      </c>
      <c r="E260" s="255" t="s">
        <v>1</v>
      </c>
      <c r="F260" s="256" t="s">
        <v>5571</v>
      </c>
      <c r="G260" s="254"/>
      <c r="H260" s="255" t="s">
        <v>1</v>
      </c>
      <c r="I260" s="257"/>
      <c r="J260" s="254"/>
      <c r="K260" s="254"/>
      <c r="L260" s="258"/>
      <c r="M260" s="259"/>
      <c r="N260" s="260"/>
      <c r="O260" s="260"/>
      <c r="P260" s="260"/>
      <c r="Q260" s="260"/>
      <c r="R260" s="260"/>
      <c r="S260" s="260"/>
      <c r="T260" s="261"/>
      <c r="U260" s="13"/>
      <c r="V260" s="13"/>
      <c r="W260" s="13"/>
      <c r="X260" s="13"/>
      <c r="Y260" s="13"/>
      <c r="Z260" s="13"/>
      <c r="AA260" s="13"/>
      <c r="AB260" s="13"/>
      <c r="AC260" s="13"/>
      <c r="AD260" s="13"/>
      <c r="AE260" s="13"/>
      <c r="AT260" s="262" t="s">
        <v>276</v>
      </c>
      <c r="AU260" s="262" t="s">
        <v>86</v>
      </c>
      <c r="AV260" s="13" t="s">
        <v>84</v>
      </c>
      <c r="AW260" s="13" t="s">
        <v>32</v>
      </c>
      <c r="AX260" s="13" t="s">
        <v>76</v>
      </c>
      <c r="AY260" s="262" t="s">
        <v>251</v>
      </c>
    </row>
    <row r="261" s="12" customFormat="1">
      <c r="A261" s="12"/>
      <c r="B261" s="242"/>
      <c r="C261" s="243"/>
      <c r="D261" s="234" t="s">
        <v>276</v>
      </c>
      <c r="E261" s="244" t="s">
        <v>1</v>
      </c>
      <c r="F261" s="245" t="s">
        <v>3275</v>
      </c>
      <c r="G261" s="243"/>
      <c r="H261" s="246">
        <v>1</v>
      </c>
      <c r="I261" s="247"/>
      <c r="J261" s="243"/>
      <c r="K261" s="243"/>
      <c r="L261" s="248"/>
      <c r="M261" s="249"/>
      <c r="N261" s="250"/>
      <c r="O261" s="250"/>
      <c r="P261" s="250"/>
      <c r="Q261" s="250"/>
      <c r="R261" s="250"/>
      <c r="S261" s="250"/>
      <c r="T261" s="251"/>
      <c r="U261" s="12"/>
      <c r="V261" s="12"/>
      <c r="W261" s="12"/>
      <c r="X261" s="12"/>
      <c r="Y261" s="12"/>
      <c r="Z261" s="12"/>
      <c r="AA261" s="12"/>
      <c r="AB261" s="12"/>
      <c r="AC261" s="12"/>
      <c r="AD261" s="12"/>
      <c r="AE261" s="12"/>
      <c r="AT261" s="252" t="s">
        <v>276</v>
      </c>
      <c r="AU261" s="252" t="s">
        <v>86</v>
      </c>
      <c r="AV261" s="12" t="s">
        <v>86</v>
      </c>
      <c r="AW261" s="12" t="s">
        <v>32</v>
      </c>
      <c r="AX261" s="12" t="s">
        <v>76</v>
      </c>
      <c r="AY261" s="252" t="s">
        <v>251</v>
      </c>
    </row>
    <row r="262" s="15" customFormat="1">
      <c r="A262" s="15"/>
      <c r="B262" s="274"/>
      <c r="C262" s="275"/>
      <c r="D262" s="234" t="s">
        <v>276</v>
      </c>
      <c r="E262" s="276" t="s">
        <v>1</v>
      </c>
      <c r="F262" s="277" t="s">
        <v>423</v>
      </c>
      <c r="G262" s="275"/>
      <c r="H262" s="278">
        <v>1</v>
      </c>
      <c r="I262" s="279"/>
      <c r="J262" s="275"/>
      <c r="K262" s="275"/>
      <c r="L262" s="280"/>
      <c r="M262" s="281"/>
      <c r="N262" s="282"/>
      <c r="O262" s="282"/>
      <c r="P262" s="282"/>
      <c r="Q262" s="282"/>
      <c r="R262" s="282"/>
      <c r="S262" s="282"/>
      <c r="T262" s="283"/>
      <c r="U262" s="15"/>
      <c r="V262" s="15"/>
      <c r="W262" s="15"/>
      <c r="X262" s="15"/>
      <c r="Y262" s="15"/>
      <c r="Z262" s="15"/>
      <c r="AA262" s="15"/>
      <c r="AB262" s="15"/>
      <c r="AC262" s="15"/>
      <c r="AD262" s="15"/>
      <c r="AE262" s="15"/>
      <c r="AT262" s="284" t="s">
        <v>276</v>
      </c>
      <c r="AU262" s="284" t="s">
        <v>86</v>
      </c>
      <c r="AV262" s="15" t="s">
        <v>254</v>
      </c>
      <c r="AW262" s="15" t="s">
        <v>32</v>
      </c>
      <c r="AX262" s="15" t="s">
        <v>84</v>
      </c>
      <c r="AY262" s="284" t="s">
        <v>251</v>
      </c>
    </row>
    <row r="263" s="2" customFormat="1" ht="37.8" customHeight="1">
      <c r="A263" s="38"/>
      <c r="B263" s="39"/>
      <c r="C263" s="220" t="s">
        <v>994</v>
      </c>
      <c r="D263" s="220" t="s">
        <v>255</v>
      </c>
      <c r="E263" s="221" t="s">
        <v>5572</v>
      </c>
      <c r="F263" s="222" t="s">
        <v>5573</v>
      </c>
      <c r="G263" s="223" t="s">
        <v>802</v>
      </c>
      <c r="H263" s="224">
        <v>701</v>
      </c>
      <c r="I263" s="225"/>
      <c r="J263" s="226">
        <f>ROUND(I263*H263,2)</f>
        <v>0</v>
      </c>
      <c r="K263" s="227"/>
      <c r="L263" s="44"/>
      <c r="M263" s="228" t="s">
        <v>1</v>
      </c>
      <c r="N263" s="229" t="s">
        <v>41</v>
      </c>
      <c r="O263" s="91"/>
      <c r="P263" s="230">
        <f>O263*H263</f>
        <v>0</v>
      </c>
      <c r="Q263" s="230">
        <v>0</v>
      </c>
      <c r="R263" s="230">
        <f>Q263*H263</f>
        <v>0</v>
      </c>
      <c r="S263" s="230">
        <v>0</v>
      </c>
      <c r="T263" s="231">
        <f>S263*H263</f>
        <v>0</v>
      </c>
      <c r="U263" s="38"/>
      <c r="V263" s="38"/>
      <c r="W263" s="38"/>
      <c r="X263" s="38"/>
      <c r="Y263" s="38"/>
      <c r="Z263" s="38"/>
      <c r="AA263" s="38"/>
      <c r="AB263" s="38"/>
      <c r="AC263" s="38"/>
      <c r="AD263" s="38"/>
      <c r="AE263" s="38"/>
      <c r="AR263" s="232" t="s">
        <v>1605</v>
      </c>
      <c r="AT263" s="232" t="s">
        <v>255</v>
      </c>
      <c r="AU263" s="232" t="s">
        <v>86</v>
      </c>
      <c r="AY263" s="17" t="s">
        <v>251</v>
      </c>
      <c r="BE263" s="233">
        <f>IF(N263="základní",J263,0)</f>
        <v>0</v>
      </c>
      <c r="BF263" s="233">
        <f>IF(N263="snížená",J263,0)</f>
        <v>0</v>
      </c>
      <c r="BG263" s="233">
        <f>IF(N263="zákl. přenesená",J263,0)</f>
        <v>0</v>
      </c>
      <c r="BH263" s="233">
        <f>IF(N263="sníž. přenesená",J263,0)</f>
        <v>0</v>
      </c>
      <c r="BI263" s="233">
        <f>IF(N263="nulová",J263,0)</f>
        <v>0</v>
      </c>
      <c r="BJ263" s="17" t="s">
        <v>84</v>
      </c>
      <c r="BK263" s="233">
        <f>ROUND(I263*H263,2)</f>
        <v>0</v>
      </c>
      <c r="BL263" s="17" t="s">
        <v>1605</v>
      </c>
      <c r="BM263" s="232" t="s">
        <v>5574</v>
      </c>
    </row>
    <row r="264" s="2" customFormat="1">
      <c r="A264" s="38"/>
      <c r="B264" s="39"/>
      <c r="C264" s="40"/>
      <c r="D264" s="234" t="s">
        <v>260</v>
      </c>
      <c r="E264" s="40"/>
      <c r="F264" s="235" t="s">
        <v>5573</v>
      </c>
      <c r="G264" s="40"/>
      <c r="H264" s="40"/>
      <c r="I264" s="236"/>
      <c r="J264" s="40"/>
      <c r="K264" s="40"/>
      <c r="L264" s="44"/>
      <c r="M264" s="237"/>
      <c r="N264" s="238"/>
      <c r="O264" s="91"/>
      <c r="P264" s="91"/>
      <c r="Q264" s="91"/>
      <c r="R264" s="91"/>
      <c r="S264" s="91"/>
      <c r="T264" s="92"/>
      <c r="U264" s="38"/>
      <c r="V264" s="38"/>
      <c r="W264" s="38"/>
      <c r="X264" s="38"/>
      <c r="Y264" s="38"/>
      <c r="Z264" s="38"/>
      <c r="AA264" s="38"/>
      <c r="AB264" s="38"/>
      <c r="AC264" s="38"/>
      <c r="AD264" s="38"/>
      <c r="AE264" s="38"/>
      <c r="AT264" s="17" t="s">
        <v>260</v>
      </c>
      <c r="AU264" s="17" t="s">
        <v>86</v>
      </c>
    </row>
    <row r="265" s="13" customFormat="1">
      <c r="A265" s="13"/>
      <c r="B265" s="253"/>
      <c r="C265" s="254"/>
      <c r="D265" s="234" t="s">
        <v>276</v>
      </c>
      <c r="E265" s="255" t="s">
        <v>1</v>
      </c>
      <c r="F265" s="256" t="s">
        <v>5575</v>
      </c>
      <c r="G265" s="254"/>
      <c r="H265" s="255" t="s">
        <v>1</v>
      </c>
      <c r="I265" s="257"/>
      <c r="J265" s="254"/>
      <c r="K265" s="254"/>
      <c r="L265" s="258"/>
      <c r="M265" s="259"/>
      <c r="N265" s="260"/>
      <c r="O265" s="260"/>
      <c r="P265" s="260"/>
      <c r="Q265" s="260"/>
      <c r="R265" s="260"/>
      <c r="S265" s="260"/>
      <c r="T265" s="261"/>
      <c r="U265" s="13"/>
      <c r="V265" s="13"/>
      <c r="W265" s="13"/>
      <c r="X265" s="13"/>
      <c r="Y265" s="13"/>
      <c r="Z265" s="13"/>
      <c r="AA265" s="13"/>
      <c r="AB265" s="13"/>
      <c r="AC265" s="13"/>
      <c r="AD265" s="13"/>
      <c r="AE265" s="13"/>
      <c r="AT265" s="262" t="s">
        <v>276</v>
      </c>
      <c r="AU265" s="262" t="s">
        <v>86</v>
      </c>
      <c r="AV265" s="13" t="s">
        <v>84</v>
      </c>
      <c r="AW265" s="13" t="s">
        <v>32</v>
      </c>
      <c r="AX265" s="13" t="s">
        <v>76</v>
      </c>
      <c r="AY265" s="262" t="s">
        <v>251</v>
      </c>
    </row>
    <row r="266" s="13" customFormat="1">
      <c r="A266" s="13"/>
      <c r="B266" s="253"/>
      <c r="C266" s="254"/>
      <c r="D266" s="234" t="s">
        <v>276</v>
      </c>
      <c r="E266" s="255" t="s">
        <v>1</v>
      </c>
      <c r="F266" s="256" t="s">
        <v>5576</v>
      </c>
      <c r="G266" s="254"/>
      <c r="H266" s="255" t="s">
        <v>1</v>
      </c>
      <c r="I266" s="257"/>
      <c r="J266" s="254"/>
      <c r="K266" s="254"/>
      <c r="L266" s="258"/>
      <c r="M266" s="259"/>
      <c r="N266" s="260"/>
      <c r="O266" s="260"/>
      <c r="P266" s="260"/>
      <c r="Q266" s="260"/>
      <c r="R266" s="260"/>
      <c r="S266" s="260"/>
      <c r="T266" s="261"/>
      <c r="U266" s="13"/>
      <c r="V266" s="13"/>
      <c r="W266" s="13"/>
      <c r="X266" s="13"/>
      <c r="Y266" s="13"/>
      <c r="Z266" s="13"/>
      <c r="AA266" s="13"/>
      <c r="AB266" s="13"/>
      <c r="AC266" s="13"/>
      <c r="AD266" s="13"/>
      <c r="AE266" s="13"/>
      <c r="AT266" s="262" t="s">
        <v>276</v>
      </c>
      <c r="AU266" s="262" t="s">
        <v>86</v>
      </c>
      <c r="AV266" s="13" t="s">
        <v>84</v>
      </c>
      <c r="AW266" s="13" t="s">
        <v>32</v>
      </c>
      <c r="AX266" s="13" t="s">
        <v>76</v>
      </c>
      <c r="AY266" s="262" t="s">
        <v>251</v>
      </c>
    </row>
    <row r="267" s="12" customFormat="1">
      <c r="A267" s="12"/>
      <c r="B267" s="242"/>
      <c r="C267" s="243"/>
      <c r="D267" s="234" t="s">
        <v>276</v>
      </c>
      <c r="E267" s="244" t="s">
        <v>1</v>
      </c>
      <c r="F267" s="245" t="s">
        <v>5577</v>
      </c>
      <c r="G267" s="243"/>
      <c r="H267" s="246">
        <v>701</v>
      </c>
      <c r="I267" s="247"/>
      <c r="J267" s="243"/>
      <c r="K267" s="243"/>
      <c r="L267" s="248"/>
      <c r="M267" s="249"/>
      <c r="N267" s="250"/>
      <c r="O267" s="250"/>
      <c r="P267" s="250"/>
      <c r="Q267" s="250"/>
      <c r="R267" s="250"/>
      <c r="S267" s="250"/>
      <c r="T267" s="251"/>
      <c r="U267" s="12"/>
      <c r="V267" s="12"/>
      <c r="W267" s="12"/>
      <c r="X267" s="12"/>
      <c r="Y267" s="12"/>
      <c r="Z267" s="12"/>
      <c r="AA267" s="12"/>
      <c r="AB267" s="12"/>
      <c r="AC267" s="12"/>
      <c r="AD267" s="12"/>
      <c r="AE267" s="12"/>
      <c r="AT267" s="252" t="s">
        <v>276</v>
      </c>
      <c r="AU267" s="252" t="s">
        <v>86</v>
      </c>
      <c r="AV267" s="12" t="s">
        <v>86</v>
      </c>
      <c r="AW267" s="12" t="s">
        <v>32</v>
      </c>
      <c r="AX267" s="12" t="s">
        <v>76</v>
      </c>
      <c r="AY267" s="252" t="s">
        <v>251</v>
      </c>
    </row>
    <row r="268" s="15" customFormat="1">
      <c r="A268" s="15"/>
      <c r="B268" s="274"/>
      <c r="C268" s="275"/>
      <c r="D268" s="234" t="s">
        <v>276</v>
      </c>
      <c r="E268" s="276" t="s">
        <v>1</v>
      </c>
      <c r="F268" s="277" t="s">
        <v>423</v>
      </c>
      <c r="G268" s="275"/>
      <c r="H268" s="278">
        <v>701</v>
      </c>
      <c r="I268" s="279"/>
      <c r="J268" s="275"/>
      <c r="K268" s="275"/>
      <c r="L268" s="280"/>
      <c r="M268" s="281"/>
      <c r="N268" s="282"/>
      <c r="O268" s="282"/>
      <c r="P268" s="282"/>
      <c r="Q268" s="282"/>
      <c r="R268" s="282"/>
      <c r="S268" s="282"/>
      <c r="T268" s="283"/>
      <c r="U268" s="15"/>
      <c r="V268" s="15"/>
      <c r="W268" s="15"/>
      <c r="X268" s="15"/>
      <c r="Y268" s="15"/>
      <c r="Z268" s="15"/>
      <c r="AA268" s="15"/>
      <c r="AB268" s="15"/>
      <c r="AC268" s="15"/>
      <c r="AD268" s="15"/>
      <c r="AE268" s="15"/>
      <c r="AT268" s="284" t="s">
        <v>276</v>
      </c>
      <c r="AU268" s="284" t="s">
        <v>86</v>
      </c>
      <c r="AV268" s="15" t="s">
        <v>254</v>
      </c>
      <c r="AW268" s="15" t="s">
        <v>32</v>
      </c>
      <c r="AX268" s="15" t="s">
        <v>84</v>
      </c>
      <c r="AY268" s="284" t="s">
        <v>251</v>
      </c>
    </row>
    <row r="269" s="2" customFormat="1" ht="16.5" customHeight="1">
      <c r="A269" s="38"/>
      <c r="B269" s="39"/>
      <c r="C269" s="292" t="s">
        <v>1000</v>
      </c>
      <c r="D269" s="292" t="s">
        <v>1133</v>
      </c>
      <c r="E269" s="293" t="s">
        <v>5578</v>
      </c>
      <c r="F269" s="294" t="s">
        <v>5579</v>
      </c>
      <c r="G269" s="295" t="s">
        <v>1136</v>
      </c>
      <c r="H269" s="296">
        <v>438</v>
      </c>
      <c r="I269" s="297"/>
      <c r="J269" s="298">
        <f>ROUND(I269*H269,2)</f>
        <v>0</v>
      </c>
      <c r="K269" s="299"/>
      <c r="L269" s="300"/>
      <c r="M269" s="301" t="s">
        <v>1</v>
      </c>
      <c r="N269" s="302" t="s">
        <v>41</v>
      </c>
      <c r="O269" s="91"/>
      <c r="P269" s="230">
        <f>O269*H269</f>
        <v>0</v>
      </c>
      <c r="Q269" s="230">
        <v>0</v>
      </c>
      <c r="R269" s="230">
        <f>Q269*H269</f>
        <v>0</v>
      </c>
      <c r="S269" s="230">
        <v>0</v>
      </c>
      <c r="T269" s="231">
        <f>S269*H269</f>
        <v>0</v>
      </c>
      <c r="U269" s="38"/>
      <c r="V269" s="38"/>
      <c r="W269" s="38"/>
      <c r="X269" s="38"/>
      <c r="Y269" s="38"/>
      <c r="Z269" s="38"/>
      <c r="AA269" s="38"/>
      <c r="AB269" s="38"/>
      <c r="AC269" s="38"/>
      <c r="AD269" s="38"/>
      <c r="AE269" s="38"/>
      <c r="AR269" s="232" t="s">
        <v>2030</v>
      </c>
      <c r="AT269" s="232" t="s">
        <v>1133</v>
      </c>
      <c r="AU269" s="232" t="s">
        <v>86</v>
      </c>
      <c r="AY269" s="17" t="s">
        <v>251</v>
      </c>
      <c r="BE269" s="233">
        <f>IF(N269="základní",J269,0)</f>
        <v>0</v>
      </c>
      <c r="BF269" s="233">
        <f>IF(N269="snížená",J269,0)</f>
        <v>0</v>
      </c>
      <c r="BG269" s="233">
        <f>IF(N269="zákl. přenesená",J269,0)</f>
        <v>0</v>
      </c>
      <c r="BH269" s="233">
        <f>IF(N269="sníž. přenesená",J269,0)</f>
        <v>0</v>
      </c>
      <c r="BI269" s="233">
        <f>IF(N269="nulová",J269,0)</f>
        <v>0</v>
      </c>
      <c r="BJ269" s="17" t="s">
        <v>84</v>
      </c>
      <c r="BK269" s="233">
        <f>ROUND(I269*H269,2)</f>
        <v>0</v>
      </c>
      <c r="BL269" s="17" t="s">
        <v>1605</v>
      </c>
      <c r="BM269" s="232" t="s">
        <v>5580</v>
      </c>
    </row>
    <row r="270" s="2" customFormat="1">
      <c r="A270" s="38"/>
      <c r="B270" s="39"/>
      <c r="C270" s="40"/>
      <c r="D270" s="234" t="s">
        <v>260</v>
      </c>
      <c r="E270" s="40"/>
      <c r="F270" s="235" t="s">
        <v>5579</v>
      </c>
      <c r="G270" s="40"/>
      <c r="H270" s="40"/>
      <c r="I270" s="236"/>
      <c r="J270" s="40"/>
      <c r="K270" s="40"/>
      <c r="L270" s="44"/>
      <c r="M270" s="237"/>
      <c r="N270" s="238"/>
      <c r="O270" s="91"/>
      <c r="P270" s="91"/>
      <c r="Q270" s="91"/>
      <c r="R270" s="91"/>
      <c r="S270" s="91"/>
      <c r="T270" s="92"/>
      <c r="U270" s="38"/>
      <c r="V270" s="38"/>
      <c r="W270" s="38"/>
      <c r="X270" s="38"/>
      <c r="Y270" s="38"/>
      <c r="Z270" s="38"/>
      <c r="AA270" s="38"/>
      <c r="AB270" s="38"/>
      <c r="AC270" s="38"/>
      <c r="AD270" s="38"/>
      <c r="AE270" s="38"/>
      <c r="AT270" s="17" t="s">
        <v>260</v>
      </c>
      <c r="AU270" s="17" t="s">
        <v>86</v>
      </c>
    </row>
    <row r="271" s="12" customFormat="1">
      <c r="A271" s="12"/>
      <c r="B271" s="242"/>
      <c r="C271" s="243"/>
      <c r="D271" s="234" t="s">
        <v>276</v>
      </c>
      <c r="E271" s="244" t="s">
        <v>1</v>
      </c>
      <c r="F271" s="245" t="s">
        <v>5581</v>
      </c>
      <c r="G271" s="243"/>
      <c r="H271" s="246">
        <v>438</v>
      </c>
      <c r="I271" s="247"/>
      <c r="J271" s="243"/>
      <c r="K271" s="243"/>
      <c r="L271" s="248"/>
      <c r="M271" s="249"/>
      <c r="N271" s="250"/>
      <c r="O271" s="250"/>
      <c r="P271" s="250"/>
      <c r="Q271" s="250"/>
      <c r="R271" s="250"/>
      <c r="S271" s="250"/>
      <c r="T271" s="251"/>
      <c r="U271" s="12"/>
      <c r="V271" s="12"/>
      <c r="W271" s="12"/>
      <c r="X271" s="12"/>
      <c r="Y271" s="12"/>
      <c r="Z271" s="12"/>
      <c r="AA271" s="12"/>
      <c r="AB271" s="12"/>
      <c r="AC271" s="12"/>
      <c r="AD271" s="12"/>
      <c r="AE271" s="12"/>
      <c r="AT271" s="252" t="s">
        <v>276</v>
      </c>
      <c r="AU271" s="252" t="s">
        <v>86</v>
      </c>
      <c r="AV271" s="12" t="s">
        <v>86</v>
      </c>
      <c r="AW271" s="12" t="s">
        <v>32</v>
      </c>
      <c r="AX271" s="12" t="s">
        <v>84</v>
      </c>
      <c r="AY271" s="252" t="s">
        <v>251</v>
      </c>
    </row>
    <row r="272" s="2" customFormat="1" ht="21.75" customHeight="1">
      <c r="A272" s="38"/>
      <c r="B272" s="39"/>
      <c r="C272" s="220" t="s">
        <v>747</v>
      </c>
      <c r="D272" s="220" t="s">
        <v>255</v>
      </c>
      <c r="E272" s="221" t="s">
        <v>5582</v>
      </c>
      <c r="F272" s="222" t="s">
        <v>5583</v>
      </c>
      <c r="G272" s="223" t="s">
        <v>416</v>
      </c>
      <c r="H272" s="224">
        <v>64</v>
      </c>
      <c r="I272" s="225"/>
      <c r="J272" s="226">
        <f>ROUND(I272*H272,2)</f>
        <v>0</v>
      </c>
      <c r="K272" s="227"/>
      <c r="L272" s="44"/>
      <c r="M272" s="228" t="s">
        <v>1</v>
      </c>
      <c r="N272" s="229" t="s">
        <v>41</v>
      </c>
      <c r="O272" s="91"/>
      <c r="P272" s="230">
        <f>O272*H272</f>
        <v>0</v>
      </c>
      <c r="Q272" s="230">
        <v>0</v>
      </c>
      <c r="R272" s="230">
        <f>Q272*H272</f>
        <v>0</v>
      </c>
      <c r="S272" s="230">
        <v>0</v>
      </c>
      <c r="T272" s="231">
        <f>S272*H272</f>
        <v>0</v>
      </c>
      <c r="U272" s="38"/>
      <c r="V272" s="38"/>
      <c r="W272" s="38"/>
      <c r="X272" s="38"/>
      <c r="Y272" s="38"/>
      <c r="Z272" s="38"/>
      <c r="AA272" s="38"/>
      <c r="AB272" s="38"/>
      <c r="AC272" s="38"/>
      <c r="AD272" s="38"/>
      <c r="AE272" s="38"/>
      <c r="AR272" s="232" t="s">
        <v>1605</v>
      </c>
      <c r="AT272" s="232" t="s">
        <v>255</v>
      </c>
      <c r="AU272" s="232" t="s">
        <v>86</v>
      </c>
      <c r="AY272" s="17" t="s">
        <v>251</v>
      </c>
      <c r="BE272" s="233">
        <f>IF(N272="základní",J272,0)</f>
        <v>0</v>
      </c>
      <c r="BF272" s="233">
        <f>IF(N272="snížená",J272,0)</f>
        <v>0</v>
      </c>
      <c r="BG272" s="233">
        <f>IF(N272="zákl. přenesená",J272,0)</f>
        <v>0</v>
      </c>
      <c r="BH272" s="233">
        <f>IF(N272="sníž. přenesená",J272,0)</f>
        <v>0</v>
      </c>
      <c r="BI272" s="233">
        <f>IF(N272="nulová",J272,0)</f>
        <v>0</v>
      </c>
      <c r="BJ272" s="17" t="s">
        <v>84</v>
      </c>
      <c r="BK272" s="233">
        <f>ROUND(I272*H272,2)</f>
        <v>0</v>
      </c>
      <c r="BL272" s="17" t="s">
        <v>1605</v>
      </c>
      <c r="BM272" s="232" t="s">
        <v>5584</v>
      </c>
    </row>
    <row r="273" s="2" customFormat="1">
      <c r="A273" s="38"/>
      <c r="B273" s="39"/>
      <c r="C273" s="40"/>
      <c r="D273" s="234" t="s">
        <v>260</v>
      </c>
      <c r="E273" s="40"/>
      <c r="F273" s="235" t="s">
        <v>5585</v>
      </c>
      <c r="G273" s="40"/>
      <c r="H273" s="40"/>
      <c r="I273" s="236"/>
      <c r="J273" s="40"/>
      <c r="K273" s="40"/>
      <c r="L273" s="44"/>
      <c r="M273" s="237"/>
      <c r="N273" s="238"/>
      <c r="O273" s="91"/>
      <c r="P273" s="91"/>
      <c r="Q273" s="91"/>
      <c r="R273" s="91"/>
      <c r="S273" s="91"/>
      <c r="T273" s="92"/>
      <c r="U273" s="38"/>
      <c r="V273" s="38"/>
      <c r="W273" s="38"/>
      <c r="X273" s="38"/>
      <c r="Y273" s="38"/>
      <c r="Z273" s="38"/>
      <c r="AA273" s="38"/>
      <c r="AB273" s="38"/>
      <c r="AC273" s="38"/>
      <c r="AD273" s="38"/>
      <c r="AE273" s="38"/>
      <c r="AT273" s="17" t="s">
        <v>260</v>
      </c>
      <c r="AU273" s="17" t="s">
        <v>86</v>
      </c>
    </row>
    <row r="274" s="13" customFormat="1">
      <c r="A274" s="13"/>
      <c r="B274" s="253"/>
      <c r="C274" s="254"/>
      <c r="D274" s="234" t="s">
        <v>276</v>
      </c>
      <c r="E274" s="255" t="s">
        <v>1</v>
      </c>
      <c r="F274" s="256" t="s">
        <v>5586</v>
      </c>
      <c r="G274" s="254"/>
      <c r="H274" s="255" t="s">
        <v>1</v>
      </c>
      <c r="I274" s="257"/>
      <c r="J274" s="254"/>
      <c r="K274" s="254"/>
      <c r="L274" s="258"/>
      <c r="M274" s="259"/>
      <c r="N274" s="260"/>
      <c r="O274" s="260"/>
      <c r="P274" s="260"/>
      <c r="Q274" s="260"/>
      <c r="R274" s="260"/>
      <c r="S274" s="260"/>
      <c r="T274" s="261"/>
      <c r="U274" s="13"/>
      <c r="V274" s="13"/>
      <c r="W274" s="13"/>
      <c r="X274" s="13"/>
      <c r="Y274" s="13"/>
      <c r="Z274" s="13"/>
      <c r="AA274" s="13"/>
      <c r="AB274" s="13"/>
      <c r="AC274" s="13"/>
      <c r="AD274" s="13"/>
      <c r="AE274" s="13"/>
      <c r="AT274" s="262" t="s">
        <v>276</v>
      </c>
      <c r="AU274" s="262" t="s">
        <v>86</v>
      </c>
      <c r="AV274" s="13" t="s">
        <v>84</v>
      </c>
      <c r="AW274" s="13" t="s">
        <v>32</v>
      </c>
      <c r="AX274" s="13" t="s">
        <v>76</v>
      </c>
      <c r="AY274" s="262" t="s">
        <v>251</v>
      </c>
    </row>
    <row r="275" s="12" customFormat="1">
      <c r="A275" s="12"/>
      <c r="B275" s="242"/>
      <c r="C275" s="243"/>
      <c r="D275" s="234" t="s">
        <v>276</v>
      </c>
      <c r="E275" s="244" t="s">
        <v>1</v>
      </c>
      <c r="F275" s="245" t="s">
        <v>5587</v>
      </c>
      <c r="G275" s="243"/>
      <c r="H275" s="246">
        <v>64</v>
      </c>
      <c r="I275" s="247"/>
      <c r="J275" s="243"/>
      <c r="K275" s="243"/>
      <c r="L275" s="248"/>
      <c r="M275" s="249"/>
      <c r="N275" s="250"/>
      <c r="O275" s="250"/>
      <c r="P275" s="250"/>
      <c r="Q275" s="250"/>
      <c r="R275" s="250"/>
      <c r="S275" s="250"/>
      <c r="T275" s="251"/>
      <c r="U275" s="12"/>
      <c r="V275" s="12"/>
      <c r="W275" s="12"/>
      <c r="X275" s="12"/>
      <c r="Y275" s="12"/>
      <c r="Z275" s="12"/>
      <c r="AA275" s="12"/>
      <c r="AB275" s="12"/>
      <c r="AC275" s="12"/>
      <c r="AD275" s="12"/>
      <c r="AE275" s="12"/>
      <c r="AT275" s="252" t="s">
        <v>276</v>
      </c>
      <c r="AU275" s="252" t="s">
        <v>86</v>
      </c>
      <c r="AV275" s="12" t="s">
        <v>86</v>
      </c>
      <c r="AW275" s="12" t="s">
        <v>32</v>
      </c>
      <c r="AX275" s="12" t="s">
        <v>76</v>
      </c>
      <c r="AY275" s="252" t="s">
        <v>251</v>
      </c>
    </row>
    <row r="276" s="15" customFormat="1">
      <c r="A276" s="15"/>
      <c r="B276" s="274"/>
      <c r="C276" s="275"/>
      <c r="D276" s="234" t="s">
        <v>276</v>
      </c>
      <c r="E276" s="276" t="s">
        <v>1</v>
      </c>
      <c r="F276" s="277" t="s">
        <v>423</v>
      </c>
      <c r="G276" s="275"/>
      <c r="H276" s="278">
        <v>64</v>
      </c>
      <c r="I276" s="279"/>
      <c r="J276" s="275"/>
      <c r="K276" s="275"/>
      <c r="L276" s="280"/>
      <c r="M276" s="281"/>
      <c r="N276" s="282"/>
      <c r="O276" s="282"/>
      <c r="P276" s="282"/>
      <c r="Q276" s="282"/>
      <c r="R276" s="282"/>
      <c r="S276" s="282"/>
      <c r="T276" s="283"/>
      <c r="U276" s="15"/>
      <c r="V276" s="15"/>
      <c r="W276" s="15"/>
      <c r="X276" s="15"/>
      <c r="Y276" s="15"/>
      <c r="Z276" s="15"/>
      <c r="AA276" s="15"/>
      <c r="AB276" s="15"/>
      <c r="AC276" s="15"/>
      <c r="AD276" s="15"/>
      <c r="AE276" s="15"/>
      <c r="AT276" s="284" t="s">
        <v>276</v>
      </c>
      <c r="AU276" s="284" t="s">
        <v>86</v>
      </c>
      <c r="AV276" s="15" t="s">
        <v>254</v>
      </c>
      <c r="AW276" s="15" t="s">
        <v>32</v>
      </c>
      <c r="AX276" s="15" t="s">
        <v>84</v>
      </c>
      <c r="AY276" s="284" t="s">
        <v>251</v>
      </c>
    </row>
    <row r="277" s="2" customFormat="1" ht="24.15" customHeight="1">
      <c r="A277" s="38"/>
      <c r="B277" s="39"/>
      <c r="C277" s="292" t="s">
        <v>1015</v>
      </c>
      <c r="D277" s="292" t="s">
        <v>1133</v>
      </c>
      <c r="E277" s="293" t="s">
        <v>5588</v>
      </c>
      <c r="F277" s="294" t="s">
        <v>5589</v>
      </c>
      <c r="G277" s="295" t="s">
        <v>416</v>
      </c>
      <c r="H277" s="296">
        <v>64</v>
      </c>
      <c r="I277" s="297"/>
      <c r="J277" s="298">
        <f>ROUND(I277*H277,2)</f>
        <v>0</v>
      </c>
      <c r="K277" s="299"/>
      <c r="L277" s="300"/>
      <c r="M277" s="301" t="s">
        <v>1</v>
      </c>
      <c r="N277" s="302" t="s">
        <v>41</v>
      </c>
      <c r="O277" s="91"/>
      <c r="P277" s="230">
        <f>O277*H277</f>
        <v>0</v>
      </c>
      <c r="Q277" s="230">
        <v>0</v>
      </c>
      <c r="R277" s="230">
        <f>Q277*H277</f>
        <v>0</v>
      </c>
      <c r="S277" s="230">
        <v>0</v>
      </c>
      <c r="T277" s="231">
        <f>S277*H277</f>
        <v>0</v>
      </c>
      <c r="U277" s="38"/>
      <c r="V277" s="38"/>
      <c r="W277" s="38"/>
      <c r="X277" s="38"/>
      <c r="Y277" s="38"/>
      <c r="Z277" s="38"/>
      <c r="AA277" s="38"/>
      <c r="AB277" s="38"/>
      <c r="AC277" s="38"/>
      <c r="AD277" s="38"/>
      <c r="AE277" s="38"/>
      <c r="AR277" s="232" t="s">
        <v>2030</v>
      </c>
      <c r="AT277" s="232" t="s">
        <v>1133</v>
      </c>
      <c r="AU277" s="232" t="s">
        <v>86</v>
      </c>
      <c r="AY277" s="17" t="s">
        <v>251</v>
      </c>
      <c r="BE277" s="233">
        <f>IF(N277="základní",J277,0)</f>
        <v>0</v>
      </c>
      <c r="BF277" s="233">
        <f>IF(N277="snížená",J277,0)</f>
        <v>0</v>
      </c>
      <c r="BG277" s="233">
        <f>IF(N277="zákl. přenesená",J277,0)</f>
        <v>0</v>
      </c>
      <c r="BH277" s="233">
        <f>IF(N277="sníž. přenesená",J277,0)</f>
        <v>0</v>
      </c>
      <c r="BI277" s="233">
        <f>IF(N277="nulová",J277,0)</f>
        <v>0</v>
      </c>
      <c r="BJ277" s="17" t="s">
        <v>84</v>
      </c>
      <c r="BK277" s="233">
        <f>ROUND(I277*H277,2)</f>
        <v>0</v>
      </c>
      <c r="BL277" s="17" t="s">
        <v>1605</v>
      </c>
      <c r="BM277" s="232" t="s">
        <v>5590</v>
      </c>
    </row>
    <row r="278" s="2" customFormat="1">
      <c r="A278" s="38"/>
      <c r="B278" s="39"/>
      <c r="C278" s="40"/>
      <c r="D278" s="234" t="s">
        <v>260</v>
      </c>
      <c r="E278" s="40"/>
      <c r="F278" s="235" t="s">
        <v>5589</v>
      </c>
      <c r="G278" s="40"/>
      <c r="H278" s="40"/>
      <c r="I278" s="236"/>
      <c r="J278" s="40"/>
      <c r="K278" s="40"/>
      <c r="L278" s="44"/>
      <c r="M278" s="237"/>
      <c r="N278" s="238"/>
      <c r="O278" s="91"/>
      <c r="P278" s="91"/>
      <c r="Q278" s="91"/>
      <c r="R278" s="91"/>
      <c r="S278" s="91"/>
      <c r="T278" s="92"/>
      <c r="U278" s="38"/>
      <c r="V278" s="38"/>
      <c r="W278" s="38"/>
      <c r="X278" s="38"/>
      <c r="Y278" s="38"/>
      <c r="Z278" s="38"/>
      <c r="AA278" s="38"/>
      <c r="AB278" s="38"/>
      <c r="AC278" s="38"/>
      <c r="AD278" s="38"/>
      <c r="AE278" s="38"/>
      <c r="AT278" s="17" t="s">
        <v>260</v>
      </c>
      <c r="AU278" s="17" t="s">
        <v>86</v>
      </c>
    </row>
    <row r="279" s="12" customFormat="1">
      <c r="A279" s="12"/>
      <c r="B279" s="242"/>
      <c r="C279" s="243"/>
      <c r="D279" s="234" t="s">
        <v>276</v>
      </c>
      <c r="E279" s="244" t="s">
        <v>1</v>
      </c>
      <c r="F279" s="245" t="s">
        <v>5587</v>
      </c>
      <c r="G279" s="243"/>
      <c r="H279" s="246">
        <v>64</v>
      </c>
      <c r="I279" s="247"/>
      <c r="J279" s="243"/>
      <c r="K279" s="243"/>
      <c r="L279" s="248"/>
      <c r="M279" s="249"/>
      <c r="N279" s="250"/>
      <c r="O279" s="250"/>
      <c r="P279" s="250"/>
      <c r="Q279" s="250"/>
      <c r="R279" s="250"/>
      <c r="S279" s="250"/>
      <c r="T279" s="251"/>
      <c r="U279" s="12"/>
      <c r="V279" s="12"/>
      <c r="W279" s="12"/>
      <c r="X279" s="12"/>
      <c r="Y279" s="12"/>
      <c r="Z279" s="12"/>
      <c r="AA279" s="12"/>
      <c r="AB279" s="12"/>
      <c r="AC279" s="12"/>
      <c r="AD279" s="12"/>
      <c r="AE279" s="12"/>
      <c r="AT279" s="252" t="s">
        <v>276</v>
      </c>
      <c r="AU279" s="252" t="s">
        <v>86</v>
      </c>
      <c r="AV279" s="12" t="s">
        <v>86</v>
      </c>
      <c r="AW279" s="12" t="s">
        <v>32</v>
      </c>
      <c r="AX279" s="12" t="s">
        <v>84</v>
      </c>
      <c r="AY279" s="252" t="s">
        <v>251</v>
      </c>
    </row>
    <row r="280" s="2" customFormat="1" ht="24.15" customHeight="1">
      <c r="A280" s="38"/>
      <c r="B280" s="39"/>
      <c r="C280" s="220" t="s">
        <v>1023</v>
      </c>
      <c r="D280" s="220" t="s">
        <v>255</v>
      </c>
      <c r="E280" s="221" t="s">
        <v>5591</v>
      </c>
      <c r="F280" s="222" t="s">
        <v>5592</v>
      </c>
      <c r="G280" s="223" t="s">
        <v>416</v>
      </c>
      <c r="H280" s="224">
        <v>18</v>
      </c>
      <c r="I280" s="225"/>
      <c r="J280" s="226">
        <f>ROUND(I280*H280,2)</f>
        <v>0</v>
      </c>
      <c r="K280" s="227"/>
      <c r="L280" s="44"/>
      <c r="M280" s="228" t="s">
        <v>1</v>
      </c>
      <c r="N280" s="229" t="s">
        <v>41</v>
      </c>
      <c r="O280" s="91"/>
      <c r="P280" s="230">
        <f>O280*H280</f>
        <v>0</v>
      </c>
      <c r="Q280" s="230">
        <v>0</v>
      </c>
      <c r="R280" s="230">
        <f>Q280*H280</f>
        <v>0</v>
      </c>
      <c r="S280" s="230">
        <v>0</v>
      </c>
      <c r="T280" s="231">
        <f>S280*H280</f>
        <v>0</v>
      </c>
      <c r="U280" s="38"/>
      <c r="V280" s="38"/>
      <c r="W280" s="38"/>
      <c r="X280" s="38"/>
      <c r="Y280" s="38"/>
      <c r="Z280" s="38"/>
      <c r="AA280" s="38"/>
      <c r="AB280" s="38"/>
      <c r="AC280" s="38"/>
      <c r="AD280" s="38"/>
      <c r="AE280" s="38"/>
      <c r="AR280" s="232" t="s">
        <v>1605</v>
      </c>
      <c r="AT280" s="232" t="s">
        <v>255</v>
      </c>
      <c r="AU280" s="232" t="s">
        <v>86</v>
      </c>
      <c r="AY280" s="17" t="s">
        <v>251</v>
      </c>
      <c r="BE280" s="233">
        <f>IF(N280="základní",J280,0)</f>
        <v>0</v>
      </c>
      <c r="BF280" s="233">
        <f>IF(N280="snížená",J280,0)</f>
        <v>0</v>
      </c>
      <c r="BG280" s="233">
        <f>IF(N280="zákl. přenesená",J280,0)</f>
        <v>0</v>
      </c>
      <c r="BH280" s="233">
        <f>IF(N280="sníž. přenesená",J280,0)</f>
        <v>0</v>
      </c>
      <c r="BI280" s="233">
        <f>IF(N280="nulová",J280,0)</f>
        <v>0</v>
      </c>
      <c r="BJ280" s="17" t="s">
        <v>84</v>
      </c>
      <c r="BK280" s="233">
        <f>ROUND(I280*H280,2)</f>
        <v>0</v>
      </c>
      <c r="BL280" s="17" t="s">
        <v>1605</v>
      </c>
      <c r="BM280" s="232" t="s">
        <v>5593</v>
      </c>
    </row>
    <row r="281" s="2" customFormat="1">
      <c r="A281" s="38"/>
      <c r="B281" s="39"/>
      <c r="C281" s="40"/>
      <c r="D281" s="234" t="s">
        <v>260</v>
      </c>
      <c r="E281" s="40"/>
      <c r="F281" s="235" t="s">
        <v>5592</v>
      </c>
      <c r="G281" s="40"/>
      <c r="H281" s="40"/>
      <c r="I281" s="236"/>
      <c r="J281" s="40"/>
      <c r="K281" s="40"/>
      <c r="L281" s="44"/>
      <c r="M281" s="237"/>
      <c r="N281" s="238"/>
      <c r="O281" s="91"/>
      <c r="P281" s="91"/>
      <c r="Q281" s="91"/>
      <c r="R281" s="91"/>
      <c r="S281" s="91"/>
      <c r="T281" s="92"/>
      <c r="U281" s="38"/>
      <c r="V281" s="38"/>
      <c r="W281" s="38"/>
      <c r="X281" s="38"/>
      <c r="Y281" s="38"/>
      <c r="Z281" s="38"/>
      <c r="AA281" s="38"/>
      <c r="AB281" s="38"/>
      <c r="AC281" s="38"/>
      <c r="AD281" s="38"/>
      <c r="AE281" s="38"/>
      <c r="AT281" s="17" t="s">
        <v>260</v>
      </c>
      <c r="AU281" s="17" t="s">
        <v>86</v>
      </c>
    </row>
    <row r="282" s="13" customFormat="1">
      <c r="A282" s="13"/>
      <c r="B282" s="253"/>
      <c r="C282" s="254"/>
      <c r="D282" s="234" t="s">
        <v>276</v>
      </c>
      <c r="E282" s="255" t="s">
        <v>1</v>
      </c>
      <c r="F282" s="256" t="s">
        <v>5594</v>
      </c>
      <c r="G282" s="254"/>
      <c r="H282" s="255" t="s">
        <v>1</v>
      </c>
      <c r="I282" s="257"/>
      <c r="J282" s="254"/>
      <c r="K282" s="254"/>
      <c r="L282" s="258"/>
      <c r="M282" s="259"/>
      <c r="N282" s="260"/>
      <c r="O282" s="260"/>
      <c r="P282" s="260"/>
      <c r="Q282" s="260"/>
      <c r="R282" s="260"/>
      <c r="S282" s="260"/>
      <c r="T282" s="261"/>
      <c r="U282" s="13"/>
      <c r="V282" s="13"/>
      <c r="W282" s="13"/>
      <c r="X282" s="13"/>
      <c r="Y282" s="13"/>
      <c r="Z282" s="13"/>
      <c r="AA282" s="13"/>
      <c r="AB282" s="13"/>
      <c r="AC282" s="13"/>
      <c r="AD282" s="13"/>
      <c r="AE282" s="13"/>
      <c r="AT282" s="262" t="s">
        <v>276</v>
      </c>
      <c r="AU282" s="262" t="s">
        <v>86</v>
      </c>
      <c r="AV282" s="13" t="s">
        <v>84</v>
      </c>
      <c r="AW282" s="13" t="s">
        <v>32</v>
      </c>
      <c r="AX282" s="13" t="s">
        <v>76</v>
      </c>
      <c r="AY282" s="262" t="s">
        <v>251</v>
      </c>
    </row>
    <row r="283" s="12" customFormat="1">
      <c r="A283" s="12"/>
      <c r="B283" s="242"/>
      <c r="C283" s="243"/>
      <c r="D283" s="234" t="s">
        <v>276</v>
      </c>
      <c r="E283" s="244" t="s">
        <v>1</v>
      </c>
      <c r="F283" s="245" t="s">
        <v>3506</v>
      </c>
      <c r="G283" s="243"/>
      <c r="H283" s="246">
        <v>18</v>
      </c>
      <c r="I283" s="247"/>
      <c r="J283" s="243"/>
      <c r="K283" s="243"/>
      <c r="L283" s="248"/>
      <c r="M283" s="249"/>
      <c r="N283" s="250"/>
      <c r="O283" s="250"/>
      <c r="P283" s="250"/>
      <c r="Q283" s="250"/>
      <c r="R283" s="250"/>
      <c r="S283" s="250"/>
      <c r="T283" s="251"/>
      <c r="U283" s="12"/>
      <c r="V283" s="12"/>
      <c r="W283" s="12"/>
      <c r="X283" s="12"/>
      <c r="Y283" s="12"/>
      <c r="Z283" s="12"/>
      <c r="AA283" s="12"/>
      <c r="AB283" s="12"/>
      <c r="AC283" s="12"/>
      <c r="AD283" s="12"/>
      <c r="AE283" s="12"/>
      <c r="AT283" s="252" t="s">
        <v>276</v>
      </c>
      <c r="AU283" s="252" t="s">
        <v>86</v>
      </c>
      <c r="AV283" s="12" t="s">
        <v>86</v>
      </c>
      <c r="AW283" s="12" t="s">
        <v>32</v>
      </c>
      <c r="AX283" s="12" t="s">
        <v>76</v>
      </c>
      <c r="AY283" s="252" t="s">
        <v>251</v>
      </c>
    </row>
    <row r="284" s="15" customFormat="1">
      <c r="A284" s="15"/>
      <c r="B284" s="274"/>
      <c r="C284" s="275"/>
      <c r="D284" s="234" t="s">
        <v>276</v>
      </c>
      <c r="E284" s="276" t="s">
        <v>1</v>
      </c>
      <c r="F284" s="277" t="s">
        <v>423</v>
      </c>
      <c r="G284" s="275"/>
      <c r="H284" s="278">
        <v>18</v>
      </c>
      <c r="I284" s="279"/>
      <c r="J284" s="275"/>
      <c r="K284" s="275"/>
      <c r="L284" s="280"/>
      <c r="M284" s="281"/>
      <c r="N284" s="282"/>
      <c r="O284" s="282"/>
      <c r="P284" s="282"/>
      <c r="Q284" s="282"/>
      <c r="R284" s="282"/>
      <c r="S284" s="282"/>
      <c r="T284" s="283"/>
      <c r="U284" s="15"/>
      <c r="V284" s="15"/>
      <c r="W284" s="15"/>
      <c r="X284" s="15"/>
      <c r="Y284" s="15"/>
      <c r="Z284" s="15"/>
      <c r="AA284" s="15"/>
      <c r="AB284" s="15"/>
      <c r="AC284" s="15"/>
      <c r="AD284" s="15"/>
      <c r="AE284" s="15"/>
      <c r="AT284" s="284" t="s">
        <v>276</v>
      </c>
      <c r="AU284" s="284" t="s">
        <v>86</v>
      </c>
      <c r="AV284" s="15" t="s">
        <v>254</v>
      </c>
      <c r="AW284" s="15" t="s">
        <v>32</v>
      </c>
      <c r="AX284" s="15" t="s">
        <v>84</v>
      </c>
      <c r="AY284" s="284" t="s">
        <v>251</v>
      </c>
    </row>
    <row r="285" s="2" customFormat="1" ht="37.8" customHeight="1">
      <c r="A285" s="38"/>
      <c r="B285" s="39"/>
      <c r="C285" s="292" t="s">
        <v>1030</v>
      </c>
      <c r="D285" s="292" t="s">
        <v>1133</v>
      </c>
      <c r="E285" s="293" t="s">
        <v>5595</v>
      </c>
      <c r="F285" s="294" t="s">
        <v>5596</v>
      </c>
      <c r="G285" s="295" t="s">
        <v>416</v>
      </c>
      <c r="H285" s="296">
        <v>18</v>
      </c>
      <c r="I285" s="297"/>
      <c r="J285" s="298">
        <f>ROUND(I285*H285,2)</f>
        <v>0</v>
      </c>
      <c r="K285" s="299"/>
      <c r="L285" s="300"/>
      <c r="M285" s="301" t="s">
        <v>1</v>
      </c>
      <c r="N285" s="302" t="s">
        <v>41</v>
      </c>
      <c r="O285" s="91"/>
      <c r="P285" s="230">
        <f>O285*H285</f>
        <v>0</v>
      </c>
      <c r="Q285" s="230">
        <v>0</v>
      </c>
      <c r="R285" s="230">
        <f>Q285*H285</f>
        <v>0</v>
      </c>
      <c r="S285" s="230">
        <v>0</v>
      </c>
      <c r="T285" s="231">
        <f>S285*H285</f>
        <v>0</v>
      </c>
      <c r="U285" s="38"/>
      <c r="V285" s="38"/>
      <c r="W285" s="38"/>
      <c r="X285" s="38"/>
      <c r="Y285" s="38"/>
      <c r="Z285" s="38"/>
      <c r="AA285" s="38"/>
      <c r="AB285" s="38"/>
      <c r="AC285" s="38"/>
      <c r="AD285" s="38"/>
      <c r="AE285" s="38"/>
      <c r="AR285" s="232" t="s">
        <v>2030</v>
      </c>
      <c r="AT285" s="232" t="s">
        <v>1133</v>
      </c>
      <c r="AU285" s="232" t="s">
        <v>86</v>
      </c>
      <c r="AY285" s="17" t="s">
        <v>251</v>
      </c>
      <c r="BE285" s="233">
        <f>IF(N285="základní",J285,0)</f>
        <v>0</v>
      </c>
      <c r="BF285" s="233">
        <f>IF(N285="snížená",J285,0)</f>
        <v>0</v>
      </c>
      <c r="BG285" s="233">
        <f>IF(N285="zákl. přenesená",J285,0)</f>
        <v>0</v>
      </c>
      <c r="BH285" s="233">
        <f>IF(N285="sníž. přenesená",J285,0)</f>
        <v>0</v>
      </c>
      <c r="BI285" s="233">
        <f>IF(N285="nulová",J285,0)</f>
        <v>0</v>
      </c>
      <c r="BJ285" s="17" t="s">
        <v>84</v>
      </c>
      <c r="BK285" s="233">
        <f>ROUND(I285*H285,2)</f>
        <v>0</v>
      </c>
      <c r="BL285" s="17" t="s">
        <v>1605</v>
      </c>
      <c r="BM285" s="232" t="s">
        <v>5597</v>
      </c>
    </row>
    <row r="286" s="2" customFormat="1">
      <c r="A286" s="38"/>
      <c r="B286" s="39"/>
      <c r="C286" s="40"/>
      <c r="D286" s="234" t="s">
        <v>260</v>
      </c>
      <c r="E286" s="40"/>
      <c r="F286" s="235" t="s">
        <v>5596</v>
      </c>
      <c r="G286" s="40"/>
      <c r="H286" s="40"/>
      <c r="I286" s="236"/>
      <c r="J286" s="40"/>
      <c r="K286" s="40"/>
      <c r="L286" s="44"/>
      <c r="M286" s="237"/>
      <c r="N286" s="238"/>
      <c r="O286" s="91"/>
      <c r="P286" s="91"/>
      <c r="Q286" s="91"/>
      <c r="R286" s="91"/>
      <c r="S286" s="91"/>
      <c r="T286" s="92"/>
      <c r="U286" s="38"/>
      <c r="V286" s="38"/>
      <c r="W286" s="38"/>
      <c r="X286" s="38"/>
      <c r="Y286" s="38"/>
      <c r="Z286" s="38"/>
      <c r="AA286" s="38"/>
      <c r="AB286" s="38"/>
      <c r="AC286" s="38"/>
      <c r="AD286" s="38"/>
      <c r="AE286" s="38"/>
      <c r="AT286" s="17" t="s">
        <v>260</v>
      </c>
      <c r="AU286" s="17" t="s">
        <v>86</v>
      </c>
    </row>
    <row r="287" s="12" customFormat="1">
      <c r="A287" s="12"/>
      <c r="B287" s="242"/>
      <c r="C287" s="243"/>
      <c r="D287" s="234" t="s">
        <v>276</v>
      </c>
      <c r="E287" s="244" t="s">
        <v>1</v>
      </c>
      <c r="F287" s="245" t="s">
        <v>3506</v>
      </c>
      <c r="G287" s="243"/>
      <c r="H287" s="246">
        <v>18</v>
      </c>
      <c r="I287" s="247"/>
      <c r="J287" s="243"/>
      <c r="K287" s="243"/>
      <c r="L287" s="248"/>
      <c r="M287" s="249"/>
      <c r="N287" s="250"/>
      <c r="O287" s="250"/>
      <c r="P287" s="250"/>
      <c r="Q287" s="250"/>
      <c r="R287" s="250"/>
      <c r="S287" s="250"/>
      <c r="T287" s="251"/>
      <c r="U287" s="12"/>
      <c r="V287" s="12"/>
      <c r="W287" s="12"/>
      <c r="X287" s="12"/>
      <c r="Y287" s="12"/>
      <c r="Z287" s="12"/>
      <c r="AA287" s="12"/>
      <c r="AB287" s="12"/>
      <c r="AC287" s="12"/>
      <c r="AD287" s="12"/>
      <c r="AE287" s="12"/>
      <c r="AT287" s="252" t="s">
        <v>276</v>
      </c>
      <c r="AU287" s="252" t="s">
        <v>86</v>
      </c>
      <c r="AV287" s="12" t="s">
        <v>86</v>
      </c>
      <c r="AW287" s="12" t="s">
        <v>32</v>
      </c>
      <c r="AX287" s="12" t="s">
        <v>84</v>
      </c>
      <c r="AY287" s="252" t="s">
        <v>251</v>
      </c>
    </row>
    <row r="288" s="2" customFormat="1" ht="24.15" customHeight="1">
      <c r="A288" s="38"/>
      <c r="B288" s="39"/>
      <c r="C288" s="220" t="s">
        <v>1045</v>
      </c>
      <c r="D288" s="220" t="s">
        <v>255</v>
      </c>
      <c r="E288" s="221" t="s">
        <v>5598</v>
      </c>
      <c r="F288" s="222" t="s">
        <v>5599</v>
      </c>
      <c r="G288" s="223" t="s">
        <v>416</v>
      </c>
      <c r="H288" s="224">
        <v>3</v>
      </c>
      <c r="I288" s="225"/>
      <c r="J288" s="226">
        <f>ROUND(I288*H288,2)</f>
        <v>0</v>
      </c>
      <c r="K288" s="227"/>
      <c r="L288" s="44"/>
      <c r="M288" s="228" t="s">
        <v>1</v>
      </c>
      <c r="N288" s="229" t="s">
        <v>41</v>
      </c>
      <c r="O288" s="91"/>
      <c r="P288" s="230">
        <f>O288*H288</f>
        <v>0</v>
      </c>
      <c r="Q288" s="230">
        <v>0</v>
      </c>
      <c r="R288" s="230">
        <f>Q288*H288</f>
        <v>0</v>
      </c>
      <c r="S288" s="230">
        <v>0</v>
      </c>
      <c r="T288" s="231">
        <f>S288*H288</f>
        <v>0</v>
      </c>
      <c r="U288" s="38"/>
      <c r="V288" s="38"/>
      <c r="W288" s="38"/>
      <c r="X288" s="38"/>
      <c r="Y288" s="38"/>
      <c r="Z288" s="38"/>
      <c r="AA288" s="38"/>
      <c r="AB288" s="38"/>
      <c r="AC288" s="38"/>
      <c r="AD288" s="38"/>
      <c r="AE288" s="38"/>
      <c r="AR288" s="232" t="s">
        <v>1605</v>
      </c>
      <c r="AT288" s="232" t="s">
        <v>255</v>
      </c>
      <c r="AU288" s="232" t="s">
        <v>86</v>
      </c>
      <c r="AY288" s="17" t="s">
        <v>251</v>
      </c>
      <c r="BE288" s="233">
        <f>IF(N288="základní",J288,0)</f>
        <v>0</v>
      </c>
      <c r="BF288" s="233">
        <f>IF(N288="snížená",J288,0)</f>
        <v>0</v>
      </c>
      <c r="BG288" s="233">
        <f>IF(N288="zákl. přenesená",J288,0)</f>
        <v>0</v>
      </c>
      <c r="BH288" s="233">
        <f>IF(N288="sníž. přenesená",J288,0)</f>
        <v>0</v>
      </c>
      <c r="BI288" s="233">
        <f>IF(N288="nulová",J288,0)</f>
        <v>0</v>
      </c>
      <c r="BJ288" s="17" t="s">
        <v>84</v>
      </c>
      <c r="BK288" s="233">
        <f>ROUND(I288*H288,2)</f>
        <v>0</v>
      </c>
      <c r="BL288" s="17" t="s">
        <v>1605</v>
      </c>
      <c r="BM288" s="232" t="s">
        <v>5600</v>
      </c>
    </row>
    <row r="289" s="2" customFormat="1">
      <c r="A289" s="38"/>
      <c r="B289" s="39"/>
      <c r="C289" s="40"/>
      <c r="D289" s="234" t="s">
        <v>260</v>
      </c>
      <c r="E289" s="40"/>
      <c r="F289" s="235" t="s">
        <v>5601</v>
      </c>
      <c r="G289" s="40"/>
      <c r="H289" s="40"/>
      <c r="I289" s="236"/>
      <c r="J289" s="40"/>
      <c r="K289" s="40"/>
      <c r="L289" s="44"/>
      <c r="M289" s="237"/>
      <c r="N289" s="238"/>
      <c r="O289" s="91"/>
      <c r="P289" s="91"/>
      <c r="Q289" s="91"/>
      <c r="R289" s="91"/>
      <c r="S289" s="91"/>
      <c r="T289" s="92"/>
      <c r="U289" s="38"/>
      <c r="V289" s="38"/>
      <c r="W289" s="38"/>
      <c r="X289" s="38"/>
      <c r="Y289" s="38"/>
      <c r="Z289" s="38"/>
      <c r="AA289" s="38"/>
      <c r="AB289" s="38"/>
      <c r="AC289" s="38"/>
      <c r="AD289" s="38"/>
      <c r="AE289" s="38"/>
      <c r="AT289" s="17" t="s">
        <v>260</v>
      </c>
      <c r="AU289" s="17" t="s">
        <v>86</v>
      </c>
    </row>
    <row r="290" s="2" customFormat="1">
      <c r="A290" s="38"/>
      <c r="B290" s="39"/>
      <c r="C290" s="40"/>
      <c r="D290" s="240" t="s">
        <v>274</v>
      </c>
      <c r="E290" s="40"/>
      <c r="F290" s="241" t="s">
        <v>5602</v>
      </c>
      <c r="G290" s="40"/>
      <c r="H290" s="40"/>
      <c r="I290" s="236"/>
      <c r="J290" s="40"/>
      <c r="K290" s="40"/>
      <c r="L290" s="44"/>
      <c r="M290" s="237"/>
      <c r="N290" s="238"/>
      <c r="O290" s="91"/>
      <c r="P290" s="91"/>
      <c r="Q290" s="91"/>
      <c r="R290" s="91"/>
      <c r="S290" s="91"/>
      <c r="T290" s="92"/>
      <c r="U290" s="38"/>
      <c r="V290" s="38"/>
      <c r="W290" s="38"/>
      <c r="X290" s="38"/>
      <c r="Y290" s="38"/>
      <c r="Z290" s="38"/>
      <c r="AA290" s="38"/>
      <c r="AB290" s="38"/>
      <c r="AC290" s="38"/>
      <c r="AD290" s="38"/>
      <c r="AE290" s="38"/>
      <c r="AT290" s="17" t="s">
        <v>274</v>
      </c>
      <c r="AU290" s="17" t="s">
        <v>86</v>
      </c>
    </row>
    <row r="291" s="12" customFormat="1">
      <c r="A291" s="12"/>
      <c r="B291" s="242"/>
      <c r="C291" s="243"/>
      <c r="D291" s="234" t="s">
        <v>276</v>
      </c>
      <c r="E291" s="244" t="s">
        <v>1</v>
      </c>
      <c r="F291" s="245" t="s">
        <v>5603</v>
      </c>
      <c r="G291" s="243"/>
      <c r="H291" s="246">
        <v>3</v>
      </c>
      <c r="I291" s="247"/>
      <c r="J291" s="243"/>
      <c r="K291" s="243"/>
      <c r="L291" s="248"/>
      <c r="M291" s="249"/>
      <c r="N291" s="250"/>
      <c r="O291" s="250"/>
      <c r="P291" s="250"/>
      <c r="Q291" s="250"/>
      <c r="R291" s="250"/>
      <c r="S291" s="250"/>
      <c r="T291" s="251"/>
      <c r="U291" s="12"/>
      <c r="V291" s="12"/>
      <c r="W291" s="12"/>
      <c r="X291" s="12"/>
      <c r="Y291" s="12"/>
      <c r="Z291" s="12"/>
      <c r="AA291" s="12"/>
      <c r="AB291" s="12"/>
      <c r="AC291" s="12"/>
      <c r="AD291" s="12"/>
      <c r="AE291" s="12"/>
      <c r="AT291" s="252" t="s">
        <v>276</v>
      </c>
      <c r="AU291" s="252" t="s">
        <v>86</v>
      </c>
      <c r="AV291" s="12" t="s">
        <v>86</v>
      </c>
      <c r="AW291" s="12" t="s">
        <v>32</v>
      </c>
      <c r="AX291" s="12" t="s">
        <v>84</v>
      </c>
      <c r="AY291" s="252" t="s">
        <v>251</v>
      </c>
    </row>
    <row r="292" s="2" customFormat="1" ht="24.15" customHeight="1">
      <c r="A292" s="38"/>
      <c r="B292" s="39"/>
      <c r="C292" s="220" t="s">
        <v>1052</v>
      </c>
      <c r="D292" s="220" t="s">
        <v>255</v>
      </c>
      <c r="E292" s="221" t="s">
        <v>5604</v>
      </c>
      <c r="F292" s="222" t="s">
        <v>5605</v>
      </c>
      <c r="G292" s="223" t="s">
        <v>416</v>
      </c>
      <c r="H292" s="224">
        <v>1</v>
      </c>
      <c r="I292" s="225"/>
      <c r="J292" s="226">
        <f>ROUND(I292*H292,2)</f>
        <v>0</v>
      </c>
      <c r="K292" s="227"/>
      <c r="L292" s="44"/>
      <c r="M292" s="228" t="s">
        <v>1</v>
      </c>
      <c r="N292" s="229" t="s">
        <v>41</v>
      </c>
      <c r="O292" s="91"/>
      <c r="P292" s="230">
        <f>O292*H292</f>
        <v>0</v>
      </c>
      <c r="Q292" s="230">
        <v>0</v>
      </c>
      <c r="R292" s="230">
        <f>Q292*H292</f>
        <v>0</v>
      </c>
      <c r="S292" s="230">
        <v>0</v>
      </c>
      <c r="T292" s="231">
        <f>S292*H292</f>
        <v>0</v>
      </c>
      <c r="U292" s="38"/>
      <c r="V292" s="38"/>
      <c r="W292" s="38"/>
      <c r="X292" s="38"/>
      <c r="Y292" s="38"/>
      <c r="Z292" s="38"/>
      <c r="AA292" s="38"/>
      <c r="AB292" s="38"/>
      <c r="AC292" s="38"/>
      <c r="AD292" s="38"/>
      <c r="AE292" s="38"/>
      <c r="AR292" s="232" t="s">
        <v>1605</v>
      </c>
      <c r="AT292" s="232" t="s">
        <v>255</v>
      </c>
      <c r="AU292" s="232" t="s">
        <v>86</v>
      </c>
      <c r="AY292" s="17" t="s">
        <v>251</v>
      </c>
      <c r="BE292" s="233">
        <f>IF(N292="základní",J292,0)</f>
        <v>0</v>
      </c>
      <c r="BF292" s="233">
        <f>IF(N292="snížená",J292,0)</f>
        <v>0</v>
      </c>
      <c r="BG292" s="233">
        <f>IF(N292="zákl. přenesená",J292,0)</f>
        <v>0</v>
      </c>
      <c r="BH292" s="233">
        <f>IF(N292="sníž. přenesená",J292,0)</f>
        <v>0</v>
      </c>
      <c r="BI292" s="233">
        <f>IF(N292="nulová",J292,0)</f>
        <v>0</v>
      </c>
      <c r="BJ292" s="17" t="s">
        <v>84</v>
      </c>
      <c r="BK292" s="233">
        <f>ROUND(I292*H292,2)</f>
        <v>0</v>
      </c>
      <c r="BL292" s="17" t="s">
        <v>1605</v>
      </c>
      <c r="BM292" s="232" t="s">
        <v>5606</v>
      </c>
    </row>
    <row r="293" s="2" customFormat="1">
      <c r="A293" s="38"/>
      <c r="B293" s="39"/>
      <c r="C293" s="40"/>
      <c r="D293" s="234" t="s">
        <v>260</v>
      </c>
      <c r="E293" s="40"/>
      <c r="F293" s="235" t="s">
        <v>5605</v>
      </c>
      <c r="G293" s="40"/>
      <c r="H293" s="40"/>
      <c r="I293" s="236"/>
      <c r="J293" s="40"/>
      <c r="K293" s="40"/>
      <c r="L293" s="44"/>
      <c r="M293" s="237"/>
      <c r="N293" s="238"/>
      <c r="O293" s="91"/>
      <c r="P293" s="91"/>
      <c r="Q293" s="91"/>
      <c r="R293" s="91"/>
      <c r="S293" s="91"/>
      <c r="T293" s="92"/>
      <c r="U293" s="38"/>
      <c r="V293" s="38"/>
      <c r="W293" s="38"/>
      <c r="X293" s="38"/>
      <c r="Y293" s="38"/>
      <c r="Z293" s="38"/>
      <c r="AA293" s="38"/>
      <c r="AB293" s="38"/>
      <c r="AC293" s="38"/>
      <c r="AD293" s="38"/>
      <c r="AE293" s="38"/>
      <c r="AT293" s="17" t="s">
        <v>260</v>
      </c>
      <c r="AU293" s="17" t="s">
        <v>86</v>
      </c>
    </row>
    <row r="294" s="13" customFormat="1">
      <c r="A294" s="13"/>
      <c r="B294" s="253"/>
      <c r="C294" s="254"/>
      <c r="D294" s="234" t="s">
        <v>276</v>
      </c>
      <c r="E294" s="255" t="s">
        <v>1</v>
      </c>
      <c r="F294" s="256" t="s">
        <v>5607</v>
      </c>
      <c r="G294" s="254"/>
      <c r="H294" s="255" t="s">
        <v>1</v>
      </c>
      <c r="I294" s="257"/>
      <c r="J294" s="254"/>
      <c r="K294" s="254"/>
      <c r="L294" s="258"/>
      <c r="M294" s="259"/>
      <c r="N294" s="260"/>
      <c r="O294" s="260"/>
      <c r="P294" s="260"/>
      <c r="Q294" s="260"/>
      <c r="R294" s="260"/>
      <c r="S294" s="260"/>
      <c r="T294" s="261"/>
      <c r="U294" s="13"/>
      <c r="V294" s="13"/>
      <c r="W294" s="13"/>
      <c r="X294" s="13"/>
      <c r="Y294" s="13"/>
      <c r="Z294" s="13"/>
      <c r="AA294" s="13"/>
      <c r="AB294" s="13"/>
      <c r="AC294" s="13"/>
      <c r="AD294" s="13"/>
      <c r="AE294" s="13"/>
      <c r="AT294" s="262" t="s">
        <v>276</v>
      </c>
      <c r="AU294" s="262" t="s">
        <v>86</v>
      </c>
      <c r="AV294" s="13" t="s">
        <v>84</v>
      </c>
      <c r="AW294" s="13" t="s">
        <v>32</v>
      </c>
      <c r="AX294" s="13" t="s">
        <v>76</v>
      </c>
      <c r="AY294" s="262" t="s">
        <v>251</v>
      </c>
    </row>
    <row r="295" s="12" customFormat="1">
      <c r="A295" s="12"/>
      <c r="B295" s="242"/>
      <c r="C295" s="243"/>
      <c r="D295" s="234" t="s">
        <v>276</v>
      </c>
      <c r="E295" s="244" t="s">
        <v>1</v>
      </c>
      <c r="F295" s="245" t="s">
        <v>3275</v>
      </c>
      <c r="G295" s="243"/>
      <c r="H295" s="246">
        <v>1</v>
      </c>
      <c r="I295" s="247"/>
      <c r="J295" s="243"/>
      <c r="K295" s="243"/>
      <c r="L295" s="248"/>
      <c r="M295" s="249"/>
      <c r="N295" s="250"/>
      <c r="O295" s="250"/>
      <c r="P295" s="250"/>
      <c r="Q295" s="250"/>
      <c r="R295" s="250"/>
      <c r="S295" s="250"/>
      <c r="T295" s="251"/>
      <c r="U295" s="12"/>
      <c r="V295" s="12"/>
      <c r="W295" s="12"/>
      <c r="X295" s="12"/>
      <c r="Y295" s="12"/>
      <c r="Z295" s="12"/>
      <c r="AA295" s="12"/>
      <c r="AB295" s="12"/>
      <c r="AC295" s="12"/>
      <c r="AD295" s="12"/>
      <c r="AE295" s="12"/>
      <c r="AT295" s="252" t="s">
        <v>276</v>
      </c>
      <c r="AU295" s="252" t="s">
        <v>86</v>
      </c>
      <c r="AV295" s="12" t="s">
        <v>86</v>
      </c>
      <c r="AW295" s="12" t="s">
        <v>32</v>
      </c>
      <c r="AX295" s="12" t="s">
        <v>76</v>
      </c>
      <c r="AY295" s="252" t="s">
        <v>251</v>
      </c>
    </row>
    <row r="296" s="15" customFormat="1">
      <c r="A296" s="15"/>
      <c r="B296" s="274"/>
      <c r="C296" s="275"/>
      <c r="D296" s="234" t="s">
        <v>276</v>
      </c>
      <c r="E296" s="276" t="s">
        <v>1</v>
      </c>
      <c r="F296" s="277" t="s">
        <v>423</v>
      </c>
      <c r="G296" s="275"/>
      <c r="H296" s="278">
        <v>1</v>
      </c>
      <c r="I296" s="279"/>
      <c r="J296" s="275"/>
      <c r="K296" s="275"/>
      <c r="L296" s="280"/>
      <c r="M296" s="281"/>
      <c r="N296" s="282"/>
      <c r="O296" s="282"/>
      <c r="P296" s="282"/>
      <c r="Q296" s="282"/>
      <c r="R296" s="282"/>
      <c r="S296" s="282"/>
      <c r="T296" s="283"/>
      <c r="U296" s="15"/>
      <c r="V296" s="15"/>
      <c r="W296" s="15"/>
      <c r="X296" s="15"/>
      <c r="Y296" s="15"/>
      <c r="Z296" s="15"/>
      <c r="AA296" s="15"/>
      <c r="AB296" s="15"/>
      <c r="AC296" s="15"/>
      <c r="AD296" s="15"/>
      <c r="AE296" s="15"/>
      <c r="AT296" s="284" t="s">
        <v>276</v>
      </c>
      <c r="AU296" s="284" t="s">
        <v>86</v>
      </c>
      <c r="AV296" s="15" t="s">
        <v>254</v>
      </c>
      <c r="AW296" s="15" t="s">
        <v>32</v>
      </c>
      <c r="AX296" s="15" t="s">
        <v>84</v>
      </c>
      <c r="AY296" s="284" t="s">
        <v>251</v>
      </c>
    </row>
    <row r="297" s="2" customFormat="1" ht="21.75" customHeight="1">
      <c r="A297" s="38"/>
      <c r="B297" s="39"/>
      <c r="C297" s="292" t="s">
        <v>1059</v>
      </c>
      <c r="D297" s="292" t="s">
        <v>1133</v>
      </c>
      <c r="E297" s="293" t="s">
        <v>5608</v>
      </c>
      <c r="F297" s="294" t="s">
        <v>5609</v>
      </c>
      <c r="G297" s="295" t="s">
        <v>416</v>
      </c>
      <c r="H297" s="296">
        <v>1</v>
      </c>
      <c r="I297" s="297"/>
      <c r="J297" s="298">
        <f>ROUND(I297*H297,2)</f>
        <v>0</v>
      </c>
      <c r="K297" s="299"/>
      <c r="L297" s="300"/>
      <c r="M297" s="301" t="s">
        <v>1</v>
      </c>
      <c r="N297" s="302" t="s">
        <v>41</v>
      </c>
      <c r="O297" s="91"/>
      <c r="P297" s="230">
        <f>O297*H297</f>
        <v>0</v>
      </c>
      <c r="Q297" s="230">
        <v>0</v>
      </c>
      <c r="R297" s="230">
        <f>Q297*H297</f>
        <v>0</v>
      </c>
      <c r="S297" s="230">
        <v>0</v>
      </c>
      <c r="T297" s="231">
        <f>S297*H297</f>
        <v>0</v>
      </c>
      <c r="U297" s="38"/>
      <c r="V297" s="38"/>
      <c r="W297" s="38"/>
      <c r="X297" s="38"/>
      <c r="Y297" s="38"/>
      <c r="Z297" s="38"/>
      <c r="AA297" s="38"/>
      <c r="AB297" s="38"/>
      <c r="AC297" s="38"/>
      <c r="AD297" s="38"/>
      <c r="AE297" s="38"/>
      <c r="AR297" s="232" t="s">
        <v>2030</v>
      </c>
      <c r="AT297" s="232" t="s">
        <v>1133</v>
      </c>
      <c r="AU297" s="232" t="s">
        <v>86</v>
      </c>
      <c r="AY297" s="17" t="s">
        <v>251</v>
      </c>
      <c r="BE297" s="233">
        <f>IF(N297="základní",J297,0)</f>
        <v>0</v>
      </c>
      <c r="BF297" s="233">
        <f>IF(N297="snížená",J297,0)</f>
        <v>0</v>
      </c>
      <c r="BG297" s="233">
        <f>IF(N297="zákl. přenesená",J297,0)</f>
        <v>0</v>
      </c>
      <c r="BH297" s="233">
        <f>IF(N297="sníž. přenesená",J297,0)</f>
        <v>0</v>
      </c>
      <c r="BI297" s="233">
        <f>IF(N297="nulová",J297,0)</f>
        <v>0</v>
      </c>
      <c r="BJ297" s="17" t="s">
        <v>84</v>
      </c>
      <c r="BK297" s="233">
        <f>ROUND(I297*H297,2)</f>
        <v>0</v>
      </c>
      <c r="BL297" s="17" t="s">
        <v>1605</v>
      </c>
      <c r="BM297" s="232" t="s">
        <v>5610</v>
      </c>
    </row>
    <row r="298" s="2" customFormat="1">
      <c r="A298" s="38"/>
      <c r="B298" s="39"/>
      <c r="C298" s="40"/>
      <c r="D298" s="234" t="s">
        <v>260</v>
      </c>
      <c r="E298" s="40"/>
      <c r="F298" s="235" t="s">
        <v>5609</v>
      </c>
      <c r="G298" s="40"/>
      <c r="H298" s="40"/>
      <c r="I298" s="236"/>
      <c r="J298" s="40"/>
      <c r="K298" s="40"/>
      <c r="L298" s="44"/>
      <c r="M298" s="237"/>
      <c r="N298" s="238"/>
      <c r="O298" s="91"/>
      <c r="P298" s="91"/>
      <c r="Q298" s="91"/>
      <c r="R298" s="91"/>
      <c r="S298" s="91"/>
      <c r="T298" s="92"/>
      <c r="U298" s="38"/>
      <c r="V298" s="38"/>
      <c r="W298" s="38"/>
      <c r="X298" s="38"/>
      <c r="Y298" s="38"/>
      <c r="Z298" s="38"/>
      <c r="AA298" s="38"/>
      <c r="AB298" s="38"/>
      <c r="AC298" s="38"/>
      <c r="AD298" s="38"/>
      <c r="AE298" s="38"/>
      <c r="AT298" s="17" t="s">
        <v>260</v>
      </c>
      <c r="AU298" s="17" t="s">
        <v>86</v>
      </c>
    </row>
    <row r="299" s="12" customFormat="1">
      <c r="A299" s="12"/>
      <c r="B299" s="242"/>
      <c r="C299" s="243"/>
      <c r="D299" s="234" t="s">
        <v>276</v>
      </c>
      <c r="E299" s="244" t="s">
        <v>1</v>
      </c>
      <c r="F299" s="245" t="s">
        <v>3275</v>
      </c>
      <c r="G299" s="243"/>
      <c r="H299" s="246">
        <v>1</v>
      </c>
      <c r="I299" s="247"/>
      <c r="J299" s="243"/>
      <c r="K299" s="243"/>
      <c r="L299" s="248"/>
      <c r="M299" s="249"/>
      <c r="N299" s="250"/>
      <c r="O299" s="250"/>
      <c r="P299" s="250"/>
      <c r="Q299" s="250"/>
      <c r="R299" s="250"/>
      <c r="S299" s="250"/>
      <c r="T299" s="251"/>
      <c r="U299" s="12"/>
      <c r="V299" s="12"/>
      <c r="W299" s="12"/>
      <c r="X299" s="12"/>
      <c r="Y299" s="12"/>
      <c r="Z299" s="12"/>
      <c r="AA299" s="12"/>
      <c r="AB299" s="12"/>
      <c r="AC299" s="12"/>
      <c r="AD299" s="12"/>
      <c r="AE299" s="12"/>
      <c r="AT299" s="252" t="s">
        <v>276</v>
      </c>
      <c r="AU299" s="252" t="s">
        <v>86</v>
      </c>
      <c r="AV299" s="12" t="s">
        <v>86</v>
      </c>
      <c r="AW299" s="12" t="s">
        <v>32</v>
      </c>
      <c r="AX299" s="12" t="s">
        <v>84</v>
      </c>
      <c r="AY299" s="252" t="s">
        <v>251</v>
      </c>
    </row>
    <row r="300" s="2" customFormat="1" ht="24.15" customHeight="1">
      <c r="A300" s="38"/>
      <c r="B300" s="39"/>
      <c r="C300" s="220" t="s">
        <v>1069</v>
      </c>
      <c r="D300" s="220" t="s">
        <v>255</v>
      </c>
      <c r="E300" s="221" t="s">
        <v>5611</v>
      </c>
      <c r="F300" s="222" t="s">
        <v>5612</v>
      </c>
      <c r="G300" s="223" t="s">
        <v>802</v>
      </c>
      <c r="H300" s="224">
        <v>256</v>
      </c>
      <c r="I300" s="225"/>
      <c r="J300" s="226">
        <f>ROUND(I300*H300,2)</f>
        <v>0</v>
      </c>
      <c r="K300" s="227"/>
      <c r="L300" s="44"/>
      <c r="M300" s="228" t="s">
        <v>1</v>
      </c>
      <c r="N300" s="229" t="s">
        <v>41</v>
      </c>
      <c r="O300" s="91"/>
      <c r="P300" s="230">
        <f>O300*H300</f>
        <v>0</v>
      </c>
      <c r="Q300" s="230">
        <v>0</v>
      </c>
      <c r="R300" s="230">
        <f>Q300*H300</f>
        <v>0</v>
      </c>
      <c r="S300" s="230">
        <v>0</v>
      </c>
      <c r="T300" s="231">
        <f>S300*H300</f>
        <v>0</v>
      </c>
      <c r="U300" s="38"/>
      <c r="V300" s="38"/>
      <c r="W300" s="38"/>
      <c r="X300" s="38"/>
      <c r="Y300" s="38"/>
      <c r="Z300" s="38"/>
      <c r="AA300" s="38"/>
      <c r="AB300" s="38"/>
      <c r="AC300" s="38"/>
      <c r="AD300" s="38"/>
      <c r="AE300" s="38"/>
      <c r="AR300" s="232" t="s">
        <v>1605</v>
      </c>
      <c r="AT300" s="232" t="s">
        <v>255</v>
      </c>
      <c r="AU300" s="232" t="s">
        <v>86</v>
      </c>
      <c r="AY300" s="17" t="s">
        <v>251</v>
      </c>
      <c r="BE300" s="233">
        <f>IF(N300="základní",J300,0)</f>
        <v>0</v>
      </c>
      <c r="BF300" s="233">
        <f>IF(N300="snížená",J300,0)</f>
        <v>0</v>
      </c>
      <c r="BG300" s="233">
        <f>IF(N300="zákl. přenesená",J300,0)</f>
        <v>0</v>
      </c>
      <c r="BH300" s="233">
        <f>IF(N300="sníž. přenesená",J300,0)</f>
        <v>0</v>
      </c>
      <c r="BI300" s="233">
        <f>IF(N300="nulová",J300,0)</f>
        <v>0</v>
      </c>
      <c r="BJ300" s="17" t="s">
        <v>84</v>
      </c>
      <c r="BK300" s="233">
        <f>ROUND(I300*H300,2)</f>
        <v>0</v>
      </c>
      <c r="BL300" s="17" t="s">
        <v>1605</v>
      </c>
      <c r="BM300" s="232" t="s">
        <v>5613</v>
      </c>
    </row>
    <row r="301" s="2" customFormat="1">
      <c r="A301" s="38"/>
      <c r="B301" s="39"/>
      <c r="C301" s="40"/>
      <c r="D301" s="234" t="s">
        <v>260</v>
      </c>
      <c r="E301" s="40"/>
      <c r="F301" s="235" t="s">
        <v>5612</v>
      </c>
      <c r="G301" s="40"/>
      <c r="H301" s="40"/>
      <c r="I301" s="236"/>
      <c r="J301" s="40"/>
      <c r="K301" s="40"/>
      <c r="L301" s="44"/>
      <c r="M301" s="237"/>
      <c r="N301" s="238"/>
      <c r="O301" s="91"/>
      <c r="P301" s="91"/>
      <c r="Q301" s="91"/>
      <c r="R301" s="91"/>
      <c r="S301" s="91"/>
      <c r="T301" s="92"/>
      <c r="U301" s="38"/>
      <c r="V301" s="38"/>
      <c r="W301" s="38"/>
      <c r="X301" s="38"/>
      <c r="Y301" s="38"/>
      <c r="Z301" s="38"/>
      <c r="AA301" s="38"/>
      <c r="AB301" s="38"/>
      <c r="AC301" s="38"/>
      <c r="AD301" s="38"/>
      <c r="AE301" s="38"/>
      <c r="AT301" s="17" t="s">
        <v>260</v>
      </c>
      <c r="AU301" s="17" t="s">
        <v>86</v>
      </c>
    </row>
    <row r="302" s="13" customFormat="1">
      <c r="A302" s="13"/>
      <c r="B302" s="253"/>
      <c r="C302" s="254"/>
      <c r="D302" s="234" t="s">
        <v>276</v>
      </c>
      <c r="E302" s="255" t="s">
        <v>1</v>
      </c>
      <c r="F302" s="256" t="s">
        <v>5614</v>
      </c>
      <c r="G302" s="254"/>
      <c r="H302" s="255" t="s">
        <v>1</v>
      </c>
      <c r="I302" s="257"/>
      <c r="J302" s="254"/>
      <c r="K302" s="254"/>
      <c r="L302" s="258"/>
      <c r="M302" s="259"/>
      <c r="N302" s="260"/>
      <c r="O302" s="260"/>
      <c r="P302" s="260"/>
      <c r="Q302" s="260"/>
      <c r="R302" s="260"/>
      <c r="S302" s="260"/>
      <c r="T302" s="261"/>
      <c r="U302" s="13"/>
      <c r="V302" s="13"/>
      <c r="W302" s="13"/>
      <c r="X302" s="13"/>
      <c r="Y302" s="13"/>
      <c r="Z302" s="13"/>
      <c r="AA302" s="13"/>
      <c r="AB302" s="13"/>
      <c r="AC302" s="13"/>
      <c r="AD302" s="13"/>
      <c r="AE302" s="13"/>
      <c r="AT302" s="262" t="s">
        <v>276</v>
      </c>
      <c r="AU302" s="262" t="s">
        <v>86</v>
      </c>
      <c r="AV302" s="13" t="s">
        <v>84</v>
      </c>
      <c r="AW302" s="13" t="s">
        <v>32</v>
      </c>
      <c r="AX302" s="13" t="s">
        <v>76</v>
      </c>
      <c r="AY302" s="262" t="s">
        <v>251</v>
      </c>
    </row>
    <row r="303" s="12" customFormat="1">
      <c r="A303" s="12"/>
      <c r="B303" s="242"/>
      <c r="C303" s="243"/>
      <c r="D303" s="234" t="s">
        <v>276</v>
      </c>
      <c r="E303" s="244" t="s">
        <v>1</v>
      </c>
      <c r="F303" s="245" t="s">
        <v>5615</v>
      </c>
      <c r="G303" s="243"/>
      <c r="H303" s="246">
        <v>256</v>
      </c>
      <c r="I303" s="247"/>
      <c r="J303" s="243"/>
      <c r="K303" s="243"/>
      <c r="L303" s="248"/>
      <c r="M303" s="249"/>
      <c r="N303" s="250"/>
      <c r="O303" s="250"/>
      <c r="P303" s="250"/>
      <c r="Q303" s="250"/>
      <c r="R303" s="250"/>
      <c r="S303" s="250"/>
      <c r="T303" s="251"/>
      <c r="U303" s="12"/>
      <c r="V303" s="12"/>
      <c r="W303" s="12"/>
      <c r="X303" s="12"/>
      <c r="Y303" s="12"/>
      <c r="Z303" s="12"/>
      <c r="AA303" s="12"/>
      <c r="AB303" s="12"/>
      <c r="AC303" s="12"/>
      <c r="AD303" s="12"/>
      <c r="AE303" s="12"/>
      <c r="AT303" s="252" t="s">
        <v>276</v>
      </c>
      <c r="AU303" s="252" t="s">
        <v>86</v>
      </c>
      <c r="AV303" s="12" t="s">
        <v>86</v>
      </c>
      <c r="AW303" s="12" t="s">
        <v>32</v>
      </c>
      <c r="AX303" s="12" t="s">
        <v>76</v>
      </c>
      <c r="AY303" s="252" t="s">
        <v>251</v>
      </c>
    </row>
    <row r="304" s="15" customFormat="1">
      <c r="A304" s="15"/>
      <c r="B304" s="274"/>
      <c r="C304" s="275"/>
      <c r="D304" s="234" t="s">
        <v>276</v>
      </c>
      <c r="E304" s="276" t="s">
        <v>1</v>
      </c>
      <c r="F304" s="277" t="s">
        <v>423</v>
      </c>
      <c r="G304" s="275"/>
      <c r="H304" s="278">
        <v>256</v>
      </c>
      <c r="I304" s="279"/>
      <c r="J304" s="275"/>
      <c r="K304" s="275"/>
      <c r="L304" s="280"/>
      <c r="M304" s="281"/>
      <c r="N304" s="282"/>
      <c r="O304" s="282"/>
      <c r="P304" s="282"/>
      <c r="Q304" s="282"/>
      <c r="R304" s="282"/>
      <c r="S304" s="282"/>
      <c r="T304" s="283"/>
      <c r="U304" s="15"/>
      <c r="V304" s="15"/>
      <c r="W304" s="15"/>
      <c r="X304" s="15"/>
      <c r="Y304" s="15"/>
      <c r="Z304" s="15"/>
      <c r="AA304" s="15"/>
      <c r="AB304" s="15"/>
      <c r="AC304" s="15"/>
      <c r="AD304" s="15"/>
      <c r="AE304" s="15"/>
      <c r="AT304" s="284" t="s">
        <v>276</v>
      </c>
      <c r="AU304" s="284" t="s">
        <v>86</v>
      </c>
      <c r="AV304" s="15" t="s">
        <v>254</v>
      </c>
      <c r="AW304" s="15" t="s">
        <v>32</v>
      </c>
      <c r="AX304" s="15" t="s">
        <v>84</v>
      </c>
      <c r="AY304" s="284" t="s">
        <v>251</v>
      </c>
    </row>
    <row r="305" s="2" customFormat="1" ht="24.15" customHeight="1">
      <c r="A305" s="38"/>
      <c r="B305" s="39"/>
      <c r="C305" s="292" t="s">
        <v>1078</v>
      </c>
      <c r="D305" s="292" t="s">
        <v>1133</v>
      </c>
      <c r="E305" s="293" t="s">
        <v>5616</v>
      </c>
      <c r="F305" s="294" t="s">
        <v>5617</v>
      </c>
      <c r="G305" s="295" t="s">
        <v>802</v>
      </c>
      <c r="H305" s="296">
        <v>256</v>
      </c>
      <c r="I305" s="297"/>
      <c r="J305" s="298">
        <f>ROUND(I305*H305,2)</f>
        <v>0</v>
      </c>
      <c r="K305" s="299"/>
      <c r="L305" s="300"/>
      <c r="M305" s="301" t="s">
        <v>1</v>
      </c>
      <c r="N305" s="302" t="s">
        <v>41</v>
      </c>
      <c r="O305" s="91"/>
      <c r="P305" s="230">
        <f>O305*H305</f>
        <v>0</v>
      </c>
      <c r="Q305" s="230">
        <v>0</v>
      </c>
      <c r="R305" s="230">
        <f>Q305*H305</f>
        <v>0</v>
      </c>
      <c r="S305" s="230">
        <v>0</v>
      </c>
      <c r="T305" s="231">
        <f>S305*H305</f>
        <v>0</v>
      </c>
      <c r="U305" s="38"/>
      <c r="V305" s="38"/>
      <c r="W305" s="38"/>
      <c r="X305" s="38"/>
      <c r="Y305" s="38"/>
      <c r="Z305" s="38"/>
      <c r="AA305" s="38"/>
      <c r="AB305" s="38"/>
      <c r="AC305" s="38"/>
      <c r="AD305" s="38"/>
      <c r="AE305" s="38"/>
      <c r="AR305" s="232" t="s">
        <v>2030</v>
      </c>
      <c r="AT305" s="232" t="s">
        <v>1133</v>
      </c>
      <c r="AU305" s="232" t="s">
        <v>86</v>
      </c>
      <c r="AY305" s="17" t="s">
        <v>251</v>
      </c>
      <c r="BE305" s="233">
        <f>IF(N305="základní",J305,0)</f>
        <v>0</v>
      </c>
      <c r="BF305" s="233">
        <f>IF(N305="snížená",J305,0)</f>
        <v>0</v>
      </c>
      <c r="BG305" s="233">
        <f>IF(N305="zákl. přenesená",J305,0)</f>
        <v>0</v>
      </c>
      <c r="BH305" s="233">
        <f>IF(N305="sníž. přenesená",J305,0)</f>
        <v>0</v>
      </c>
      <c r="BI305" s="233">
        <f>IF(N305="nulová",J305,0)</f>
        <v>0</v>
      </c>
      <c r="BJ305" s="17" t="s">
        <v>84</v>
      </c>
      <c r="BK305" s="233">
        <f>ROUND(I305*H305,2)</f>
        <v>0</v>
      </c>
      <c r="BL305" s="17" t="s">
        <v>1605</v>
      </c>
      <c r="BM305" s="232" t="s">
        <v>5618</v>
      </c>
    </row>
    <row r="306" s="2" customFormat="1">
      <c r="A306" s="38"/>
      <c r="B306" s="39"/>
      <c r="C306" s="40"/>
      <c r="D306" s="234" t="s">
        <v>260</v>
      </c>
      <c r="E306" s="40"/>
      <c r="F306" s="235" t="s">
        <v>5619</v>
      </c>
      <c r="G306" s="40"/>
      <c r="H306" s="40"/>
      <c r="I306" s="236"/>
      <c r="J306" s="40"/>
      <c r="K306" s="40"/>
      <c r="L306" s="44"/>
      <c r="M306" s="237"/>
      <c r="N306" s="238"/>
      <c r="O306" s="91"/>
      <c r="P306" s="91"/>
      <c r="Q306" s="91"/>
      <c r="R306" s="91"/>
      <c r="S306" s="91"/>
      <c r="T306" s="92"/>
      <c r="U306" s="38"/>
      <c r="V306" s="38"/>
      <c r="W306" s="38"/>
      <c r="X306" s="38"/>
      <c r="Y306" s="38"/>
      <c r="Z306" s="38"/>
      <c r="AA306" s="38"/>
      <c r="AB306" s="38"/>
      <c r="AC306" s="38"/>
      <c r="AD306" s="38"/>
      <c r="AE306" s="38"/>
      <c r="AT306" s="17" t="s">
        <v>260</v>
      </c>
      <c r="AU306" s="17" t="s">
        <v>86</v>
      </c>
    </row>
    <row r="307" s="13" customFormat="1">
      <c r="A307" s="13"/>
      <c r="B307" s="253"/>
      <c r="C307" s="254"/>
      <c r="D307" s="234" t="s">
        <v>276</v>
      </c>
      <c r="E307" s="255" t="s">
        <v>1</v>
      </c>
      <c r="F307" s="256" t="s">
        <v>5620</v>
      </c>
      <c r="G307" s="254"/>
      <c r="H307" s="255" t="s">
        <v>1</v>
      </c>
      <c r="I307" s="257"/>
      <c r="J307" s="254"/>
      <c r="K307" s="254"/>
      <c r="L307" s="258"/>
      <c r="M307" s="259"/>
      <c r="N307" s="260"/>
      <c r="O307" s="260"/>
      <c r="P307" s="260"/>
      <c r="Q307" s="260"/>
      <c r="R307" s="260"/>
      <c r="S307" s="260"/>
      <c r="T307" s="261"/>
      <c r="U307" s="13"/>
      <c r="V307" s="13"/>
      <c r="W307" s="13"/>
      <c r="X307" s="13"/>
      <c r="Y307" s="13"/>
      <c r="Z307" s="13"/>
      <c r="AA307" s="13"/>
      <c r="AB307" s="13"/>
      <c r="AC307" s="13"/>
      <c r="AD307" s="13"/>
      <c r="AE307" s="13"/>
      <c r="AT307" s="262" t="s">
        <v>276</v>
      </c>
      <c r="AU307" s="262" t="s">
        <v>86</v>
      </c>
      <c r="AV307" s="13" t="s">
        <v>84</v>
      </c>
      <c r="AW307" s="13" t="s">
        <v>32</v>
      </c>
      <c r="AX307" s="13" t="s">
        <v>76</v>
      </c>
      <c r="AY307" s="262" t="s">
        <v>251</v>
      </c>
    </row>
    <row r="308" s="12" customFormat="1">
      <c r="A308" s="12"/>
      <c r="B308" s="242"/>
      <c r="C308" s="243"/>
      <c r="D308" s="234" t="s">
        <v>276</v>
      </c>
      <c r="E308" s="244" t="s">
        <v>1</v>
      </c>
      <c r="F308" s="245" t="s">
        <v>5615</v>
      </c>
      <c r="G308" s="243"/>
      <c r="H308" s="246">
        <v>256</v>
      </c>
      <c r="I308" s="247"/>
      <c r="J308" s="243"/>
      <c r="K308" s="243"/>
      <c r="L308" s="248"/>
      <c r="M308" s="249"/>
      <c r="N308" s="250"/>
      <c r="O308" s="250"/>
      <c r="P308" s="250"/>
      <c r="Q308" s="250"/>
      <c r="R308" s="250"/>
      <c r="S308" s="250"/>
      <c r="T308" s="251"/>
      <c r="U308" s="12"/>
      <c r="V308" s="12"/>
      <c r="W308" s="12"/>
      <c r="X308" s="12"/>
      <c r="Y308" s="12"/>
      <c r="Z308" s="12"/>
      <c r="AA308" s="12"/>
      <c r="AB308" s="12"/>
      <c r="AC308" s="12"/>
      <c r="AD308" s="12"/>
      <c r="AE308" s="12"/>
      <c r="AT308" s="252" t="s">
        <v>276</v>
      </c>
      <c r="AU308" s="252" t="s">
        <v>86</v>
      </c>
      <c r="AV308" s="12" t="s">
        <v>86</v>
      </c>
      <c r="AW308" s="12" t="s">
        <v>32</v>
      </c>
      <c r="AX308" s="12" t="s">
        <v>76</v>
      </c>
      <c r="AY308" s="252" t="s">
        <v>251</v>
      </c>
    </row>
    <row r="309" s="15" customFormat="1">
      <c r="A309" s="15"/>
      <c r="B309" s="274"/>
      <c r="C309" s="275"/>
      <c r="D309" s="234" t="s">
        <v>276</v>
      </c>
      <c r="E309" s="276" t="s">
        <v>1</v>
      </c>
      <c r="F309" s="277" t="s">
        <v>423</v>
      </c>
      <c r="G309" s="275"/>
      <c r="H309" s="278">
        <v>256</v>
      </c>
      <c r="I309" s="279"/>
      <c r="J309" s="275"/>
      <c r="K309" s="275"/>
      <c r="L309" s="280"/>
      <c r="M309" s="281"/>
      <c r="N309" s="282"/>
      <c r="O309" s="282"/>
      <c r="P309" s="282"/>
      <c r="Q309" s="282"/>
      <c r="R309" s="282"/>
      <c r="S309" s="282"/>
      <c r="T309" s="283"/>
      <c r="U309" s="15"/>
      <c r="V309" s="15"/>
      <c r="W309" s="15"/>
      <c r="X309" s="15"/>
      <c r="Y309" s="15"/>
      <c r="Z309" s="15"/>
      <c r="AA309" s="15"/>
      <c r="AB309" s="15"/>
      <c r="AC309" s="15"/>
      <c r="AD309" s="15"/>
      <c r="AE309" s="15"/>
      <c r="AT309" s="284" t="s">
        <v>276</v>
      </c>
      <c r="AU309" s="284" t="s">
        <v>86</v>
      </c>
      <c r="AV309" s="15" t="s">
        <v>254</v>
      </c>
      <c r="AW309" s="15" t="s">
        <v>32</v>
      </c>
      <c r="AX309" s="15" t="s">
        <v>84</v>
      </c>
      <c r="AY309" s="284" t="s">
        <v>251</v>
      </c>
    </row>
    <row r="310" s="2" customFormat="1" ht="24.15" customHeight="1">
      <c r="A310" s="38"/>
      <c r="B310" s="39"/>
      <c r="C310" s="220" t="s">
        <v>1087</v>
      </c>
      <c r="D310" s="220" t="s">
        <v>255</v>
      </c>
      <c r="E310" s="221" t="s">
        <v>5621</v>
      </c>
      <c r="F310" s="222" t="s">
        <v>5622</v>
      </c>
      <c r="G310" s="223" t="s">
        <v>802</v>
      </c>
      <c r="H310" s="224">
        <v>29.399999999999999</v>
      </c>
      <c r="I310" s="225"/>
      <c r="J310" s="226">
        <f>ROUND(I310*H310,2)</f>
        <v>0</v>
      </c>
      <c r="K310" s="227"/>
      <c r="L310" s="44"/>
      <c r="M310" s="228" t="s">
        <v>1</v>
      </c>
      <c r="N310" s="229" t="s">
        <v>41</v>
      </c>
      <c r="O310" s="91"/>
      <c r="P310" s="230">
        <f>O310*H310</f>
        <v>0</v>
      </c>
      <c r="Q310" s="230">
        <v>0</v>
      </c>
      <c r="R310" s="230">
        <f>Q310*H310</f>
        <v>0</v>
      </c>
      <c r="S310" s="230">
        <v>0</v>
      </c>
      <c r="T310" s="231">
        <f>S310*H310</f>
        <v>0</v>
      </c>
      <c r="U310" s="38"/>
      <c r="V310" s="38"/>
      <c r="W310" s="38"/>
      <c r="X310" s="38"/>
      <c r="Y310" s="38"/>
      <c r="Z310" s="38"/>
      <c r="AA310" s="38"/>
      <c r="AB310" s="38"/>
      <c r="AC310" s="38"/>
      <c r="AD310" s="38"/>
      <c r="AE310" s="38"/>
      <c r="AR310" s="232" t="s">
        <v>1605</v>
      </c>
      <c r="AT310" s="232" t="s">
        <v>255</v>
      </c>
      <c r="AU310" s="232" t="s">
        <v>86</v>
      </c>
      <c r="AY310" s="17" t="s">
        <v>251</v>
      </c>
      <c r="BE310" s="233">
        <f>IF(N310="základní",J310,0)</f>
        <v>0</v>
      </c>
      <c r="BF310" s="233">
        <f>IF(N310="snížená",J310,0)</f>
        <v>0</v>
      </c>
      <c r="BG310" s="233">
        <f>IF(N310="zákl. přenesená",J310,0)</f>
        <v>0</v>
      </c>
      <c r="BH310" s="233">
        <f>IF(N310="sníž. přenesená",J310,0)</f>
        <v>0</v>
      </c>
      <c r="BI310" s="233">
        <f>IF(N310="nulová",J310,0)</f>
        <v>0</v>
      </c>
      <c r="BJ310" s="17" t="s">
        <v>84</v>
      </c>
      <c r="BK310" s="233">
        <f>ROUND(I310*H310,2)</f>
        <v>0</v>
      </c>
      <c r="BL310" s="17" t="s">
        <v>1605</v>
      </c>
      <c r="BM310" s="232" t="s">
        <v>5623</v>
      </c>
    </row>
    <row r="311" s="2" customFormat="1">
      <c r="A311" s="38"/>
      <c r="B311" s="39"/>
      <c r="C311" s="40"/>
      <c r="D311" s="234" t="s">
        <v>260</v>
      </c>
      <c r="E311" s="40"/>
      <c r="F311" s="235" t="s">
        <v>5622</v>
      </c>
      <c r="G311" s="40"/>
      <c r="H311" s="40"/>
      <c r="I311" s="236"/>
      <c r="J311" s="40"/>
      <c r="K311" s="40"/>
      <c r="L311" s="44"/>
      <c r="M311" s="237"/>
      <c r="N311" s="238"/>
      <c r="O311" s="91"/>
      <c r="P311" s="91"/>
      <c r="Q311" s="91"/>
      <c r="R311" s="91"/>
      <c r="S311" s="91"/>
      <c r="T311" s="92"/>
      <c r="U311" s="38"/>
      <c r="V311" s="38"/>
      <c r="W311" s="38"/>
      <c r="X311" s="38"/>
      <c r="Y311" s="38"/>
      <c r="Z311" s="38"/>
      <c r="AA311" s="38"/>
      <c r="AB311" s="38"/>
      <c r="AC311" s="38"/>
      <c r="AD311" s="38"/>
      <c r="AE311" s="38"/>
      <c r="AT311" s="17" t="s">
        <v>260</v>
      </c>
      <c r="AU311" s="17" t="s">
        <v>86</v>
      </c>
    </row>
    <row r="312" s="13" customFormat="1">
      <c r="A312" s="13"/>
      <c r="B312" s="253"/>
      <c r="C312" s="254"/>
      <c r="D312" s="234" t="s">
        <v>276</v>
      </c>
      <c r="E312" s="255" t="s">
        <v>1</v>
      </c>
      <c r="F312" s="256" t="s">
        <v>5624</v>
      </c>
      <c r="G312" s="254"/>
      <c r="H312" s="255" t="s">
        <v>1</v>
      </c>
      <c r="I312" s="257"/>
      <c r="J312" s="254"/>
      <c r="K312" s="254"/>
      <c r="L312" s="258"/>
      <c r="M312" s="259"/>
      <c r="N312" s="260"/>
      <c r="O312" s="260"/>
      <c r="P312" s="260"/>
      <c r="Q312" s="260"/>
      <c r="R312" s="260"/>
      <c r="S312" s="260"/>
      <c r="T312" s="261"/>
      <c r="U312" s="13"/>
      <c r="V312" s="13"/>
      <c r="W312" s="13"/>
      <c r="X312" s="13"/>
      <c r="Y312" s="13"/>
      <c r="Z312" s="13"/>
      <c r="AA312" s="13"/>
      <c r="AB312" s="13"/>
      <c r="AC312" s="13"/>
      <c r="AD312" s="13"/>
      <c r="AE312" s="13"/>
      <c r="AT312" s="262" t="s">
        <v>276</v>
      </c>
      <c r="AU312" s="262" t="s">
        <v>86</v>
      </c>
      <c r="AV312" s="13" t="s">
        <v>84</v>
      </c>
      <c r="AW312" s="13" t="s">
        <v>32</v>
      </c>
      <c r="AX312" s="13" t="s">
        <v>76</v>
      </c>
      <c r="AY312" s="262" t="s">
        <v>251</v>
      </c>
    </row>
    <row r="313" s="12" customFormat="1">
      <c r="A313" s="12"/>
      <c r="B313" s="242"/>
      <c r="C313" s="243"/>
      <c r="D313" s="234" t="s">
        <v>276</v>
      </c>
      <c r="E313" s="244" t="s">
        <v>1</v>
      </c>
      <c r="F313" s="245" t="s">
        <v>5625</v>
      </c>
      <c r="G313" s="243"/>
      <c r="H313" s="246">
        <v>29.399999999999999</v>
      </c>
      <c r="I313" s="247"/>
      <c r="J313" s="243"/>
      <c r="K313" s="243"/>
      <c r="L313" s="248"/>
      <c r="M313" s="249"/>
      <c r="N313" s="250"/>
      <c r="O313" s="250"/>
      <c r="P313" s="250"/>
      <c r="Q313" s="250"/>
      <c r="R313" s="250"/>
      <c r="S313" s="250"/>
      <c r="T313" s="251"/>
      <c r="U313" s="12"/>
      <c r="V313" s="12"/>
      <c r="W313" s="12"/>
      <c r="X313" s="12"/>
      <c r="Y313" s="12"/>
      <c r="Z313" s="12"/>
      <c r="AA313" s="12"/>
      <c r="AB313" s="12"/>
      <c r="AC313" s="12"/>
      <c r="AD313" s="12"/>
      <c r="AE313" s="12"/>
      <c r="AT313" s="252" t="s">
        <v>276</v>
      </c>
      <c r="AU313" s="252" t="s">
        <v>86</v>
      </c>
      <c r="AV313" s="12" t="s">
        <v>86</v>
      </c>
      <c r="AW313" s="12" t="s">
        <v>32</v>
      </c>
      <c r="AX313" s="12" t="s">
        <v>76</v>
      </c>
      <c r="AY313" s="252" t="s">
        <v>251</v>
      </c>
    </row>
    <row r="314" s="15" customFormat="1">
      <c r="A314" s="15"/>
      <c r="B314" s="274"/>
      <c r="C314" s="275"/>
      <c r="D314" s="234" t="s">
        <v>276</v>
      </c>
      <c r="E314" s="276" t="s">
        <v>1</v>
      </c>
      <c r="F314" s="277" t="s">
        <v>423</v>
      </c>
      <c r="G314" s="275"/>
      <c r="H314" s="278">
        <v>29.399999999999999</v>
      </c>
      <c r="I314" s="279"/>
      <c r="J314" s="275"/>
      <c r="K314" s="275"/>
      <c r="L314" s="280"/>
      <c r="M314" s="281"/>
      <c r="N314" s="282"/>
      <c r="O314" s="282"/>
      <c r="P314" s="282"/>
      <c r="Q314" s="282"/>
      <c r="R314" s="282"/>
      <c r="S314" s="282"/>
      <c r="T314" s="283"/>
      <c r="U314" s="15"/>
      <c r="V314" s="15"/>
      <c r="W314" s="15"/>
      <c r="X314" s="15"/>
      <c r="Y314" s="15"/>
      <c r="Z314" s="15"/>
      <c r="AA314" s="15"/>
      <c r="AB314" s="15"/>
      <c r="AC314" s="15"/>
      <c r="AD314" s="15"/>
      <c r="AE314" s="15"/>
      <c r="AT314" s="284" t="s">
        <v>276</v>
      </c>
      <c r="AU314" s="284" t="s">
        <v>86</v>
      </c>
      <c r="AV314" s="15" t="s">
        <v>254</v>
      </c>
      <c r="AW314" s="15" t="s">
        <v>32</v>
      </c>
      <c r="AX314" s="15" t="s">
        <v>84</v>
      </c>
      <c r="AY314" s="284" t="s">
        <v>251</v>
      </c>
    </row>
    <row r="315" s="2" customFormat="1" ht="24.15" customHeight="1">
      <c r="A315" s="38"/>
      <c r="B315" s="39"/>
      <c r="C315" s="292" t="s">
        <v>1435</v>
      </c>
      <c r="D315" s="292" t="s">
        <v>1133</v>
      </c>
      <c r="E315" s="293" t="s">
        <v>5626</v>
      </c>
      <c r="F315" s="294" t="s">
        <v>5627</v>
      </c>
      <c r="G315" s="295" t="s">
        <v>802</v>
      </c>
      <c r="H315" s="296">
        <v>29</v>
      </c>
      <c r="I315" s="297"/>
      <c r="J315" s="298">
        <f>ROUND(I315*H315,2)</f>
        <v>0</v>
      </c>
      <c r="K315" s="299"/>
      <c r="L315" s="300"/>
      <c r="M315" s="301" t="s">
        <v>1</v>
      </c>
      <c r="N315" s="302" t="s">
        <v>41</v>
      </c>
      <c r="O315" s="91"/>
      <c r="P315" s="230">
        <f>O315*H315</f>
        <v>0</v>
      </c>
      <c r="Q315" s="230">
        <v>0</v>
      </c>
      <c r="R315" s="230">
        <f>Q315*H315</f>
        <v>0</v>
      </c>
      <c r="S315" s="230">
        <v>0</v>
      </c>
      <c r="T315" s="231">
        <f>S315*H315</f>
        <v>0</v>
      </c>
      <c r="U315" s="38"/>
      <c r="V315" s="38"/>
      <c r="W315" s="38"/>
      <c r="X315" s="38"/>
      <c r="Y315" s="38"/>
      <c r="Z315" s="38"/>
      <c r="AA315" s="38"/>
      <c r="AB315" s="38"/>
      <c r="AC315" s="38"/>
      <c r="AD315" s="38"/>
      <c r="AE315" s="38"/>
      <c r="AR315" s="232" t="s">
        <v>2030</v>
      </c>
      <c r="AT315" s="232" t="s">
        <v>1133</v>
      </c>
      <c r="AU315" s="232" t="s">
        <v>86</v>
      </c>
      <c r="AY315" s="17" t="s">
        <v>251</v>
      </c>
      <c r="BE315" s="233">
        <f>IF(N315="základní",J315,0)</f>
        <v>0</v>
      </c>
      <c r="BF315" s="233">
        <f>IF(N315="snížená",J315,0)</f>
        <v>0</v>
      </c>
      <c r="BG315" s="233">
        <f>IF(N315="zákl. přenesená",J315,0)</f>
        <v>0</v>
      </c>
      <c r="BH315" s="233">
        <f>IF(N315="sníž. přenesená",J315,0)</f>
        <v>0</v>
      </c>
      <c r="BI315" s="233">
        <f>IF(N315="nulová",J315,0)</f>
        <v>0</v>
      </c>
      <c r="BJ315" s="17" t="s">
        <v>84</v>
      </c>
      <c r="BK315" s="233">
        <f>ROUND(I315*H315,2)</f>
        <v>0</v>
      </c>
      <c r="BL315" s="17" t="s">
        <v>1605</v>
      </c>
      <c r="BM315" s="232" t="s">
        <v>5628</v>
      </c>
    </row>
    <row r="316" s="2" customFormat="1">
      <c r="A316" s="38"/>
      <c r="B316" s="39"/>
      <c r="C316" s="40"/>
      <c r="D316" s="234" t="s">
        <v>260</v>
      </c>
      <c r="E316" s="40"/>
      <c r="F316" s="235" t="s">
        <v>5627</v>
      </c>
      <c r="G316" s="40"/>
      <c r="H316" s="40"/>
      <c r="I316" s="236"/>
      <c r="J316" s="40"/>
      <c r="K316" s="40"/>
      <c r="L316" s="44"/>
      <c r="M316" s="237"/>
      <c r="N316" s="238"/>
      <c r="O316" s="91"/>
      <c r="P316" s="91"/>
      <c r="Q316" s="91"/>
      <c r="R316" s="91"/>
      <c r="S316" s="91"/>
      <c r="T316" s="92"/>
      <c r="U316" s="38"/>
      <c r="V316" s="38"/>
      <c r="W316" s="38"/>
      <c r="X316" s="38"/>
      <c r="Y316" s="38"/>
      <c r="Z316" s="38"/>
      <c r="AA316" s="38"/>
      <c r="AB316" s="38"/>
      <c r="AC316" s="38"/>
      <c r="AD316" s="38"/>
      <c r="AE316" s="38"/>
      <c r="AT316" s="17" t="s">
        <v>260</v>
      </c>
      <c r="AU316" s="17" t="s">
        <v>86</v>
      </c>
    </row>
    <row r="317" s="12" customFormat="1">
      <c r="A317" s="12"/>
      <c r="B317" s="242"/>
      <c r="C317" s="243"/>
      <c r="D317" s="234" t="s">
        <v>276</v>
      </c>
      <c r="E317" s="244" t="s">
        <v>1</v>
      </c>
      <c r="F317" s="245" t="s">
        <v>5629</v>
      </c>
      <c r="G317" s="243"/>
      <c r="H317" s="246">
        <v>29</v>
      </c>
      <c r="I317" s="247"/>
      <c r="J317" s="243"/>
      <c r="K317" s="243"/>
      <c r="L317" s="248"/>
      <c r="M317" s="249"/>
      <c r="N317" s="250"/>
      <c r="O317" s="250"/>
      <c r="P317" s="250"/>
      <c r="Q317" s="250"/>
      <c r="R317" s="250"/>
      <c r="S317" s="250"/>
      <c r="T317" s="251"/>
      <c r="U317" s="12"/>
      <c r="V317" s="12"/>
      <c r="W317" s="12"/>
      <c r="X317" s="12"/>
      <c r="Y317" s="12"/>
      <c r="Z317" s="12"/>
      <c r="AA317" s="12"/>
      <c r="AB317" s="12"/>
      <c r="AC317" s="12"/>
      <c r="AD317" s="12"/>
      <c r="AE317" s="12"/>
      <c r="AT317" s="252" t="s">
        <v>276</v>
      </c>
      <c r="AU317" s="252" t="s">
        <v>86</v>
      </c>
      <c r="AV317" s="12" t="s">
        <v>86</v>
      </c>
      <c r="AW317" s="12" t="s">
        <v>32</v>
      </c>
      <c r="AX317" s="12" t="s">
        <v>84</v>
      </c>
      <c r="AY317" s="252" t="s">
        <v>251</v>
      </c>
    </row>
    <row r="318" s="2" customFormat="1" ht="24.15" customHeight="1">
      <c r="A318" s="38"/>
      <c r="B318" s="39"/>
      <c r="C318" s="220" t="s">
        <v>1442</v>
      </c>
      <c r="D318" s="220" t="s">
        <v>255</v>
      </c>
      <c r="E318" s="221" t="s">
        <v>5630</v>
      </c>
      <c r="F318" s="222" t="s">
        <v>5631</v>
      </c>
      <c r="G318" s="223" t="s">
        <v>802</v>
      </c>
      <c r="H318" s="224">
        <v>803.25</v>
      </c>
      <c r="I318" s="225"/>
      <c r="J318" s="226">
        <f>ROUND(I318*H318,2)</f>
        <v>0</v>
      </c>
      <c r="K318" s="227"/>
      <c r="L318" s="44"/>
      <c r="M318" s="228" t="s">
        <v>1</v>
      </c>
      <c r="N318" s="229" t="s">
        <v>41</v>
      </c>
      <c r="O318" s="91"/>
      <c r="P318" s="230">
        <f>O318*H318</f>
        <v>0</v>
      </c>
      <c r="Q318" s="230">
        <v>0</v>
      </c>
      <c r="R318" s="230">
        <f>Q318*H318</f>
        <v>0</v>
      </c>
      <c r="S318" s="230">
        <v>0</v>
      </c>
      <c r="T318" s="231">
        <f>S318*H318</f>
        <v>0</v>
      </c>
      <c r="U318" s="38"/>
      <c r="V318" s="38"/>
      <c r="W318" s="38"/>
      <c r="X318" s="38"/>
      <c r="Y318" s="38"/>
      <c r="Z318" s="38"/>
      <c r="AA318" s="38"/>
      <c r="AB318" s="38"/>
      <c r="AC318" s="38"/>
      <c r="AD318" s="38"/>
      <c r="AE318" s="38"/>
      <c r="AR318" s="232" t="s">
        <v>1605</v>
      </c>
      <c r="AT318" s="232" t="s">
        <v>255</v>
      </c>
      <c r="AU318" s="232" t="s">
        <v>86</v>
      </c>
      <c r="AY318" s="17" t="s">
        <v>251</v>
      </c>
      <c r="BE318" s="233">
        <f>IF(N318="základní",J318,0)</f>
        <v>0</v>
      </c>
      <c r="BF318" s="233">
        <f>IF(N318="snížená",J318,0)</f>
        <v>0</v>
      </c>
      <c r="BG318" s="233">
        <f>IF(N318="zákl. přenesená",J318,0)</f>
        <v>0</v>
      </c>
      <c r="BH318" s="233">
        <f>IF(N318="sníž. přenesená",J318,0)</f>
        <v>0</v>
      </c>
      <c r="BI318" s="233">
        <f>IF(N318="nulová",J318,0)</f>
        <v>0</v>
      </c>
      <c r="BJ318" s="17" t="s">
        <v>84</v>
      </c>
      <c r="BK318" s="233">
        <f>ROUND(I318*H318,2)</f>
        <v>0</v>
      </c>
      <c r="BL318" s="17" t="s">
        <v>1605</v>
      </c>
      <c r="BM318" s="232" t="s">
        <v>5632</v>
      </c>
    </row>
    <row r="319" s="2" customFormat="1">
      <c r="A319" s="38"/>
      <c r="B319" s="39"/>
      <c r="C319" s="40"/>
      <c r="D319" s="234" t="s">
        <v>260</v>
      </c>
      <c r="E319" s="40"/>
      <c r="F319" s="235" t="s">
        <v>5631</v>
      </c>
      <c r="G319" s="40"/>
      <c r="H319" s="40"/>
      <c r="I319" s="236"/>
      <c r="J319" s="40"/>
      <c r="K319" s="40"/>
      <c r="L319" s="44"/>
      <c r="M319" s="237"/>
      <c r="N319" s="238"/>
      <c r="O319" s="91"/>
      <c r="P319" s="91"/>
      <c r="Q319" s="91"/>
      <c r="R319" s="91"/>
      <c r="S319" s="91"/>
      <c r="T319" s="92"/>
      <c r="U319" s="38"/>
      <c r="V319" s="38"/>
      <c r="W319" s="38"/>
      <c r="X319" s="38"/>
      <c r="Y319" s="38"/>
      <c r="Z319" s="38"/>
      <c r="AA319" s="38"/>
      <c r="AB319" s="38"/>
      <c r="AC319" s="38"/>
      <c r="AD319" s="38"/>
      <c r="AE319" s="38"/>
      <c r="AT319" s="17" t="s">
        <v>260</v>
      </c>
      <c r="AU319" s="17" t="s">
        <v>86</v>
      </c>
    </row>
    <row r="320" s="13" customFormat="1">
      <c r="A320" s="13"/>
      <c r="B320" s="253"/>
      <c r="C320" s="254"/>
      <c r="D320" s="234" t="s">
        <v>276</v>
      </c>
      <c r="E320" s="255" t="s">
        <v>1</v>
      </c>
      <c r="F320" s="256" t="s">
        <v>5624</v>
      </c>
      <c r="G320" s="254"/>
      <c r="H320" s="255" t="s">
        <v>1</v>
      </c>
      <c r="I320" s="257"/>
      <c r="J320" s="254"/>
      <c r="K320" s="254"/>
      <c r="L320" s="258"/>
      <c r="M320" s="259"/>
      <c r="N320" s="260"/>
      <c r="O320" s="260"/>
      <c r="P320" s="260"/>
      <c r="Q320" s="260"/>
      <c r="R320" s="260"/>
      <c r="S320" s="260"/>
      <c r="T320" s="261"/>
      <c r="U320" s="13"/>
      <c r="V320" s="13"/>
      <c r="W320" s="13"/>
      <c r="X320" s="13"/>
      <c r="Y320" s="13"/>
      <c r="Z320" s="13"/>
      <c r="AA320" s="13"/>
      <c r="AB320" s="13"/>
      <c r="AC320" s="13"/>
      <c r="AD320" s="13"/>
      <c r="AE320" s="13"/>
      <c r="AT320" s="262" t="s">
        <v>276</v>
      </c>
      <c r="AU320" s="262" t="s">
        <v>86</v>
      </c>
      <c r="AV320" s="13" t="s">
        <v>84</v>
      </c>
      <c r="AW320" s="13" t="s">
        <v>32</v>
      </c>
      <c r="AX320" s="13" t="s">
        <v>76</v>
      </c>
      <c r="AY320" s="262" t="s">
        <v>251</v>
      </c>
    </row>
    <row r="321" s="12" customFormat="1">
      <c r="A321" s="12"/>
      <c r="B321" s="242"/>
      <c r="C321" s="243"/>
      <c r="D321" s="234" t="s">
        <v>276</v>
      </c>
      <c r="E321" s="244" t="s">
        <v>1</v>
      </c>
      <c r="F321" s="245" t="s">
        <v>5633</v>
      </c>
      <c r="G321" s="243"/>
      <c r="H321" s="246">
        <v>803.25</v>
      </c>
      <c r="I321" s="247"/>
      <c r="J321" s="243"/>
      <c r="K321" s="243"/>
      <c r="L321" s="248"/>
      <c r="M321" s="249"/>
      <c r="N321" s="250"/>
      <c r="O321" s="250"/>
      <c r="P321" s="250"/>
      <c r="Q321" s="250"/>
      <c r="R321" s="250"/>
      <c r="S321" s="250"/>
      <c r="T321" s="251"/>
      <c r="U321" s="12"/>
      <c r="V321" s="12"/>
      <c r="W321" s="12"/>
      <c r="X321" s="12"/>
      <c r="Y321" s="12"/>
      <c r="Z321" s="12"/>
      <c r="AA321" s="12"/>
      <c r="AB321" s="12"/>
      <c r="AC321" s="12"/>
      <c r="AD321" s="12"/>
      <c r="AE321" s="12"/>
      <c r="AT321" s="252" t="s">
        <v>276</v>
      </c>
      <c r="AU321" s="252" t="s">
        <v>86</v>
      </c>
      <c r="AV321" s="12" t="s">
        <v>86</v>
      </c>
      <c r="AW321" s="12" t="s">
        <v>32</v>
      </c>
      <c r="AX321" s="12" t="s">
        <v>76</v>
      </c>
      <c r="AY321" s="252" t="s">
        <v>251</v>
      </c>
    </row>
    <row r="322" s="15" customFormat="1">
      <c r="A322" s="15"/>
      <c r="B322" s="274"/>
      <c r="C322" s="275"/>
      <c r="D322" s="234" t="s">
        <v>276</v>
      </c>
      <c r="E322" s="276" t="s">
        <v>1</v>
      </c>
      <c r="F322" s="277" t="s">
        <v>423</v>
      </c>
      <c r="G322" s="275"/>
      <c r="H322" s="278">
        <v>803.25</v>
      </c>
      <c r="I322" s="279"/>
      <c r="J322" s="275"/>
      <c r="K322" s="275"/>
      <c r="L322" s="280"/>
      <c r="M322" s="281"/>
      <c r="N322" s="282"/>
      <c r="O322" s="282"/>
      <c r="P322" s="282"/>
      <c r="Q322" s="282"/>
      <c r="R322" s="282"/>
      <c r="S322" s="282"/>
      <c r="T322" s="283"/>
      <c r="U322" s="15"/>
      <c r="V322" s="15"/>
      <c r="W322" s="15"/>
      <c r="X322" s="15"/>
      <c r="Y322" s="15"/>
      <c r="Z322" s="15"/>
      <c r="AA322" s="15"/>
      <c r="AB322" s="15"/>
      <c r="AC322" s="15"/>
      <c r="AD322" s="15"/>
      <c r="AE322" s="15"/>
      <c r="AT322" s="284" t="s">
        <v>276</v>
      </c>
      <c r="AU322" s="284" t="s">
        <v>86</v>
      </c>
      <c r="AV322" s="15" t="s">
        <v>254</v>
      </c>
      <c r="AW322" s="15" t="s">
        <v>32</v>
      </c>
      <c r="AX322" s="15" t="s">
        <v>84</v>
      </c>
      <c r="AY322" s="284" t="s">
        <v>251</v>
      </c>
    </row>
    <row r="323" s="2" customFormat="1" ht="24.15" customHeight="1">
      <c r="A323" s="38"/>
      <c r="B323" s="39"/>
      <c r="C323" s="292" t="s">
        <v>1449</v>
      </c>
      <c r="D323" s="292" t="s">
        <v>1133</v>
      </c>
      <c r="E323" s="293" t="s">
        <v>5634</v>
      </c>
      <c r="F323" s="294" t="s">
        <v>5635</v>
      </c>
      <c r="G323" s="295" t="s">
        <v>802</v>
      </c>
      <c r="H323" s="296">
        <v>803</v>
      </c>
      <c r="I323" s="297"/>
      <c r="J323" s="298">
        <f>ROUND(I323*H323,2)</f>
        <v>0</v>
      </c>
      <c r="K323" s="299"/>
      <c r="L323" s="300"/>
      <c r="M323" s="301" t="s">
        <v>1</v>
      </c>
      <c r="N323" s="302" t="s">
        <v>41</v>
      </c>
      <c r="O323" s="91"/>
      <c r="P323" s="230">
        <f>O323*H323</f>
        <v>0</v>
      </c>
      <c r="Q323" s="230">
        <v>0</v>
      </c>
      <c r="R323" s="230">
        <f>Q323*H323</f>
        <v>0</v>
      </c>
      <c r="S323" s="230">
        <v>0</v>
      </c>
      <c r="T323" s="231">
        <f>S323*H323</f>
        <v>0</v>
      </c>
      <c r="U323" s="38"/>
      <c r="V323" s="38"/>
      <c r="W323" s="38"/>
      <c r="X323" s="38"/>
      <c r="Y323" s="38"/>
      <c r="Z323" s="38"/>
      <c r="AA323" s="38"/>
      <c r="AB323" s="38"/>
      <c r="AC323" s="38"/>
      <c r="AD323" s="38"/>
      <c r="AE323" s="38"/>
      <c r="AR323" s="232" t="s">
        <v>2030</v>
      </c>
      <c r="AT323" s="232" t="s">
        <v>1133</v>
      </c>
      <c r="AU323" s="232" t="s">
        <v>86</v>
      </c>
      <c r="AY323" s="17" t="s">
        <v>251</v>
      </c>
      <c r="BE323" s="233">
        <f>IF(N323="základní",J323,0)</f>
        <v>0</v>
      </c>
      <c r="BF323" s="233">
        <f>IF(N323="snížená",J323,0)</f>
        <v>0</v>
      </c>
      <c r="BG323" s="233">
        <f>IF(N323="zákl. přenesená",J323,0)</f>
        <v>0</v>
      </c>
      <c r="BH323" s="233">
        <f>IF(N323="sníž. přenesená",J323,0)</f>
        <v>0</v>
      </c>
      <c r="BI323" s="233">
        <f>IF(N323="nulová",J323,0)</f>
        <v>0</v>
      </c>
      <c r="BJ323" s="17" t="s">
        <v>84</v>
      </c>
      <c r="BK323" s="233">
        <f>ROUND(I323*H323,2)</f>
        <v>0</v>
      </c>
      <c r="BL323" s="17" t="s">
        <v>1605</v>
      </c>
      <c r="BM323" s="232" t="s">
        <v>5636</v>
      </c>
    </row>
    <row r="324" s="2" customFormat="1">
      <c r="A324" s="38"/>
      <c r="B324" s="39"/>
      <c r="C324" s="40"/>
      <c r="D324" s="234" t="s">
        <v>260</v>
      </c>
      <c r="E324" s="40"/>
      <c r="F324" s="235" t="s">
        <v>5635</v>
      </c>
      <c r="G324" s="40"/>
      <c r="H324" s="40"/>
      <c r="I324" s="236"/>
      <c r="J324" s="40"/>
      <c r="K324" s="40"/>
      <c r="L324" s="44"/>
      <c r="M324" s="237"/>
      <c r="N324" s="238"/>
      <c r="O324" s="91"/>
      <c r="P324" s="91"/>
      <c r="Q324" s="91"/>
      <c r="R324" s="91"/>
      <c r="S324" s="91"/>
      <c r="T324" s="92"/>
      <c r="U324" s="38"/>
      <c r="V324" s="38"/>
      <c r="W324" s="38"/>
      <c r="X324" s="38"/>
      <c r="Y324" s="38"/>
      <c r="Z324" s="38"/>
      <c r="AA324" s="38"/>
      <c r="AB324" s="38"/>
      <c r="AC324" s="38"/>
      <c r="AD324" s="38"/>
      <c r="AE324" s="38"/>
      <c r="AT324" s="17" t="s">
        <v>260</v>
      </c>
      <c r="AU324" s="17" t="s">
        <v>86</v>
      </c>
    </row>
    <row r="325" s="12" customFormat="1">
      <c r="A325" s="12"/>
      <c r="B325" s="242"/>
      <c r="C325" s="243"/>
      <c r="D325" s="234" t="s">
        <v>276</v>
      </c>
      <c r="E325" s="244" t="s">
        <v>1</v>
      </c>
      <c r="F325" s="245" t="s">
        <v>5637</v>
      </c>
      <c r="G325" s="243"/>
      <c r="H325" s="246">
        <v>803</v>
      </c>
      <c r="I325" s="247"/>
      <c r="J325" s="243"/>
      <c r="K325" s="243"/>
      <c r="L325" s="248"/>
      <c r="M325" s="249"/>
      <c r="N325" s="250"/>
      <c r="O325" s="250"/>
      <c r="P325" s="250"/>
      <c r="Q325" s="250"/>
      <c r="R325" s="250"/>
      <c r="S325" s="250"/>
      <c r="T325" s="251"/>
      <c r="U325" s="12"/>
      <c r="V325" s="12"/>
      <c r="W325" s="12"/>
      <c r="X325" s="12"/>
      <c r="Y325" s="12"/>
      <c r="Z325" s="12"/>
      <c r="AA325" s="12"/>
      <c r="AB325" s="12"/>
      <c r="AC325" s="12"/>
      <c r="AD325" s="12"/>
      <c r="AE325" s="12"/>
      <c r="AT325" s="252" t="s">
        <v>276</v>
      </c>
      <c r="AU325" s="252" t="s">
        <v>86</v>
      </c>
      <c r="AV325" s="12" t="s">
        <v>86</v>
      </c>
      <c r="AW325" s="12" t="s">
        <v>32</v>
      </c>
      <c r="AX325" s="12" t="s">
        <v>84</v>
      </c>
      <c r="AY325" s="252" t="s">
        <v>251</v>
      </c>
    </row>
    <row r="326" s="2" customFormat="1" ht="21.75" customHeight="1">
      <c r="A326" s="38"/>
      <c r="B326" s="39"/>
      <c r="C326" s="220" t="s">
        <v>1455</v>
      </c>
      <c r="D326" s="220" t="s">
        <v>255</v>
      </c>
      <c r="E326" s="221" t="s">
        <v>5638</v>
      </c>
      <c r="F326" s="222" t="s">
        <v>5639</v>
      </c>
      <c r="G326" s="223" t="s">
        <v>416</v>
      </c>
      <c r="H326" s="224">
        <v>114</v>
      </c>
      <c r="I326" s="225"/>
      <c r="J326" s="226">
        <f>ROUND(I326*H326,2)</f>
        <v>0</v>
      </c>
      <c r="K326" s="227"/>
      <c r="L326" s="44"/>
      <c r="M326" s="228" t="s">
        <v>1</v>
      </c>
      <c r="N326" s="229" t="s">
        <v>41</v>
      </c>
      <c r="O326" s="91"/>
      <c r="P326" s="230">
        <f>O326*H326</f>
        <v>0</v>
      </c>
      <c r="Q326" s="230">
        <v>0</v>
      </c>
      <c r="R326" s="230">
        <f>Q326*H326</f>
        <v>0</v>
      </c>
      <c r="S326" s="230">
        <v>0</v>
      </c>
      <c r="T326" s="231">
        <f>S326*H326</f>
        <v>0</v>
      </c>
      <c r="U326" s="38"/>
      <c r="V326" s="38"/>
      <c r="W326" s="38"/>
      <c r="X326" s="38"/>
      <c r="Y326" s="38"/>
      <c r="Z326" s="38"/>
      <c r="AA326" s="38"/>
      <c r="AB326" s="38"/>
      <c r="AC326" s="38"/>
      <c r="AD326" s="38"/>
      <c r="AE326" s="38"/>
      <c r="AR326" s="232" t="s">
        <v>1605</v>
      </c>
      <c r="AT326" s="232" t="s">
        <v>255</v>
      </c>
      <c r="AU326" s="232" t="s">
        <v>86</v>
      </c>
      <c r="AY326" s="17" t="s">
        <v>251</v>
      </c>
      <c r="BE326" s="233">
        <f>IF(N326="základní",J326,0)</f>
        <v>0</v>
      </c>
      <c r="BF326" s="233">
        <f>IF(N326="snížená",J326,0)</f>
        <v>0</v>
      </c>
      <c r="BG326" s="233">
        <f>IF(N326="zákl. přenesená",J326,0)</f>
        <v>0</v>
      </c>
      <c r="BH326" s="233">
        <f>IF(N326="sníž. přenesená",J326,0)</f>
        <v>0</v>
      </c>
      <c r="BI326" s="233">
        <f>IF(N326="nulová",J326,0)</f>
        <v>0</v>
      </c>
      <c r="BJ326" s="17" t="s">
        <v>84</v>
      </c>
      <c r="BK326" s="233">
        <f>ROUND(I326*H326,2)</f>
        <v>0</v>
      </c>
      <c r="BL326" s="17" t="s">
        <v>1605</v>
      </c>
      <c r="BM326" s="232" t="s">
        <v>5640</v>
      </c>
    </row>
    <row r="327" s="2" customFormat="1">
      <c r="A327" s="38"/>
      <c r="B327" s="39"/>
      <c r="C327" s="40"/>
      <c r="D327" s="234" t="s">
        <v>260</v>
      </c>
      <c r="E327" s="40"/>
      <c r="F327" s="235" t="s">
        <v>5639</v>
      </c>
      <c r="G327" s="40"/>
      <c r="H327" s="40"/>
      <c r="I327" s="236"/>
      <c r="J327" s="40"/>
      <c r="K327" s="40"/>
      <c r="L327" s="44"/>
      <c r="M327" s="237"/>
      <c r="N327" s="238"/>
      <c r="O327" s="91"/>
      <c r="P327" s="91"/>
      <c r="Q327" s="91"/>
      <c r="R327" s="91"/>
      <c r="S327" s="91"/>
      <c r="T327" s="92"/>
      <c r="U327" s="38"/>
      <c r="V327" s="38"/>
      <c r="W327" s="38"/>
      <c r="X327" s="38"/>
      <c r="Y327" s="38"/>
      <c r="Z327" s="38"/>
      <c r="AA327" s="38"/>
      <c r="AB327" s="38"/>
      <c r="AC327" s="38"/>
      <c r="AD327" s="38"/>
      <c r="AE327" s="38"/>
      <c r="AT327" s="17" t="s">
        <v>260</v>
      </c>
      <c r="AU327" s="17" t="s">
        <v>86</v>
      </c>
    </row>
    <row r="328" s="13" customFormat="1">
      <c r="A328" s="13"/>
      <c r="B328" s="253"/>
      <c r="C328" s="254"/>
      <c r="D328" s="234" t="s">
        <v>276</v>
      </c>
      <c r="E328" s="255" t="s">
        <v>1</v>
      </c>
      <c r="F328" s="256" t="s">
        <v>5641</v>
      </c>
      <c r="G328" s="254"/>
      <c r="H328" s="255" t="s">
        <v>1</v>
      </c>
      <c r="I328" s="257"/>
      <c r="J328" s="254"/>
      <c r="K328" s="254"/>
      <c r="L328" s="258"/>
      <c r="M328" s="259"/>
      <c r="N328" s="260"/>
      <c r="O328" s="260"/>
      <c r="P328" s="260"/>
      <c r="Q328" s="260"/>
      <c r="R328" s="260"/>
      <c r="S328" s="260"/>
      <c r="T328" s="261"/>
      <c r="U328" s="13"/>
      <c r="V328" s="13"/>
      <c r="W328" s="13"/>
      <c r="X328" s="13"/>
      <c r="Y328" s="13"/>
      <c r="Z328" s="13"/>
      <c r="AA328" s="13"/>
      <c r="AB328" s="13"/>
      <c r="AC328" s="13"/>
      <c r="AD328" s="13"/>
      <c r="AE328" s="13"/>
      <c r="AT328" s="262" t="s">
        <v>276</v>
      </c>
      <c r="AU328" s="262" t="s">
        <v>86</v>
      </c>
      <c r="AV328" s="13" t="s">
        <v>84</v>
      </c>
      <c r="AW328" s="13" t="s">
        <v>32</v>
      </c>
      <c r="AX328" s="13" t="s">
        <v>76</v>
      </c>
      <c r="AY328" s="262" t="s">
        <v>251</v>
      </c>
    </row>
    <row r="329" s="12" customFormat="1">
      <c r="A329" s="12"/>
      <c r="B329" s="242"/>
      <c r="C329" s="243"/>
      <c r="D329" s="234" t="s">
        <v>276</v>
      </c>
      <c r="E329" s="244" t="s">
        <v>1</v>
      </c>
      <c r="F329" s="245" t="s">
        <v>5642</v>
      </c>
      <c r="G329" s="243"/>
      <c r="H329" s="246">
        <v>114</v>
      </c>
      <c r="I329" s="247"/>
      <c r="J329" s="243"/>
      <c r="K329" s="243"/>
      <c r="L329" s="248"/>
      <c r="M329" s="249"/>
      <c r="N329" s="250"/>
      <c r="O329" s="250"/>
      <c r="P329" s="250"/>
      <c r="Q329" s="250"/>
      <c r="R329" s="250"/>
      <c r="S329" s="250"/>
      <c r="T329" s="251"/>
      <c r="U329" s="12"/>
      <c r="V329" s="12"/>
      <c r="W329" s="12"/>
      <c r="X329" s="12"/>
      <c r="Y329" s="12"/>
      <c r="Z329" s="12"/>
      <c r="AA329" s="12"/>
      <c r="AB329" s="12"/>
      <c r="AC329" s="12"/>
      <c r="AD329" s="12"/>
      <c r="AE329" s="12"/>
      <c r="AT329" s="252" t="s">
        <v>276</v>
      </c>
      <c r="AU329" s="252" t="s">
        <v>86</v>
      </c>
      <c r="AV329" s="12" t="s">
        <v>86</v>
      </c>
      <c r="AW329" s="12" t="s">
        <v>32</v>
      </c>
      <c r="AX329" s="12" t="s">
        <v>76</v>
      </c>
      <c r="AY329" s="252" t="s">
        <v>251</v>
      </c>
    </row>
    <row r="330" s="15" customFormat="1">
      <c r="A330" s="15"/>
      <c r="B330" s="274"/>
      <c r="C330" s="275"/>
      <c r="D330" s="234" t="s">
        <v>276</v>
      </c>
      <c r="E330" s="276" t="s">
        <v>1</v>
      </c>
      <c r="F330" s="277" t="s">
        <v>423</v>
      </c>
      <c r="G330" s="275"/>
      <c r="H330" s="278">
        <v>114</v>
      </c>
      <c r="I330" s="279"/>
      <c r="J330" s="275"/>
      <c r="K330" s="275"/>
      <c r="L330" s="280"/>
      <c r="M330" s="281"/>
      <c r="N330" s="282"/>
      <c r="O330" s="282"/>
      <c r="P330" s="282"/>
      <c r="Q330" s="282"/>
      <c r="R330" s="282"/>
      <c r="S330" s="282"/>
      <c r="T330" s="283"/>
      <c r="U330" s="15"/>
      <c r="V330" s="15"/>
      <c r="W330" s="15"/>
      <c r="X330" s="15"/>
      <c r="Y330" s="15"/>
      <c r="Z330" s="15"/>
      <c r="AA330" s="15"/>
      <c r="AB330" s="15"/>
      <c r="AC330" s="15"/>
      <c r="AD330" s="15"/>
      <c r="AE330" s="15"/>
      <c r="AT330" s="284" t="s">
        <v>276</v>
      </c>
      <c r="AU330" s="284" t="s">
        <v>86</v>
      </c>
      <c r="AV330" s="15" t="s">
        <v>254</v>
      </c>
      <c r="AW330" s="15" t="s">
        <v>32</v>
      </c>
      <c r="AX330" s="15" t="s">
        <v>84</v>
      </c>
      <c r="AY330" s="284" t="s">
        <v>251</v>
      </c>
    </row>
    <row r="331" s="2" customFormat="1" ht="21.75" customHeight="1">
      <c r="A331" s="38"/>
      <c r="B331" s="39"/>
      <c r="C331" s="220" t="s">
        <v>1462</v>
      </c>
      <c r="D331" s="220" t="s">
        <v>255</v>
      </c>
      <c r="E331" s="221" t="s">
        <v>5643</v>
      </c>
      <c r="F331" s="222" t="s">
        <v>5644</v>
      </c>
      <c r="G331" s="223" t="s">
        <v>416</v>
      </c>
      <c r="H331" s="224">
        <v>8</v>
      </c>
      <c r="I331" s="225"/>
      <c r="J331" s="226">
        <f>ROUND(I331*H331,2)</f>
        <v>0</v>
      </c>
      <c r="K331" s="227"/>
      <c r="L331" s="44"/>
      <c r="M331" s="228" t="s">
        <v>1</v>
      </c>
      <c r="N331" s="229" t="s">
        <v>41</v>
      </c>
      <c r="O331" s="91"/>
      <c r="P331" s="230">
        <f>O331*H331</f>
        <v>0</v>
      </c>
      <c r="Q331" s="230">
        <v>0</v>
      </c>
      <c r="R331" s="230">
        <f>Q331*H331</f>
        <v>0</v>
      </c>
      <c r="S331" s="230">
        <v>0</v>
      </c>
      <c r="T331" s="231">
        <f>S331*H331</f>
        <v>0</v>
      </c>
      <c r="U331" s="38"/>
      <c r="V331" s="38"/>
      <c r="W331" s="38"/>
      <c r="X331" s="38"/>
      <c r="Y331" s="38"/>
      <c r="Z331" s="38"/>
      <c r="AA331" s="38"/>
      <c r="AB331" s="38"/>
      <c r="AC331" s="38"/>
      <c r="AD331" s="38"/>
      <c r="AE331" s="38"/>
      <c r="AR331" s="232" t="s">
        <v>1605</v>
      </c>
      <c r="AT331" s="232" t="s">
        <v>255</v>
      </c>
      <c r="AU331" s="232" t="s">
        <v>86</v>
      </c>
      <c r="AY331" s="17" t="s">
        <v>251</v>
      </c>
      <c r="BE331" s="233">
        <f>IF(N331="základní",J331,0)</f>
        <v>0</v>
      </c>
      <c r="BF331" s="233">
        <f>IF(N331="snížená",J331,0)</f>
        <v>0</v>
      </c>
      <c r="BG331" s="233">
        <f>IF(N331="zákl. přenesená",J331,0)</f>
        <v>0</v>
      </c>
      <c r="BH331" s="233">
        <f>IF(N331="sníž. přenesená",J331,0)</f>
        <v>0</v>
      </c>
      <c r="BI331" s="233">
        <f>IF(N331="nulová",J331,0)</f>
        <v>0</v>
      </c>
      <c r="BJ331" s="17" t="s">
        <v>84</v>
      </c>
      <c r="BK331" s="233">
        <f>ROUND(I331*H331,2)</f>
        <v>0</v>
      </c>
      <c r="BL331" s="17" t="s">
        <v>1605</v>
      </c>
      <c r="BM331" s="232" t="s">
        <v>5645</v>
      </c>
    </row>
    <row r="332" s="2" customFormat="1">
      <c r="A332" s="38"/>
      <c r="B332" s="39"/>
      <c r="C332" s="40"/>
      <c r="D332" s="234" t="s">
        <v>260</v>
      </c>
      <c r="E332" s="40"/>
      <c r="F332" s="235" t="s">
        <v>5644</v>
      </c>
      <c r="G332" s="40"/>
      <c r="H332" s="40"/>
      <c r="I332" s="236"/>
      <c r="J332" s="40"/>
      <c r="K332" s="40"/>
      <c r="L332" s="44"/>
      <c r="M332" s="237"/>
      <c r="N332" s="238"/>
      <c r="O332" s="91"/>
      <c r="P332" s="91"/>
      <c r="Q332" s="91"/>
      <c r="R332" s="91"/>
      <c r="S332" s="91"/>
      <c r="T332" s="92"/>
      <c r="U332" s="38"/>
      <c r="V332" s="38"/>
      <c r="W332" s="38"/>
      <c r="X332" s="38"/>
      <c r="Y332" s="38"/>
      <c r="Z332" s="38"/>
      <c r="AA332" s="38"/>
      <c r="AB332" s="38"/>
      <c r="AC332" s="38"/>
      <c r="AD332" s="38"/>
      <c r="AE332" s="38"/>
      <c r="AT332" s="17" t="s">
        <v>260</v>
      </c>
      <c r="AU332" s="17" t="s">
        <v>86</v>
      </c>
    </row>
    <row r="333" s="13" customFormat="1">
      <c r="A333" s="13"/>
      <c r="B333" s="253"/>
      <c r="C333" s="254"/>
      <c r="D333" s="234" t="s">
        <v>276</v>
      </c>
      <c r="E333" s="255" t="s">
        <v>1</v>
      </c>
      <c r="F333" s="256" t="s">
        <v>5646</v>
      </c>
      <c r="G333" s="254"/>
      <c r="H333" s="255" t="s">
        <v>1</v>
      </c>
      <c r="I333" s="257"/>
      <c r="J333" s="254"/>
      <c r="K333" s="254"/>
      <c r="L333" s="258"/>
      <c r="M333" s="259"/>
      <c r="N333" s="260"/>
      <c r="O333" s="260"/>
      <c r="P333" s="260"/>
      <c r="Q333" s="260"/>
      <c r="R333" s="260"/>
      <c r="S333" s="260"/>
      <c r="T333" s="261"/>
      <c r="U333" s="13"/>
      <c r="V333" s="13"/>
      <c r="W333" s="13"/>
      <c r="X333" s="13"/>
      <c r="Y333" s="13"/>
      <c r="Z333" s="13"/>
      <c r="AA333" s="13"/>
      <c r="AB333" s="13"/>
      <c r="AC333" s="13"/>
      <c r="AD333" s="13"/>
      <c r="AE333" s="13"/>
      <c r="AT333" s="262" t="s">
        <v>276</v>
      </c>
      <c r="AU333" s="262" t="s">
        <v>86</v>
      </c>
      <c r="AV333" s="13" t="s">
        <v>84</v>
      </c>
      <c r="AW333" s="13" t="s">
        <v>32</v>
      </c>
      <c r="AX333" s="13" t="s">
        <v>76</v>
      </c>
      <c r="AY333" s="262" t="s">
        <v>251</v>
      </c>
    </row>
    <row r="334" s="12" customFormat="1">
      <c r="A334" s="12"/>
      <c r="B334" s="242"/>
      <c r="C334" s="243"/>
      <c r="D334" s="234" t="s">
        <v>276</v>
      </c>
      <c r="E334" s="244" t="s">
        <v>1</v>
      </c>
      <c r="F334" s="245" t="s">
        <v>5647</v>
      </c>
      <c r="G334" s="243"/>
      <c r="H334" s="246">
        <v>8</v>
      </c>
      <c r="I334" s="247"/>
      <c r="J334" s="243"/>
      <c r="K334" s="243"/>
      <c r="L334" s="248"/>
      <c r="M334" s="249"/>
      <c r="N334" s="250"/>
      <c r="O334" s="250"/>
      <c r="P334" s="250"/>
      <c r="Q334" s="250"/>
      <c r="R334" s="250"/>
      <c r="S334" s="250"/>
      <c r="T334" s="251"/>
      <c r="U334" s="12"/>
      <c r="V334" s="12"/>
      <c r="W334" s="12"/>
      <c r="X334" s="12"/>
      <c r="Y334" s="12"/>
      <c r="Z334" s="12"/>
      <c r="AA334" s="12"/>
      <c r="AB334" s="12"/>
      <c r="AC334" s="12"/>
      <c r="AD334" s="12"/>
      <c r="AE334" s="12"/>
      <c r="AT334" s="252" t="s">
        <v>276</v>
      </c>
      <c r="AU334" s="252" t="s">
        <v>86</v>
      </c>
      <c r="AV334" s="12" t="s">
        <v>86</v>
      </c>
      <c r="AW334" s="12" t="s">
        <v>32</v>
      </c>
      <c r="AX334" s="12" t="s">
        <v>76</v>
      </c>
      <c r="AY334" s="252" t="s">
        <v>251</v>
      </c>
    </row>
    <row r="335" s="15" customFormat="1">
      <c r="A335" s="15"/>
      <c r="B335" s="274"/>
      <c r="C335" s="275"/>
      <c r="D335" s="234" t="s">
        <v>276</v>
      </c>
      <c r="E335" s="276" t="s">
        <v>1</v>
      </c>
      <c r="F335" s="277" t="s">
        <v>423</v>
      </c>
      <c r="G335" s="275"/>
      <c r="H335" s="278">
        <v>8</v>
      </c>
      <c r="I335" s="279"/>
      <c r="J335" s="275"/>
      <c r="K335" s="275"/>
      <c r="L335" s="280"/>
      <c r="M335" s="281"/>
      <c r="N335" s="282"/>
      <c r="O335" s="282"/>
      <c r="P335" s="282"/>
      <c r="Q335" s="282"/>
      <c r="R335" s="282"/>
      <c r="S335" s="282"/>
      <c r="T335" s="283"/>
      <c r="U335" s="15"/>
      <c r="V335" s="15"/>
      <c r="W335" s="15"/>
      <c r="X335" s="15"/>
      <c r="Y335" s="15"/>
      <c r="Z335" s="15"/>
      <c r="AA335" s="15"/>
      <c r="AB335" s="15"/>
      <c r="AC335" s="15"/>
      <c r="AD335" s="15"/>
      <c r="AE335" s="15"/>
      <c r="AT335" s="284" t="s">
        <v>276</v>
      </c>
      <c r="AU335" s="284" t="s">
        <v>86</v>
      </c>
      <c r="AV335" s="15" t="s">
        <v>254</v>
      </c>
      <c r="AW335" s="15" t="s">
        <v>32</v>
      </c>
      <c r="AX335" s="15" t="s">
        <v>84</v>
      </c>
      <c r="AY335" s="284" t="s">
        <v>251</v>
      </c>
    </row>
    <row r="336" s="2" customFormat="1" ht="21.75" customHeight="1">
      <c r="A336" s="38"/>
      <c r="B336" s="39"/>
      <c r="C336" s="220" t="s">
        <v>1469</v>
      </c>
      <c r="D336" s="220" t="s">
        <v>255</v>
      </c>
      <c r="E336" s="221" t="s">
        <v>5648</v>
      </c>
      <c r="F336" s="222" t="s">
        <v>5649</v>
      </c>
      <c r="G336" s="223" t="s">
        <v>416</v>
      </c>
      <c r="H336" s="224">
        <v>160</v>
      </c>
      <c r="I336" s="225"/>
      <c r="J336" s="226">
        <f>ROUND(I336*H336,2)</f>
        <v>0</v>
      </c>
      <c r="K336" s="227"/>
      <c r="L336" s="44"/>
      <c r="M336" s="228" t="s">
        <v>1</v>
      </c>
      <c r="N336" s="229" t="s">
        <v>41</v>
      </c>
      <c r="O336" s="91"/>
      <c r="P336" s="230">
        <f>O336*H336</f>
        <v>0</v>
      </c>
      <c r="Q336" s="230">
        <v>0</v>
      </c>
      <c r="R336" s="230">
        <f>Q336*H336</f>
        <v>0</v>
      </c>
      <c r="S336" s="230">
        <v>0</v>
      </c>
      <c r="T336" s="231">
        <f>S336*H336</f>
        <v>0</v>
      </c>
      <c r="U336" s="38"/>
      <c r="V336" s="38"/>
      <c r="W336" s="38"/>
      <c r="X336" s="38"/>
      <c r="Y336" s="38"/>
      <c r="Z336" s="38"/>
      <c r="AA336" s="38"/>
      <c r="AB336" s="38"/>
      <c r="AC336" s="38"/>
      <c r="AD336" s="38"/>
      <c r="AE336" s="38"/>
      <c r="AR336" s="232" t="s">
        <v>1605</v>
      </c>
      <c r="AT336" s="232" t="s">
        <v>255</v>
      </c>
      <c r="AU336" s="232" t="s">
        <v>86</v>
      </c>
      <c r="AY336" s="17" t="s">
        <v>251</v>
      </c>
      <c r="BE336" s="233">
        <f>IF(N336="základní",J336,0)</f>
        <v>0</v>
      </c>
      <c r="BF336" s="233">
        <f>IF(N336="snížená",J336,0)</f>
        <v>0</v>
      </c>
      <c r="BG336" s="233">
        <f>IF(N336="zákl. přenesená",J336,0)</f>
        <v>0</v>
      </c>
      <c r="BH336" s="233">
        <f>IF(N336="sníž. přenesená",J336,0)</f>
        <v>0</v>
      </c>
      <c r="BI336" s="233">
        <f>IF(N336="nulová",J336,0)</f>
        <v>0</v>
      </c>
      <c r="BJ336" s="17" t="s">
        <v>84</v>
      </c>
      <c r="BK336" s="233">
        <f>ROUND(I336*H336,2)</f>
        <v>0</v>
      </c>
      <c r="BL336" s="17" t="s">
        <v>1605</v>
      </c>
      <c r="BM336" s="232" t="s">
        <v>5650</v>
      </c>
    </row>
    <row r="337" s="2" customFormat="1">
      <c r="A337" s="38"/>
      <c r="B337" s="39"/>
      <c r="C337" s="40"/>
      <c r="D337" s="234" t="s">
        <v>260</v>
      </c>
      <c r="E337" s="40"/>
      <c r="F337" s="235" t="s">
        <v>5649</v>
      </c>
      <c r="G337" s="40"/>
      <c r="H337" s="40"/>
      <c r="I337" s="236"/>
      <c r="J337" s="40"/>
      <c r="K337" s="40"/>
      <c r="L337" s="44"/>
      <c r="M337" s="237"/>
      <c r="N337" s="238"/>
      <c r="O337" s="91"/>
      <c r="P337" s="91"/>
      <c r="Q337" s="91"/>
      <c r="R337" s="91"/>
      <c r="S337" s="91"/>
      <c r="T337" s="92"/>
      <c r="U337" s="38"/>
      <c r="V337" s="38"/>
      <c r="W337" s="38"/>
      <c r="X337" s="38"/>
      <c r="Y337" s="38"/>
      <c r="Z337" s="38"/>
      <c r="AA337" s="38"/>
      <c r="AB337" s="38"/>
      <c r="AC337" s="38"/>
      <c r="AD337" s="38"/>
      <c r="AE337" s="38"/>
      <c r="AT337" s="17" t="s">
        <v>260</v>
      </c>
      <c r="AU337" s="17" t="s">
        <v>86</v>
      </c>
    </row>
    <row r="338" s="13" customFormat="1">
      <c r="A338" s="13"/>
      <c r="B338" s="253"/>
      <c r="C338" s="254"/>
      <c r="D338" s="234" t="s">
        <v>276</v>
      </c>
      <c r="E338" s="255" t="s">
        <v>1</v>
      </c>
      <c r="F338" s="256" t="s">
        <v>5651</v>
      </c>
      <c r="G338" s="254"/>
      <c r="H338" s="255" t="s">
        <v>1</v>
      </c>
      <c r="I338" s="257"/>
      <c r="J338" s="254"/>
      <c r="K338" s="254"/>
      <c r="L338" s="258"/>
      <c r="M338" s="259"/>
      <c r="N338" s="260"/>
      <c r="O338" s="260"/>
      <c r="P338" s="260"/>
      <c r="Q338" s="260"/>
      <c r="R338" s="260"/>
      <c r="S338" s="260"/>
      <c r="T338" s="261"/>
      <c r="U338" s="13"/>
      <c r="V338" s="13"/>
      <c r="W338" s="13"/>
      <c r="X338" s="13"/>
      <c r="Y338" s="13"/>
      <c r="Z338" s="13"/>
      <c r="AA338" s="13"/>
      <c r="AB338" s="13"/>
      <c r="AC338" s="13"/>
      <c r="AD338" s="13"/>
      <c r="AE338" s="13"/>
      <c r="AT338" s="262" t="s">
        <v>276</v>
      </c>
      <c r="AU338" s="262" t="s">
        <v>86</v>
      </c>
      <c r="AV338" s="13" t="s">
        <v>84</v>
      </c>
      <c r="AW338" s="13" t="s">
        <v>32</v>
      </c>
      <c r="AX338" s="13" t="s">
        <v>76</v>
      </c>
      <c r="AY338" s="262" t="s">
        <v>251</v>
      </c>
    </row>
    <row r="339" s="12" customFormat="1">
      <c r="A339" s="12"/>
      <c r="B339" s="242"/>
      <c r="C339" s="243"/>
      <c r="D339" s="234" t="s">
        <v>276</v>
      </c>
      <c r="E339" s="244" t="s">
        <v>1</v>
      </c>
      <c r="F339" s="245" t="s">
        <v>5652</v>
      </c>
      <c r="G339" s="243"/>
      <c r="H339" s="246">
        <v>160</v>
      </c>
      <c r="I339" s="247"/>
      <c r="J339" s="243"/>
      <c r="K339" s="243"/>
      <c r="L339" s="248"/>
      <c r="M339" s="249"/>
      <c r="N339" s="250"/>
      <c r="O339" s="250"/>
      <c r="P339" s="250"/>
      <c r="Q339" s="250"/>
      <c r="R339" s="250"/>
      <c r="S339" s="250"/>
      <c r="T339" s="251"/>
      <c r="U339" s="12"/>
      <c r="V339" s="12"/>
      <c r="W339" s="12"/>
      <c r="X339" s="12"/>
      <c r="Y339" s="12"/>
      <c r="Z339" s="12"/>
      <c r="AA339" s="12"/>
      <c r="AB339" s="12"/>
      <c r="AC339" s="12"/>
      <c r="AD339" s="12"/>
      <c r="AE339" s="12"/>
      <c r="AT339" s="252" t="s">
        <v>276</v>
      </c>
      <c r="AU339" s="252" t="s">
        <v>86</v>
      </c>
      <c r="AV339" s="12" t="s">
        <v>86</v>
      </c>
      <c r="AW339" s="12" t="s">
        <v>32</v>
      </c>
      <c r="AX339" s="12" t="s">
        <v>76</v>
      </c>
      <c r="AY339" s="252" t="s">
        <v>251</v>
      </c>
    </row>
    <row r="340" s="15" customFormat="1">
      <c r="A340" s="15"/>
      <c r="B340" s="274"/>
      <c r="C340" s="275"/>
      <c r="D340" s="234" t="s">
        <v>276</v>
      </c>
      <c r="E340" s="276" t="s">
        <v>1</v>
      </c>
      <c r="F340" s="277" t="s">
        <v>423</v>
      </c>
      <c r="G340" s="275"/>
      <c r="H340" s="278">
        <v>160</v>
      </c>
      <c r="I340" s="279"/>
      <c r="J340" s="275"/>
      <c r="K340" s="275"/>
      <c r="L340" s="280"/>
      <c r="M340" s="281"/>
      <c r="N340" s="282"/>
      <c r="O340" s="282"/>
      <c r="P340" s="282"/>
      <c r="Q340" s="282"/>
      <c r="R340" s="282"/>
      <c r="S340" s="282"/>
      <c r="T340" s="283"/>
      <c r="U340" s="15"/>
      <c r="V340" s="15"/>
      <c r="W340" s="15"/>
      <c r="X340" s="15"/>
      <c r="Y340" s="15"/>
      <c r="Z340" s="15"/>
      <c r="AA340" s="15"/>
      <c r="AB340" s="15"/>
      <c r="AC340" s="15"/>
      <c r="AD340" s="15"/>
      <c r="AE340" s="15"/>
      <c r="AT340" s="284" t="s">
        <v>276</v>
      </c>
      <c r="AU340" s="284" t="s">
        <v>86</v>
      </c>
      <c r="AV340" s="15" t="s">
        <v>254</v>
      </c>
      <c r="AW340" s="15" t="s">
        <v>32</v>
      </c>
      <c r="AX340" s="15" t="s">
        <v>84</v>
      </c>
      <c r="AY340" s="284" t="s">
        <v>251</v>
      </c>
    </row>
    <row r="341" s="2" customFormat="1" ht="33" customHeight="1">
      <c r="A341" s="38"/>
      <c r="B341" s="39"/>
      <c r="C341" s="220" t="s">
        <v>1479</v>
      </c>
      <c r="D341" s="220" t="s">
        <v>255</v>
      </c>
      <c r="E341" s="221" t="s">
        <v>5653</v>
      </c>
      <c r="F341" s="222" t="s">
        <v>5654</v>
      </c>
      <c r="G341" s="223" t="s">
        <v>416</v>
      </c>
      <c r="H341" s="224">
        <v>1</v>
      </c>
      <c r="I341" s="225"/>
      <c r="J341" s="226">
        <f>ROUND(I341*H341,2)</f>
        <v>0</v>
      </c>
      <c r="K341" s="227"/>
      <c r="L341" s="44"/>
      <c r="M341" s="228" t="s">
        <v>1</v>
      </c>
      <c r="N341" s="229" t="s">
        <v>41</v>
      </c>
      <c r="O341" s="91"/>
      <c r="P341" s="230">
        <f>O341*H341</f>
        <v>0</v>
      </c>
      <c r="Q341" s="230">
        <v>0</v>
      </c>
      <c r="R341" s="230">
        <f>Q341*H341</f>
        <v>0</v>
      </c>
      <c r="S341" s="230">
        <v>0</v>
      </c>
      <c r="T341" s="231">
        <f>S341*H341</f>
        <v>0</v>
      </c>
      <c r="U341" s="38"/>
      <c r="V341" s="38"/>
      <c r="W341" s="38"/>
      <c r="X341" s="38"/>
      <c r="Y341" s="38"/>
      <c r="Z341" s="38"/>
      <c r="AA341" s="38"/>
      <c r="AB341" s="38"/>
      <c r="AC341" s="38"/>
      <c r="AD341" s="38"/>
      <c r="AE341" s="38"/>
      <c r="AR341" s="232" t="s">
        <v>1605</v>
      </c>
      <c r="AT341" s="232" t="s">
        <v>255</v>
      </c>
      <c r="AU341" s="232" t="s">
        <v>86</v>
      </c>
      <c r="AY341" s="17" t="s">
        <v>251</v>
      </c>
      <c r="BE341" s="233">
        <f>IF(N341="základní",J341,0)</f>
        <v>0</v>
      </c>
      <c r="BF341" s="233">
        <f>IF(N341="snížená",J341,0)</f>
        <v>0</v>
      </c>
      <c r="BG341" s="233">
        <f>IF(N341="zákl. přenesená",J341,0)</f>
        <v>0</v>
      </c>
      <c r="BH341" s="233">
        <f>IF(N341="sníž. přenesená",J341,0)</f>
        <v>0</v>
      </c>
      <c r="BI341" s="233">
        <f>IF(N341="nulová",J341,0)</f>
        <v>0</v>
      </c>
      <c r="BJ341" s="17" t="s">
        <v>84</v>
      </c>
      <c r="BK341" s="233">
        <f>ROUND(I341*H341,2)</f>
        <v>0</v>
      </c>
      <c r="BL341" s="17" t="s">
        <v>1605</v>
      </c>
      <c r="BM341" s="232" t="s">
        <v>5655</v>
      </c>
    </row>
    <row r="342" s="2" customFormat="1">
      <c r="A342" s="38"/>
      <c r="B342" s="39"/>
      <c r="C342" s="40"/>
      <c r="D342" s="234" t="s">
        <v>260</v>
      </c>
      <c r="E342" s="40"/>
      <c r="F342" s="235" t="s">
        <v>5654</v>
      </c>
      <c r="G342" s="40"/>
      <c r="H342" s="40"/>
      <c r="I342" s="236"/>
      <c r="J342" s="40"/>
      <c r="K342" s="40"/>
      <c r="L342" s="44"/>
      <c r="M342" s="237"/>
      <c r="N342" s="238"/>
      <c r="O342" s="91"/>
      <c r="P342" s="91"/>
      <c r="Q342" s="91"/>
      <c r="R342" s="91"/>
      <c r="S342" s="91"/>
      <c r="T342" s="92"/>
      <c r="U342" s="38"/>
      <c r="V342" s="38"/>
      <c r="W342" s="38"/>
      <c r="X342" s="38"/>
      <c r="Y342" s="38"/>
      <c r="Z342" s="38"/>
      <c r="AA342" s="38"/>
      <c r="AB342" s="38"/>
      <c r="AC342" s="38"/>
      <c r="AD342" s="38"/>
      <c r="AE342" s="38"/>
      <c r="AT342" s="17" t="s">
        <v>260</v>
      </c>
      <c r="AU342" s="17" t="s">
        <v>86</v>
      </c>
    </row>
    <row r="343" s="13" customFormat="1">
      <c r="A343" s="13"/>
      <c r="B343" s="253"/>
      <c r="C343" s="254"/>
      <c r="D343" s="234" t="s">
        <v>276</v>
      </c>
      <c r="E343" s="255" t="s">
        <v>1</v>
      </c>
      <c r="F343" s="256" t="s">
        <v>5656</v>
      </c>
      <c r="G343" s="254"/>
      <c r="H343" s="255" t="s">
        <v>1</v>
      </c>
      <c r="I343" s="257"/>
      <c r="J343" s="254"/>
      <c r="K343" s="254"/>
      <c r="L343" s="258"/>
      <c r="M343" s="259"/>
      <c r="N343" s="260"/>
      <c r="O343" s="260"/>
      <c r="P343" s="260"/>
      <c r="Q343" s="260"/>
      <c r="R343" s="260"/>
      <c r="S343" s="260"/>
      <c r="T343" s="261"/>
      <c r="U343" s="13"/>
      <c r="V343" s="13"/>
      <c r="W343" s="13"/>
      <c r="X343" s="13"/>
      <c r="Y343" s="13"/>
      <c r="Z343" s="13"/>
      <c r="AA343" s="13"/>
      <c r="AB343" s="13"/>
      <c r="AC343" s="13"/>
      <c r="AD343" s="13"/>
      <c r="AE343" s="13"/>
      <c r="AT343" s="262" t="s">
        <v>276</v>
      </c>
      <c r="AU343" s="262" t="s">
        <v>86</v>
      </c>
      <c r="AV343" s="13" t="s">
        <v>84</v>
      </c>
      <c r="AW343" s="13" t="s">
        <v>32</v>
      </c>
      <c r="AX343" s="13" t="s">
        <v>76</v>
      </c>
      <c r="AY343" s="262" t="s">
        <v>251</v>
      </c>
    </row>
    <row r="344" s="12" customFormat="1">
      <c r="A344" s="12"/>
      <c r="B344" s="242"/>
      <c r="C344" s="243"/>
      <c r="D344" s="234" t="s">
        <v>276</v>
      </c>
      <c r="E344" s="244" t="s">
        <v>1</v>
      </c>
      <c r="F344" s="245" t="s">
        <v>3275</v>
      </c>
      <c r="G344" s="243"/>
      <c r="H344" s="246">
        <v>1</v>
      </c>
      <c r="I344" s="247"/>
      <c r="J344" s="243"/>
      <c r="K344" s="243"/>
      <c r="L344" s="248"/>
      <c r="M344" s="249"/>
      <c r="N344" s="250"/>
      <c r="O344" s="250"/>
      <c r="P344" s="250"/>
      <c r="Q344" s="250"/>
      <c r="R344" s="250"/>
      <c r="S344" s="250"/>
      <c r="T344" s="251"/>
      <c r="U344" s="12"/>
      <c r="V344" s="12"/>
      <c r="W344" s="12"/>
      <c r="X344" s="12"/>
      <c r="Y344" s="12"/>
      <c r="Z344" s="12"/>
      <c r="AA344" s="12"/>
      <c r="AB344" s="12"/>
      <c r="AC344" s="12"/>
      <c r="AD344" s="12"/>
      <c r="AE344" s="12"/>
      <c r="AT344" s="252" t="s">
        <v>276</v>
      </c>
      <c r="AU344" s="252" t="s">
        <v>86</v>
      </c>
      <c r="AV344" s="12" t="s">
        <v>86</v>
      </c>
      <c r="AW344" s="12" t="s">
        <v>32</v>
      </c>
      <c r="AX344" s="12" t="s">
        <v>76</v>
      </c>
      <c r="AY344" s="252" t="s">
        <v>251</v>
      </c>
    </row>
    <row r="345" s="15" customFormat="1">
      <c r="A345" s="15"/>
      <c r="B345" s="274"/>
      <c r="C345" s="275"/>
      <c r="D345" s="234" t="s">
        <v>276</v>
      </c>
      <c r="E345" s="276" t="s">
        <v>1</v>
      </c>
      <c r="F345" s="277" t="s">
        <v>423</v>
      </c>
      <c r="G345" s="275"/>
      <c r="H345" s="278">
        <v>1</v>
      </c>
      <c r="I345" s="279"/>
      <c r="J345" s="275"/>
      <c r="K345" s="275"/>
      <c r="L345" s="280"/>
      <c r="M345" s="281"/>
      <c r="N345" s="282"/>
      <c r="O345" s="282"/>
      <c r="P345" s="282"/>
      <c r="Q345" s="282"/>
      <c r="R345" s="282"/>
      <c r="S345" s="282"/>
      <c r="T345" s="283"/>
      <c r="U345" s="15"/>
      <c r="V345" s="15"/>
      <c r="W345" s="15"/>
      <c r="X345" s="15"/>
      <c r="Y345" s="15"/>
      <c r="Z345" s="15"/>
      <c r="AA345" s="15"/>
      <c r="AB345" s="15"/>
      <c r="AC345" s="15"/>
      <c r="AD345" s="15"/>
      <c r="AE345" s="15"/>
      <c r="AT345" s="284" t="s">
        <v>276</v>
      </c>
      <c r="AU345" s="284" t="s">
        <v>86</v>
      </c>
      <c r="AV345" s="15" t="s">
        <v>254</v>
      </c>
      <c r="AW345" s="15" t="s">
        <v>32</v>
      </c>
      <c r="AX345" s="15" t="s">
        <v>84</v>
      </c>
      <c r="AY345" s="284" t="s">
        <v>251</v>
      </c>
    </row>
    <row r="346" s="2" customFormat="1" ht="16.5" customHeight="1">
      <c r="A346" s="38"/>
      <c r="B346" s="39"/>
      <c r="C346" s="292" t="s">
        <v>1484</v>
      </c>
      <c r="D346" s="292" t="s">
        <v>1133</v>
      </c>
      <c r="E346" s="293" t="s">
        <v>5657</v>
      </c>
      <c r="F346" s="294" t="s">
        <v>5658</v>
      </c>
      <c r="G346" s="295" t="s">
        <v>416</v>
      </c>
      <c r="H346" s="296">
        <v>1</v>
      </c>
      <c r="I346" s="297"/>
      <c r="J346" s="298">
        <f>ROUND(I346*H346,2)</f>
        <v>0</v>
      </c>
      <c r="K346" s="299"/>
      <c r="L346" s="300"/>
      <c r="M346" s="301" t="s">
        <v>1</v>
      </c>
      <c r="N346" s="302" t="s">
        <v>41</v>
      </c>
      <c r="O346" s="91"/>
      <c r="P346" s="230">
        <f>O346*H346</f>
        <v>0</v>
      </c>
      <c r="Q346" s="230">
        <v>0</v>
      </c>
      <c r="R346" s="230">
        <f>Q346*H346</f>
        <v>0</v>
      </c>
      <c r="S346" s="230">
        <v>0</v>
      </c>
      <c r="T346" s="231">
        <f>S346*H346</f>
        <v>0</v>
      </c>
      <c r="U346" s="38"/>
      <c r="V346" s="38"/>
      <c r="W346" s="38"/>
      <c r="X346" s="38"/>
      <c r="Y346" s="38"/>
      <c r="Z346" s="38"/>
      <c r="AA346" s="38"/>
      <c r="AB346" s="38"/>
      <c r="AC346" s="38"/>
      <c r="AD346" s="38"/>
      <c r="AE346" s="38"/>
      <c r="AR346" s="232" t="s">
        <v>2030</v>
      </c>
      <c r="AT346" s="232" t="s">
        <v>1133</v>
      </c>
      <c r="AU346" s="232" t="s">
        <v>86</v>
      </c>
      <c r="AY346" s="17" t="s">
        <v>251</v>
      </c>
      <c r="BE346" s="233">
        <f>IF(N346="základní",J346,0)</f>
        <v>0</v>
      </c>
      <c r="BF346" s="233">
        <f>IF(N346="snížená",J346,0)</f>
        <v>0</v>
      </c>
      <c r="BG346" s="233">
        <f>IF(N346="zákl. přenesená",J346,0)</f>
        <v>0</v>
      </c>
      <c r="BH346" s="233">
        <f>IF(N346="sníž. přenesená",J346,0)</f>
        <v>0</v>
      </c>
      <c r="BI346" s="233">
        <f>IF(N346="nulová",J346,0)</f>
        <v>0</v>
      </c>
      <c r="BJ346" s="17" t="s">
        <v>84</v>
      </c>
      <c r="BK346" s="233">
        <f>ROUND(I346*H346,2)</f>
        <v>0</v>
      </c>
      <c r="BL346" s="17" t="s">
        <v>1605</v>
      </c>
      <c r="BM346" s="232" t="s">
        <v>5659</v>
      </c>
    </row>
    <row r="347" s="2" customFormat="1">
      <c r="A347" s="38"/>
      <c r="B347" s="39"/>
      <c r="C347" s="40"/>
      <c r="D347" s="234" t="s">
        <v>260</v>
      </c>
      <c r="E347" s="40"/>
      <c r="F347" s="235" t="s">
        <v>5658</v>
      </c>
      <c r="G347" s="40"/>
      <c r="H347" s="40"/>
      <c r="I347" s="236"/>
      <c r="J347" s="40"/>
      <c r="K347" s="40"/>
      <c r="L347" s="44"/>
      <c r="M347" s="237"/>
      <c r="N347" s="238"/>
      <c r="O347" s="91"/>
      <c r="P347" s="91"/>
      <c r="Q347" s="91"/>
      <c r="R347" s="91"/>
      <c r="S347" s="91"/>
      <c r="T347" s="92"/>
      <c r="U347" s="38"/>
      <c r="V347" s="38"/>
      <c r="W347" s="38"/>
      <c r="X347" s="38"/>
      <c r="Y347" s="38"/>
      <c r="Z347" s="38"/>
      <c r="AA347" s="38"/>
      <c r="AB347" s="38"/>
      <c r="AC347" s="38"/>
      <c r="AD347" s="38"/>
      <c r="AE347" s="38"/>
      <c r="AT347" s="17" t="s">
        <v>260</v>
      </c>
      <c r="AU347" s="17" t="s">
        <v>86</v>
      </c>
    </row>
    <row r="348" s="12" customFormat="1">
      <c r="A348" s="12"/>
      <c r="B348" s="242"/>
      <c r="C348" s="243"/>
      <c r="D348" s="234" t="s">
        <v>276</v>
      </c>
      <c r="E348" s="244" t="s">
        <v>1</v>
      </c>
      <c r="F348" s="245" t="s">
        <v>3275</v>
      </c>
      <c r="G348" s="243"/>
      <c r="H348" s="246">
        <v>1</v>
      </c>
      <c r="I348" s="247"/>
      <c r="J348" s="243"/>
      <c r="K348" s="243"/>
      <c r="L348" s="248"/>
      <c r="M348" s="249"/>
      <c r="N348" s="250"/>
      <c r="O348" s="250"/>
      <c r="P348" s="250"/>
      <c r="Q348" s="250"/>
      <c r="R348" s="250"/>
      <c r="S348" s="250"/>
      <c r="T348" s="251"/>
      <c r="U348" s="12"/>
      <c r="V348" s="12"/>
      <c r="W348" s="12"/>
      <c r="X348" s="12"/>
      <c r="Y348" s="12"/>
      <c r="Z348" s="12"/>
      <c r="AA348" s="12"/>
      <c r="AB348" s="12"/>
      <c r="AC348" s="12"/>
      <c r="AD348" s="12"/>
      <c r="AE348" s="12"/>
      <c r="AT348" s="252" t="s">
        <v>276</v>
      </c>
      <c r="AU348" s="252" t="s">
        <v>86</v>
      </c>
      <c r="AV348" s="12" t="s">
        <v>86</v>
      </c>
      <c r="AW348" s="12" t="s">
        <v>32</v>
      </c>
      <c r="AX348" s="12" t="s">
        <v>84</v>
      </c>
      <c r="AY348" s="252" t="s">
        <v>251</v>
      </c>
    </row>
    <row r="349" s="2" customFormat="1" ht="16.5" customHeight="1">
      <c r="A349" s="38"/>
      <c r="B349" s="39"/>
      <c r="C349" s="220" t="s">
        <v>1492</v>
      </c>
      <c r="D349" s="220" t="s">
        <v>255</v>
      </c>
      <c r="E349" s="221" t="s">
        <v>5660</v>
      </c>
      <c r="F349" s="222" t="s">
        <v>5661</v>
      </c>
      <c r="G349" s="223" t="s">
        <v>416</v>
      </c>
      <c r="H349" s="224">
        <v>41</v>
      </c>
      <c r="I349" s="225"/>
      <c r="J349" s="226">
        <f>ROUND(I349*H349,2)</f>
        <v>0</v>
      </c>
      <c r="K349" s="227"/>
      <c r="L349" s="44"/>
      <c r="M349" s="228" t="s">
        <v>1</v>
      </c>
      <c r="N349" s="229" t="s">
        <v>41</v>
      </c>
      <c r="O349" s="91"/>
      <c r="P349" s="230">
        <f>O349*H349</f>
        <v>0</v>
      </c>
      <c r="Q349" s="230">
        <v>0</v>
      </c>
      <c r="R349" s="230">
        <f>Q349*H349</f>
        <v>0</v>
      </c>
      <c r="S349" s="230">
        <v>0</v>
      </c>
      <c r="T349" s="231">
        <f>S349*H349</f>
        <v>0</v>
      </c>
      <c r="U349" s="38"/>
      <c r="V349" s="38"/>
      <c r="W349" s="38"/>
      <c r="X349" s="38"/>
      <c r="Y349" s="38"/>
      <c r="Z349" s="38"/>
      <c r="AA349" s="38"/>
      <c r="AB349" s="38"/>
      <c r="AC349" s="38"/>
      <c r="AD349" s="38"/>
      <c r="AE349" s="38"/>
      <c r="AR349" s="232" t="s">
        <v>1605</v>
      </c>
      <c r="AT349" s="232" t="s">
        <v>255</v>
      </c>
      <c r="AU349" s="232" t="s">
        <v>86</v>
      </c>
      <c r="AY349" s="17" t="s">
        <v>251</v>
      </c>
      <c r="BE349" s="233">
        <f>IF(N349="základní",J349,0)</f>
        <v>0</v>
      </c>
      <c r="BF349" s="233">
        <f>IF(N349="snížená",J349,0)</f>
        <v>0</v>
      </c>
      <c r="BG349" s="233">
        <f>IF(N349="zákl. přenesená",J349,0)</f>
        <v>0</v>
      </c>
      <c r="BH349" s="233">
        <f>IF(N349="sníž. přenesená",J349,0)</f>
        <v>0</v>
      </c>
      <c r="BI349" s="233">
        <f>IF(N349="nulová",J349,0)</f>
        <v>0</v>
      </c>
      <c r="BJ349" s="17" t="s">
        <v>84</v>
      </c>
      <c r="BK349" s="233">
        <f>ROUND(I349*H349,2)</f>
        <v>0</v>
      </c>
      <c r="BL349" s="17" t="s">
        <v>1605</v>
      </c>
      <c r="BM349" s="232" t="s">
        <v>5662</v>
      </c>
    </row>
    <row r="350" s="2" customFormat="1">
      <c r="A350" s="38"/>
      <c r="B350" s="39"/>
      <c r="C350" s="40"/>
      <c r="D350" s="234" t="s">
        <v>260</v>
      </c>
      <c r="E350" s="40"/>
      <c r="F350" s="235" t="s">
        <v>5661</v>
      </c>
      <c r="G350" s="40"/>
      <c r="H350" s="40"/>
      <c r="I350" s="236"/>
      <c r="J350" s="40"/>
      <c r="K350" s="40"/>
      <c r="L350" s="44"/>
      <c r="M350" s="237"/>
      <c r="N350" s="238"/>
      <c r="O350" s="91"/>
      <c r="P350" s="91"/>
      <c r="Q350" s="91"/>
      <c r="R350" s="91"/>
      <c r="S350" s="91"/>
      <c r="T350" s="92"/>
      <c r="U350" s="38"/>
      <c r="V350" s="38"/>
      <c r="W350" s="38"/>
      <c r="X350" s="38"/>
      <c r="Y350" s="38"/>
      <c r="Z350" s="38"/>
      <c r="AA350" s="38"/>
      <c r="AB350" s="38"/>
      <c r="AC350" s="38"/>
      <c r="AD350" s="38"/>
      <c r="AE350" s="38"/>
      <c r="AT350" s="17" t="s">
        <v>260</v>
      </c>
      <c r="AU350" s="17" t="s">
        <v>86</v>
      </c>
    </row>
    <row r="351" s="13" customFormat="1">
      <c r="A351" s="13"/>
      <c r="B351" s="253"/>
      <c r="C351" s="254"/>
      <c r="D351" s="234" t="s">
        <v>276</v>
      </c>
      <c r="E351" s="255" t="s">
        <v>1</v>
      </c>
      <c r="F351" s="256" t="s">
        <v>5663</v>
      </c>
      <c r="G351" s="254"/>
      <c r="H351" s="255" t="s">
        <v>1</v>
      </c>
      <c r="I351" s="257"/>
      <c r="J351" s="254"/>
      <c r="K351" s="254"/>
      <c r="L351" s="258"/>
      <c r="M351" s="259"/>
      <c r="N351" s="260"/>
      <c r="O351" s="260"/>
      <c r="P351" s="260"/>
      <c r="Q351" s="260"/>
      <c r="R351" s="260"/>
      <c r="S351" s="260"/>
      <c r="T351" s="261"/>
      <c r="U351" s="13"/>
      <c r="V351" s="13"/>
      <c r="W351" s="13"/>
      <c r="X351" s="13"/>
      <c r="Y351" s="13"/>
      <c r="Z351" s="13"/>
      <c r="AA351" s="13"/>
      <c r="AB351" s="13"/>
      <c r="AC351" s="13"/>
      <c r="AD351" s="13"/>
      <c r="AE351" s="13"/>
      <c r="AT351" s="262" t="s">
        <v>276</v>
      </c>
      <c r="AU351" s="262" t="s">
        <v>86</v>
      </c>
      <c r="AV351" s="13" t="s">
        <v>84</v>
      </c>
      <c r="AW351" s="13" t="s">
        <v>32</v>
      </c>
      <c r="AX351" s="13" t="s">
        <v>76</v>
      </c>
      <c r="AY351" s="262" t="s">
        <v>251</v>
      </c>
    </row>
    <row r="352" s="12" customFormat="1">
      <c r="A352" s="12"/>
      <c r="B352" s="242"/>
      <c r="C352" s="243"/>
      <c r="D352" s="234" t="s">
        <v>276</v>
      </c>
      <c r="E352" s="244" t="s">
        <v>1</v>
      </c>
      <c r="F352" s="245" t="s">
        <v>5664</v>
      </c>
      <c r="G352" s="243"/>
      <c r="H352" s="246">
        <v>41</v>
      </c>
      <c r="I352" s="247"/>
      <c r="J352" s="243"/>
      <c r="K352" s="243"/>
      <c r="L352" s="248"/>
      <c r="M352" s="249"/>
      <c r="N352" s="250"/>
      <c r="O352" s="250"/>
      <c r="P352" s="250"/>
      <c r="Q352" s="250"/>
      <c r="R352" s="250"/>
      <c r="S352" s="250"/>
      <c r="T352" s="251"/>
      <c r="U352" s="12"/>
      <c r="V352" s="12"/>
      <c r="W352" s="12"/>
      <c r="X352" s="12"/>
      <c r="Y352" s="12"/>
      <c r="Z352" s="12"/>
      <c r="AA352" s="12"/>
      <c r="AB352" s="12"/>
      <c r="AC352" s="12"/>
      <c r="AD352" s="12"/>
      <c r="AE352" s="12"/>
      <c r="AT352" s="252" t="s">
        <v>276</v>
      </c>
      <c r="AU352" s="252" t="s">
        <v>86</v>
      </c>
      <c r="AV352" s="12" t="s">
        <v>86</v>
      </c>
      <c r="AW352" s="12" t="s">
        <v>32</v>
      </c>
      <c r="AX352" s="12" t="s">
        <v>76</v>
      </c>
      <c r="AY352" s="252" t="s">
        <v>251</v>
      </c>
    </row>
    <row r="353" s="15" customFormat="1">
      <c r="A353" s="15"/>
      <c r="B353" s="274"/>
      <c r="C353" s="275"/>
      <c r="D353" s="234" t="s">
        <v>276</v>
      </c>
      <c r="E353" s="276" t="s">
        <v>1</v>
      </c>
      <c r="F353" s="277" t="s">
        <v>423</v>
      </c>
      <c r="G353" s="275"/>
      <c r="H353" s="278">
        <v>41</v>
      </c>
      <c r="I353" s="279"/>
      <c r="J353" s="275"/>
      <c r="K353" s="275"/>
      <c r="L353" s="280"/>
      <c r="M353" s="281"/>
      <c r="N353" s="282"/>
      <c r="O353" s="282"/>
      <c r="P353" s="282"/>
      <c r="Q353" s="282"/>
      <c r="R353" s="282"/>
      <c r="S353" s="282"/>
      <c r="T353" s="283"/>
      <c r="U353" s="15"/>
      <c r="V353" s="15"/>
      <c r="W353" s="15"/>
      <c r="X353" s="15"/>
      <c r="Y353" s="15"/>
      <c r="Z353" s="15"/>
      <c r="AA353" s="15"/>
      <c r="AB353" s="15"/>
      <c r="AC353" s="15"/>
      <c r="AD353" s="15"/>
      <c r="AE353" s="15"/>
      <c r="AT353" s="284" t="s">
        <v>276</v>
      </c>
      <c r="AU353" s="284" t="s">
        <v>86</v>
      </c>
      <c r="AV353" s="15" t="s">
        <v>254</v>
      </c>
      <c r="AW353" s="15" t="s">
        <v>32</v>
      </c>
      <c r="AX353" s="15" t="s">
        <v>84</v>
      </c>
      <c r="AY353" s="284" t="s">
        <v>251</v>
      </c>
    </row>
    <row r="354" s="2" customFormat="1" ht="33" customHeight="1">
      <c r="A354" s="38"/>
      <c r="B354" s="39"/>
      <c r="C354" s="292" t="s">
        <v>744</v>
      </c>
      <c r="D354" s="292" t="s">
        <v>1133</v>
      </c>
      <c r="E354" s="293" t="s">
        <v>5665</v>
      </c>
      <c r="F354" s="294" t="s">
        <v>5666</v>
      </c>
      <c r="G354" s="295" t="s">
        <v>802</v>
      </c>
      <c r="H354" s="296">
        <v>1320</v>
      </c>
      <c r="I354" s="297"/>
      <c r="J354" s="298">
        <f>ROUND(I354*H354,2)</f>
        <v>0</v>
      </c>
      <c r="K354" s="299"/>
      <c r="L354" s="300"/>
      <c r="M354" s="301" t="s">
        <v>1</v>
      </c>
      <c r="N354" s="302" t="s">
        <v>41</v>
      </c>
      <c r="O354" s="91"/>
      <c r="P354" s="230">
        <f>O354*H354</f>
        <v>0</v>
      </c>
      <c r="Q354" s="230">
        <v>0</v>
      </c>
      <c r="R354" s="230">
        <f>Q354*H354</f>
        <v>0</v>
      </c>
      <c r="S354" s="230">
        <v>0</v>
      </c>
      <c r="T354" s="231">
        <f>S354*H354</f>
        <v>0</v>
      </c>
      <c r="U354" s="38"/>
      <c r="V354" s="38"/>
      <c r="W354" s="38"/>
      <c r="X354" s="38"/>
      <c r="Y354" s="38"/>
      <c r="Z354" s="38"/>
      <c r="AA354" s="38"/>
      <c r="AB354" s="38"/>
      <c r="AC354" s="38"/>
      <c r="AD354" s="38"/>
      <c r="AE354" s="38"/>
      <c r="AR354" s="232" t="s">
        <v>2030</v>
      </c>
      <c r="AT354" s="232" t="s">
        <v>1133</v>
      </c>
      <c r="AU354" s="232" t="s">
        <v>86</v>
      </c>
      <c r="AY354" s="17" t="s">
        <v>251</v>
      </c>
      <c r="BE354" s="233">
        <f>IF(N354="základní",J354,0)</f>
        <v>0</v>
      </c>
      <c r="BF354" s="233">
        <f>IF(N354="snížená",J354,0)</f>
        <v>0</v>
      </c>
      <c r="BG354" s="233">
        <f>IF(N354="zákl. přenesená",J354,0)</f>
        <v>0</v>
      </c>
      <c r="BH354" s="233">
        <f>IF(N354="sníž. přenesená",J354,0)</f>
        <v>0</v>
      </c>
      <c r="BI354" s="233">
        <f>IF(N354="nulová",J354,0)</f>
        <v>0</v>
      </c>
      <c r="BJ354" s="17" t="s">
        <v>84</v>
      </c>
      <c r="BK354" s="233">
        <f>ROUND(I354*H354,2)</f>
        <v>0</v>
      </c>
      <c r="BL354" s="17" t="s">
        <v>1605</v>
      </c>
      <c r="BM354" s="232" t="s">
        <v>5667</v>
      </c>
    </row>
    <row r="355" s="2" customFormat="1">
      <c r="A355" s="38"/>
      <c r="B355" s="39"/>
      <c r="C355" s="40"/>
      <c r="D355" s="234" t="s">
        <v>260</v>
      </c>
      <c r="E355" s="40"/>
      <c r="F355" s="235" t="s">
        <v>5666</v>
      </c>
      <c r="G355" s="40"/>
      <c r="H355" s="40"/>
      <c r="I355" s="236"/>
      <c r="J355" s="40"/>
      <c r="K355" s="40"/>
      <c r="L355" s="44"/>
      <c r="M355" s="237"/>
      <c r="N355" s="238"/>
      <c r="O355" s="91"/>
      <c r="P355" s="91"/>
      <c r="Q355" s="91"/>
      <c r="R355" s="91"/>
      <c r="S355" s="91"/>
      <c r="T355" s="92"/>
      <c r="U355" s="38"/>
      <c r="V355" s="38"/>
      <c r="W355" s="38"/>
      <c r="X355" s="38"/>
      <c r="Y355" s="38"/>
      <c r="Z355" s="38"/>
      <c r="AA355" s="38"/>
      <c r="AB355" s="38"/>
      <c r="AC355" s="38"/>
      <c r="AD355" s="38"/>
      <c r="AE355" s="38"/>
      <c r="AT355" s="17" t="s">
        <v>260</v>
      </c>
      <c r="AU355" s="17" t="s">
        <v>86</v>
      </c>
    </row>
    <row r="356" s="12" customFormat="1">
      <c r="A356" s="12"/>
      <c r="B356" s="242"/>
      <c r="C356" s="243"/>
      <c r="D356" s="234" t="s">
        <v>276</v>
      </c>
      <c r="E356" s="244" t="s">
        <v>1</v>
      </c>
      <c r="F356" s="245" t="s">
        <v>5668</v>
      </c>
      <c r="G356" s="243"/>
      <c r="H356" s="246">
        <v>1320</v>
      </c>
      <c r="I356" s="247"/>
      <c r="J356" s="243"/>
      <c r="K356" s="243"/>
      <c r="L356" s="248"/>
      <c r="M356" s="249"/>
      <c r="N356" s="250"/>
      <c r="O356" s="250"/>
      <c r="P356" s="250"/>
      <c r="Q356" s="250"/>
      <c r="R356" s="250"/>
      <c r="S356" s="250"/>
      <c r="T356" s="251"/>
      <c r="U356" s="12"/>
      <c r="V356" s="12"/>
      <c r="W356" s="12"/>
      <c r="X356" s="12"/>
      <c r="Y356" s="12"/>
      <c r="Z356" s="12"/>
      <c r="AA356" s="12"/>
      <c r="AB356" s="12"/>
      <c r="AC356" s="12"/>
      <c r="AD356" s="12"/>
      <c r="AE356" s="12"/>
      <c r="AT356" s="252" t="s">
        <v>276</v>
      </c>
      <c r="AU356" s="252" t="s">
        <v>86</v>
      </c>
      <c r="AV356" s="12" t="s">
        <v>86</v>
      </c>
      <c r="AW356" s="12" t="s">
        <v>32</v>
      </c>
      <c r="AX356" s="12" t="s">
        <v>84</v>
      </c>
      <c r="AY356" s="252" t="s">
        <v>251</v>
      </c>
    </row>
    <row r="357" s="2" customFormat="1" ht="24.15" customHeight="1">
      <c r="A357" s="38"/>
      <c r="B357" s="39"/>
      <c r="C357" s="292" t="s">
        <v>1502</v>
      </c>
      <c r="D357" s="292" t="s">
        <v>1133</v>
      </c>
      <c r="E357" s="293" t="s">
        <v>5669</v>
      </c>
      <c r="F357" s="294" t="s">
        <v>5670</v>
      </c>
      <c r="G357" s="295" t="s">
        <v>802</v>
      </c>
      <c r="H357" s="296">
        <v>1326</v>
      </c>
      <c r="I357" s="297"/>
      <c r="J357" s="298">
        <f>ROUND(I357*H357,2)</f>
        <v>0</v>
      </c>
      <c r="K357" s="299"/>
      <c r="L357" s="300"/>
      <c r="M357" s="301" t="s">
        <v>1</v>
      </c>
      <c r="N357" s="302" t="s">
        <v>41</v>
      </c>
      <c r="O357" s="91"/>
      <c r="P357" s="230">
        <f>O357*H357</f>
        <v>0</v>
      </c>
      <c r="Q357" s="230">
        <v>0</v>
      </c>
      <c r="R357" s="230">
        <f>Q357*H357</f>
        <v>0</v>
      </c>
      <c r="S357" s="230">
        <v>0</v>
      </c>
      <c r="T357" s="231">
        <f>S357*H357</f>
        <v>0</v>
      </c>
      <c r="U357" s="38"/>
      <c r="V357" s="38"/>
      <c r="W357" s="38"/>
      <c r="X357" s="38"/>
      <c r="Y357" s="38"/>
      <c r="Z357" s="38"/>
      <c r="AA357" s="38"/>
      <c r="AB357" s="38"/>
      <c r="AC357" s="38"/>
      <c r="AD357" s="38"/>
      <c r="AE357" s="38"/>
      <c r="AR357" s="232" t="s">
        <v>2030</v>
      </c>
      <c r="AT357" s="232" t="s">
        <v>1133</v>
      </c>
      <c r="AU357" s="232" t="s">
        <v>86</v>
      </c>
      <c r="AY357" s="17" t="s">
        <v>251</v>
      </c>
      <c r="BE357" s="233">
        <f>IF(N357="základní",J357,0)</f>
        <v>0</v>
      </c>
      <c r="BF357" s="233">
        <f>IF(N357="snížená",J357,0)</f>
        <v>0</v>
      </c>
      <c r="BG357" s="233">
        <f>IF(N357="zákl. přenesená",J357,0)</f>
        <v>0</v>
      </c>
      <c r="BH357" s="233">
        <f>IF(N357="sníž. přenesená",J357,0)</f>
        <v>0</v>
      </c>
      <c r="BI357" s="233">
        <f>IF(N357="nulová",J357,0)</f>
        <v>0</v>
      </c>
      <c r="BJ357" s="17" t="s">
        <v>84</v>
      </c>
      <c r="BK357" s="233">
        <f>ROUND(I357*H357,2)</f>
        <v>0</v>
      </c>
      <c r="BL357" s="17" t="s">
        <v>1605</v>
      </c>
      <c r="BM357" s="232" t="s">
        <v>5671</v>
      </c>
    </row>
    <row r="358" s="2" customFormat="1">
      <c r="A358" s="38"/>
      <c r="B358" s="39"/>
      <c r="C358" s="40"/>
      <c r="D358" s="234" t="s">
        <v>260</v>
      </c>
      <c r="E358" s="40"/>
      <c r="F358" s="235" t="s">
        <v>5670</v>
      </c>
      <c r="G358" s="40"/>
      <c r="H358" s="40"/>
      <c r="I358" s="236"/>
      <c r="J358" s="40"/>
      <c r="K358" s="40"/>
      <c r="L358" s="44"/>
      <c r="M358" s="237"/>
      <c r="N358" s="238"/>
      <c r="O358" s="91"/>
      <c r="P358" s="91"/>
      <c r="Q358" s="91"/>
      <c r="R358" s="91"/>
      <c r="S358" s="91"/>
      <c r="T358" s="92"/>
      <c r="U358" s="38"/>
      <c r="V358" s="38"/>
      <c r="W358" s="38"/>
      <c r="X358" s="38"/>
      <c r="Y358" s="38"/>
      <c r="Z358" s="38"/>
      <c r="AA358" s="38"/>
      <c r="AB358" s="38"/>
      <c r="AC358" s="38"/>
      <c r="AD358" s="38"/>
      <c r="AE358" s="38"/>
      <c r="AT358" s="17" t="s">
        <v>260</v>
      </c>
      <c r="AU358" s="17" t="s">
        <v>86</v>
      </c>
    </row>
    <row r="359" s="12" customFormat="1">
      <c r="A359" s="12"/>
      <c r="B359" s="242"/>
      <c r="C359" s="243"/>
      <c r="D359" s="234" t="s">
        <v>276</v>
      </c>
      <c r="E359" s="244" t="s">
        <v>1</v>
      </c>
      <c r="F359" s="245" t="s">
        <v>5672</v>
      </c>
      <c r="G359" s="243"/>
      <c r="H359" s="246">
        <v>1326</v>
      </c>
      <c r="I359" s="247"/>
      <c r="J359" s="243"/>
      <c r="K359" s="243"/>
      <c r="L359" s="248"/>
      <c r="M359" s="249"/>
      <c r="N359" s="250"/>
      <c r="O359" s="250"/>
      <c r="P359" s="250"/>
      <c r="Q359" s="250"/>
      <c r="R359" s="250"/>
      <c r="S359" s="250"/>
      <c r="T359" s="251"/>
      <c r="U359" s="12"/>
      <c r="V359" s="12"/>
      <c r="W359" s="12"/>
      <c r="X359" s="12"/>
      <c r="Y359" s="12"/>
      <c r="Z359" s="12"/>
      <c r="AA359" s="12"/>
      <c r="AB359" s="12"/>
      <c r="AC359" s="12"/>
      <c r="AD359" s="12"/>
      <c r="AE359" s="12"/>
      <c r="AT359" s="252" t="s">
        <v>276</v>
      </c>
      <c r="AU359" s="252" t="s">
        <v>86</v>
      </c>
      <c r="AV359" s="12" t="s">
        <v>86</v>
      </c>
      <c r="AW359" s="12" t="s">
        <v>32</v>
      </c>
      <c r="AX359" s="12" t="s">
        <v>84</v>
      </c>
      <c r="AY359" s="252" t="s">
        <v>251</v>
      </c>
    </row>
    <row r="360" s="2" customFormat="1" ht="24.15" customHeight="1">
      <c r="A360" s="38"/>
      <c r="B360" s="39"/>
      <c r="C360" s="220" t="s">
        <v>1510</v>
      </c>
      <c r="D360" s="220" t="s">
        <v>255</v>
      </c>
      <c r="E360" s="221" t="s">
        <v>5673</v>
      </c>
      <c r="F360" s="222" t="s">
        <v>5674</v>
      </c>
      <c r="G360" s="223" t="s">
        <v>416</v>
      </c>
      <c r="H360" s="224">
        <v>72</v>
      </c>
      <c r="I360" s="225"/>
      <c r="J360" s="226">
        <f>ROUND(I360*H360,2)</f>
        <v>0</v>
      </c>
      <c r="K360" s="227"/>
      <c r="L360" s="44"/>
      <c r="M360" s="228" t="s">
        <v>1</v>
      </c>
      <c r="N360" s="229" t="s">
        <v>41</v>
      </c>
      <c r="O360" s="91"/>
      <c r="P360" s="230">
        <f>O360*H360</f>
        <v>0</v>
      </c>
      <c r="Q360" s="230">
        <v>0</v>
      </c>
      <c r="R360" s="230">
        <f>Q360*H360</f>
        <v>0</v>
      </c>
      <c r="S360" s="230">
        <v>0</v>
      </c>
      <c r="T360" s="231">
        <f>S360*H360</f>
        <v>0</v>
      </c>
      <c r="U360" s="38"/>
      <c r="V360" s="38"/>
      <c r="W360" s="38"/>
      <c r="X360" s="38"/>
      <c r="Y360" s="38"/>
      <c r="Z360" s="38"/>
      <c r="AA360" s="38"/>
      <c r="AB360" s="38"/>
      <c r="AC360" s="38"/>
      <c r="AD360" s="38"/>
      <c r="AE360" s="38"/>
      <c r="AR360" s="232" t="s">
        <v>1605</v>
      </c>
      <c r="AT360" s="232" t="s">
        <v>255</v>
      </c>
      <c r="AU360" s="232" t="s">
        <v>86</v>
      </c>
      <c r="AY360" s="17" t="s">
        <v>251</v>
      </c>
      <c r="BE360" s="233">
        <f>IF(N360="základní",J360,0)</f>
        <v>0</v>
      </c>
      <c r="BF360" s="233">
        <f>IF(N360="snížená",J360,0)</f>
        <v>0</v>
      </c>
      <c r="BG360" s="233">
        <f>IF(N360="zákl. přenesená",J360,0)</f>
        <v>0</v>
      </c>
      <c r="BH360" s="233">
        <f>IF(N360="sníž. přenesená",J360,0)</f>
        <v>0</v>
      </c>
      <c r="BI360" s="233">
        <f>IF(N360="nulová",J360,0)</f>
        <v>0</v>
      </c>
      <c r="BJ360" s="17" t="s">
        <v>84</v>
      </c>
      <c r="BK360" s="233">
        <f>ROUND(I360*H360,2)</f>
        <v>0</v>
      </c>
      <c r="BL360" s="17" t="s">
        <v>1605</v>
      </c>
      <c r="BM360" s="232" t="s">
        <v>5675</v>
      </c>
    </row>
    <row r="361" s="2" customFormat="1">
      <c r="A361" s="38"/>
      <c r="B361" s="39"/>
      <c r="C361" s="40"/>
      <c r="D361" s="234" t="s">
        <v>260</v>
      </c>
      <c r="E361" s="40"/>
      <c r="F361" s="235" t="s">
        <v>5674</v>
      </c>
      <c r="G361" s="40"/>
      <c r="H361" s="40"/>
      <c r="I361" s="236"/>
      <c r="J361" s="40"/>
      <c r="K361" s="40"/>
      <c r="L361" s="44"/>
      <c r="M361" s="237"/>
      <c r="N361" s="238"/>
      <c r="O361" s="91"/>
      <c r="P361" s="91"/>
      <c r="Q361" s="91"/>
      <c r="R361" s="91"/>
      <c r="S361" s="91"/>
      <c r="T361" s="92"/>
      <c r="U361" s="38"/>
      <c r="V361" s="38"/>
      <c r="W361" s="38"/>
      <c r="X361" s="38"/>
      <c r="Y361" s="38"/>
      <c r="Z361" s="38"/>
      <c r="AA361" s="38"/>
      <c r="AB361" s="38"/>
      <c r="AC361" s="38"/>
      <c r="AD361" s="38"/>
      <c r="AE361" s="38"/>
      <c r="AT361" s="17" t="s">
        <v>260</v>
      </c>
      <c r="AU361" s="17" t="s">
        <v>86</v>
      </c>
    </row>
    <row r="362" s="13" customFormat="1">
      <c r="A362" s="13"/>
      <c r="B362" s="253"/>
      <c r="C362" s="254"/>
      <c r="D362" s="234" t="s">
        <v>276</v>
      </c>
      <c r="E362" s="255" t="s">
        <v>1</v>
      </c>
      <c r="F362" s="256" t="s">
        <v>5676</v>
      </c>
      <c r="G362" s="254"/>
      <c r="H362" s="255" t="s">
        <v>1</v>
      </c>
      <c r="I362" s="257"/>
      <c r="J362" s="254"/>
      <c r="K362" s="254"/>
      <c r="L362" s="258"/>
      <c r="M362" s="259"/>
      <c r="N362" s="260"/>
      <c r="O362" s="260"/>
      <c r="P362" s="260"/>
      <c r="Q362" s="260"/>
      <c r="R362" s="260"/>
      <c r="S362" s="260"/>
      <c r="T362" s="261"/>
      <c r="U362" s="13"/>
      <c r="V362" s="13"/>
      <c r="W362" s="13"/>
      <c r="X362" s="13"/>
      <c r="Y362" s="13"/>
      <c r="Z362" s="13"/>
      <c r="AA362" s="13"/>
      <c r="AB362" s="13"/>
      <c r="AC362" s="13"/>
      <c r="AD362" s="13"/>
      <c r="AE362" s="13"/>
      <c r="AT362" s="262" t="s">
        <v>276</v>
      </c>
      <c r="AU362" s="262" t="s">
        <v>86</v>
      </c>
      <c r="AV362" s="13" t="s">
        <v>84</v>
      </c>
      <c r="AW362" s="13" t="s">
        <v>32</v>
      </c>
      <c r="AX362" s="13" t="s">
        <v>76</v>
      </c>
      <c r="AY362" s="262" t="s">
        <v>251</v>
      </c>
    </row>
    <row r="363" s="12" customFormat="1">
      <c r="A363" s="12"/>
      <c r="B363" s="242"/>
      <c r="C363" s="243"/>
      <c r="D363" s="234" t="s">
        <v>276</v>
      </c>
      <c r="E363" s="244" t="s">
        <v>1</v>
      </c>
      <c r="F363" s="245" t="s">
        <v>5677</v>
      </c>
      <c r="G363" s="243"/>
      <c r="H363" s="246">
        <v>72</v>
      </c>
      <c r="I363" s="247"/>
      <c r="J363" s="243"/>
      <c r="K363" s="243"/>
      <c r="L363" s="248"/>
      <c r="M363" s="249"/>
      <c r="N363" s="250"/>
      <c r="O363" s="250"/>
      <c r="P363" s="250"/>
      <c r="Q363" s="250"/>
      <c r="R363" s="250"/>
      <c r="S363" s="250"/>
      <c r="T363" s="251"/>
      <c r="U363" s="12"/>
      <c r="V363" s="12"/>
      <c r="W363" s="12"/>
      <c r="X363" s="12"/>
      <c r="Y363" s="12"/>
      <c r="Z363" s="12"/>
      <c r="AA363" s="12"/>
      <c r="AB363" s="12"/>
      <c r="AC363" s="12"/>
      <c r="AD363" s="12"/>
      <c r="AE363" s="12"/>
      <c r="AT363" s="252" t="s">
        <v>276</v>
      </c>
      <c r="AU363" s="252" t="s">
        <v>86</v>
      </c>
      <c r="AV363" s="12" t="s">
        <v>86</v>
      </c>
      <c r="AW363" s="12" t="s">
        <v>32</v>
      </c>
      <c r="AX363" s="12" t="s">
        <v>76</v>
      </c>
      <c r="AY363" s="252" t="s">
        <v>251</v>
      </c>
    </row>
    <row r="364" s="15" customFormat="1">
      <c r="A364" s="15"/>
      <c r="B364" s="274"/>
      <c r="C364" s="275"/>
      <c r="D364" s="234" t="s">
        <v>276</v>
      </c>
      <c r="E364" s="276" t="s">
        <v>1</v>
      </c>
      <c r="F364" s="277" t="s">
        <v>423</v>
      </c>
      <c r="G364" s="275"/>
      <c r="H364" s="278">
        <v>72</v>
      </c>
      <c r="I364" s="279"/>
      <c r="J364" s="275"/>
      <c r="K364" s="275"/>
      <c r="L364" s="280"/>
      <c r="M364" s="281"/>
      <c r="N364" s="282"/>
      <c r="O364" s="282"/>
      <c r="P364" s="282"/>
      <c r="Q364" s="282"/>
      <c r="R364" s="282"/>
      <c r="S364" s="282"/>
      <c r="T364" s="283"/>
      <c r="U364" s="15"/>
      <c r="V364" s="15"/>
      <c r="W364" s="15"/>
      <c r="X364" s="15"/>
      <c r="Y364" s="15"/>
      <c r="Z364" s="15"/>
      <c r="AA364" s="15"/>
      <c r="AB364" s="15"/>
      <c r="AC364" s="15"/>
      <c r="AD364" s="15"/>
      <c r="AE364" s="15"/>
      <c r="AT364" s="284" t="s">
        <v>276</v>
      </c>
      <c r="AU364" s="284" t="s">
        <v>86</v>
      </c>
      <c r="AV364" s="15" t="s">
        <v>254</v>
      </c>
      <c r="AW364" s="15" t="s">
        <v>32</v>
      </c>
      <c r="AX364" s="15" t="s">
        <v>84</v>
      </c>
      <c r="AY364" s="284" t="s">
        <v>251</v>
      </c>
    </row>
    <row r="365" s="2" customFormat="1" ht="16.5" customHeight="1">
      <c r="A365" s="38"/>
      <c r="B365" s="39"/>
      <c r="C365" s="292" t="s">
        <v>1520</v>
      </c>
      <c r="D365" s="292" t="s">
        <v>1133</v>
      </c>
      <c r="E365" s="293" t="s">
        <v>5678</v>
      </c>
      <c r="F365" s="294" t="s">
        <v>5679</v>
      </c>
      <c r="G365" s="295" t="s">
        <v>1136</v>
      </c>
      <c r="H365" s="296">
        <v>1</v>
      </c>
      <c r="I365" s="297"/>
      <c r="J365" s="298">
        <f>ROUND(I365*H365,2)</f>
        <v>0</v>
      </c>
      <c r="K365" s="299"/>
      <c r="L365" s="300"/>
      <c r="M365" s="301" t="s">
        <v>1</v>
      </c>
      <c r="N365" s="302" t="s">
        <v>41</v>
      </c>
      <c r="O365" s="91"/>
      <c r="P365" s="230">
        <f>O365*H365</f>
        <v>0</v>
      </c>
      <c r="Q365" s="230">
        <v>0</v>
      </c>
      <c r="R365" s="230">
        <f>Q365*H365</f>
        <v>0</v>
      </c>
      <c r="S365" s="230">
        <v>0</v>
      </c>
      <c r="T365" s="231">
        <f>S365*H365</f>
        <v>0</v>
      </c>
      <c r="U365" s="38"/>
      <c r="V365" s="38"/>
      <c r="W365" s="38"/>
      <c r="X365" s="38"/>
      <c r="Y365" s="38"/>
      <c r="Z365" s="38"/>
      <c r="AA365" s="38"/>
      <c r="AB365" s="38"/>
      <c r="AC365" s="38"/>
      <c r="AD365" s="38"/>
      <c r="AE365" s="38"/>
      <c r="AR365" s="232" t="s">
        <v>2030</v>
      </c>
      <c r="AT365" s="232" t="s">
        <v>1133</v>
      </c>
      <c r="AU365" s="232" t="s">
        <v>86</v>
      </c>
      <c r="AY365" s="17" t="s">
        <v>251</v>
      </c>
      <c r="BE365" s="233">
        <f>IF(N365="základní",J365,0)</f>
        <v>0</v>
      </c>
      <c r="BF365" s="233">
        <f>IF(N365="snížená",J365,0)</f>
        <v>0</v>
      </c>
      <c r="BG365" s="233">
        <f>IF(N365="zákl. přenesená",J365,0)</f>
        <v>0</v>
      </c>
      <c r="BH365" s="233">
        <f>IF(N365="sníž. přenesená",J365,0)</f>
        <v>0</v>
      </c>
      <c r="BI365" s="233">
        <f>IF(N365="nulová",J365,0)</f>
        <v>0</v>
      </c>
      <c r="BJ365" s="17" t="s">
        <v>84</v>
      </c>
      <c r="BK365" s="233">
        <f>ROUND(I365*H365,2)</f>
        <v>0</v>
      </c>
      <c r="BL365" s="17" t="s">
        <v>1605</v>
      </c>
      <c r="BM365" s="232" t="s">
        <v>5680</v>
      </c>
    </row>
    <row r="366" s="2" customFormat="1">
      <c r="A366" s="38"/>
      <c r="B366" s="39"/>
      <c r="C366" s="40"/>
      <c r="D366" s="234" t="s">
        <v>260</v>
      </c>
      <c r="E366" s="40"/>
      <c r="F366" s="235" t="s">
        <v>5679</v>
      </c>
      <c r="G366" s="40"/>
      <c r="H366" s="40"/>
      <c r="I366" s="236"/>
      <c r="J366" s="40"/>
      <c r="K366" s="40"/>
      <c r="L366" s="44"/>
      <c r="M366" s="237"/>
      <c r="N366" s="238"/>
      <c r="O366" s="91"/>
      <c r="P366" s="91"/>
      <c r="Q366" s="91"/>
      <c r="R366" s="91"/>
      <c r="S366" s="91"/>
      <c r="T366" s="92"/>
      <c r="U366" s="38"/>
      <c r="V366" s="38"/>
      <c r="W366" s="38"/>
      <c r="X366" s="38"/>
      <c r="Y366" s="38"/>
      <c r="Z366" s="38"/>
      <c r="AA366" s="38"/>
      <c r="AB366" s="38"/>
      <c r="AC366" s="38"/>
      <c r="AD366" s="38"/>
      <c r="AE366" s="38"/>
      <c r="AT366" s="17" t="s">
        <v>260</v>
      </c>
      <c r="AU366" s="17" t="s">
        <v>86</v>
      </c>
    </row>
    <row r="367" s="12" customFormat="1">
      <c r="A367" s="12"/>
      <c r="B367" s="242"/>
      <c r="C367" s="243"/>
      <c r="D367" s="234" t="s">
        <v>276</v>
      </c>
      <c r="E367" s="244" t="s">
        <v>1</v>
      </c>
      <c r="F367" s="245" t="s">
        <v>3275</v>
      </c>
      <c r="G367" s="243"/>
      <c r="H367" s="246">
        <v>1</v>
      </c>
      <c r="I367" s="247"/>
      <c r="J367" s="243"/>
      <c r="K367" s="243"/>
      <c r="L367" s="248"/>
      <c r="M367" s="249"/>
      <c r="N367" s="250"/>
      <c r="O367" s="250"/>
      <c r="P367" s="250"/>
      <c r="Q367" s="250"/>
      <c r="R367" s="250"/>
      <c r="S367" s="250"/>
      <c r="T367" s="251"/>
      <c r="U367" s="12"/>
      <c r="V367" s="12"/>
      <c r="W367" s="12"/>
      <c r="X367" s="12"/>
      <c r="Y367" s="12"/>
      <c r="Z367" s="12"/>
      <c r="AA367" s="12"/>
      <c r="AB367" s="12"/>
      <c r="AC367" s="12"/>
      <c r="AD367" s="12"/>
      <c r="AE367" s="12"/>
      <c r="AT367" s="252" t="s">
        <v>276</v>
      </c>
      <c r="AU367" s="252" t="s">
        <v>86</v>
      </c>
      <c r="AV367" s="12" t="s">
        <v>86</v>
      </c>
      <c r="AW367" s="12" t="s">
        <v>32</v>
      </c>
      <c r="AX367" s="12" t="s">
        <v>84</v>
      </c>
      <c r="AY367" s="252" t="s">
        <v>251</v>
      </c>
    </row>
    <row r="368" s="2" customFormat="1" ht="16.5" customHeight="1">
      <c r="A368" s="38"/>
      <c r="B368" s="39"/>
      <c r="C368" s="292" t="s">
        <v>1527</v>
      </c>
      <c r="D368" s="292" t="s">
        <v>1133</v>
      </c>
      <c r="E368" s="293" t="s">
        <v>5681</v>
      </c>
      <c r="F368" s="294" t="s">
        <v>5682</v>
      </c>
      <c r="G368" s="295" t="s">
        <v>1136</v>
      </c>
      <c r="H368" s="296">
        <v>1</v>
      </c>
      <c r="I368" s="297"/>
      <c r="J368" s="298">
        <f>ROUND(I368*H368,2)</f>
        <v>0</v>
      </c>
      <c r="K368" s="299"/>
      <c r="L368" s="300"/>
      <c r="M368" s="301" t="s">
        <v>1</v>
      </c>
      <c r="N368" s="302" t="s">
        <v>41</v>
      </c>
      <c r="O368" s="91"/>
      <c r="P368" s="230">
        <f>O368*H368</f>
        <v>0</v>
      </c>
      <c r="Q368" s="230">
        <v>0</v>
      </c>
      <c r="R368" s="230">
        <f>Q368*H368</f>
        <v>0</v>
      </c>
      <c r="S368" s="230">
        <v>0</v>
      </c>
      <c r="T368" s="231">
        <f>S368*H368</f>
        <v>0</v>
      </c>
      <c r="U368" s="38"/>
      <c r="V368" s="38"/>
      <c r="W368" s="38"/>
      <c r="X368" s="38"/>
      <c r="Y368" s="38"/>
      <c r="Z368" s="38"/>
      <c r="AA368" s="38"/>
      <c r="AB368" s="38"/>
      <c r="AC368" s="38"/>
      <c r="AD368" s="38"/>
      <c r="AE368" s="38"/>
      <c r="AR368" s="232" t="s">
        <v>2030</v>
      </c>
      <c r="AT368" s="232" t="s">
        <v>1133</v>
      </c>
      <c r="AU368" s="232" t="s">
        <v>86</v>
      </c>
      <c r="AY368" s="17" t="s">
        <v>251</v>
      </c>
      <c r="BE368" s="233">
        <f>IF(N368="základní",J368,0)</f>
        <v>0</v>
      </c>
      <c r="BF368" s="233">
        <f>IF(N368="snížená",J368,0)</f>
        <v>0</v>
      </c>
      <c r="BG368" s="233">
        <f>IF(N368="zákl. přenesená",J368,0)</f>
        <v>0</v>
      </c>
      <c r="BH368" s="233">
        <f>IF(N368="sníž. přenesená",J368,0)</f>
        <v>0</v>
      </c>
      <c r="BI368" s="233">
        <f>IF(N368="nulová",J368,0)</f>
        <v>0</v>
      </c>
      <c r="BJ368" s="17" t="s">
        <v>84</v>
      </c>
      <c r="BK368" s="233">
        <f>ROUND(I368*H368,2)</f>
        <v>0</v>
      </c>
      <c r="BL368" s="17" t="s">
        <v>1605</v>
      </c>
      <c r="BM368" s="232" t="s">
        <v>5683</v>
      </c>
    </row>
    <row r="369" s="2" customFormat="1">
      <c r="A369" s="38"/>
      <c r="B369" s="39"/>
      <c r="C369" s="40"/>
      <c r="D369" s="234" t="s">
        <v>260</v>
      </c>
      <c r="E369" s="40"/>
      <c r="F369" s="235" t="s">
        <v>5682</v>
      </c>
      <c r="G369" s="40"/>
      <c r="H369" s="40"/>
      <c r="I369" s="236"/>
      <c r="J369" s="40"/>
      <c r="K369" s="40"/>
      <c r="L369" s="44"/>
      <c r="M369" s="237"/>
      <c r="N369" s="238"/>
      <c r="O369" s="91"/>
      <c r="P369" s="91"/>
      <c r="Q369" s="91"/>
      <c r="R369" s="91"/>
      <c r="S369" s="91"/>
      <c r="T369" s="92"/>
      <c r="U369" s="38"/>
      <c r="V369" s="38"/>
      <c r="W369" s="38"/>
      <c r="X369" s="38"/>
      <c r="Y369" s="38"/>
      <c r="Z369" s="38"/>
      <c r="AA369" s="38"/>
      <c r="AB369" s="38"/>
      <c r="AC369" s="38"/>
      <c r="AD369" s="38"/>
      <c r="AE369" s="38"/>
      <c r="AT369" s="17" t="s">
        <v>260</v>
      </c>
      <c r="AU369" s="17" t="s">
        <v>86</v>
      </c>
    </row>
    <row r="370" s="12" customFormat="1">
      <c r="A370" s="12"/>
      <c r="B370" s="242"/>
      <c r="C370" s="243"/>
      <c r="D370" s="234" t="s">
        <v>276</v>
      </c>
      <c r="E370" s="244" t="s">
        <v>1</v>
      </c>
      <c r="F370" s="245" t="s">
        <v>3275</v>
      </c>
      <c r="G370" s="243"/>
      <c r="H370" s="246">
        <v>1</v>
      </c>
      <c r="I370" s="247"/>
      <c r="J370" s="243"/>
      <c r="K370" s="243"/>
      <c r="L370" s="248"/>
      <c r="M370" s="249"/>
      <c r="N370" s="250"/>
      <c r="O370" s="250"/>
      <c r="P370" s="250"/>
      <c r="Q370" s="250"/>
      <c r="R370" s="250"/>
      <c r="S370" s="250"/>
      <c r="T370" s="251"/>
      <c r="U370" s="12"/>
      <c r="V370" s="12"/>
      <c r="W370" s="12"/>
      <c r="X370" s="12"/>
      <c r="Y370" s="12"/>
      <c r="Z370" s="12"/>
      <c r="AA370" s="12"/>
      <c r="AB370" s="12"/>
      <c r="AC370" s="12"/>
      <c r="AD370" s="12"/>
      <c r="AE370" s="12"/>
      <c r="AT370" s="252" t="s">
        <v>276</v>
      </c>
      <c r="AU370" s="252" t="s">
        <v>86</v>
      </c>
      <c r="AV370" s="12" t="s">
        <v>86</v>
      </c>
      <c r="AW370" s="12" t="s">
        <v>32</v>
      </c>
      <c r="AX370" s="12" t="s">
        <v>84</v>
      </c>
      <c r="AY370" s="252" t="s">
        <v>251</v>
      </c>
    </row>
    <row r="371" s="11" customFormat="1" ht="22.8" customHeight="1">
      <c r="A371" s="11"/>
      <c r="B371" s="206"/>
      <c r="C371" s="207"/>
      <c r="D371" s="208" t="s">
        <v>75</v>
      </c>
      <c r="E371" s="272" t="s">
        <v>2046</v>
      </c>
      <c r="F371" s="272" t="s">
        <v>2047</v>
      </c>
      <c r="G371" s="207"/>
      <c r="H371" s="207"/>
      <c r="I371" s="210"/>
      <c r="J371" s="273">
        <f>BK371</f>
        <v>0</v>
      </c>
      <c r="K371" s="207"/>
      <c r="L371" s="212"/>
      <c r="M371" s="213"/>
      <c r="N371" s="214"/>
      <c r="O371" s="214"/>
      <c r="P371" s="215">
        <f>SUM(P372:P635)</f>
        <v>0</v>
      </c>
      <c r="Q371" s="214"/>
      <c r="R371" s="215">
        <f>SUM(R372:R635)</f>
        <v>0.024899999999999999</v>
      </c>
      <c r="S371" s="214"/>
      <c r="T371" s="216">
        <f>SUM(T372:T635)</f>
        <v>3.3000000000000003</v>
      </c>
      <c r="U371" s="11"/>
      <c r="V371" s="11"/>
      <c r="W371" s="11"/>
      <c r="X371" s="11"/>
      <c r="Y371" s="11"/>
      <c r="Z371" s="11"/>
      <c r="AA371" s="11"/>
      <c r="AB371" s="11"/>
      <c r="AC371" s="11"/>
      <c r="AD371" s="11"/>
      <c r="AE371" s="11"/>
      <c r="AR371" s="217" t="s">
        <v>269</v>
      </c>
      <c r="AT371" s="218" t="s">
        <v>75</v>
      </c>
      <c r="AU371" s="218" t="s">
        <v>84</v>
      </c>
      <c r="AY371" s="217" t="s">
        <v>251</v>
      </c>
      <c r="BK371" s="219">
        <f>SUM(BK372:BK635)</f>
        <v>0</v>
      </c>
    </row>
    <row r="372" s="2" customFormat="1" ht="76.35" customHeight="1">
      <c r="A372" s="38"/>
      <c r="B372" s="39"/>
      <c r="C372" s="220" t="s">
        <v>1534</v>
      </c>
      <c r="D372" s="220" t="s">
        <v>255</v>
      </c>
      <c r="E372" s="221" t="s">
        <v>5684</v>
      </c>
      <c r="F372" s="222" t="s">
        <v>5685</v>
      </c>
      <c r="G372" s="223" t="s">
        <v>416</v>
      </c>
      <c r="H372" s="224">
        <v>3</v>
      </c>
      <c r="I372" s="225"/>
      <c r="J372" s="226">
        <f>ROUND(I372*H372,2)</f>
        <v>0</v>
      </c>
      <c r="K372" s="227"/>
      <c r="L372" s="44"/>
      <c r="M372" s="228" t="s">
        <v>1</v>
      </c>
      <c r="N372" s="229" t="s">
        <v>41</v>
      </c>
      <c r="O372" s="91"/>
      <c r="P372" s="230">
        <f>O372*H372</f>
        <v>0</v>
      </c>
      <c r="Q372" s="230">
        <v>0</v>
      </c>
      <c r="R372" s="230">
        <f>Q372*H372</f>
        <v>0</v>
      </c>
      <c r="S372" s="230">
        <v>0</v>
      </c>
      <c r="T372" s="231">
        <f>S372*H372</f>
        <v>0</v>
      </c>
      <c r="U372" s="38"/>
      <c r="V372" s="38"/>
      <c r="W372" s="38"/>
      <c r="X372" s="38"/>
      <c r="Y372" s="38"/>
      <c r="Z372" s="38"/>
      <c r="AA372" s="38"/>
      <c r="AB372" s="38"/>
      <c r="AC372" s="38"/>
      <c r="AD372" s="38"/>
      <c r="AE372" s="38"/>
      <c r="AR372" s="232" t="s">
        <v>1605</v>
      </c>
      <c r="AT372" s="232" t="s">
        <v>255</v>
      </c>
      <c r="AU372" s="232" t="s">
        <v>86</v>
      </c>
      <c r="AY372" s="17" t="s">
        <v>251</v>
      </c>
      <c r="BE372" s="233">
        <f>IF(N372="základní",J372,0)</f>
        <v>0</v>
      </c>
      <c r="BF372" s="233">
        <f>IF(N372="snížená",J372,0)</f>
        <v>0</v>
      </c>
      <c r="BG372" s="233">
        <f>IF(N372="zákl. přenesená",J372,0)</f>
        <v>0</v>
      </c>
      <c r="BH372" s="233">
        <f>IF(N372="sníž. přenesená",J372,0)</f>
        <v>0</v>
      </c>
      <c r="BI372" s="233">
        <f>IF(N372="nulová",J372,0)</f>
        <v>0</v>
      </c>
      <c r="BJ372" s="17" t="s">
        <v>84</v>
      </c>
      <c r="BK372" s="233">
        <f>ROUND(I372*H372,2)</f>
        <v>0</v>
      </c>
      <c r="BL372" s="17" t="s">
        <v>1605</v>
      </c>
      <c r="BM372" s="232" t="s">
        <v>5686</v>
      </c>
    </row>
    <row r="373" s="2" customFormat="1">
      <c r="A373" s="38"/>
      <c r="B373" s="39"/>
      <c r="C373" s="40"/>
      <c r="D373" s="234" t="s">
        <v>260</v>
      </c>
      <c r="E373" s="40"/>
      <c r="F373" s="235" t="s">
        <v>5687</v>
      </c>
      <c r="G373" s="40"/>
      <c r="H373" s="40"/>
      <c r="I373" s="236"/>
      <c r="J373" s="40"/>
      <c r="K373" s="40"/>
      <c r="L373" s="44"/>
      <c r="M373" s="237"/>
      <c r="N373" s="238"/>
      <c r="O373" s="91"/>
      <c r="P373" s="91"/>
      <c r="Q373" s="91"/>
      <c r="R373" s="91"/>
      <c r="S373" s="91"/>
      <c r="T373" s="92"/>
      <c r="U373" s="38"/>
      <c r="V373" s="38"/>
      <c r="W373" s="38"/>
      <c r="X373" s="38"/>
      <c r="Y373" s="38"/>
      <c r="Z373" s="38"/>
      <c r="AA373" s="38"/>
      <c r="AB373" s="38"/>
      <c r="AC373" s="38"/>
      <c r="AD373" s="38"/>
      <c r="AE373" s="38"/>
      <c r="AT373" s="17" t="s">
        <v>260</v>
      </c>
      <c r="AU373" s="17" t="s">
        <v>86</v>
      </c>
    </row>
    <row r="374" s="12" customFormat="1">
      <c r="A374" s="12"/>
      <c r="B374" s="242"/>
      <c r="C374" s="243"/>
      <c r="D374" s="234" t="s">
        <v>276</v>
      </c>
      <c r="E374" s="244" t="s">
        <v>1</v>
      </c>
      <c r="F374" s="245" t="s">
        <v>5688</v>
      </c>
      <c r="G374" s="243"/>
      <c r="H374" s="246">
        <v>3</v>
      </c>
      <c r="I374" s="247"/>
      <c r="J374" s="243"/>
      <c r="K374" s="243"/>
      <c r="L374" s="248"/>
      <c r="M374" s="249"/>
      <c r="N374" s="250"/>
      <c r="O374" s="250"/>
      <c r="P374" s="250"/>
      <c r="Q374" s="250"/>
      <c r="R374" s="250"/>
      <c r="S374" s="250"/>
      <c r="T374" s="251"/>
      <c r="U374" s="12"/>
      <c r="V374" s="12"/>
      <c r="W374" s="12"/>
      <c r="X374" s="12"/>
      <c r="Y374" s="12"/>
      <c r="Z374" s="12"/>
      <c r="AA374" s="12"/>
      <c r="AB374" s="12"/>
      <c r="AC374" s="12"/>
      <c r="AD374" s="12"/>
      <c r="AE374" s="12"/>
      <c r="AT374" s="252" t="s">
        <v>276</v>
      </c>
      <c r="AU374" s="252" t="s">
        <v>86</v>
      </c>
      <c r="AV374" s="12" t="s">
        <v>86</v>
      </c>
      <c r="AW374" s="12" t="s">
        <v>32</v>
      </c>
      <c r="AX374" s="12" t="s">
        <v>76</v>
      </c>
      <c r="AY374" s="252" t="s">
        <v>251</v>
      </c>
    </row>
    <row r="375" s="15" customFormat="1">
      <c r="A375" s="15"/>
      <c r="B375" s="274"/>
      <c r="C375" s="275"/>
      <c r="D375" s="234" t="s">
        <v>276</v>
      </c>
      <c r="E375" s="276" t="s">
        <v>1</v>
      </c>
      <c r="F375" s="277" t="s">
        <v>423</v>
      </c>
      <c r="G375" s="275"/>
      <c r="H375" s="278">
        <v>3</v>
      </c>
      <c r="I375" s="279"/>
      <c r="J375" s="275"/>
      <c r="K375" s="275"/>
      <c r="L375" s="280"/>
      <c r="M375" s="281"/>
      <c r="N375" s="282"/>
      <c r="O375" s="282"/>
      <c r="P375" s="282"/>
      <c r="Q375" s="282"/>
      <c r="R375" s="282"/>
      <c r="S375" s="282"/>
      <c r="T375" s="283"/>
      <c r="U375" s="15"/>
      <c r="V375" s="15"/>
      <c r="W375" s="15"/>
      <c r="X375" s="15"/>
      <c r="Y375" s="15"/>
      <c r="Z375" s="15"/>
      <c r="AA375" s="15"/>
      <c r="AB375" s="15"/>
      <c r="AC375" s="15"/>
      <c r="AD375" s="15"/>
      <c r="AE375" s="15"/>
      <c r="AT375" s="284" t="s">
        <v>276</v>
      </c>
      <c r="AU375" s="284" t="s">
        <v>86</v>
      </c>
      <c r="AV375" s="15" t="s">
        <v>254</v>
      </c>
      <c r="AW375" s="15" t="s">
        <v>32</v>
      </c>
      <c r="AX375" s="15" t="s">
        <v>84</v>
      </c>
      <c r="AY375" s="284" t="s">
        <v>251</v>
      </c>
    </row>
    <row r="376" s="2" customFormat="1" ht="16.5" customHeight="1">
      <c r="A376" s="38"/>
      <c r="B376" s="39"/>
      <c r="C376" s="292" t="s">
        <v>1542</v>
      </c>
      <c r="D376" s="292" t="s">
        <v>1133</v>
      </c>
      <c r="E376" s="293" t="s">
        <v>5689</v>
      </c>
      <c r="F376" s="294" t="s">
        <v>5690</v>
      </c>
      <c r="G376" s="295" t="s">
        <v>802</v>
      </c>
      <c r="H376" s="296">
        <v>3</v>
      </c>
      <c r="I376" s="297"/>
      <c r="J376" s="298">
        <f>ROUND(I376*H376,2)</f>
        <v>0</v>
      </c>
      <c r="K376" s="299"/>
      <c r="L376" s="300"/>
      <c r="M376" s="301" t="s">
        <v>1</v>
      </c>
      <c r="N376" s="302" t="s">
        <v>41</v>
      </c>
      <c r="O376" s="91"/>
      <c r="P376" s="230">
        <f>O376*H376</f>
        <v>0</v>
      </c>
      <c r="Q376" s="230">
        <v>0</v>
      </c>
      <c r="R376" s="230">
        <f>Q376*H376</f>
        <v>0</v>
      </c>
      <c r="S376" s="230">
        <v>0</v>
      </c>
      <c r="T376" s="231">
        <f>S376*H376</f>
        <v>0</v>
      </c>
      <c r="U376" s="38"/>
      <c r="V376" s="38"/>
      <c r="W376" s="38"/>
      <c r="X376" s="38"/>
      <c r="Y376" s="38"/>
      <c r="Z376" s="38"/>
      <c r="AA376" s="38"/>
      <c r="AB376" s="38"/>
      <c r="AC376" s="38"/>
      <c r="AD376" s="38"/>
      <c r="AE376" s="38"/>
      <c r="AR376" s="232" t="s">
        <v>2030</v>
      </c>
      <c r="AT376" s="232" t="s">
        <v>1133</v>
      </c>
      <c r="AU376" s="232" t="s">
        <v>86</v>
      </c>
      <c r="AY376" s="17" t="s">
        <v>251</v>
      </c>
      <c r="BE376" s="233">
        <f>IF(N376="základní",J376,0)</f>
        <v>0</v>
      </c>
      <c r="BF376" s="233">
        <f>IF(N376="snížená",J376,0)</f>
        <v>0</v>
      </c>
      <c r="BG376" s="233">
        <f>IF(N376="zákl. přenesená",J376,0)</f>
        <v>0</v>
      </c>
      <c r="BH376" s="233">
        <f>IF(N376="sníž. přenesená",J376,0)</f>
        <v>0</v>
      </c>
      <c r="BI376" s="233">
        <f>IF(N376="nulová",J376,0)</f>
        <v>0</v>
      </c>
      <c r="BJ376" s="17" t="s">
        <v>84</v>
      </c>
      <c r="BK376" s="233">
        <f>ROUND(I376*H376,2)</f>
        <v>0</v>
      </c>
      <c r="BL376" s="17" t="s">
        <v>1605</v>
      </c>
      <c r="BM376" s="232" t="s">
        <v>5691</v>
      </c>
    </row>
    <row r="377" s="2" customFormat="1">
      <c r="A377" s="38"/>
      <c r="B377" s="39"/>
      <c r="C377" s="40"/>
      <c r="D377" s="234" t="s">
        <v>260</v>
      </c>
      <c r="E377" s="40"/>
      <c r="F377" s="235" t="s">
        <v>5690</v>
      </c>
      <c r="G377" s="40"/>
      <c r="H377" s="40"/>
      <c r="I377" s="236"/>
      <c r="J377" s="40"/>
      <c r="K377" s="40"/>
      <c r="L377" s="44"/>
      <c r="M377" s="237"/>
      <c r="N377" s="238"/>
      <c r="O377" s="91"/>
      <c r="P377" s="91"/>
      <c r="Q377" s="91"/>
      <c r="R377" s="91"/>
      <c r="S377" s="91"/>
      <c r="T377" s="92"/>
      <c r="U377" s="38"/>
      <c r="V377" s="38"/>
      <c r="W377" s="38"/>
      <c r="X377" s="38"/>
      <c r="Y377" s="38"/>
      <c r="Z377" s="38"/>
      <c r="AA377" s="38"/>
      <c r="AB377" s="38"/>
      <c r="AC377" s="38"/>
      <c r="AD377" s="38"/>
      <c r="AE377" s="38"/>
      <c r="AT377" s="17" t="s">
        <v>260</v>
      </c>
      <c r="AU377" s="17" t="s">
        <v>86</v>
      </c>
    </row>
    <row r="378" s="12" customFormat="1">
      <c r="A378" s="12"/>
      <c r="B378" s="242"/>
      <c r="C378" s="243"/>
      <c r="D378" s="234" t="s">
        <v>276</v>
      </c>
      <c r="E378" s="244" t="s">
        <v>1</v>
      </c>
      <c r="F378" s="245" t="s">
        <v>5692</v>
      </c>
      <c r="G378" s="243"/>
      <c r="H378" s="246">
        <v>3</v>
      </c>
      <c r="I378" s="247"/>
      <c r="J378" s="243"/>
      <c r="K378" s="243"/>
      <c r="L378" s="248"/>
      <c r="M378" s="249"/>
      <c r="N378" s="250"/>
      <c r="O378" s="250"/>
      <c r="P378" s="250"/>
      <c r="Q378" s="250"/>
      <c r="R378" s="250"/>
      <c r="S378" s="250"/>
      <c r="T378" s="251"/>
      <c r="U378" s="12"/>
      <c r="V378" s="12"/>
      <c r="W378" s="12"/>
      <c r="X378" s="12"/>
      <c r="Y378" s="12"/>
      <c r="Z378" s="12"/>
      <c r="AA378" s="12"/>
      <c r="AB378" s="12"/>
      <c r="AC378" s="12"/>
      <c r="AD378" s="12"/>
      <c r="AE378" s="12"/>
      <c r="AT378" s="252" t="s">
        <v>276</v>
      </c>
      <c r="AU378" s="252" t="s">
        <v>86</v>
      </c>
      <c r="AV378" s="12" t="s">
        <v>86</v>
      </c>
      <c r="AW378" s="12" t="s">
        <v>32</v>
      </c>
      <c r="AX378" s="12" t="s">
        <v>76</v>
      </c>
      <c r="AY378" s="252" t="s">
        <v>251</v>
      </c>
    </row>
    <row r="379" s="15" customFormat="1">
      <c r="A379" s="15"/>
      <c r="B379" s="274"/>
      <c r="C379" s="275"/>
      <c r="D379" s="234" t="s">
        <v>276</v>
      </c>
      <c r="E379" s="276" t="s">
        <v>1</v>
      </c>
      <c r="F379" s="277" t="s">
        <v>423</v>
      </c>
      <c r="G379" s="275"/>
      <c r="H379" s="278">
        <v>3</v>
      </c>
      <c r="I379" s="279"/>
      <c r="J379" s="275"/>
      <c r="K379" s="275"/>
      <c r="L379" s="280"/>
      <c r="M379" s="281"/>
      <c r="N379" s="282"/>
      <c r="O379" s="282"/>
      <c r="P379" s="282"/>
      <c r="Q379" s="282"/>
      <c r="R379" s="282"/>
      <c r="S379" s="282"/>
      <c r="T379" s="283"/>
      <c r="U379" s="15"/>
      <c r="V379" s="15"/>
      <c r="W379" s="15"/>
      <c r="X379" s="15"/>
      <c r="Y379" s="15"/>
      <c r="Z379" s="15"/>
      <c r="AA379" s="15"/>
      <c r="AB379" s="15"/>
      <c r="AC379" s="15"/>
      <c r="AD379" s="15"/>
      <c r="AE379" s="15"/>
      <c r="AT379" s="284" t="s">
        <v>276</v>
      </c>
      <c r="AU379" s="284" t="s">
        <v>86</v>
      </c>
      <c r="AV379" s="15" t="s">
        <v>254</v>
      </c>
      <c r="AW379" s="15" t="s">
        <v>32</v>
      </c>
      <c r="AX379" s="15" t="s">
        <v>84</v>
      </c>
      <c r="AY379" s="284" t="s">
        <v>251</v>
      </c>
    </row>
    <row r="380" s="2" customFormat="1" ht="76.35" customHeight="1">
      <c r="A380" s="38"/>
      <c r="B380" s="39"/>
      <c r="C380" s="220" t="s">
        <v>1549</v>
      </c>
      <c r="D380" s="220" t="s">
        <v>255</v>
      </c>
      <c r="E380" s="221" t="s">
        <v>5693</v>
      </c>
      <c r="F380" s="222" t="s">
        <v>5694</v>
      </c>
      <c r="G380" s="223" t="s">
        <v>416</v>
      </c>
      <c r="H380" s="224">
        <v>1</v>
      </c>
      <c r="I380" s="225"/>
      <c r="J380" s="226">
        <f>ROUND(I380*H380,2)</f>
        <v>0</v>
      </c>
      <c r="K380" s="227"/>
      <c r="L380" s="44"/>
      <c r="M380" s="228" t="s">
        <v>1</v>
      </c>
      <c r="N380" s="229" t="s">
        <v>41</v>
      </c>
      <c r="O380" s="91"/>
      <c r="P380" s="230">
        <f>O380*H380</f>
        <v>0</v>
      </c>
      <c r="Q380" s="230">
        <v>0</v>
      </c>
      <c r="R380" s="230">
        <f>Q380*H380</f>
        <v>0</v>
      </c>
      <c r="S380" s="230">
        <v>0</v>
      </c>
      <c r="T380" s="231">
        <f>S380*H380</f>
        <v>0</v>
      </c>
      <c r="U380" s="38"/>
      <c r="V380" s="38"/>
      <c r="W380" s="38"/>
      <c r="X380" s="38"/>
      <c r="Y380" s="38"/>
      <c r="Z380" s="38"/>
      <c r="AA380" s="38"/>
      <c r="AB380" s="38"/>
      <c r="AC380" s="38"/>
      <c r="AD380" s="38"/>
      <c r="AE380" s="38"/>
      <c r="AR380" s="232" t="s">
        <v>1605</v>
      </c>
      <c r="AT380" s="232" t="s">
        <v>255</v>
      </c>
      <c r="AU380" s="232" t="s">
        <v>86</v>
      </c>
      <c r="AY380" s="17" t="s">
        <v>251</v>
      </c>
      <c r="BE380" s="233">
        <f>IF(N380="základní",J380,0)</f>
        <v>0</v>
      </c>
      <c r="BF380" s="233">
        <f>IF(N380="snížená",J380,0)</f>
        <v>0</v>
      </c>
      <c r="BG380" s="233">
        <f>IF(N380="zákl. přenesená",J380,0)</f>
        <v>0</v>
      </c>
      <c r="BH380" s="233">
        <f>IF(N380="sníž. přenesená",J380,0)</f>
        <v>0</v>
      </c>
      <c r="BI380" s="233">
        <f>IF(N380="nulová",J380,0)</f>
        <v>0</v>
      </c>
      <c r="BJ380" s="17" t="s">
        <v>84</v>
      </c>
      <c r="BK380" s="233">
        <f>ROUND(I380*H380,2)</f>
        <v>0</v>
      </c>
      <c r="BL380" s="17" t="s">
        <v>1605</v>
      </c>
      <c r="BM380" s="232" t="s">
        <v>5695</v>
      </c>
    </row>
    <row r="381" s="2" customFormat="1">
      <c r="A381" s="38"/>
      <c r="B381" s="39"/>
      <c r="C381" s="40"/>
      <c r="D381" s="234" t="s">
        <v>260</v>
      </c>
      <c r="E381" s="40"/>
      <c r="F381" s="235" t="s">
        <v>5696</v>
      </c>
      <c r="G381" s="40"/>
      <c r="H381" s="40"/>
      <c r="I381" s="236"/>
      <c r="J381" s="40"/>
      <c r="K381" s="40"/>
      <c r="L381" s="44"/>
      <c r="M381" s="237"/>
      <c r="N381" s="238"/>
      <c r="O381" s="91"/>
      <c r="P381" s="91"/>
      <c r="Q381" s="91"/>
      <c r="R381" s="91"/>
      <c r="S381" s="91"/>
      <c r="T381" s="92"/>
      <c r="U381" s="38"/>
      <c r="V381" s="38"/>
      <c r="W381" s="38"/>
      <c r="X381" s="38"/>
      <c r="Y381" s="38"/>
      <c r="Z381" s="38"/>
      <c r="AA381" s="38"/>
      <c r="AB381" s="38"/>
      <c r="AC381" s="38"/>
      <c r="AD381" s="38"/>
      <c r="AE381" s="38"/>
      <c r="AT381" s="17" t="s">
        <v>260</v>
      </c>
      <c r="AU381" s="17" t="s">
        <v>86</v>
      </c>
    </row>
    <row r="382" s="12" customFormat="1">
      <c r="A382" s="12"/>
      <c r="B382" s="242"/>
      <c r="C382" s="243"/>
      <c r="D382" s="234" t="s">
        <v>276</v>
      </c>
      <c r="E382" s="244" t="s">
        <v>1</v>
      </c>
      <c r="F382" s="245" t="s">
        <v>5697</v>
      </c>
      <c r="G382" s="243"/>
      <c r="H382" s="246">
        <v>1</v>
      </c>
      <c r="I382" s="247"/>
      <c r="J382" s="243"/>
      <c r="K382" s="243"/>
      <c r="L382" s="248"/>
      <c r="M382" s="249"/>
      <c r="N382" s="250"/>
      <c r="O382" s="250"/>
      <c r="P382" s="250"/>
      <c r="Q382" s="250"/>
      <c r="R382" s="250"/>
      <c r="S382" s="250"/>
      <c r="T382" s="251"/>
      <c r="U382" s="12"/>
      <c r="V382" s="12"/>
      <c r="W382" s="12"/>
      <c r="X382" s="12"/>
      <c r="Y382" s="12"/>
      <c r="Z382" s="12"/>
      <c r="AA382" s="12"/>
      <c r="AB382" s="12"/>
      <c r="AC382" s="12"/>
      <c r="AD382" s="12"/>
      <c r="AE382" s="12"/>
      <c r="AT382" s="252" t="s">
        <v>276</v>
      </c>
      <c r="AU382" s="252" t="s">
        <v>86</v>
      </c>
      <c r="AV382" s="12" t="s">
        <v>86</v>
      </c>
      <c r="AW382" s="12" t="s">
        <v>32</v>
      </c>
      <c r="AX382" s="12" t="s">
        <v>76</v>
      </c>
      <c r="AY382" s="252" t="s">
        <v>251</v>
      </c>
    </row>
    <row r="383" s="15" customFormat="1">
      <c r="A383" s="15"/>
      <c r="B383" s="274"/>
      <c r="C383" s="275"/>
      <c r="D383" s="234" t="s">
        <v>276</v>
      </c>
      <c r="E383" s="276" t="s">
        <v>1</v>
      </c>
      <c r="F383" s="277" t="s">
        <v>423</v>
      </c>
      <c r="G383" s="275"/>
      <c r="H383" s="278">
        <v>1</v>
      </c>
      <c r="I383" s="279"/>
      <c r="J383" s="275"/>
      <c r="K383" s="275"/>
      <c r="L383" s="280"/>
      <c r="M383" s="281"/>
      <c r="N383" s="282"/>
      <c r="O383" s="282"/>
      <c r="P383" s="282"/>
      <c r="Q383" s="282"/>
      <c r="R383" s="282"/>
      <c r="S383" s="282"/>
      <c r="T383" s="283"/>
      <c r="U383" s="15"/>
      <c r="V383" s="15"/>
      <c r="W383" s="15"/>
      <c r="X383" s="15"/>
      <c r="Y383" s="15"/>
      <c r="Z383" s="15"/>
      <c r="AA383" s="15"/>
      <c r="AB383" s="15"/>
      <c r="AC383" s="15"/>
      <c r="AD383" s="15"/>
      <c r="AE383" s="15"/>
      <c r="AT383" s="284" t="s">
        <v>276</v>
      </c>
      <c r="AU383" s="284" t="s">
        <v>86</v>
      </c>
      <c r="AV383" s="15" t="s">
        <v>254</v>
      </c>
      <c r="AW383" s="15" t="s">
        <v>32</v>
      </c>
      <c r="AX383" s="15" t="s">
        <v>84</v>
      </c>
      <c r="AY383" s="284" t="s">
        <v>251</v>
      </c>
    </row>
    <row r="384" s="2" customFormat="1" ht="16.5" customHeight="1">
      <c r="A384" s="38"/>
      <c r="B384" s="39"/>
      <c r="C384" s="292" t="s">
        <v>1557</v>
      </c>
      <c r="D384" s="292" t="s">
        <v>1133</v>
      </c>
      <c r="E384" s="293" t="s">
        <v>5689</v>
      </c>
      <c r="F384" s="294" t="s">
        <v>5690</v>
      </c>
      <c r="G384" s="295" t="s">
        <v>802</v>
      </c>
      <c r="H384" s="296">
        <v>1</v>
      </c>
      <c r="I384" s="297"/>
      <c r="J384" s="298">
        <f>ROUND(I384*H384,2)</f>
        <v>0</v>
      </c>
      <c r="K384" s="299"/>
      <c r="L384" s="300"/>
      <c r="M384" s="301" t="s">
        <v>1</v>
      </c>
      <c r="N384" s="302" t="s">
        <v>41</v>
      </c>
      <c r="O384" s="91"/>
      <c r="P384" s="230">
        <f>O384*H384</f>
        <v>0</v>
      </c>
      <c r="Q384" s="230">
        <v>0</v>
      </c>
      <c r="R384" s="230">
        <f>Q384*H384</f>
        <v>0</v>
      </c>
      <c r="S384" s="230">
        <v>0</v>
      </c>
      <c r="T384" s="231">
        <f>S384*H384</f>
        <v>0</v>
      </c>
      <c r="U384" s="38"/>
      <c r="V384" s="38"/>
      <c r="W384" s="38"/>
      <c r="X384" s="38"/>
      <c r="Y384" s="38"/>
      <c r="Z384" s="38"/>
      <c r="AA384" s="38"/>
      <c r="AB384" s="38"/>
      <c r="AC384" s="38"/>
      <c r="AD384" s="38"/>
      <c r="AE384" s="38"/>
      <c r="AR384" s="232" t="s">
        <v>2030</v>
      </c>
      <c r="AT384" s="232" t="s">
        <v>1133</v>
      </c>
      <c r="AU384" s="232" t="s">
        <v>86</v>
      </c>
      <c r="AY384" s="17" t="s">
        <v>251</v>
      </c>
      <c r="BE384" s="233">
        <f>IF(N384="základní",J384,0)</f>
        <v>0</v>
      </c>
      <c r="BF384" s="233">
        <f>IF(N384="snížená",J384,0)</f>
        <v>0</v>
      </c>
      <c r="BG384" s="233">
        <f>IF(N384="zákl. přenesená",J384,0)</f>
        <v>0</v>
      </c>
      <c r="BH384" s="233">
        <f>IF(N384="sníž. přenesená",J384,0)</f>
        <v>0</v>
      </c>
      <c r="BI384" s="233">
        <f>IF(N384="nulová",J384,0)</f>
        <v>0</v>
      </c>
      <c r="BJ384" s="17" t="s">
        <v>84</v>
      </c>
      <c r="BK384" s="233">
        <f>ROUND(I384*H384,2)</f>
        <v>0</v>
      </c>
      <c r="BL384" s="17" t="s">
        <v>1605</v>
      </c>
      <c r="BM384" s="232" t="s">
        <v>5698</v>
      </c>
    </row>
    <row r="385" s="2" customFormat="1">
      <c r="A385" s="38"/>
      <c r="B385" s="39"/>
      <c r="C385" s="40"/>
      <c r="D385" s="234" t="s">
        <v>260</v>
      </c>
      <c r="E385" s="40"/>
      <c r="F385" s="235" t="s">
        <v>5690</v>
      </c>
      <c r="G385" s="40"/>
      <c r="H385" s="40"/>
      <c r="I385" s="236"/>
      <c r="J385" s="40"/>
      <c r="K385" s="40"/>
      <c r="L385" s="44"/>
      <c r="M385" s="237"/>
      <c r="N385" s="238"/>
      <c r="O385" s="91"/>
      <c r="P385" s="91"/>
      <c r="Q385" s="91"/>
      <c r="R385" s="91"/>
      <c r="S385" s="91"/>
      <c r="T385" s="92"/>
      <c r="U385" s="38"/>
      <c r="V385" s="38"/>
      <c r="W385" s="38"/>
      <c r="X385" s="38"/>
      <c r="Y385" s="38"/>
      <c r="Z385" s="38"/>
      <c r="AA385" s="38"/>
      <c r="AB385" s="38"/>
      <c r="AC385" s="38"/>
      <c r="AD385" s="38"/>
      <c r="AE385" s="38"/>
      <c r="AT385" s="17" t="s">
        <v>260</v>
      </c>
      <c r="AU385" s="17" t="s">
        <v>86</v>
      </c>
    </row>
    <row r="386" s="12" customFormat="1">
      <c r="A386" s="12"/>
      <c r="B386" s="242"/>
      <c r="C386" s="243"/>
      <c r="D386" s="234" t="s">
        <v>276</v>
      </c>
      <c r="E386" s="244" t="s">
        <v>1</v>
      </c>
      <c r="F386" s="245" t="s">
        <v>5699</v>
      </c>
      <c r="G386" s="243"/>
      <c r="H386" s="246">
        <v>1</v>
      </c>
      <c r="I386" s="247"/>
      <c r="J386" s="243"/>
      <c r="K386" s="243"/>
      <c r="L386" s="248"/>
      <c r="M386" s="249"/>
      <c r="N386" s="250"/>
      <c r="O386" s="250"/>
      <c r="P386" s="250"/>
      <c r="Q386" s="250"/>
      <c r="R386" s="250"/>
      <c r="S386" s="250"/>
      <c r="T386" s="251"/>
      <c r="U386" s="12"/>
      <c r="V386" s="12"/>
      <c r="W386" s="12"/>
      <c r="X386" s="12"/>
      <c r="Y386" s="12"/>
      <c r="Z386" s="12"/>
      <c r="AA386" s="12"/>
      <c r="AB386" s="12"/>
      <c r="AC386" s="12"/>
      <c r="AD386" s="12"/>
      <c r="AE386" s="12"/>
      <c r="AT386" s="252" t="s">
        <v>276</v>
      </c>
      <c r="AU386" s="252" t="s">
        <v>86</v>
      </c>
      <c r="AV386" s="12" t="s">
        <v>86</v>
      </c>
      <c r="AW386" s="12" t="s">
        <v>32</v>
      </c>
      <c r="AX386" s="12" t="s">
        <v>76</v>
      </c>
      <c r="AY386" s="252" t="s">
        <v>251</v>
      </c>
    </row>
    <row r="387" s="15" customFormat="1">
      <c r="A387" s="15"/>
      <c r="B387" s="274"/>
      <c r="C387" s="275"/>
      <c r="D387" s="234" t="s">
        <v>276</v>
      </c>
      <c r="E387" s="276" t="s">
        <v>1</v>
      </c>
      <c r="F387" s="277" t="s">
        <v>423</v>
      </c>
      <c r="G387" s="275"/>
      <c r="H387" s="278">
        <v>1</v>
      </c>
      <c r="I387" s="279"/>
      <c r="J387" s="275"/>
      <c r="K387" s="275"/>
      <c r="L387" s="280"/>
      <c r="M387" s="281"/>
      <c r="N387" s="282"/>
      <c r="O387" s="282"/>
      <c r="P387" s="282"/>
      <c r="Q387" s="282"/>
      <c r="R387" s="282"/>
      <c r="S387" s="282"/>
      <c r="T387" s="283"/>
      <c r="U387" s="15"/>
      <c r="V387" s="15"/>
      <c r="W387" s="15"/>
      <c r="X387" s="15"/>
      <c r="Y387" s="15"/>
      <c r="Z387" s="15"/>
      <c r="AA387" s="15"/>
      <c r="AB387" s="15"/>
      <c r="AC387" s="15"/>
      <c r="AD387" s="15"/>
      <c r="AE387" s="15"/>
      <c r="AT387" s="284" t="s">
        <v>276</v>
      </c>
      <c r="AU387" s="284" t="s">
        <v>86</v>
      </c>
      <c r="AV387" s="15" t="s">
        <v>254</v>
      </c>
      <c r="AW387" s="15" t="s">
        <v>32</v>
      </c>
      <c r="AX387" s="15" t="s">
        <v>84</v>
      </c>
      <c r="AY387" s="284" t="s">
        <v>251</v>
      </c>
    </row>
    <row r="388" s="2" customFormat="1" ht="76.35" customHeight="1">
      <c r="A388" s="38"/>
      <c r="B388" s="39"/>
      <c r="C388" s="220" t="s">
        <v>1564</v>
      </c>
      <c r="D388" s="220" t="s">
        <v>255</v>
      </c>
      <c r="E388" s="221" t="s">
        <v>5700</v>
      </c>
      <c r="F388" s="222" t="s">
        <v>5701</v>
      </c>
      <c r="G388" s="223" t="s">
        <v>416</v>
      </c>
      <c r="H388" s="224">
        <v>2</v>
      </c>
      <c r="I388" s="225"/>
      <c r="J388" s="226">
        <f>ROUND(I388*H388,2)</f>
        <v>0</v>
      </c>
      <c r="K388" s="227"/>
      <c r="L388" s="44"/>
      <c r="M388" s="228" t="s">
        <v>1</v>
      </c>
      <c r="N388" s="229" t="s">
        <v>41</v>
      </c>
      <c r="O388" s="91"/>
      <c r="P388" s="230">
        <f>O388*H388</f>
        <v>0</v>
      </c>
      <c r="Q388" s="230">
        <v>0</v>
      </c>
      <c r="R388" s="230">
        <f>Q388*H388</f>
        <v>0</v>
      </c>
      <c r="S388" s="230">
        <v>0</v>
      </c>
      <c r="T388" s="231">
        <f>S388*H388</f>
        <v>0</v>
      </c>
      <c r="U388" s="38"/>
      <c r="V388" s="38"/>
      <c r="W388" s="38"/>
      <c r="X388" s="38"/>
      <c r="Y388" s="38"/>
      <c r="Z388" s="38"/>
      <c r="AA388" s="38"/>
      <c r="AB388" s="38"/>
      <c r="AC388" s="38"/>
      <c r="AD388" s="38"/>
      <c r="AE388" s="38"/>
      <c r="AR388" s="232" t="s">
        <v>1605</v>
      </c>
      <c r="AT388" s="232" t="s">
        <v>255</v>
      </c>
      <c r="AU388" s="232" t="s">
        <v>86</v>
      </c>
      <c r="AY388" s="17" t="s">
        <v>251</v>
      </c>
      <c r="BE388" s="233">
        <f>IF(N388="základní",J388,0)</f>
        <v>0</v>
      </c>
      <c r="BF388" s="233">
        <f>IF(N388="snížená",J388,0)</f>
        <v>0</v>
      </c>
      <c r="BG388" s="233">
        <f>IF(N388="zákl. přenesená",J388,0)</f>
        <v>0</v>
      </c>
      <c r="BH388" s="233">
        <f>IF(N388="sníž. přenesená",J388,0)</f>
        <v>0</v>
      </c>
      <c r="BI388" s="233">
        <f>IF(N388="nulová",J388,0)</f>
        <v>0</v>
      </c>
      <c r="BJ388" s="17" t="s">
        <v>84</v>
      </c>
      <c r="BK388" s="233">
        <f>ROUND(I388*H388,2)</f>
        <v>0</v>
      </c>
      <c r="BL388" s="17" t="s">
        <v>1605</v>
      </c>
      <c r="BM388" s="232" t="s">
        <v>5702</v>
      </c>
    </row>
    <row r="389" s="2" customFormat="1">
      <c r="A389" s="38"/>
      <c r="B389" s="39"/>
      <c r="C389" s="40"/>
      <c r="D389" s="234" t="s">
        <v>260</v>
      </c>
      <c r="E389" s="40"/>
      <c r="F389" s="235" t="s">
        <v>5703</v>
      </c>
      <c r="G389" s="40"/>
      <c r="H389" s="40"/>
      <c r="I389" s="236"/>
      <c r="J389" s="40"/>
      <c r="K389" s="40"/>
      <c r="L389" s="44"/>
      <c r="M389" s="237"/>
      <c r="N389" s="238"/>
      <c r="O389" s="91"/>
      <c r="P389" s="91"/>
      <c r="Q389" s="91"/>
      <c r="R389" s="91"/>
      <c r="S389" s="91"/>
      <c r="T389" s="92"/>
      <c r="U389" s="38"/>
      <c r="V389" s="38"/>
      <c r="W389" s="38"/>
      <c r="X389" s="38"/>
      <c r="Y389" s="38"/>
      <c r="Z389" s="38"/>
      <c r="AA389" s="38"/>
      <c r="AB389" s="38"/>
      <c r="AC389" s="38"/>
      <c r="AD389" s="38"/>
      <c r="AE389" s="38"/>
      <c r="AT389" s="17" t="s">
        <v>260</v>
      </c>
      <c r="AU389" s="17" t="s">
        <v>86</v>
      </c>
    </row>
    <row r="390" s="12" customFormat="1">
      <c r="A390" s="12"/>
      <c r="B390" s="242"/>
      <c r="C390" s="243"/>
      <c r="D390" s="234" t="s">
        <v>276</v>
      </c>
      <c r="E390" s="244" t="s">
        <v>1</v>
      </c>
      <c r="F390" s="245" t="s">
        <v>5704</v>
      </c>
      <c r="G390" s="243"/>
      <c r="H390" s="246">
        <v>2</v>
      </c>
      <c r="I390" s="247"/>
      <c r="J390" s="243"/>
      <c r="K390" s="243"/>
      <c r="L390" s="248"/>
      <c r="M390" s="249"/>
      <c r="N390" s="250"/>
      <c r="O390" s="250"/>
      <c r="P390" s="250"/>
      <c r="Q390" s="250"/>
      <c r="R390" s="250"/>
      <c r="S390" s="250"/>
      <c r="T390" s="251"/>
      <c r="U390" s="12"/>
      <c r="V390" s="12"/>
      <c r="W390" s="12"/>
      <c r="X390" s="12"/>
      <c r="Y390" s="12"/>
      <c r="Z390" s="12"/>
      <c r="AA390" s="12"/>
      <c r="AB390" s="12"/>
      <c r="AC390" s="12"/>
      <c r="AD390" s="12"/>
      <c r="AE390" s="12"/>
      <c r="AT390" s="252" t="s">
        <v>276</v>
      </c>
      <c r="AU390" s="252" t="s">
        <v>86</v>
      </c>
      <c r="AV390" s="12" t="s">
        <v>86</v>
      </c>
      <c r="AW390" s="12" t="s">
        <v>32</v>
      </c>
      <c r="AX390" s="12" t="s">
        <v>76</v>
      </c>
      <c r="AY390" s="252" t="s">
        <v>251</v>
      </c>
    </row>
    <row r="391" s="15" customFormat="1">
      <c r="A391" s="15"/>
      <c r="B391" s="274"/>
      <c r="C391" s="275"/>
      <c r="D391" s="234" t="s">
        <v>276</v>
      </c>
      <c r="E391" s="276" t="s">
        <v>1</v>
      </c>
      <c r="F391" s="277" t="s">
        <v>423</v>
      </c>
      <c r="G391" s="275"/>
      <c r="H391" s="278">
        <v>2</v>
      </c>
      <c r="I391" s="279"/>
      <c r="J391" s="275"/>
      <c r="K391" s="275"/>
      <c r="L391" s="280"/>
      <c r="M391" s="281"/>
      <c r="N391" s="282"/>
      <c r="O391" s="282"/>
      <c r="P391" s="282"/>
      <c r="Q391" s="282"/>
      <c r="R391" s="282"/>
      <c r="S391" s="282"/>
      <c r="T391" s="283"/>
      <c r="U391" s="15"/>
      <c r="V391" s="15"/>
      <c r="W391" s="15"/>
      <c r="X391" s="15"/>
      <c r="Y391" s="15"/>
      <c r="Z391" s="15"/>
      <c r="AA391" s="15"/>
      <c r="AB391" s="15"/>
      <c r="AC391" s="15"/>
      <c r="AD391" s="15"/>
      <c r="AE391" s="15"/>
      <c r="AT391" s="284" t="s">
        <v>276</v>
      </c>
      <c r="AU391" s="284" t="s">
        <v>86</v>
      </c>
      <c r="AV391" s="15" t="s">
        <v>254</v>
      </c>
      <c r="AW391" s="15" t="s">
        <v>32</v>
      </c>
      <c r="AX391" s="15" t="s">
        <v>84</v>
      </c>
      <c r="AY391" s="284" t="s">
        <v>251</v>
      </c>
    </row>
    <row r="392" s="2" customFormat="1" ht="16.5" customHeight="1">
      <c r="A392" s="38"/>
      <c r="B392" s="39"/>
      <c r="C392" s="292" t="s">
        <v>1571</v>
      </c>
      <c r="D392" s="292" t="s">
        <v>1133</v>
      </c>
      <c r="E392" s="293" t="s">
        <v>5705</v>
      </c>
      <c r="F392" s="294" t="s">
        <v>5706</v>
      </c>
      <c r="G392" s="295" t="s">
        <v>802</v>
      </c>
      <c r="H392" s="296">
        <v>4</v>
      </c>
      <c r="I392" s="297"/>
      <c r="J392" s="298">
        <f>ROUND(I392*H392,2)</f>
        <v>0</v>
      </c>
      <c r="K392" s="299"/>
      <c r="L392" s="300"/>
      <c r="M392" s="301" t="s">
        <v>1</v>
      </c>
      <c r="N392" s="302" t="s">
        <v>41</v>
      </c>
      <c r="O392" s="91"/>
      <c r="P392" s="230">
        <f>O392*H392</f>
        <v>0</v>
      </c>
      <c r="Q392" s="230">
        <v>0</v>
      </c>
      <c r="R392" s="230">
        <f>Q392*H392</f>
        <v>0</v>
      </c>
      <c r="S392" s="230">
        <v>0</v>
      </c>
      <c r="T392" s="231">
        <f>S392*H392</f>
        <v>0</v>
      </c>
      <c r="U392" s="38"/>
      <c r="V392" s="38"/>
      <c r="W392" s="38"/>
      <c r="X392" s="38"/>
      <c r="Y392" s="38"/>
      <c r="Z392" s="38"/>
      <c r="AA392" s="38"/>
      <c r="AB392" s="38"/>
      <c r="AC392" s="38"/>
      <c r="AD392" s="38"/>
      <c r="AE392" s="38"/>
      <c r="AR392" s="232" t="s">
        <v>2030</v>
      </c>
      <c r="AT392" s="232" t="s">
        <v>1133</v>
      </c>
      <c r="AU392" s="232" t="s">
        <v>86</v>
      </c>
      <c r="AY392" s="17" t="s">
        <v>251</v>
      </c>
      <c r="BE392" s="233">
        <f>IF(N392="základní",J392,0)</f>
        <v>0</v>
      </c>
      <c r="BF392" s="233">
        <f>IF(N392="snížená",J392,0)</f>
        <v>0</v>
      </c>
      <c r="BG392" s="233">
        <f>IF(N392="zákl. přenesená",J392,0)</f>
        <v>0</v>
      </c>
      <c r="BH392" s="233">
        <f>IF(N392="sníž. přenesená",J392,0)</f>
        <v>0</v>
      </c>
      <c r="BI392" s="233">
        <f>IF(N392="nulová",J392,0)</f>
        <v>0</v>
      </c>
      <c r="BJ392" s="17" t="s">
        <v>84</v>
      </c>
      <c r="BK392" s="233">
        <f>ROUND(I392*H392,2)</f>
        <v>0</v>
      </c>
      <c r="BL392" s="17" t="s">
        <v>1605</v>
      </c>
      <c r="BM392" s="232" t="s">
        <v>5707</v>
      </c>
    </row>
    <row r="393" s="2" customFormat="1">
      <c r="A393" s="38"/>
      <c r="B393" s="39"/>
      <c r="C393" s="40"/>
      <c r="D393" s="234" t="s">
        <v>260</v>
      </c>
      <c r="E393" s="40"/>
      <c r="F393" s="235" t="s">
        <v>5706</v>
      </c>
      <c r="G393" s="40"/>
      <c r="H393" s="40"/>
      <c r="I393" s="236"/>
      <c r="J393" s="40"/>
      <c r="K393" s="40"/>
      <c r="L393" s="44"/>
      <c r="M393" s="237"/>
      <c r="N393" s="238"/>
      <c r="O393" s="91"/>
      <c r="P393" s="91"/>
      <c r="Q393" s="91"/>
      <c r="R393" s="91"/>
      <c r="S393" s="91"/>
      <c r="T393" s="92"/>
      <c r="U393" s="38"/>
      <c r="V393" s="38"/>
      <c r="W393" s="38"/>
      <c r="X393" s="38"/>
      <c r="Y393" s="38"/>
      <c r="Z393" s="38"/>
      <c r="AA393" s="38"/>
      <c r="AB393" s="38"/>
      <c r="AC393" s="38"/>
      <c r="AD393" s="38"/>
      <c r="AE393" s="38"/>
      <c r="AT393" s="17" t="s">
        <v>260</v>
      </c>
      <c r="AU393" s="17" t="s">
        <v>86</v>
      </c>
    </row>
    <row r="394" s="13" customFormat="1">
      <c r="A394" s="13"/>
      <c r="B394" s="253"/>
      <c r="C394" s="254"/>
      <c r="D394" s="234" t="s">
        <v>276</v>
      </c>
      <c r="E394" s="255" t="s">
        <v>1</v>
      </c>
      <c r="F394" s="256" t="s">
        <v>5708</v>
      </c>
      <c r="G394" s="254"/>
      <c r="H394" s="255" t="s">
        <v>1</v>
      </c>
      <c r="I394" s="257"/>
      <c r="J394" s="254"/>
      <c r="K394" s="254"/>
      <c r="L394" s="258"/>
      <c r="M394" s="259"/>
      <c r="N394" s="260"/>
      <c r="O394" s="260"/>
      <c r="P394" s="260"/>
      <c r="Q394" s="260"/>
      <c r="R394" s="260"/>
      <c r="S394" s="260"/>
      <c r="T394" s="261"/>
      <c r="U394" s="13"/>
      <c r="V394" s="13"/>
      <c r="W394" s="13"/>
      <c r="X394" s="13"/>
      <c r="Y394" s="13"/>
      <c r="Z394" s="13"/>
      <c r="AA394" s="13"/>
      <c r="AB394" s="13"/>
      <c r="AC394" s="13"/>
      <c r="AD394" s="13"/>
      <c r="AE394" s="13"/>
      <c r="AT394" s="262" t="s">
        <v>276</v>
      </c>
      <c r="AU394" s="262" t="s">
        <v>86</v>
      </c>
      <c r="AV394" s="13" t="s">
        <v>84</v>
      </c>
      <c r="AW394" s="13" t="s">
        <v>32</v>
      </c>
      <c r="AX394" s="13" t="s">
        <v>76</v>
      </c>
      <c r="AY394" s="262" t="s">
        <v>251</v>
      </c>
    </row>
    <row r="395" s="12" customFormat="1">
      <c r="A395" s="12"/>
      <c r="B395" s="242"/>
      <c r="C395" s="243"/>
      <c r="D395" s="234" t="s">
        <v>276</v>
      </c>
      <c r="E395" s="244" t="s">
        <v>1</v>
      </c>
      <c r="F395" s="245" t="s">
        <v>700</v>
      </c>
      <c r="G395" s="243"/>
      <c r="H395" s="246">
        <v>4</v>
      </c>
      <c r="I395" s="247"/>
      <c r="J395" s="243"/>
      <c r="K395" s="243"/>
      <c r="L395" s="248"/>
      <c r="M395" s="249"/>
      <c r="N395" s="250"/>
      <c r="O395" s="250"/>
      <c r="P395" s="250"/>
      <c r="Q395" s="250"/>
      <c r="R395" s="250"/>
      <c r="S395" s="250"/>
      <c r="T395" s="251"/>
      <c r="U395" s="12"/>
      <c r="V395" s="12"/>
      <c r="W395" s="12"/>
      <c r="X395" s="12"/>
      <c r="Y395" s="12"/>
      <c r="Z395" s="12"/>
      <c r="AA395" s="12"/>
      <c r="AB395" s="12"/>
      <c r="AC395" s="12"/>
      <c r="AD395" s="12"/>
      <c r="AE395" s="12"/>
      <c r="AT395" s="252" t="s">
        <v>276</v>
      </c>
      <c r="AU395" s="252" t="s">
        <v>86</v>
      </c>
      <c r="AV395" s="12" t="s">
        <v>86</v>
      </c>
      <c r="AW395" s="12" t="s">
        <v>32</v>
      </c>
      <c r="AX395" s="12" t="s">
        <v>76</v>
      </c>
      <c r="AY395" s="252" t="s">
        <v>251</v>
      </c>
    </row>
    <row r="396" s="15" customFormat="1">
      <c r="A396" s="15"/>
      <c r="B396" s="274"/>
      <c r="C396" s="275"/>
      <c r="D396" s="234" t="s">
        <v>276</v>
      </c>
      <c r="E396" s="276" t="s">
        <v>1</v>
      </c>
      <c r="F396" s="277" t="s">
        <v>423</v>
      </c>
      <c r="G396" s="275"/>
      <c r="H396" s="278">
        <v>4</v>
      </c>
      <c r="I396" s="279"/>
      <c r="J396" s="275"/>
      <c r="K396" s="275"/>
      <c r="L396" s="280"/>
      <c r="M396" s="281"/>
      <c r="N396" s="282"/>
      <c r="O396" s="282"/>
      <c r="P396" s="282"/>
      <c r="Q396" s="282"/>
      <c r="R396" s="282"/>
      <c r="S396" s="282"/>
      <c r="T396" s="283"/>
      <c r="U396" s="15"/>
      <c r="V396" s="15"/>
      <c r="W396" s="15"/>
      <c r="X396" s="15"/>
      <c r="Y396" s="15"/>
      <c r="Z396" s="15"/>
      <c r="AA396" s="15"/>
      <c r="AB396" s="15"/>
      <c r="AC396" s="15"/>
      <c r="AD396" s="15"/>
      <c r="AE396" s="15"/>
      <c r="AT396" s="284" t="s">
        <v>276</v>
      </c>
      <c r="AU396" s="284" t="s">
        <v>86</v>
      </c>
      <c r="AV396" s="15" t="s">
        <v>254</v>
      </c>
      <c r="AW396" s="15" t="s">
        <v>32</v>
      </c>
      <c r="AX396" s="15" t="s">
        <v>84</v>
      </c>
      <c r="AY396" s="284" t="s">
        <v>251</v>
      </c>
    </row>
    <row r="397" s="2" customFormat="1" ht="76.35" customHeight="1">
      <c r="A397" s="38"/>
      <c r="B397" s="39"/>
      <c r="C397" s="220" t="s">
        <v>1580</v>
      </c>
      <c r="D397" s="220" t="s">
        <v>255</v>
      </c>
      <c r="E397" s="221" t="s">
        <v>5709</v>
      </c>
      <c r="F397" s="222" t="s">
        <v>5710</v>
      </c>
      <c r="G397" s="223" t="s">
        <v>416</v>
      </c>
      <c r="H397" s="224">
        <v>12</v>
      </c>
      <c r="I397" s="225"/>
      <c r="J397" s="226">
        <f>ROUND(I397*H397,2)</f>
        <v>0</v>
      </c>
      <c r="K397" s="227"/>
      <c r="L397" s="44"/>
      <c r="M397" s="228" t="s">
        <v>1</v>
      </c>
      <c r="N397" s="229" t="s">
        <v>41</v>
      </c>
      <c r="O397" s="91"/>
      <c r="P397" s="230">
        <f>O397*H397</f>
        <v>0</v>
      </c>
      <c r="Q397" s="230">
        <v>0</v>
      </c>
      <c r="R397" s="230">
        <f>Q397*H397</f>
        <v>0</v>
      </c>
      <c r="S397" s="230">
        <v>0</v>
      </c>
      <c r="T397" s="231">
        <f>S397*H397</f>
        <v>0</v>
      </c>
      <c r="U397" s="38"/>
      <c r="V397" s="38"/>
      <c r="W397" s="38"/>
      <c r="X397" s="38"/>
      <c r="Y397" s="38"/>
      <c r="Z397" s="38"/>
      <c r="AA397" s="38"/>
      <c r="AB397" s="38"/>
      <c r="AC397" s="38"/>
      <c r="AD397" s="38"/>
      <c r="AE397" s="38"/>
      <c r="AR397" s="232" t="s">
        <v>1605</v>
      </c>
      <c r="AT397" s="232" t="s">
        <v>255</v>
      </c>
      <c r="AU397" s="232" t="s">
        <v>86</v>
      </c>
      <c r="AY397" s="17" t="s">
        <v>251</v>
      </c>
      <c r="BE397" s="233">
        <f>IF(N397="základní",J397,0)</f>
        <v>0</v>
      </c>
      <c r="BF397" s="233">
        <f>IF(N397="snížená",J397,0)</f>
        <v>0</v>
      </c>
      <c r="BG397" s="233">
        <f>IF(N397="zákl. přenesená",J397,0)</f>
        <v>0</v>
      </c>
      <c r="BH397" s="233">
        <f>IF(N397="sníž. přenesená",J397,0)</f>
        <v>0</v>
      </c>
      <c r="BI397" s="233">
        <f>IF(N397="nulová",J397,0)</f>
        <v>0</v>
      </c>
      <c r="BJ397" s="17" t="s">
        <v>84</v>
      </c>
      <c r="BK397" s="233">
        <f>ROUND(I397*H397,2)</f>
        <v>0</v>
      </c>
      <c r="BL397" s="17" t="s">
        <v>1605</v>
      </c>
      <c r="BM397" s="232" t="s">
        <v>5711</v>
      </c>
    </row>
    <row r="398" s="2" customFormat="1">
      <c r="A398" s="38"/>
      <c r="B398" s="39"/>
      <c r="C398" s="40"/>
      <c r="D398" s="234" t="s">
        <v>260</v>
      </c>
      <c r="E398" s="40"/>
      <c r="F398" s="235" t="s">
        <v>5712</v>
      </c>
      <c r="G398" s="40"/>
      <c r="H398" s="40"/>
      <c r="I398" s="236"/>
      <c r="J398" s="40"/>
      <c r="K398" s="40"/>
      <c r="L398" s="44"/>
      <c r="M398" s="237"/>
      <c r="N398" s="238"/>
      <c r="O398" s="91"/>
      <c r="P398" s="91"/>
      <c r="Q398" s="91"/>
      <c r="R398" s="91"/>
      <c r="S398" s="91"/>
      <c r="T398" s="92"/>
      <c r="U398" s="38"/>
      <c r="V398" s="38"/>
      <c r="W398" s="38"/>
      <c r="X398" s="38"/>
      <c r="Y398" s="38"/>
      <c r="Z398" s="38"/>
      <c r="AA398" s="38"/>
      <c r="AB398" s="38"/>
      <c r="AC398" s="38"/>
      <c r="AD398" s="38"/>
      <c r="AE398" s="38"/>
      <c r="AT398" s="17" t="s">
        <v>260</v>
      </c>
      <c r="AU398" s="17" t="s">
        <v>86</v>
      </c>
    </row>
    <row r="399" s="13" customFormat="1">
      <c r="A399" s="13"/>
      <c r="B399" s="253"/>
      <c r="C399" s="254"/>
      <c r="D399" s="234" t="s">
        <v>276</v>
      </c>
      <c r="E399" s="255" t="s">
        <v>1</v>
      </c>
      <c r="F399" s="256" t="s">
        <v>5713</v>
      </c>
      <c r="G399" s="254"/>
      <c r="H399" s="255" t="s">
        <v>1</v>
      </c>
      <c r="I399" s="257"/>
      <c r="J399" s="254"/>
      <c r="K399" s="254"/>
      <c r="L399" s="258"/>
      <c r="M399" s="259"/>
      <c r="N399" s="260"/>
      <c r="O399" s="260"/>
      <c r="P399" s="260"/>
      <c r="Q399" s="260"/>
      <c r="R399" s="260"/>
      <c r="S399" s="260"/>
      <c r="T399" s="261"/>
      <c r="U399" s="13"/>
      <c r="V399" s="13"/>
      <c r="W399" s="13"/>
      <c r="X399" s="13"/>
      <c r="Y399" s="13"/>
      <c r="Z399" s="13"/>
      <c r="AA399" s="13"/>
      <c r="AB399" s="13"/>
      <c r="AC399" s="13"/>
      <c r="AD399" s="13"/>
      <c r="AE399" s="13"/>
      <c r="AT399" s="262" t="s">
        <v>276</v>
      </c>
      <c r="AU399" s="262" t="s">
        <v>86</v>
      </c>
      <c r="AV399" s="13" t="s">
        <v>84</v>
      </c>
      <c r="AW399" s="13" t="s">
        <v>32</v>
      </c>
      <c r="AX399" s="13" t="s">
        <v>76</v>
      </c>
      <c r="AY399" s="262" t="s">
        <v>251</v>
      </c>
    </row>
    <row r="400" s="12" customFormat="1">
      <c r="A400" s="12"/>
      <c r="B400" s="242"/>
      <c r="C400" s="243"/>
      <c r="D400" s="234" t="s">
        <v>276</v>
      </c>
      <c r="E400" s="244" t="s">
        <v>1</v>
      </c>
      <c r="F400" s="245" t="s">
        <v>5512</v>
      </c>
      <c r="G400" s="243"/>
      <c r="H400" s="246">
        <v>12</v>
      </c>
      <c r="I400" s="247"/>
      <c r="J400" s="243"/>
      <c r="K400" s="243"/>
      <c r="L400" s="248"/>
      <c r="M400" s="249"/>
      <c r="N400" s="250"/>
      <c r="O400" s="250"/>
      <c r="P400" s="250"/>
      <c r="Q400" s="250"/>
      <c r="R400" s="250"/>
      <c r="S400" s="250"/>
      <c r="T400" s="251"/>
      <c r="U400" s="12"/>
      <c r="V400" s="12"/>
      <c r="W400" s="12"/>
      <c r="X400" s="12"/>
      <c r="Y400" s="12"/>
      <c r="Z400" s="12"/>
      <c r="AA400" s="12"/>
      <c r="AB400" s="12"/>
      <c r="AC400" s="12"/>
      <c r="AD400" s="12"/>
      <c r="AE400" s="12"/>
      <c r="AT400" s="252" t="s">
        <v>276</v>
      </c>
      <c r="AU400" s="252" t="s">
        <v>86</v>
      </c>
      <c r="AV400" s="12" t="s">
        <v>86</v>
      </c>
      <c r="AW400" s="12" t="s">
        <v>32</v>
      </c>
      <c r="AX400" s="12" t="s">
        <v>76</v>
      </c>
      <c r="AY400" s="252" t="s">
        <v>251</v>
      </c>
    </row>
    <row r="401" s="15" customFormat="1">
      <c r="A401" s="15"/>
      <c r="B401" s="274"/>
      <c r="C401" s="275"/>
      <c r="D401" s="234" t="s">
        <v>276</v>
      </c>
      <c r="E401" s="276" t="s">
        <v>1</v>
      </c>
      <c r="F401" s="277" t="s">
        <v>423</v>
      </c>
      <c r="G401" s="275"/>
      <c r="H401" s="278">
        <v>12</v>
      </c>
      <c r="I401" s="279"/>
      <c r="J401" s="275"/>
      <c r="K401" s="275"/>
      <c r="L401" s="280"/>
      <c r="M401" s="281"/>
      <c r="N401" s="282"/>
      <c r="O401" s="282"/>
      <c r="P401" s="282"/>
      <c r="Q401" s="282"/>
      <c r="R401" s="282"/>
      <c r="S401" s="282"/>
      <c r="T401" s="283"/>
      <c r="U401" s="15"/>
      <c r="V401" s="15"/>
      <c r="W401" s="15"/>
      <c r="X401" s="15"/>
      <c r="Y401" s="15"/>
      <c r="Z401" s="15"/>
      <c r="AA401" s="15"/>
      <c r="AB401" s="15"/>
      <c r="AC401" s="15"/>
      <c r="AD401" s="15"/>
      <c r="AE401" s="15"/>
      <c r="AT401" s="284" t="s">
        <v>276</v>
      </c>
      <c r="AU401" s="284" t="s">
        <v>86</v>
      </c>
      <c r="AV401" s="15" t="s">
        <v>254</v>
      </c>
      <c r="AW401" s="15" t="s">
        <v>32</v>
      </c>
      <c r="AX401" s="15" t="s">
        <v>84</v>
      </c>
      <c r="AY401" s="284" t="s">
        <v>251</v>
      </c>
    </row>
    <row r="402" s="2" customFormat="1" ht="16.5" customHeight="1">
      <c r="A402" s="38"/>
      <c r="B402" s="39"/>
      <c r="C402" s="292" t="s">
        <v>1591</v>
      </c>
      <c r="D402" s="292" t="s">
        <v>1133</v>
      </c>
      <c r="E402" s="293" t="s">
        <v>5714</v>
      </c>
      <c r="F402" s="294" t="s">
        <v>5715</v>
      </c>
      <c r="G402" s="295" t="s">
        <v>802</v>
      </c>
      <c r="H402" s="296">
        <v>24</v>
      </c>
      <c r="I402" s="297"/>
      <c r="J402" s="298">
        <f>ROUND(I402*H402,2)</f>
        <v>0</v>
      </c>
      <c r="K402" s="299"/>
      <c r="L402" s="300"/>
      <c r="M402" s="301" t="s">
        <v>1</v>
      </c>
      <c r="N402" s="302" t="s">
        <v>41</v>
      </c>
      <c r="O402" s="91"/>
      <c r="P402" s="230">
        <f>O402*H402</f>
        <v>0</v>
      </c>
      <c r="Q402" s="230">
        <v>0</v>
      </c>
      <c r="R402" s="230">
        <f>Q402*H402</f>
        <v>0</v>
      </c>
      <c r="S402" s="230">
        <v>0</v>
      </c>
      <c r="T402" s="231">
        <f>S402*H402</f>
        <v>0</v>
      </c>
      <c r="U402" s="38"/>
      <c r="V402" s="38"/>
      <c r="W402" s="38"/>
      <c r="X402" s="38"/>
      <c r="Y402" s="38"/>
      <c r="Z402" s="38"/>
      <c r="AA402" s="38"/>
      <c r="AB402" s="38"/>
      <c r="AC402" s="38"/>
      <c r="AD402" s="38"/>
      <c r="AE402" s="38"/>
      <c r="AR402" s="232" t="s">
        <v>2030</v>
      </c>
      <c r="AT402" s="232" t="s">
        <v>1133</v>
      </c>
      <c r="AU402" s="232" t="s">
        <v>86</v>
      </c>
      <c r="AY402" s="17" t="s">
        <v>251</v>
      </c>
      <c r="BE402" s="233">
        <f>IF(N402="základní",J402,0)</f>
        <v>0</v>
      </c>
      <c r="BF402" s="233">
        <f>IF(N402="snížená",J402,0)</f>
        <v>0</v>
      </c>
      <c r="BG402" s="233">
        <f>IF(N402="zákl. přenesená",J402,0)</f>
        <v>0</v>
      </c>
      <c r="BH402" s="233">
        <f>IF(N402="sníž. přenesená",J402,0)</f>
        <v>0</v>
      </c>
      <c r="BI402" s="233">
        <f>IF(N402="nulová",J402,0)</f>
        <v>0</v>
      </c>
      <c r="BJ402" s="17" t="s">
        <v>84</v>
      </c>
      <c r="BK402" s="233">
        <f>ROUND(I402*H402,2)</f>
        <v>0</v>
      </c>
      <c r="BL402" s="17" t="s">
        <v>1605</v>
      </c>
      <c r="BM402" s="232" t="s">
        <v>5716</v>
      </c>
    </row>
    <row r="403" s="2" customFormat="1">
      <c r="A403" s="38"/>
      <c r="B403" s="39"/>
      <c r="C403" s="40"/>
      <c r="D403" s="234" t="s">
        <v>260</v>
      </c>
      <c r="E403" s="40"/>
      <c r="F403" s="235" t="s">
        <v>5715</v>
      </c>
      <c r="G403" s="40"/>
      <c r="H403" s="40"/>
      <c r="I403" s="236"/>
      <c r="J403" s="40"/>
      <c r="K403" s="40"/>
      <c r="L403" s="44"/>
      <c r="M403" s="237"/>
      <c r="N403" s="238"/>
      <c r="O403" s="91"/>
      <c r="P403" s="91"/>
      <c r="Q403" s="91"/>
      <c r="R403" s="91"/>
      <c r="S403" s="91"/>
      <c r="T403" s="92"/>
      <c r="U403" s="38"/>
      <c r="V403" s="38"/>
      <c r="W403" s="38"/>
      <c r="X403" s="38"/>
      <c r="Y403" s="38"/>
      <c r="Z403" s="38"/>
      <c r="AA403" s="38"/>
      <c r="AB403" s="38"/>
      <c r="AC403" s="38"/>
      <c r="AD403" s="38"/>
      <c r="AE403" s="38"/>
      <c r="AT403" s="17" t="s">
        <v>260</v>
      </c>
      <c r="AU403" s="17" t="s">
        <v>86</v>
      </c>
    </row>
    <row r="404" s="13" customFormat="1">
      <c r="A404" s="13"/>
      <c r="B404" s="253"/>
      <c r="C404" s="254"/>
      <c r="D404" s="234" t="s">
        <v>276</v>
      </c>
      <c r="E404" s="255" t="s">
        <v>1</v>
      </c>
      <c r="F404" s="256" t="s">
        <v>5717</v>
      </c>
      <c r="G404" s="254"/>
      <c r="H404" s="255" t="s">
        <v>1</v>
      </c>
      <c r="I404" s="257"/>
      <c r="J404" s="254"/>
      <c r="K404" s="254"/>
      <c r="L404" s="258"/>
      <c r="M404" s="259"/>
      <c r="N404" s="260"/>
      <c r="O404" s="260"/>
      <c r="P404" s="260"/>
      <c r="Q404" s="260"/>
      <c r="R404" s="260"/>
      <c r="S404" s="260"/>
      <c r="T404" s="261"/>
      <c r="U404" s="13"/>
      <c r="V404" s="13"/>
      <c r="W404" s="13"/>
      <c r="X404" s="13"/>
      <c r="Y404" s="13"/>
      <c r="Z404" s="13"/>
      <c r="AA404" s="13"/>
      <c r="AB404" s="13"/>
      <c r="AC404" s="13"/>
      <c r="AD404" s="13"/>
      <c r="AE404" s="13"/>
      <c r="AT404" s="262" t="s">
        <v>276</v>
      </c>
      <c r="AU404" s="262" t="s">
        <v>86</v>
      </c>
      <c r="AV404" s="13" t="s">
        <v>84</v>
      </c>
      <c r="AW404" s="13" t="s">
        <v>32</v>
      </c>
      <c r="AX404" s="13" t="s">
        <v>76</v>
      </c>
      <c r="AY404" s="262" t="s">
        <v>251</v>
      </c>
    </row>
    <row r="405" s="12" customFormat="1">
      <c r="A405" s="12"/>
      <c r="B405" s="242"/>
      <c r="C405" s="243"/>
      <c r="D405" s="234" t="s">
        <v>276</v>
      </c>
      <c r="E405" s="244" t="s">
        <v>1</v>
      </c>
      <c r="F405" s="245" t="s">
        <v>5718</v>
      </c>
      <c r="G405" s="243"/>
      <c r="H405" s="246">
        <v>24</v>
      </c>
      <c r="I405" s="247"/>
      <c r="J405" s="243"/>
      <c r="K405" s="243"/>
      <c r="L405" s="248"/>
      <c r="M405" s="249"/>
      <c r="N405" s="250"/>
      <c r="O405" s="250"/>
      <c r="P405" s="250"/>
      <c r="Q405" s="250"/>
      <c r="R405" s="250"/>
      <c r="S405" s="250"/>
      <c r="T405" s="251"/>
      <c r="U405" s="12"/>
      <c r="V405" s="12"/>
      <c r="W405" s="12"/>
      <c r="X405" s="12"/>
      <c r="Y405" s="12"/>
      <c r="Z405" s="12"/>
      <c r="AA405" s="12"/>
      <c r="AB405" s="12"/>
      <c r="AC405" s="12"/>
      <c r="AD405" s="12"/>
      <c r="AE405" s="12"/>
      <c r="AT405" s="252" t="s">
        <v>276</v>
      </c>
      <c r="AU405" s="252" t="s">
        <v>86</v>
      </c>
      <c r="AV405" s="12" t="s">
        <v>86</v>
      </c>
      <c r="AW405" s="12" t="s">
        <v>32</v>
      </c>
      <c r="AX405" s="12" t="s">
        <v>76</v>
      </c>
      <c r="AY405" s="252" t="s">
        <v>251</v>
      </c>
    </row>
    <row r="406" s="15" customFormat="1">
      <c r="A406" s="15"/>
      <c r="B406" s="274"/>
      <c r="C406" s="275"/>
      <c r="D406" s="234" t="s">
        <v>276</v>
      </c>
      <c r="E406" s="276" t="s">
        <v>1</v>
      </c>
      <c r="F406" s="277" t="s">
        <v>423</v>
      </c>
      <c r="G406" s="275"/>
      <c r="H406" s="278">
        <v>24</v>
      </c>
      <c r="I406" s="279"/>
      <c r="J406" s="275"/>
      <c r="K406" s="275"/>
      <c r="L406" s="280"/>
      <c r="M406" s="281"/>
      <c r="N406" s="282"/>
      <c r="O406" s="282"/>
      <c r="P406" s="282"/>
      <c r="Q406" s="282"/>
      <c r="R406" s="282"/>
      <c r="S406" s="282"/>
      <c r="T406" s="283"/>
      <c r="U406" s="15"/>
      <c r="V406" s="15"/>
      <c r="W406" s="15"/>
      <c r="X406" s="15"/>
      <c r="Y406" s="15"/>
      <c r="Z406" s="15"/>
      <c r="AA406" s="15"/>
      <c r="AB406" s="15"/>
      <c r="AC406" s="15"/>
      <c r="AD406" s="15"/>
      <c r="AE406" s="15"/>
      <c r="AT406" s="284" t="s">
        <v>276</v>
      </c>
      <c r="AU406" s="284" t="s">
        <v>86</v>
      </c>
      <c r="AV406" s="15" t="s">
        <v>254</v>
      </c>
      <c r="AW406" s="15" t="s">
        <v>32</v>
      </c>
      <c r="AX406" s="15" t="s">
        <v>84</v>
      </c>
      <c r="AY406" s="284" t="s">
        <v>251</v>
      </c>
    </row>
    <row r="407" s="2" customFormat="1" ht="21.75" customHeight="1">
      <c r="A407" s="38"/>
      <c r="B407" s="39"/>
      <c r="C407" s="292" t="s">
        <v>1598</v>
      </c>
      <c r="D407" s="292" t="s">
        <v>1133</v>
      </c>
      <c r="E407" s="293" t="s">
        <v>5719</v>
      </c>
      <c r="F407" s="294" t="s">
        <v>5720</v>
      </c>
      <c r="G407" s="295" t="s">
        <v>681</v>
      </c>
      <c r="H407" s="296">
        <v>3.7000000000000002</v>
      </c>
      <c r="I407" s="297"/>
      <c r="J407" s="298">
        <f>ROUND(I407*H407,2)</f>
        <v>0</v>
      </c>
      <c r="K407" s="299"/>
      <c r="L407" s="300"/>
      <c r="M407" s="301" t="s">
        <v>1</v>
      </c>
      <c r="N407" s="302" t="s">
        <v>41</v>
      </c>
      <c r="O407" s="91"/>
      <c r="P407" s="230">
        <f>O407*H407</f>
        <v>0</v>
      </c>
      <c r="Q407" s="230">
        <v>0</v>
      </c>
      <c r="R407" s="230">
        <f>Q407*H407</f>
        <v>0</v>
      </c>
      <c r="S407" s="230">
        <v>0</v>
      </c>
      <c r="T407" s="231">
        <f>S407*H407</f>
        <v>0</v>
      </c>
      <c r="U407" s="38"/>
      <c r="V407" s="38"/>
      <c r="W407" s="38"/>
      <c r="X407" s="38"/>
      <c r="Y407" s="38"/>
      <c r="Z407" s="38"/>
      <c r="AA407" s="38"/>
      <c r="AB407" s="38"/>
      <c r="AC407" s="38"/>
      <c r="AD407" s="38"/>
      <c r="AE407" s="38"/>
      <c r="AR407" s="232" t="s">
        <v>2030</v>
      </c>
      <c r="AT407" s="232" t="s">
        <v>1133</v>
      </c>
      <c r="AU407" s="232" t="s">
        <v>86</v>
      </c>
      <c r="AY407" s="17" t="s">
        <v>251</v>
      </c>
      <c r="BE407" s="233">
        <f>IF(N407="základní",J407,0)</f>
        <v>0</v>
      </c>
      <c r="BF407" s="233">
        <f>IF(N407="snížená",J407,0)</f>
        <v>0</v>
      </c>
      <c r="BG407" s="233">
        <f>IF(N407="zákl. přenesená",J407,0)</f>
        <v>0</v>
      </c>
      <c r="BH407" s="233">
        <f>IF(N407="sníž. přenesená",J407,0)</f>
        <v>0</v>
      </c>
      <c r="BI407" s="233">
        <f>IF(N407="nulová",J407,0)</f>
        <v>0</v>
      </c>
      <c r="BJ407" s="17" t="s">
        <v>84</v>
      </c>
      <c r="BK407" s="233">
        <f>ROUND(I407*H407,2)</f>
        <v>0</v>
      </c>
      <c r="BL407" s="17" t="s">
        <v>1605</v>
      </c>
      <c r="BM407" s="232" t="s">
        <v>5721</v>
      </c>
    </row>
    <row r="408" s="2" customFormat="1">
      <c r="A408" s="38"/>
      <c r="B408" s="39"/>
      <c r="C408" s="40"/>
      <c r="D408" s="234" t="s">
        <v>260</v>
      </c>
      <c r="E408" s="40"/>
      <c r="F408" s="235" t="s">
        <v>5720</v>
      </c>
      <c r="G408" s="40"/>
      <c r="H408" s="40"/>
      <c r="I408" s="236"/>
      <c r="J408" s="40"/>
      <c r="K408" s="40"/>
      <c r="L408" s="44"/>
      <c r="M408" s="237"/>
      <c r="N408" s="238"/>
      <c r="O408" s="91"/>
      <c r="P408" s="91"/>
      <c r="Q408" s="91"/>
      <c r="R408" s="91"/>
      <c r="S408" s="91"/>
      <c r="T408" s="92"/>
      <c r="U408" s="38"/>
      <c r="V408" s="38"/>
      <c r="W408" s="38"/>
      <c r="X408" s="38"/>
      <c r="Y408" s="38"/>
      <c r="Z408" s="38"/>
      <c r="AA408" s="38"/>
      <c r="AB408" s="38"/>
      <c r="AC408" s="38"/>
      <c r="AD408" s="38"/>
      <c r="AE408" s="38"/>
      <c r="AT408" s="17" t="s">
        <v>260</v>
      </c>
      <c r="AU408" s="17" t="s">
        <v>86</v>
      </c>
    </row>
    <row r="409" s="13" customFormat="1">
      <c r="A409" s="13"/>
      <c r="B409" s="253"/>
      <c r="C409" s="254"/>
      <c r="D409" s="234" t="s">
        <v>276</v>
      </c>
      <c r="E409" s="255" t="s">
        <v>1</v>
      </c>
      <c r="F409" s="256" t="s">
        <v>5722</v>
      </c>
      <c r="G409" s="254"/>
      <c r="H409" s="255" t="s">
        <v>1</v>
      </c>
      <c r="I409" s="257"/>
      <c r="J409" s="254"/>
      <c r="K409" s="254"/>
      <c r="L409" s="258"/>
      <c r="M409" s="259"/>
      <c r="N409" s="260"/>
      <c r="O409" s="260"/>
      <c r="P409" s="260"/>
      <c r="Q409" s="260"/>
      <c r="R409" s="260"/>
      <c r="S409" s="260"/>
      <c r="T409" s="261"/>
      <c r="U409" s="13"/>
      <c r="V409" s="13"/>
      <c r="W409" s="13"/>
      <c r="X409" s="13"/>
      <c r="Y409" s="13"/>
      <c r="Z409" s="13"/>
      <c r="AA409" s="13"/>
      <c r="AB409" s="13"/>
      <c r="AC409" s="13"/>
      <c r="AD409" s="13"/>
      <c r="AE409" s="13"/>
      <c r="AT409" s="262" t="s">
        <v>276</v>
      </c>
      <c r="AU409" s="262" t="s">
        <v>86</v>
      </c>
      <c r="AV409" s="13" t="s">
        <v>84</v>
      </c>
      <c r="AW409" s="13" t="s">
        <v>32</v>
      </c>
      <c r="AX409" s="13" t="s">
        <v>76</v>
      </c>
      <c r="AY409" s="262" t="s">
        <v>251</v>
      </c>
    </row>
    <row r="410" s="13" customFormat="1">
      <c r="A410" s="13"/>
      <c r="B410" s="253"/>
      <c r="C410" s="254"/>
      <c r="D410" s="234" t="s">
        <v>276</v>
      </c>
      <c r="E410" s="255" t="s">
        <v>1</v>
      </c>
      <c r="F410" s="256" t="s">
        <v>5723</v>
      </c>
      <c r="G410" s="254"/>
      <c r="H410" s="255" t="s">
        <v>1</v>
      </c>
      <c r="I410" s="257"/>
      <c r="J410" s="254"/>
      <c r="K410" s="254"/>
      <c r="L410" s="258"/>
      <c r="M410" s="259"/>
      <c r="N410" s="260"/>
      <c r="O410" s="260"/>
      <c r="P410" s="260"/>
      <c r="Q410" s="260"/>
      <c r="R410" s="260"/>
      <c r="S410" s="260"/>
      <c r="T410" s="261"/>
      <c r="U410" s="13"/>
      <c r="V410" s="13"/>
      <c r="W410" s="13"/>
      <c r="X410" s="13"/>
      <c r="Y410" s="13"/>
      <c r="Z410" s="13"/>
      <c r="AA410" s="13"/>
      <c r="AB410" s="13"/>
      <c r="AC410" s="13"/>
      <c r="AD410" s="13"/>
      <c r="AE410" s="13"/>
      <c r="AT410" s="262" t="s">
        <v>276</v>
      </c>
      <c r="AU410" s="262" t="s">
        <v>86</v>
      </c>
      <c r="AV410" s="13" t="s">
        <v>84</v>
      </c>
      <c r="AW410" s="13" t="s">
        <v>32</v>
      </c>
      <c r="AX410" s="13" t="s">
        <v>76</v>
      </c>
      <c r="AY410" s="262" t="s">
        <v>251</v>
      </c>
    </row>
    <row r="411" s="13" customFormat="1">
      <c r="A411" s="13"/>
      <c r="B411" s="253"/>
      <c r="C411" s="254"/>
      <c r="D411" s="234" t="s">
        <v>276</v>
      </c>
      <c r="E411" s="255" t="s">
        <v>1</v>
      </c>
      <c r="F411" s="256" t="s">
        <v>5724</v>
      </c>
      <c r="G411" s="254"/>
      <c r="H411" s="255" t="s">
        <v>1</v>
      </c>
      <c r="I411" s="257"/>
      <c r="J411" s="254"/>
      <c r="K411" s="254"/>
      <c r="L411" s="258"/>
      <c r="M411" s="259"/>
      <c r="N411" s="260"/>
      <c r="O411" s="260"/>
      <c r="P411" s="260"/>
      <c r="Q411" s="260"/>
      <c r="R411" s="260"/>
      <c r="S411" s="260"/>
      <c r="T411" s="261"/>
      <c r="U411" s="13"/>
      <c r="V411" s="13"/>
      <c r="W411" s="13"/>
      <c r="X411" s="13"/>
      <c r="Y411" s="13"/>
      <c r="Z411" s="13"/>
      <c r="AA411" s="13"/>
      <c r="AB411" s="13"/>
      <c r="AC411" s="13"/>
      <c r="AD411" s="13"/>
      <c r="AE411" s="13"/>
      <c r="AT411" s="262" t="s">
        <v>276</v>
      </c>
      <c r="AU411" s="262" t="s">
        <v>86</v>
      </c>
      <c r="AV411" s="13" t="s">
        <v>84</v>
      </c>
      <c r="AW411" s="13" t="s">
        <v>32</v>
      </c>
      <c r="AX411" s="13" t="s">
        <v>76</v>
      </c>
      <c r="AY411" s="262" t="s">
        <v>251</v>
      </c>
    </row>
    <row r="412" s="13" customFormat="1">
      <c r="A412" s="13"/>
      <c r="B412" s="253"/>
      <c r="C412" s="254"/>
      <c r="D412" s="234" t="s">
        <v>276</v>
      </c>
      <c r="E412" s="255" t="s">
        <v>1</v>
      </c>
      <c r="F412" s="256" t="s">
        <v>5725</v>
      </c>
      <c r="G412" s="254"/>
      <c r="H412" s="255" t="s">
        <v>1</v>
      </c>
      <c r="I412" s="257"/>
      <c r="J412" s="254"/>
      <c r="K412" s="254"/>
      <c r="L412" s="258"/>
      <c r="M412" s="259"/>
      <c r="N412" s="260"/>
      <c r="O412" s="260"/>
      <c r="P412" s="260"/>
      <c r="Q412" s="260"/>
      <c r="R412" s="260"/>
      <c r="S412" s="260"/>
      <c r="T412" s="261"/>
      <c r="U412" s="13"/>
      <c r="V412" s="13"/>
      <c r="W412" s="13"/>
      <c r="X412" s="13"/>
      <c r="Y412" s="13"/>
      <c r="Z412" s="13"/>
      <c r="AA412" s="13"/>
      <c r="AB412" s="13"/>
      <c r="AC412" s="13"/>
      <c r="AD412" s="13"/>
      <c r="AE412" s="13"/>
      <c r="AT412" s="262" t="s">
        <v>276</v>
      </c>
      <c r="AU412" s="262" t="s">
        <v>86</v>
      </c>
      <c r="AV412" s="13" t="s">
        <v>84</v>
      </c>
      <c r="AW412" s="13" t="s">
        <v>32</v>
      </c>
      <c r="AX412" s="13" t="s">
        <v>76</v>
      </c>
      <c r="AY412" s="262" t="s">
        <v>251</v>
      </c>
    </row>
    <row r="413" s="13" customFormat="1">
      <c r="A413" s="13"/>
      <c r="B413" s="253"/>
      <c r="C413" s="254"/>
      <c r="D413" s="234" t="s">
        <v>276</v>
      </c>
      <c r="E413" s="255" t="s">
        <v>1</v>
      </c>
      <c r="F413" s="256" t="s">
        <v>5726</v>
      </c>
      <c r="G413" s="254"/>
      <c r="H413" s="255" t="s">
        <v>1</v>
      </c>
      <c r="I413" s="257"/>
      <c r="J413" s="254"/>
      <c r="K413" s="254"/>
      <c r="L413" s="258"/>
      <c r="M413" s="259"/>
      <c r="N413" s="260"/>
      <c r="O413" s="260"/>
      <c r="P413" s="260"/>
      <c r="Q413" s="260"/>
      <c r="R413" s="260"/>
      <c r="S413" s="260"/>
      <c r="T413" s="261"/>
      <c r="U413" s="13"/>
      <c r="V413" s="13"/>
      <c r="W413" s="13"/>
      <c r="X413" s="13"/>
      <c r="Y413" s="13"/>
      <c r="Z413" s="13"/>
      <c r="AA413" s="13"/>
      <c r="AB413" s="13"/>
      <c r="AC413" s="13"/>
      <c r="AD413" s="13"/>
      <c r="AE413" s="13"/>
      <c r="AT413" s="262" t="s">
        <v>276</v>
      </c>
      <c r="AU413" s="262" t="s">
        <v>86</v>
      </c>
      <c r="AV413" s="13" t="s">
        <v>84</v>
      </c>
      <c r="AW413" s="13" t="s">
        <v>32</v>
      </c>
      <c r="AX413" s="13" t="s">
        <v>76</v>
      </c>
      <c r="AY413" s="262" t="s">
        <v>251</v>
      </c>
    </row>
    <row r="414" s="12" customFormat="1">
      <c r="A414" s="12"/>
      <c r="B414" s="242"/>
      <c r="C414" s="243"/>
      <c r="D414" s="234" t="s">
        <v>276</v>
      </c>
      <c r="E414" s="244" t="s">
        <v>1</v>
      </c>
      <c r="F414" s="245" t="s">
        <v>5727</v>
      </c>
      <c r="G414" s="243"/>
      <c r="H414" s="246">
        <v>3.7000000000000002</v>
      </c>
      <c r="I414" s="247"/>
      <c r="J414" s="243"/>
      <c r="K414" s="243"/>
      <c r="L414" s="248"/>
      <c r="M414" s="249"/>
      <c r="N414" s="250"/>
      <c r="O414" s="250"/>
      <c r="P414" s="250"/>
      <c r="Q414" s="250"/>
      <c r="R414" s="250"/>
      <c r="S414" s="250"/>
      <c r="T414" s="251"/>
      <c r="U414" s="12"/>
      <c r="V414" s="12"/>
      <c r="W414" s="12"/>
      <c r="X414" s="12"/>
      <c r="Y414" s="12"/>
      <c r="Z414" s="12"/>
      <c r="AA414" s="12"/>
      <c r="AB414" s="12"/>
      <c r="AC414" s="12"/>
      <c r="AD414" s="12"/>
      <c r="AE414" s="12"/>
      <c r="AT414" s="252" t="s">
        <v>276</v>
      </c>
      <c r="AU414" s="252" t="s">
        <v>86</v>
      </c>
      <c r="AV414" s="12" t="s">
        <v>86</v>
      </c>
      <c r="AW414" s="12" t="s">
        <v>32</v>
      </c>
      <c r="AX414" s="12" t="s">
        <v>76</v>
      </c>
      <c r="AY414" s="252" t="s">
        <v>251</v>
      </c>
    </row>
    <row r="415" s="15" customFormat="1">
      <c r="A415" s="15"/>
      <c r="B415" s="274"/>
      <c r="C415" s="275"/>
      <c r="D415" s="234" t="s">
        <v>276</v>
      </c>
      <c r="E415" s="276" t="s">
        <v>1</v>
      </c>
      <c r="F415" s="277" t="s">
        <v>423</v>
      </c>
      <c r="G415" s="275"/>
      <c r="H415" s="278">
        <v>3.7000000000000002</v>
      </c>
      <c r="I415" s="279"/>
      <c r="J415" s="275"/>
      <c r="K415" s="275"/>
      <c r="L415" s="280"/>
      <c r="M415" s="281"/>
      <c r="N415" s="282"/>
      <c r="O415" s="282"/>
      <c r="P415" s="282"/>
      <c r="Q415" s="282"/>
      <c r="R415" s="282"/>
      <c r="S415" s="282"/>
      <c r="T415" s="283"/>
      <c r="U415" s="15"/>
      <c r="V415" s="15"/>
      <c r="W415" s="15"/>
      <c r="X415" s="15"/>
      <c r="Y415" s="15"/>
      <c r="Z415" s="15"/>
      <c r="AA415" s="15"/>
      <c r="AB415" s="15"/>
      <c r="AC415" s="15"/>
      <c r="AD415" s="15"/>
      <c r="AE415" s="15"/>
      <c r="AT415" s="284" t="s">
        <v>276</v>
      </c>
      <c r="AU415" s="284" t="s">
        <v>86</v>
      </c>
      <c r="AV415" s="15" t="s">
        <v>254</v>
      </c>
      <c r="AW415" s="15" t="s">
        <v>32</v>
      </c>
      <c r="AX415" s="15" t="s">
        <v>84</v>
      </c>
      <c r="AY415" s="284" t="s">
        <v>251</v>
      </c>
    </row>
    <row r="416" s="2" customFormat="1" ht="21.75" customHeight="1">
      <c r="A416" s="38"/>
      <c r="B416" s="39"/>
      <c r="C416" s="292" t="s">
        <v>1605</v>
      </c>
      <c r="D416" s="292" t="s">
        <v>1133</v>
      </c>
      <c r="E416" s="293" t="s">
        <v>5728</v>
      </c>
      <c r="F416" s="294" t="s">
        <v>5729</v>
      </c>
      <c r="G416" s="295" t="s">
        <v>592</v>
      </c>
      <c r="H416" s="296">
        <v>7.7199999999999998</v>
      </c>
      <c r="I416" s="297"/>
      <c r="J416" s="298">
        <f>ROUND(I416*H416,2)</f>
        <v>0</v>
      </c>
      <c r="K416" s="299"/>
      <c r="L416" s="300"/>
      <c r="M416" s="301" t="s">
        <v>1</v>
      </c>
      <c r="N416" s="302" t="s">
        <v>41</v>
      </c>
      <c r="O416" s="91"/>
      <c r="P416" s="230">
        <f>O416*H416</f>
        <v>0</v>
      </c>
      <c r="Q416" s="230">
        <v>0</v>
      </c>
      <c r="R416" s="230">
        <f>Q416*H416</f>
        <v>0</v>
      </c>
      <c r="S416" s="230">
        <v>0</v>
      </c>
      <c r="T416" s="231">
        <f>S416*H416</f>
        <v>0</v>
      </c>
      <c r="U416" s="38"/>
      <c r="V416" s="38"/>
      <c r="W416" s="38"/>
      <c r="X416" s="38"/>
      <c r="Y416" s="38"/>
      <c r="Z416" s="38"/>
      <c r="AA416" s="38"/>
      <c r="AB416" s="38"/>
      <c r="AC416" s="38"/>
      <c r="AD416" s="38"/>
      <c r="AE416" s="38"/>
      <c r="AR416" s="232" t="s">
        <v>2030</v>
      </c>
      <c r="AT416" s="232" t="s">
        <v>1133</v>
      </c>
      <c r="AU416" s="232" t="s">
        <v>86</v>
      </c>
      <c r="AY416" s="17" t="s">
        <v>251</v>
      </c>
      <c r="BE416" s="233">
        <f>IF(N416="základní",J416,0)</f>
        <v>0</v>
      </c>
      <c r="BF416" s="233">
        <f>IF(N416="snížená",J416,0)</f>
        <v>0</v>
      </c>
      <c r="BG416" s="233">
        <f>IF(N416="zákl. přenesená",J416,0)</f>
        <v>0</v>
      </c>
      <c r="BH416" s="233">
        <f>IF(N416="sníž. přenesená",J416,0)</f>
        <v>0</v>
      </c>
      <c r="BI416" s="233">
        <f>IF(N416="nulová",J416,0)</f>
        <v>0</v>
      </c>
      <c r="BJ416" s="17" t="s">
        <v>84</v>
      </c>
      <c r="BK416" s="233">
        <f>ROUND(I416*H416,2)</f>
        <v>0</v>
      </c>
      <c r="BL416" s="17" t="s">
        <v>1605</v>
      </c>
      <c r="BM416" s="232" t="s">
        <v>5730</v>
      </c>
    </row>
    <row r="417" s="2" customFormat="1">
      <c r="A417" s="38"/>
      <c r="B417" s="39"/>
      <c r="C417" s="40"/>
      <c r="D417" s="234" t="s">
        <v>260</v>
      </c>
      <c r="E417" s="40"/>
      <c r="F417" s="235" t="s">
        <v>5729</v>
      </c>
      <c r="G417" s="40"/>
      <c r="H417" s="40"/>
      <c r="I417" s="236"/>
      <c r="J417" s="40"/>
      <c r="K417" s="40"/>
      <c r="L417" s="44"/>
      <c r="M417" s="237"/>
      <c r="N417" s="238"/>
      <c r="O417" s="91"/>
      <c r="P417" s="91"/>
      <c r="Q417" s="91"/>
      <c r="R417" s="91"/>
      <c r="S417" s="91"/>
      <c r="T417" s="92"/>
      <c r="U417" s="38"/>
      <c r="V417" s="38"/>
      <c r="W417" s="38"/>
      <c r="X417" s="38"/>
      <c r="Y417" s="38"/>
      <c r="Z417" s="38"/>
      <c r="AA417" s="38"/>
      <c r="AB417" s="38"/>
      <c r="AC417" s="38"/>
      <c r="AD417" s="38"/>
      <c r="AE417" s="38"/>
      <c r="AT417" s="17" t="s">
        <v>260</v>
      </c>
      <c r="AU417" s="17" t="s">
        <v>86</v>
      </c>
    </row>
    <row r="418" s="13" customFormat="1">
      <c r="A418" s="13"/>
      <c r="B418" s="253"/>
      <c r="C418" s="254"/>
      <c r="D418" s="234" t="s">
        <v>276</v>
      </c>
      <c r="E418" s="255" t="s">
        <v>1</v>
      </c>
      <c r="F418" s="256" t="s">
        <v>5731</v>
      </c>
      <c r="G418" s="254"/>
      <c r="H418" s="255" t="s">
        <v>1</v>
      </c>
      <c r="I418" s="257"/>
      <c r="J418" s="254"/>
      <c r="K418" s="254"/>
      <c r="L418" s="258"/>
      <c r="M418" s="259"/>
      <c r="N418" s="260"/>
      <c r="O418" s="260"/>
      <c r="P418" s="260"/>
      <c r="Q418" s="260"/>
      <c r="R418" s="260"/>
      <c r="S418" s="260"/>
      <c r="T418" s="261"/>
      <c r="U418" s="13"/>
      <c r="V418" s="13"/>
      <c r="W418" s="13"/>
      <c r="X418" s="13"/>
      <c r="Y418" s="13"/>
      <c r="Z418" s="13"/>
      <c r="AA418" s="13"/>
      <c r="AB418" s="13"/>
      <c r="AC418" s="13"/>
      <c r="AD418" s="13"/>
      <c r="AE418" s="13"/>
      <c r="AT418" s="262" t="s">
        <v>276</v>
      </c>
      <c r="AU418" s="262" t="s">
        <v>86</v>
      </c>
      <c r="AV418" s="13" t="s">
        <v>84</v>
      </c>
      <c r="AW418" s="13" t="s">
        <v>32</v>
      </c>
      <c r="AX418" s="13" t="s">
        <v>76</v>
      </c>
      <c r="AY418" s="262" t="s">
        <v>251</v>
      </c>
    </row>
    <row r="419" s="13" customFormat="1">
      <c r="A419" s="13"/>
      <c r="B419" s="253"/>
      <c r="C419" s="254"/>
      <c r="D419" s="234" t="s">
        <v>276</v>
      </c>
      <c r="E419" s="255" t="s">
        <v>1</v>
      </c>
      <c r="F419" s="256" t="s">
        <v>5732</v>
      </c>
      <c r="G419" s="254"/>
      <c r="H419" s="255" t="s">
        <v>1</v>
      </c>
      <c r="I419" s="257"/>
      <c r="J419" s="254"/>
      <c r="K419" s="254"/>
      <c r="L419" s="258"/>
      <c r="M419" s="259"/>
      <c r="N419" s="260"/>
      <c r="O419" s="260"/>
      <c r="P419" s="260"/>
      <c r="Q419" s="260"/>
      <c r="R419" s="260"/>
      <c r="S419" s="260"/>
      <c r="T419" s="261"/>
      <c r="U419" s="13"/>
      <c r="V419" s="13"/>
      <c r="W419" s="13"/>
      <c r="X419" s="13"/>
      <c r="Y419" s="13"/>
      <c r="Z419" s="13"/>
      <c r="AA419" s="13"/>
      <c r="AB419" s="13"/>
      <c r="AC419" s="13"/>
      <c r="AD419" s="13"/>
      <c r="AE419" s="13"/>
      <c r="AT419" s="262" t="s">
        <v>276</v>
      </c>
      <c r="AU419" s="262" t="s">
        <v>86</v>
      </c>
      <c r="AV419" s="13" t="s">
        <v>84</v>
      </c>
      <c r="AW419" s="13" t="s">
        <v>32</v>
      </c>
      <c r="AX419" s="13" t="s">
        <v>76</v>
      </c>
      <c r="AY419" s="262" t="s">
        <v>251</v>
      </c>
    </row>
    <row r="420" s="13" customFormat="1">
      <c r="A420" s="13"/>
      <c r="B420" s="253"/>
      <c r="C420" s="254"/>
      <c r="D420" s="234" t="s">
        <v>276</v>
      </c>
      <c r="E420" s="255" t="s">
        <v>1</v>
      </c>
      <c r="F420" s="256" t="s">
        <v>5733</v>
      </c>
      <c r="G420" s="254"/>
      <c r="H420" s="255" t="s">
        <v>1</v>
      </c>
      <c r="I420" s="257"/>
      <c r="J420" s="254"/>
      <c r="K420" s="254"/>
      <c r="L420" s="258"/>
      <c r="M420" s="259"/>
      <c r="N420" s="260"/>
      <c r="O420" s="260"/>
      <c r="P420" s="260"/>
      <c r="Q420" s="260"/>
      <c r="R420" s="260"/>
      <c r="S420" s="260"/>
      <c r="T420" s="261"/>
      <c r="U420" s="13"/>
      <c r="V420" s="13"/>
      <c r="W420" s="13"/>
      <c r="X420" s="13"/>
      <c r="Y420" s="13"/>
      <c r="Z420" s="13"/>
      <c r="AA420" s="13"/>
      <c r="AB420" s="13"/>
      <c r="AC420" s="13"/>
      <c r="AD420" s="13"/>
      <c r="AE420" s="13"/>
      <c r="AT420" s="262" t="s">
        <v>276</v>
      </c>
      <c r="AU420" s="262" t="s">
        <v>86</v>
      </c>
      <c r="AV420" s="13" t="s">
        <v>84</v>
      </c>
      <c r="AW420" s="13" t="s">
        <v>32</v>
      </c>
      <c r="AX420" s="13" t="s">
        <v>76</v>
      </c>
      <c r="AY420" s="262" t="s">
        <v>251</v>
      </c>
    </row>
    <row r="421" s="13" customFormat="1">
      <c r="A421" s="13"/>
      <c r="B421" s="253"/>
      <c r="C421" s="254"/>
      <c r="D421" s="234" t="s">
        <v>276</v>
      </c>
      <c r="E421" s="255" t="s">
        <v>1</v>
      </c>
      <c r="F421" s="256" t="s">
        <v>5734</v>
      </c>
      <c r="G421" s="254"/>
      <c r="H421" s="255" t="s">
        <v>1</v>
      </c>
      <c r="I421" s="257"/>
      <c r="J421" s="254"/>
      <c r="K421" s="254"/>
      <c r="L421" s="258"/>
      <c r="M421" s="259"/>
      <c r="N421" s="260"/>
      <c r="O421" s="260"/>
      <c r="P421" s="260"/>
      <c r="Q421" s="260"/>
      <c r="R421" s="260"/>
      <c r="S421" s="260"/>
      <c r="T421" s="261"/>
      <c r="U421" s="13"/>
      <c r="V421" s="13"/>
      <c r="W421" s="13"/>
      <c r="X421" s="13"/>
      <c r="Y421" s="13"/>
      <c r="Z421" s="13"/>
      <c r="AA421" s="13"/>
      <c r="AB421" s="13"/>
      <c r="AC421" s="13"/>
      <c r="AD421" s="13"/>
      <c r="AE421" s="13"/>
      <c r="AT421" s="262" t="s">
        <v>276</v>
      </c>
      <c r="AU421" s="262" t="s">
        <v>86</v>
      </c>
      <c r="AV421" s="13" t="s">
        <v>84</v>
      </c>
      <c r="AW421" s="13" t="s">
        <v>32</v>
      </c>
      <c r="AX421" s="13" t="s">
        <v>76</v>
      </c>
      <c r="AY421" s="262" t="s">
        <v>251</v>
      </c>
    </row>
    <row r="422" s="13" customFormat="1">
      <c r="A422" s="13"/>
      <c r="B422" s="253"/>
      <c r="C422" s="254"/>
      <c r="D422" s="234" t="s">
        <v>276</v>
      </c>
      <c r="E422" s="255" t="s">
        <v>1</v>
      </c>
      <c r="F422" s="256" t="s">
        <v>5735</v>
      </c>
      <c r="G422" s="254"/>
      <c r="H422" s="255" t="s">
        <v>1</v>
      </c>
      <c r="I422" s="257"/>
      <c r="J422" s="254"/>
      <c r="K422" s="254"/>
      <c r="L422" s="258"/>
      <c r="M422" s="259"/>
      <c r="N422" s="260"/>
      <c r="O422" s="260"/>
      <c r="P422" s="260"/>
      <c r="Q422" s="260"/>
      <c r="R422" s="260"/>
      <c r="S422" s="260"/>
      <c r="T422" s="261"/>
      <c r="U422" s="13"/>
      <c r="V422" s="13"/>
      <c r="W422" s="13"/>
      <c r="X422" s="13"/>
      <c r="Y422" s="13"/>
      <c r="Z422" s="13"/>
      <c r="AA422" s="13"/>
      <c r="AB422" s="13"/>
      <c r="AC422" s="13"/>
      <c r="AD422" s="13"/>
      <c r="AE422" s="13"/>
      <c r="AT422" s="262" t="s">
        <v>276</v>
      </c>
      <c r="AU422" s="262" t="s">
        <v>86</v>
      </c>
      <c r="AV422" s="13" t="s">
        <v>84</v>
      </c>
      <c r="AW422" s="13" t="s">
        <v>32</v>
      </c>
      <c r="AX422" s="13" t="s">
        <v>76</v>
      </c>
      <c r="AY422" s="262" t="s">
        <v>251</v>
      </c>
    </row>
    <row r="423" s="12" customFormat="1">
      <c r="A423" s="12"/>
      <c r="B423" s="242"/>
      <c r="C423" s="243"/>
      <c r="D423" s="234" t="s">
        <v>276</v>
      </c>
      <c r="E423" s="244" t="s">
        <v>1</v>
      </c>
      <c r="F423" s="245" t="s">
        <v>5736</v>
      </c>
      <c r="G423" s="243"/>
      <c r="H423" s="246">
        <v>7.7199999999999998</v>
      </c>
      <c r="I423" s="247"/>
      <c r="J423" s="243"/>
      <c r="K423" s="243"/>
      <c r="L423" s="248"/>
      <c r="M423" s="249"/>
      <c r="N423" s="250"/>
      <c r="O423" s="250"/>
      <c r="P423" s="250"/>
      <c r="Q423" s="250"/>
      <c r="R423" s="250"/>
      <c r="S423" s="250"/>
      <c r="T423" s="251"/>
      <c r="U423" s="12"/>
      <c r="V423" s="12"/>
      <c r="W423" s="12"/>
      <c r="X423" s="12"/>
      <c r="Y423" s="12"/>
      <c r="Z423" s="12"/>
      <c r="AA423" s="12"/>
      <c r="AB423" s="12"/>
      <c r="AC423" s="12"/>
      <c r="AD423" s="12"/>
      <c r="AE423" s="12"/>
      <c r="AT423" s="252" t="s">
        <v>276</v>
      </c>
      <c r="AU423" s="252" t="s">
        <v>86</v>
      </c>
      <c r="AV423" s="12" t="s">
        <v>86</v>
      </c>
      <c r="AW423" s="12" t="s">
        <v>32</v>
      </c>
      <c r="AX423" s="12" t="s">
        <v>76</v>
      </c>
      <c r="AY423" s="252" t="s">
        <v>251</v>
      </c>
    </row>
    <row r="424" s="15" customFormat="1">
      <c r="A424" s="15"/>
      <c r="B424" s="274"/>
      <c r="C424" s="275"/>
      <c r="D424" s="234" t="s">
        <v>276</v>
      </c>
      <c r="E424" s="276" t="s">
        <v>1</v>
      </c>
      <c r="F424" s="277" t="s">
        <v>423</v>
      </c>
      <c r="G424" s="275"/>
      <c r="H424" s="278">
        <v>7.7199999999999998</v>
      </c>
      <c r="I424" s="279"/>
      <c r="J424" s="275"/>
      <c r="K424" s="275"/>
      <c r="L424" s="280"/>
      <c r="M424" s="281"/>
      <c r="N424" s="282"/>
      <c r="O424" s="282"/>
      <c r="P424" s="282"/>
      <c r="Q424" s="282"/>
      <c r="R424" s="282"/>
      <c r="S424" s="282"/>
      <c r="T424" s="283"/>
      <c r="U424" s="15"/>
      <c r="V424" s="15"/>
      <c r="W424" s="15"/>
      <c r="X424" s="15"/>
      <c r="Y424" s="15"/>
      <c r="Z424" s="15"/>
      <c r="AA424" s="15"/>
      <c r="AB424" s="15"/>
      <c r="AC424" s="15"/>
      <c r="AD424" s="15"/>
      <c r="AE424" s="15"/>
      <c r="AT424" s="284" t="s">
        <v>276</v>
      </c>
      <c r="AU424" s="284" t="s">
        <v>86</v>
      </c>
      <c r="AV424" s="15" t="s">
        <v>254</v>
      </c>
      <c r="AW424" s="15" t="s">
        <v>32</v>
      </c>
      <c r="AX424" s="15" t="s">
        <v>84</v>
      </c>
      <c r="AY424" s="284" t="s">
        <v>251</v>
      </c>
    </row>
    <row r="425" s="2" customFormat="1" ht="24.15" customHeight="1">
      <c r="A425" s="38"/>
      <c r="B425" s="39"/>
      <c r="C425" s="220" t="s">
        <v>1175</v>
      </c>
      <c r="D425" s="220" t="s">
        <v>255</v>
      </c>
      <c r="E425" s="221" t="s">
        <v>5737</v>
      </c>
      <c r="F425" s="222" t="s">
        <v>5738</v>
      </c>
      <c r="G425" s="223" t="s">
        <v>5739</v>
      </c>
      <c r="H425" s="224">
        <v>0.63</v>
      </c>
      <c r="I425" s="225"/>
      <c r="J425" s="226">
        <f>ROUND(I425*H425,2)</f>
        <v>0</v>
      </c>
      <c r="K425" s="227"/>
      <c r="L425" s="44"/>
      <c r="M425" s="228" t="s">
        <v>1</v>
      </c>
      <c r="N425" s="229" t="s">
        <v>41</v>
      </c>
      <c r="O425" s="91"/>
      <c r="P425" s="230">
        <f>O425*H425</f>
        <v>0</v>
      </c>
      <c r="Q425" s="230">
        <v>0</v>
      </c>
      <c r="R425" s="230">
        <f>Q425*H425</f>
        <v>0</v>
      </c>
      <c r="S425" s="230">
        <v>0</v>
      </c>
      <c r="T425" s="231">
        <f>S425*H425</f>
        <v>0</v>
      </c>
      <c r="U425" s="38"/>
      <c r="V425" s="38"/>
      <c r="W425" s="38"/>
      <c r="X425" s="38"/>
      <c r="Y425" s="38"/>
      <c r="Z425" s="38"/>
      <c r="AA425" s="38"/>
      <c r="AB425" s="38"/>
      <c r="AC425" s="38"/>
      <c r="AD425" s="38"/>
      <c r="AE425" s="38"/>
      <c r="AR425" s="232" t="s">
        <v>1605</v>
      </c>
      <c r="AT425" s="232" t="s">
        <v>255</v>
      </c>
      <c r="AU425" s="232" t="s">
        <v>86</v>
      </c>
      <c r="AY425" s="17" t="s">
        <v>251</v>
      </c>
      <c r="BE425" s="233">
        <f>IF(N425="základní",J425,0)</f>
        <v>0</v>
      </c>
      <c r="BF425" s="233">
        <f>IF(N425="snížená",J425,0)</f>
        <v>0</v>
      </c>
      <c r="BG425" s="233">
        <f>IF(N425="zákl. přenesená",J425,0)</f>
        <v>0</v>
      </c>
      <c r="BH425" s="233">
        <f>IF(N425="sníž. přenesená",J425,0)</f>
        <v>0</v>
      </c>
      <c r="BI425" s="233">
        <f>IF(N425="nulová",J425,0)</f>
        <v>0</v>
      </c>
      <c r="BJ425" s="17" t="s">
        <v>84</v>
      </c>
      <c r="BK425" s="233">
        <f>ROUND(I425*H425,2)</f>
        <v>0</v>
      </c>
      <c r="BL425" s="17" t="s">
        <v>1605</v>
      </c>
      <c r="BM425" s="232" t="s">
        <v>5740</v>
      </c>
    </row>
    <row r="426" s="2" customFormat="1">
      <c r="A426" s="38"/>
      <c r="B426" s="39"/>
      <c r="C426" s="40"/>
      <c r="D426" s="234" t="s">
        <v>260</v>
      </c>
      <c r="E426" s="40"/>
      <c r="F426" s="235" t="s">
        <v>5738</v>
      </c>
      <c r="G426" s="40"/>
      <c r="H426" s="40"/>
      <c r="I426" s="236"/>
      <c r="J426" s="40"/>
      <c r="K426" s="40"/>
      <c r="L426" s="44"/>
      <c r="M426" s="237"/>
      <c r="N426" s="238"/>
      <c r="O426" s="91"/>
      <c r="P426" s="91"/>
      <c r="Q426" s="91"/>
      <c r="R426" s="91"/>
      <c r="S426" s="91"/>
      <c r="T426" s="92"/>
      <c r="U426" s="38"/>
      <c r="V426" s="38"/>
      <c r="W426" s="38"/>
      <c r="X426" s="38"/>
      <c r="Y426" s="38"/>
      <c r="Z426" s="38"/>
      <c r="AA426" s="38"/>
      <c r="AB426" s="38"/>
      <c r="AC426" s="38"/>
      <c r="AD426" s="38"/>
      <c r="AE426" s="38"/>
      <c r="AT426" s="17" t="s">
        <v>260</v>
      </c>
      <c r="AU426" s="17" t="s">
        <v>86</v>
      </c>
    </row>
    <row r="427" s="13" customFormat="1">
      <c r="A427" s="13"/>
      <c r="B427" s="253"/>
      <c r="C427" s="254"/>
      <c r="D427" s="234" t="s">
        <v>276</v>
      </c>
      <c r="E427" s="255" t="s">
        <v>1</v>
      </c>
      <c r="F427" s="256" t="s">
        <v>5741</v>
      </c>
      <c r="G427" s="254"/>
      <c r="H427" s="255" t="s">
        <v>1</v>
      </c>
      <c r="I427" s="257"/>
      <c r="J427" s="254"/>
      <c r="K427" s="254"/>
      <c r="L427" s="258"/>
      <c r="M427" s="259"/>
      <c r="N427" s="260"/>
      <c r="O427" s="260"/>
      <c r="P427" s="260"/>
      <c r="Q427" s="260"/>
      <c r="R427" s="260"/>
      <c r="S427" s="260"/>
      <c r="T427" s="261"/>
      <c r="U427" s="13"/>
      <c r="V427" s="13"/>
      <c r="W427" s="13"/>
      <c r="X427" s="13"/>
      <c r="Y427" s="13"/>
      <c r="Z427" s="13"/>
      <c r="AA427" s="13"/>
      <c r="AB427" s="13"/>
      <c r="AC427" s="13"/>
      <c r="AD427" s="13"/>
      <c r="AE427" s="13"/>
      <c r="AT427" s="262" t="s">
        <v>276</v>
      </c>
      <c r="AU427" s="262" t="s">
        <v>86</v>
      </c>
      <c r="AV427" s="13" t="s">
        <v>84</v>
      </c>
      <c r="AW427" s="13" t="s">
        <v>32</v>
      </c>
      <c r="AX427" s="13" t="s">
        <v>76</v>
      </c>
      <c r="AY427" s="262" t="s">
        <v>251</v>
      </c>
    </row>
    <row r="428" s="13" customFormat="1">
      <c r="A428" s="13"/>
      <c r="B428" s="253"/>
      <c r="C428" s="254"/>
      <c r="D428" s="234" t="s">
        <v>276</v>
      </c>
      <c r="E428" s="255" t="s">
        <v>1</v>
      </c>
      <c r="F428" s="256" t="s">
        <v>5742</v>
      </c>
      <c r="G428" s="254"/>
      <c r="H428" s="255" t="s">
        <v>1</v>
      </c>
      <c r="I428" s="257"/>
      <c r="J428" s="254"/>
      <c r="K428" s="254"/>
      <c r="L428" s="258"/>
      <c r="M428" s="259"/>
      <c r="N428" s="260"/>
      <c r="O428" s="260"/>
      <c r="P428" s="260"/>
      <c r="Q428" s="260"/>
      <c r="R428" s="260"/>
      <c r="S428" s="260"/>
      <c r="T428" s="261"/>
      <c r="U428" s="13"/>
      <c r="V428" s="13"/>
      <c r="W428" s="13"/>
      <c r="X428" s="13"/>
      <c r="Y428" s="13"/>
      <c r="Z428" s="13"/>
      <c r="AA428" s="13"/>
      <c r="AB428" s="13"/>
      <c r="AC428" s="13"/>
      <c r="AD428" s="13"/>
      <c r="AE428" s="13"/>
      <c r="AT428" s="262" t="s">
        <v>276</v>
      </c>
      <c r="AU428" s="262" t="s">
        <v>86</v>
      </c>
      <c r="AV428" s="13" t="s">
        <v>84</v>
      </c>
      <c r="AW428" s="13" t="s">
        <v>32</v>
      </c>
      <c r="AX428" s="13" t="s">
        <v>76</v>
      </c>
      <c r="AY428" s="262" t="s">
        <v>251</v>
      </c>
    </row>
    <row r="429" s="13" customFormat="1">
      <c r="A429" s="13"/>
      <c r="B429" s="253"/>
      <c r="C429" s="254"/>
      <c r="D429" s="234" t="s">
        <v>276</v>
      </c>
      <c r="E429" s="255" t="s">
        <v>1</v>
      </c>
      <c r="F429" s="256" t="s">
        <v>5743</v>
      </c>
      <c r="G429" s="254"/>
      <c r="H429" s="255" t="s">
        <v>1</v>
      </c>
      <c r="I429" s="257"/>
      <c r="J429" s="254"/>
      <c r="K429" s="254"/>
      <c r="L429" s="258"/>
      <c r="M429" s="259"/>
      <c r="N429" s="260"/>
      <c r="O429" s="260"/>
      <c r="P429" s="260"/>
      <c r="Q429" s="260"/>
      <c r="R429" s="260"/>
      <c r="S429" s="260"/>
      <c r="T429" s="261"/>
      <c r="U429" s="13"/>
      <c r="V429" s="13"/>
      <c r="W429" s="13"/>
      <c r="X429" s="13"/>
      <c r="Y429" s="13"/>
      <c r="Z429" s="13"/>
      <c r="AA429" s="13"/>
      <c r="AB429" s="13"/>
      <c r="AC429" s="13"/>
      <c r="AD429" s="13"/>
      <c r="AE429" s="13"/>
      <c r="AT429" s="262" t="s">
        <v>276</v>
      </c>
      <c r="AU429" s="262" t="s">
        <v>86</v>
      </c>
      <c r="AV429" s="13" t="s">
        <v>84</v>
      </c>
      <c r="AW429" s="13" t="s">
        <v>32</v>
      </c>
      <c r="AX429" s="13" t="s">
        <v>76</v>
      </c>
      <c r="AY429" s="262" t="s">
        <v>251</v>
      </c>
    </row>
    <row r="430" s="13" customFormat="1">
      <c r="A430" s="13"/>
      <c r="B430" s="253"/>
      <c r="C430" s="254"/>
      <c r="D430" s="234" t="s">
        <v>276</v>
      </c>
      <c r="E430" s="255" t="s">
        <v>1</v>
      </c>
      <c r="F430" s="256" t="s">
        <v>5744</v>
      </c>
      <c r="G430" s="254"/>
      <c r="H430" s="255" t="s">
        <v>1</v>
      </c>
      <c r="I430" s="257"/>
      <c r="J430" s="254"/>
      <c r="K430" s="254"/>
      <c r="L430" s="258"/>
      <c r="M430" s="259"/>
      <c r="N430" s="260"/>
      <c r="O430" s="260"/>
      <c r="P430" s="260"/>
      <c r="Q430" s="260"/>
      <c r="R430" s="260"/>
      <c r="S430" s="260"/>
      <c r="T430" s="261"/>
      <c r="U430" s="13"/>
      <c r="V430" s="13"/>
      <c r="W430" s="13"/>
      <c r="X430" s="13"/>
      <c r="Y430" s="13"/>
      <c r="Z430" s="13"/>
      <c r="AA430" s="13"/>
      <c r="AB430" s="13"/>
      <c r="AC430" s="13"/>
      <c r="AD430" s="13"/>
      <c r="AE430" s="13"/>
      <c r="AT430" s="262" t="s">
        <v>276</v>
      </c>
      <c r="AU430" s="262" t="s">
        <v>86</v>
      </c>
      <c r="AV430" s="13" t="s">
        <v>84</v>
      </c>
      <c r="AW430" s="13" t="s">
        <v>32</v>
      </c>
      <c r="AX430" s="13" t="s">
        <v>76</v>
      </c>
      <c r="AY430" s="262" t="s">
        <v>251</v>
      </c>
    </row>
    <row r="431" s="12" customFormat="1">
      <c r="A431" s="12"/>
      <c r="B431" s="242"/>
      <c r="C431" s="243"/>
      <c r="D431" s="234" t="s">
        <v>276</v>
      </c>
      <c r="E431" s="244" t="s">
        <v>1</v>
      </c>
      <c r="F431" s="245" t="s">
        <v>5745</v>
      </c>
      <c r="G431" s="243"/>
      <c r="H431" s="246">
        <v>0.63</v>
      </c>
      <c r="I431" s="247"/>
      <c r="J431" s="243"/>
      <c r="K431" s="243"/>
      <c r="L431" s="248"/>
      <c r="M431" s="249"/>
      <c r="N431" s="250"/>
      <c r="O431" s="250"/>
      <c r="P431" s="250"/>
      <c r="Q431" s="250"/>
      <c r="R431" s="250"/>
      <c r="S431" s="250"/>
      <c r="T431" s="251"/>
      <c r="U431" s="12"/>
      <c r="V431" s="12"/>
      <c r="W431" s="12"/>
      <c r="X431" s="12"/>
      <c r="Y431" s="12"/>
      <c r="Z431" s="12"/>
      <c r="AA431" s="12"/>
      <c r="AB431" s="12"/>
      <c r="AC431" s="12"/>
      <c r="AD431" s="12"/>
      <c r="AE431" s="12"/>
      <c r="AT431" s="252" t="s">
        <v>276</v>
      </c>
      <c r="AU431" s="252" t="s">
        <v>86</v>
      </c>
      <c r="AV431" s="12" t="s">
        <v>86</v>
      </c>
      <c r="AW431" s="12" t="s">
        <v>32</v>
      </c>
      <c r="AX431" s="12" t="s">
        <v>76</v>
      </c>
      <c r="AY431" s="252" t="s">
        <v>251</v>
      </c>
    </row>
    <row r="432" s="15" customFormat="1">
      <c r="A432" s="15"/>
      <c r="B432" s="274"/>
      <c r="C432" s="275"/>
      <c r="D432" s="234" t="s">
        <v>276</v>
      </c>
      <c r="E432" s="276" t="s">
        <v>1</v>
      </c>
      <c r="F432" s="277" t="s">
        <v>423</v>
      </c>
      <c r="G432" s="275"/>
      <c r="H432" s="278">
        <v>0.63</v>
      </c>
      <c r="I432" s="279"/>
      <c r="J432" s="275"/>
      <c r="K432" s="275"/>
      <c r="L432" s="280"/>
      <c r="M432" s="281"/>
      <c r="N432" s="282"/>
      <c r="O432" s="282"/>
      <c r="P432" s="282"/>
      <c r="Q432" s="282"/>
      <c r="R432" s="282"/>
      <c r="S432" s="282"/>
      <c r="T432" s="283"/>
      <c r="U432" s="15"/>
      <c r="V432" s="15"/>
      <c r="W432" s="15"/>
      <c r="X432" s="15"/>
      <c r="Y432" s="15"/>
      <c r="Z432" s="15"/>
      <c r="AA432" s="15"/>
      <c r="AB432" s="15"/>
      <c r="AC432" s="15"/>
      <c r="AD432" s="15"/>
      <c r="AE432" s="15"/>
      <c r="AT432" s="284" t="s">
        <v>276</v>
      </c>
      <c r="AU432" s="284" t="s">
        <v>86</v>
      </c>
      <c r="AV432" s="15" t="s">
        <v>254</v>
      </c>
      <c r="AW432" s="15" t="s">
        <v>32</v>
      </c>
      <c r="AX432" s="15" t="s">
        <v>84</v>
      </c>
      <c r="AY432" s="284" t="s">
        <v>251</v>
      </c>
    </row>
    <row r="433" s="2" customFormat="1" ht="55.5" customHeight="1">
      <c r="A433" s="38"/>
      <c r="B433" s="39"/>
      <c r="C433" s="220" t="s">
        <v>1619</v>
      </c>
      <c r="D433" s="220" t="s">
        <v>255</v>
      </c>
      <c r="E433" s="221" t="s">
        <v>5746</v>
      </c>
      <c r="F433" s="222" t="s">
        <v>5747</v>
      </c>
      <c r="G433" s="223" t="s">
        <v>592</v>
      </c>
      <c r="H433" s="224">
        <v>33.119999999999997</v>
      </c>
      <c r="I433" s="225"/>
      <c r="J433" s="226">
        <f>ROUND(I433*H433,2)</f>
        <v>0</v>
      </c>
      <c r="K433" s="227"/>
      <c r="L433" s="44"/>
      <c r="M433" s="228" t="s">
        <v>1</v>
      </c>
      <c r="N433" s="229" t="s">
        <v>41</v>
      </c>
      <c r="O433" s="91"/>
      <c r="P433" s="230">
        <f>O433*H433</f>
        <v>0</v>
      </c>
      <c r="Q433" s="230">
        <v>0</v>
      </c>
      <c r="R433" s="230">
        <f>Q433*H433</f>
        <v>0</v>
      </c>
      <c r="S433" s="230">
        <v>0</v>
      </c>
      <c r="T433" s="231">
        <f>S433*H433</f>
        <v>0</v>
      </c>
      <c r="U433" s="38"/>
      <c r="V433" s="38"/>
      <c r="W433" s="38"/>
      <c r="X433" s="38"/>
      <c r="Y433" s="38"/>
      <c r="Z433" s="38"/>
      <c r="AA433" s="38"/>
      <c r="AB433" s="38"/>
      <c r="AC433" s="38"/>
      <c r="AD433" s="38"/>
      <c r="AE433" s="38"/>
      <c r="AR433" s="232" t="s">
        <v>1605</v>
      </c>
      <c r="AT433" s="232" t="s">
        <v>255</v>
      </c>
      <c r="AU433" s="232" t="s">
        <v>86</v>
      </c>
      <c r="AY433" s="17" t="s">
        <v>251</v>
      </c>
      <c r="BE433" s="233">
        <f>IF(N433="základní",J433,0)</f>
        <v>0</v>
      </c>
      <c r="BF433" s="233">
        <f>IF(N433="snížená",J433,0)</f>
        <v>0</v>
      </c>
      <c r="BG433" s="233">
        <f>IF(N433="zákl. přenesená",J433,0)</f>
        <v>0</v>
      </c>
      <c r="BH433" s="233">
        <f>IF(N433="sníž. přenesená",J433,0)</f>
        <v>0</v>
      </c>
      <c r="BI433" s="233">
        <f>IF(N433="nulová",J433,0)</f>
        <v>0</v>
      </c>
      <c r="BJ433" s="17" t="s">
        <v>84</v>
      </c>
      <c r="BK433" s="233">
        <f>ROUND(I433*H433,2)</f>
        <v>0</v>
      </c>
      <c r="BL433" s="17" t="s">
        <v>1605</v>
      </c>
      <c r="BM433" s="232" t="s">
        <v>5748</v>
      </c>
    </row>
    <row r="434" s="2" customFormat="1">
      <c r="A434" s="38"/>
      <c r="B434" s="39"/>
      <c r="C434" s="40"/>
      <c r="D434" s="234" t="s">
        <v>260</v>
      </c>
      <c r="E434" s="40"/>
      <c r="F434" s="235" t="s">
        <v>5747</v>
      </c>
      <c r="G434" s="40"/>
      <c r="H434" s="40"/>
      <c r="I434" s="236"/>
      <c r="J434" s="40"/>
      <c r="K434" s="40"/>
      <c r="L434" s="44"/>
      <c r="M434" s="237"/>
      <c r="N434" s="238"/>
      <c r="O434" s="91"/>
      <c r="P434" s="91"/>
      <c r="Q434" s="91"/>
      <c r="R434" s="91"/>
      <c r="S434" s="91"/>
      <c r="T434" s="92"/>
      <c r="U434" s="38"/>
      <c r="V434" s="38"/>
      <c r="W434" s="38"/>
      <c r="X434" s="38"/>
      <c r="Y434" s="38"/>
      <c r="Z434" s="38"/>
      <c r="AA434" s="38"/>
      <c r="AB434" s="38"/>
      <c r="AC434" s="38"/>
      <c r="AD434" s="38"/>
      <c r="AE434" s="38"/>
      <c r="AT434" s="17" t="s">
        <v>260</v>
      </c>
      <c r="AU434" s="17" t="s">
        <v>86</v>
      </c>
    </row>
    <row r="435" s="13" customFormat="1">
      <c r="A435" s="13"/>
      <c r="B435" s="253"/>
      <c r="C435" s="254"/>
      <c r="D435" s="234" t="s">
        <v>276</v>
      </c>
      <c r="E435" s="255" t="s">
        <v>1</v>
      </c>
      <c r="F435" s="256" t="s">
        <v>5749</v>
      </c>
      <c r="G435" s="254"/>
      <c r="H435" s="255" t="s">
        <v>1</v>
      </c>
      <c r="I435" s="257"/>
      <c r="J435" s="254"/>
      <c r="K435" s="254"/>
      <c r="L435" s="258"/>
      <c r="M435" s="259"/>
      <c r="N435" s="260"/>
      <c r="O435" s="260"/>
      <c r="P435" s="260"/>
      <c r="Q435" s="260"/>
      <c r="R435" s="260"/>
      <c r="S435" s="260"/>
      <c r="T435" s="261"/>
      <c r="U435" s="13"/>
      <c r="V435" s="13"/>
      <c r="W435" s="13"/>
      <c r="X435" s="13"/>
      <c r="Y435" s="13"/>
      <c r="Z435" s="13"/>
      <c r="AA435" s="13"/>
      <c r="AB435" s="13"/>
      <c r="AC435" s="13"/>
      <c r="AD435" s="13"/>
      <c r="AE435" s="13"/>
      <c r="AT435" s="262" t="s">
        <v>276</v>
      </c>
      <c r="AU435" s="262" t="s">
        <v>86</v>
      </c>
      <c r="AV435" s="13" t="s">
        <v>84</v>
      </c>
      <c r="AW435" s="13" t="s">
        <v>32</v>
      </c>
      <c r="AX435" s="13" t="s">
        <v>76</v>
      </c>
      <c r="AY435" s="262" t="s">
        <v>251</v>
      </c>
    </row>
    <row r="436" s="13" customFormat="1">
      <c r="A436" s="13"/>
      <c r="B436" s="253"/>
      <c r="C436" s="254"/>
      <c r="D436" s="234" t="s">
        <v>276</v>
      </c>
      <c r="E436" s="255" t="s">
        <v>1</v>
      </c>
      <c r="F436" s="256" t="s">
        <v>5750</v>
      </c>
      <c r="G436" s="254"/>
      <c r="H436" s="255" t="s">
        <v>1</v>
      </c>
      <c r="I436" s="257"/>
      <c r="J436" s="254"/>
      <c r="K436" s="254"/>
      <c r="L436" s="258"/>
      <c r="M436" s="259"/>
      <c r="N436" s="260"/>
      <c r="O436" s="260"/>
      <c r="P436" s="260"/>
      <c r="Q436" s="260"/>
      <c r="R436" s="260"/>
      <c r="S436" s="260"/>
      <c r="T436" s="261"/>
      <c r="U436" s="13"/>
      <c r="V436" s="13"/>
      <c r="W436" s="13"/>
      <c r="X436" s="13"/>
      <c r="Y436" s="13"/>
      <c r="Z436" s="13"/>
      <c r="AA436" s="13"/>
      <c r="AB436" s="13"/>
      <c r="AC436" s="13"/>
      <c r="AD436" s="13"/>
      <c r="AE436" s="13"/>
      <c r="AT436" s="262" t="s">
        <v>276</v>
      </c>
      <c r="AU436" s="262" t="s">
        <v>86</v>
      </c>
      <c r="AV436" s="13" t="s">
        <v>84</v>
      </c>
      <c r="AW436" s="13" t="s">
        <v>32</v>
      </c>
      <c r="AX436" s="13" t="s">
        <v>76</v>
      </c>
      <c r="AY436" s="262" t="s">
        <v>251</v>
      </c>
    </row>
    <row r="437" s="13" customFormat="1">
      <c r="A437" s="13"/>
      <c r="B437" s="253"/>
      <c r="C437" s="254"/>
      <c r="D437" s="234" t="s">
        <v>276</v>
      </c>
      <c r="E437" s="255" t="s">
        <v>1</v>
      </c>
      <c r="F437" s="256" t="s">
        <v>5751</v>
      </c>
      <c r="G437" s="254"/>
      <c r="H437" s="255" t="s">
        <v>1</v>
      </c>
      <c r="I437" s="257"/>
      <c r="J437" s="254"/>
      <c r="K437" s="254"/>
      <c r="L437" s="258"/>
      <c r="M437" s="259"/>
      <c r="N437" s="260"/>
      <c r="O437" s="260"/>
      <c r="P437" s="260"/>
      <c r="Q437" s="260"/>
      <c r="R437" s="260"/>
      <c r="S437" s="260"/>
      <c r="T437" s="261"/>
      <c r="U437" s="13"/>
      <c r="V437" s="13"/>
      <c r="W437" s="13"/>
      <c r="X437" s="13"/>
      <c r="Y437" s="13"/>
      <c r="Z437" s="13"/>
      <c r="AA437" s="13"/>
      <c r="AB437" s="13"/>
      <c r="AC437" s="13"/>
      <c r="AD437" s="13"/>
      <c r="AE437" s="13"/>
      <c r="AT437" s="262" t="s">
        <v>276</v>
      </c>
      <c r="AU437" s="262" t="s">
        <v>86</v>
      </c>
      <c r="AV437" s="13" t="s">
        <v>84</v>
      </c>
      <c r="AW437" s="13" t="s">
        <v>32</v>
      </c>
      <c r="AX437" s="13" t="s">
        <v>76</v>
      </c>
      <c r="AY437" s="262" t="s">
        <v>251</v>
      </c>
    </row>
    <row r="438" s="12" customFormat="1">
      <c r="A438" s="12"/>
      <c r="B438" s="242"/>
      <c r="C438" s="243"/>
      <c r="D438" s="234" t="s">
        <v>276</v>
      </c>
      <c r="E438" s="244" t="s">
        <v>1</v>
      </c>
      <c r="F438" s="245" t="s">
        <v>5752</v>
      </c>
      <c r="G438" s="243"/>
      <c r="H438" s="246">
        <v>33.119999999999997</v>
      </c>
      <c r="I438" s="247"/>
      <c r="J438" s="243"/>
      <c r="K438" s="243"/>
      <c r="L438" s="248"/>
      <c r="M438" s="249"/>
      <c r="N438" s="250"/>
      <c r="O438" s="250"/>
      <c r="P438" s="250"/>
      <c r="Q438" s="250"/>
      <c r="R438" s="250"/>
      <c r="S438" s="250"/>
      <c r="T438" s="251"/>
      <c r="U438" s="12"/>
      <c r="V438" s="12"/>
      <c r="W438" s="12"/>
      <c r="X438" s="12"/>
      <c r="Y438" s="12"/>
      <c r="Z438" s="12"/>
      <c r="AA438" s="12"/>
      <c r="AB438" s="12"/>
      <c r="AC438" s="12"/>
      <c r="AD438" s="12"/>
      <c r="AE438" s="12"/>
      <c r="AT438" s="252" t="s">
        <v>276</v>
      </c>
      <c r="AU438" s="252" t="s">
        <v>86</v>
      </c>
      <c r="AV438" s="12" t="s">
        <v>86</v>
      </c>
      <c r="AW438" s="12" t="s">
        <v>32</v>
      </c>
      <c r="AX438" s="12" t="s">
        <v>76</v>
      </c>
      <c r="AY438" s="252" t="s">
        <v>251</v>
      </c>
    </row>
    <row r="439" s="15" customFormat="1">
      <c r="A439" s="15"/>
      <c r="B439" s="274"/>
      <c r="C439" s="275"/>
      <c r="D439" s="234" t="s">
        <v>276</v>
      </c>
      <c r="E439" s="276" t="s">
        <v>1</v>
      </c>
      <c r="F439" s="277" t="s">
        <v>423</v>
      </c>
      <c r="G439" s="275"/>
      <c r="H439" s="278">
        <v>33.119999999999997</v>
      </c>
      <c r="I439" s="279"/>
      <c r="J439" s="275"/>
      <c r="K439" s="275"/>
      <c r="L439" s="280"/>
      <c r="M439" s="281"/>
      <c r="N439" s="282"/>
      <c r="O439" s="282"/>
      <c r="P439" s="282"/>
      <c r="Q439" s="282"/>
      <c r="R439" s="282"/>
      <c r="S439" s="282"/>
      <c r="T439" s="283"/>
      <c r="U439" s="15"/>
      <c r="V439" s="15"/>
      <c r="W439" s="15"/>
      <c r="X439" s="15"/>
      <c r="Y439" s="15"/>
      <c r="Z439" s="15"/>
      <c r="AA439" s="15"/>
      <c r="AB439" s="15"/>
      <c r="AC439" s="15"/>
      <c r="AD439" s="15"/>
      <c r="AE439" s="15"/>
      <c r="AT439" s="284" t="s">
        <v>276</v>
      </c>
      <c r="AU439" s="284" t="s">
        <v>86</v>
      </c>
      <c r="AV439" s="15" t="s">
        <v>254</v>
      </c>
      <c r="AW439" s="15" t="s">
        <v>32</v>
      </c>
      <c r="AX439" s="15" t="s">
        <v>84</v>
      </c>
      <c r="AY439" s="284" t="s">
        <v>251</v>
      </c>
    </row>
    <row r="440" s="2" customFormat="1" ht="24.15" customHeight="1">
      <c r="A440" s="38"/>
      <c r="B440" s="39"/>
      <c r="C440" s="220" t="s">
        <v>1624</v>
      </c>
      <c r="D440" s="220" t="s">
        <v>255</v>
      </c>
      <c r="E440" s="221" t="s">
        <v>5753</v>
      </c>
      <c r="F440" s="222" t="s">
        <v>5754</v>
      </c>
      <c r="G440" s="223" t="s">
        <v>802</v>
      </c>
      <c r="H440" s="224">
        <v>237</v>
      </c>
      <c r="I440" s="225"/>
      <c r="J440" s="226">
        <f>ROUND(I440*H440,2)</f>
        <v>0</v>
      </c>
      <c r="K440" s="227"/>
      <c r="L440" s="44"/>
      <c r="M440" s="228" t="s">
        <v>1</v>
      </c>
      <c r="N440" s="229" t="s">
        <v>41</v>
      </c>
      <c r="O440" s="91"/>
      <c r="P440" s="230">
        <f>O440*H440</f>
        <v>0</v>
      </c>
      <c r="Q440" s="230">
        <v>0</v>
      </c>
      <c r="R440" s="230">
        <f>Q440*H440</f>
        <v>0</v>
      </c>
      <c r="S440" s="230">
        <v>0</v>
      </c>
      <c r="T440" s="231">
        <f>S440*H440</f>
        <v>0</v>
      </c>
      <c r="U440" s="38"/>
      <c r="V440" s="38"/>
      <c r="W440" s="38"/>
      <c r="X440" s="38"/>
      <c r="Y440" s="38"/>
      <c r="Z440" s="38"/>
      <c r="AA440" s="38"/>
      <c r="AB440" s="38"/>
      <c r="AC440" s="38"/>
      <c r="AD440" s="38"/>
      <c r="AE440" s="38"/>
      <c r="AR440" s="232" t="s">
        <v>1605</v>
      </c>
      <c r="AT440" s="232" t="s">
        <v>255</v>
      </c>
      <c r="AU440" s="232" t="s">
        <v>86</v>
      </c>
      <c r="AY440" s="17" t="s">
        <v>251</v>
      </c>
      <c r="BE440" s="233">
        <f>IF(N440="základní",J440,0)</f>
        <v>0</v>
      </c>
      <c r="BF440" s="233">
        <f>IF(N440="snížená",J440,0)</f>
        <v>0</v>
      </c>
      <c r="BG440" s="233">
        <f>IF(N440="zákl. přenesená",J440,0)</f>
        <v>0</v>
      </c>
      <c r="BH440" s="233">
        <f>IF(N440="sníž. přenesená",J440,0)</f>
        <v>0</v>
      </c>
      <c r="BI440" s="233">
        <f>IF(N440="nulová",J440,0)</f>
        <v>0</v>
      </c>
      <c r="BJ440" s="17" t="s">
        <v>84</v>
      </c>
      <c r="BK440" s="233">
        <f>ROUND(I440*H440,2)</f>
        <v>0</v>
      </c>
      <c r="BL440" s="17" t="s">
        <v>1605</v>
      </c>
      <c r="BM440" s="232" t="s">
        <v>5755</v>
      </c>
    </row>
    <row r="441" s="2" customFormat="1">
      <c r="A441" s="38"/>
      <c r="B441" s="39"/>
      <c r="C441" s="40"/>
      <c r="D441" s="234" t="s">
        <v>260</v>
      </c>
      <c r="E441" s="40"/>
      <c r="F441" s="235" t="s">
        <v>5754</v>
      </c>
      <c r="G441" s="40"/>
      <c r="H441" s="40"/>
      <c r="I441" s="236"/>
      <c r="J441" s="40"/>
      <c r="K441" s="40"/>
      <c r="L441" s="44"/>
      <c r="M441" s="237"/>
      <c r="N441" s="238"/>
      <c r="O441" s="91"/>
      <c r="P441" s="91"/>
      <c r="Q441" s="91"/>
      <c r="R441" s="91"/>
      <c r="S441" s="91"/>
      <c r="T441" s="92"/>
      <c r="U441" s="38"/>
      <c r="V441" s="38"/>
      <c r="W441" s="38"/>
      <c r="X441" s="38"/>
      <c r="Y441" s="38"/>
      <c r="Z441" s="38"/>
      <c r="AA441" s="38"/>
      <c r="AB441" s="38"/>
      <c r="AC441" s="38"/>
      <c r="AD441" s="38"/>
      <c r="AE441" s="38"/>
      <c r="AT441" s="17" t="s">
        <v>260</v>
      </c>
      <c r="AU441" s="17" t="s">
        <v>86</v>
      </c>
    </row>
    <row r="442" s="13" customFormat="1">
      <c r="A442" s="13"/>
      <c r="B442" s="253"/>
      <c r="C442" s="254"/>
      <c r="D442" s="234" t="s">
        <v>276</v>
      </c>
      <c r="E442" s="255" t="s">
        <v>1</v>
      </c>
      <c r="F442" s="256" t="s">
        <v>5756</v>
      </c>
      <c r="G442" s="254"/>
      <c r="H442" s="255" t="s">
        <v>1</v>
      </c>
      <c r="I442" s="257"/>
      <c r="J442" s="254"/>
      <c r="K442" s="254"/>
      <c r="L442" s="258"/>
      <c r="M442" s="259"/>
      <c r="N442" s="260"/>
      <c r="O442" s="260"/>
      <c r="P442" s="260"/>
      <c r="Q442" s="260"/>
      <c r="R442" s="260"/>
      <c r="S442" s="260"/>
      <c r="T442" s="261"/>
      <c r="U442" s="13"/>
      <c r="V442" s="13"/>
      <c r="W442" s="13"/>
      <c r="X442" s="13"/>
      <c r="Y442" s="13"/>
      <c r="Z442" s="13"/>
      <c r="AA442" s="13"/>
      <c r="AB442" s="13"/>
      <c r="AC442" s="13"/>
      <c r="AD442" s="13"/>
      <c r="AE442" s="13"/>
      <c r="AT442" s="262" t="s">
        <v>276</v>
      </c>
      <c r="AU442" s="262" t="s">
        <v>86</v>
      </c>
      <c r="AV442" s="13" t="s">
        <v>84</v>
      </c>
      <c r="AW442" s="13" t="s">
        <v>32</v>
      </c>
      <c r="AX442" s="13" t="s">
        <v>76</v>
      </c>
      <c r="AY442" s="262" t="s">
        <v>251</v>
      </c>
    </row>
    <row r="443" s="12" customFormat="1">
      <c r="A443" s="12"/>
      <c r="B443" s="242"/>
      <c r="C443" s="243"/>
      <c r="D443" s="234" t="s">
        <v>276</v>
      </c>
      <c r="E443" s="244" t="s">
        <v>1</v>
      </c>
      <c r="F443" s="245" t="s">
        <v>5757</v>
      </c>
      <c r="G443" s="243"/>
      <c r="H443" s="246">
        <v>237</v>
      </c>
      <c r="I443" s="247"/>
      <c r="J443" s="243"/>
      <c r="K443" s="243"/>
      <c r="L443" s="248"/>
      <c r="M443" s="249"/>
      <c r="N443" s="250"/>
      <c r="O443" s="250"/>
      <c r="P443" s="250"/>
      <c r="Q443" s="250"/>
      <c r="R443" s="250"/>
      <c r="S443" s="250"/>
      <c r="T443" s="251"/>
      <c r="U443" s="12"/>
      <c r="V443" s="12"/>
      <c r="W443" s="12"/>
      <c r="X443" s="12"/>
      <c r="Y443" s="12"/>
      <c r="Z443" s="12"/>
      <c r="AA443" s="12"/>
      <c r="AB443" s="12"/>
      <c r="AC443" s="12"/>
      <c r="AD443" s="12"/>
      <c r="AE443" s="12"/>
      <c r="AT443" s="252" t="s">
        <v>276</v>
      </c>
      <c r="AU443" s="252" t="s">
        <v>86</v>
      </c>
      <c r="AV443" s="12" t="s">
        <v>86</v>
      </c>
      <c r="AW443" s="12" t="s">
        <v>32</v>
      </c>
      <c r="AX443" s="12" t="s">
        <v>76</v>
      </c>
      <c r="AY443" s="252" t="s">
        <v>251</v>
      </c>
    </row>
    <row r="444" s="15" customFormat="1">
      <c r="A444" s="15"/>
      <c r="B444" s="274"/>
      <c r="C444" s="275"/>
      <c r="D444" s="234" t="s">
        <v>276</v>
      </c>
      <c r="E444" s="276" t="s">
        <v>1</v>
      </c>
      <c r="F444" s="277" t="s">
        <v>423</v>
      </c>
      <c r="G444" s="275"/>
      <c r="H444" s="278">
        <v>237</v>
      </c>
      <c r="I444" s="279"/>
      <c r="J444" s="275"/>
      <c r="K444" s="275"/>
      <c r="L444" s="280"/>
      <c r="M444" s="281"/>
      <c r="N444" s="282"/>
      <c r="O444" s="282"/>
      <c r="P444" s="282"/>
      <c r="Q444" s="282"/>
      <c r="R444" s="282"/>
      <c r="S444" s="282"/>
      <c r="T444" s="283"/>
      <c r="U444" s="15"/>
      <c r="V444" s="15"/>
      <c r="W444" s="15"/>
      <c r="X444" s="15"/>
      <c r="Y444" s="15"/>
      <c r="Z444" s="15"/>
      <c r="AA444" s="15"/>
      <c r="AB444" s="15"/>
      <c r="AC444" s="15"/>
      <c r="AD444" s="15"/>
      <c r="AE444" s="15"/>
      <c r="AT444" s="284" t="s">
        <v>276</v>
      </c>
      <c r="AU444" s="284" t="s">
        <v>86</v>
      </c>
      <c r="AV444" s="15" t="s">
        <v>254</v>
      </c>
      <c r="AW444" s="15" t="s">
        <v>32</v>
      </c>
      <c r="AX444" s="15" t="s">
        <v>84</v>
      </c>
      <c r="AY444" s="284" t="s">
        <v>251</v>
      </c>
    </row>
    <row r="445" s="2" customFormat="1" ht="24.15" customHeight="1">
      <c r="A445" s="38"/>
      <c r="B445" s="39"/>
      <c r="C445" s="220" t="s">
        <v>1628</v>
      </c>
      <c r="D445" s="220" t="s">
        <v>255</v>
      </c>
      <c r="E445" s="221" t="s">
        <v>5758</v>
      </c>
      <c r="F445" s="222" t="s">
        <v>5759</v>
      </c>
      <c r="G445" s="223" t="s">
        <v>802</v>
      </c>
      <c r="H445" s="224">
        <v>319</v>
      </c>
      <c r="I445" s="225"/>
      <c r="J445" s="226">
        <f>ROUND(I445*H445,2)</f>
        <v>0</v>
      </c>
      <c r="K445" s="227"/>
      <c r="L445" s="44"/>
      <c r="M445" s="228" t="s">
        <v>1</v>
      </c>
      <c r="N445" s="229" t="s">
        <v>41</v>
      </c>
      <c r="O445" s="91"/>
      <c r="P445" s="230">
        <f>O445*H445</f>
        <v>0</v>
      </c>
      <c r="Q445" s="230">
        <v>0</v>
      </c>
      <c r="R445" s="230">
        <f>Q445*H445</f>
        <v>0</v>
      </c>
      <c r="S445" s="230">
        <v>0</v>
      </c>
      <c r="T445" s="231">
        <f>S445*H445</f>
        <v>0</v>
      </c>
      <c r="U445" s="38"/>
      <c r="V445" s="38"/>
      <c r="W445" s="38"/>
      <c r="X445" s="38"/>
      <c r="Y445" s="38"/>
      <c r="Z445" s="38"/>
      <c r="AA445" s="38"/>
      <c r="AB445" s="38"/>
      <c r="AC445" s="38"/>
      <c r="AD445" s="38"/>
      <c r="AE445" s="38"/>
      <c r="AR445" s="232" t="s">
        <v>1605</v>
      </c>
      <c r="AT445" s="232" t="s">
        <v>255</v>
      </c>
      <c r="AU445" s="232" t="s">
        <v>86</v>
      </c>
      <c r="AY445" s="17" t="s">
        <v>251</v>
      </c>
      <c r="BE445" s="233">
        <f>IF(N445="základní",J445,0)</f>
        <v>0</v>
      </c>
      <c r="BF445" s="233">
        <f>IF(N445="snížená",J445,0)</f>
        <v>0</v>
      </c>
      <c r="BG445" s="233">
        <f>IF(N445="zákl. přenesená",J445,0)</f>
        <v>0</v>
      </c>
      <c r="BH445" s="233">
        <f>IF(N445="sníž. přenesená",J445,0)</f>
        <v>0</v>
      </c>
      <c r="BI445" s="233">
        <f>IF(N445="nulová",J445,0)</f>
        <v>0</v>
      </c>
      <c r="BJ445" s="17" t="s">
        <v>84</v>
      </c>
      <c r="BK445" s="233">
        <f>ROUND(I445*H445,2)</f>
        <v>0</v>
      </c>
      <c r="BL445" s="17" t="s">
        <v>1605</v>
      </c>
      <c r="BM445" s="232" t="s">
        <v>5760</v>
      </c>
    </row>
    <row r="446" s="2" customFormat="1">
      <c r="A446" s="38"/>
      <c r="B446" s="39"/>
      <c r="C446" s="40"/>
      <c r="D446" s="234" t="s">
        <v>260</v>
      </c>
      <c r="E446" s="40"/>
      <c r="F446" s="235" t="s">
        <v>5759</v>
      </c>
      <c r="G446" s="40"/>
      <c r="H446" s="40"/>
      <c r="I446" s="236"/>
      <c r="J446" s="40"/>
      <c r="K446" s="40"/>
      <c r="L446" s="44"/>
      <c r="M446" s="237"/>
      <c r="N446" s="238"/>
      <c r="O446" s="91"/>
      <c r="P446" s="91"/>
      <c r="Q446" s="91"/>
      <c r="R446" s="91"/>
      <c r="S446" s="91"/>
      <c r="T446" s="92"/>
      <c r="U446" s="38"/>
      <c r="V446" s="38"/>
      <c r="W446" s="38"/>
      <c r="X446" s="38"/>
      <c r="Y446" s="38"/>
      <c r="Z446" s="38"/>
      <c r="AA446" s="38"/>
      <c r="AB446" s="38"/>
      <c r="AC446" s="38"/>
      <c r="AD446" s="38"/>
      <c r="AE446" s="38"/>
      <c r="AT446" s="17" t="s">
        <v>260</v>
      </c>
      <c r="AU446" s="17" t="s">
        <v>86</v>
      </c>
    </row>
    <row r="447" s="13" customFormat="1">
      <c r="A447" s="13"/>
      <c r="B447" s="253"/>
      <c r="C447" s="254"/>
      <c r="D447" s="234" t="s">
        <v>276</v>
      </c>
      <c r="E447" s="255" t="s">
        <v>1</v>
      </c>
      <c r="F447" s="256" t="s">
        <v>5756</v>
      </c>
      <c r="G447" s="254"/>
      <c r="H447" s="255" t="s">
        <v>1</v>
      </c>
      <c r="I447" s="257"/>
      <c r="J447" s="254"/>
      <c r="K447" s="254"/>
      <c r="L447" s="258"/>
      <c r="M447" s="259"/>
      <c r="N447" s="260"/>
      <c r="O447" s="260"/>
      <c r="P447" s="260"/>
      <c r="Q447" s="260"/>
      <c r="R447" s="260"/>
      <c r="S447" s="260"/>
      <c r="T447" s="261"/>
      <c r="U447" s="13"/>
      <c r="V447" s="13"/>
      <c r="W447" s="13"/>
      <c r="X447" s="13"/>
      <c r="Y447" s="13"/>
      <c r="Z447" s="13"/>
      <c r="AA447" s="13"/>
      <c r="AB447" s="13"/>
      <c r="AC447" s="13"/>
      <c r="AD447" s="13"/>
      <c r="AE447" s="13"/>
      <c r="AT447" s="262" t="s">
        <v>276</v>
      </c>
      <c r="AU447" s="262" t="s">
        <v>86</v>
      </c>
      <c r="AV447" s="13" t="s">
        <v>84</v>
      </c>
      <c r="AW447" s="13" t="s">
        <v>32</v>
      </c>
      <c r="AX447" s="13" t="s">
        <v>76</v>
      </c>
      <c r="AY447" s="262" t="s">
        <v>251</v>
      </c>
    </row>
    <row r="448" s="12" customFormat="1">
      <c r="A448" s="12"/>
      <c r="B448" s="242"/>
      <c r="C448" s="243"/>
      <c r="D448" s="234" t="s">
        <v>276</v>
      </c>
      <c r="E448" s="244" t="s">
        <v>1</v>
      </c>
      <c r="F448" s="245" t="s">
        <v>5761</v>
      </c>
      <c r="G448" s="243"/>
      <c r="H448" s="246">
        <v>319</v>
      </c>
      <c r="I448" s="247"/>
      <c r="J448" s="243"/>
      <c r="K448" s="243"/>
      <c r="L448" s="248"/>
      <c r="M448" s="249"/>
      <c r="N448" s="250"/>
      <c r="O448" s="250"/>
      <c r="P448" s="250"/>
      <c r="Q448" s="250"/>
      <c r="R448" s="250"/>
      <c r="S448" s="250"/>
      <c r="T448" s="251"/>
      <c r="U448" s="12"/>
      <c r="V448" s="12"/>
      <c r="W448" s="12"/>
      <c r="X448" s="12"/>
      <c r="Y448" s="12"/>
      <c r="Z448" s="12"/>
      <c r="AA448" s="12"/>
      <c r="AB448" s="12"/>
      <c r="AC448" s="12"/>
      <c r="AD448" s="12"/>
      <c r="AE448" s="12"/>
      <c r="AT448" s="252" t="s">
        <v>276</v>
      </c>
      <c r="AU448" s="252" t="s">
        <v>86</v>
      </c>
      <c r="AV448" s="12" t="s">
        <v>86</v>
      </c>
      <c r="AW448" s="12" t="s">
        <v>32</v>
      </c>
      <c r="AX448" s="12" t="s">
        <v>76</v>
      </c>
      <c r="AY448" s="252" t="s">
        <v>251</v>
      </c>
    </row>
    <row r="449" s="15" customFormat="1">
      <c r="A449" s="15"/>
      <c r="B449" s="274"/>
      <c r="C449" s="275"/>
      <c r="D449" s="234" t="s">
        <v>276</v>
      </c>
      <c r="E449" s="276" t="s">
        <v>1</v>
      </c>
      <c r="F449" s="277" t="s">
        <v>423</v>
      </c>
      <c r="G449" s="275"/>
      <c r="H449" s="278">
        <v>319</v>
      </c>
      <c r="I449" s="279"/>
      <c r="J449" s="275"/>
      <c r="K449" s="275"/>
      <c r="L449" s="280"/>
      <c r="M449" s="281"/>
      <c r="N449" s="282"/>
      <c r="O449" s="282"/>
      <c r="P449" s="282"/>
      <c r="Q449" s="282"/>
      <c r="R449" s="282"/>
      <c r="S449" s="282"/>
      <c r="T449" s="283"/>
      <c r="U449" s="15"/>
      <c r="V449" s="15"/>
      <c r="W449" s="15"/>
      <c r="X449" s="15"/>
      <c r="Y449" s="15"/>
      <c r="Z449" s="15"/>
      <c r="AA449" s="15"/>
      <c r="AB449" s="15"/>
      <c r="AC449" s="15"/>
      <c r="AD449" s="15"/>
      <c r="AE449" s="15"/>
      <c r="AT449" s="284" t="s">
        <v>276</v>
      </c>
      <c r="AU449" s="284" t="s">
        <v>86</v>
      </c>
      <c r="AV449" s="15" t="s">
        <v>254</v>
      </c>
      <c r="AW449" s="15" t="s">
        <v>32</v>
      </c>
      <c r="AX449" s="15" t="s">
        <v>84</v>
      </c>
      <c r="AY449" s="284" t="s">
        <v>251</v>
      </c>
    </row>
    <row r="450" s="2" customFormat="1" ht="24.15" customHeight="1">
      <c r="A450" s="38"/>
      <c r="B450" s="39"/>
      <c r="C450" s="220" t="s">
        <v>1632</v>
      </c>
      <c r="D450" s="220" t="s">
        <v>255</v>
      </c>
      <c r="E450" s="221" t="s">
        <v>5762</v>
      </c>
      <c r="F450" s="222" t="s">
        <v>5763</v>
      </c>
      <c r="G450" s="223" t="s">
        <v>802</v>
      </c>
      <c r="H450" s="224">
        <v>10</v>
      </c>
      <c r="I450" s="225"/>
      <c r="J450" s="226">
        <f>ROUND(I450*H450,2)</f>
        <v>0</v>
      </c>
      <c r="K450" s="227"/>
      <c r="L450" s="44"/>
      <c r="M450" s="228" t="s">
        <v>1</v>
      </c>
      <c r="N450" s="229" t="s">
        <v>41</v>
      </c>
      <c r="O450" s="91"/>
      <c r="P450" s="230">
        <f>O450*H450</f>
        <v>0</v>
      </c>
      <c r="Q450" s="230">
        <v>0</v>
      </c>
      <c r="R450" s="230">
        <f>Q450*H450</f>
        <v>0</v>
      </c>
      <c r="S450" s="230">
        <v>0</v>
      </c>
      <c r="T450" s="231">
        <f>S450*H450</f>
        <v>0</v>
      </c>
      <c r="U450" s="38"/>
      <c r="V450" s="38"/>
      <c r="W450" s="38"/>
      <c r="X450" s="38"/>
      <c r="Y450" s="38"/>
      <c r="Z450" s="38"/>
      <c r="AA450" s="38"/>
      <c r="AB450" s="38"/>
      <c r="AC450" s="38"/>
      <c r="AD450" s="38"/>
      <c r="AE450" s="38"/>
      <c r="AR450" s="232" t="s">
        <v>1605</v>
      </c>
      <c r="AT450" s="232" t="s">
        <v>255</v>
      </c>
      <c r="AU450" s="232" t="s">
        <v>86</v>
      </c>
      <c r="AY450" s="17" t="s">
        <v>251</v>
      </c>
      <c r="BE450" s="233">
        <f>IF(N450="základní",J450,0)</f>
        <v>0</v>
      </c>
      <c r="BF450" s="233">
        <f>IF(N450="snížená",J450,0)</f>
        <v>0</v>
      </c>
      <c r="BG450" s="233">
        <f>IF(N450="zákl. přenesená",J450,0)</f>
        <v>0</v>
      </c>
      <c r="BH450" s="233">
        <f>IF(N450="sníž. přenesená",J450,0)</f>
        <v>0</v>
      </c>
      <c r="BI450" s="233">
        <f>IF(N450="nulová",J450,0)</f>
        <v>0</v>
      </c>
      <c r="BJ450" s="17" t="s">
        <v>84</v>
      </c>
      <c r="BK450" s="233">
        <f>ROUND(I450*H450,2)</f>
        <v>0</v>
      </c>
      <c r="BL450" s="17" t="s">
        <v>1605</v>
      </c>
      <c r="BM450" s="232" t="s">
        <v>5764</v>
      </c>
    </row>
    <row r="451" s="2" customFormat="1">
      <c r="A451" s="38"/>
      <c r="B451" s="39"/>
      <c r="C451" s="40"/>
      <c r="D451" s="234" t="s">
        <v>260</v>
      </c>
      <c r="E451" s="40"/>
      <c r="F451" s="235" t="s">
        <v>5763</v>
      </c>
      <c r="G451" s="40"/>
      <c r="H451" s="40"/>
      <c r="I451" s="236"/>
      <c r="J451" s="40"/>
      <c r="K451" s="40"/>
      <c r="L451" s="44"/>
      <c r="M451" s="237"/>
      <c r="N451" s="238"/>
      <c r="O451" s="91"/>
      <c r="P451" s="91"/>
      <c r="Q451" s="91"/>
      <c r="R451" s="91"/>
      <c r="S451" s="91"/>
      <c r="T451" s="92"/>
      <c r="U451" s="38"/>
      <c r="V451" s="38"/>
      <c r="W451" s="38"/>
      <c r="X451" s="38"/>
      <c r="Y451" s="38"/>
      <c r="Z451" s="38"/>
      <c r="AA451" s="38"/>
      <c r="AB451" s="38"/>
      <c r="AC451" s="38"/>
      <c r="AD451" s="38"/>
      <c r="AE451" s="38"/>
      <c r="AT451" s="17" t="s">
        <v>260</v>
      </c>
      <c r="AU451" s="17" t="s">
        <v>86</v>
      </c>
    </row>
    <row r="452" s="13" customFormat="1">
      <c r="A452" s="13"/>
      <c r="B452" s="253"/>
      <c r="C452" s="254"/>
      <c r="D452" s="234" t="s">
        <v>276</v>
      </c>
      <c r="E452" s="255" t="s">
        <v>1</v>
      </c>
      <c r="F452" s="256" t="s">
        <v>5756</v>
      </c>
      <c r="G452" s="254"/>
      <c r="H452" s="255" t="s">
        <v>1</v>
      </c>
      <c r="I452" s="257"/>
      <c r="J452" s="254"/>
      <c r="K452" s="254"/>
      <c r="L452" s="258"/>
      <c r="M452" s="259"/>
      <c r="N452" s="260"/>
      <c r="O452" s="260"/>
      <c r="P452" s="260"/>
      <c r="Q452" s="260"/>
      <c r="R452" s="260"/>
      <c r="S452" s="260"/>
      <c r="T452" s="261"/>
      <c r="U452" s="13"/>
      <c r="V452" s="13"/>
      <c r="W452" s="13"/>
      <c r="X452" s="13"/>
      <c r="Y452" s="13"/>
      <c r="Z452" s="13"/>
      <c r="AA452" s="13"/>
      <c r="AB452" s="13"/>
      <c r="AC452" s="13"/>
      <c r="AD452" s="13"/>
      <c r="AE452" s="13"/>
      <c r="AT452" s="262" t="s">
        <v>276</v>
      </c>
      <c r="AU452" s="262" t="s">
        <v>86</v>
      </c>
      <c r="AV452" s="13" t="s">
        <v>84</v>
      </c>
      <c r="AW452" s="13" t="s">
        <v>32</v>
      </c>
      <c r="AX452" s="13" t="s">
        <v>76</v>
      </c>
      <c r="AY452" s="262" t="s">
        <v>251</v>
      </c>
    </row>
    <row r="453" s="12" customFormat="1">
      <c r="A453" s="12"/>
      <c r="B453" s="242"/>
      <c r="C453" s="243"/>
      <c r="D453" s="234" t="s">
        <v>276</v>
      </c>
      <c r="E453" s="244" t="s">
        <v>1</v>
      </c>
      <c r="F453" s="245" t="s">
        <v>5765</v>
      </c>
      <c r="G453" s="243"/>
      <c r="H453" s="246">
        <v>10</v>
      </c>
      <c r="I453" s="247"/>
      <c r="J453" s="243"/>
      <c r="K453" s="243"/>
      <c r="L453" s="248"/>
      <c r="M453" s="249"/>
      <c r="N453" s="250"/>
      <c r="O453" s="250"/>
      <c r="P453" s="250"/>
      <c r="Q453" s="250"/>
      <c r="R453" s="250"/>
      <c r="S453" s="250"/>
      <c r="T453" s="251"/>
      <c r="U453" s="12"/>
      <c r="V453" s="12"/>
      <c r="W453" s="12"/>
      <c r="X453" s="12"/>
      <c r="Y453" s="12"/>
      <c r="Z453" s="12"/>
      <c r="AA453" s="12"/>
      <c r="AB453" s="12"/>
      <c r="AC453" s="12"/>
      <c r="AD453" s="12"/>
      <c r="AE453" s="12"/>
      <c r="AT453" s="252" t="s">
        <v>276</v>
      </c>
      <c r="AU453" s="252" t="s">
        <v>86</v>
      </c>
      <c r="AV453" s="12" t="s">
        <v>86</v>
      </c>
      <c r="AW453" s="12" t="s">
        <v>32</v>
      </c>
      <c r="AX453" s="12" t="s">
        <v>76</v>
      </c>
      <c r="AY453" s="252" t="s">
        <v>251</v>
      </c>
    </row>
    <row r="454" s="15" customFormat="1">
      <c r="A454" s="15"/>
      <c r="B454" s="274"/>
      <c r="C454" s="275"/>
      <c r="D454" s="234" t="s">
        <v>276</v>
      </c>
      <c r="E454" s="276" t="s">
        <v>1</v>
      </c>
      <c r="F454" s="277" t="s">
        <v>423</v>
      </c>
      <c r="G454" s="275"/>
      <c r="H454" s="278">
        <v>10</v>
      </c>
      <c r="I454" s="279"/>
      <c r="J454" s="275"/>
      <c r="K454" s="275"/>
      <c r="L454" s="280"/>
      <c r="M454" s="281"/>
      <c r="N454" s="282"/>
      <c r="O454" s="282"/>
      <c r="P454" s="282"/>
      <c r="Q454" s="282"/>
      <c r="R454" s="282"/>
      <c r="S454" s="282"/>
      <c r="T454" s="283"/>
      <c r="U454" s="15"/>
      <c r="V454" s="15"/>
      <c r="W454" s="15"/>
      <c r="X454" s="15"/>
      <c r="Y454" s="15"/>
      <c r="Z454" s="15"/>
      <c r="AA454" s="15"/>
      <c r="AB454" s="15"/>
      <c r="AC454" s="15"/>
      <c r="AD454" s="15"/>
      <c r="AE454" s="15"/>
      <c r="AT454" s="284" t="s">
        <v>276</v>
      </c>
      <c r="AU454" s="284" t="s">
        <v>86</v>
      </c>
      <c r="AV454" s="15" t="s">
        <v>254</v>
      </c>
      <c r="AW454" s="15" t="s">
        <v>32</v>
      </c>
      <c r="AX454" s="15" t="s">
        <v>84</v>
      </c>
      <c r="AY454" s="284" t="s">
        <v>251</v>
      </c>
    </row>
    <row r="455" s="2" customFormat="1" ht="24.15" customHeight="1">
      <c r="A455" s="38"/>
      <c r="B455" s="39"/>
      <c r="C455" s="220" t="s">
        <v>1636</v>
      </c>
      <c r="D455" s="220" t="s">
        <v>255</v>
      </c>
      <c r="E455" s="221" t="s">
        <v>5766</v>
      </c>
      <c r="F455" s="222" t="s">
        <v>5767</v>
      </c>
      <c r="G455" s="223" t="s">
        <v>802</v>
      </c>
      <c r="H455" s="224">
        <v>59</v>
      </c>
      <c r="I455" s="225"/>
      <c r="J455" s="226">
        <f>ROUND(I455*H455,2)</f>
        <v>0</v>
      </c>
      <c r="K455" s="227"/>
      <c r="L455" s="44"/>
      <c r="M455" s="228" t="s">
        <v>1</v>
      </c>
      <c r="N455" s="229" t="s">
        <v>41</v>
      </c>
      <c r="O455" s="91"/>
      <c r="P455" s="230">
        <f>O455*H455</f>
        <v>0</v>
      </c>
      <c r="Q455" s="230">
        <v>0</v>
      </c>
      <c r="R455" s="230">
        <f>Q455*H455</f>
        <v>0</v>
      </c>
      <c r="S455" s="230">
        <v>0</v>
      </c>
      <c r="T455" s="231">
        <f>S455*H455</f>
        <v>0</v>
      </c>
      <c r="U455" s="38"/>
      <c r="V455" s="38"/>
      <c r="W455" s="38"/>
      <c r="X455" s="38"/>
      <c r="Y455" s="38"/>
      <c r="Z455" s="38"/>
      <c r="AA455" s="38"/>
      <c r="AB455" s="38"/>
      <c r="AC455" s="38"/>
      <c r="AD455" s="38"/>
      <c r="AE455" s="38"/>
      <c r="AR455" s="232" t="s">
        <v>1605</v>
      </c>
      <c r="AT455" s="232" t="s">
        <v>255</v>
      </c>
      <c r="AU455" s="232" t="s">
        <v>86</v>
      </c>
      <c r="AY455" s="17" t="s">
        <v>251</v>
      </c>
      <c r="BE455" s="233">
        <f>IF(N455="základní",J455,0)</f>
        <v>0</v>
      </c>
      <c r="BF455" s="233">
        <f>IF(N455="snížená",J455,0)</f>
        <v>0</v>
      </c>
      <c r="BG455" s="233">
        <f>IF(N455="zákl. přenesená",J455,0)</f>
        <v>0</v>
      </c>
      <c r="BH455" s="233">
        <f>IF(N455="sníž. přenesená",J455,0)</f>
        <v>0</v>
      </c>
      <c r="BI455" s="233">
        <f>IF(N455="nulová",J455,0)</f>
        <v>0</v>
      </c>
      <c r="BJ455" s="17" t="s">
        <v>84</v>
      </c>
      <c r="BK455" s="233">
        <f>ROUND(I455*H455,2)</f>
        <v>0</v>
      </c>
      <c r="BL455" s="17" t="s">
        <v>1605</v>
      </c>
      <c r="BM455" s="232" t="s">
        <v>5768</v>
      </c>
    </row>
    <row r="456" s="2" customFormat="1">
      <c r="A456" s="38"/>
      <c r="B456" s="39"/>
      <c r="C456" s="40"/>
      <c r="D456" s="234" t="s">
        <v>260</v>
      </c>
      <c r="E456" s="40"/>
      <c r="F456" s="235" t="s">
        <v>5767</v>
      </c>
      <c r="G456" s="40"/>
      <c r="H456" s="40"/>
      <c r="I456" s="236"/>
      <c r="J456" s="40"/>
      <c r="K456" s="40"/>
      <c r="L456" s="44"/>
      <c r="M456" s="237"/>
      <c r="N456" s="238"/>
      <c r="O456" s="91"/>
      <c r="P456" s="91"/>
      <c r="Q456" s="91"/>
      <c r="R456" s="91"/>
      <c r="S456" s="91"/>
      <c r="T456" s="92"/>
      <c r="U456" s="38"/>
      <c r="V456" s="38"/>
      <c r="W456" s="38"/>
      <c r="X456" s="38"/>
      <c r="Y456" s="38"/>
      <c r="Z456" s="38"/>
      <c r="AA456" s="38"/>
      <c r="AB456" s="38"/>
      <c r="AC456" s="38"/>
      <c r="AD456" s="38"/>
      <c r="AE456" s="38"/>
      <c r="AT456" s="17" t="s">
        <v>260</v>
      </c>
      <c r="AU456" s="17" t="s">
        <v>86</v>
      </c>
    </row>
    <row r="457" s="13" customFormat="1">
      <c r="A457" s="13"/>
      <c r="B457" s="253"/>
      <c r="C457" s="254"/>
      <c r="D457" s="234" t="s">
        <v>276</v>
      </c>
      <c r="E457" s="255" t="s">
        <v>1</v>
      </c>
      <c r="F457" s="256" t="s">
        <v>5756</v>
      </c>
      <c r="G457" s="254"/>
      <c r="H457" s="255" t="s">
        <v>1</v>
      </c>
      <c r="I457" s="257"/>
      <c r="J457" s="254"/>
      <c r="K457" s="254"/>
      <c r="L457" s="258"/>
      <c r="M457" s="259"/>
      <c r="N457" s="260"/>
      <c r="O457" s="260"/>
      <c r="P457" s="260"/>
      <c r="Q457" s="260"/>
      <c r="R457" s="260"/>
      <c r="S457" s="260"/>
      <c r="T457" s="261"/>
      <c r="U457" s="13"/>
      <c r="V457" s="13"/>
      <c r="W457" s="13"/>
      <c r="X457" s="13"/>
      <c r="Y457" s="13"/>
      <c r="Z457" s="13"/>
      <c r="AA457" s="13"/>
      <c r="AB457" s="13"/>
      <c r="AC457" s="13"/>
      <c r="AD457" s="13"/>
      <c r="AE457" s="13"/>
      <c r="AT457" s="262" t="s">
        <v>276</v>
      </c>
      <c r="AU457" s="262" t="s">
        <v>86</v>
      </c>
      <c r="AV457" s="13" t="s">
        <v>84</v>
      </c>
      <c r="AW457" s="13" t="s">
        <v>32</v>
      </c>
      <c r="AX457" s="13" t="s">
        <v>76</v>
      </c>
      <c r="AY457" s="262" t="s">
        <v>251</v>
      </c>
    </row>
    <row r="458" s="12" customFormat="1">
      <c r="A458" s="12"/>
      <c r="B458" s="242"/>
      <c r="C458" s="243"/>
      <c r="D458" s="234" t="s">
        <v>276</v>
      </c>
      <c r="E458" s="244" t="s">
        <v>1</v>
      </c>
      <c r="F458" s="245" t="s">
        <v>5769</v>
      </c>
      <c r="G458" s="243"/>
      <c r="H458" s="246">
        <v>59</v>
      </c>
      <c r="I458" s="247"/>
      <c r="J458" s="243"/>
      <c r="K458" s="243"/>
      <c r="L458" s="248"/>
      <c r="M458" s="249"/>
      <c r="N458" s="250"/>
      <c r="O458" s="250"/>
      <c r="P458" s="250"/>
      <c r="Q458" s="250"/>
      <c r="R458" s="250"/>
      <c r="S458" s="250"/>
      <c r="T458" s="251"/>
      <c r="U458" s="12"/>
      <c r="V458" s="12"/>
      <c r="W458" s="12"/>
      <c r="X458" s="12"/>
      <c r="Y458" s="12"/>
      <c r="Z458" s="12"/>
      <c r="AA458" s="12"/>
      <c r="AB458" s="12"/>
      <c r="AC458" s="12"/>
      <c r="AD458" s="12"/>
      <c r="AE458" s="12"/>
      <c r="AT458" s="252" t="s">
        <v>276</v>
      </c>
      <c r="AU458" s="252" t="s">
        <v>86</v>
      </c>
      <c r="AV458" s="12" t="s">
        <v>86</v>
      </c>
      <c r="AW458" s="12" t="s">
        <v>32</v>
      </c>
      <c r="AX458" s="12" t="s">
        <v>76</v>
      </c>
      <c r="AY458" s="252" t="s">
        <v>251</v>
      </c>
    </row>
    <row r="459" s="15" customFormat="1">
      <c r="A459" s="15"/>
      <c r="B459" s="274"/>
      <c r="C459" s="275"/>
      <c r="D459" s="234" t="s">
        <v>276</v>
      </c>
      <c r="E459" s="276" t="s">
        <v>1</v>
      </c>
      <c r="F459" s="277" t="s">
        <v>423</v>
      </c>
      <c r="G459" s="275"/>
      <c r="H459" s="278">
        <v>59</v>
      </c>
      <c r="I459" s="279"/>
      <c r="J459" s="275"/>
      <c r="K459" s="275"/>
      <c r="L459" s="280"/>
      <c r="M459" s="281"/>
      <c r="N459" s="282"/>
      <c r="O459" s="282"/>
      <c r="P459" s="282"/>
      <c r="Q459" s="282"/>
      <c r="R459" s="282"/>
      <c r="S459" s="282"/>
      <c r="T459" s="283"/>
      <c r="U459" s="15"/>
      <c r="V459" s="15"/>
      <c r="W459" s="15"/>
      <c r="X459" s="15"/>
      <c r="Y459" s="15"/>
      <c r="Z459" s="15"/>
      <c r="AA459" s="15"/>
      <c r="AB459" s="15"/>
      <c r="AC459" s="15"/>
      <c r="AD459" s="15"/>
      <c r="AE459" s="15"/>
      <c r="AT459" s="284" t="s">
        <v>276</v>
      </c>
      <c r="AU459" s="284" t="s">
        <v>86</v>
      </c>
      <c r="AV459" s="15" t="s">
        <v>254</v>
      </c>
      <c r="AW459" s="15" t="s">
        <v>32</v>
      </c>
      <c r="AX459" s="15" t="s">
        <v>84</v>
      </c>
      <c r="AY459" s="284" t="s">
        <v>251</v>
      </c>
    </row>
    <row r="460" s="2" customFormat="1" ht="24.15" customHeight="1">
      <c r="A460" s="38"/>
      <c r="B460" s="39"/>
      <c r="C460" s="220" t="s">
        <v>1640</v>
      </c>
      <c r="D460" s="220" t="s">
        <v>255</v>
      </c>
      <c r="E460" s="221" t="s">
        <v>5770</v>
      </c>
      <c r="F460" s="222" t="s">
        <v>5771</v>
      </c>
      <c r="G460" s="223" t="s">
        <v>802</v>
      </c>
      <c r="H460" s="224">
        <v>4</v>
      </c>
      <c r="I460" s="225"/>
      <c r="J460" s="226">
        <f>ROUND(I460*H460,2)</f>
        <v>0</v>
      </c>
      <c r="K460" s="227"/>
      <c r="L460" s="44"/>
      <c r="M460" s="228" t="s">
        <v>1</v>
      </c>
      <c r="N460" s="229" t="s">
        <v>41</v>
      </c>
      <c r="O460" s="91"/>
      <c r="P460" s="230">
        <f>O460*H460</f>
        <v>0</v>
      </c>
      <c r="Q460" s="230">
        <v>0</v>
      </c>
      <c r="R460" s="230">
        <f>Q460*H460</f>
        <v>0</v>
      </c>
      <c r="S460" s="230">
        <v>0</v>
      </c>
      <c r="T460" s="231">
        <f>S460*H460</f>
        <v>0</v>
      </c>
      <c r="U460" s="38"/>
      <c r="V460" s="38"/>
      <c r="W460" s="38"/>
      <c r="X460" s="38"/>
      <c r="Y460" s="38"/>
      <c r="Z460" s="38"/>
      <c r="AA460" s="38"/>
      <c r="AB460" s="38"/>
      <c r="AC460" s="38"/>
      <c r="AD460" s="38"/>
      <c r="AE460" s="38"/>
      <c r="AR460" s="232" t="s">
        <v>1605</v>
      </c>
      <c r="AT460" s="232" t="s">
        <v>255</v>
      </c>
      <c r="AU460" s="232" t="s">
        <v>86</v>
      </c>
      <c r="AY460" s="17" t="s">
        <v>251</v>
      </c>
      <c r="BE460" s="233">
        <f>IF(N460="základní",J460,0)</f>
        <v>0</v>
      </c>
      <c r="BF460" s="233">
        <f>IF(N460="snížená",J460,0)</f>
        <v>0</v>
      </c>
      <c r="BG460" s="233">
        <f>IF(N460="zákl. přenesená",J460,0)</f>
        <v>0</v>
      </c>
      <c r="BH460" s="233">
        <f>IF(N460="sníž. přenesená",J460,0)</f>
        <v>0</v>
      </c>
      <c r="BI460" s="233">
        <f>IF(N460="nulová",J460,0)</f>
        <v>0</v>
      </c>
      <c r="BJ460" s="17" t="s">
        <v>84</v>
      </c>
      <c r="BK460" s="233">
        <f>ROUND(I460*H460,2)</f>
        <v>0</v>
      </c>
      <c r="BL460" s="17" t="s">
        <v>1605</v>
      </c>
      <c r="BM460" s="232" t="s">
        <v>5772</v>
      </c>
    </row>
    <row r="461" s="2" customFormat="1">
      <c r="A461" s="38"/>
      <c r="B461" s="39"/>
      <c r="C461" s="40"/>
      <c r="D461" s="234" t="s">
        <v>260</v>
      </c>
      <c r="E461" s="40"/>
      <c r="F461" s="235" t="s">
        <v>5771</v>
      </c>
      <c r="G461" s="40"/>
      <c r="H461" s="40"/>
      <c r="I461" s="236"/>
      <c r="J461" s="40"/>
      <c r="K461" s="40"/>
      <c r="L461" s="44"/>
      <c r="M461" s="237"/>
      <c r="N461" s="238"/>
      <c r="O461" s="91"/>
      <c r="P461" s="91"/>
      <c r="Q461" s="91"/>
      <c r="R461" s="91"/>
      <c r="S461" s="91"/>
      <c r="T461" s="92"/>
      <c r="U461" s="38"/>
      <c r="V461" s="38"/>
      <c r="W461" s="38"/>
      <c r="X461" s="38"/>
      <c r="Y461" s="38"/>
      <c r="Z461" s="38"/>
      <c r="AA461" s="38"/>
      <c r="AB461" s="38"/>
      <c r="AC461" s="38"/>
      <c r="AD461" s="38"/>
      <c r="AE461" s="38"/>
      <c r="AT461" s="17" t="s">
        <v>260</v>
      </c>
      <c r="AU461" s="17" t="s">
        <v>86</v>
      </c>
    </row>
    <row r="462" s="13" customFormat="1">
      <c r="A462" s="13"/>
      <c r="B462" s="253"/>
      <c r="C462" s="254"/>
      <c r="D462" s="234" t="s">
        <v>276</v>
      </c>
      <c r="E462" s="255" t="s">
        <v>1</v>
      </c>
      <c r="F462" s="256" t="s">
        <v>5756</v>
      </c>
      <c r="G462" s="254"/>
      <c r="H462" s="255" t="s">
        <v>1</v>
      </c>
      <c r="I462" s="257"/>
      <c r="J462" s="254"/>
      <c r="K462" s="254"/>
      <c r="L462" s="258"/>
      <c r="M462" s="259"/>
      <c r="N462" s="260"/>
      <c r="O462" s="260"/>
      <c r="P462" s="260"/>
      <c r="Q462" s="260"/>
      <c r="R462" s="260"/>
      <c r="S462" s="260"/>
      <c r="T462" s="261"/>
      <c r="U462" s="13"/>
      <c r="V462" s="13"/>
      <c r="W462" s="13"/>
      <c r="X462" s="13"/>
      <c r="Y462" s="13"/>
      <c r="Z462" s="13"/>
      <c r="AA462" s="13"/>
      <c r="AB462" s="13"/>
      <c r="AC462" s="13"/>
      <c r="AD462" s="13"/>
      <c r="AE462" s="13"/>
      <c r="AT462" s="262" t="s">
        <v>276</v>
      </c>
      <c r="AU462" s="262" t="s">
        <v>86</v>
      </c>
      <c r="AV462" s="13" t="s">
        <v>84</v>
      </c>
      <c r="AW462" s="13" t="s">
        <v>32</v>
      </c>
      <c r="AX462" s="13" t="s">
        <v>76</v>
      </c>
      <c r="AY462" s="262" t="s">
        <v>251</v>
      </c>
    </row>
    <row r="463" s="12" customFormat="1">
      <c r="A463" s="12"/>
      <c r="B463" s="242"/>
      <c r="C463" s="243"/>
      <c r="D463" s="234" t="s">
        <v>276</v>
      </c>
      <c r="E463" s="244" t="s">
        <v>1</v>
      </c>
      <c r="F463" s="245" t="s">
        <v>5773</v>
      </c>
      <c r="G463" s="243"/>
      <c r="H463" s="246">
        <v>4</v>
      </c>
      <c r="I463" s="247"/>
      <c r="J463" s="243"/>
      <c r="K463" s="243"/>
      <c r="L463" s="248"/>
      <c r="M463" s="249"/>
      <c r="N463" s="250"/>
      <c r="O463" s="250"/>
      <c r="P463" s="250"/>
      <c r="Q463" s="250"/>
      <c r="R463" s="250"/>
      <c r="S463" s="250"/>
      <c r="T463" s="251"/>
      <c r="U463" s="12"/>
      <c r="V463" s="12"/>
      <c r="W463" s="12"/>
      <c r="X463" s="12"/>
      <c r="Y463" s="12"/>
      <c r="Z463" s="12"/>
      <c r="AA463" s="12"/>
      <c r="AB463" s="12"/>
      <c r="AC463" s="12"/>
      <c r="AD463" s="12"/>
      <c r="AE463" s="12"/>
      <c r="AT463" s="252" t="s">
        <v>276</v>
      </c>
      <c r="AU463" s="252" t="s">
        <v>86</v>
      </c>
      <c r="AV463" s="12" t="s">
        <v>86</v>
      </c>
      <c r="AW463" s="12" t="s">
        <v>32</v>
      </c>
      <c r="AX463" s="12" t="s">
        <v>76</v>
      </c>
      <c r="AY463" s="252" t="s">
        <v>251</v>
      </c>
    </row>
    <row r="464" s="15" customFormat="1">
      <c r="A464" s="15"/>
      <c r="B464" s="274"/>
      <c r="C464" s="275"/>
      <c r="D464" s="234" t="s">
        <v>276</v>
      </c>
      <c r="E464" s="276" t="s">
        <v>1</v>
      </c>
      <c r="F464" s="277" t="s">
        <v>423</v>
      </c>
      <c r="G464" s="275"/>
      <c r="H464" s="278">
        <v>4</v>
      </c>
      <c r="I464" s="279"/>
      <c r="J464" s="275"/>
      <c r="K464" s="275"/>
      <c r="L464" s="280"/>
      <c r="M464" s="281"/>
      <c r="N464" s="282"/>
      <c r="O464" s="282"/>
      <c r="P464" s="282"/>
      <c r="Q464" s="282"/>
      <c r="R464" s="282"/>
      <c r="S464" s="282"/>
      <c r="T464" s="283"/>
      <c r="U464" s="15"/>
      <c r="V464" s="15"/>
      <c r="W464" s="15"/>
      <c r="X464" s="15"/>
      <c r="Y464" s="15"/>
      <c r="Z464" s="15"/>
      <c r="AA464" s="15"/>
      <c r="AB464" s="15"/>
      <c r="AC464" s="15"/>
      <c r="AD464" s="15"/>
      <c r="AE464" s="15"/>
      <c r="AT464" s="284" t="s">
        <v>276</v>
      </c>
      <c r="AU464" s="284" t="s">
        <v>86</v>
      </c>
      <c r="AV464" s="15" t="s">
        <v>254</v>
      </c>
      <c r="AW464" s="15" t="s">
        <v>32</v>
      </c>
      <c r="AX464" s="15" t="s">
        <v>84</v>
      </c>
      <c r="AY464" s="284" t="s">
        <v>251</v>
      </c>
    </row>
    <row r="465" s="2" customFormat="1" ht="24.15" customHeight="1">
      <c r="A465" s="38"/>
      <c r="B465" s="39"/>
      <c r="C465" s="220" t="s">
        <v>1644</v>
      </c>
      <c r="D465" s="220" t="s">
        <v>255</v>
      </c>
      <c r="E465" s="221" t="s">
        <v>5774</v>
      </c>
      <c r="F465" s="222" t="s">
        <v>5775</v>
      </c>
      <c r="G465" s="223" t="s">
        <v>802</v>
      </c>
      <c r="H465" s="224">
        <v>12</v>
      </c>
      <c r="I465" s="225"/>
      <c r="J465" s="226">
        <f>ROUND(I465*H465,2)</f>
        <v>0</v>
      </c>
      <c r="K465" s="227"/>
      <c r="L465" s="44"/>
      <c r="M465" s="228" t="s">
        <v>1</v>
      </c>
      <c r="N465" s="229" t="s">
        <v>41</v>
      </c>
      <c r="O465" s="91"/>
      <c r="P465" s="230">
        <f>O465*H465</f>
        <v>0</v>
      </c>
      <c r="Q465" s="230">
        <v>0</v>
      </c>
      <c r="R465" s="230">
        <f>Q465*H465</f>
        <v>0</v>
      </c>
      <c r="S465" s="230">
        <v>0</v>
      </c>
      <c r="T465" s="231">
        <f>S465*H465</f>
        <v>0</v>
      </c>
      <c r="U465" s="38"/>
      <c r="V465" s="38"/>
      <c r="W465" s="38"/>
      <c r="X465" s="38"/>
      <c r="Y465" s="38"/>
      <c r="Z465" s="38"/>
      <c r="AA465" s="38"/>
      <c r="AB465" s="38"/>
      <c r="AC465" s="38"/>
      <c r="AD465" s="38"/>
      <c r="AE465" s="38"/>
      <c r="AR465" s="232" t="s">
        <v>1605</v>
      </c>
      <c r="AT465" s="232" t="s">
        <v>255</v>
      </c>
      <c r="AU465" s="232" t="s">
        <v>86</v>
      </c>
      <c r="AY465" s="17" t="s">
        <v>251</v>
      </c>
      <c r="BE465" s="233">
        <f>IF(N465="základní",J465,0)</f>
        <v>0</v>
      </c>
      <c r="BF465" s="233">
        <f>IF(N465="snížená",J465,0)</f>
        <v>0</v>
      </c>
      <c r="BG465" s="233">
        <f>IF(N465="zákl. přenesená",J465,0)</f>
        <v>0</v>
      </c>
      <c r="BH465" s="233">
        <f>IF(N465="sníž. přenesená",J465,0)</f>
        <v>0</v>
      </c>
      <c r="BI465" s="233">
        <f>IF(N465="nulová",J465,0)</f>
        <v>0</v>
      </c>
      <c r="BJ465" s="17" t="s">
        <v>84</v>
      </c>
      <c r="BK465" s="233">
        <f>ROUND(I465*H465,2)</f>
        <v>0</v>
      </c>
      <c r="BL465" s="17" t="s">
        <v>1605</v>
      </c>
      <c r="BM465" s="232" t="s">
        <v>5776</v>
      </c>
    </row>
    <row r="466" s="2" customFormat="1">
      <c r="A466" s="38"/>
      <c r="B466" s="39"/>
      <c r="C466" s="40"/>
      <c r="D466" s="234" t="s">
        <v>260</v>
      </c>
      <c r="E466" s="40"/>
      <c r="F466" s="235" t="s">
        <v>5775</v>
      </c>
      <c r="G466" s="40"/>
      <c r="H466" s="40"/>
      <c r="I466" s="236"/>
      <c r="J466" s="40"/>
      <c r="K466" s="40"/>
      <c r="L466" s="44"/>
      <c r="M466" s="237"/>
      <c r="N466" s="238"/>
      <c r="O466" s="91"/>
      <c r="P466" s="91"/>
      <c r="Q466" s="91"/>
      <c r="R466" s="91"/>
      <c r="S466" s="91"/>
      <c r="T466" s="92"/>
      <c r="U466" s="38"/>
      <c r="V466" s="38"/>
      <c r="W466" s="38"/>
      <c r="X466" s="38"/>
      <c r="Y466" s="38"/>
      <c r="Z466" s="38"/>
      <c r="AA466" s="38"/>
      <c r="AB466" s="38"/>
      <c r="AC466" s="38"/>
      <c r="AD466" s="38"/>
      <c r="AE466" s="38"/>
      <c r="AT466" s="17" t="s">
        <v>260</v>
      </c>
      <c r="AU466" s="17" t="s">
        <v>86</v>
      </c>
    </row>
    <row r="467" s="13" customFormat="1">
      <c r="A467" s="13"/>
      <c r="B467" s="253"/>
      <c r="C467" s="254"/>
      <c r="D467" s="234" t="s">
        <v>276</v>
      </c>
      <c r="E467" s="255" t="s">
        <v>1</v>
      </c>
      <c r="F467" s="256" t="s">
        <v>5756</v>
      </c>
      <c r="G467" s="254"/>
      <c r="H467" s="255" t="s">
        <v>1</v>
      </c>
      <c r="I467" s="257"/>
      <c r="J467" s="254"/>
      <c r="K467" s="254"/>
      <c r="L467" s="258"/>
      <c r="M467" s="259"/>
      <c r="N467" s="260"/>
      <c r="O467" s="260"/>
      <c r="P467" s="260"/>
      <c r="Q467" s="260"/>
      <c r="R467" s="260"/>
      <c r="S467" s="260"/>
      <c r="T467" s="261"/>
      <c r="U467" s="13"/>
      <c r="V467" s="13"/>
      <c r="W467" s="13"/>
      <c r="X467" s="13"/>
      <c r="Y467" s="13"/>
      <c r="Z467" s="13"/>
      <c r="AA467" s="13"/>
      <c r="AB467" s="13"/>
      <c r="AC467" s="13"/>
      <c r="AD467" s="13"/>
      <c r="AE467" s="13"/>
      <c r="AT467" s="262" t="s">
        <v>276</v>
      </c>
      <c r="AU467" s="262" t="s">
        <v>86</v>
      </c>
      <c r="AV467" s="13" t="s">
        <v>84</v>
      </c>
      <c r="AW467" s="13" t="s">
        <v>32</v>
      </c>
      <c r="AX467" s="13" t="s">
        <v>76</v>
      </c>
      <c r="AY467" s="262" t="s">
        <v>251</v>
      </c>
    </row>
    <row r="468" s="12" customFormat="1">
      <c r="A468" s="12"/>
      <c r="B468" s="242"/>
      <c r="C468" s="243"/>
      <c r="D468" s="234" t="s">
        <v>276</v>
      </c>
      <c r="E468" s="244" t="s">
        <v>1</v>
      </c>
      <c r="F468" s="245" t="s">
        <v>5777</v>
      </c>
      <c r="G468" s="243"/>
      <c r="H468" s="246">
        <v>12</v>
      </c>
      <c r="I468" s="247"/>
      <c r="J468" s="243"/>
      <c r="K468" s="243"/>
      <c r="L468" s="248"/>
      <c r="M468" s="249"/>
      <c r="N468" s="250"/>
      <c r="O468" s="250"/>
      <c r="P468" s="250"/>
      <c r="Q468" s="250"/>
      <c r="R468" s="250"/>
      <c r="S468" s="250"/>
      <c r="T468" s="251"/>
      <c r="U468" s="12"/>
      <c r="V468" s="12"/>
      <c r="W468" s="12"/>
      <c r="X468" s="12"/>
      <c r="Y468" s="12"/>
      <c r="Z468" s="12"/>
      <c r="AA468" s="12"/>
      <c r="AB468" s="12"/>
      <c r="AC468" s="12"/>
      <c r="AD468" s="12"/>
      <c r="AE468" s="12"/>
      <c r="AT468" s="252" t="s">
        <v>276</v>
      </c>
      <c r="AU468" s="252" t="s">
        <v>86</v>
      </c>
      <c r="AV468" s="12" t="s">
        <v>86</v>
      </c>
      <c r="AW468" s="12" t="s">
        <v>32</v>
      </c>
      <c r="AX468" s="12" t="s">
        <v>76</v>
      </c>
      <c r="AY468" s="252" t="s">
        <v>251</v>
      </c>
    </row>
    <row r="469" s="15" customFormat="1">
      <c r="A469" s="15"/>
      <c r="B469" s="274"/>
      <c r="C469" s="275"/>
      <c r="D469" s="234" t="s">
        <v>276</v>
      </c>
      <c r="E469" s="276" t="s">
        <v>1</v>
      </c>
      <c r="F469" s="277" t="s">
        <v>423</v>
      </c>
      <c r="G469" s="275"/>
      <c r="H469" s="278">
        <v>12</v>
      </c>
      <c r="I469" s="279"/>
      <c r="J469" s="275"/>
      <c r="K469" s="275"/>
      <c r="L469" s="280"/>
      <c r="M469" s="281"/>
      <c r="N469" s="282"/>
      <c r="O469" s="282"/>
      <c r="P469" s="282"/>
      <c r="Q469" s="282"/>
      <c r="R469" s="282"/>
      <c r="S469" s="282"/>
      <c r="T469" s="283"/>
      <c r="U469" s="15"/>
      <c r="V469" s="15"/>
      <c r="W469" s="15"/>
      <c r="X469" s="15"/>
      <c r="Y469" s="15"/>
      <c r="Z469" s="15"/>
      <c r="AA469" s="15"/>
      <c r="AB469" s="15"/>
      <c r="AC469" s="15"/>
      <c r="AD469" s="15"/>
      <c r="AE469" s="15"/>
      <c r="AT469" s="284" t="s">
        <v>276</v>
      </c>
      <c r="AU469" s="284" t="s">
        <v>86</v>
      </c>
      <c r="AV469" s="15" t="s">
        <v>254</v>
      </c>
      <c r="AW469" s="15" t="s">
        <v>32</v>
      </c>
      <c r="AX469" s="15" t="s">
        <v>84</v>
      </c>
      <c r="AY469" s="284" t="s">
        <v>251</v>
      </c>
    </row>
    <row r="470" s="2" customFormat="1" ht="24.15" customHeight="1">
      <c r="A470" s="38"/>
      <c r="B470" s="39"/>
      <c r="C470" s="220" t="s">
        <v>1648</v>
      </c>
      <c r="D470" s="220" t="s">
        <v>255</v>
      </c>
      <c r="E470" s="221" t="s">
        <v>5778</v>
      </c>
      <c r="F470" s="222" t="s">
        <v>5779</v>
      </c>
      <c r="G470" s="223" t="s">
        <v>802</v>
      </c>
      <c r="H470" s="224">
        <v>3</v>
      </c>
      <c r="I470" s="225"/>
      <c r="J470" s="226">
        <f>ROUND(I470*H470,2)</f>
        <v>0</v>
      </c>
      <c r="K470" s="227"/>
      <c r="L470" s="44"/>
      <c r="M470" s="228" t="s">
        <v>1</v>
      </c>
      <c r="N470" s="229" t="s">
        <v>41</v>
      </c>
      <c r="O470" s="91"/>
      <c r="P470" s="230">
        <f>O470*H470</f>
        <v>0</v>
      </c>
      <c r="Q470" s="230">
        <v>0</v>
      </c>
      <c r="R470" s="230">
        <f>Q470*H470</f>
        <v>0</v>
      </c>
      <c r="S470" s="230">
        <v>0</v>
      </c>
      <c r="T470" s="231">
        <f>S470*H470</f>
        <v>0</v>
      </c>
      <c r="U470" s="38"/>
      <c r="V470" s="38"/>
      <c r="W470" s="38"/>
      <c r="X470" s="38"/>
      <c r="Y470" s="38"/>
      <c r="Z470" s="38"/>
      <c r="AA470" s="38"/>
      <c r="AB470" s="38"/>
      <c r="AC470" s="38"/>
      <c r="AD470" s="38"/>
      <c r="AE470" s="38"/>
      <c r="AR470" s="232" t="s">
        <v>1605</v>
      </c>
      <c r="AT470" s="232" t="s">
        <v>255</v>
      </c>
      <c r="AU470" s="232" t="s">
        <v>86</v>
      </c>
      <c r="AY470" s="17" t="s">
        <v>251</v>
      </c>
      <c r="BE470" s="233">
        <f>IF(N470="základní",J470,0)</f>
        <v>0</v>
      </c>
      <c r="BF470" s="233">
        <f>IF(N470="snížená",J470,0)</f>
        <v>0</v>
      </c>
      <c r="BG470" s="233">
        <f>IF(N470="zákl. přenesená",J470,0)</f>
        <v>0</v>
      </c>
      <c r="BH470" s="233">
        <f>IF(N470="sníž. přenesená",J470,0)</f>
        <v>0</v>
      </c>
      <c r="BI470" s="233">
        <f>IF(N470="nulová",J470,0)</f>
        <v>0</v>
      </c>
      <c r="BJ470" s="17" t="s">
        <v>84</v>
      </c>
      <c r="BK470" s="233">
        <f>ROUND(I470*H470,2)</f>
        <v>0</v>
      </c>
      <c r="BL470" s="17" t="s">
        <v>1605</v>
      </c>
      <c r="BM470" s="232" t="s">
        <v>5780</v>
      </c>
    </row>
    <row r="471" s="2" customFormat="1">
      <c r="A471" s="38"/>
      <c r="B471" s="39"/>
      <c r="C471" s="40"/>
      <c r="D471" s="234" t="s">
        <v>260</v>
      </c>
      <c r="E471" s="40"/>
      <c r="F471" s="235" t="s">
        <v>5779</v>
      </c>
      <c r="G471" s="40"/>
      <c r="H471" s="40"/>
      <c r="I471" s="236"/>
      <c r="J471" s="40"/>
      <c r="K471" s="40"/>
      <c r="L471" s="44"/>
      <c r="M471" s="237"/>
      <c r="N471" s="238"/>
      <c r="O471" s="91"/>
      <c r="P471" s="91"/>
      <c r="Q471" s="91"/>
      <c r="R471" s="91"/>
      <c r="S471" s="91"/>
      <c r="T471" s="92"/>
      <c r="U471" s="38"/>
      <c r="V471" s="38"/>
      <c r="W471" s="38"/>
      <c r="X471" s="38"/>
      <c r="Y471" s="38"/>
      <c r="Z471" s="38"/>
      <c r="AA471" s="38"/>
      <c r="AB471" s="38"/>
      <c r="AC471" s="38"/>
      <c r="AD471" s="38"/>
      <c r="AE471" s="38"/>
      <c r="AT471" s="17" t="s">
        <v>260</v>
      </c>
      <c r="AU471" s="17" t="s">
        <v>86</v>
      </c>
    </row>
    <row r="472" s="13" customFormat="1">
      <c r="A472" s="13"/>
      <c r="B472" s="253"/>
      <c r="C472" s="254"/>
      <c r="D472" s="234" t="s">
        <v>276</v>
      </c>
      <c r="E472" s="255" t="s">
        <v>1</v>
      </c>
      <c r="F472" s="256" t="s">
        <v>5756</v>
      </c>
      <c r="G472" s="254"/>
      <c r="H472" s="255" t="s">
        <v>1</v>
      </c>
      <c r="I472" s="257"/>
      <c r="J472" s="254"/>
      <c r="K472" s="254"/>
      <c r="L472" s="258"/>
      <c r="M472" s="259"/>
      <c r="N472" s="260"/>
      <c r="O472" s="260"/>
      <c r="P472" s="260"/>
      <c r="Q472" s="260"/>
      <c r="R472" s="260"/>
      <c r="S472" s="260"/>
      <c r="T472" s="261"/>
      <c r="U472" s="13"/>
      <c r="V472" s="13"/>
      <c r="W472" s="13"/>
      <c r="X472" s="13"/>
      <c r="Y472" s="13"/>
      <c r="Z472" s="13"/>
      <c r="AA472" s="13"/>
      <c r="AB472" s="13"/>
      <c r="AC472" s="13"/>
      <c r="AD472" s="13"/>
      <c r="AE472" s="13"/>
      <c r="AT472" s="262" t="s">
        <v>276</v>
      </c>
      <c r="AU472" s="262" t="s">
        <v>86</v>
      </c>
      <c r="AV472" s="13" t="s">
        <v>84</v>
      </c>
      <c r="AW472" s="13" t="s">
        <v>32</v>
      </c>
      <c r="AX472" s="13" t="s">
        <v>76</v>
      </c>
      <c r="AY472" s="262" t="s">
        <v>251</v>
      </c>
    </row>
    <row r="473" s="12" customFormat="1">
      <c r="A473" s="12"/>
      <c r="B473" s="242"/>
      <c r="C473" s="243"/>
      <c r="D473" s="234" t="s">
        <v>276</v>
      </c>
      <c r="E473" s="244" t="s">
        <v>1</v>
      </c>
      <c r="F473" s="245" t="s">
        <v>5781</v>
      </c>
      <c r="G473" s="243"/>
      <c r="H473" s="246">
        <v>3</v>
      </c>
      <c r="I473" s="247"/>
      <c r="J473" s="243"/>
      <c r="K473" s="243"/>
      <c r="L473" s="248"/>
      <c r="M473" s="249"/>
      <c r="N473" s="250"/>
      <c r="O473" s="250"/>
      <c r="P473" s="250"/>
      <c r="Q473" s="250"/>
      <c r="R473" s="250"/>
      <c r="S473" s="250"/>
      <c r="T473" s="251"/>
      <c r="U473" s="12"/>
      <c r="V473" s="12"/>
      <c r="W473" s="12"/>
      <c r="X473" s="12"/>
      <c r="Y473" s="12"/>
      <c r="Z473" s="12"/>
      <c r="AA473" s="12"/>
      <c r="AB473" s="12"/>
      <c r="AC473" s="12"/>
      <c r="AD473" s="12"/>
      <c r="AE473" s="12"/>
      <c r="AT473" s="252" t="s">
        <v>276</v>
      </c>
      <c r="AU473" s="252" t="s">
        <v>86</v>
      </c>
      <c r="AV473" s="12" t="s">
        <v>86</v>
      </c>
      <c r="AW473" s="12" t="s">
        <v>32</v>
      </c>
      <c r="AX473" s="12" t="s">
        <v>76</v>
      </c>
      <c r="AY473" s="252" t="s">
        <v>251</v>
      </c>
    </row>
    <row r="474" s="15" customFormat="1">
      <c r="A474" s="15"/>
      <c r="B474" s="274"/>
      <c r="C474" s="275"/>
      <c r="D474" s="234" t="s">
        <v>276</v>
      </c>
      <c r="E474" s="276" t="s">
        <v>1</v>
      </c>
      <c r="F474" s="277" t="s">
        <v>423</v>
      </c>
      <c r="G474" s="275"/>
      <c r="H474" s="278">
        <v>3</v>
      </c>
      <c r="I474" s="279"/>
      <c r="J474" s="275"/>
      <c r="K474" s="275"/>
      <c r="L474" s="280"/>
      <c r="M474" s="281"/>
      <c r="N474" s="282"/>
      <c r="O474" s="282"/>
      <c r="P474" s="282"/>
      <c r="Q474" s="282"/>
      <c r="R474" s="282"/>
      <c r="S474" s="282"/>
      <c r="T474" s="283"/>
      <c r="U474" s="15"/>
      <c r="V474" s="15"/>
      <c r="W474" s="15"/>
      <c r="X474" s="15"/>
      <c r="Y474" s="15"/>
      <c r="Z474" s="15"/>
      <c r="AA474" s="15"/>
      <c r="AB474" s="15"/>
      <c r="AC474" s="15"/>
      <c r="AD474" s="15"/>
      <c r="AE474" s="15"/>
      <c r="AT474" s="284" t="s">
        <v>276</v>
      </c>
      <c r="AU474" s="284" t="s">
        <v>86</v>
      </c>
      <c r="AV474" s="15" t="s">
        <v>254</v>
      </c>
      <c r="AW474" s="15" t="s">
        <v>32</v>
      </c>
      <c r="AX474" s="15" t="s">
        <v>84</v>
      </c>
      <c r="AY474" s="284" t="s">
        <v>251</v>
      </c>
    </row>
    <row r="475" s="2" customFormat="1" ht="24.15" customHeight="1">
      <c r="A475" s="38"/>
      <c r="B475" s="39"/>
      <c r="C475" s="220" t="s">
        <v>1652</v>
      </c>
      <c r="D475" s="220" t="s">
        <v>255</v>
      </c>
      <c r="E475" s="221" t="s">
        <v>5782</v>
      </c>
      <c r="F475" s="222" t="s">
        <v>5783</v>
      </c>
      <c r="G475" s="223" t="s">
        <v>416</v>
      </c>
      <c r="H475" s="224">
        <v>7</v>
      </c>
      <c r="I475" s="225"/>
      <c r="J475" s="226">
        <f>ROUND(I475*H475,2)</f>
        <v>0</v>
      </c>
      <c r="K475" s="227"/>
      <c r="L475" s="44"/>
      <c r="M475" s="228" t="s">
        <v>1</v>
      </c>
      <c r="N475" s="229" t="s">
        <v>41</v>
      </c>
      <c r="O475" s="91"/>
      <c r="P475" s="230">
        <f>O475*H475</f>
        <v>0</v>
      </c>
      <c r="Q475" s="230">
        <v>0</v>
      </c>
      <c r="R475" s="230">
        <f>Q475*H475</f>
        <v>0</v>
      </c>
      <c r="S475" s="230">
        <v>0</v>
      </c>
      <c r="T475" s="231">
        <f>S475*H475</f>
        <v>0</v>
      </c>
      <c r="U475" s="38"/>
      <c r="V475" s="38"/>
      <c r="W475" s="38"/>
      <c r="X475" s="38"/>
      <c r="Y475" s="38"/>
      <c r="Z475" s="38"/>
      <c r="AA475" s="38"/>
      <c r="AB475" s="38"/>
      <c r="AC475" s="38"/>
      <c r="AD475" s="38"/>
      <c r="AE475" s="38"/>
      <c r="AR475" s="232" t="s">
        <v>1605</v>
      </c>
      <c r="AT475" s="232" t="s">
        <v>255</v>
      </c>
      <c r="AU475" s="232" t="s">
        <v>86</v>
      </c>
      <c r="AY475" s="17" t="s">
        <v>251</v>
      </c>
      <c r="BE475" s="233">
        <f>IF(N475="základní",J475,0)</f>
        <v>0</v>
      </c>
      <c r="BF475" s="233">
        <f>IF(N475="snížená",J475,0)</f>
        <v>0</v>
      </c>
      <c r="BG475" s="233">
        <f>IF(N475="zákl. přenesená",J475,0)</f>
        <v>0</v>
      </c>
      <c r="BH475" s="233">
        <f>IF(N475="sníž. přenesená",J475,0)</f>
        <v>0</v>
      </c>
      <c r="BI475" s="233">
        <f>IF(N475="nulová",J475,0)</f>
        <v>0</v>
      </c>
      <c r="BJ475" s="17" t="s">
        <v>84</v>
      </c>
      <c r="BK475" s="233">
        <f>ROUND(I475*H475,2)</f>
        <v>0</v>
      </c>
      <c r="BL475" s="17" t="s">
        <v>1605</v>
      </c>
      <c r="BM475" s="232" t="s">
        <v>5784</v>
      </c>
    </row>
    <row r="476" s="2" customFormat="1">
      <c r="A476" s="38"/>
      <c r="B476" s="39"/>
      <c r="C476" s="40"/>
      <c r="D476" s="234" t="s">
        <v>260</v>
      </c>
      <c r="E476" s="40"/>
      <c r="F476" s="235" t="s">
        <v>5783</v>
      </c>
      <c r="G476" s="40"/>
      <c r="H476" s="40"/>
      <c r="I476" s="236"/>
      <c r="J476" s="40"/>
      <c r="K476" s="40"/>
      <c r="L476" s="44"/>
      <c r="M476" s="237"/>
      <c r="N476" s="238"/>
      <c r="O476" s="91"/>
      <c r="P476" s="91"/>
      <c r="Q476" s="91"/>
      <c r="R476" s="91"/>
      <c r="S476" s="91"/>
      <c r="T476" s="92"/>
      <c r="U476" s="38"/>
      <c r="V476" s="38"/>
      <c r="W476" s="38"/>
      <c r="X476" s="38"/>
      <c r="Y476" s="38"/>
      <c r="Z476" s="38"/>
      <c r="AA476" s="38"/>
      <c r="AB476" s="38"/>
      <c r="AC476" s="38"/>
      <c r="AD476" s="38"/>
      <c r="AE476" s="38"/>
      <c r="AT476" s="17" t="s">
        <v>260</v>
      </c>
      <c r="AU476" s="17" t="s">
        <v>86</v>
      </c>
    </row>
    <row r="477" s="12" customFormat="1">
      <c r="A477" s="12"/>
      <c r="B477" s="242"/>
      <c r="C477" s="243"/>
      <c r="D477" s="234" t="s">
        <v>276</v>
      </c>
      <c r="E477" s="244" t="s">
        <v>1</v>
      </c>
      <c r="F477" s="245" t="s">
        <v>5785</v>
      </c>
      <c r="G477" s="243"/>
      <c r="H477" s="246">
        <v>7</v>
      </c>
      <c r="I477" s="247"/>
      <c r="J477" s="243"/>
      <c r="K477" s="243"/>
      <c r="L477" s="248"/>
      <c r="M477" s="249"/>
      <c r="N477" s="250"/>
      <c r="O477" s="250"/>
      <c r="P477" s="250"/>
      <c r="Q477" s="250"/>
      <c r="R477" s="250"/>
      <c r="S477" s="250"/>
      <c r="T477" s="251"/>
      <c r="U477" s="12"/>
      <c r="V477" s="12"/>
      <c r="W477" s="12"/>
      <c r="X477" s="12"/>
      <c r="Y477" s="12"/>
      <c r="Z477" s="12"/>
      <c r="AA477" s="12"/>
      <c r="AB477" s="12"/>
      <c r="AC477" s="12"/>
      <c r="AD477" s="12"/>
      <c r="AE477" s="12"/>
      <c r="AT477" s="252" t="s">
        <v>276</v>
      </c>
      <c r="AU477" s="252" t="s">
        <v>86</v>
      </c>
      <c r="AV477" s="12" t="s">
        <v>86</v>
      </c>
      <c r="AW477" s="12" t="s">
        <v>32</v>
      </c>
      <c r="AX477" s="12" t="s">
        <v>76</v>
      </c>
      <c r="AY477" s="252" t="s">
        <v>251</v>
      </c>
    </row>
    <row r="478" s="15" customFormat="1">
      <c r="A478" s="15"/>
      <c r="B478" s="274"/>
      <c r="C478" s="275"/>
      <c r="D478" s="234" t="s">
        <v>276</v>
      </c>
      <c r="E478" s="276" t="s">
        <v>1</v>
      </c>
      <c r="F478" s="277" t="s">
        <v>423</v>
      </c>
      <c r="G478" s="275"/>
      <c r="H478" s="278">
        <v>7</v>
      </c>
      <c r="I478" s="279"/>
      <c r="J478" s="275"/>
      <c r="K478" s="275"/>
      <c r="L478" s="280"/>
      <c r="M478" s="281"/>
      <c r="N478" s="282"/>
      <c r="O478" s="282"/>
      <c r="P478" s="282"/>
      <c r="Q478" s="282"/>
      <c r="R478" s="282"/>
      <c r="S478" s="282"/>
      <c r="T478" s="283"/>
      <c r="U478" s="15"/>
      <c r="V478" s="15"/>
      <c r="W478" s="15"/>
      <c r="X478" s="15"/>
      <c r="Y478" s="15"/>
      <c r="Z478" s="15"/>
      <c r="AA478" s="15"/>
      <c r="AB478" s="15"/>
      <c r="AC478" s="15"/>
      <c r="AD478" s="15"/>
      <c r="AE478" s="15"/>
      <c r="AT478" s="284" t="s">
        <v>276</v>
      </c>
      <c r="AU478" s="284" t="s">
        <v>86</v>
      </c>
      <c r="AV478" s="15" t="s">
        <v>254</v>
      </c>
      <c r="AW478" s="15" t="s">
        <v>32</v>
      </c>
      <c r="AX478" s="15" t="s">
        <v>84</v>
      </c>
      <c r="AY478" s="284" t="s">
        <v>251</v>
      </c>
    </row>
    <row r="479" s="2" customFormat="1" ht="37.8" customHeight="1">
      <c r="A479" s="38"/>
      <c r="B479" s="39"/>
      <c r="C479" s="220" t="s">
        <v>1656</v>
      </c>
      <c r="D479" s="220" t="s">
        <v>255</v>
      </c>
      <c r="E479" s="221" t="s">
        <v>2071</v>
      </c>
      <c r="F479" s="222" t="s">
        <v>2072</v>
      </c>
      <c r="G479" s="223" t="s">
        <v>592</v>
      </c>
      <c r="H479" s="224">
        <v>53.659999999999997</v>
      </c>
      <c r="I479" s="225"/>
      <c r="J479" s="226">
        <f>ROUND(I479*H479,2)</f>
        <v>0</v>
      </c>
      <c r="K479" s="227"/>
      <c r="L479" s="44"/>
      <c r="M479" s="228" t="s">
        <v>1</v>
      </c>
      <c r="N479" s="229" t="s">
        <v>41</v>
      </c>
      <c r="O479" s="91"/>
      <c r="P479" s="230">
        <f>O479*H479</f>
        <v>0</v>
      </c>
      <c r="Q479" s="230">
        <v>0</v>
      </c>
      <c r="R479" s="230">
        <f>Q479*H479</f>
        <v>0</v>
      </c>
      <c r="S479" s="230">
        <v>0</v>
      </c>
      <c r="T479" s="231">
        <f>S479*H479</f>
        <v>0</v>
      </c>
      <c r="U479" s="38"/>
      <c r="V479" s="38"/>
      <c r="W479" s="38"/>
      <c r="X479" s="38"/>
      <c r="Y479" s="38"/>
      <c r="Z479" s="38"/>
      <c r="AA479" s="38"/>
      <c r="AB479" s="38"/>
      <c r="AC479" s="38"/>
      <c r="AD479" s="38"/>
      <c r="AE479" s="38"/>
      <c r="AR479" s="232" t="s">
        <v>1605</v>
      </c>
      <c r="AT479" s="232" t="s">
        <v>255</v>
      </c>
      <c r="AU479" s="232" t="s">
        <v>86</v>
      </c>
      <c r="AY479" s="17" t="s">
        <v>251</v>
      </c>
      <c r="BE479" s="233">
        <f>IF(N479="základní",J479,0)</f>
        <v>0</v>
      </c>
      <c r="BF479" s="233">
        <f>IF(N479="snížená",J479,0)</f>
        <v>0</v>
      </c>
      <c r="BG479" s="233">
        <f>IF(N479="zákl. přenesená",J479,0)</f>
        <v>0</v>
      </c>
      <c r="BH479" s="233">
        <f>IF(N479="sníž. přenesená",J479,0)</f>
        <v>0</v>
      </c>
      <c r="BI479" s="233">
        <f>IF(N479="nulová",J479,0)</f>
        <v>0</v>
      </c>
      <c r="BJ479" s="17" t="s">
        <v>84</v>
      </c>
      <c r="BK479" s="233">
        <f>ROUND(I479*H479,2)</f>
        <v>0</v>
      </c>
      <c r="BL479" s="17" t="s">
        <v>1605</v>
      </c>
      <c r="BM479" s="232" t="s">
        <v>5786</v>
      </c>
    </row>
    <row r="480" s="2" customFormat="1">
      <c r="A480" s="38"/>
      <c r="B480" s="39"/>
      <c r="C480" s="40"/>
      <c r="D480" s="234" t="s">
        <v>260</v>
      </c>
      <c r="E480" s="40"/>
      <c r="F480" s="235" t="s">
        <v>2072</v>
      </c>
      <c r="G480" s="40"/>
      <c r="H480" s="40"/>
      <c r="I480" s="236"/>
      <c r="J480" s="40"/>
      <c r="K480" s="40"/>
      <c r="L480" s="44"/>
      <c r="M480" s="237"/>
      <c r="N480" s="238"/>
      <c r="O480" s="91"/>
      <c r="P480" s="91"/>
      <c r="Q480" s="91"/>
      <c r="R480" s="91"/>
      <c r="S480" s="91"/>
      <c r="T480" s="92"/>
      <c r="U480" s="38"/>
      <c r="V480" s="38"/>
      <c r="W480" s="38"/>
      <c r="X480" s="38"/>
      <c r="Y480" s="38"/>
      <c r="Z480" s="38"/>
      <c r="AA480" s="38"/>
      <c r="AB480" s="38"/>
      <c r="AC480" s="38"/>
      <c r="AD480" s="38"/>
      <c r="AE480" s="38"/>
      <c r="AT480" s="17" t="s">
        <v>260</v>
      </c>
      <c r="AU480" s="17" t="s">
        <v>86</v>
      </c>
    </row>
    <row r="481" s="13" customFormat="1">
      <c r="A481" s="13"/>
      <c r="B481" s="253"/>
      <c r="C481" s="254"/>
      <c r="D481" s="234" t="s">
        <v>276</v>
      </c>
      <c r="E481" s="255" t="s">
        <v>1</v>
      </c>
      <c r="F481" s="256" t="s">
        <v>5787</v>
      </c>
      <c r="G481" s="254"/>
      <c r="H481" s="255" t="s">
        <v>1</v>
      </c>
      <c r="I481" s="257"/>
      <c r="J481" s="254"/>
      <c r="K481" s="254"/>
      <c r="L481" s="258"/>
      <c r="M481" s="259"/>
      <c r="N481" s="260"/>
      <c r="O481" s="260"/>
      <c r="P481" s="260"/>
      <c r="Q481" s="260"/>
      <c r="R481" s="260"/>
      <c r="S481" s="260"/>
      <c r="T481" s="261"/>
      <c r="U481" s="13"/>
      <c r="V481" s="13"/>
      <c r="W481" s="13"/>
      <c r="X481" s="13"/>
      <c r="Y481" s="13"/>
      <c r="Z481" s="13"/>
      <c r="AA481" s="13"/>
      <c r="AB481" s="13"/>
      <c r="AC481" s="13"/>
      <c r="AD481" s="13"/>
      <c r="AE481" s="13"/>
      <c r="AT481" s="262" t="s">
        <v>276</v>
      </c>
      <c r="AU481" s="262" t="s">
        <v>86</v>
      </c>
      <c r="AV481" s="13" t="s">
        <v>84</v>
      </c>
      <c r="AW481" s="13" t="s">
        <v>32</v>
      </c>
      <c r="AX481" s="13" t="s">
        <v>76</v>
      </c>
      <c r="AY481" s="262" t="s">
        <v>251</v>
      </c>
    </row>
    <row r="482" s="12" customFormat="1">
      <c r="A482" s="12"/>
      <c r="B482" s="242"/>
      <c r="C482" s="243"/>
      <c r="D482" s="234" t="s">
        <v>276</v>
      </c>
      <c r="E482" s="244" t="s">
        <v>1</v>
      </c>
      <c r="F482" s="245" t="s">
        <v>5788</v>
      </c>
      <c r="G482" s="243"/>
      <c r="H482" s="246">
        <v>53.659999999999997</v>
      </c>
      <c r="I482" s="247"/>
      <c r="J482" s="243"/>
      <c r="K482" s="243"/>
      <c r="L482" s="248"/>
      <c r="M482" s="249"/>
      <c r="N482" s="250"/>
      <c r="O482" s="250"/>
      <c r="P482" s="250"/>
      <c r="Q482" s="250"/>
      <c r="R482" s="250"/>
      <c r="S482" s="250"/>
      <c r="T482" s="251"/>
      <c r="U482" s="12"/>
      <c r="V482" s="12"/>
      <c r="W482" s="12"/>
      <c r="X482" s="12"/>
      <c r="Y482" s="12"/>
      <c r="Z482" s="12"/>
      <c r="AA482" s="12"/>
      <c r="AB482" s="12"/>
      <c r="AC482" s="12"/>
      <c r="AD482" s="12"/>
      <c r="AE482" s="12"/>
      <c r="AT482" s="252" t="s">
        <v>276</v>
      </c>
      <c r="AU482" s="252" t="s">
        <v>86</v>
      </c>
      <c r="AV482" s="12" t="s">
        <v>86</v>
      </c>
      <c r="AW482" s="12" t="s">
        <v>32</v>
      </c>
      <c r="AX482" s="12" t="s">
        <v>76</v>
      </c>
      <c r="AY482" s="252" t="s">
        <v>251</v>
      </c>
    </row>
    <row r="483" s="15" customFormat="1">
      <c r="A483" s="15"/>
      <c r="B483" s="274"/>
      <c r="C483" s="275"/>
      <c r="D483" s="234" t="s">
        <v>276</v>
      </c>
      <c r="E483" s="276" t="s">
        <v>1</v>
      </c>
      <c r="F483" s="277" t="s">
        <v>423</v>
      </c>
      <c r="G483" s="275"/>
      <c r="H483" s="278">
        <v>53.659999999999997</v>
      </c>
      <c r="I483" s="279"/>
      <c r="J483" s="275"/>
      <c r="K483" s="275"/>
      <c r="L483" s="280"/>
      <c r="M483" s="281"/>
      <c r="N483" s="282"/>
      <c r="O483" s="282"/>
      <c r="P483" s="282"/>
      <c r="Q483" s="282"/>
      <c r="R483" s="282"/>
      <c r="S483" s="282"/>
      <c r="T483" s="283"/>
      <c r="U483" s="15"/>
      <c r="V483" s="15"/>
      <c r="W483" s="15"/>
      <c r="X483" s="15"/>
      <c r="Y483" s="15"/>
      <c r="Z483" s="15"/>
      <c r="AA483" s="15"/>
      <c r="AB483" s="15"/>
      <c r="AC483" s="15"/>
      <c r="AD483" s="15"/>
      <c r="AE483" s="15"/>
      <c r="AT483" s="284" t="s">
        <v>276</v>
      </c>
      <c r="AU483" s="284" t="s">
        <v>86</v>
      </c>
      <c r="AV483" s="15" t="s">
        <v>254</v>
      </c>
      <c r="AW483" s="15" t="s">
        <v>32</v>
      </c>
      <c r="AX483" s="15" t="s">
        <v>84</v>
      </c>
      <c r="AY483" s="284" t="s">
        <v>251</v>
      </c>
    </row>
    <row r="484" s="2" customFormat="1" ht="37.8" customHeight="1">
      <c r="A484" s="38"/>
      <c r="B484" s="39"/>
      <c r="C484" s="220" t="s">
        <v>1661</v>
      </c>
      <c r="D484" s="220" t="s">
        <v>255</v>
      </c>
      <c r="E484" s="221" t="s">
        <v>2086</v>
      </c>
      <c r="F484" s="222" t="s">
        <v>2087</v>
      </c>
      <c r="G484" s="223" t="s">
        <v>592</v>
      </c>
      <c r="H484" s="224">
        <v>1073.2000000000001</v>
      </c>
      <c r="I484" s="225"/>
      <c r="J484" s="226">
        <f>ROUND(I484*H484,2)</f>
        <v>0</v>
      </c>
      <c r="K484" s="227"/>
      <c r="L484" s="44"/>
      <c r="M484" s="228" t="s">
        <v>1</v>
      </c>
      <c r="N484" s="229" t="s">
        <v>41</v>
      </c>
      <c r="O484" s="91"/>
      <c r="P484" s="230">
        <f>O484*H484</f>
        <v>0</v>
      </c>
      <c r="Q484" s="230">
        <v>0</v>
      </c>
      <c r="R484" s="230">
        <f>Q484*H484</f>
        <v>0</v>
      </c>
      <c r="S484" s="230">
        <v>0</v>
      </c>
      <c r="T484" s="231">
        <f>S484*H484</f>
        <v>0</v>
      </c>
      <c r="U484" s="38"/>
      <c r="V484" s="38"/>
      <c r="W484" s="38"/>
      <c r="X484" s="38"/>
      <c r="Y484" s="38"/>
      <c r="Z484" s="38"/>
      <c r="AA484" s="38"/>
      <c r="AB484" s="38"/>
      <c r="AC484" s="38"/>
      <c r="AD484" s="38"/>
      <c r="AE484" s="38"/>
      <c r="AR484" s="232" t="s">
        <v>1605</v>
      </c>
      <c r="AT484" s="232" t="s">
        <v>255</v>
      </c>
      <c r="AU484" s="232" t="s">
        <v>86</v>
      </c>
      <c r="AY484" s="17" t="s">
        <v>251</v>
      </c>
      <c r="BE484" s="233">
        <f>IF(N484="základní",J484,0)</f>
        <v>0</v>
      </c>
      <c r="BF484" s="233">
        <f>IF(N484="snížená",J484,0)</f>
        <v>0</v>
      </c>
      <c r="BG484" s="233">
        <f>IF(N484="zákl. přenesená",J484,0)</f>
        <v>0</v>
      </c>
      <c r="BH484" s="233">
        <f>IF(N484="sníž. přenesená",J484,0)</f>
        <v>0</v>
      </c>
      <c r="BI484" s="233">
        <f>IF(N484="nulová",J484,0)</f>
        <v>0</v>
      </c>
      <c r="BJ484" s="17" t="s">
        <v>84</v>
      </c>
      <c r="BK484" s="233">
        <f>ROUND(I484*H484,2)</f>
        <v>0</v>
      </c>
      <c r="BL484" s="17" t="s">
        <v>1605</v>
      </c>
      <c r="BM484" s="232" t="s">
        <v>5789</v>
      </c>
    </row>
    <row r="485" s="2" customFormat="1">
      <c r="A485" s="38"/>
      <c r="B485" s="39"/>
      <c r="C485" s="40"/>
      <c r="D485" s="234" t="s">
        <v>260</v>
      </c>
      <c r="E485" s="40"/>
      <c r="F485" s="235" t="s">
        <v>2087</v>
      </c>
      <c r="G485" s="40"/>
      <c r="H485" s="40"/>
      <c r="I485" s="236"/>
      <c r="J485" s="40"/>
      <c r="K485" s="40"/>
      <c r="L485" s="44"/>
      <c r="M485" s="237"/>
      <c r="N485" s="238"/>
      <c r="O485" s="91"/>
      <c r="P485" s="91"/>
      <c r="Q485" s="91"/>
      <c r="R485" s="91"/>
      <c r="S485" s="91"/>
      <c r="T485" s="92"/>
      <c r="U485" s="38"/>
      <c r="V485" s="38"/>
      <c r="W485" s="38"/>
      <c r="X485" s="38"/>
      <c r="Y485" s="38"/>
      <c r="Z485" s="38"/>
      <c r="AA485" s="38"/>
      <c r="AB485" s="38"/>
      <c r="AC485" s="38"/>
      <c r="AD485" s="38"/>
      <c r="AE485" s="38"/>
      <c r="AT485" s="17" t="s">
        <v>260</v>
      </c>
      <c r="AU485" s="17" t="s">
        <v>86</v>
      </c>
    </row>
    <row r="486" s="13" customFormat="1">
      <c r="A486" s="13"/>
      <c r="B486" s="253"/>
      <c r="C486" s="254"/>
      <c r="D486" s="234" t="s">
        <v>276</v>
      </c>
      <c r="E486" s="255" t="s">
        <v>1</v>
      </c>
      <c r="F486" s="256" t="s">
        <v>5790</v>
      </c>
      <c r="G486" s="254"/>
      <c r="H486" s="255" t="s">
        <v>1</v>
      </c>
      <c r="I486" s="257"/>
      <c r="J486" s="254"/>
      <c r="K486" s="254"/>
      <c r="L486" s="258"/>
      <c r="M486" s="259"/>
      <c r="N486" s="260"/>
      <c r="O486" s="260"/>
      <c r="P486" s="260"/>
      <c r="Q486" s="260"/>
      <c r="R486" s="260"/>
      <c r="S486" s="260"/>
      <c r="T486" s="261"/>
      <c r="U486" s="13"/>
      <c r="V486" s="13"/>
      <c r="W486" s="13"/>
      <c r="X486" s="13"/>
      <c r="Y486" s="13"/>
      <c r="Z486" s="13"/>
      <c r="AA486" s="13"/>
      <c r="AB486" s="13"/>
      <c r="AC486" s="13"/>
      <c r="AD486" s="13"/>
      <c r="AE486" s="13"/>
      <c r="AT486" s="262" t="s">
        <v>276</v>
      </c>
      <c r="AU486" s="262" t="s">
        <v>86</v>
      </c>
      <c r="AV486" s="13" t="s">
        <v>84</v>
      </c>
      <c r="AW486" s="13" t="s">
        <v>32</v>
      </c>
      <c r="AX486" s="13" t="s">
        <v>76</v>
      </c>
      <c r="AY486" s="262" t="s">
        <v>251</v>
      </c>
    </row>
    <row r="487" s="12" customFormat="1">
      <c r="A487" s="12"/>
      <c r="B487" s="242"/>
      <c r="C487" s="243"/>
      <c r="D487" s="234" t="s">
        <v>276</v>
      </c>
      <c r="E487" s="244" t="s">
        <v>1</v>
      </c>
      <c r="F487" s="245" t="s">
        <v>5791</v>
      </c>
      <c r="G487" s="243"/>
      <c r="H487" s="246">
        <v>1073.2000000000001</v>
      </c>
      <c r="I487" s="247"/>
      <c r="J487" s="243"/>
      <c r="K487" s="243"/>
      <c r="L487" s="248"/>
      <c r="M487" s="249"/>
      <c r="N487" s="250"/>
      <c r="O487" s="250"/>
      <c r="P487" s="250"/>
      <c r="Q487" s="250"/>
      <c r="R487" s="250"/>
      <c r="S487" s="250"/>
      <c r="T487" s="251"/>
      <c r="U487" s="12"/>
      <c r="V487" s="12"/>
      <c r="W487" s="12"/>
      <c r="X487" s="12"/>
      <c r="Y487" s="12"/>
      <c r="Z487" s="12"/>
      <c r="AA487" s="12"/>
      <c r="AB487" s="12"/>
      <c r="AC487" s="12"/>
      <c r="AD487" s="12"/>
      <c r="AE487" s="12"/>
      <c r="AT487" s="252" t="s">
        <v>276</v>
      </c>
      <c r="AU487" s="252" t="s">
        <v>86</v>
      </c>
      <c r="AV487" s="12" t="s">
        <v>86</v>
      </c>
      <c r="AW487" s="12" t="s">
        <v>32</v>
      </c>
      <c r="AX487" s="12" t="s">
        <v>76</v>
      </c>
      <c r="AY487" s="252" t="s">
        <v>251</v>
      </c>
    </row>
    <row r="488" s="15" customFormat="1">
      <c r="A488" s="15"/>
      <c r="B488" s="274"/>
      <c r="C488" s="275"/>
      <c r="D488" s="234" t="s">
        <v>276</v>
      </c>
      <c r="E488" s="276" t="s">
        <v>1</v>
      </c>
      <c r="F488" s="277" t="s">
        <v>423</v>
      </c>
      <c r="G488" s="275"/>
      <c r="H488" s="278">
        <v>1073.2000000000001</v>
      </c>
      <c r="I488" s="279"/>
      <c r="J488" s="275"/>
      <c r="K488" s="275"/>
      <c r="L488" s="280"/>
      <c r="M488" s="281"/>
      <c r="N488" s="282"/>
      <c r="O488" s="282"/>
      <c r="P488" s="282"/>
      <c r="Q488" s="282"/>
      <c r="R488" s="282"/>
      <c r="S488" s="282"/>
      <c r="T488" s="283"/>
      <c r="U488" s="15"/>
      <c r="V488" s="15"/>
      <c r="W488" s="15"/>
      <c r="X488" s="15"/>
      <c r="Y488" s="15"/>
      <c r="Z488" s="15"/>
      <c r="AA488" s="15"/>
      <c r="AB488" s="15"/>
      <c r="AC488" s="15"/>
      <c r="AD488" s="15"/>
      <c r="AE488" s="15"/>
      <c r="AT488" s="284" t="s">
        <v>276</v>
      </c>
      <c r="AU488" s="284" t="s">
        <v>86</v>
      </c>
      <c r="AV488" s="15" t="s">
        <v>254</v>
      </c>
      <c r="AW488" s="15" t="s">
        <v>32</v>
      </c>
      <c r="AX488" s="15" t="s">
        <v>84</v>
      </c>
      <c r="AY488" s="284" t="s">
        <v>251</v>
      </c>
    </row>
    <row r="489" s="2" customFormat="1" ht="24.15" customHeight="1">
      <c r="A489" s="38"/>
      <c r="B489" s="39"/>
      <c r="C489" s="220" t="s">
        <v>1666</v>
      </c>
      <c r="D489" s="220" t="s">
        <v>255</v>
      </c>
      <c r="E489" s="221" t="s">
        <v>2093</v>
      </c>
      <c r="F489" s="222" t="s">
        <v>2094</v>
      </c>
      <c r="G489" s="223" t="s">
        <v>681</v>
      </c>
      <c r="H489" s="224">
        <v>91.200000000000003</v>
      </c>
      <c r="I489" s="225"/>
      <c r="J489" s="226">
        <f>ROUND(I489*H489,2)</f>
        <v>0</v>
      </c>
      <c r="K489" s="227"/>
      <c r="L489" s="44"/>
      <c r="M489" s="228" t="s">
        <v>1</v>
      </c>
      <c r="N489" s="229" t="s">
        <v>41</v>
      </c>
      <c r="O489" s="91"/>
      <c r="P489" s="230">
        <f>O489*H489</f>
        <v>0</v>
      </c>
      <c r="Q489" s="230">
        <v>0</v>
      </c>
      <c r="R489" s="230">
        <f>Q489*H489</f>
        <v>0</v>
      </c>
      <c r="S489" s="230">
        <v>0</v>
      </c>
      <c r="T489" s="231">
        <f>S489*H489</f>
        <v>0</v>
      </c>
      <c r="U489" s="38"/>
      <c r="V489" s="38"/>
      <c r="W489" s="38"/>
      <c r="X489" s="38"/>
      <c r="Y489" s="38"/>
      <c r="Z489" s="38"/>
      <c r="AA489" s="38"/>
      <c r="AB489" s="38"/>
      <c r="AC489" s="38"/>
      <c r="AD489" s="38"/>
      <c r="AE489" s="38"/>
      <c r="AR489" s="232" t="s">
        <v>1605</v>
      </c>
      <c r="AT489" s="232" t="s">
        <v>255</v>
      </c>
      <c r="AU489" s="232" t="s">
        <v>86</v>
      </c>
      <c r="AY489" s="17" t="s">
        <v>251</v>
      </c>
      <c r="BE489" s="233">
        <f>IF(N489="základní",J489,0)</f>
        <v>0</v>
      </c>
      <c r="BF489" s="233">
        <f>IF(N489="snížená",J489,0)</f>
        <v>0</v>
      </c>
      <c r="BG489" s="233">
        <f>IF(N489="zákl. přenesená",J489,0)</f>
        <v>0</v>
      </c>
      <c r="BH489" s="233">
        <f>IF(N489="sníž. přenesená",J489,0)</f>
        <v>0</v>
      </c>
      <c r="BI489" s="233">
        <f>IF(N489="nulová",J489,0)</f>
        <v>0</v>
      </c>
      <c r="BJ489" s="17" t="s">
        <v>84</v>
      </c>
      <c r="BK489" s="233">
        <f>ROUND(I489*H489,2)</f>
        <v>0</v>
      </c>
      <c r="BL489" s="17" t="s">
        <v>1605</v>
      </c>
      <c r="BM489" s="232" t="s">
        <v>5792</v>
      </c>
    </row>
    <row r="490" s="2" customFormat="1">
      <c r="A490" s="38"/>
      <c r="B490" s="39"/>
      <c r="C490" s="40"/>
      <c r="D490" s="234" t="s">
        <v>260</v>
      </c>
      <c r="E490" s="40"/>
      <c r="F490" s="235" t="s">
        <v>2094</v>
      </c>
      <c r="G490" s="40"/>
      <c r="H490" s="40"/>
      <c r="I490" s="236"/>
      <c r="J490" s="40"/>
      <c r="K490" s="40"/>
      <c r="L490" s="44"/>
      <c r="M490" s="237"/>
      <c r="N490" s="238"/>
      <c r="O490" s="91"/>
      <c r="P490" s="91"/>
      <c r="Q490" s="91"/>
      <c r="R490" s="91"/>
      <c r="S490" s="91"/>
      <c r="T490" s="92"/>
      <c r="U490" s="38"/>
      <c r="V490" s="38"/>
      <c r="W490" s="38"/>
      <c r="X490" s="38"/>
      <c r="Y490" s="38"/>
      <c r="Z490" s="38"/>
      <c r="AA490" s="38"/>
      <c r="AB490" s="38"/>
      <c r="AC490" s="38"/>
      <c r="AD490" s="38"/>
      <c r="AE490" s="38"/>
      <c r="AT490" s="17" t="s">
        <v>260</v>
      </c>
      <c r="AU490" s="17" t="s">
        <v>86</v>
      </c>
    </row>
    <row r="491" s="13" customFormat="1">
      <c r="A491" s="13"/>
      <c r="B491" s="253"/>
      <c r="C491" s="254"/>
      <c r="D491" s="234" t="s">
        <v>276</v>
      </c>
      <c r="E491" s="255" t="s">
        <v>1</v>
      </c>
      <c r="F491" s="256" t="s">
        <v>5793</v>
      </c>
      <c r="G491" s="254"/>
      <c r="H491" s="255" t="s">
        <v>1</v>
      </c>
      <c r="I491" s="257"/>
      <c r="J491" s="254"/>
      <c r="K491" s="254"/>
      <c r="L491" s="258"/>
      <c r="M491" s="259"/>
      <c r="N491" s="260"/>
      <c r="O491" s="260"/>
      <c r="P491" s="260"/>
      <c r="Q491" s="260"/>
      <c r="R491" s="260"/>
      <c r="S491" s="260"/>
      <c r="T491" s="261"/>
      <c r="U491" s="13"/>
      <c r="V491" s="13"/>
      <c r="W491" s="13"/>
      <c r="X491" s="13"/>
      <c r="Y491" s="13"/>
      <c r="Z491" s="13"/>
      <c r="AA491" s="13"/>
      <c r="AB491" s="13"/>
      <c r="AC491" s="13"/>
      <c r="AD491" s="13"/>
      <c r="AE491" s="13"/>
      <c r="AT491" s="262" t="s">
        <v>276</v>
      </c>
      <c r="AU491" s="262" t="s">
        <v>86</v>
      </c>
      <c r="AV491" s="13" t="s">
        <v>84</v>
      </c>
      <c r="AW491" s="13" t="s">
        <v>32</v>
      </c>
      <c r="AX491" s="13" t="s">
        <v>76</v>
      </c>
      <c r="AY491" s="262" t="s">
        <v>251</v>
      </c>
    </row>
    <row r="492" s="12" customFormat="1">
      <c r="A492" s="12"/>
      <c r="B492" s="242"/>
      <c r="C492" s="243"/>
      <c r="D492" s="234" t="s">
        <v>276</v>
      </c>
      <c r="E492" s="244" t="s">
        <v>1</v>
      </c>
      <c r="F492" s="245" t="s">
        <v>5794</v>
      </c>
      <c r="G492" s="243"/>
      <c r="H492" s="246">
        <v>91.200000000000003</v>
      </c>
      <c r="I492" s="247"/>
      <c r="J492" s="243"/>
      <c r="K492" s="243"/>
      <c r="L492" s="248"/>
      <c r="M492" s="249"/>
      <c r="N492" s="250"/>
      <c r="O492" s="250"/>
      <c r="P492" s="250"/>
      <c r="Q492" s="250"/>
      <c r="R492" s="250"/>
      <c r="S492" s="250"/>
      <c r="T492" s="251"/>
      <c r="U492" s="12"/>
      <c r="V492" s="12"/>
      <c r="W492" s="12"/>
      <c r="X492" s="12"/>
      <c r="Y492" s="12"/>
      <c r="Z492" s="12"/>
      <c r="AA492" s="12"/>
      <c r="AB492" s="12"/>
      <c r="AC492" s="12"/>
      <c r="AD492" s="12"/>
      <c r="AE492" s="12"/>
      <c r="AT492" s="252" t="s">
        <v>276</v>
      </c>
      <c r="AU492" s="252" t="s">
        <v>86</v>
      </c>
      <c r="AV492" s="12" t="s">
        <v>86</v>
      </c>
      <c r="AW492" s="12" t="s">
        <v>32</v>
      </c>
      <c r="AX492" s="12" t="s">
        <v>76</v>
      </c>
      <c r="AY492" s="252" t="s">
        <v>251</v>
      </c>
    </row>
    <row r="493" s="15" customFormat="1">
      <c r="A493" s="15"/>
      <c r="B493" s="274"/>
      <c r="C493" s="275"/>
      <c r="D493" s="234" t="s">
        <v>276</v>
      </c>
      <c r="E493" s="276" t="s">
        <v>1</v>
      </c>
      <c r="F493" s="277" t="s">
        <v>423</v>
      </c>
      <c r="G493" s="275"/>
      <c r="H493" s="278">
        <v>91.200000000000003</v>
      </c>
      <c r="I493" s="279"/>
      <c r="J493" s="275"/>
      <c r="K493" s="275"/>
      <c r="L493" s="280"/>
      <c r="M493" s="281"/>
      <c r="N493" s="282"/>
      <c r="O493" s="282"/>
      <c r="P493" s="282"/>
      <c r="Q493" s="282"/>
      <c r="R493" s="282"/>
      <c r="S493" s="282"/>
      <c r="T493" s="283"/>
      <c r="U493" s="15"/>
      <c r="V493" s="15"/>
      <c r="W493" s="15"/>
      <c r="X493" s="15"/>
      <c r="Y493" s="15"/>
      <c r="Z493" s="15"/>
      <c r="AA493" s="15"/>
      <c r="AB493" s="15"/>
      <c r="AC493" s="15"/>
      <c r="AD493" s="15"/>
      <c r="AE493" s="15"/>
      <c r="AT493" s="284" t="s">
        <v>276</v>
      </c>
      <c r="AU493" s="284" t="s">
        <v>86</v>
      </c>
      <c r="AV493" s="15" t="s">
        <v>254</v>
      </c>
      <c r="AW493" s="15" t="s">
        <v>32</v>
      </c>
      <c r="AX493" s="15" t="s">
        <v>84</v>
      </c>
      <c r="AY493" s="284" t="s">
        <v>251</v>
      </c>
    </row>
    <row r="494" s="2" customFormat="1" ht="24.15" customHeight="1">
      <c r="A494" s="38"/>
      <c r="B494" s="39"/>
      <c r="C494" s="220" t="s">
        <v>1671</v>
      </c>
      <c r="D494" s="220" t="s">
        <v>255</v>
      </c>
      <c r="E494" s="221" t="s">
        <v>5795</v>
      </c>
      <c r="F494" s="222" t="s">
        <v>5796</v>
      </c>
      <c r="G494" s="223" t="s">
        <v>592</v>
      </c>
      <c r="H494" s="224">
        <v>53.659999999999997</v>
      </c>
      <c r="I494" s="225"/>
      <c r="J494" s="226">
        <f>ROUND(I494*H494,2)</f>
        <v>0</v>
      </c>
      <c r="K494" s="227"/>
      <c r="L494" s="44"/>
      <c r="M494" s="228" t="s">
        <v>1</v>
      </c>
      <c r="N494" s="229" t="s">
        <v>41</v>
      </c>
      <c r="O494" s="91"/>
      <c r="P494" s="230">
        <f>O494*H494</f>
        <v>0</v>
      </c>
      <c r="Q494" s="230">
        <v>0</v>
      </c>
      <c r="R494" s="230">
        <f>Q494*H494</f>
        <v>0</v>
      </c>
      <c r="S494" s="230">
        <v>0</v>
      </c>
      <c r="T494" s="231">
        <f>S494*H494</f>
        <v>0</v>
      </c>
      <c r="U494" s="38"/>
      <c r="V494" s="38"/>
      <c r="W494" s="38"/>
      <c r="X494" s="38"/>
      <c r="Y494" s="38"/>
      <c r="Z494" s="38"/>
      <c r="AA494" s="38"/>
      <c r="AB494" s="38"/>
      <c r="AC494" s="38"/>
      <c r="AD494" s="38"/>
      <c r="AE494" s="38"/>
      <c r="AR494" s="232" t="s">
        <v>1605</v>
      </c>
      <c r="AT494" s="232" t="s">
        <v>255</v>
      </c>
      <c r="AU494" s="232" t="s">
        <v>86</v>
      </c>
      <c r="AY494" s="17" t="s">
        <v>251</v>
      </c>
      <c r="BE494" s="233">
        <f>IF(N494="základní",J494,0)</f>
        <v>0</v>
      </c>
      <c r="BF494" s="233">
        <f>IF(N494="snížená",J494,0)</f>
        <v>0</v>
      </c>
      <c r="BG494" s="233">
        <f>IF(N494="zákl. přenesená",J494,0)</f>
        <v>0</v>
      </c>
      <c r="BH494" s="233">
        <f>IF(N494="sníž. přenesená",J494,0)</f>
        <v>0</v>
      </c>
      <c r="BI494" s="233">
        <f>IF(N494="nulová",J494,0)</f>
        <v>0</v>
      </c>
      <c r="BJ494" s="17" t="s">
        <v>84</v>
      </c>
      <c r="BK494" s="233">
        <f>ROUND(I494*H494,2)</f>
        <v>0</v>
      </c>
      <c r="BL494" s="17" t="s">
        <v>1605</v>
      </c>
      <c r="BM494" s="232" t="s">
        <v>5797</v>
      </c>
    </row>
    <row r="495" s="2" customFormat="1">
      <c r="A495" s="38"/>
      <c r="B495" s="39"/>
      <c r="C495" s="40"/>
      <c r="D495" s="234" t="s">
        <v>260</v>
      </c>
      <c r="E495" s="40"/>
      <c r="F495" s="235" t="s">
        <v>5796</v>
      </c>
      <c r="G495" s="40"/>
      <c r="H495" s="40"/>
      <c r="I495" s="236"/>
      <c r="J495" s="40"/>
      <c r="K495" s="40"/>
      <c r="L495" s="44"/>
      <c r="M495" s="237"/>
      <c r="N495" s="238"/>
      <c r="O495" s="91"/>
      <c r="P495" s="91"/>
      <c r="Q495" s="91"/>
      <c r="R495" s="91"/>
      <c r="S495" s="91"/>
      <c r="T495" s="92"/>
      <c r="U495" s="38"/>
      <c r="V495" s="38"/>
      <c r="W495" s="38"/>
      <c r="X495" s="38"/>
      <c r="Y495" s="38"/>
      <c r="Z495" s="38"/>
      <c r="AA495" s="38"/>
      <c r="AB495" s="38"/>
      <c r="AC495" s="38"/>
      <c r="AD495" s="38"/>
      <c r="AE495" s="38"/>
      <c r="AT495" s="17" t="s">
        <v>260</v>
      </c>
      <c r="AU495" s="17" t="s">
        <v>86</v>
      </c>
    </row>
    <row r="496" s="13" customFormat="1">
      <c r="A496" s="13"/>
      <c r="B496" s="253"/>
      <c r="C496" s="254"/>
      <c r="D496" s="234" t="s">
        <v>276</v>
      </c>
      <c r="E496" s="255" t="s">
        <v>1</v>
      </c>
      <c r="F496" s="256" t="s">
        <v>5798</v>
      </c>
      <c r="G496" s="254"/>
      <c r="H496" s="255" t="s">
        <v>1</v>
      </c>
      <c r="I496" s="257"/>
      <c r="J496" s="254"/>
      <c r="K496" s="254"/>
      <c r="L496" s="258"/>
      <c r="M496" s="259"/>
      <c r="N496" s="260"/>
      <c r="O496" s="260"/>
      <c r="P496" s="260"/>
      <c r="Q496" s="260"/>
      <c r="R496" s="260"/>
      <c r="S496" s="260"/>
      <c r="T496" s="261"/>
      <c r="U496" s="13"/>
      <c r="V496" s="13"/>
      <c r="W496" s="13"/>
      <c r="X496" s="13"/>
      <c r="Y496" s="13"/>
      <c r="Z496" s="13"/>
      <c r="AA496" s="13"/>
      <c r="AB496" s="13"/>
      <c r="AC496" s="13"/>
      <c r="AD496" s="13"/>
      <c r="AE496" s="13"/>
      <c r="AT496" s="262" t="s">
        <v>276</v>
      </c>
      <c r="AU496" s="262" t="s">
        <v>86</v>
      </c>
      <c r="AV496" s="13" t="s">
        <v>84</v>
      </c>
      <c r="AW496" s="13" t="s">
        <v>32</v>
      </c>
      <c r="AX496" s="13" t="s">
        <v>76</v>
      </c>
      <c r="AY496" s="262" t="s">
        <v>251</v>
      </c>
    </row>
    <row r="497" s="13" customFormat="1">
      <c r="A497" s="13"/>
      <c r="B497" s="253"/>
      <c r="C497" s="254"/>
      <c r="D497" s="234" t="s">
        <v>276</v>
      </c>
      <c r="E497" s="255" t="s">
        <v>1</v>
      </c>
      <c r="F497" s="256" t="s">
        <v>5799</v>
      </c>
      <c r="G497" s="254"/>
      <c r="H497" s="255" t="s">
        <v>1</v>
      </c>
      <c r="I497" s="257"/>
      <c r="J497" s="254"/>
      <c r="K497" s="254"/>
      <c r="L497" s="258"/>
      <c r="M497" s="259"/>
      <c r="N497" s="260"/>
      <c r="O497" s="260"/>
      <c r="P497" s="260"/>
      <c r="Q497" s="260"/>
      <c r="R497" s="260"/>
      <c r="S497" s="260"/>
      <c r="T497" s="261"/>
      <c r="U497" s="13"/>
      <c r="V497" s="13"/>
      <c r="W497" s="13"/>
      <c r="X497" s="13"/>
      <c r="Y497" s="13"/>
      <c r="Z497" s="13"/>
      <c r="AA497" s="13"/>
      <c r="AB497" s="13"/>
      <c r="AC497" s="13"/>
      <c r="AD497" s="13"/>
      <c r="AE497" s="13"/>
      <c r="AT497" s="262" t="s">
        <v>276</v>
      </c>
      <c r="AU497" s="262" t="s">
        <v>86</v>
      </c>
      <c r="AV497" s="13" t="s">
        <v>84</v>
      </c>
      <c r="AW497" s="13" t="s">
        <v>32</v>
      </c>
      <c r="AX497" s="13" t="s">
        <v>76</v>
      </c>
      <c r="AY497" s="262" t="s">
        <v>251</v>
      </c>
    </row>
    <row r="498" s="13" customFormat="1">
      <c r="A498" s="13"/>
      <c r="B498" s="253"/>
      <c r="C498" s="254"/>
      <c r="D498" s="234" t="s">
        <v>276</v>
      </c>
      <c r="E498" s="255" t="s">
        <v>1</v>
      </c>
      <c r="F498" s="256" t="s">
        <v>5800</v>
      </c>
      <c r="G498" s="254"/>
      <c r="H498" s="255" t="s">
        <v>1</v>
      </c>
      <c r="I498" s="257"/>
      <c r="J498" s="254"/>
      <c r="K498" s="254"/>
      <c r="L498" s="258"/>
      <c r="M498" s="259"/>
      <c r="N498" s="260"/>
      <c r="O498" s="260"/>
      <c r="P498" s="260"/>
      <c r="Q498" s="260"/>
      <c r="R498" s="260"/>
      <c r="S498" s="260"/>
      <c r="T498" s="261"/>
      <c r="U498" s="13"/>
      <c r="V498" s="13"/>
      <c r="W498" s="13"/>
      <c r="X498" s="13"/>
      <c r="Y498" s="13"/>
      <c r="Z498" s="13"/>
      <c r="AA498" s="13"/>
      <c r="AB498" s="13"/>
      <c r="AC498" s="13"/>
      <c r="AD498" s="13"/>
      <c r="AE498" s="13"/>
      <c r="AT498" s="262" t="s">
        <v>276</v>
      </c>
      <c r="AU498" s="262" t="s">
        <v>86</v>
      </c>
      <c r="AV498" s="13" t="s">
        <v>84</v>
      </c>
      <c r="AW498" s="13" t="s">
        <v>32</v>
      </c>
      <c r="AX498" s="13" t="s">
        <v>76</v>
      </c>
      <c r="AY498" s="262" t="s">
        <v>251</v>
      </c>
    </row>
    <row r="499" s="13" customFormat="1">
      <c r="A499" s="13"/>
      <c r="B499" s="253"/>
      <c r="C499" s="254"/>
      <c r="D499" s="234" t="s">
        <v>276</v>
      </c>
      <c r="E499" s="255" t="s">
        <v>1</v>
      </c>
      <c r="F499" s="256" t="s">
        <v>5801</v>
      </c>
      <c r="G499" s="254"/>
      <c r="H499" s="255" t="s">
        <v>1</v>
      </c>
      <c r="I499" s="257"/>
      <c r="J499" s="254"/>
      <c r="K499" s="254"/>
      <c r="L499" s="258"/>
      <c r="M499" s="259"/>
      <c r="N499" s="260"/>
      <c r="O499" s="260"/>
      <c r="P499" s="260"/>
      <c r="Q499" s="260"/>
      <c r="R499" s="260"/>
      <c r="S499" s="260"/>
      <c r="T499" s="261"/>
      <c r="U499" s="13"/>
      <c r="V499" s="13"/>
      <c r="W499" s="13"/>
      <c r="X499" s="13"/>
      <c r="Y499" s="13"/>
      <c r="Z499" s="13"/>
      <c r="AA499" s="13"/>
      <c r="AB499" s="13"/>
      <c r="AC499" s="13"/>
      <c r="AD499" s="13"/>
      <c r="AE499" s="13"/>
      <c r="AT499" s="262" t="s">
        <v>276</v>
      </c>
      <c r="AU499" s="262" t="s">
        <v>86</v>
      </c>
      <c r="AV499" s="13" t="s">
        <v>84</v>
      </c>
      <c r="AW499" s="13" t="s">
        <v>32</v>
      </c>
      <c r="AX499" s="13" t="s">
        <v>76</v>
      </c>
      <c r="AY499" s="262" t="s">
        <v>251</v>
      </c>
    </row>
    <row r="500" s="12" customFormat="1">
      <c r="A500" s="12"/>
      <c r="B500" s="242"/>
      <c r="C500" s="243"/>
      <c r="D500" s="234" t="s">
        <v>276</v>
      </c>
      <c r="E500" s="244" t="s">
        <v>1</v>
      </c>
      <c r="F500" s="245" t="s">
        <v>5802</v>
      </c>
      <c r="G500" s="243"/>
      <c r="H500" s="246">
        <v>53.659999999999997</v>
      </c>
      <c r="I500" s="247"/>
      <c r="J500" s="243"/>
      <c r="K500" s="243"/>
      <c r="L500" s="248"/>
      <c r="M500" s="249"/>
      <c r="N500" s="250"/>
      <c r="O500" s="250"/>
      <c r="P500" s="250"/>
      <c r="Q500" s="250"/>
      <c r="R500" s="250"/>
      <c r="S500" s="250"/>
      <c r="T500" s="251"/>
      <c r="U500" s="12"/>
      <c r="V500" s="12"/>
      <c r="W500" s="12"/>
      <c r="X500" s="12"/>
      <c r="Y500" s="12"/>
      <c r="Z500" s="12"/>
      <c r="AA500" s="12"/>
      <c r="AB500" s="12"/>
      <c r="AC500" s="12"/>
      <c r="AD500" s="12"/>
      <c r="AE500" s="12"/>
      <c r="AT500" s="252" t="s">
        <v>276</v>
      </c>
      <c r="AU500" s="252" t="s">
        <v>86</v>
      </c>
      <c r="AV500" s="12" t="s">
        <v>86</v>
      </c>
      <c r="AW500" s="12" t="s">
        <v>32</v>
      </c>
      <c r="AX500" s="12" t="s">
        <v>76</v>
      </c>
      <c r="AY500" s="252" t="s">
        <v>251</v>
      </c>
    </row>
    <row r="501" s="15" customFormat="1">
      <c r="A501" s="15"/>
      <c r="B501" s="274"/>
      <c r="C501" s="275"/>
      <c r="D501" s="234" t="s">
        <v>276</v>
      </c>
      <c r="E501" s="276" t="s">
        <v>1</v>
      </c>
      <c r="F501" s="277" t="s">
        <v>423</v>
      </c>
      <c r="G501" s="275"/>
      <c r="H501" s="278">
        <v>53.659999999999997</v>
      </c>
      <c r="I501" s="279"/>
      <c r="J501" s="275"/>
      <c r="K501" s="275"/>
      <c r="L501" s="280"/>
      <c r="M501" s="281"/>
      <c r="N501" s="282"/>
      <c r="O501" s="282"/>
      <c r="P501" s="282"/>
      <c r="Q501" s="282"/>
      <c r="R501" s="282"/>
      <c r="S501" s="282"/>
      <c r="T501" s="283"/>
      <c r="U501" s="15"/>
      <c r="V501" s="15"/>
      <c r="W501" s="15"/>
      <c r="X501" s="15"/>
      <c r="Y501" s="15"/>
      <c r="Z501" s="15"/>
      <c r="AA501" s="15"/>
      <c r="AB501" s="15"/>
      <c r="AC501" s="15"/>
      <c r="AD501" s="15"/>
      <c r="AE501" s="15"/>
      <c r="AT501" s="284" t="s">
        <v>276</v>
      </c>
      <c r="AU501" s="284" t="s">
        <v>86</v>
      </c>
      <c r="AV501" s="15" t="s">
        <v>254</v>
      </c>
      <c r="AW501" s="15" t="s">
        <v>32</v>
      </c>
      <c r="AX501" s="15" t="s">
        <v>84</v>
      </c>
      <c r="AY501" s="284" t="s">
        <v>251</v>
      </c>
    </row>
    <row r="502" s="2" customFormat="1" ht="24.15" customHeight="1">
      <c r="A502" s="38"/>
      <c r="B502" s="39"/>
      <c r="C502" s="220" t="s">
        <v>1675</v>
      </c>
      <c r="D502" s="220" t="s">
        <v>255</v>
      </c>
      <c r="E502" s="221" t="s">
        <v>5803</v>
      </c>
      <c r="F502" s="222" t="s">
        <v>5804</v>
      </c>
      <c r="G502" s="223" t="s">
        <v>592</v>
      </c>
      <c r="H502" s="224">
        <v>28.5</v>
      </c>
      <c r="I502" s="225"/>
      <c r="J502" s="226">
        <f>ROUND(I502*H502,2)</f>
        <v>0</v>
      </c>
      <c r="K502" s="227"/>
      <c r="L502" s="44"/>
      <c r="M502" s="228" t="s">
        <v>1</v>
      </c>
      <c r="N502" s="229" t="s">
        <v>41</v>
      </c>
      <c r="O502" s="91"/>
      <c r="P502" s="230">
        <f>O502*H502</f>
        <v>0</v>
      </c>
      <c r="Q502" s="230">
        <v>0</v>
      </c>
      <c r="R502" s="230">
        <f>Q502*H502</f>
        <v>0</v>
      </c>
      <c r="S502" s="230">
        <v>0</v>
      </c>
      <c r="T502" s="231">
        <f>S502*H502</f>
        <v>0</v>
      </c>
      <c r="U502" s="38"/>
      <c r="V502" s="38"/>
      <c r="W502" s="38"/>
      <c r="X502" s="38"/>
      <c r="Y502" s="38"/>
      <c r="Z502" s="38"/>
      <c r="AA502" s="38"/>
      <c r="AB502" s="38"/>
      <c r="AC502" s="38"/>
      <c r="AD502" s="38"/>
      <c r="AE502" s="38"/>
      <c r="AR502" s="232" t="s">
        <v>1605</v>
      </c>
      <c r="AT502" s="232" t="s">
        <v>255</v>
      </c>
      <c r="AU502" s="232" t="s">
        <v>86</v>
      </c>
      <c r="AY502" s="17" t="s">
        <v>251</v>
      </c>
      <c r="BE502" s="233">
        <f>IF(N502="základní",J502,0)</f>
        <v>0</v>
      </c>
      <c r="BF502" s="233">
        <f>IF(N502="snížená",J502,0)</f>
        <v>0</v>
      </c>
      <c r="BG502" s="233">
        <f>IF(N502="zákl. přenesená",J502,0)</f>
        <v>0</v>
      </c>
      <c r="BH502" s="233">
        <f>IF(N502="sníž. přenesená",J502,0)</f>
        <v>0</v>
      </c>
      <c r="BI502" s="233">
        <f>IF(N502="nulová",J502,0)</f>
        <v>0</v>
      </c>
      <c r="BJ502" s="17" t="s">
        <v>84</v>
      </c>
      <c r="BK502" s="233">
        <f>ROUND(I502*H502,2)</f>
        <v>0</v>
      </c>
      <c r="BL502" s="17" t="s">
        <v>1605</v>
      </c>
      <c r="BM502" s="232" t="s">
        <v>5805</v>
      </c>
    </row>
    <row r="503" s="2" customFormat="1">
      <c r="A503" s="38"/>
      <c r="B503" s="39"/>
      <c r="C503" s="40"/>
      <c r="D503" s="234" t="s">
        <v>260</v>
      </c>
      <c r="E503" s="40"/>
      <c r="F503" s="235" t="s">
        <v>5804</v>
      </c>
      <c r="G503" s="40"/>
      <c r="H503" s="40"/>
      <c r="I503" s="236"/>
      <c r="J503" s="40"/>
      <c r="K503" s="40"/>
      <c r="L503" s="44"/>
      <c r="M503" s="237"/>
      <c r="N503" s="238"/>
      <c r="O503" s="91"/>
      <c r="P503" s="91"/>
      <c r="Q503" s="91"/>
      <c r="R503" s="91"/>
      <c r="S503" s="91"/>
      <c r="T503" s="92"/>
      <c r="U503" s="38"/>
      <c r="V503" s="38"/>
      <c r="W503" s="38"/>
      <c r="X503" s="38"/>
      <c r="Y503" s="38"/>
      <c r="Z503" s="38"/>
      <c r="AA503" s="38"/>
      <c r="AB503" s="38"/>
      <c r="AC503" s="38"/>
      <c r="AD503" s="38"/>
      <c r="AE503" s="38"/>
      <c r="AT503" s="17" t="s">
        <v>260</v>
      </c>
      <c r="AU503" s="17" t="s">
        <v>86</v>
      </c>
    </row>
    <row r="504" s="13" customFormat="1">
      <c r="A504" s="13"/>
      <c r="B504" s="253"/>
      <c r="C504" s="254"/>
      <c r="D504" s="234" t="s">
        <v>276</v>
      </c>
      <c r="E504" s="255" t="s">
        <v>1</v>
      </c>
      <c r="F504" s="256" t="s">
        <v>5806</v>
      </c>
      <c r="G504" s="254"/>
      <c r="H504" s="255" t="s">
        <v>1</v>
      </c>
      <c r="I504" s="257"/>
      <c r="J504" s="254"/>
      <c r="K504" s="254"/>
      <c r="L504" s="258"/>
      <c r="M504" s="259"/>
      <c r="N504" s="260"/>
      <c r="O504" s="260"/>
      <c r="P504" s="260"/>
      <c r="Q504" s="260"/>
      <c r="R504" s="260"/>
      <c r="S504" s="260"/>
      <c r="T504" s="261"/>
      <c r="U504" s="13"/>
      <c r="V504" s="13"/>
      <c r="W504" s="13"/>
      <c r="X504" s="13"/>
      <c r="Y504" s="13"/>
      <c r="Z504" s="13"/>
      <c r="AA504" s="13"/>
      <c r="AB504" s="13"/>
      <c r="AC504" s="13"/>
      <c r="AD504" s="13"/>
      <c r="AE504" s="13"/>
      <c r="AT504" s="262" t="s">
        <v>276</v>
      </c>
      <c r="AU504" s="262" t="s">
        <v>86</v>
      </c>
      <c r="AV504" s="13" t="s">
        <v>84</v>
      </c>
      <c r="AW504" s="13" t="s">
        <v>32</v>
      </c>
      <c r="AX504" s="13" t="s">
        <v>76</v>
      </c>
      <c r="AY504" s="262" t="s">
        <v>251</v>
      </c>
    </row>
    <row r="505" s="13" customFormat="1">
      <c r="A505" s="13"/>
      <c r="B505" s="253"/>
      <c r="C505" s="254"/>
      <c r="D505" s="234" t="s">
        <v>276</v>
      </c>
      <c r="E505" s="255" t="s">
        <v>1</v>
      </c>
      <c r="F505" s="256" t="s">
        <v>5807</v>
      </c>
      <c r="G505" s="254"/>
      <c r="H505" s="255" t="s">
        <v>1</v>
      </c>
      <c r="I505" s="257"/>
      <c r="J505" s="254"/>
      <c r="K505" s="254"/>
      <c r="L505" s="258"/>
      <c r="M505" s="259"/>
      <c r="N505" s="260"/>
      <c r="O505" s="260"/>
      <c r="P505" s="260"/>
      <c r="Q505" s="260"/>
      <c r="R505" s="260"/>
      <c r="S505" s="260"/>
      <c r="T505" s="261"/>
      <c r="U505" s="13"/>
      <c r="V505" s="13"/>
      <c r="W505" s="13"/>
      <c r="X505" s="13"/>
      <c r="Y505" s="13"/>
      <c r="Z505" s="13"/>
      <c r="AA505" s="13"/>
      <c r="AB505" s="13"/>
      <c r="AC505" s="13"/>
      <c r="AD505" s="13"/>
      <c r="AE505" s="13"/>
      <c r="AT505" s="262" t="s">
        <v>276</v>
      </c>
      <c r="AU505" s="262" t="s">
        <v>86</v>
      </c>
      <c r="AV505" s="13" t="s">
        <v>84</v>
      </c>
      <c r="AW505" s="13" t="s">
        <v>32</v>
      </c>
      <c r="AX505" s="13" t="s">
        <v>76</v>
      </c>
      <c r="AY505" s="262" t="s">
        <v>251</v>
      </c>
    </row>
    <row r="506" s="13" customFormat="1">
      <c r="A506" s="13"/>
      <c r="B506" s="253"/>
      <c r="C506" s="254"/>
      <c r="D506" s="234" t="s">
        <v>276</v>
      </c>
      <c r="E506" s="255" t="s">
        <v>1</v>
      </c>
      <c r="F506" s="256" t="s">
        <v>5808</v>
      </c>
      <c r="G506" s="254"/>
      <c r="H506" s="255" t="s">
        <v>1</v>
      </c>
      <c r="I506" s="257"/>
      <c r="J506" s="254"/>
      <c r="K506" s="254"/>
      <c r="L506" s="258"/>
      <c r="M506" s="259"/>
      <c r="N506" s="260"/>
      <c r="O506" s="260"/>
      <c r="P506" s="260"/>
      <c r="Q506" s="260"/>
      <c r="R506" s="260"/>
      <c r="S506" s="260"/>
      <c r="T506" s="261"/>
      <c r="U506" s="13"/>
      <c r="V506" s="13"/>
      <c r="W506" s="13"/>
      <c r="X506" s="13"/>
      <c r="Y506" s="13"/>
      <c r="Z506" s="13"/>
      <c r="AA506" s="13"/>
      <c r="AB506" s="13"/>
      <c r="AC506" s="13"/>
      <c r="AD506" s="13"/>
      <c r="AE506" s="13"/>
      <c r="AT506" s="262" t="s">
        <v>276</v>
      </c>
      <c r="AU506" s="262" t="s">
        <v>86</v>
      </c>
      <c r="AV506" s="13" t="s">
        <v>84</v>
      </c>
      <c r="AW506" s="13" t="s">
        <v>32</v>
      </c>
      <c r="AX506" s="13" t="s">
        <v>76</v>
      </c>
      <c r="AY506" s="262" t="s">
        <v>251</v>
      </c>
    </row>
    <row r="507" s="12" customFormat="1">
      <c r="A507" s="12"/>
      <c r="B507" s="242"/>
      <c r="C507" s="243"/>
      <c r="D507" s="234" t="s">
        <v>276</v>
      </c>
      <c r="E507" s="244" t="s">
        <v>1</v>
      </c>
      <c r="F507" s="245" t="s">
        <v>5031</v>
      </c>
      <c r="G507" s="243"/>
      <c r="H507" s="246">
        <v>28.5</v>
      </c>
      <c r="I507" s="247"/>
      <c r="J507" s="243"/>
      <c r="K507" s="243"/>
      <c r="L507" s="248"/>
      <c r="M507" s="249"/>
      <c r="N507" s="250"/>
      <c r="O507" s="250"/>
      <c r="P507" s="250"/>
      <c r="Q507" s="250"/>
      <c r="R507" s="250"/>
      <c r="S507" s="250"/>
      <c r="T507" s="251"/>
      <c r="U507" s="12"/>
      <c r="V507" s="12"/>
      <c r="W507" s="12"/>
      <c r="X507" s="12"/>
      <c r="Y507" s="12"/>
      <c r="Z507" s="12"/>
      <c r="AA507" s="12"/>
      <c r="AB507" s="12"/>
      <c r="AC507" s="12"/>
      <c r="AD507" s="12"/>
      <c r="AE507" s="12"/>
      <c r="AT507" s="252" t="s">
        <v>276</v>
      </c>
      <c r="AU507" s="252" t="s">
        <v>86</v>
      </c>
      <c r="AV507" s="12" t="s">
        <v>86</v>
      </c>
      <c r="AW507" s="12" t="s">
        <v>32</v>
      </c>
      <c r="AX507" s="12" t="s">
        <v>76</v>
      </c>
      <c r="AY507" s="252" t="s">
        <v>251</v>
      </c>
    </row>
    <row r="508" s="15" customFormat="1">
      <c r="A508" s="15"/>
      <c r="B508" s="274"/>
      <c r="C508" s="275"/>
      <c r="D508" s="234" t="s">
        <v>276</v>
      </c>
      <c r="E508" s="276" t="s">
        <v>1</v>
      </c>
      <c r="F508" s="277" t="s">
        <v>423</v>
      </c>
      <c r="G508" s="275"/>
      <c r="H508" s="278">
        <v>28.5</v>
      </c>
      <c r="I508" s="279"/>
      <c r="J508" s="275"/>
      <c r="K508" s="275"/>
      <c r="L508" s="280"/>
      <c r="M508" s="281"/>
      <c r="N508" s="282"/>
      <c r="O508" s="282"/>
      <c r="P508" s="282"/>
      <c r="Q508" s="282"/>
      <c r="R508" s="282"/>
      <c r="S508" s="282"/>
      <c r="T508" s="283"/>
      <c r="U508" s="15"/>
      <c r="V508" s="15"/>
      <c r="W508" s="15"/>
      <c r="X508" s="15"/>
      <c r="Y508" s="15"/>
      <c r="Z508" s="15"/>
      <c r="AA508" s="15"/>
      <c r="AB508" s="15"/>
      <c r="AC508" s="15"/>
      <c r="AD508" s="15"/>
      <c r="AE508" s="15"/>
      <c r="AT508" s="284" t="s">
        <v>276</v>
      </c>
      <c r="AU508" s="284" t="s">
        <v>86</v>
      </c>
      <c r="AV508" s="15" t="s">
        <v>254</v>
      </c>
      <c r="AW508" s="15" t="s">
        <v>32</v>
      </c>
      <c r="AX508" s="15" t="s">
        <v>84</v>
      </c>
      <c r="AY508" s="284" t="s">
        <v>251</v>
      </c>
    </row>
    <row r="509" s="2" customFormat="1" ht="24.15" customHeight="1">
      <c r="A509" s="38"/>
      <c r="B509" s="39"/>
      <c r="C509" s="220" t="s">
        <v>1680</v>
      </c>
      <c r="D509" s="220" t="s">
        <v>255</v>
      </c>
      <c r="E509" s="221" t="s">
        <v>5809</v>
      </c>
      <c r="F509" s="222" t="s">
        <v>5810</v>
      </c>
      <c r="G509" s="223" t="s">
        <v>802</v>
      </c>
      <c r="H509" s="224">
        <v>237</v>
      </c>
      <c r="I509" s="225"/>
      <c r="J509" s="226">
        <f>ROUND(I509*H509,2)</f>
        <v>0</v>
      </c>
      <c r="K509" s="227"/>
      <c r="L509" s="44"/>
      <c r="M509" s="228" t="s">
        <v>1</v>
      </c>
      <c r="N509" s="229" t="s">
        <v>41</v>
      </c>
      <c r="O509" s="91"/>
      <c r="P509" s="230">
        <f>O509*H509</f>
        <v>0</v>
      </c>
      <c r="Q509" s="230">
        <v>0</v>
      </c>
      <c r="R509" s="230">
        <f>Q509*H509</f>
        <v>0</v>
      </c>
      <c r="S509" s="230">
        <v>0</v>
      </c>
      <c r="T509" s="231">
        <f>S509*H509</f>
        <v>0</v>
      </c>
      <c r="U509" s="38"/>
      <c r="V509" s="38"/>
      <c r="W509" s="38"/>
      <c r="X509" s="38"/>
      <c r="Y509" s="38"/>
      <c r="Z509" s="38"/>
      <c r="AA509" s="38"/>
      <c r="AB509" s="38"/>
      <c r="AC509" s="38"/>
      <c r="AD509" s="38"/>
      <c r="AE509" s="38"/>
      <c r="AR509" s="232" t="s">
        <v>1605</v>
      </c>
      <c r="AT509" s="232" t="s">
        <v>255</v>
      </c>
      <c r="AU509" s="232" t="s">
        <v>86</v>
      </c>
      <c r="AY509" s="17" t="s">
        <v>251</v>
      </c>
      <c r="BE509" s="233">
        <f>IF(N509="základní",J509,0)</f>
        <v>0</v>
      </c>
      <c r="BF509" s="233">
        <f>IF(N509="snížená",J509,0)</f>
        <v>0</v>
      </c>
      <c r="BG509" s="233">
        <f>IF(N509="zákl. přenesená",J509,0)</f>
        <v>0</v>
      </c>
      <c r="BH509" s="233">
        <f>IF(N509="sníž. přenesená",J509,0)</f>
        <v>0</v>
      </c>
      <c r="BI509" s="233">
        <f>IF(N509="nulová",J509,0)</f>
        <v>0</v>
      </c>
      <c r="BJ509" s="17" t="s">
        <v>84</v>
      </c>
      <c r="BK509" s="233">
        <f>ROUND(I509*H509,2)</f>
        <v>0</v>
      </c>
      <c r="BL509" s="17" t="s">
        <v>1605</v>
      </c>
      <c r="BM509" s="232" t="s">
        <v>5811</v>
      </c>
    </row>
    <row r="510" s="2" customFormat="1">
      <c r="A510" s="38"/>
      <c r="B510" s="39"/>
      <c r="C510" s="40"/>
      <c r="D510" s="234" t="s">
        <v>260</v>
      </c>
      <c r="E510" s="40"/>
      <c r="F510" s="235" t="s">
        <v>5810</v>
      </c>
      <c r="G510" s="40"/>
      <c r="H510" s="40"/>
      <c r="I510" s="236"/>
      <c r="J510" s="40"/>
      <c r="K510" s="40"/>
      <c r="L510" s="44"/>
      <c r="M510" s="237"/>
      <c r="N510" s="238"/>
      <c r="O510" s="91"/>
      <c r="P510" s="91"/>
      <c r="Q510" s="91"/>
      <c r="R510" s="91"/>
      <c r="S510" s="91"/>
      <c r="T510" s="92"/>
      <c r="U510" s="38"/>
      <c r="V510" s="38"/>
      <c r="W510" s="38"/>
      <c r="X510" s="38"/>
      <c r="Y510" s="38"/>
      <c r="Z510" s="38"/>
      <c r="AA510" s="38"/>
      <c r="AB510" s="38"/>
      <c r="AC510" s="38"/>
      <c r="AD510" s="38"/>
      <c r="AE510" s="38"/>
      <c r="AT510" s="17" t="s">
        <v>260</v>
      </c>
      <c r="AU510" s="17" t="s">
        <v>86</v>
      </c>
    </row>
    <row r="511" s="13" customFormat="1">
      <c r="A511" s="13"/>
      <c r="B511" s="253"/>
      <c r="C511" s="254"/>
      <c r="D511" s="234" t="s">
        <v>276</v>
      </c>
      <c r="E511" s="255" t="s">
        <v>1</v>
      </c>
      <c r="F511" s="256" t="s">
        <v>5756</v>
      </c>
      <c r="G511" s="254"/>
      <c r="H511" s="255" t="s">
        <v>1</v>
      </c>
      <c r="I511" s="257"/>
      <c r="J511" s="254"/>
      <c r="K511" s="254"/>
      <c r="L511" s="258"/>
      <c r="M511" s="259"/>
      <c r="N511" s="260"/>
      <c r="O511" s="260"/>
      <c r="P511" s="260"/>
      <c r="Q511" s="260"/>
      <c r="R511" s="260"/>
      <c r="S511" s="260"/>
      <c r="T511" s="261"/>
      <c r="U511" s="13"/>
      <c r="V511" s="13"/>
      <c r="W511" s="13"/>
      <c r="X511" s="13"/>
      <c r="Y511" s="13"/>
      <c r="Z511" s="13"/>
      <c r="AA511" s="13"/>
      <c r="AB511" s="13"/>
      <c r="AC511" s="13"/>
      <c r="AD511" s="13"/>
      <c r="AE511" s="13"/>
      <c r="AT511" s="262" t="s">
        <v>276</v>
      </c>
      <c r="AU511" s="262" t="s">
        <v>86</v>
      </c>
      <c r="AV511" s="13" t="s">
        <v>84</v>
      </c>
      <c r="AW511" s="13" t="s">
        <v>32</v>
      </c>
      <c r="AX511" s="13" t="s">
        <v>76</v>
      </c>
      <c r="AY511" s="262" t="s">
        <v>251</v>
      </c>
    </row>
    <row r="512" s="12" customFormat="1">
      <c r="A512" s="12"/>
      <c r="B512" s="242"/>
      <c r="C512" s="243"/>
      <c r="D512" s="234" t="s">
        <v>276</v>
      </c>
      <c r="E512" s="244" t="s">
        <v>1</v>
      </c>
      <c r="F512" s="245" t="s">
        <v>5757</v>
      </c>
      <c r="G512" s="243"/>
      <c r="H512" s="246">
        <v>237</v>
      </c>
      <c r="I512" s="247"/>
      <c r="J512" s="243"/>
      <c r="K512" s="243"/>
      <c r="L512" s="248"/>
      <c r="M512" s="249"/>
      <c r="N512" s="250"/>
      <c r="O512" s="250"/>
      <c r="P512" s="250"/>
      <c r="Q512" s="250"/>
      <c r="R512" s="250"/>
      <c r="S512" s="250"/>
      <c r="T512" s="251"/>
      <c r="U512" s="12"/>
      <c r="V512" s="12"/>
      <c r="W512" s="12"/>
      <c r="X512" s="12"/>
      <c r="Y512" s="12"/>
      <c r="Z512" s="12"/>
      <c r="AA512" s="12"/>
      <c r="AB512" s="12"/>
      <c r="AC512" s="12"/>
      <c r="AD512" s="12"/>
      <c r="AE512" s="12"/>
      <c r="AT512" s="252" t="s">
        <v>276</v>
      </c>
      <c r="AU512" s="252" t="s">
        <v>86</v>
      </c>
      <c r="AV512" s="12" t="s">
        <v>86</v>
      </c>
      <c r="AW512" s="12" t="s">
        <v>32</v>
      </c>
      <c r="AX512" s="12" t="s">
        <v>76</v>
      </c>
      <c r="AY512" s="252" t="s">
        <v>251</v>
      </c>
    </row>
    <row r="513" s="15" customFormat="1">
      <c r="A513" s="15"/>
      <c r="B513" s="274"/>
      <c r="C513" s="275"/>
      <c r="D513" s="234" t="s">
        <v>276</v>
      </c>
      <c r="E513" s="276" t="s">
        <v>1</v>
      </c>
      <c r="F513" s="277" t="s">
        <v>423</v>
      </c>
      <c r="G513" s="275"/>
      <c r="H513" s="278">
        <v>237</v>
      </c>
      <c r="I513" s="279"/>
      <c r="J513" s="275"/>
      <c r="K513" s="275"/>
      <c r="L513" s="280"/>
      <c r="M513" s="281"/>
      <c r="N513" s="282"/>
      <c r="O513" s="282"/>
      <c r="P513" s="282"/>
      <c r="Q513" s="282"/>
      <c r="R513" s="282"/>
      <c r="S513" s="282"/>
      <c r="T513" s="283"/>
      <c r="U513" s="15"/>
      <c r="V513" s="15"/>
      <c r="W513" s="15"/>
      <c r="X513" s="15"/>
      <c r="Y513" s="15"/>
      <c r="Z513" s="15"/>
      <c r="AA513" s="15"/>
      <c r="AB513" s="15"/>
      <c r="AC513" s="15"/>
      <c r="AD513" s="15"/>
      <c r="AE513" s="15"/>
      <c r="AT513" s="284" t="s">
        <v>276</v>
      </c>
      <c r="AU513" s="284" t="s">
        <v>86</v>
      </c>
      <c r="AV513" s="15" t="s">
        <v>254</v>
      </c>
      <c r="AW513" s="15" t="s">
        <v>32</v>
      </c>
      <c r="AX513" s="15" t="s">
        <v>84</v>
      </c>
      <c r="AY513" s="284" t="s">
        <v>251</v>
      </c>
    </row>
    <row r="514" s="2" customFormat="1" ht="24.15" customHeight="1">
      <c r="A514" s="38"/>
      <c r="B514" s="39"/>
      <c r="C514" s="220" t="s">
        <v>1685</v>
      </c>
      <c r="D514" s="220" t="s">
        <v>255</v>
      </c>
      <c r="E514" s="221" t="s">
        <v>5812</v>
      </c>
      <c r="F514" s="222" t="s">
        <v>5813</v>
      </c>
      <c r="G514" s="223" t="s">
        <v>802</v>
      </c>
      <c r="H514" s="224">
        <v>319</v>
      </c>
      <c r="I514" s="225"/>
      <c r="J514" s="226">
        <f>ROUND(I514*H514,2)</f>
        <v>0</v>
      </c>
      <c r="K514" s="227"/>
      <c r="L514" s="44"/>
      <c r="M514" s="228" t="s">
        <v>1</v>
      </c>
      <c r="N514" s="229" t="s">
        <v>41</v>
      </c>
      <c r="O514" s="91"/>
      <c r="P514" s="230">
        <f>O514*H514</f>
        <v>0</v>
      </c>
      <c r="Q514" s="230">
        <v>0</v>
      </c>
      <c r="R514" s="230">
        <f>Q514*H514</f>
        <v>0</v>
      </c>
      <c r="S514" s="230">
        <v>0</v>
      </c>
      <c r="T514" s="231">
        <f>S514*H514</f>
        <v>0</v>
      </c>
      <c r="U514" s="38"/>
      <c r="V514" s="38"/>
      <c r="W514" s="38"/>
      <c r="X514" s="38"/>
      <c r="Y514" s="38"/>
      <c r="Z514" s="38"/>
      <c r="AA514" s="38"/>
      <c r="AB514" s="38"/>
      <c r="AC514" s="38"/>
      <c r="AD514" s="38"/>
      <c r="AE514" s="38"/>
      <c r="AR514" s="232" t="s">
        <v>1605</v>
      </c>
      <c r="AT514" s="232" t="s">
        <v>255</v>
      </c>
      <c r="AU514" s="232" t="s">
        <v>86</v>
      </c>
      <c r="AY514" s="17" t="s">
        <v>251</v>
      </c>
      <c r="BE514" s="233">
        <f>IF(N514="základní",J514,0)</f>
        <v>0</v>
      </c>
      <c r="BF514" s="233">
        <f>IF(N514="snížená",J514,0)</f>
        <v>0</v>
      </c>
      <c r="BG514" s="233">
        <f>IF(N514="zákl. přenesená",J514,0)</f>
        <v>0</v>
      </c>
      <c r="BH514" s="233">
        <f>IF(N514="sníž. přenesená",J514,0)</f>
        <v>0</v>
      </c>
      <c r="BI514" s="233">
        <f>IF(N514="nulová",J514,0)</f>
        <v>0</v>
      </c>
      <c r="BJ514" s="17" t="s">
        <v>84</v>
      </c>
      <c r="BK514" s="233">
        <f>ROUND(I514*H514,2)</f>
        <v>0</v>
      </c>
      <c r="BL514" s="17" t="s">
        <v>1605</v>
      </c>
      <c r="BM514" s="232" t="s">
        <v>5814</v>
      </c>
    </row>
    <row r="515" s="2" customFormat="1">
      <c r="A515" s="38"/>
      <c r="B515" s="39"/>
      <c r="C515" s="40"/>
      <c r="D515" s="234" t="s">
        <v>260</v>
      </c>
      <c r="E515" s="40"/>
      <c r="F515" s="235" t="s">
        <v>5813</v>
      </c>
      <c r="G515" s="40"/>
      <c r="H515" s="40"/>
      <c r="I515" s="236"/>
      <c r="J515" s="40"/>
      <c r="K515" s="40"/>
      <c r="L515" s="44"/>
      <c r="M515" s="237"/>
      <c r="N515" s="238"/>
      <c r="O515" s="91"/>
      <c r="P515" s="91"/>
      <c r="Q515" s="91"/>
      <c r="R515" s="91"/>
      <c r="S515" s="91"/>
      <c r="T515" s="92"/>
      <c r="U515" s="38"/>
      <c r="V515" s="38"/>
      <c r="W515" s="38"/>
      <c r="X515" s="38"/>
      <c r="Y515" s="38"/>
      <c r="Z515" s="38"/>
      <c r="AA515" s="38"/>
      <c r="AB515" s="38"/>
      <c r="AC515" s="38"/>
      <c r="AD515" s="38"/>
      <c r="AE515" s="38"/>
      <c r="AT515" s="17" t="s">
        <v>260</v>
      </c>
      <c r="AU515" s="17" t="s">
        <v>86</v>
      </c>
    </row>
    <row r="516" s="13" customFormat="1">
      <c r="A516" s="13"/>
      <c r="B516" s="253"/>
      <c r="C516" s="254"/>
      <c r="D516" s="234" t="s">
        <v>276</v>
      </c>
      <c r="E516" s="255" t="s">
        <v>1</v>
      </c>
      <c r="F516" s="256" t="s">
        <v>5756</v>
      </c>
      <c r="G516" s="254"/>
      <c r="H516" s="255" t="s">
        <v>1</v>
      </c>
      <c r="I516" s="257"/>
      <c r="J516" s="254"/>
      <c r="K516" s="254"/>
      <c r="L516" s="258"/>
      <c r="M516" s="259"/>
      <c r="N516" s="260"/>
      <c r="O516" s="260"/>
      <c r="P516" s="260"/>
      <c r="Q516" s="260"/>
      <c r="R516" s="260"/>
      <c r="S516" s="260"/>
      <c r="T516" s="261"/>
      <c r="U516" s="13"/>
      <c r="V516" s="13"/>
      <c r="W516" s="13"/>
      <c r="X516" s="13"/>
      <c r="Y516" s="13"/>
      <c r="Z516" s="13"/>
      <c r="AA516" s="13"/>
      <c r="AB516" s="13"/>
      <c r="AC516" s="13"/>
      <c r="AD516" s="13"/>
      <c r="AE516" s="13"/>
      <c r="AT516" s="262" t="s">
        <v>276</v>
      </c>
      <c r="AU516" s="262" t="s">
        <v>86</v>
      </c>
      <c r="AV516" s="13" t="s">
        <v>84</v>
      </c>
      <c r="AW516" s="13" t="s">
        <v>32</v>
      </c>
      <c r="AX516" s="13" t="s">
        <v>76</v>
      </c>
      <c r="AY516" s="262" t="s">
        <v>251</v>
      </c>
    </row>
    <row r="517" s="12" customFormat="1">
      <c r="A517" s="12"/>
      <c r="B517" s="242"/>
      <c r="C517" s="243"/>
      <c r="D517" s="234" t="s">
        <v>276</v>
      </c>
      <c r="E517" s="244" t="s">
        <v>1</v>
      </c>
      <c r="F517" s="245" t="s">
        <v>5761</v>
      </c>
      <c r="G517" s="243"/>
      <c r="H517" s="246">
        <v>319</v>
      </c>
      <c r="I517" s="247"/>
      <c r="J517" s="243"/>
      <c r="K517" s="243"/>
      <c r="L517" s="248"/>
      <c r="M517" s="249"/>
      <c r="N517" s="250"/>
      <c r="O517" s="250"/>
      <c r="P517" s="250"/>
      <c r="Q517" s="250"/>
      <c r="R517" s="250"/>
      <c r="S517" s="250"/>
      <c r="T517" s="251"/>
      <c r="U517" s="12"/>
      <c r="V517" s="12"/>
      <c r="W517" s="12"/>
      <c r="X517" s="12"/>
      <c r="Y517" s="12"/>
      <c r="Z517" s="12"/>
      <c r="AA517" s="12"/>
      <c r="AB517" s="12"/>
      <c r="AC517" s="12"/>
      <c r="AD517" s="12"/>
      <c r="AE517" s="12"/>
      <c r="AT517" s="252" t="s">
        <v>276</v>
      </c>
      <c r="AU517" s="252" t="s">
        <v>86</v>
      </c>
      <c r="AV517" s="12" t="s">
        <v>86</v>
      </c>
      <c r="AW517" s="12" t="s">
        <v>32</v>
      </c>
      <c r="AX517" s="12" t="s">
        <v>76</v>
      </c>
      <c r="AY517" s="252" t="s">
        <v>251</v>
      </c>
    </row>
    <row r="518" s="15" customFormat="1">
      <c r="A518" s="15"/>
      <c r="B518" s="274"/>
      <c r="C518" s="275"/>
      <c r="D518" s="234" t="s">
        <v>276</v>
      </c>
      <c r="E518" s="276" t="s">
        <v>1</v>
      </c>
      <c r="F518" s="277" t="s">
        <v>423</v>
      </c>
      <c r="G518" s="275"/>
      <c r="H518" s="278">
        <v>319</v>
      </c>
      <c r="I518" s="279"/>
      <c r="J518" s="275"/>
      <c r="K518" s="275"/>
      <c r="L518" s="280"/>
      <c r="M518" s="281"/>
      <c r="N518" s="282"/>
      <c r="O518" s="282"/>
      <c r="P518" s="282"/>
      <c r="Q518" s="282"/>
      <c r="R518" s="282"/>
      <c r="S518" s="282"/>
      <c r="T518" s="283"/>
      <c r="U518" s="15"/>
      <c r="V518" s="15"/>
      <c r="W518" s="15"/>
      <c r="X518" s="15"/>
      <c r="Y518" s="15"/>
      <c r="Z518" s="15"/>
      <c r="AA518" s="15"/>
      <c r="AB518" s="15"/>
      <c r="AC518" s="15"/>
      <c r="AD518" s="15"/>
      <c r="AE518" s="15"/>
      <c r="AT518" s="284" t="s">
        <v>276</v>
      </c>
      <c r="AU518" s="284" t="s">
        <v>86</v>
      </c>
      <c r="AV518" s="15" t="s">
        <v>254</v>
      </c>
      <c r="AW518" s="15" t="s">
        <v>32</v>
      </c>
      <c r="AX518" s="15" t="s">
        <v>84</v>
      </c>
      <c r="AY518" s="284" t="s">
        <v>251</v>
      </c>
    </row>
    <row r="519" s="2" customFormat="1" ht="24.15" customHeight="1">
      <c r="A519" s="38"/>
      <c r="B519" s="39"/>
      <c r="C519" s="220" t="s">
        <v>1690</v>
      </c>
      <c r="D519" s="220" t="s">
        <v>255</v>
      </c>
      <c r="E519" s="221" t="s">
        <v>5815</v>
      </c>
      <c r="F519" s="222" t="s">
        <v>5816</v>
      </c>
      <c r="G519" s="223" t="s">
        <v>802</v>
      </c>
      <c r="H519" s="224">
        <v>10</v>
      </c>
      <c r="I519" s="225"/>
      <c r="J519" s="226">
        <f>ROUND(I519*H519,2)</f>
        <v>0</v>
      </c>
      <c r="K519" s="227"/>
      <c r="L519" s="44"/>
      <c r="M519" s="228" t="s">
        <v>1</v>
      </c>
      <c r="N519" s="229" t="s">
        <v>41</v>
      </c>
      <c r="O519" s="91"/>
      <c r="P519" s="230">
        <f>O519*H519</f>
        <v>0</v>
      </c>
      <c r="Q519" s="230">
        <v>0</v>
      </c>
      <c r="R519" s="230">
        <f>Q519*H519</f>
        <v>0</v>
      </c>
      <c r="S519" s="230">
        <v>0</v>
      </c>
      <c r="T519" s="231">
        <f>S519*H519</f>
        <v>0</v>
      </c>
      <c r="U519" s="38"/>
      <c r="V519" s="38"/>
      <c r="W519" s="38"/>
      <c r="X519" s="38"/>
      <c r="Y519" s="38"/>
      <c r="Z519" s="38"/>
      <c r="AA519" s="38"/>
      <c r="AB519" s="38"/>
      <c r="AC519" s="38"/>
      <c r="AD519" s="38"/>
      <c r="AE519" s="38"/>
      <c r="AR519" s="232" t="s">
        <v>1605</v>
      </c>
      <c r="AT519" s="232" t="s">
        <v>255</v>
      </c>
      <c r="AU519" s="232" t="s">
        <v>86</v>
      </c>
      <c r="AY519" s="17" t="s">
        <v>251</v>
      </c>
      <c r="BE519" s="233">
        <f>IF(N519="základní",J519,0)</f>
        <v>0</v>
      </c>
      <c r="BF519" s="233">
        <f>IF(N519="snížená",J519,0)</f>
        <v>0</v>
      </c>
      <c r="BG519" s="233">
        <f>IF(N519="zákl. přenesená",J519,0)</f>
        <v>0</v>
      </c>
      <c r="BH519" s="233">
        <f>IF(N519="sníž. přenesená",J519,0)</f>
        <v>0</v>
      </c>
      <c r="BI519" s="233">
        <f>IF(N519="nulová",J519,0)</f>
        <v>0</v>
      </c>
      <c r="BJ519" s="17" t="s">
        <v>84</v>
      </c>
      <c r="BK519" s="233">
        <f>ROUND(I519*H519,2)</f>
        <v>0</v>
      </c>
      <c r="BL519" s="17" t="s">
        <v>1605</v>
      </c>
      <c r="BM519" s="232" t="s">
        <v>5817</v>
      </c>
    </row>
    <row r="520" s="2" customFormat="1">
      <c r="A520" s="38"/>
      <c r="B520" s="39"/>
      <c r="C520" s="40"/>
      <c r="D520" s="234" t="s">
        <v>260</v>
      </c>
      <c r="E520" s="40"/>
      <c r="F520" s="235" t="s">
        <v>5816</v>
      </c>
      <c r="G520" s="40"/>
      <c r="H520" s="40"/>
      <c r="I520" s="236"/>
      <c r="J520" s="40"/>
      <c r="K520" s="40"/>
      <c r="L520" s="44"/>
      <c r="M520" s="237"/>
      <c r="N520" s="238"/>
      <c r="O520" s="91"/>
      <c r="P520" s="91"/>
      <c r="Q520" s="91"/>
      <c r="R520" s="91"/>
      <c r="S520" s="91"/>
      <c r="T520" s="92"/>
      <c r="U520" s="38"/>
      <c r="V520" s="38"/>
      <c r="W520" s="38"/>
      <c r="X520" s="38"/>
      <c r="Y520" s="38"/>
      <c r="Z520" s="38"/>
      <c r="AA520" s="38"/>
      <c r="AB520" s="38"/>
      <c r="AC520" s="38"/>
      <c r="AD520" s="38"/>
      <c r="AE520" s="38"/>
      <c r="AT520" s="17" t="s">
        <v>260</v>
      </c>
      <c r="AU520" s="17" t="s">
        <v>86</v>
      </c>
    </row>
    <row r="521" s="13" customFormat="1">
      <c r="A521" s="13"/>
      <c r="B521" s="253"/>
      <c r="C521" s="254"/>
      <c r="D521" s="234" t="s">
        <v>276</v>
      </c>
      <c r="E521" s="255" t="s">
        <v>1</v>
      </c>
      <c r="F521" s="256" t="s">
        <v>5756</v>
      </c>
      <c r="G521" s="254"/>
      <c r="H521" s="255" t="s">
        <v>1</v>
      </c>
      <c r="I521" s="257"/>
      <c r="J521" s="254"/>
      <c r="K521" s="254"/>
      <c r="L521" s="258"/>
      <c r="M521" s="259"/>
      <c r="N521" s="260"/>
      <c r="O521" s="260"/>
      <c r="P521" s="260"/>
      <c r="Q521" s="260"/>
      <c r="R521" s="260"/>
      <c r="S521" s="260"/>
      <c r="T521" s="261"/>
      <c r="U521" s="13"/>
      <c r="V521" s="13"/>
      <c r="W521" s="13"/>
      <c r="X521" s="13"/>
      <c r="Y521" s="13"/>
      <c r="Z521" s="13"/>
      <c r="AA521" s="13"/>
      <c r="AB521" s="13"/>
      <c r="AC521" s="13"/>
      <c r="AD521" s="13"/>
      <c r="AE521" s="13"/>
      <c r="AT521" s="262" t="s">
        <v>276</v>
      </c>
      <c r="AU521" s="262" t="s">
        <v>86</v>
      </c>
      <c r="AV521" s="13" t="s">
        <v>84</v>
      </c>
      <c r="AW521" s="13" t="s">
        <v>32</v>
      </c>
      <c r="AX521" s="13" t="s">
        <v>76</v>
      </c>
      <c r="AY521" s="262" t="s">
        <v>251</v>
      </c>
    </row>
    <row r="522" s="12" customFormat="1">
      <c r="A522" s="12"/>
      <c r="B522" s="242"/>
      <c r="C522" s="243"/>
      <c r="D522" s="234" t="s">
        <v>276</v>
      </c>
      <c r="E522" s="244" t="s">
        <v>1</v>
      </c>
      <c r="F522" s="245" t="s">
        <v>5765</v>
      </c>
      <c r="G522" s="243"/>
      <c r="H522" s="246">
        <v>10</v>
      </c>
      <c r="I522" s="247"/>
      <c r="J522" s="243"/>
      <c r="K522" s="243"/>
      <c r="L522" s="248"/>
      <c r="M522" s="249"/>
      <c r="N522" s="250"/>
      <c r="O522" s="250"/>
      <c r="P522" s="250"/>
      <c r="Q522" s="250"/>
      <c r="R522" s="250"/>
      <c r="S522" s="250"/>
      <c r="T522" s="251"/>
      <c r="U522" s="12"/>
      <c r="V522" s="12"/>
      <c r="W522" s="12"/>
      <c r="X522" s="12"/>
      <c r="Y522" s="12"/>
      <c r="Z522" s="12"/>
      <c r="AA522" s="12"/>
      <c r="AB522" s="12"/>
      <c r="AC522" s="12"/>
      <c r="AD522" s="12"/>
      <c r="AE522" s="12"/>
      <c r="AT522" s="252" t="s">
        <v>276</v>
      </c>
      <c r="AU522" s="252" t="s">
        <v>86</v>
      </c>
      <c r="AV522" s="12" t="s">
        <v>86</v>
      </c>
      <c r="AW522" s="12" t="s">
        <v>32</v>
      </c>
      <c r="AX522" s="12" t="s">
        <v>76</v>
      </c>
      <c r="AY522" s="252" t="s">
        <v>251</v>
      </c>
    </row>
    <row r="523" s="15" customFormat="1">
      <c r="A523" s="15"/>
      <c r="B523" s="274"/>
      <c r="C523" s="275"/>
      <c r="D523" s="234" t="s">
        <v>276</v>
      </c>
      <c r="E523" s="276" t="s">
        <v>1</v>
      </c>
      <c r="F523" s="277" t="s">
        <v>423</v>
      </c>
      <c r="G523" s="275"/>
      <c r="H523" s="278">
        <v>10</v>
      </c>
      <c r="I523" s="279"/>
      <c r="J523" s="275"/>
      <c r="K523" s="275"/>
      <c r="L523" s="280"/>
      <c r="M523" s="281"/>
      <c r="N523" s="282"/>
      <c r="O523" s="282"/>
      <c r="P523" s="282"/>
      <c r="Q523" s="282"/>
      <c r="R523" s="282"/>
      <c r="S523" s="282"/>
      <c r="T523" s="283"/>
      <c r="U523" s="15"/>
      <c r="V523" s="15"/>
      <c r="W523" s="15"/>
      <c r="X523" s="15"/>
      <c r="Y523" s="15"/>
      <c r="Z523" s="15"/>
      <c r="AA523" s="15"/>
      <c r="AB523" s="15"/>
      <c r="AC523" s="15"/>
      <c r="AD523" s="15"/>
      <c r="AE523" s="15"/>
      <c r="AT523" s="284" t="s">
        <v>276</v>
      </c>
      <c r="AU523" s="284" t="s">
        <v>86</v>
      </c>
      <c r="AV523" s="15" t="s">
        <v>254</v>
      </c>
      <c r="AW523" s="15" t="s">
        <v>32</v>
      </c>
      <c r="AX523" s="15" t="s">
        <v>84</v>
      </c>
      <c r="AY523" s="284" t="s">
        <v>251</v>
      </c>
    </row>
    <row r="524" s="2" customFormat="1" ht="24.15" customHeight="1">
      <c r="A524" s="38"/>
      <c r="B524" s="39"/>
      <c r="C524" s="220" t="s">
        <v>1694</v>
      </c>
      <c r="D524" s="220" t="s">
        <v>255</v>
      </c>
      <c r="E524" s="221" t="s">
        <v>5818</v>
      </c>
      <c r="F524" s="222" t="s">
        <v>5819</v>
      </c>
      <c r="G524" s="223" t="s">
        <v>802</v>
      </c>
      <c r="H524" s="224">
        <v>59</v>
      </c>
      <c r="I524" s="225"/>
      <c r="J524" s="226">
        <f>ROUND(I524*H524,2)</f>
        <v>0</v>
      </c>
      <c r="K524" s="227"/>
      <c r="L524" s="44"/>
      <c r="M524" s="228" t="s">
        <v>1</v>
      </c>
      <c r="N524" s="229" t="s">
        <v>41</v>
      </c>
      <c r="O524" s="91"/>
      <c r="P524" s="230">
        <f>O524*H524</f>
        <v>0</v>
      </c>
      <c r="Q524" s="230">
        <v>0</v>
      </c>
      <c r="R524" s="230">
        <f>Q524*H524</f>
        <v>0</v>
      </c>
      <c r="S524" s="230">
        <v>0</v>
      </c>
      <c r="T524" s="231">
        <f>S524*H524</f>
        <v>0</v>
      </c>
      <c r="U524" s="38"/>
      <c r="V524" s="38"/>
      <c r="W524" s="38"/>
      <c r="X524" s="38"/>
      <c r="Y524" s="38"/>
      <c r="Z524" s="38"/>
      <c r="AA524" s="38"/>
      <c r="AB524" s="38"/>
      <c r="AC524" s="38"/>
      <c r="AD524" s="38"/>
      <c r="AE524" s="38"/>
      <c r="AR524" s="232" t="s">
        <v>1605</v>
      </c>
      <c r="AT524" s="232" t="s">
        <v>255</v>
      </c>
      <c r="AU524" s="232" t="s">
        <v>86</v>
      </c>
      <c r="AY524" s="17" t="s">
        <v>251</v>
      </c>
      <c r="BE524" s="233">
        <f>IF(N524="základní",J524,0)</f>
        <v>0</v>
      </c>
      <c r="BF524" s="233">
        <f>IF(N524="snížená",J524,0)</f>
        <v>0</v>
      </c>
      <c r="BG524" s="233">
        <f>IF(N524="zákl. přenesená",J524,0)</f>
        <v>0</v>
      </c>
      <c r="BH524" s="233">
        <f>IF(N524="sníž. přenesená",J524,0)</f>
        <v>0</v>
      </c>
      <c r="BI524" s="233">
        <f>IF(N524="nulová",J524,0)</f>
        <v>0</v>
      </c>
      <c r="BJ524" s="17" t="s">
        <v>84</v>
      </c>
      <c r="BK524" s="233">
        <f>ROUND(I524*H524,2)</f>
        <v>0</v>
      </c>
      <c r="BL524" s="17" t="s">
        <v>1605</v>
      </c>
      <c r="BM524" s="232" t="s">
        <v>5820</v>
      </c>
    </row>
    <row r="525" s="2" customFormat="1">
      <c r="A525" s="38"/>
      <c r="B525" s="39"/>
      <c r="C525" s="40"/>
      <c r="D525" s="234" t="s">
        <v>260</v>
      </c>
      <c r="E525" s="40"/>
      <c r="F525" s="235" t="s">
        <v>5819</v>
      </c>
      <c r="G525" s="40"/>
      <c r="H525" s="40"/>
      <c r="I525" s="236"/>
      <c r="J525" s="40"/>
      <c r="K525" s="40"/>
      <c r="L525" s="44"/>
      <c r="M525" s="237"/>
      <c r="N525" s="238"/>
      <c r="O525" s="91"/>
      <c r="P525" s="91"/>
      <c r="Q525" s="91"/>
      <c r="R525" s="91"/>
      <c r="S525" s="91"/>
      <c r="T525" s="92"/>
      <c r="U525" s="38"/>
      <c r="V525" s="38"/>
      <c r="W525" s="38"/>
      <c r="X525" s="38"/>
      <c r="Y525" s="38"/>
      <c r="Z525" s="38"/>
      <c r="AA525" s="38"/>
      <c r="AB525" s="38"/>
      <c r="AC525" s="38"/>
      <c r="AD525" s="38"/>
      <c r="AE525" s="38"/>
      <c r="AT525" s="17" t="s">
        <v>260</v>
      </c>
      <c r="AU525" s="17" t="s">
        <v>86</v>
      </c>
    </row>
    <row r="526" s="13" customFormat="1">
      <c r="A526" s="13"/>
      <c r="B526" s="253"/>
      <c r="C526" s="254"/>
      <c r="D526" s="234" t="s">
        <v>276</v>
      </c>
      <c r="E526" s="255" t="s">
        <v>1</v>
      </c>
      <c r="F526" s="256" t="s">
        <v>5756</v>
      </c>
      <c r="G526" s="254"/>
      <c r="H526" s="255" t="s">
        <v>1</v>
      </c>
      <c r="I526" s="257"/>
      <c r="J526" s="254"/>
      <c r="K526" s="254"/>
      <c r="L526" s="258"/>
      <c r="M526" s="259"/>
      <c r="N526" s="260"/>
      <c r="O526" s="260"/>
      <c r="P526" s="260"/>
      <c r="Q526" s="260"/>
      <c r="R526" s="260"/>
      <c r="S526" s="260"/>
      <c r="T526" s="261"/>
      <c r="U526" s="13"/>
      <c r="V526" s="13"/>
      <c r="W526" s="13"/>
      <c r="X526" s="13"/>
      <c r="Y526" s="13"/>
      <c r="Z526" s="13"/>
      <c r="AA526" s="13"/>
      <c r="AB526" s="13"/>
      <c r="AC526" s="13"/>
      <c r="AD526" s="13"/>
      <c r="AE526" s="13"/>
      <c r="AT526" s="262" t="s">
        <v>276</v>
      </c>
      <c r="AU526" s="262" t="s">
        <v>86</v>
      </c>
      <c r="AV526" s="13" t="s">
        <v>84</v>
      </c>
      <c r="AW526" s="13" t="s">
        <v>32</v>
      </c>
      <c r="AX526" s="13" t="s">
        <v>76</v>
      </c>
      <c r="AY526" s="262" t="s">
        <v>251</v>
      </c>
    </row>
    <row r="527" s="12" customFormat="1">
      <c r="A527" s="12"/>
      <c r="B527" s="242"/>
      <c r="C527" s="243"/>
      <c r="D527" s="234" t="s">
        <v>276</v>
      </c>
      <c r="E527" s="244" t="s">
        <v>1</v>
      </c>
      <c r="F527" s="245" t="s">
        <v>5769</v>
      </c>
      <c r="G527" s="243"/>
      <c r="H527" s="246">
        <v>59</v>
      </c>
      <c r="I527" s="247"/>
      <c r="J527" s="243"/>
      <c r="K527" s="243"/>
      <c r="L527" s="248"/>
      <c r="M527" s="249"/>
      <c r="N527" s="250"/>
      <c r="O527" s="250"/>
      <c r="P527" s="250"/>
      <c r="Q527" s="250"/>
      <c r="R527" s="250"/>
      <c r="S527" s="250"/>
      <c r="T527" s="251"/>
      <c r="U527" s="12"/>
      <c r="V527" s="12"/>
      <c r="W527" s="12"/>
      <c r="X527" s="12"/>
      <c r="Y527" s="12"/>
      <c r="Z527" s="12"/>
      <c r="AA527" s="12"/>
      <c r="AB527" s="12"/>
      <c r="AC527" s="12"/>
      <c r="AD527" s="12"/>
      <c r="AE527" s="12"/>
      <c r="AT527" s="252" t="s">
        <v>276</v>
      </c>
      <c r="AU527" s="252" t="s">
        <v>86</v>
      </c>
      <c r="AV527" s="12" t="s">
        <v>86</v>
      </c>
      <c r="AW527" s="12" t="s">
        <v>32</v>
      </c>
      <c r="AX527" s="12" t="s">
        <v>76</v>
      </c>
      <c r="AY527" s="252" t="s">
        <v>251</v>
      </c>
    </row>
    <row r="528" s="15" customFormat="1">
      <c r="A528" s="15"/>
      <c r="B528" s="274"/>
      <c r="C528" s="275"/>
      <c r="D528" s="234" t="s">
        <v>276</v>
      </c>
      <c r="E528" s="276" t="s">
        <v>1</v>
      </c>
      <c r="F528" s="277" t="s">
        <v>423</v>
      </c>
      <c r="G528" s="275"/>
      <c r="H528" s="278">
        <v>59</v>
      </c>
      <c r="I528" s="279"/>
      <c r="J528" s="275"/>
      <c r="K528" s="275"/>
      <c r="L528" s="280"/>
      <c r="M528" s="281"/>
      <c r="N528" s="282"/>
      <c r="O528" s="282"/>
      <c r="P528" s="282"/>
      <c r="Q528" s="282"/>
      <c r="R528" s="282"/>
      <c r="S528" s="282"/>
      <c r="T528" s="283"/>
      <c r="U528" s="15"/>
      <c r="V528" s="15"/>
      <c r="W528" s="15"/>
      <c r="X528" s="15"/>
      <c r="Y528" s="15"/>
      <c r="Z528" s="15"/>
      <c r="AA528" s="15"/>
      <c r="AB528" s="15"/>
      <c r="AC528" s="15"/>
      <c r="AD528" s="15"/>
      <c r="AE528" s="15"/>
      <c r="AT528" s="284" t="s">
        <v>276</v>
      </c>
      <c r="AU528" s="284" t="s">
        <v>86</v>
      </c>
      <c r="AV528" s="15" t="s">
        <v>254</v>
      </c>
      <c r="AW528" s="15" t="s">
        <v>32</v>
      </c>
      <c r="AX528" s="15" t="s">
        <v>84</v>
      </c>
      <c r="AY528" s="284" t="s">
        <v>251</v>
      </c>
    </row>
    <row r="529" s="2" customFormat="1" ht="24.15" customHeight="1">
      <c r="A529" s="38"/>
      <c r="B529" s="39"/>
      <c r="C529" s="220" t="s">
        <v>1702</v>
      </c>
      <c r="D529" s="220" t="s">
        <v>255</v>
      </c>
      <c r="E529" s="221" t="s">
        <v>5821</v>
      </c>
      <c r="F529" s="222" t="s">
        <v>5822</v>
      </c>
      <c r="G529" s="223" t="s">
        <v>802</v>
      </c>
      <c r="H529" s="224">
        <v>4</v>
      </c>
      <c r="I529" s="225"/>
      <c r="J529" s="226">
        <f>ROUND(I529*H529,2)</f>
        <v>0</v>
      </c>
      <c r="K529" s="227"/>
      <c r="L529" s="44"/>
      <c r="M529" s="228" t="s">
        <v>1</v>
      </c>
      <c r="N529" s="229" t="s">
        <v>41</v>
      </c>
      <c r="O529" s="91"/>
      <c r="P529" s="230">
        <f>O529*H529</f>
        <v>0</v>
      </c>
      <c r="Q529" s="230">
        <v>0</v>
      </c>
      <c r="R529" s="230">
        <f>Q529*H529</f>
        <v>0</v>
      </c>
      <c r="S529" s="230">
        <v>0</v>
      </c>
      <c r="T529" s="231">
        <f>S529*H529</f>
        <v>0</v>
      </c>
      <c r="U529" s="38"/>
      <c r="V529" s="38"/>
      <c r="W529" s="38"/>
      <c r="X529" s="38"/>
      <c r="Y529" s="38"/>
      <c r="Z529" s="38"/>
      <c r="AA529" s="38"/>
      <c r="AB529" s="38"/>
      <c r="AC529" s="38"/>
      <c r="AD529" s="38"/>
      <c r="AE529" s="38"/>
      <c r="AR529" s="232" t="s">
        <v>1605</v>
      </c>
      <c r="AT529" s="232" t="s">
        <v>255</v>
      </c>
      <c r="AU529" s="232" t="s">
        <v>86</v>
      </c>
      <c r="AY529" s="17" t="s">
        <v>251</v>
      </c>
      <c r="BE529" s="233">
        <f>IF(N529="základní",J529,0)</f>
        <v>0</v>
      </c>
      <c r="BF529" s="233">
        <f>IF(N529="snížená",J529,0)</f>
        <v>0</v>
      </c>
      <c r="BG529" s="233">
        <f>IF(N529="zákl. přenesená",J529,0)</f>
        <v>0</v>
      </c>
      <c r="BH529" s="233">
        <f>IF(N529="sníž. přenesená",J529,0)</f>
        <v>0</v>
      </c>
      <c r="BI529" s="233">
        <f>IF(N529="nulová",J529,0)</f>
        <v>0</v>
      </c>
      <c r="BJ529" s="17" t="s">
        <v>84</v>
      </c>
      <c r="BK529" s="233">
        <f>ROUND(I529*H529,2)</f>
        <v>0</v>
      </c>
      <c r="BL529" s="17" t="s">
        <v>1605</v>
      </c>
      <c r="BM529" s="232" t="s">
        <v>5823</v>
      </c>
    </row>
    <row r="530" s="2" customFormat="1">
      <c r="A530" s="38"/>
      <c r="B530" s="39"/>
      <c r="C530" s="40"/>
      <c r="D530" s="234" t="s">
        <v>260</v>
      </c>
      <c r="E530" s="40"/>
      <c r="F530" s="235" t="s">
        <v>5822</v>
      </c>
      <c r="G530" s="40"/>
      <c r="H530" s="40"/>
      <c r="I530" s="236"/>
      <c r="J530" s="40"/>
      <c r="K530" s="40"/>
      <c r="L530" s="44"/>
      <c r="M530" s="237"/>
      <c r="N530" s="238"/>
      <c r="O530" s="91"/>
      <c r="P530" s="91"/>
      <c r="Q530" s="91"/>
      <c r="R530" s="91"/>
      <c r="S530" s="91"/>
      <c r="T530" s="92"/>
      <c r="U530" s="38"/>
      <c r="V530" s="38"/>
      <c r="W530" s="38"/>
      <c r="X530" s="38"/>
      <c r="Y530" s="38"/>
      <c r="Z530" s="38"/>
      <c r="AA530" s="38"/>
      <c r="AB530" s="38"/>
      <c r="AC530" s="38"/>
      <c r="AD530" s="38"/>
      <c r="AE530" s="38"/>
      <c r="AT530" s="17" t="s">
        <v>260</v>
      </c>
      <c r="AU530" s="17" t="s">
        <v>86</v>
      </c>
    </row>
    <row r="531" s="13" customFormat="1">
      <c r="A531" s="13"/>
      <c r="B531" s="253"/>
      <c r="C531" s="254"/>
      <c r="D531" s="234" t="s">
        <v>276</v>
      </c>
      <c r="E531" s="255" t="s">
        <v>1</v>
      </c>
      <c r="F531" s="256" t="s">
        <v>5756</v>
      </c>
      <c r="G531" s="254"/>
      <c r="H531" s="255" t="s">
        <v>1</v>
      </c>
      <c r="I531" s="257"/>
      <c r="J531" s="254"/>
      <c r="K531" s="254"/>
      <c r="L531" s="258"/>
      <c r="M531" s="259"/>
      <c r="N531" s="260"/>
      <c r="O531" s="260"/>
      <c r="P531" s="260"/>
      <c r="Q531" s="260"/>
      <c r="R531" s="260"/>
      <c r="S531" s="260"/>
      <c r="T531" s="261"/>
      <c r="U531" s="13"/>
      <c r="V531" s="13"/>
      <c r="W531" s="13"/>
      <c r="X531" s="13"/>
      <c r="Y531" s="13"/>
      <c r="Z531" s="13"/>
      <c r="AA531" s="13"/>
      <c r="AB531" s="13"/>
      <c r="AC531" s="13"/>
      <c r="AD531" s="13"/>
      <c r="AE531" s="13"/>
      <c r="AT531" s="262" t="s">
        <v>276</v>
      </c>
      <c r="AU531" s="262" t="s">
        <v>86</v>
      </c>
      <c r="AV531" s="13" t="s">
        <v>84</v>
      </c>
      <c r="AW531" s="13" t="s">
        <v>32</v>
      </c>
      <c r="AX531" s="13" t="s">
        <v>76</v>
      </c>
      <c r="AY531" s="262" t="s">
        <v>251</v>
      </c>
    </row>
    <row r="532" s="12" customFormat="1">
      <c r="A532" s="12"/>
      <c r="B532" s="242"/>
      <c r="C532" s="243"/>
      <c r="D532" s="234" t="s">
        <v>276</v>
      </c>
      <c r="E532" s="244" t="s">
        <v>1</v>
      </c>
      <c r="F532" s="245" t="s">
        <v>5773</v>
      </c>
      <c r="G532" s="243"/>
      <c r="H532" s="246">
        <v>4</v>
      </c>
      <c r="I532" s="247"/>
      <c r="J532" s="243"/>
      <c r="K532" s="243"/>
      <c r="L532" s="248"/>
      <c r="M532" s="249"/>
      <c r="N532" s="250"/>
      <c r="O532" s="250"/>
      <c r="P532" s="250"/>
      <c r="Q532" s="250"/>
      <c r="R532" s="250"/>
      <c r="S532" s="250"/>
      <c r="T532" s="251"/>
      <c r="U532" s="12"/>
      <c r="V532" s="12"/>
      <c r="W532" s="12"/>
      <c r="X532" s="12"/>
      <c r="Y532" s="12"/>
      <c r="Z532" s="12"/>
      <c r="AA532" s="12"/>
      <c r="AB532" s="12"/>
      <c r="AC532" s="12"/>
      <c r="AD532" s="12"/>
      <c r="AE532" s="12"/>
      <c r="AT532" s="252" t="s">
        <v>276</v>
      </c>
      <c r="AU532" s="252" t="s">
        <v>86</v>
      </c>
      <c r="AV532" s="12" t="s">
        <v>86</v>
      </c>
      <c r="AW532" s="12" t="s">
        <v>32</v>
      </c>
      <c r="AX532" s="12" t="s">
        <v>76</v>
      </c>
      <c r="AY532" s="252" t="s">
        <v>251</v>
      </c>
    </row>
    <row r="533" s="15" customFormat="1">
      <c r="A533" s="15"/>
      <c r="B533" s="274"/>
      <c r="C533" s="275"/>
      <c r="D533" s="234" t="s">
        <v>276</v>
      </c>
      <c r="E533" s="276" t="s">
        <v>1</v>
      </c>
      <c r="F533" s="277" t="s">
        <v>423</v>
      </c>
      <c r="G533" s="275"/>
      <c r="H533" s="278">
        <v>4</v>
      </c>
      <c r="I533" s="279"/>
      <c r="J533" s="275"/>
      <c r="K533" s="275"/>
      <c r="L533" s="280"/>
      <c r="M533" s="281"/>
      <c r="N533" s="282"/>
      <c r="O533" s="282"/>
      <c r="P533" s="282"/>
      <c r="Q533" s="282"/>
      <c r="R533" s="282"/>
      <c r="S533" s="282"/>
      <c r="T533" s="283"/>
      <c r="U533" s="15"/>
      <c r="V533" s="15"/>
      <c r="W533" s="15"/>
      <c r="X533" s="15"/>
      <c r="Y533" s="15"/>
      <c r="Z533" s="15"/>
      <c r="AA533" s="15"/>
      <c r="AB533" s="15"/>
      <c r="AC533" s="15"/>
      <c r="AD533" s="15"/>
      <c r="AE533" s="15"/>
      <c r="AT533" s="284" t="s">
        <v>276</v>
      </c>
      <c r="AU533" s="284" t="s">
        <v>86</v>
      </c>
      <c r="AV533" s="15" t="s">
        <v>254</v>
      </c>
      <c r="AW533" s="15" t="s">
        <v>32</v>
      </c>
      <c r="AX533" s="15" t="s">
        <v>84</v>
      </c>
      <c r="AY533" s="284" t="s">
        <v>251</v>
      </c>
    </row>
    <row r="534" s="2" customFormat="1" ht="24.15" customHeight="1">
      <c r="A534" s="38"/>
      <c r="B534" s="39"/>
      <c r="C534" s="220" t="s">
        <v>1707</v>
      </c>
      <c r="D534" s="220" t="s">
        <v>255</v>
      </c>
      <c r="E534" s="221" t="s">
        <v>5824</v>
      </c>
      <c r="F534" s="222" t="s">
        <v>5825</v>
      </c>
      <c r="G534" s="223" t="s">
        <v>802</v>
      </c>
      <c r="H534" s="224">
        <v>12</v>
      </c>
      <c r="I534" s="225"/>
      <c r="J534" s="226">
        <f>ROUND(I534*H534,2)</f>
        <v>0</v>
      </c>
      <c r="K534" s="227"/>
      <c r="L534" s="44"/>
      <c r="M534" s="228" t="s">
        <v>1</v>
      </c>
      <c r="N534" s="229" t="s">
        <v>41</v>
      </c>
      <c r="O534" s="91"/>
      <c r="P534" s="230">
        <f>O534*H534</f>
        <v>0</v>
      </c>
      <c r="Q534" s="230">
        <v>0</v>
      </c>
      <c r="R534" s="230">
        <f>Q534*H534</f>
        <v>0</v>
      </c>
      <c r="S534" s="230">
        <v>0</v>
      </c>
      <c r="T534" s="231">
        <f>S534*H534</f>
        <v>0</v>
      </c>
      <c r="U534" s="38"/>
      <c r="V534" s="38"/>
      <c r="W534" s="38"/>
      <c r="X534" s="38"/>
      <c r="Y534" s="38"/>
      <c r="Z534" s="38"/>
      <c r="AA534" s="38"/>
      <c r="AB534" s="38"/>
      <c r="AC534" s="38"/>
      <c r="AD534" s="38"/>
      <c r="AE534" s="38"/>
      <c r="AR534" s="232" t="s">
        <v>1605</v>
      </c>
      <c r="AT534" s="232" t="s">
        <v>255</v>
      </c>
      <c r="AU534" s="232" t="s">
        <v>86</v>
      </c>
      <c r="AY534" s="17" t="s">
        <v>251</v>
      </c>
      <c r="BE534" s="233">
        <f>IF(N534="základní",J534,0)</f>
        <v>0</v>
      </c>
      <c r="BF534" s="233">
        <f>IF(N534="snížená",J534,0)</f>
        <v>0</v>
      </c>
      <c r="BG534" s="233">
        <f>IF(N534="zákl. přenesená",J534,0)</f>
        <v>0</v>
      </c>
      <c r="BH534" s="233">
        <f>IF(N534="sníž. přenesená",J534,0)</f>
        <v>0</v>
      </c>
      <c r="BI534" s="233">
        <f>IF(N534="nulová",J534,0)</f>
        <v>0</v>
      </c>
      <c r="BJ534" s="17" t="s">
        <v>84</v>
      </c>
      <c r="BK534" s="233">
        <f>ROUND(I534*H534,2)</f>
        <v>0</v>
      </c>
      <c r="BL534" s="17" t="s">
        <v>1605</v>
      </c>
      <c r="BM534" s="232" t="s">
        <v>5826</v>
      </c>
    </row>
    <row r="535" s="2" customFormat="1">
      <c r="A535" s="38"/>
      <c r="B535" s="39"/>
      <c r="C535" s="40"/>
      <c r="D535" s="234" t="s">
        <v>260</v>
      </c>
      <c r="E535" s="40"/>
      <c r="F535" s="235" t="s">
        <v>5825</v>
      </c>
      <c r="G535" s="40"/>
      <c r="H535" s="40"/>
      <c r="I535" s="236"/>
      <c r="J535" s="40"/>
      <c r="K535" s="40"/>
      <c r="L535" s="44"/>
      <c r="M535" s="237"/>
      <c r="N535" s="238"/>
      <c r="O535" s="91"/>
      <c r="P535" s="91"/>
      <c r="Q535" s="91"/>
      <c r="R535" s="91"/>
      <c r="S535" s="91"/>
      <c r="T535" s="92"/>
      <c r="U535" s="38"/>
      <c r="V535" s="38"/>
      <c r="W535" s="38"/>
      <c r="X535" s="38"/>
      <c r="Y535" s="38"/>
      <c r="Z535" s="38"/>
      <c r="AA535" s="38"/>
      <c r="AB535" s="38"/>
      <c r="AC535" s="38"/>
      <c r="AD535" s="38"/>
      <c r="AE535" s="38"/>
      <c r="AT535" s="17" t="s">
        <v>260</v>
      </c>
      <c r="AU535" s="17" t="s">
        <v>86</v>
      </c>
    </row>
    <row r="536" s="13" customFormat="1">
      <c r="A536" s="13"/>
      <c r="B536" s="253"/>
      <c r="C536" s="254"/>
      <c r="D536" s="234" t="s">
        <v>276</v>
      </c>
      <c r="E536" s="255" t="s">
        <v>1</v>
      </c>
      <c r="F536" s="256" t="s">
        <v>5756</v>
      </c>
      <c r="G536" s="254"/>
      <c r="H536" s="255" t="s">
        <v>1</v>
      </c>
      <c r="I536" s="257"/>
      <c r="J536" s="254"/>
      <c r="K536" s="254"/>
      <c r="L536" s="258"/>
      <c r="M536" s="259"/>
      <c r="N536" s="260"/>
      <c r="O536" s="260"/>
      <c r="P536" s="260"/>
      <c r="Q536" s="260"/>
      <c r="R536" s="260"/>
      <c r="S536" s="260"/>
      <c r="T536" s="261"/>
      <c r="U536" s="13"/>
      <c r="V536" s="13"/>
      <c r="W536" s="13"/>
      <c r="X536" s="13"/>
      <c r="Y536" s="13"/>
      <c r="Z536" s="13"/>
      <c r="AA536" s="13"/>
      <c r="AB536" s="13"/>
      <c r="AC536" s="13"/>
      <c r="AD536" s="13"/>
      <c r="AE536" s="13"/>
      <c r="AT536" s="262" t="s">
        <v>276</v>
      </c>
      <c r="AU536" s="262" t="s">
        <v>86</v>
      </c>
      <c r="AV536" s="13" t="s">
        <v>84</v>
      </c>
      <c r="AW536" s="13" t="s">
        <v>32</v>
      </c>
      <c r="AX536" s="13" t="s">
        <v>76</v>
      </c>
      <c r="AY536" s="262" t="s">
        <v>251</v>
      </c>
    </row>
    <row r="537" s="12" customFormat="1">
      <c r="A537" s="12"/>
      <c r="B537" s="242"/>
      <c r="C537" s="243"/>
      <c r="D537" s="234" t="s">
        <v>276</v>
      </c>
      <c r="E537" s="244" t="s">
        <v>1</v>
      </c>
      <c r="F537" s="245" t="s">
        <v>5777</v>
      </c>
      <c r="G537" s="243"/>
      <c r="H537" s="246">
        <v>12</v>
      </c>
      <c r="I537" s="247"/>
      <c r="J537" s="243"/>
      <c r="K537" s="243"/>
      <c r="L537" s="248"/>
      <c r="M537" s="249"/>
      <c r="N537" s="250"/>
      <c r="O537" s="250"/>
      <c r="P537" s="250"/>
      <c r="Q537" s="250"/>
      <c r="R537" s="250"/>
      <c r="S537" s="250"/>
      <c r="T537" s="251"/>
      <c r="U537" s="12"/>
      <c r="V537" s="12"/>
      <c r="W537" s="12"/>
      <c r="X537" s="12"/>
      <c r="Y537" s="12"/>
      <c r="Z537" s="12"/>
      <c r="AA537" s="12"/>
      <c r="AB537" s="12"/>
      <c r="AC537" s="12"/>
      <c r="AD537" s="12"/>
      <c r="AE537" s="12"/>
      <c r="AT537" s="252" t="s">
        <v>276</v>
      </c>
      <c r="AU537" s="252" t="s">
        <v>86</v>
      </c>
      <c r="AV537" s="12" t="s">
        <v>86</v>
      </c>
      <c r="AW537" s="12" t="s">
        <v>32</v>
      </c>
      <c r="AX537" s="12" t="s">
        <v>76</v>
      </c>
      <c r="AY537" s="252" t="s">
        <v>251</v>
      </c>
    </row>
    <row r="538" s="15" customFormat="1">
      <c r="A538" s="15"/>
      <c r="B538" s="274"/>
      <c r="C538" s="275"/>
      <c r="D538" s="234" t="s">
        <v>276</v>
      </c>
      <c r="E538" s="276" t="s">
        <v>1</v>
      </c>
      <c r="F538" s="277" t="s">
        <v>423</v>
      </c>
      <c r="G538" s="275"/>
      <c r="H538" s="278">
        <v>12</v>
      </c>
      <c r="I538" s="279"/>
      <c r="J538" s="275"/>
      <c r="K538" s="275"/>
      <c r="L538" s="280"/>
      <c r="M538" s="281"/>
      <c r="N538" s="282"/>
      <c r="O538" s="282"/>
      <c r="P538" s="282"/>
      <c r="Q538" s="282"/>
      <c r="R538" s="282"/>
      <c r="S538" s="282"/>
      <c r="T538" s="283"/>
      <c r="U538" s="15"/>
      <c r="V538" s="15"/>
      <c r="W538" s="15"/>
      <c r="X538" s="15"/>
      <c r="Y538" s="15"/>
      <c r="Z538" s="15"/>
      <c r="AA538" s="15"/>
      <c r="AB538" s="15"/>
      <c r="AC538" s="15"/>
      <c r="AD538" s="15"/>
      <c r="AE538" s="15"/>
      <c r="AT538" s="284" t="s">
        <v>276</v>
      </c>
      <c r="AU538" s="284" t="s">
        <v>86</v>
      </c>
      <c r="AV538" s="15" t="s">
        <v>254</v>
      </c>
      <c r="AW538" s="15" t="s">
        <v>32</v>
      </c>
      <c r="AX538" s="15" t="s">
        <v>84</v>
      </c>
      <c r="AY538" s="284" t="s">
        <v>251</v>
      </c>
    </row>
    <row r="539" s="2" customFormat="1" ht="24.15" customHeight="1">
      <c r="A539" s="38"/>
      <c r="B539" s="39"/>
      <c r="C539" s="220" t="s">
        <v>1715</v>
      </c>
      <c r="D539" s="220" t="s">
        <v>255</v>
      </c>
      <c r="E539" s="221" t="s">
        <v>5827</v>
      </c>
      <c r="F539" s="222" t="s">
        <v>5828</v>
      </c>
      <c r="G539" s="223" t="s">
        <v>802</v>
      </c>
      <c r="H539" s="224">
        <v>3</v>
      </c>
      <c r="I539" s="225"/>
      <c r="J539" s="226">
        <f>ROUND(I539*H539,2)</f>
        <v>0</v>
      </c>
      <c r="K539" s="227"/>
      <c r="L539" s="44"/>
      <c r="M539" s="228" t="s">
        <v>1</v>
      </c>
      <c r="N539" s="229" t="s">
        <v>41</v>
      </c>
      <c r="O539" s="91"/>
      <c r="P539" s="230">
        <f>O539*H539</f>
        <v>0</v>
      </c>
      <c r="Q539" s="230">
        <v>0</v>
      </c>
      <c r="R539" s="230">
        <f>Q539*H539</f>
        <v>0</v>
      </c>
      <c r="S539" s="230">
        <v>0</v>
      </c>
      <c r="T539" s="231">
        <f>S539*H539</f>
        <v>0</v>
      </c>
      <c r="U539" s="38"/>
      <c r="V539" s="38"/>
      <c r="W539" s="38"/>
      <c r="X539" s="38"/>
      <c r="Y539" s="38"/>
      <c r="Z539" s="38"/>
      <c r="AA539" s="38"/>
      <c r="AB539" s="38"/>
      <c r="AC539" s="38"/>
      <c r="AD539" s="38"/>
      <c r="AE539" s="38"/>
      <c r="AR539" s="232" t="s">
        <v>1605</v>
      </c>
      <c r="AT539" s="232" t="s">
        <v>255</v>
      </c>
      <c r="AU539" s="232" t="s">
        <v>86</v>
      </c>
      <c r="AY539" s="17" t="s">
        <v>251</v>
      </c>
      <c r="BE539" s="233">
        <f>IF(N539="základní",J539,0)</f>
        <v>0</v>
      </c>
      <c r="BF539" s="233">
        <f>IF(N539="snížená",J539,0)</f>
        <v>0</v>
      </c>
      <c r="BG539" s="233">
        <f>IF(N539="zákl. přenesená",J539,0)</f>
        <v>0</v>
      </c>
      <c r="BH539" s="233">
        <f>IF(N539="sníž. přenesená",J539,0)</f>
        <v>0</v>
      </c>
      <c r="BI539" s="233">
        <f>IF(N539="nulová",J539,0)</f>
        <v>0</v>
      </c>
      <c r="BJ539" s="17" t="s">
        <v>84</v>
      </c>
      <c r="BK539" s="233">
        <f>ROUND(I539*H539,2)</f>
        <v>0</v>
      </c>
      <c r="BL539" s="17" t="s">
        <v>1605</v>
      </c>
      <c r="BM539" s="232" t="s">
        <v>5829</v>
      </c>
    </row>
    <row r="540" s="2" customFormat="1">
      <c r="A540" s="38"/>
      <c r="B540" s="39"/>
      <c r="C540" s="40"/>
      <c r="D540" s="234" t="s">
        <v>260</v>
      </c>
      <c r="E540" s="40"/>
      <c r="F540" s="235" t="s">
        <v>5828</v>
      </c>
      <c r="G540" s="40"/>
      <c r="H540" s="40"/>
      <c r="I540" s="236"/>
      <c r="J540" s="40"/>
      <c r="K540" s="40"/>
      <c r="L540" s="44"/>
      <c r="M540" s="237"/>
      <c r="N540" s="238"/>
      <c r="O540" s="91"/>
      <c r="P540" s="91"/>
      <c r="Q540" s="91"/>
      <c r="R540" s="91"/>
      <c r="S540" s="91"/>
      <c r="T540" s="92"/>
      <c r="U540" s="38"/>
      <c r="V540" s="38"/>
      <c r="W540" s="38"/>
      <c r="X540" s="38"/>
      <c r="Y540" s="38"/>
      <c r="Z540" s="38"/>
      <c r="AA540" s="38"/>
      <c r="AB540" s="38"/>
      <c r="AC540" s="38"/>
      <c r="AD540" s="38"/>
      <c r="AE540" s="38"/>
      <c r="AT540" s="17" t="s">
        <v>260</v>
      </c>
      <c r="AU540" s="17" t="s">
        <v>86</v>
      </c>
    </row>
    <row r="541" s="13" customFormat="1">
      <c r="A541" s="13"/>
      <c r="B541" s="253"/>
      <c r="C541" s="254"/>
      <c r="D541" s="234" t="s">
        <v>276</v>
      </c>
      <c r="E541" s="255" t="s">
        <v>1</v>
      </c>
      <c r="F541" s="256" t="s">
        <v>5756</v>
      </c>
      <c r="G541" s="254"/>
      <c r="H541" s="255" t="s">
        <v>1</v>
      </c>
      <c r="I541" s="257"/>
      <c r="J541" s="254"/>
      <c r="K541" s="254"/>
      <c r="L541" s="258"/>
      <c r="M541" s="259"/>
      <c r="N541" s="260"/>
      <c r="O541" s="260"/>
      <c r="P541" s="260"/>
      <c r="Q541" s="260"/>
      <c r="R541" s="260"/>
      <c r="S541" s="260"/>
      <c r="T541" s="261"/>
      <c r="U541" s="13"/>
      <c r="V541" s="13"/>
      <c r="W541" s="13"/>
      <c r="X541" s="13"/>
      <c r="Y541" s="13"/>
      <c r="Z541" s="13"/>
      <c r="AA541" s="13"/>
      <c r="AB541" s="13"/>
      <c r="AC541" s="13"/>
      <c r="AD541" s="13"/>
      <c r="AE541" s="13"/>
      <c r="AT541" s="262" t="s">
        <v>276</v>
      </c>
      <c r="AU541" s="262" t="s">
        <v>86</v>
      </c>
      <c r="AV541" s="13" t="s">
        <v>84</v>
      </c>
      <c r="AW541" s="13" t="s">
        <v>32</v>
      </c>
      <c r="AX541" s="13" t="s">
        <v>76</v>
      </c>
      <c r="AY541" s="262" t="s">
        <v>251</v>
      </c>
    </row>
    <row r="542" s="12" customFormat="1">
      <c r="A542" s="12"/>
      <c r="B542" s="242"/>
      <c r="C542" s="243"/>
      <c r="D542" s="234" t="s">
        <v>276</v>
      </c>
      <c r="E542" s="244" t="s">
        <v>1</v>
      </c>
      <c r="F542" s="245" t="s">
        <v>5781</v>
      </c>
      <c r="G542" s="243"/>
      <c r="H542" s="246">
        <v>3</v>
      </c>
      <c r="I542" s="247"/>
      <c r="J542" s="243"/>
      <c r="K542" s="243"/>
      <c r="L542" s="248"/>
      <c r="M542" s="249"/>
      <c r="N542" s="250"/>
      <c r="O542" s="250"/>
      <c r="P542" s="250"/>
      <c r="Q542" s="250"/>
      <c r="R542" s="250"/>
      <c r="S542" s="250"/>
      <c r="T542" s="251"/>
      <c r="U542" s="12"/>
      <c r="V542" s="12"/>
      <c r="W542" s="12"/>
      <c r="X542" s="12"/>
      <c r="Y542" s="12"/>
      <c r="Z542" s="12"/>
      <c r="AA542" s="12"/>
      <c r="AB542" s="12"/>
      <c r="AC542" s="12"/>
      <c r="AD542" s="12"/>
      <c r="AE542" s="12"/>
      <c r="AT542" s="252" t="s">
        <v>276</v>
      </c>
      <c r="AU542" s="252" t="s">
        <v>86</v>
      </c>
      <c r="AV542" s="12" t="s">
        <v>86</v>
      </c>
      <c r="AW542" s="12" t="s">
        <v>32</v>
      </c>
      <c r="AX542" s="12" t="s">
        <v>76</v>
      </c>
      <c r="AY542" s="252" t="s">
        <v>251</v>
      </c>
    </row>
    <row r="543" s="15" customFormat="1">
      <c r="A543" s="15"/>
      <c r="B543" s="274"/>
      <c r="C543" s="275"/>
      <c r="D543" s="234" t="s">
        <v>276</v>
      </c>
      <c r="E543" s="276" t="s">
        <v>1</v>
      </c>
      <c r="F543" s="277" t="s">
        <v>423</v>
      </c>
      <c r="G543" s="275"/>
      <c r="H543" s="278">
        <v>3</v>
      </c>
      <c r="I543" s="279"/>
      <c r="J543" s="275"/>
      <c r="K543" s="275"/>
      <c r="L543" s="280"/>
      <c r="M543" s="281"/>
      <c r="N543" s="282"/>
      <c r="O543" s="282"/>
      <c r="P543" s="282"/>
      <c r="Q543" s="282"/>
      <c r="R543" s="282"/>
      <c r="S543" s="282"/>
      <c r="T543" s="283"/>
      <c r="U543" s="15"/>
      <c r="V543" s="15"/>
      <c r="W543" s="15"/>
      <c r="X543" s="15"/>
      <c r="Y543" s="15"/>
      <c r="Z543" s="15"/>
      <c r="AA543" s="15"/>
      <c r="AB543" s="15"/>
      <c r="AC543" s="15"/>
      <c r="AD543" s="15"/>
      <c r="AE543" s="15"/>
      <c r="AT543" s="284" t="s">
        <v>276</v>
      </c>
      <c r="AU543" s="284" t="s">
        <v>86</v>
      </c>
      <c r="AV543" s="15" t="s">
        <v>254</v>
      </c>
      <c r="AW543" s="15" t="s">
        <v>32</v>
      </c>
      <c r="AX543" s="15" t="s">
        <v>84</v>
      </c>
      <c r="AY543" s="284" t="s">
        <v>251</v>
      </c>
    </row>
    <row r="544" s="2" customFormat="1" ht="24.15" customHeight="1">
      <c r="A544" s="38"/>
      <c r="B544" s="39"/>
      <c r="C544" s="220" t="s">
        <v>1721</v>
      </c>
      <c r="D544" s="220" t="s">
        <v>255</v>
      </c>
      <c r="E544" s="221" t="s">
        <v>5830</v>
      </c>
      <c r="F544" s="222" t="s">
        <v>5831</v>
      </c>
      <c r="G544" s="223" t="s">
        <v>802</v>
      </c>
      <c r="H544" s="224">
        <v>542</v>
      </c>
      <c r="I544" s="225"/>
      <c r="J544" s="226">
        <f>ROUND(I544*H544,2)</f>
        <v>0</v>
      </c>
      <c r="K544" s="227"/>
      <c r="L544" s="44"/>
      <c r="M544" s="228" t="s">
        <v>1</v>
      </c>
      <c r="N544" s="229" t="s">
        <v>41</v>
      </c>
      <c r="O544" s="91"/>
      <c r="P544" s="230">
        <f>O544*H544</f>
        <v>0</v>
      </c>
      <c r="Q544" s="230">
        <v>0</v>
      </c>
      <c r="R544" s="230">
        <f>Q544*H544</f>
        <v>0</v>
      </c>
      <c r="S544" s="230">
        <v>0</v>
      </c>
      <c r="T544" s="231">
        <f>S544*H544</f>
        <v>0</v>
      </c>
      <c r="U544" s="38"/>
      <c r="V544" s="38"/>
      <c r="W544" s="38"/>
      <c r="X544" s="38"/>
      <c r="Y544" s="38"/>
      <c r="Z544" s="38"/>
      <c r="AA544" s="38"/>
      <c r="AB544" s="38"/>
      <c r="AC544" s="38"/>
      <c r="AD544" s="38"/>
      <c r="AE544" s="38"/>
      <c r="AR544" s="232" t="s">
        <v>1605</v>
      </c>
      <c r="AT544" s="232" t="s">
        <v>255</v>
      </c>
      <c r="AU544" s="232" t="s">
        <v>86</v>
      </c>
      <c r="AY544" s="17" t="s">
        <v>251</v>
      </c>
      <c r="BE544" s="233">
        <f>IF(N544="základní",J544,0)</f>
        <v>0</v>
      </c>
      <c r="BF544" s="233">
        <f>IF(N544="snížená",J544,0)</f>
        <v>0</v>
      </c>
      <c r="BG544" s="233">
        <f>IF(N544="zákl. přenesená",J544,0)</f>
        <v>0</v>
      </c>
      <c r="BH544" s="233">
        <f>IF(N544="sníž. přenesená",J544,0)</f>
        <v>0</v>
      </c>
      <c r="BI544" s="233">
        <f>IF(N544="nulová",J544,0)</f>
        <v>0</v>
      </c>
      <c r="BJ544" s="17" t="s">
        <v>84</v>
      </c>
      <c r="BK544" s="233">
        <f>ROUND(I544*H544,2)</f>
        <v>0</v>
      </c>
      <c r="BL544" s="17" t="s">
        <v>1605</v>
      </c>
      <c r="BM544" s="232" t="s">
        <v>5832</v>
      </c>
    </row>
    <row r="545" s="2" customFormat="1">
      <c r="A545" s="38"/>
      <c r="B545" s="39"/>
      <c r="C545" s="40"/>
      <c r="D545" s="234" t="s">
        <v>260</v>
      </c>
      <c r="E545" s="40"/>
      <c r="F545" s="235" t="s">
        <v>5831</v>
      </c>
      <c r="G545" s="40"/>
      <c r="H545" s="40"/>
      <c r="I545" s="236"/>
      <c r="J545" s="40"/>
      <c r="K545" s="40"/>
      <c r="L545" s="44"/>
      <c r="M545" s="237"/>
      <c r="N545" s="238"/>
      <c r="O545" s="91"/>
      <c r="P545" s="91"/>
      <c r="Q545" s="91"/>
      <c r="R545" s="91"/>
      <c r="S545" s="91"/>
      <c r="T545" s="92"/>
      <c r="U545" s="38"/>
      <c r="V545" s="38"/>
      <c r="W545" s="38"/>
      <c r="X545" s="38"/>
      <c r="Y545" s="38"/>
      <c r="Z545" s="38"/>
      <c r="AA545" s="38"/>
      <c r="AB545" s="38"/>
      <c r="AC545" s="38"/>
      <c r="AD545" s="38"/>
      <c r="AE545" s="38"/>
      <c r="AT545" s="17" t="s">
        <v>260</v>
      </c>
      <c r="AU545" s="17" t="s">
        <v>86</v>
      </c>
    </row>
    <row r="546" s="13" customFormat="1">
      <c r="A546" s="13"/>
      <c r="B546" s="253"/>
      <c r="C546" s="254"/>
      <c r="D546" s="234" t="s">
        <v>276</v>
      </c>
      <c r="E546" s="255" t="s">
        <v>1</v>
      </c>
      <c r="F546" s="256" t="s">
        <v>5833</v>
      </c>
      <c r="G546" s="254"/>
      <c r="H546" s="255" t="s">
        <v>1</v>
      </c>
      <c r="I546" s="257"/>
      <c r="J546" s="254"/>
      <c r="K546" s="254"/>
      <c r="L546" s="258"/>
      <c r="M546" s="259"/>
      <c r="N546" s="260"/>
      <c r="O546" s="260"/>
      <c r="P546" s="260"/>
      <c r="Q546" s="260"/>
      <c r="R546" s="260"/>
      <c r="S546" s="260"/>
      <c r="T546" s="261"/>
      <c r="U546" s="13"/>
      <c r="V546" s="13"/>
      <c r="W546" s="13"/>
      <c r="X546" s="13"/>
      <c r="Y546" s="13"/>
      <c r="Z546" s="13"/>
      <c r="AA546" s="13"/>
      <c r="AB546" s="13"/>
      <c r="AC546" s="13"/>
      <c r="AD546" s="13"/>
      <c r="AE546" s="13"/>
      <c r="AT546" s="262" t="s">
        <v>276</v>
      </c>
      <c r="AU546" s="262" t="s">
        <v>86</v>
      </c>
      <c r="AV546" s="13" t="s">
        <v>84</v>
      </c>
      <c r="AW546" s="13" t="s">
        <v>32</v>
      </c>
      <c r="AX546" s="13" t="s">
        <v>76</v>
      </c>
      <c r="AY546" s="262" t="s">
        <v>251</v>
      </c>
    </row>
    <row r="547" s="12" customFormat="1">
      <c r="A547" s="12"/>
      <c r="B547" s="242"/>
      <c r="C547" s="243"/>
      <c r="D547" s="234" t="s">
        <v>276</v>
      </c>
      <c r="E547" s="244" t="s">
        <v>1</v>
      </c>
      <c r="F547" s="245" t="s">
        <v>5834</v>
      </c>
      <c r="G547" s="243"/>
      <c r="H547" s="246">
        <v>542</v>
      </c>
      <c r="I547" s="247"/>
      <c r="J547" s="243"/>
      <c r="K547" s="243"/>
      <c r="L547" s="248"/>
      <c r="M547" s="249"/>
      <c r="N547" s="250"/>
      <c r="O547" s="250"/>
      <c r="P547" s="250"/>
      <c r="Q547" s="250"/>
      <c r="R547" s="250"/>
      <c r="S547" s="250"/>
      <c r="T547" s="251"/>
      <c r="U547" s="12"/>
      <c r="V547" s="12"/>
      <c r="W547" s="12"/>
      <c r="X547" s="12"/>
      <c r="Y547" s="12"/>
      <c r="Z547" s="12"/>
      <c r="AA547" s="12"/>
      <c r="AB547" s="12"/>
      <c r="AC547" s="12"/>
      <c r="AD547" s="12"/>
      <c r="AE547" s="12"/>
      <c r="AT547" s="252" t="s">
        <v>276</v>
      </c>
      <c r="AU547" s="252" t="s">
        <v>86</v>
      </c>
      <c r="AV547" s="12" t="s">
        <v>86</v>
      </c>
      <c r="AW547" s="12" t="s">
        <v>32</v>
      </c>
      <c r="AX547" s="12" t="s">
        <v>76</v>
      </c>
      <c r="AY547" s="252" t="s">
        <v>251</v>
      </c>
    </row>
    <row r="548" s="15" customFormat="1">
      <c r="A548" s="15"/>
      <c r="B548" s="274"/>
      <c r="C548" s="275"/>
      <c r="D548" s="234" t="s">
        <v>276</v>
      </c>
      <c r="E548" s="276" t="s">
        <v>1</v>
      </c>
      <c r="F548" s="277" t="s">
        <v>423</v>
      </c>
      <c r="G548" s="275"/>
      <c r="H548" s="278">
        <v>542</v>
      </c>
      <c r="I548" s="279"/>
      <c r="J548" s="275"/>
      <c r="K548" s="275"/>
      <c r="L548" s="280"/>
      <c r="M548" s="281"/>
      <c r="N548" s="282"/>
      <c r="O548" s="282"/>
      <c r="P548" s="282"/>
      <c r="Q548" s="282"/>
      <c r="R548" s="282"/>
      <c r="S548" s="282"/>
      <c r="T548" s="283"/>
      <c r="U548" s="15"/>
      <c r="V548" s="15"/>
      <c r="W548" s="15"/>
      <c r="X548" s="15"/>
      <c r="Y548" s="15"/>
      <c r="Z548" s="15"/>
      <c r="AA548" s="15"/>
      <c r="AB548" s="15"/>
      <c r="AC548" s="15"/>
      <c r="AD548" s="15"/>
      <c r="AE548" s="15"/>
      <c r="AT548" s="284" t="s">
        <v>276</v>
      </c>
      <c r="AU548" s="284" t="s">
        <v>86</v>
      </c>
      <c r="AV548" s="15" t="s">
        <v>254</v>
      </c>
      <c r="AW548" s="15" t="s">
        <v>32</v>
      </c>
      <c r="AX548" s="15" t="s">
        <v>84</v>
      </c>
      <c r="AY548" s="284" t="s">
        <v>251</v>
      </c>
    </row>
    <row r="549" s="2" customFormat="1" ht="16.5" customHeight="1">
      <c r="A549" s="38"/>
      <c r="B549" s="39"/>
      <c r="C549" s="292" t="s">
        <v>1727</v>
      </c>
      <c r="D549" s="292" t="s">
        <v>1133</v>
      </c>
      <c r="E549" s="293" t="s">
        <v>5835</v>
      </c>
      <c r="F549" s="294" t="s">
        <v>5836</v>
      </c>
      <c r="G549" s="295" t="s">
        <v>681</v>
      </c>
      <c r="H549" s="296">
        <v>64.700000000000003</v>
      </c>
      <c r="I549" s="297"/>
      <c r="J549" s="298">
        <f>ROUND(I549*H549,2)</f>
        <v>0</v>
      </c>
      <c r="K549" s="299"/>
      <c r="L549" s="300"/>
      <c r="M549" s="301" t="s">
        <v>1</v>
      </c>
      <c r="N549" s="302" t="s">
        <v>41</v>
      </c>
      <c r="O549" s="91"/>
      <c r="P549" s="230">
        <f>O549*H549</f>
        <v>0</v>
      </c>
      <c r="Q549" s="230">
        <v>0</v>
      </c>
      <c r="R549" s="230">
        <f>Q549*H549</f>
        <v>0</v>
      </c>
      <c r="S549" s="230">
        <v>0</v>
      </c>
      <c r="T549" s="231">
        <f>S549*H549</f>
        <v>0</v>
      </c>
      <c r="U549" s="38"/>
      <c r="V549" s="38"/>
      <c r="W549" s="38"/>
      <c r="X549" s="38"/>
      <c r="Y549" s="38"/>
      <c r="Z549" s="38"/>
      <c r="AA549" s="38"/>
      <c r="AB549" s="38"/>
      <c r="AC549" s="38"/>
      <c r="AD549" s="38"/>
      <c r="AE549" s="38"/>
      <c r="AR549" s="232" t="s">
        <v>2030</v>
      </c>
      <c r="AT549" s="232" t="s">
        <v>1133</v>
      </c>
      <c r="AU549" s="232" t="s">
        <v>86</v>
      </c>
      <c r="AY549" s="17" t="s">
        <v>251</v>
      </c>
      <c r="BE549" s="233">
        <f>IF(N549="základní",J549,0)</f>
        <v>0</v>
      </c>
      <c r="BF549" s="233">
        <f>IF(N549="snížená",J549,0)</f>
        <v>0</v>
      </c>
      <c r="BG549" s="233">
        <f>IF(N549="zákl. přenesená",J549,0)</f>
        <v>0</v>
      </c>
      <c r="BH549" s="233">
        <f>IF(N549="sníž. přenesená",J549,0)</f>
        <v>0</v>
      </c>
      <c r="BI549" s="233">
        <f>IF(N549="nulová",J549,0)</f>
        <v>0</v>
      </c>
      <c r="BJ549" s="17" t="s">
        <v>84</v>
      </c>
      <c r="BK549" s="233">
        <f>ROUND(I549*H549,2)</f>
        <v>0</v>
      </c>
      <c r="BL549" s="17" t="s">
        <v>1605</v>
      </c>
      <c r="BM549" s="232" t="s">
        <v>5837</v>
      </c>
    </row>
    <row r="550" s="2" customFormat="1">
      <c r="A550" s="38"/>
      <c r="B550" s="39"/>
      <c r="C550" s="40"/>
      <c r="D550" s="234" t="s">
        <v>260</v>
      </c>
      <c r="E550" s="40"/>
      <c r="F550" s="235" t="s">
        <v>5836</v>
      </c>
      <c r="G550" s="40"/>
      <c r="H550" s="40"/>
      <c r="I550" s="236"/>
      <c r="J550" s="40"/>
      <c r="K550" s="40"/>
      <c r="L550" s="44"/>
      <c r="M550" s="237"/>
      <c r="N550" s="238"/>
      <c r="O550" s="91"/>
      <c r="P550" s="91"/>
      <c r="Q550" s="91"/>
      <c r="R550" s="91"/>
      <c r="S550" s="91"/>
      <c r="T550" s="92"/>
      <c r="U550" s="38"/>
      <c r="V550" s="38"/>
      <c r="W550" s="38"/>
      <c r="X550" s="38"/>
      <c r="Y550" s="38"/>
      <c r="Z550" s="38"/>
      <c r="AA550" s="38"/>
      <c r="AB550" s="38"/>
      <c r="AC550" s="38"/>
      <c r="AD550" s="38"/>
      <c r="AE550" s="38"/>
      <c r="AT550" s="17" t="s">
        <v>260</v>
      </c>
      <c r="AU550" s="17" t="s">
        <v>86</v>
      </c>
    </row>
    <row r="551" s="13" customFormat="1">
      <c r="A551" s="13"/>
      <c r="B551" s="253"/>
      <c r="C551" s="254"/>
      <c r="D551" s="234" t="s">
        <v>276</v>
      </c>
      <c r="E551" s="255" t="s">
        <v>1</v>
      </c>
      <c r="F551" s="256" t="s">
        <v>5838</v>
      </c>
      <c r="G551" s="254"/>
      <c r="H551" s="255" t="s">
        <v>1</v>
      </c>
      <c r="I551" s="257"/>
      <c r="J551" s="254"/>
      <c r="K551" s="254"/>
      <c r="L551" s="258"/>
      <c r="M551" s="259"/>
      <c r="N551" s="260"/>
      <c r="O551" s="260"/>
      <c r="P551" s="260"/>
      <c r="Q551" s="260"/>
      <c r="R551" s="260"/>
      <c r="S551" s="260"/>
      <c r="T551" s="261"/>
      <c r="U551" s="13"/>
      <c r="V551" s="13"/>
      <c r="W551" s="13"/>
      <c r="X551" s="13"/>
      <c r="Y551" s="13"/>
      <c r="Z551" s="13"/>
      <c r="AA551" s="13"/>
      <c r="AB551" s="13"/>
      <c r="AC551" s="13"/>
      <c r="AD551" s="13"/>
      <c r="AE551" s="13"/>
      <c r="AT551" s="262" t="s">
        <v>276</v>
      </c>
      <c r="AU551" s="262" t="s">
        <v>86</v>
      </c>
      <c r="AV551" s="13" t="s">
        <v>84</v>
      </c>
      <c r="AW551" s="13" t="s">
        <v>32</v>
      </c>
      <c r="AX551" s="13" t="s">
        <v>76</v>
      </c>
      <c r="AY551" s="262" t="s">
        <v>251</v>
      </c>
    </row>
    <row r="552" s="12" customFormat="1">
      <c r="A552" s="12"/>
      <c r="B552" s="242"/>
      <c r="C552" s="243"/>
      <c r="D552" s="234" t="s">
        <v>276</v>
      </c>
      <c r="E552" s="244" t="s">
        <v>1</v>
      </c>
      <c r="F552" s="245" t="s">
        <v>5839</v>
      </c>
      <c r="G552" s="243"/>
      <c r="H552" s="246">
        <v>64.700000000000003</v>
      </c>
      <c r="I552" s="247"/>
      <c r="J552" s="243"/>
      <c r="K552" s="243"/>
      <c r="L552" s="248"/>
      <c r="M552" s="249"/>
      <c r="N552" s="250"/>
      <c r="O552" s="250"/>
      <c r="P552" s="250"/>
      <c r="Q552" s="250"/>
      <c r="R552" s="250"/>
      <c r="S552" s="250"/>
      <c r="T552" s="251"/>
      <c r="U552" s="12"/>
      <c r="V552" s="12"/>
      <c r="W552" s="12"/>
      <c r="X552" s="12"/>
      <c r="Y552" s="12"/>
      <c r="Z552" s="12"/>
      <c r="AA552" s="12"/>
      <c r="AB552" s="12"/>
      <c r="AC552" s="12"/>
      <c r="AD552" s="12"/>
      <c r="AE552" s="12"/>
      <c r="AT552" s="252" t="s">
        <v>276</v>
      </c>
      <c r="AU552" s="252" t="s">
        <v>86</v>
      </c>
      <c r="AV552" s="12" t="s">
        <v>86</v>
      </c>
      <c r="AW552" s="12" t="s">
        <v>32</v>
      </c>
      <c r="AX552" s="12" t="s">
        <v>76</v>
      </c>
      <c r="AY552" s="252" t="s">
        <v>251</v>
      </c>
    </row>
    <row r="553" s="15" customFormat="1">
      <c r="A553" s="15"/>
      <c r="B553" s="274"/>
      <c r="C553" s="275"/>
      <c r="D553" s="234" t="s">
        <v>276</v>
      </c>
      <c r="E553" s="276" t="s">
        <v>1</v>
      </c>
      <c r="F553" s="277" t="s">
        <v>423</v>
      </c>
      <c r="G553" s="275"/>
      <c r="H553" s="278">
        <v>64.700000000000003</v>
      </c>
      <c r="I553" s="279"/>
      <c r="J553" s="275"/>
      <c r="K553" s="275"/>
      <c r="L553" s="280"/>
      <c r="M553" s="281"/>
      <c r="N553" s="282"/>
      <c r="O553" s="282"/>
      <c r="P553" s="282"/>
      <c r="Q553" s="282"/>
      <c r="R553" s="282"/>
      <c r="S553" s="282"/>
      <c r="T553" s="283"/>
      <c r="U553" s="15"/>
      <c r="V553" s="15"/>
      <c r="W553" s="15"/>
      <c r="X553" s="15"/>
      <c r="Y553" s="15"/>
      <c r="Z553" s="15"/>
      <c r="AA553" s="15"/>
      <c r="AB553" s="15"/>
      <c r="AC553" s="15"/>
      <c r="AD553" s="15"/>
      <c r="AE553" s="15"/>
      <c r="AT553" s="284" t="s">
        <v>276</v>
      </c>
      <c r="AU553" s="284" t="s">
        <v>86</v>
      </c>
      <c r="AV553" s="15" t="s">
        <v>254</v>
      </c>
      <c r="AW553" s="15" t="s">
        <v>32</v>
      </c>
      <c r="AX553" s="15" t="s">
        <v>84</v>
      </c>
      <c r="AY553" s="284" t="s">
        <v>251</v>
      </c>
    </row>
    <row r="554" s="2" customFormat="1" ht="37.8" customHeight="1">
      <c r="A554" s="38"/>
      <c r="B554" s="39"/>
      <c r="C554" s="220" t="s">
        <v>1733</v>
      </c>
      <c r="D554" s="220" t="s">
        <v>255</v>
      </c>
      <c r="E554" s="221" t="s">
        <v>5840</v>
      </c>
      <c r="F554" s="222" t="s">
        <v>5841</v>
      </c>
      <c r="G554" s="223" t="s">
        <v>802</v>
      </c>
      <c r="H554" s="224">
        <v>704</v>
      </c>
      <c r="I554" s="225"/>
      <c r="J554" s="226">
        <f>ROUND(I554*H554,2)</f>
        <v>0</v>
      </c>
      <c r="K554" s="227"/>
      <c r="L554" s="44"/>
      <c r="M554" s="228" t="s">
        <v>1</v>
      </c>
      <c r="N554" s="229" t="s">
        <v>41</v>
      </c>
      <c r="O554" s="91"/>
      <c r="P554" s="230">
        <f>O554*H554</f>
        <v>0</v>
      </c>
      <c r="Q554" s="230">
        <v>0</v>
      </c>
      <c r="R554" s="230">
        <f>Q554*H554</f>
        <v>0</v>
      </c>
      <c r="S554" s="230">
        <v>0</v>
      </c>
      <c r="T554" s="231">
        <f>S554*H554</f>
        <v>0</v>
      </c>
      <c r="U554" s="38"/>
      <c r="V554" s="38"/>
      <c r="W554" s="38"/>
      <c r="X554" s="38"/>
      <c r="Y554" s="38"/>
      <c r="Z554" s="38"/>
      <c r="AA554" s="38"/>
      <c r="AB554" s="38"/>
      <c r="AC554" s="38"/>
      <c r="AD554" s="38"/>
      <c r="AE554" s="38"/>
      <c r="AR554" s="232" t="s">
        <v>1605</v>
      </c>
      <c r="AT554" s="232" t="s">
        <v>255</v>
      </c>
      <c r="AU554" s="232" t="s">
        <v>86</v>
      </c>
      <c r="AY554" s="17" t="s">
        <v>251</v>
      </c>
      <c r="BE554" s="233">
        <f>IF(N554="základní",J554,0)</f>
        <v>0</v>
      </c>
      <c r="BF554" s="233">
        <f>IF(N554="snížená",J554,0)</f>
        <v>0</v>
      </c>
      <c r="BG554" s="233">
        <f>IF(N554="zákl. přenesená",J554,0)</f>
        <v>0</v>
      </c>
      <c r="BH554" s="233">
        <f>IF(N554="sníž. přenesená",J554,0)</f>
        <v>0</v>
      </c>
      <c r="BI554" s="233">
        <f>IF(N554="nulová",J554,0)</f>
        <v>0</v>
      </c>
      <c r="BJ554" s="17" t="s">
        <v>84</v>
      </c>
      <c r="BK554" s="233">
        <f>ROUND(I554*H554,2)</f>
        <v>0</v>
      </c>
      <c r="BL554" s="17" t="s">
        <v>1605</v>
      </c>
      <c r="BM554" s="232" t="s">
        <v>5842</v>
      </c>
    </row>
    <row r="555" s="2" customFormat="1">
      <c r="A555" s="38"/>
      <c r="B555" s="39"/>
      <c r="C555" s="40"/>
      <c r="D555" s="234" t="s">
        <v>260</v>
      </c>
      <c r="E555" s="40"/>
      <c r="F555" s="235" t="s">
        <v>5841</v>
      </c>
      <c r="G555" s="40"/>
      <c r="H555" s="40"/>
      <c r="I555" s="236"/>
      <c r="J555" s="40"/>
      <c r="K555" s="40"/>
      <c r="L555" s="44"/>
      <c r="M555" s="237"/>
      <c r="N555" s="238"/>
      <c r="O555" s="91"/>
      <c r="P555" s="91"/>
      <c r="Q555" s="91"/>
      <c r="R555" s="91"/>
      <c r="S555" s="91"/>
      <c r="T555" s="92"/>
      <c r="U555" s="38"/>
      <c r="V555" s="38"/>
      <c r="W555" s="38"/>
      <c r="X555" s="38"/>
      <c r="Y555" s="38"/>
      <c r="Z555" s="38"/>
      <c r="AA555" s="38"/>
      <c r="AB555" s="38"/>
      <c r="AC555" s="38"/>
      <c r="AD555" s="38"/>
      <c r="AE555" s="38"/>
      <c r="AT555" s="17" t="s">
        <v>260</v>
      </c>
      <c r="AU555" s="17" t="s">
        <v>86</v>
      </c>
    </row>
    <row r="556" s="13" customFormat="1">
      <c r="A556" s="13"/>
      <c r="B556" s="253"/>
      <c r="C556" s="254"/>
      <c r="D556" s="234" t="s">
        <v>276</v>
      </c>
      <c r="E556" s="255" t="s">
        <v>1</v>
      </c>
      <c r="F556" s="256" t="s">
        <v>5843</v>
      </c>
      <c r="G556" s="254"/>
      <c r="H556" s="255" t="s">
        <v>1</v>
      </c>
      <c r="I556" s="257"/>
      <c r="J556" s="254"/>
      <c r="K556" s="254"/>
      <c r="L556" s="258"/>
      <c r="M556" s="259"/>
      <c r="N556" s="260"/>
      <c r="O556" s="260"/>
      <c r="P556" s="260"/>
      <c r="Q556" s="260"/>
      <c r="R556" s="260"/>
      <c r="S556" s="260"/>
      <c r="T556" s="261"/>
      <c r="U556" s="13"/>
      <c r="V556" s="13"/>
      <c r="W556" s="13"/>
      <c r="X556" s="13"/>
      <c r="Y556" s="13"/>
      <c r="Z556" s="13"/>
      <c r="AA556" s="13"/>
      <c r="AB556" s="13"/>
      <c r="AC556" s="13"/>
      <c r="AD556" s="13"/>
      <c r="AE556" s="13"/>
      <c r="AT556" s="262" t="s">
        <v>276</v>
      </c>
      <c r="AU556" s="262" t="s">
        <v>86</v>
      </c>
      <c r="AV556" s="13" t="s">
        <v>84</v>
      </c>
      <c r="AW556" s="13" t="s">
        <v>32</v>
      </c>
      <c r="AX556" s="13" t="s">
        <v>76</v>
      </c>
      <c r="AY556" s="262" t="s">
        <v>251</v>
      </c>
    </row>
    <row r="557" s="13" customFormat="1">
      <c r="A557" s="13"/>
      <c r="B557" s="253"/>
      <c r="C557" s="254"/>
      <c r="D557" s="234" t="s">
        <v>276</v>
      </c>
      <c r="E557" s="255" t="s">
        <v>1</v>
      </c>
      <c r="F557" s="256" t="s">
        <v>5844</v>
      </c>
      <c r="G557" s="254"/>
      <c r="H557" s="255" t="s">
        <v>1</v>
      </c>
      <c r="I557" s="257"/>
      <c r="J557" s="254"/>
      <c r="K557" s="254"/>
      <c r="L557" s="258"/>
      <c r="M557" s="259"/>
      <c r="N557" s="260"/>
      <c r="O557" s="260"/>
      <c r="P557" s="260"/>
      <c r="Q557" s="260"/>
      <c r="R557" s="260"/>
      <c r="S557" s="260"/>
      <c r="T557" s="261"/>
      <c r="U557" s="13"/>
      <c r="V557" s="13"/>
      <c r="W557" s="13"/>
      <c r="X557" s="13"/>
      <c r="Y557" s="13"/>
      <c r="Z557" s="13"/>
      <c r="AA557" s="13"/>
      <c r="AB557" s="13"/>
      <c r="AC557" s="13"/>
      <c r="AD557" s="13"/>
      <c r="AE557" s="13"/>
      <c r="AT557" s="262" t="s">
        <v>276</v>
      </c>
      <c r="AU557" s="262" t="s">
        <v>86</v>
      </c>
      <c r="AV557" s="13" t="s">
        <v>84</v>
      </c>
      <c r="AW557" s="13" t="s">
        <v>32</v>
      </c>
      <c r="AX557" s="13" t="s">
        <v>76</v>
      </c>
      <c r="AY557" s="262" t="s">
        <v>251</v>
      </c>
    </row>
    <row r="558" s="12" customFormat="1">
      <c r="A558" s="12"/>
      <c r="B558" s="242"/>
      <c r="C558" s="243"/>
      <c r="D558" s="234" t="s">
        <v>276</v>
      </c>
      <c r="E558" s="244" t="s">
        <v>1</v>
      </c>
      <c r="F558" s="245" t="s">
        <v>5845</v>
      </c>
      <c r="G558" s="243"/>
      <c r="H558" s="246">
        <v>704</v>
      </c>
      <c r="I558" s="247"/>
      <c r="J558" s="243"/>
      <c r="K558" s="243"/>
      <c r="L558" s="248"/>
      <c r="M558" s="249"/>
      <c r="N558" s="250"/>
      <c r="O558" s="250"/>
      <c r="P558" s="250"/>
      <c r="Q558" s="250"/>
      <c r="R558" s="250"/>
      <c r="S558" s="250"/>
      <c r="T558" s="251"/>
      <c r="U558" s="12"/>
      <c r="V558" s="12"/>
      <c r="W558" s="12"/>
      <c r="X558" s="12"/>
      <c r="Y558" s="12"/>
      <c r="Z558" s="12"/>
      <c r="AA558" s="12"/>
      <c r="AB558" s="12"/>
      <c r="AC558" s="12"/>
      <c r="AD558" s="12"/>
      <c r="AE558" s="12"/>
      <c r="AT558" s="252" t="s">
        <v>276</v>
      </c>
      <c r="AU558" s="252" t="s">
        <v>86</v>
      </c>
      <c r="AV558" s="12" t="s">
        <v>86</v>
      </c>
      <c r="AW558" s="12" t="s">
        <v>32</v>
      </c>
      <c r="AX558" s="12" t="s">
        <v>76</v>
      </c>
      <c r="AY558" s="252" t="s">
        <v>251</v>
      </c>
    </row>
    <row r="559" s="15" customFormat="1">
      <c r="A559" s="15"/>
      <c r="B559" s="274"/>
      <c r="C559" s="275"/>
      <c r="D559" s="234" t="s">
        <v>276</v>
      </c>
      <c r="E559" s="276" t="s">
        <v>1</v>
      </c>
      <c r="F559" s="277" t="s">
        <v>423</v>
      </c>
      <c r="G559" s="275"/>
      <c r="H559" s="278">
        <v>704</v>
      </c>
      <c r="I559" s="279"/>
      <c r="J559" s="275"/>
      <c r="K559" s="275"/>
      <c r="L559" s="280"/>
      <c r="M559" s="281"/>
      <c r="N559" s="282"/>
      <c r="O559" s="282"/>
      <c r="P559" s="282"/>
      <c r="Q559" s="282"/>
      <c r="R559" s="282"/>
      <c r="S559" s="282"/>
      <c r="T559" s="283"/>
      <c r="U559" s="15"/>
      <c r="V559" s="15"/>
      <c r="W559" s="15"/>
      <c r="X559" s="15"/>
      <c r="Y559" s="15"/>
      <c r="Z559" s="15"/>
      <c r="AA559" s="15"/>
      <c r="AB559" s="15"/>
      <c r="AC559" s="15"/>
      <c r="AD559" s="15"/>
      <c r="AE559" s="15"/>
      <c r="AT559" s="284" t="s">
        <v>276</v>
      </c>
      <c r="AU559" s="284" t="s">
        <v>86</v>
      </c>
      <c r="AV559" s="15" t="s">
        <v>254</v>
      </c>
      <c r="AW559" s="15" t="s">
        <v>32</v>
      </c>
      <c r="AX559" s="15" t="s">
        <v>84</v>
      </c>
      <c r="AY559" s="284" t="s">
        <v>251</v>
      </c>
    </row>
    <row r="560" s="2" customFormat="1" ht="16.5" customHeight="1">
      <c r="A560" s="38"/>
      <c r="B560" s="39"/>
      <c r="C560" s="292" t="s">
        <v>1739</v>
      </c>
      <c r="D560" s="292" t="s">
        <v>1133</v>
      </c>
      <c r="E560" s="293" t="s">
        <v>5846</v>
      </c>
      <c r="F560" s="294" t="s">
        <v>5847</v>
      </c>
      <c r="G560" s="295" t="s">
        <v>802</v>
      </c>
      <c r="H560" s="296">
        <v>704</v>
      </c>
      <c r="I560" s="297"/>
      <c r="J560" s="298">
        <f>ROUND(I560*H560,2)</f>
        <v>0</v>
      </c>
      <c r="K560" s="299"/>
      <c r="L560" s="300"/>
      <c r="M560" s="301" t="s">
        <v>1</v>
      </c>
      <c r="N560" s="302" t="s">
        <v>41</v>
      </c>
      <c r="O560" s="91"/>
      <c r="P560" s="230">
        <f>O560*H560</f>
        <v>0</v>
      </c>
      <c r="Q560" s="230">
        <v>0</v>
      </c>
      <c r="R560" s="230">
        <f>Q560*H560</f>
        <v>0</v>
      </c>
      <c r="S560" s="230">
        <v>0</v>
      </c>
      <c r="T560" s="231">
        <f>S560*H560</f>
        <v>0</v>
      </c>
      <c r="U560" s="38"/>
      <c r="V560" s="38"/>
      <c r="W560" s="38"/>
      <c r="X560" s="38"/>
      <c r="Y560" s="38"/>
      <c r="Z560" s="38"/>
      <c r="AA560" s="38"/>
      <c r="AB560" s="38"/>
      <c r="AC560" s="38"/>
      <c r="AD560" s="38"/>
      <c r="AE560" s="38"/>
      <c r="AR560" s="232" t="s">
        <v>2030</v>
      </c>
      <c r="AT560" s="232" t="s">
        <v>1133</v>
      </c>
      <c r="AU560" s="232" t="s">
        <v>86</v>
      </c>
      <c r="AY560" s="17" t="s">
        <v>251</v>
      </c>
      <c r="BE560" s="233">
        <f>IF(N560="základní",J560,0)</f>
        <v>0</v>
      </c>
      <c r="BF560" s="233">
        <f>IF(N560="snížená",J560,0)</f>
        <v>0</v>
      </c>
      <c r="BG560" s="233">
        <f>IF(N560="zákl. přenesená",J560,0)</f>
        <v>0</v>
      </c>
      <c r="BH560" s="233">
        <f>IF(N560="sníž. přenesená",J560,0)</f>
        <v>0</v>
      </c>
      <c r="BI560" s="233">
        <f>IF(N560="nulová",J560,0)</f>
        <v>0</v>
      </c>
      <c r="BJ560" s="17" t="s">
        <v>84</v>
      </c>
      <c r="BK560" s="233">
        <f>ROUND(I560*H560,2)</f>
        <v>0</v>
      </c>
      <c r="BL560" s="17" t="s">
        <v>1605</v>
      </c>
      <c r="BM560" s="232" t="s">
        <v>5848</v>
      </c>
    </row>
    <row r="561" s="2" customFormat="1">
      <c r="A561" s="38"/>
      <c r="B561" s="39"/>
      <c r="C561" s="40"/>
      <c r="D561" s="234" t="s">
        <v>260</v>
      </c>
      <c r="E561" s="40"/>
      <c r="F561" s="235" t="s">
        <v>5847</v>
      </c>
      <c r="G561" s="40"/>
      <c r="H561" s="40"/>
      <c r="I561" s="236"/>
      <c r="J561" s="40"/>
      <c r="K561" s="40"/>
      <c r="L561" s="44"/>
      <c r="M561" s="237"/>
      <c r="N561" s="238"/>
      <c r="O561" s="91"/>
      <c r="P561" s="91"/>
      <c r="Q561" s="91"/>
      <c r="R561" s="91"/>
      <c r="S561" s="91"/>
      <c r="T561" s="92"/>
      <c r="U561" s="38"/>
      <c r="V561" s="38"/>
      <c r="W561" s="38"/>
      <c r="X561" s="38"/>
      <c r="Y561" s="38"/>
      <c r="Z561" s="38"/>
      <c r="AA561" s="38"/>
      <c r="AB561" s="38"/>
      <c r="AC561" s="38"/>
      <c r="AD561" s="38"/>
      <c r="AE561" s="38"/>
      <c r="AT561" s="17" t="s">
        <v>260</v>
      </c>
      <c r="AU561" s="17" t="s">
        <v>86</v>
      </c>
    </row>
    <row r="562" s="12" customFormat="1">
      <c r="A562" s="12"/>
      <c r="B562" s="242"/>
      <c r="C562" s="243"/>
      <c r="D562" s="234" t="s">
        <v>276</v>
      </c>
      <c r="E562" s="244" t="s">
        <v>1</v>
      </c>
      <c r="F562" s="245" t="s">
        <v>5845</v>
      </c>
      <c r="G562" s="243"/>
      <c r="H562" s="246">
        <v>704</v>
      </c>
      <c r="I562" s="247"/>
      <c r="J562" s="243"/>
      <c r="K562" s="243"/>
      <c r="L562" s="248"/>
      <c r="M562" s="249"/>
      <c r="N562" s="250"/>
      <c r="O562" s="250"/>
      <c r="P562" s="250"/>
      <c r="Q562" s="250"/>
      <c r="R562" s="250"/>
      <c r="S562" s="250"/>
      <c r="T562" s="251"/>
      <c r="U562" s="12"/>
      <c r="V562" s="12"/>
      <c r="W562" s="12"/>
      <c r="X562" s="12"/>
      <c r="Y562" s="12"/>
      <c r="Z562" s="12"/>
      <c r="AA562" s="12"/>
      <c r="AB562" s="12"/>
      <c r="AC562" s="12"/>
      <c r="AD562" s="12"/>
      <c r="AE562" s="12"/>
      <c r="AT562" s="252" t="s">
        <v>276</v>
      </c>
      <c r="AU562" s="252" t="s">
        <v>86</v>
      </c>
      <c r="AV562" s="12" t="s">
        <v>86</v>
      </c>
      <c r="AW562" s="12" t="s">
        <v>32</v>
      </c>
      <c r="AX562" s="12" t="s">
        <v>84</v>
      </c>
      <c r="AY562" s="252" t="s">
        <v>251</v>
      </c>
    </row>
    <row r="563" s="2" customFormat="1" ht="33" customHeight="1">
      <c r="A563" s="38"/>
      <c r="B563" s="39"/>
      <c r="C563" s="220" t="s">
        <v>1747</v>
      </c>
      <c r="D563" s="220" t="s">
        <v>255</v>
      </c>
      <c r="E563" s="221" t="s">
        <v>5849</v>
      </c>
      <c r="F563" s="222" t="s">
        <v>5850</v>
      </c>
      <c r="G563" s="223" t="s">
        <v>802</v>
      </c>
      <c r="H563" s="224">
        <v>56</v>
      </c>
      <c r="I563" s="225"/>
      <c r="J563" s="226">
        <f>ROUND(I563*H563,2)</f>
        <v>0</v>
      </c>
      <c r="K563" s="227"/>
      <c r="L563" s="44"/>
      <c r="M563" s="228" t="s">
        <v>1</v>
      </c>
      <c r="N563" s="229" t="s">
        <v>41</v>
      </c>
      <c r="O563" s="91"/>
      <c r="P563" s="230">
        <f>O563*H563</f>
        <v>0</v>
      </c>
      <c r="Q563" s="230">
        <v>0</v>
      </c>
      <c r="R563" s="230">
        <f>Q563*H563</f>
        <v>0</v>
      </c>
      <c r="S563" s="230">
        <v>0</v>
      </c>
      <c r="T563" s="231">
        <f>S563*H563</f>
        <v>0</v>
      </c>
      <c r="U563" s="38"/>
      <c r="V563" s="38"/>
      <c r="W563" s="38"/>
      <c r="X563" s="38"/>
      <c r="Y563" s="38"/>
      <c r="Z563" s="38"/>
      <c r="AA563" s="38"/>
      <c r="AB563" s="38"/>
      <c r="AC563" s="38"/>
      <c r="AD563" s="38"/>
      <c r="AE563" s="38"/>
      <c r="AR563" s="232" t="s">
        <v>1605</v>
      </c>
      <c r="AT563" s="232" t="s">
        <v>255</v>
      </c>
      <c r="AU563" s="232" t="s">
        <v>86</v>
      </c>
      <c r="AY563" s="17" t="s">
        <v>251</v>
      </c>
      <c r="BE563" s="233">
        <f>IF(N563="základní",J563,0)</f>
        <v>0</v>
      </c>
      <c r="BF563" s="233">
        <f>IF(N563="snížená",J563,0)</f>
        <v>0</v>
      </c>
      <c r="BG563" s="233">
        <f>IF(N563="zákl. přenesená",J563,0)</f>
        <v>0</v>
      </c>
      <c r="BH563" s="233">
        <f>IF(N563="sníž. přenesená",J563,0)</f>
        <v>0</v>
      </c>
      <c r="BI563" s="233">
        <f>IF(N563="nulová",J563,0)</f>
        <v>0</v>
      </c>
      <c r="BJ563" s="17" t="s">
        <v>84</v>
      </c>
      <c r="BK563" s="233">
        <f>ROUND(I563*H563,2)</f>
        <v>0</v>
      </c>
      <c r="BL563" s="17" t="s">
        <v>1605</v>
      </c>
      <c r="BM563" s="232" t="s">
        <v>5851</v>
      </c>
    </row>
    <row r="564" s="2" customFormat="1">
      <c r="A564" s="38"/>
      <c r="B564" s="39"/>
      <c r="C564" s="40"/>
      <c r="D564" s="234" t="s">
        <v>260</v>
      </c>
      <c r="E564" s="40"/>
      <c r="F564" s="235" t="s">
        <v>5850</v>
      </c>
      <c r="G564" s="40"/>
      <c r="H564" s="40"/>
      <c r="I564" s="236"/>
      <c r="J564" s="40"/>
      <c r="K564" s="40"/>
      <c r="L564" s="44"/>
      <c r="M564" s="237"/>
      <c r="N564" s="238"/>
      <c r="O564" s="91"/>
      <c r="P564" s="91"/>
      <c r="Q564" s="91"/>
      <c r="R564" s="91"/>
      <c r="S564" s="91"/>
      <c r="T564" s="92"/>
      <c r="U564" s="38"/>
      <c r="V564" s="38"/>
      <c r="W564" s="38"/>
      <c r="X564" s="38"/>
      <c r="Y564" s="38"/>
      <c r="Z564" s="38"/>
      <c r="AA564" s="38"/>
      <c r="AB564" s="38"/>
      <c r="AC564" s="38"/>
      <c r="AD564" s="38"/>
      <c r="AE564" s="38"/>
      <c r="AT564" s="17" t="s">
        <v>260</v>
      </c>
      <c r="AU564" s="17" t="s">
        <v>86</v>
      </c>
    </row>
    <row r="565" s="12" customFormat="1">
      <c r="A565" s="12"/>
      <c r="B565" s="242"/>
      <c r="C565" s="243"/>
      <c r="D565" s="234" t="s">
        <v>276</v>
      </c>
      <c r="E565" s="244" t="s">
        <v>1</v>
      </c>
      <c r="F565" s="245" t="s">
        <v>5852</v>
      </c>
      <c r="G565" s="243"/>
      <c r="H565" s="246">
        <v>56</v>
      </c>
      <c r="I565" s="247"/>
      <c r="J565" s="243"/>
      <c r="K565" s="243"/>
      <c r="L565" s="248"/>
      <c r="M565" s="249"/>
      <c r="N565" s="250"/>
      <c r="O565" s="250"/>
      <c r="P565" s="250"/>
      <c r="Q565" s="250"/>
      <c r="R565" s="250"/>
      <c r="S565" s="250"/>
      <c r="T565" s="251"/>
      <c r="U565" s="12"/>
      <c r="V565" s="12"/>
      <c r="W565" s="12"/>
      <c r="X565" s="12"/>
      <c r="Y565" s="12"/>
      <c r="Z565" s="12"/>
      <c r="AA565" s="12"/>
      <c r="AB565" s="12"/>
      <c r="AC565" s="12"/>
      <c r="AD565" s="12"/>
      <c r="AE565" s="12"/>
      <c r="AT565" s="252" t="s">
        <v>276</v>
      </c>
      <c r="AU565" s="252" t="s">
        <v>86</v>
      </c>
      <c r="AV565" s="12" t="s">
        <v>86</v>
      </c>
      <c r="AW565" s="12" t="s">
        <v>32</v>
      </c>
      <c r="AX565" s="12" t="s">
        <v>76</v>
      </c>
      <c r="AY565" s="252" t="s">
        <v>251</v>
      </c>
    </row>
    <row r="566" s="15" customFormat="1">
      <c r="A566" s="15"/>
      <c r="B566" s="274"/>
      <c r="C566" s="275"/>
      <c r="D566" s="234" t="s">
        <v>276</v>
      </c>
      <c r="E566" s="276" t="s">
        <v>1</v>
      </c>
      <c r="F566" s="277" t="s">
        <v>423</v>
      </c>
      <c r="G566" s="275"/>
      <c r="H566" s="278">
        <v>56</v>
      </c>
      <c r="I566" s="279"/>
      <c r="J566" s="275"/>
      <c r="K566" s="275"/>
      <c r="L566" s="280"/>
      <c r="M566" s="281"/>
      <c r="N566" s="282"/>
      <c r="O566" s="282"/>
      <c r="P566" s="282"/>
      <c r="Q566" s="282"/>
      <c r="R566" s="282"/>
      <c r="S566" s="282"/>
      <c r="T566" s="283"/>
      <c r="U566" s="15"/>
      <c r="V566" s="15"/>
      <c r="W566" s="15"/>
      <c r="X566" s="15"/>
      <c r="Y566" s="15"/>
      <c r="Z566" s="15"/>
      <c r="AA566" s="15"/>
      <c r="AB566" s="15"/>
      <c r="AC566" s="15"/>
      <c r="AD566" s="15"/>
      <c r="AE566" s="15"/>
      <c r="AT566" s="284" t="s">
        <v>276</v>
      </c>
      <c r="AU566" s="284" t="s">
        <v>86</v>
      </c>
      <c r="AV566" s="15" t="s">
        <v>254</v>
      </c>
      <c r="AW566" s="15" t="s">
        <v>32</v>
      </c>
      <c r="AX566" s="15" t="s">
        <v>84</v>
      </c>
      <c r="AY566" s="284" t="s">
        <v>251</v>
      </c>
    </row>
    <row r="567" s="2" customFormat="1" ht="16.5" customHeight="1">
      <c r="A567" s="38"/>
      <c r="B567" s="39"/>
      <c r="C567" s="292" t="s">
        <v>1752</v>
      </c>
      <c r="D567" s="292" t="s">
        <v>1133</v>
      </c>
      <c r="E567" s="293" t="s">
        <v>5853</v>
      </c>
      <c r="F567" s="294" t="s">
        <v>5854</v>
      </c>
      <c r="G567" s="295" t="s">
        <v>802</v>
      </c>
      <c r="H567" s="296">
        <v>56</v>
      </c>
      <c r="I567" s="297"/>
      <c r="J567" s="298">
        <f>ROUND(I567*H567,2)</f>
        <v>0</v>
      </c>
      <c r="K567" s="299"/>
      <c r="L567" s="300"/>
      <c r="M567" s="301" t="s">
        <v>1</v>
      </c>
      <c r="N567" s="302" t="s">
        <v>41</v>
      </c>
      <c r="O567" s="91"/>
      <c r="P567" s="230">
        <f>O567*H567</f>
        <v>0</v>
      </c>
      <c r="Q567" s="230">
        <v>0</v>
      </c>
      <c r="R567" s="230">
        <f>Q567*H567</f>
        <v>0</v>
      </c>
      <c r="S567" s="230">
        <v>0</v>
      </c>
      <c r="T567" s="231">
        <f>S567*H567</f>
        <v>0</v>
      </c>
      <c r="U567" s="38"/>
      <c r="V567" s="38"/>
      <c r="W567" s="38"/>
      <c r="X567" s="38"/>
      <c r="Y567" s="38"/>
      <c r="Z567" s="38"/>
      <c r="AA567" s="38"/>
      <c r="AB567" s="38"/>
      <c r="AC567" s="38"/>
      <c r="AD567" s="38"/>
      <c r="AE567" s="38"/>
      <c r="AR567" s="232" t="s">
        <v>2030</v>
      </c>
      <c r="AT567" s="232" t="s">
        <v>1133</v>
      </c>
      <c r="AU567" s="232" t="s">
        <v>86</v>
      </c>
      <c r="AY567" s="17" t="s">
        <v>251</v>
      </c>
      <c r="BE567" s="233">
        <f>IF(N567="základní",J567,0)</f>
        <v>0</v>
      </c>
      <c r="BF567" s="233">
        <f>IF(N567="snížená",J567,0)</f>
        <v>0</v>
      </c>
      <c r="BG567" s="233">
        <f>IF(N567="zákl. přenesená",J567,0)</f>
        <v>0</v>
      </c>
      <c r="BH567" s="233">
        <f>IF(N567="sníž. přenesená",J567,0)</f>
        <v>0</v>
      </c>
      <c r="BI567" s="233">
        <f>IF(N567="nulová",J567,0)</f>
        <v>0</v>
      </c>
      <c r="BJ567" s="17" t="s">
        <v>84</v>
      </c>
      <c r="BK567" s="233">
        <f>ROUND(I567*H567,2)</f>
        <v>0</v>
      </c>
      <c r="BL567" s="17" t="s">
        <v>1605</v>
      </c>
      <c r="BM567" s="232" t="s">
        <v>5855</v>
      </c>
    </row>
    <row r="568" s="2" customFormat="1">
      <c r="A568" s="38"/>
      <c r="B568" s="39"/>
      <c r="C568" s="40"/>
      <c r="D568" s="234" t="s">
        <v>260</v>
      </c>
      <c r="E568" s="40"/>
      <c r="F568" s="235" t="s">
        <v>5854</v>
      </c>
      <c r="G568" s="40"/>
      <c r="H568" s="40"/>
      <c r="I568" s="236"/>
      <c r="J568" s="40"/>
      <c r="K568" s="40"/>
      <c r="L568" s="44"/>
      <c r="M568" s="237"/>
      <c r="N568" s="238"/>
      <c r="O568" s="91"/>
      <c r="P568" s="91"/>
      <c r="Q568" s="91"/>
      <c r="R568" s="91"/>
      <c r="S568" s="91"/>
      <c r="T568" s="92"/>
      <c r="U568" s="38"/>
      <c r="V568" s="38"/>
      <c r="W568" s="38"/>
      <c r="X568" s="38"/>
      <c r="Y568" s="38"/>
      <c r="Z568" s="38"/>
      <c r="AA568" s="38"/>
      <c r="AB568" s="38"/>
      <c r="AC568" s="38"/>
      <c r="AD568" s="38"/>
      <c r="AE568" s="38"/>
      <c r="AT568" s="17" t="s">
        <v>260</v>
      </c>
      <c r="AU568" s="17" t="s">
        <v>86</v>
      </c>
    </row>
    <row r="569" s="12" customFormat="1">
      <c r="A569" s="12"/>
      <c r="B569" s="242"/>
      <c r="C569" s="243"/>
      <c r="D569" s="234" t="s">
        <v>276</v>
      </c>
      <c r="E569" s="244" t="s">
        <v>1</v>
      </c>
      <c r="F569" s="245" t="s">
        <v>1665</v>
      </c>
      <c r="G569" s="243"/>
      <c r="H569" s="246">
        <v>56</v>
      </c>
      <c r="I569" s="247"/>
      <c r="J569" s="243"/>
      <c r="K569" s="243"/>
      <c r="L569" s="248"/>
      <c r="M569" s="249"/>
      <c r="N569" s="250"/>
      <c r="O569" s="250"/>
      <c r="P569" s="250"/>
      <c r="Q569" s="250"/>
      <c r="R569" s="250"/>
      <c r="S569" s="250"/>
      <c r="T569" s="251"/>
      <c r="U569" s="12"/>
      <c r="V569" s="12"/>
      <c r="W569" s="12"/>
      <c r="X569" s="12"/>
      <c r="Y569" s="12"/>
      <c r="Z569" s="12"/>
      <c r="AA569" s="12"/>
      <c r="AB569" s="12"/>
      <c r="AC569" s="12"/>
      <c r="AD569" s="12"/>
      <c r="AE569" s="12"/>
      <c r="AT569" s="252" t="s">
        <v>276</v>
      </c>
      <c r="AU569" s="252" t="s">
        <v>86</v>
      </c>
      <c r="AV569" s="12" t="s">
        <v>86</v>
      </c>
      <c r="AW569" s="12" t="s">
        <v>32</v>
      </c>
      <c r="AX569" s="12" t="s">
        <v>84</v>
      </c>
      <c r="AY569" s="252" t="s">
        <v>251</v>
      </c>
    </row>
    <row r="570" s="2" customFormat="1" ht="33" customHeight="1">
      <c r="A570" s="38"/>
      <c r="B570" s="39"/>
      <c r="C570" s="220" t="s">
        <v>1758</v>
      </c>
      <c r="D570" s="220" t="s">
        <v>255</v>
      </c>
      <c r="E570" s="221" t="s">
        <v>5856</v>
      </c>
      <c r="F570" s="222" t="s">
        <v>5857</v>
      </c>
      <c r="G570" s="223" t="s">
        <v>802</v>
      </c>
      <c r="H570" s="224">
        <v>148</v>
      </c>
      <c r="I570" s="225"/>
      <c r="J570" s="226">
        <f>ROUND(I570*H570,2)</f>
        <v>0</v>
      </c>
      <c r="K570" s="227"/>
      <c r="L570" s="44"/>
      <c r="M570" s="228" t="s">
        <v>1</v>
      </c>
      <c r="N570" s="229" t="s">
        <v>41</v>
      </c>
      <c r="O570" s="91"/>
      <c r="P570" s="230">
        <f>O570*H570</f>
        <v>0</v>
      </c>
      <c r="Q570" s="230">
        <v>0</v>
      </c>
      <c r="R570" s="230">
        <f>Q570*H570</f>
        <v>0</v>
      </c>
      <c r="S570" s="230">
        <v>0</v>
      </c>
      <c r="T570" s="231">
        <f>S570*H570</f>
        <v>0</v>
      </c>
      <c r="U570" s="38"/>
      <c r="V570" s="38"/>
      <c r="W570" s="38"/>
      <c r="X570" s="38"/>
      <c r="Y570" s="38"/>
      <c r="Z570" s="38"/>
      <c r="AA570" s="38"/>
      <c r="AB570" s="38"/>
      <c r="AC570" s="38"/>
      <c r="AD570" s="38"/>
      <c r="AE570" s="38"/>
      <c r="AR570" s="232" t="s">
        <v>1605</v>
      </c>
      <c r="AT570" s="232" t="s">
        <v>255</v>
      </c>
      <c r="AU570" s="232" t="s">
        <v>86</v>
      </c>
      <c r="AY570" s="17" t="s">
        <v>251</v>
      </c>
      <c r="BE570" s="233">
        <f>IF(N570="základní",J570,0)</f>
        <v>0</v>
      </c>
      <c r="BF570" s="233">
        <f>IF(N570="snížená",J570,0)</f>
        <v>0</v>
      </c>
      <c r="BG570" s="233">
        <f>IF(N570="zákl. přenesená",J570,0)</f>
        <v>0</v>
      </c>
      <c r="BH570" s="233">
        <f>IF(N570="sníž. přenesená",J570,0)</f>
        <v>0</v>
      </c>
      <c r="BI570" s="233">
        <f>IF(N570="nulová",J570,0)</f>
        <v>0</v>
      </c>
      <c r="BJ570" s="17" t="s">
        <v>84</v>
      </c>
      <c r="BK570" s="233">
        <f>ROUND(I570*H570,2)</f>
        <v>0</v>
      </c>
      <c r="BL570" s="17" t="s">
        <v>1605</v>
      </c>
      <c r="BM570" s="232" t="s">
        <v>5858</v>
      </c>
    </row>
    <row r="571" s="2" customFormat="1">
      <c r="A571" s="38"/>
      <c r="B571" s="39"/>
      <c r="C571" s="40"/>
      <c r="D571" s="234" t="s">
        <v>260</v>
      </c>
      <c r="E571" s="40"/>
      <c r="F571" s="235" t="s">
        <v>5857</v>
      </c>
      <c r="G571" s="40"/>
      <c r="H571" s="40"/>
      <c r="I571" s="236"/>
      <c r="J571" s="40"/>
      <c r="K571" s="40"/>
      <c r="L571" s="44"/>
      <c r="M571" s="237"/>
      <c r="N571" s="238"/>
      <c r="O571" s="91"/>
      <c r="P571" s="91"/>
      <c r="Q571" s="91"/>
      <c r="R571" s="91"/>
      <c r="S571" s="91"/>
      <c r="T571" s="92"/>
      <c r="U571" s="38"/>
      <c r="V571" s="38"/>
      <c r="W571" s="38"/>
      <c r="X571" s="38"/>
      <c r="Y571" s="38"/>
      <c r="Z571" s="38"/>
      <c r="AA571" s="38"/>
      <c r="AB571" s="38"/>
      <c r="AC571" s="38"/>
      <c r="AD571" s="38"/>
      <c r="AE571" s="38"/>
      <c r="AT571" s="17" t="s">
        <v>260</v>
      </c>
      <c r="AU571" s="17" t="s">
        <v>86</v>
      </c>
    </row>
    <row r="572" s="12" customFormat="1">
      <c r="A572" s="12"/>
      <c r="B572" s="242"/>
      <c r="C572" s="243"/>
      <c r="D572" s="234" t="s">
        <v>276</v>
      </c>
      <c r="E572" s="244" t="s">
        <v>1</v>
      </c>
      <c r="F572" s="245" t="s">
        <v>5859</v>
      </c>
      <c r="G572" s="243"/>
      <c r="H572" s="246">
        <v>148</v>
      </c>
      <c r="I572" s="247"/>
      <c r="J572" s="243"/>
      <c r="K572" s="243"/>
      <c r="L572" s="248"/>
      <c r="M572" s="249"/>
      <c r="N572" s="250"/>
      <c r="O572" s="250"/>
      <c r="P572" s="250"/>
      <c r="Q572" s="250"/>
      <c r="R572" s="250"/>
      <c r="S572" s="250"/>
      <c r="T572" s="251"/>
      <c r="U572" s="12"/>
      <c r="V572" s="12"/>
      <c r="W572" s="12"/>
      <c r="X572" s="12"/>
      <c r="Y572" s="12"/>
      <c r="Z572" s="12"/>
      <c r="AA572" s="12"/>
      <c r="AB572" s="12"/>
      <c r="AC572" s="12"/>
      <c r="AD572" s="12"/>
      <c r="AE572" s="12"/>
      <c r="AT572" s="252" t="s">
        <v>276</v>
      </c>
      <c r="AU572" s="252" t="s">
        <v>86</v>
      </c>
      <c r="AV572" s="12" t="s">
        <v>86</v>
      </c>
      <c r="AW572" s="12" t="s">
        <v>32</v>
      </c>
      <c r="AX572" s="12" t="s">
        <v>76</v>
      </c>
      <c r="AY572" s="252" t="s">
        <v>251</v>
      </c>
    </row>
    <row r="573" s="15" customFormat="1">
      <c r="A573" s="15"/>
      <c r="B573" s="274"/>
      <c r="C573" s="275"/>
      <c r="D573" s="234" t="s">
        <v>276</v>
      </c>
      <c r="E573" s="276" t="s">
        <v>1</v>
      </c>
      <c r="F573" s="277" t="s">
        <v>423</v>
      </c>
      <c r="G573" s="275"/>
      <c r="H573" s="278">
        <v>148</v>
      </c>
      <c r="I573" s="279"/>
      <c r="J573" s="275"/>
      <c r="K573" s="275"/>
      <c r="L573" s="280"/>
      <c r="M573" s="281"/>
      <c r="N573" s="282"/>
      <c r="O573" s="282"/>
      <c r="P573" s="282"/>
      <c r="Q573" s="282"/>
      <c r="R573" s="282"/>
      <c r="S573" s="282"/>
      <c r="T573" s="283"/>
      <c r="U573" s="15"/>
      <c r="V573" s="15"/>
      <c r="W573" s="15"/>
      <c r="X573" s="15"/>
      <c r="Y573" s="15"/>
      <c r="Z573" s="15"/>
      <c r="AA573" s="15"/>
      <c r="AB573" s="15"/>
      <c r="AC573" s="15"/>
      <c r="AD573" s="15"/>
      <c r="AE573" s="15"/>
      <c r="AT573" s="284" t="s">
        <v>276</v>
      </c>
      <c r="AU573" s="284" t="s">
        <v>86</v>
      </c>
      <c r="AV573" s="15" t="s">
        <v>254</v>
      </c>
      <c r="AW573" s="15" t="s">
        <v>32</v>
      </c>
      <c r="AX573" s="15" t="s">
        <v>84</v>
      </c>
      <c r="AY573" s="284" t="s">
        <v>251</v>
      </c>
    </row>
    <row r="574" s="2" customFormat="1" ht="16.5" customHeight="1">
      <c r="A574" s="38"/>
      <c r="B574" s="39"/>
      <c r="C574" s="292" t="s">
        <v>1764</v>
      </c>
      <c r="D574" s="292" t="s">
        <v>1133</v>
      </c>
      <c r="E574" s="293" t="s">
        <v>5853</v>
      </c>
      <c r="F574" s="294" t="s">
        <v>5854</v>
      </c>
      <c r="G574" s="295" t="s">
        <v>802</v>
      </c>
      <c r="H574" s="296">
        <v>148</v>
      </c>
      <c r="I574" s="297"/>
      <c r="J574" s="298">
        <f>ROUND(I574*H574,2)</f>
        <v>0</v>
      </c>
      <c r="K574" s="299"/>
      <c r="L574" s="300"/>
      <c r="M574" s="301" t="s">
        <v>1</v>
      </c>
      <c r="N574" s="302" t="s">
        <v>41</v>
      </c>
      <c r="O574" s="91"/>
      <c r="P574" s="230">
        <f>O574*H574</f>
        <v>0</v>
      </c>
      <c r="Q574" s="230">
        <v>0</v>
      </c>
      <c r="R574" s="230">
        <f>Q574*H574</f>
        <v>0</v>
      </c>
      <c r="S574" s="230">
        <v>0</v>
      </c>
      <c r="T574" s="231">
        <f>S574*H574</f>
        <v>0</v>
      </c>
      <c r="U574" s="38"/>
      <c r="V574" s="38"/>
      <c r="W574" s="38"/>
      <c r="X574" s="38"/>
      <c r="Y574" s="38"/>
      <c r="Z574" s="38"/>
      <c r="AA574" s="38"/>
      <c r="AB574" s="38"/>
      <c r="AC574" s="38"/>
      <c r="AD574" s="38"/>
      <c r="AE574" s="38"/>
      <c r="AR574" s="232" t="s">
        <v>2030</v>
      </c>
      <c r="AT574" s="232" t="s">
        <v>1133</v>
      </c>
      <c r="AU574" s="232" t="s">
        <v>86</v>
      </c>
      <c r="AY574" s="17" t="s">
        <v>251</v>
      </c>
      <c r="BE574" s="233">
        <f>IF(N574="základní",J574,0)</f>
        <v>0</v>
      </c>
      <c r="BF574" s="233">
        <f>IF(N574="snížená",J574,0)</f>
        <v>0</v>
      </c>
      <c r="BG574" s="233">
        <f>IF(N574="zákl. přenesená",J574,0)</f>
        <v>0</v>
      </c>
      <c r="BH574" s="233">
        <f>IF(N574="sníž. přenesená",J574,0)</f>
        <v>0</v>
      </c>
      <c r="BI574" s="233">
        <f>IF(N574="nulová",J574,0)</f>
        <v>0</v>
      </c>
      <c r="BJ574" s="17" t="s">
        <v>84</v>
      </c>
      <c r="BK574" s="233">
        <f>ROUND(I574*H574,2)</f>
        <v>0</v>
      </c>
      <c r="BL574" s="17" t="s">
        <v>1605</v>
      </c>
      <c r="BM574" s="232" t="s">
        <v>5860</v>
      </c>
    </row>
    <row r="575" s="2" customFormat="1">
      <c r="A575" s="38"/>
      <c r="B575" s="39"/>
      <c r="C575" s="40"/>
      <c r="D575" s="234" t="s">
        <v>260</v>
      </c>
      <c r="E575" s="40"/>
      <c r="F575" s="235" t="s">
        <v>5854</v>
      </c>
      <c r="G575" s="40"/>
      <c r="H575" s="40"/>
      <c r="I575" s="236"/>
      <c r="J575" s="40"/>
      <c r="K575" s="40"/>
      <c r="L575" s="44"/>
      <c r="M575" s="237"/>
      <c r="N575" s="238"/>
      <c r="O575" s="91"/>
      <c r="P575" s="91"/>
      <c r="Q575" s="91"/>
      <c r="R575" s="91"/>
      <c r="S575" s="91"/>
      <c r="T575" s="92"/>
      <c r="U575" s="38"/>
      <c r="V575" s="38"/>
      <c r="W575" s="38"/>
      <c r="X575" s="38"/>
      <c r="Y575" s="38"/>
      <c r="Z575" s="38"/>
      <c r="AA575" s="38"/>
      <c r="AB575" s="38"/>
      <c r="AC575" s="38"/>
      <c r="AD575" s="38"/>
      <c r="AE575" s="38"/>
      <c r="AT575" s="17" t="s">
        <v>260</v>
      </c>
      <c r="AU575" s="17" t="s">
        <v>86</v>
      </c>
    </row>
    <row r="576" s="12" customFormat="1">
      <c r="A576" s="12"/>
      <c r="B576" s="242"/>
      <c r="C576" s="243"/>
      <c r="D576" s="234" t="s">
        <v>276</v>
      </c>
      <c r="E576" s="244" t="s">
        <v>1</v>
      </c>
      <c r="F576" s="245" t="s">
        <v>5861</v>
      </c>
      <c r="G576" s="243"/>
      <c r="H576" s="246">
        <v>148</v>
      </c>
      <c r="I576" s="247"/>
      <c r="J576" s="243"/>
      <c r="K576" s="243"/>
      <c r="L576" s="248"/>
      <c r="M576" s="249"/>
      <c r="N576" s="250"/>
      <c r="O576" s="250"/>
      <c r="P576" s="250"/>
      <c r="Q576" s="250"/>
      <c r="R576" s="250"/>
      <c r="S576" s="250"/>
      <c r="T576" s="251"/>
      <c r="U576" s="12"/>
      <c r="V576" s="12"/>
      <c r="W576" s="12"/>
      <c r="X576" s="12"/>
      <c r="Y576" s="12"/>
      <c r="Z576" s="12"/>
      <c r="AA576" s="12"/>
      <c r="AB576" s="12"/>
      <c r="AC576" s="12"/>
      <c r="AD576" s="12"/>
      <c r="AE576" s="12"/>
      <c r="AT576" s="252" t="s">
        <v>276</v>
      </c>
      <c r="AU576" s="252" t="s">
        <v>86</v>
      </c>
      <c r="AV576" s="12" t="s">
        <v>86</v>
      </c>
      <c r="AW576" s="12" t="s">
        <v>32</v>
      </c>
      <c r="AX576" s="12" t="s">
        <v>84</v>
      </c>
      <c r="AY576" s="252" t="s">
        <v>251</v>
      </c>
    </row>
    <row r="577" s="2" customFormat="1" ht="16.5" customHeight="1">
      <c r="A577" s="38"/>
      <c r="B577" s="39"/>
      <c r="C577" s="292" t="s">
        <v>1772</v>
      </c>
      <c r="D577" s="292" t="s">
        <v>1133</v>
      </c>
      <c r="E577" s="293" t="s">
        <v>5862</v>
      </c>
      <c r="F577" s="294" t="s">
        <v>5863</v>
      </c>
      <c r="G577" s="295" t="s">
        <v>592</v>
      </c>
      <c r="H577" s="296">
        <v>11.1</v>
      </c>
      <c r="I577" s="297"/>
      <c r="J577" s="298">
        <f>ROUND(I577*H577,2)</f>
        <v>0</v>
      </c>
      <c r="K577" s="299"/>
      <c r="L577" s="300"/>
      <c r="M577" s="301" t="s">
        <v>1</v>
      </c>
      <c r="N577" s="302" t="s">
        <v>41</v>
      </c>
      <c r="O577" s="91"/>
      <c r="P577" s="230">
        <f>O577*H577</f>
        <v>0</v>
      </c>
      <c r="Q577" s="230">
        <v>0</v>
      </c>
      <c r="R577" s="230">
        <f>Q577*H577</f>
        <v>0</v>
      </c>
      <c r="S577" s="230">
        <v>0</v>
      </c>
      <c r="T577" s="231">
        <f>S577*H577</f>
        <v>0</v>
      </c>
      <c r="U577" s="38"/>
      <c r="V577" s="38"/>
      <c r="W577" s="38"/>
      <c r="X577" s="38"/>
      <c r="Y577" s="38"/>
      <c r="Z577" s="38"/>
      <c r="AA577" s="38"/>
      <c r="AB577" s="38"/>
      <c r="AC577" s="38"/>
      <c r="AD577" s="38"/>
      <c r="AE577" s="38"/>
      <c r="AR577" s="232" t="s">
        <v>2030</v>
      </c>
      <c r="AT577" s="232" t="s">
        <v>1133</v>
      </c>
      <c r="AU577" s="232" t="s">
        <v>86</v>
      </c>
      <c r="AY577" s="17" t="s">
        <v>251</v>
      </c>
      <c r="BE577" s="233">
        <f>IF(N577="základní",J577,0)</f>
        <v>0</v>
      </c>
      <c r="BF577" s="233">
        <f>IF(N577="snížená",J577,0)</f>
        <v>0</v>
      </c>
      <c r="BG577" s="233">
        <f>IF(N577="zákl. přenesená",J577,0)</f>
        <v>0</v>
      </c>
      <c r="BH577" s="233">
        <f>IF(N577="sníž. přenesená",J577,0)</f>
        <v>0</v>
      </c>
      <c r="BI577" s="233">
        <f>IF(N577="nulová",J577,0)</f>
        <v>0</v>
      </c>
      <c r="BJ577" s="17" t="s">
        <v>84</v>
      </c>
      <c r="BK577" s="233">
        <f>ROUND(I577*H577,2)</f>
        <v>0</v>
      </c>
      <c r="BL577" s="17" t="s">
        <v>1605</v>
      </c>
      <c r="BM577" s="232" t="s">
        <v>5864</v>
      </c>
    </row>
    <row r="578" s="2" customFormat="1">
      <c r="A578" s="38"/>
      <c r="B578" s="39"/>
      <c r="C578" s="40"/>
      <c r="D578" s="234" t="s">
        <v>260</v>
      </c>
      <c r="E578" s="40"/>
      <c r="F578" s="235" t="s">
        <v>5863</v>
      </c>
      <c r="G578" s="40"/>
      <c r="H578" s="40"/>
      <c r="I578" s="236"/>
      <c r="J578" s="40"/>
      <c r="K578" s="40"/>
      <c r="L578" s="44"/>
      <c r="M578" s="237"/>
      <c r="N578" s="238"/>
      <c r="O578" s="91"/>
      <c r="P578" s="91"/>
      <c r="Q578" s="91"/>
      <c r="R578" s="91"/>
      <c r="S578" s="91"/>
      <c r="T578" s="92"/>
      <c r="U578" s="38"/>
      <c r="V578" s="38"/>
      <c r="W578" s="38"/>
      <c r="X578" s="38"/>
      <c r="Y578" s="38"/>
      <c r="Z578" s="38"/>
      <c r="AA578" s="38"/>
      <c r="AB578" s="38"/>
      <c r="AC578" s="38"/>
      <c r="AD578" s="38"/>
      <c r="AE578" s="38"/>
      <c r="AT578" s="17" t="s">
        <v>260</v>
      </c>
      <c r="AU578" s="17" t="s">
        <v>86</v>
      </c>
    </row>
    <row r="579" s="13" customFormat="1">
      <c r="A579" s="13"/>
      <c r="B579" s="253"/>
      <c r="C579" s="254"/>
      <c r="D579" s="234" t="s">
        <v>276</v>
      </c>
      <c r="E579" s="255" t="s">
        <v>1</v>
      </c>
      <c r="F579" s="256" t="s">
        <v>5865</v>
      </c>
      <c r="G579" s="254"/>
      <c r="H579" s="255" t="s">
        <v>1</v>
      </c>
      <c r="I579" s="257"/>
      <c r="J579" s="254"/>
      <c r="K579" s="254"/>
      <c r="L579" s="258"/>
      <c r="M579" s="259"/>
      <c r="N579" s="260"/>
      <c r="O579" s="260"/>
      <c r="P579" s="260"/>
      <c r="Q579" s="260"/>
      <c r="R579" s="260"/>
      <c r="S579" s="260"/>
      <c r="T579" s="261"/>
      <c r="U579" s="13"/>
      <c r="V579" s="13"/>
      <c r="W579" s="13"/>
      <c r="X579" s="13"/>
      <c r="Y579" s="13"/>
      <c r="Z579" s="13"/>
      <c r="AA579" s="13"/>
      <c r="AB579" s="13"/>
      <c r="AC579" s="13"/>
      <c r="AD579" s="13"/>
      <c r="AE579" s="13"/>
      <c r="AT579" s="262" t="s">
        <v>276</v>
      </c>
      <c r="AU579" s="262" t="s">
        <v>86</v>
      </c>
      <c r="AV579" s="13" t="s">
        <v>84</v>
      </c>
      <c r="AW579" s="13" t="s">
        <v>32</v>
      </c>
      <c r="AX579" s="13" t="s">
        <v>76</v>
      </c>
      <c r="AY579" s="262" t="s">
        <v>251</v>
      </c>
    </row>
    <row r="580" s="12" customFormat="1">
      <c r="A580" s="12"/>
      <c r="B580" s="242"/>
      <c r="C580" s="243"/>
      <c r="D580" s="234" t="s">
        <v>276</v>
      </c>
      <c r="E580" s="244" t="s">
        <v>1</v>
      </c>
      <c r="F580" s="245" t="s">
        <v>5866</v>
      </c>
      <c r="G580" s="243"/>
      <c r="H580" s="246">
        <v>11.1</v>
      </c>
      <c r="I580" s="247"/>
      <c r="J580" s="243"/>
      <c r="K580" s="243"/>
      <c r="L580" s="248"/>
      <c r="M580" s="249"/>
      <c r="N580" s="250"/>
      <c r="O580" s="250"/>
      <c r="P580" s="250"/>
      <c r="Q580" s="250"/>
      <c r="R580" s="250"/>
      <c r="S580" s="250"/>
      <c r="T580" s="251"/>
      <c r="U580" s="12"/>
      <c r="V580" s="12"/>
      <c r="W580" s="12"/>
      <c r="X580" s="12"/>
      <c r="Y580" s="12"/>
      <c r="Z580" s="12"/>
      <c r="AA580" s="12"/>
      <c r="AB580" s="12"/>
      <c r="AC580" s="12"/>
      <c r="AD580" s="12"/>
      <c r="AE580" s="12"/>
      <c r="AT580" s="252" t="s">
        <v>276</v>
      </c>
      <c r="AU580" s="252" t="s">
        <v>86</v>
      </c>
      <c r="AV580" s="12" t="s">
        <v>86</v>
      </c>
      <c r="AW580" s="12" t="s">
        <v>32</v>
      </c>
      <c r="AX580" s="12" t="s">
        <v>84</v>
      </c>
      <c r="AY580" s="252" t="s">
        <v>251</v>
      </c>
    </row>
    <row r="581" s="2" customFormat="1" ht="33" customHeight="1">
      <c r="A581" s="38"/>
      <c r="B581" s="39"/>
      <c r="C581" s="220" t="s">
        <v>1778</v>
      </c>
      <c r="D581" s="220" t="s">
        <v>255</v>
      </c>
      <c r="E581" s="221" t="s">
        <v>5867</v>
      </c>
      <c r="F581" s="222" t="s">
        <v>5868</v>
      </c>
      <c r="G581" s="223" t="s">
        <v>802</v>
      </c>
      <c r="H581" s="224">
        <v>14</v>
      </c>
      <c r="I581" s="225"/>
      <c r="J581" s="226">
        <f>ROUND(I581*H581,2)</f>
        <v>0</v>
      </c>
      <c r="K581" s="227"/>
      <c r="L581" s="44"/>
      <c r="M581" s="228" t="s">
        <v>1</v>
      </c>
      <c r="N581" s="229" t="s">
        <v>41</v>
      </c>
      <c r="O581" s="91"/>
      <c r="P581" s="230">
        <f>O581*H581</f>
        <v>0</v>
      </c>
      <c r="Q581" s="230">
        <v>0</v>
      </c>
      <c r="R581" s="230">
        <f>Q581*H581</f>
        <v>0</v>
      </c>
      <c r="S581" s="230">
        <v>0</v>
      </c>
      <c r="T581" s="231">
        <f>S581*H581</f>
        <v>0</v>
      </c>
      <c r="U581" s="38"/>
      <c r="V581" s="38"/>
      <c r="W581" s="38"/>
      <c r="X581" s="38"/>
      <c r="Y581" s="38"/>
      <c r="Z581" s="38"/>
      <c r="AA581" s="38"/>
      <c r="AB581" s="38"/>
      <c r="AC581" s="38"/>
      <c r="AD581" s="38"/>
      <c r="AE581" s="38"/>
      <c r="AR581" s="232" t="s">
        <v>1605</v>
      </c>
      <c r="AT581" s="232" t="s">
        <v>255</v>
      </c>
      <c r="AU581" s="232" t="s">
        <v>86</v>
      </c>
      <c r="AY581" s="17" t="s">
        <v>251</v>
      </c>
      <c r="BE581" s="233">
        <f>IF(N581="základní",J581,0)</f>
        <v>0</v>
      </c>
      <c r="BF581" s="233">
        <f>IF(N581="snížená",J581,0)</f>
        <v>0</v>
      </c>
      <c r="BG581" s="233">
        <f>IF(N581="zákl. přenesená",J581,0)</f>
        <v>0</v>
      </c>
      <c r="BH581" s="233">
        <f>IF(N581="sníž. přenesená",J581,0)</f>
        <v>0</v>
      </c>
      <c r="BI581" s="233">
        <f>IF(N581="nulová",J581,0)</f>
        <v>0</v>
      </c>
      <c r="BJ581" s="17" t="s">
        <v>84</v>
      </c>
      <c r="BK581" s="233">
        <f>ROUND(I581*H581,2)</f>
        <v>0</v>
      </c>
      <c r="BL581" s="17" t="s">
        <v>1605</v>
      </c>
      <c r="BM581" s="232" t="s">
        <v>5869</v>
      </c>
    </row>
    <row r="582" s="2" customFormat="1">
      <c r="A582" s="38"/>
      <c r="B582" s="39"/>
      <c r="C582" s="40"/>
      <c r="D582" s="234" t="s">
        <v>260</v>
      </c>
      <c r="E582" s="40"/>
      <c r="F582" s="235" t="s">
        <v>5868</v>
      </c>
      <c r="G582" s="40"/>
      <c r="H582" s="40"/>
      <c r="I582" s="236"/>
      <c r="J582" s="40"/>
      <c r="K582" s="40"/>
      <c r="L582" s="44"/>
      <c r="M582" s="237"/>
      <c r="N582" s="238"/>
      <c r="O582" s="91"/>
      <c r="P582" s="91"/>
      <c r="Q582" s="91"/>
      <c r="R582" s="91"/>
      <c r="S582" s="91"/>
      <c r="T582" s="92"/>
      <c r="U582" s="38"/>
      <c r="V582" s="38"/>
      <c r="W582" s="38"/>
      <c r="X582" s="38"/>
      <c r="Y582" s="38"/>
      <c r="Z582" s="38"/>
      <c r="AA582" s="38"/>
      <c r="AB582" s="38"/>
      <c r="AC582" s="38"/>
      <c r="AD582" s="38"/>
      <c r="AE582" s="38"/>
      <c r="AT582" s="17" t="s">
        <v>260</v>
      </c>
      <c r="AU582" s="17" t="s">
        <v>86</v>
      </c>
    </row>
    <row r="583" s="13" customFormat="1">
      <c r="A583" s="13"/>
      <c r="B583" s="253"/>
      <c r="C583" s="254"/>
      <c r="D583" s="234" t="s">
        <v>276</v>
      </c>
      <c r="E583" s="255" t="s">
        <v>1</v>
      </c>
      <c r="F583" s="256" t="s">
        <v>5870</v>
      </c>
      <c r="G583" s="254"/>
      <c r="H583" s="255" t="s">
        <v>1</v>
      </c>
      <c r="I583" s="257"/>
      <c r="J583" s="254"/>
      <c r="K583" s="254"/>
      <c r="L583" s="258"/>
      <c r="M583" s="259"/>
      <c r="N583" s="260"/>
      <c r="O583" s="260"/>
      <c r="P583" s="260"/>
      <c r="Q583" s="260"/>
      <c r="R583" s="260"/>
      <c r="S583" s="260"/>
      <c r="T583" s="261"/>
      <c r="U583" s="13"/>
      <c r="V583" s="13"/>
      <c r="W583" s="13"/>
      <c r="X583" s="13"/>
      <c r="Y583" s="13"/>
      <c r="Z583" s="13"/>
      <c r="AA583" s="13"/>
      <c r="AB583" s="13"/>
      <c r="AC583" s="13"/>
      <c r="AD583" s="13"/>
      <c r="AE583" s="13"/>
      <c r="AT583" s="262" t="s">
        <v>276</v>
      </c>
      <c r="AU583" s="262" t="s">
        <v>86</v>
      </c>
      <c r="AV583" s="13" t="s">
        <v>84</v>
      </c>
      <c r="AW583" s="13" t="s">
        <v>32</v>
      </c>
      <c r="AX583" s="13" t="s">
        <v>76</v>
      </c>
      <c r="AY583" s="262" t="s">
        <v>251</v>
      </c>
    </row>
    <row r="584" s="12" customFormat="1">
      <c r="A584" s="12"/>
      <c r="B584" s="242"/>
      <c r="C584" s="243"/>
      <c r="D584" s="234" t="s">
        <v>276</v>
      </c>
      <c r="E584" s="244" t="s">
        <v>1</v>
      </c>
      <c r="F584" s="245" t="s">
        <v>5871</v>
      </c>
      <c r="G584" s="243"/>
      <c r="H584" s="246">
        <v>14</v>
      </c>
      <c r="I584" s="247"/>
      <c r="J584" s="243"/>
      <c r="K584" s="243"/>
      <c r="L584" s="248"/>
      <c r="M584" s="249"/>
      <c r="N584" s="250"/>
      <c r="O584" s="250"/>
      <c r="P584" s="250"/>
      <c r="Q584" s="250"/>
      <c r="R584" s="250"/>
      <c r="S584" s="250"/>
      <c r="T584" s="251"/>
      <c r="U584" s="12"/>
      <c r="V584" s="12"/>
      <c r="W584" s="12"/>
      <c r="X584" s="12"/>
      <c r="Y584" s="12"/>
      <c r="Z584" s="12"/>
      <c r="AA584" s="12"/>
      <c r="AB584" s="12"/>
      <c r="AC584" s="12"/>
      <c r="AD584" s="12"/>
      <c r="AE584" s="12"/>
      <c r="AT584" s="252" t="s">
        <v>276</v>
      </c>
      <c r="AU584" s="252" t="s">
        <v>86</v>
      </c>
      <c r="AV584" s="12" t="s">
        <v>86</v>
      </c>
      <c r="AW584" s="12" t="s">
        <v>32</v>
      </c>
      <c r="AX584" s="12" t="s">
        <v>76</v>
      </c>
      <c r="AY584" s="252" t="s">
        <v>251</v>
      </c>
    </row>
    <row r="585" s="15" customFormat="1">
      <c r="A585" s="15"/>
      <c r="B585" s="274"/>
      <c r="C585" s="275"/>
      <c r="D585" s="234" t="s">
        <v>276</v>
      </c>
      <c r="E585" s="276" t="s">
        <v>1</v>
      </c>
      <c r="F585" s="277" t="s">
        <v>423</v>
      </c>
      <c r="G585" s="275"/>
      <c r="H585" s="278">
        <v>14</v>
      </c>
      <c r="I585" s="279"/>
      <c r="J585" s="275"/>
      <c r="K585" s="275"/>
      <c r="L585" s="280"/>
      <c r="M585" s="281"/>
      <c r="N585" s="282"/>
      <c r="O585" s="282"/>
      <c r="P585" s="282"/>
      <c r="Q585" s="282"/>
      <c r="R585" s="282"/>
      <c r="S585" s="282"/>
      <c r="T585" s="283"/>
      <c r="U585" s="15"/>
      <c r="V585" s="15"/>
      <c r="W585" s="15"/>
      <c r="X585" s="15"/>
      <c r="Y585" s="15"/>
      <c r="Z585" s="15"/>
      <c r="AA585" s="15"/>
      <c r="AB585" s="15"/>
      <c r="AC585" s="15"/>
      <c r="AD585" s="15"/>
      <c r="AE585" s="15"/>
      <c r="AT585" s="284" t="s">
        <v>276</v>
      </c>
      <c r="AU585" s="284" t="s">
        <v>86</v>
      </c>
      <c r="AV585" s="15" t="s">
        <v>254</v>
      </c>
      <c r="AW585" s="15" t="s">
        <v>32</v>
      </c>
      <c r="AX585" s="15" t="s">
        <v>84</v>
      </c>
      <c r="AY585" s="284" t="s">
        <v>251</v>
      </c>
    </row>
    <row r="586" s="2" customFormat="1" ht="16.5" customHeight="1">
      <c r="A586" s="38"/>
      <c r="B586" s="39"/>
      <c r="C586" s="292" t="s">
        <v>1784</v>
      </c>
      <c r="D586" s="292" t="s">
        <v>1133</v>
      </c>
      <c r="E586" s="293" t="s">
        <v>5872</v>
      </c>
      <c r="F586" s="294" t="s">
        <v>5873</v>
      </c>
      <c r="G586" s="295" t="s">
        <v>802</v>
      </c>
      <c r="H586" s="296">
        <v>14</v>
      </c>
      <c r="I586" s="297"/>
      <c r="J586" s="298">
        <f>ROUND(I586*H586,2)</f>
        <v>0</v>
      </c>
      <c r="K586" s="299"/>
      <c r="L586" s="300"/>
      <c r="M586" s="301" t="s">
        <v>1</v>
      </c>
      <c r="N586" s="302" t="s">
        <v>41</v>
      </c>
      <c r="O586" s="91"/>
      <c r="P586" s="230">
        <f>O586*H586</f>
        <v>0</v>
      </c>
      <c r="Q586" s="230">
        <v>0</v>
      </c>
      <c r="R586" s="230">
        <f>Q586*H586</f>
        <v>0</v>
      </c>
      <c r="S586" s="230">
        <v>0</v>
      </c>
      <c r="T586" s="231">
        <f>S586*H586</f>
        <v>0</v>
      </c>
      <c r="U586" s="38"/>
      <c r="V586" s="38"/>
      <c r="W586" s="38"/>
      <c r="X586" s="38"/>
      <c r="Y586" s="38"/>
      <c r="Z586" s="38"/>
      <c r="AA586" s="38"/>
      <c r="AB586" s="38"/>
      <c r="AC586" s="38"/>
      <c r="AD586" s="38"/>
      <c r="AE586" s="38"/>
      <c r="AR586" s="232" t="s">
        <v>2030</v>
      </c>
      <c r="AT586" s="232" t="s">
        <v>1133</v>
      </c>
      <c r="AU586" s="232" t="s">
        <v>86</v>
      </c>
      <c r="AY586" s="17" t="s">
        <v>251</v>
      </c>
      <c r="BE586" s="233">
        <f>IF(N586="základní",J586,0)</f>
        <v>0</v>
      </c>
      <c r="BF586" s="233">
        <f>IF(N586="snížená",J586,0)</f>
        <v>0</v>
      </c>
      <c r="BG586" s="233">
        <f>IF(N586="zákl. přenesená",J586,0)</f>
        <v>0</v>
      </c>
      <c r="BH586" s="233">
        <f>IF(N586="sníž. přenesená",J586,0)</f>
        <v>0</v>
      </c>
      <c r="BI586" s="233">
        <f>IF(N586="nulová",J586,0)</f>
        <v>0</v>
      </c>
      <c r="BJ586" s="17" t="s">
        <v>84</v>
      </c>
      <c r="BK586" s="233">
        <f>ROUND(I586*H586,2)</f>
        <v>0</v>
      </c>
      <c r="BL586" s="17" t="s">
        <v>1605</v>
      </c>
      <c r="BM586" s="232" t="s">
        <v>5874</v>
      </c>
    </row>
    <row r="587" s="2" customFormat="1">
      <c r="A587" s="38"/>
      <c r="B587" s="39"/>
      <c r="C587" s="40"/>
      <c r="D587" s="234" t="s">
        <v>260</v>
      </c>
      <c r="E587" s="40"/>
      <c r="F587" s="235" t="s">
        <v>5873</v>
      </c>
      <c r="G587" s="40"/>
      <c r="H587" s="40"/>
      <c r="I587" s="236"/>
      <c r="J587" s="40"/>
      <c r="K587" s="40"/>
      <c r="L587" s="44"/>
      <c r="M587" s="237"/>
      <c r="N587" s="238"/>
      <c r="O587" s="91"/>
      <c r="P587" s="91"/>
      <c r="Q587" s="91"/>
      <c r="R587" s="91"/>
      <c r="S587" s="91"/>
      <c r="T587" s="92"/>
      <c r="U587" s="38"/>
      <c r="V587" s="38"/>
      <c r="W587" s="38"/>
      <c r="X587" s="38"/>
      <c r="Y587" s="38"/>
      <c r="Z587" s="38"/>
      <c r="AA587" s="38"/>
      <c r="AB587" s="38"/>
      <c r="AC587" s="38"/>
      <c r="AD587" s="38"/>
      <c r="AE587" s="38"/>
      <c r="AT587" s="17" t="s">
        <v>260</v>
      </c>
      <c r="AU587" s="17" t="s">
        <v>86</v>
      </c>
    </row>
    <row r="588" s="12" customFormat="1">
      <c r="A588" s="12"/>
      <c r="B588" s="242"/>
      <c r="C588" s="243"/>
      <c r="D588" s="234" t="s">
        <v>276</v>
      </c>
      <c r="E588" s="244" t="s">
        <v>1</v>
      </c>
      <c r="F588" s="245" t="s">
        <v>5875</v>
      </c>
      <c r="G588" s="243"/>
      <c r="H588" s="246">
        <v>14</v>
      </c>
      <c r="I588" s="247"/>
      <c r="J588" s="243"/>
      <c r="K588" s="243"/>
      <c r="L588" s="248"/>
      <c r="M588" s="249"/>
      <c r="N588" s="250"/>
      <c r="O588" s="250"/>
      <c r="P588" s="250"/>
      <c r="Q588" s="250"/>
      <c r="R588" s="250"/>
      <c r="S588" s="250"/>
      <c r="T588" s="251"/>
      <c r="U588" s="12"/>
      <c r="V588" s="12"/>
      <c r="W588" s="12"/>
      <c r="X588" s="12"/>
      <c r="Y588" s="12"/>
      <c r="Z588" s="12"/>
      <c r="AA588" s="12"/>
      <c r="AB588" s="12"/>
      <c r="AC588" s="12"/>
      <c r="AD588" s="12"/>
      <c r="AE588" s="12"/>
      <c r="AT588" s="252" t="s">
        <v>276</v>
      </c>
      <c r="AU588" s="252" t="s">
        <v>86</v>
      </c>
      <c r="AV588" s="12" t="s">
        <v>86</v>
      </c>
      <c r="AW588" s="12" t="s">
        <v>32</v>
      </c>
      <c r="AX588" s="12" t="s">
        <v>84</v>
      </c>
      <c r="AY588" s="252" t="s">
        <v>251</v>
      </c>
    </row>
    <row r="589" s="2" customFormat="1" ht="16.5" customHeight="1">
      <c r="A589" s="38"/>
      <c r="B589" s="39"/>
      <c r="C589" s="292" t="s">
        <v>1791</v>
      </c>
      <c r="D589" s="292" t="s">
        <v>1133</v>
      </c>
      <c r="E589" s="293" t="s">
        <v>5876</v>
      </c>
      <c r="F589" s="294" t="s">
        <v>5877</v>
      </c>
      <c r="G589" s="295" t="s">
        <v>416</v>
      </c>
      <c r="H589" s="296">
        <v>28</v>
      </c>
      <c r="I589" s="297"/>
      <c r="J589" s="298">
        <f>ROUND(I589*H589,2)</f>
        <v>0</v>
      </c>
      <c r="K589" s="299"/>
      <c r="L589" s="300"/>
      <c r="M589" s="301" t="s">
        <v>1</v>
      </c>
      <c r="N589" s="302" t="s">
        <v>41</v>
      </c>
      <c r="O589" s="91"/>
      <c r="P589" s="230">
        <f>O589*H589</f>
        <v>0</v>
      </c>
      <c r="Q589" s="230">
        <v>0</v>
      </c>
      <c r="R589" s="230">
        <f>Q589*H589</f>
        <v>0</v>
      </c>
      <c r="S589" s="230">
        <v>0</v>
      </c>
      <c r="T589" s="231">
        <f>S589*H589</f>
        <v>0</v>
      </c>
      <c r="U589" s="38"/>
      <c r="V589" s="38"/>
      <c r="W589" s="38"/>
      <c r="X589" s="38"/>
      <c r="Y589" s="38"/>
      <c r="Z589" s="38"/>
      <c r="AA589" s="38"/>
      <c r="AB589" s="38"/>
      <c r="AC589" s="38"/>
      <c r="AD589" s="38"/>
      <c r="AE589" s="38"/>
      <c r="AR589" s="232" t="s">
        <v>2030</v>
      </c>
      <c r="AT589" s="232" t="s">
        <v>1133</v>
      </c>
      <c r="AU589" s="232" t="s">
        <v>86</v>
      </c>
      <c r="AY589" s="17" t="s">
        <v>251</v>
      </c>
      <c r="BE589" s="233">
        <f>IF(N589="základní",J589,0)</f>
        <v>0</v>
      </c>
      <c r="BF589" s="233">
        <f>IF(N589="snížená",J589,0)</f>
        <v>0</v>
      </c>
      <c r="BG589" s="233">
        <f>IF(N589="zákl. přenesená",J589,0)</f>
        <v>0</v>
      </c>
      <c r="BH589" s="233">
        <f>IF(N589="sníž. přenesená",J589,0)</f>
        <v>0</v>
      </c>
      <c r="BI589" s="233">
        <f>IF(N589="nulová",J589,0)</f>
        <v>0</v>
      </c>
      <c r="BJ589" s="17" t="s">
        <v>84</v>
      </c>
      <c r="BK589" s="233">
        <f>ROUND(I589*H589,2)</f>
        <v>0</v>
      </c>
      <c r="BL589" s="17" t="s">
        <v>1605</v>
      </c>
      <c r="BM589" s="232" t="s">
        <v>5878</v>
      </c>
    </row>
    <row r="590" s="2" customFormat="1">
      <c r="A590" s="38"/>
      <c r="B590" s="39"/>
      <c r="C590" s="40"/>
      <c r="D590" s="234" t="s">
        <v>260</v>
      </c>
      <c r="E590" s="40"/>
      <c r="F590" s="235" t="s">
        <v>5877</v>
      </c>
      <c r="G590" s="40"/>
      <c r="H590" s="40"/>
      <c r="I590" s="236"/>
      <c r="J590" s="40"/>
      <c r="K590" s="40"/>
      <c r="L590" s="44"/>
      <c r="M590" s="237"/>
      <c r="N590" s="238"/>
      <c r="O590" s="91"/>
      <c r="P590" s="91"/>
      <c r="Q590" s="91"/>
      <c r="R590" s="91"/>
      <c r="S590" s="91"/>
      <c r="T590" s="92"/>
      <c r="U590" s="38"/>
      <c r="V590" s="38"/>
      <c r="W590" s="38"/>
      <c r="X590" s="38"/>
      <c r="Y590" s="38"/>
      <c r="Z590" s="38"/>
      <c r="AA590" s="38"/>
      <c r="AB590" s="38"/>
      <c r="AC590" s="38"/>
      <c r="AD590" s="38"/>
      <c r="AE590" s="38"/>
      <c r="AT590" s="17" t="s">
        <v>260</v>
      </c>
      <c r="AU590" s="17" t="s">
        <v>86</v>
      </c>
    </row>
    <row r="591" s="12" customFormat="1">
      <c r="A591" s="12"/>
      <c r="B591" s="242"/>
      <c r="C591" s="243"/>
      <c r="D591" s="234" t="s">
        <v>276</v>
      </c>
      <c r="E591" s="244" t="s">
        <v>1</v>
      </c>
      <c r="F591" s="245" t="s">
        <v>5879</v>
      </c>
      <c r="G591" s="243"/>
      <c r="H591" s="246">
        <v>28</v>
      </c>
      <c r="I591" s="247"/>
      <c r="J591" s="243"/>
      <c r="K591" s="243"/>
      <c r="L591" s="248"/>
      <c r="M591" s="249"/>
      <c r="N591" s="250"/>
      <c r="O591" s="250"/>
      <c r="P591" s="250"/>
      <c r="Q591" s="250"/>
      <c r="R591" s="250"/>
      <c r="S591" s="250"/>
      <c r="T591" s="251"/>
      <c r="U591" s="12"/>
      <c r="V591" s="12"/>
      <c r="W591" s="12"/>
      <c r="X591" s="12"/>
      <c r="Y591" s="12"/>
      <c r="Z591" s="12"/>
      <c r="AA591" s="12"/>
      <c r="AB591" s="12"/>
      <c r="AC591" s="12"/>
      <c r="AD591" s="12"/>
      <c r="AE591" s="12"/>
      <c r="AT591" s="252" t="s">
        <v>276</v>
      </c>
      <c r="AU591" s="252" t="s">
        <v>86</v>
      </c>
      <c r="AV591" s="12" t="s">
        <v>86</v>
      </c>
      <c r="AW591" s="12" t="s">
        <v>32</v>
      </c>
      <c r="AX591" s="12" t="s">
        <v>84</v>
      </c>
      <c r="AY591" s="252" t="s">
        <v>251</v>
      </c>
    </row>
    <row r="592" s="2" customFormat="1" ht="33" customHeight="1">
      <c r="A592" s="38"/>
      <c r="B592" s="39"/>
      <c r="C592" s="220" t="s">
        <v>1798</v>
      </c>
      <c r="D592" s="220" t="s">
        <v>255</v>
      </c>
      <c r="E592" s="221" t="s">
        <v>5880</v>
      </c>
      <c r="F592" s="222" t="s">
        <v>5881</v>
      </c>
      <c r="G592" s="223" t="s">
        <v>416</v>
      </c>
      <c r="H592" s="224">
        <v>1</v>
      </c>
      <c r="I592" s="225"/>
      <c r="J592" s="226">
        <f>ROUND(I592*H592,2)</f>
        <v>0</v>
      </c>
      <c r="K592" s="227"/>
      <c r="L592" s="44"/>
      <c r="M592" s="228" t="s">
        <v>1</v>
      </c>
      <c r="N592" s="229" t="s">
        <v>41</v>
      </c>
      <c r="O592" s="91"/>
      <c r="P592" s="230">
        <f>O592*H592</f>
        <v>0</v>
      </c>
      <c r="Q592" s="230">
        <v>0.024899999999999999</v>
      </c>
      <c r="R592" s="230">
        <f>Q592*H592</f>
        <v>0.024899999999999999</v>
      </c>
      <c r="S592" s="230">
        <v>0</v>
      </c>
      <c r="T592" s="231">
        <f>S592*H592</f>
        <v>0</v>
      </c>
      <c r="U592" s="38"/>
      <c r="V592" s="38"/>
      <c r="W592" s="38"/>
      <c r="X592" s="38"/>
      <c r="Y592" s="38"/>
      <c r="Z592" s="38"/>
      <c r="AA592" s="38"/>
      <c r="AB592" s="38"/>
      <c r="AC592" s="38"/>
      <c r="AD592" s="38"/>
      <c r="AE592" s="38"/>
      <c r="AR592" s="232" t="s">
        <v>1605</v>
      </c>
      <c r="AT592" s="232" t="s">
        <v>255</v>
      </c>
      <c r="AU592" s="232" t="s">
        <v>86</v>
      </c>
      <c r="AY592" s="17" t="s">
        <v>251</v>
      </c>
      <c r="BE592" s="233">
        <f>IF(N592="základní",J592,0)</f>
        <v>0</v>
      </c>
      <c r="BF592" s="233">
        <f>IF(N592="snížená",J592,0)</f>
        <v>0</v>
      </c>
      <c r="BG592" s="233">
        <f>IF(N592="zákl. přenesená",J592,0)</f>
        <v>0</v>
      </c>
      <c r="BH592" s="233">
        <f>IF(N592="sníž. přenesená",J592,0)</f>
        <v>0</v>
      </c>
      <c r="BI592" s="233">
        <f>IF(N592="nulová",J592,0)</f>
        <v>0</v>
      </c>
      <c r="BJ592" s="17" t="s">
        <v>84</v>
      </c>
      <c r="BK592" s="233">
        <f>ROUND(I592*H592,2)</f>
        <v>0</v>
      </c>
      <c r="BL592" s="17" t="s">
        <v>1605</v>
      </c>
      <c r="BM592" s="232" t="s">
        <v>5882</v>
      </c>
    </row>
    <row r="593" s="2" customFormat="1">
      <c r="A593" s="38"/>
      <c r="B593" s="39"/>
      <c r="C593" s="40"/>
      <c r="D593" s="234" t="s">
        <v>260</v>
      </c>
      <c r="E593" s="40"/>
      <c r="F593" s="235" t="s">
        <v>5883</v>
      </c>
      <c r="G593" s="40"/>
      <c r="H593" s="40"/>
      <c r="I593" s="236"/>
      <c r="J593" s="40"/>
      <c r="K593" s="40"/>
      <c r="L593" s="44"/>
      <c r="M593" s="237"/>
      <c r="N593" s="238"/>
      <c r="O593" s="91"/>
      <c r="P593" s="91"/>
      <c r="Q593" s="91"/>
      <c r="R593" s="91"/>
      <c r="S593" s="91"/>
      <c r="T593" s="92"/>
      <c r="U593" s="38"/>
      <c r="V593" s="38"/>
      <c r="W593" s="38"/>
      <c r="X593" s="38"/>
      <c r="Y593" s="38"/>
      <c r="Z593" s="38"/>
      <c r="AA593" s="38"/>
      <c r="AB593" s="38"/>
      <c r="AC593" s="38"/>
      <c r="AD593" s="38"/>
      <c r="AE593" s="38"/>
      <c r="AT593" s="17" t="s">
        <v>260</v>
      </c>
      <c r="AU593" s="17" t="s">
        <v>86</v>
      </c>
    </row>
    <row r="594" s="13" customFormat="1">
      <c r="A594" s="13"/>
      <c r="B594" s="253"/>
      <c r="C594" s="254"/>
      <c r="D594" s="234" t="s">
        <v>276</v>
      </c>
      <c r="E594" s="255" t="s">
        <v>1</v>
      </c>
      <c r="F594" s="256" t="s">
        <v>5884</v>
      </c>
      <c r="G594" s="254"/>
      <c r="H594" s="255" t="s">
        <v>1</v>
      </c>
      <c r="I594" s="257"/>
      <c r="J594" s="254"/>
      <c r="K594" s="254"/>
      <c r="L594" s="258"/>
      <c r="M594" s="259"/>
      <c r="N594" s="260"/>
      <c r="O594" s="260"/>
      <c r="P594" s="260"/>
      <c r="Q594" s="260"/>
      <c r="R594" s="260"/>
      <c r="S594" s="260"/>
      <c r="T594" s="261"/>
      <c r="U594" s="13"/>
      <c r="V594" s="13"/>
      <c r="W594" s="13"/>
      <c r="X594" s="13"/>
      <c r="Y594" s="13"/>
      <c r="Z594" s="13"/>
      <c r="AA594" s="13"/>
      <c r="AB594" s="13"/>
      <c r="AC594" s="13"/>
      <c r="AD594" s="13"/>
      <c r="AE594" s="13"/>
      <c r="AT594" s="262" t="s">
        <v>276</v>
      </c>
      <c r="AU594" s="262" t="s">
        <v>86</v>
      </c>
      <c r="AV594" s="13" t="s">
        <v>84</v>
      </c>
      <c r="AW594" s="13" t="s">
        <v>32</v>
      </c>
      <c r="AX594" s="13" t="s">
        <v>76</v>
      </c>
      <c r="AY594" s="262" t="s">
        <v>251</v>
      </c>
    </row>
    <row r="595" s="12" customFormat="1">
      <c r="A595" s="12"/>
      <c r="B595" s="242"/>
      <c r="C595" s="243"/>
      <c r="D595" s="234" t="s">
        <v>276</v>
      </c>
      <c r="E595" s="244" t="s">
        <v>1</v>
      </c>
      <c r="F595" s="245" t="s">
        <v>3275</v>
      </c>
      <c r="G595" s="243"/>
      <c r="H595" s="246">
        <v>1</v>
      </c>
      <c r="I595" s="247"/>
      <c r="J595" s="243"/>
      <c r="K595" s="243"/>
      <c r="L595" s="248"/>
      <c r="M595" s="249"/>
      <c r="N595" s="250"/>
      <c r="O595" s="250"/>
      <c r="P595" s="250"/>
      <c r="Q595" s="250"/>
      <c r="R595" s="250"/>
      <c r="S595" s="250"/>
      <c r="T595" s="251"/>
      <c r="U595" s="12"/>
      <c r="V595" s="12"/>
      <c r="W595" s="12"/>
      <c r="X595" s="12"/>
      <c r="Y595" s="12"/>
      <c r="Z595" s="12"/>
      <c r="AA595" s="12"/>
      <c r="AB595" s="12"/>
      <c r="AC595" s="12"/>
      <c r="AD595" s="12"/>
      <c r="AE595" s="12"/>
      <c r="AT595" s="252" t="s">
        <v>276</v>
      </c>
      <c r="AU595" s="252" t="s">
        <v>86</v>
      </c>
      <c r="AV595" s="12" t="s">
        <v>86</v>
      </c>
      <c r="AW595" s="12" t="s">
        <v>32</v>
      </c>
      <c r="AX595" s="12" t="s">
        <v>84</v>
      </c>
      <c r="AY595" s="252" t="s">
        <v>251</v>
      </c>
    </row>
    <row r="596" s="2" customFormat="1" ht="24.15" customHeight="1">
      <c r="A596" s="38"/>
      <c r="B596" s="39"/>
      <c r="C596" s="220" t="s">
        <v>1660</v>
      </c>
      <c r="D596" s="220" t="s">
        <v>255</v>
      </c>
      <c r="E596" s="221" t="s">
        <v>5885</v>
      </c>
      <c r="F596" s="222" t="s">
        <v>5886</v>
      </c>
      <c r="G596" s="223" t="s">
        <v>802</v>
      </c>
      <c r="H596" s="224">
        <v>711</v>
      </c>
      <c r="I596" s="225"/>
      <c r="J596" s="226">
        <f>ROUND(I596*H596,2)</f>
        <v>0</v>
      </c>
      <c r="K596" s="227"/>
      <c r="L596" s="44"/>
      <c r="M596" s="228" t="s">
        <v>1</v>
      </c>
      <c r="N596" s="229" t="s">
        <v>41</v>
      </c>
      <c r="O596" s="91"/>
      <c r="P596" s="230">
        <f>O596*H596</f>
        <v>0</v>
      </c>
      <c r="Q596" s="230">
        <v>0</v>
      </c>
      <c r="R596" s="230">
        <f>Q596*H596</f>
        <v>0</v>
      </c>
      <c r="S596" s="230">
        <v>0</v>
      </c>
      <c r="T596" s="231">
        <f>S596*H596</f>
        <v>0</v>
      </c>
      <c r="U596" s="38"/>
      <c r="V596" s="38"/>
      <c r="W596" s="38"/>
      <c r="X596" s="38"/>
      <c r="Y596" s="38"/>
      <c r="Z596" s="38"/>
      <c r="AA596" s="38"/>
      <c r="AB596" s="38"/>
      <c r="AC596" s="38"/>
      <c r="AD596" s="38"/>
      <c r="AE596" s="38"/>
      <c r="AR596" s="232" t="s">
        <v>1605</v>
      </c>
      <c r="AT596" s="232" t="s">
        <v>255</v>
      </c>
      <c r="AU596" s="232" t="s">
        <v>86</v>
      </c>
      <c r="AY596" s="17" t="s">
        <v>251</v>
      </c>
      <c r="BE596" s="233">
        <f>IF(N596="základní",J596,0)</f>
        <v>0</v>
      </c>
      <c r="BF596" s="233">
        <f>IF(N596="snížená",J596,0)</f>
        <v>0</v>
      </c>
      <c r="BG596" s="233">
        <f>IF(N596="zákl. přenesená",J596,0)</f>
        <v>0</v>
      </c>
      <c r="BH596" s="233">
        <f>IF(N596="sníž. přenesená",J596,0)</f>
        <v>0</v>
      </c>
      <c r="BI596" s="233">
        <f>IF(N596="nulová",J596,0)</f>
        <v>0</v>
      </c>
      <c r="BJ596" s="17" t="s">
        <v>84</v>
      </c>
      <c r="BK596" s="233">
        <f>ROUND(I596*H596,2)</f>
        <v>0</v>
      </c>
      <c r="BL596" s="17" t="s">
        <v>1605</v>
      </c>
      <c r="BM596" s="232" t="s">
        <v>5887</v>
      </c>
    </row>
    <row r="597" s="2" customFormat="1">
      <c r="A597" s="38"/>
      <c r="B597" s="39"/>
      <c r="C597" s="40"/>
      <c r="D597" s="234" t="s">
        <v>260</v>
      </c>
      <c r="E597" s="40"/>
      <c r="F597" s="235" t="s">
        <v>5886</v>
      </c>
      <c r="G597" s="40"/>
      <c r="H597" s="40"/>
      <c r="I597" s="236"/>
      <c r="J597" s="40"/>
      <c r="K597" s="40"/>
      <c r="L597" s="44"/>
      <c r="M597" s="237"/>
      <c r="N597" s="238"/>
      <c r="O597" s="91"/>
      <c r="P597" s="91"/>
      <c r="Q597" s="91"/>
      <c r="R597" s="91"/>
      <c r="S597" s="91"/>
      <c r="T597" s="92"/>
      <c r="U597" s="38"/>
      <c r="V597" s="38"/>
      <c r="W597" s="38"/>
      <c r="X597" s="38"/>
      <c r="Y597" s="38"/>
      <c r="Z597" s="38"/>
      <c r="AA597" s="38"/>
      <c r="AB597" s="38"/>
      <c r="AC597" s="38"/>
      <c r="AD597" s="38"/>
      <c r="AE597" s="38"/>
      <c r="AT597" s="17" t="s">
        <v>260</v>
      </c>
      <c r="AU597" s="17" t="s">
        <v>86</v>
      </c>
    </row>
    <row r="598" s="13" customFormat="1">
      <c r="A598" s="13"/>
      <c r="B598" s="253"/>
      <c r="C598" s="254"/>
      <c r="D598" s="234" t="s">
        <v>276</v>
      </c>
      <c r="E598" s="255" t="s">
        <v>1</v>
      </c>
      <c r="F598" s="256" t="s">
        <v>5888</v>
      </c>
      <c r="G598" s="254"/>
      <c r="H598" s="255" t="s">
        <v>1</v>
      </c>
      <c r="I598" s="257"/>
      <c r="J598" s="254"/>
      <c r="K598" s="254"/>
      <c r="L598" s="258"/>
      <c r="M598" s="259"/>
      <c r="N598" s="260"/>
      <c r="O598" s="260"/>
      <c r="P598" s="260"/>
      <c r="Q598" s="260"/>
      <c r="R598" s="260"/>
      <c r="S598" s="260"/>
      <c r="T598" s="261"/>
      <c r="U598" s="13"/>
      <c r="V598" s="13"/>
      <c r="W598" s="13"/>
      <c r="X598" s="13"/>
      <c r="Y598" s="13"/>
      <c r="Z598" s="13"/>
      <c r="AA598" s="13"/>
      <c r="AB598" s="13"/>
      <c r="AC598" s="13"/>
      <c r="AD598" s="13"/>
      <c r="AE598" s="13"/>
      <c r="AT598" s="262" t="s">
        <v>276</v>
      </c>
      <c r="AU598" s="262" t="s">
        <v>86</v>
      </c>
      <c r="AV598" s="13" t="s">
        <v>84</v>
      </c>
      <c r="AW598" s="13" t="s">
        <v>32</v>
      </c>
      <c r="AX598" s="13" t="s">
        <v>76</v>
      </c>
      <c r="AY598" s="262" t="s">
        <v>251</v>
      </c>
    </row>
    <row r="599" s="12" customFormat="1">
      <c r="A599" s="12"/>
      <c r="B599" s="242"/>
      <c r="C599" s="243"/>
      <c r="D599" s="234" t="s">
        <v>276</v>
      </c>
      <c r="E599" s="244" t="s">
        <v>1</v>
      </c>
      <c r="F599" s="245" t="s">
        <v>5889</v>
      </c>
      <c r="G599" s="243"/>
      <c r="H599" s="246">
        <v>711</v>
      </c>
      <c r="I599" s="247"/>
      <c r="J599" s="243"/>
      <c r="K599" s="243"/>
      <c r="L599" s="248"/>
      <c r="M599" s="249"/>
      <c r="N599" s="250"/>
      <c r="O599" s="250"/>
      <c r="P599" s="250"/>
      <c r="Q599" s="250"/>
      <c r="R599" s="250"/>
      <c r="S599" s="250"/>
      <c r="T599" s="251"/>
      <c r="U599" s="12"/>
      <c r="V599" s="12"/>
      <c r="W599" s="12"/>
      <c r="X599" s="12"/>
      <c r="Y599" s="12"/>
      <c r="Z599" s="12"/>
      <c r="AA599" s="12"/>
      <c r="AB599" s="12"/>
      <c r="AC599" s="12"/>
      <c r="AD599" s="12"/>
      <c r="AE599" s="12"/>
      <c r="AT599" s="252" t="s">
        <v>276</v>
      </c>
      <c r="AU599" s="252" t="s">
        <v>86</v>
      </c>
      <c r="AV599" s="12" t="s">
        <v>86</v>
      </c>
      <c r="AW599" s="12" t="s">
        <v>32</v>
      </c>
      <c r="AX599" s="12" t="s">
        <v>76</v>
      </c>
      <c r="AY599" s="252" t="s">
        <v>251</v>
      </c>
    </row>
    <row r="600" s="15" customFormat="1">
      <c r="A600" s="15"/>
      <c r="B600" s="274"/>
      <c r="C600" s="275"/>
      <c r="D600" s="234" t="s">
        <v>276</v>
      </c>
      <c r="E600" s="276" t="s">
        <v>1</v>
      </c>
      <c r="F600" s="277" t="s">
        <v>423</v>
      </c>
      <c r="G600" s="275"/>
      <c r="H600" s="278">
        <v>711</v>
      </c>
      <c r="I600" s="279"/>
      <c r="J600" s="275"/>
      <c r="K600" s="275"/>
      <c r="L600" s="280"/>
      <c r="M600" s="281"/>
      <c r="N600" s="282"/>
      <c r="O600" s="282"/>
      <c r="P600" s="282"/>
      <c r="Q600" s="282"/>
      <c r="R600" s="282"/>
      <c r="S600" s="282"/>
      <c r="T600" s="283"/>
      <c r="U600" s="15"/>
      <c r="V600" s="15"/>
      <c r="W600" s="15"/>
      <c r="X600" s="15"/>
      <c r="Y600" s="15"/>
      <c r="Z600" s="15"/>
      <c r="AA600" s="15"/>
      <c r="AB600" s="15"/>
      <c r="AC600" s="15"/>
      <c r="AD600" s="15"/>
      <c r="AE600" s="15"/>
      <c r="AT600" s="284" t="s">
        <v>276</v>
      </c>
      <c r="AU600" s="284" t="s">
        <v>86</v>
      </c>
      <c r="AV600" s="15" t="s">
        <v>254</v>
      </c>
      <c r="AW600" s="15" t="s">
        <v>32</v>
      </c>
      <c r="AX600" s="15" t="s">
        <v>84</v>
      </c>
      <c r="AY600" s="284" t="s">
        <v>251</v>
      </c>
    </row>
    <row r="601" s="2" customFormat="1" ht="37.8" customHeight="1">
      <c r="A601" s="38"/>
      <c r="B601" s="39"/>
      <c r="C601" s="292" t="s">
        <v>120</v>
      </c>
      <c r="D601" s="292" t="s">
        <v>1133</v>
      </c>
      <c r="E601" s="293" t="s">
        <v>5890</v>
      </c>
      <c r="F601" s="294" t="s">
        <v>5891</v>
      </c>
      <c r="G601" s="295" t="s">
        <v>802</v>
      </c>
      <c r="H601" s="296">
        <v>711</v>
      </c>
      <c r="I601" s="297"/>
      <c r="J601" s="298">
        <f>ROUND(I601*H601,2)</f>
        <v>0</v>
      </c>
      <c r="K601" s="299"/>
      <c r="L601" s="300"/>
      <c r="M601" s="301" t="s">
        <v>1</v>
      </c>
      <c r="N601" s="302" t="s">
        <v>41</v>
      </c>
      <c r="O601" s="91"/>
      <c r="P601" s="230">
        <f>O601*H601</f>
        <v>0</v>
      </c>
      <c r="Q601" s="230">
        <v>0</v>
      </c>
      <c r="R601" s="230">
        <f>Q601*H601</f>
        <v>0</v>
      </c>
      <c r="S601" s="230">
        <v>0</v>
      </c>
      <c r="T601" s="231">
        <f>S601*H601</f>
        <v>0</v>
      </c>
      <c r="U601" s="38"/>
      <c r="V601" s="38"/>
      <c r="W601" s="38"/>
      <c r="X601" s="38"/>
      <c r="Y601" s="38"/>
      <c r="Z601" s="38"/>
      <c r="AA601" s="38"/>
      <c r="AB601" s="38"/>
      <c r="AC601" s="38"/>
      <c r="AD601" s="38"/>
      <c r="AE601" s="38"/>
      <c r="AR601" s="232" t="s">
        <v>2030</v>
      </c>
      <c r="AT601" s="232" t="s">
        <v>1133</v>
      </c>
      <c r="AU601" s="232" t="s">
        <v>86</v>
      </c>
      <c r="AY601" s="17" t="s">
        <v>251</v>
      </c>
      <c r="BE601" s="233">
        <f>IF(N601="základní",J601,0)</f>
        <v>0</v>
      </c>
      <c r="BF601" s="233">
        <f>IF(N601="snížená",J601,0)</f>
        <v>0</v>
      </c>
      <c r="BG601" s="233">
        <f>IF(N601="zákl. přenesená",J601,0)</f>
        <v>0</v>
      </c>
      <c r="BH601" s="233">
        <f>IF(N601="sníž. přenesená",J601,0)</f>
        <v>0</v>
      </c>
      <c r="BI601" s="233">
        <f>IF(N601="nulová",J601,0)</f>
        <v>0</v>
      </c>
      <c r="BJ601" s="17" t="s">
        <v>84</v>
      </c>
      <c r="BK601" s="233">
        <f>ROUND(I601*H601,2)</f>
        <v>0</v>
      </c>
      <c r="BL601" s="17" t="s">
        <v>1605</v>
      </c>
      <c r="BM601" s="232" t="s">
        <v>5892</v>
      </c>
    </row>
    <row r="602" s="2" customFormat="1">
      <c r="A602" s="38"/>
      <c r="B602" s="39"/>
      <c r="C602" s="40"/>
      <c r="D602" s="234" t="s">
        <v>260</v>
      </c>
      <c r="E602" s="40"/>
      <c r="F602" s="235" t="s">
        <v>5891</v>
      </c>
      <c r="G602" s="40"/>
      <c r="H602" s="40"/>
      <c r="I602" s="236"/>
      <c r="J602" s="40"/>
      <c r="K602" s="40"/>
      <c r="L602" s="44"/>
      <c r="M602" s="237"/>
      <c r="N602" s="238"/>
      <c r="O602" s="91"/>
      <c r="P602" s="91"/>
      <c r="Q602" s="91"/>
      <c r="R602" s="91"/>
      <c r="S602" s="91"/>
      <c r="T602" s="92"/>
      <c r="U602" s="38"/>
      <c r="V602" s="38"/>
      <c r="W602" s="38"/>
      <c r="X602" s="38"/>
      <c r="Y602" s="38"/>
      <c r="Z602" s="38"/>
      <c r="AA602" s="38"/>
      <c r="AB602" s="38"/>
      <c r="AC602" s="38"/>
      <c r="AD602" s="38"/>
      <c r="AE602" s="38"/>
      <c r="AT602" s="17" t="s">
        <v>260</v>
      </c>
      <c r="AU602" s="17" t="s">
        <v>86</v>
      </c>
    </row>
    <row r="603" s="12" customFormat="1">
      <c r="A603" s="12"/>
      <c r="B603" s="242"/>
      <c r="C603" s="243"/>
      <c r="D603" s="234" t="s">
        <v>276</v>
      </c>
      <c r="E603" s="244" t="s">
        <v>1</v>
      </c>
      <c r="F603" s="245" t="s">
        <v>5889</v>
      </c>
      <c r="G603" s="243"/>
      <c r="H603" s="246">
        <v>711</v>
      </c>
      <c r="I603" s="247"/>
      <c r="J603" s="243"/>
      <c r="K603" s="243"/>
      <c r="L603" s="248"/>
      <c r="M603" s="249"/>
      <c r="N603" s="250"/>
      <c r="O603" s="250"/>
      <c r="P603" s="250"/>
      <c r="Q603" s="250"/>
      <c r="R603" s="250"/>
      <c r="S603" s="250"/>
      <c r="T603" s="251"/>
      <c r="U603" s="12"/>
      <c r="V603" s="12"/>
      <c r="W603" s="12"/>
      <c r="X603" s="12"/>
      <c r="Y603" s="12"/>
      <c r="Z603" s="12"/>
      <c r="AA603" s="12"/>
      <c r="AB603" s="12"/>
      <c r="AC603" s="12"/>
      <c r="AD603" s="12"/>
      <c r="AE603" s="12"/>
      <c r="AT603" s="252" t="s">
        <v>276</v>
      </c>
      <c r="AU603" s="252" t="s">
        <v>86</v>
      </c>
      <c r="AV603" s="12" t="s">
        <v>86</v>
      </c>
      <c r="AW603" s="12" t="s">
        <v>32</v>
      </c>
      <c r="AX603" s="12" t="s">
        <v>84</v>
      </c>
      <c r="AY603" s="252" t="s">
        <v>251</v>
      </c>
    </row>
    <row r="604" s="2" customFormat="1" ht="24.15" customHeight="1">
      <c r="A604" s="38"/>
      <c r="B604" s="39"/>
      <c r="C604" s="220" t="s">
        <v>123</v>
      </c>
      <c r="D604" s="220" t="s">
        <v>255</v>
      </c>
      <c r="E604" s="221" t="s">
        <v>5885</v>
      </c>
      <c r="F604" s="222" t="s">
        <v>5886</v>
      </c>
      <c r="G604" s="223" t="s">
        <v>802</v>
      </c>
      <c r="H604" s="224">
        <v>82</v>
      </c>
      <c r="I604" s="225"/>
      <c r="J604" s="226">
        <f>ROUND(I604*H604,2)</f>
        <v>0</v>
      </c>
      <c r="K604" s="227"/>
      <c r="L604" s="44"/>
      <c r="M604" s="228" t="s">
        <v>1</v>
      </c>
      <c r="N604" s="229" t="s">
        <v>41</v>
      </c>
      <c r="O604" s="91"/>
      <c r="P604" s="230">
        <f>O604*H604</f>
        <v>0</v>
      </c>
      <c r="Q604" s="230">
        <v>0</v>
      </c>
      <c r="R604" s="230">
        <f>Q604*H604</f>
        <v>0</v>
      </c>
      <c r="S604" s="230">
        <v>0</v>
      </c>
      <c r="T604" s="231">
        <f>S604*H604</f>
        <v>0</v>
      </c>
      <c r="U604" s="38"/>
      <c r="V604" s="38"/>
      <c r="W604" s="38"/>
      <c r="X604" s="38"/>
      <c r="Y604" s="38"/>
      <c r="Z604" s="38"/>
      <c r="AA604" s="38"/>
      <c r="AB604" s="38"/>
      <c r="AC604" s="38"/>
      <c r="AD604" s="38"/>
      <c r="AE604" s="38"/>
      <c r="AR604" s="232" t="s">
        <v>1605</v>
      </c>
      <c r="AT604" s="232" t="s">
        <v>255</v>
      </c>
      <c r="AU604" s="232" t="s">
        <v>86</v>
      </c>
      <c r="AY604" s="17" t="s">
        <v>251</v>
      </c>
      <c r="BE604" s="233">
        <f>IF(N604="základní",J604,0)</f>
        <v>0</v>
      </c>
      <c r="BF604" s="233">
        <f>IF(N604="snížená",J604,0)</f>
        <v>0</v>
      </c>
      <c r="BG604" s="233">
        <f>IF(N604="zákl. přenesená",J604,0)</f>
        <v>0</v>
      </c>
      <c r="BH604" s="233">
        <f>IF(N604="sníž. přenesená",J604,0)</f>
        <v>0</v>
      </c>
      <c r="BI604" s="233">
        <f>IF(N604="nulová",J604,0)</f>
        <v>0</v>
      </c>
      <c r="BJ604" s="17" t="s">
        <v>84</v>
      </c>
      <c r="BK604" s="233">
        <f>ROUND(I604*H604,2)</f>
        <v>0</v>
      </c>
      <c r="BL604" s="17" t="s">
        <v>1605</v>
      </c>
      <c r="BM604" s="232" t="s">
        <v>5893</v>
      </c>
    </row>
    <row r="605" s="2" customFormat="1">
      <c r="A605" s="38"/>
      <c r="B605" s="39"/>
      <c r="C605" s="40"/>
      <c r="D605" s="234" t="s">
        <v>260</v>
      </c>
      <c r="E605" s="40"/>
      <c r="F605" s="235" t="s">
        <v>5886</v>
      </c>
      <c r="G605" s="40"/>
      <c r="H605" s="40"/>
      <c r="I605" s="236"/>
      <c r="J605" s="40"/>
      <c r="K605" s="40"/>
      <c r="L605" s="44"/>
      <c r="M605" s="237"/>
      <c r="N605" s="238"/>
      <c r="O605" s="91"/>
      <c r="P605" s="91"/>
      <c r="Q605" s="91"/>
      <c r="R605" s="91"/>
      <c r="S605" s="91"/>
      <c r="T605" s="92"/>
      <c r="U605" s="38"/>
      <c r="V605" s="38"/>
      <c r="W605" s="38"/>
      <c r="X605" s="38"/>
      <c r="Y605" s="38"/>
      <c r="Z605" s="38"/>
      <c r="AA605" s="38"/>
      <c r="AB605" s="38"/>
      <c r="AC605" s="38"/>
      <c r="AD605" s="38"/>
      <c r="AE605" s="38"/>
      <c r="AT605" s="17" t="s">
        <v>260</v>
      </c>
      <c r="AU605" s="17" t="s">
        <v>86</v>
      </c>
    </row>
    <row r="606" s="13" customFormat="1">
      <c r="A606" s="13"/>
      <c r="B606" s="253"/>
      <c r="C606" s="254"/>
      <c r="D606" s="234" t="s">
        <v>276</v>
      </c>
      <c r="E606" s="255" t="s">
        <v>1</v>
      </c>
      <c r="F606" s="256" t="s">
        <v>5894</v>
      </c>
      <c r="G606" s="254"/>
      <c r="H606" s="255" t="s">
        <v>1</v>
      </c>
      <c r="I606" s="257"/>
      <c r="J606" s="254"/>
      <c r="K606" s="254"/>
      <c r="L606" s="258"/>
      <c r="M606" s="259"/>
      <c r="N606" s="260"/>
      <c r="O606" s="260"/>
      <c r="P606" s="260"/>
      <c r="Q606" s="260"/>
      <c r="R606" s="260"/>
      <c r="S606" s="260"/>
      <c r="T606" s="261"/>
      <c r="U606" s="13"/>
      <c r="V606" s="13"/>
      <c r="W606" s="13"/>
      <c r="X606" s="13"/>
      <c r="Y606" s="13"/>
      <c r="Z606" s="13"/>
      <c r="AA606" s="13"/>
      <c r="AB606" s="13"/>
      <c r="AC606" s="13"/>
      <c r="AD606" s="13"/>
      <c r="AE606" s="13"/>
      <c r="AT606" s="262" t="s">
        <v>276</v>
      </c>
      <c r="AU606" s="262" t="s">
        <v>86</v>
      </c>
      <c r="AV606" s="13" t="s">
        <v>84</v>
      </c>
      <c r="AW606" s="13" t="s">
        <v>32</v>
      </c>
      <c r="AX606" s="13" t="s">
        <v>76</v>
      </c>
      <c r="AY606" s="262" t="s">
        <v>251</v>
      </c>
    </row>
    <row r="607" s="12" customFormat="1">
      <c r="A607" s="12"/>
      <c r="B607" s="242"/>
      <c r="C607" s="243"/>
      <c r="D607" s="234" t="s">
        <v>276</v>
      </c>
      <c r="E607" s="244" t="s">
        <v>1</v>
      </c>
      <c r="F607" s="245" t="s">
        <v>5895</v>
      </c>
      <c r="G607" s="243"/>
      <c r="H607" s="246">
        <v>82</v>
      </c>
      <c r="I607" s="247"/>
      <c r="J607" s="243"/>
      <c r="K607" s="243"/>
      <c r="L607" s="248"/>
      <c r="M607" s="249"/>
      <c r="N607" s="250"/>
      <c r="O607" s="250"/>
      <c r="P607" s="250"/>
      <c r="Q607" s="250"/>
      <c r="R607" s="250"/>
      <c r="S607" s="250"/>
      <c r="T607" s="251"/>
      <c r="U607" s="12"/>
      <c r="V607" s="12"/>
      <c r="W607" s="12"/>
      <c r="X607" s="12"/>
      <c r="Y607" s="12"/>
      <c r="Z607" s="12"/>
      <c r="AA607" s="12"/>
      <c r="AB607" s="12"/>
      <c r="AC607" s="12"/>
      <c r="AD607" s="12"/>
      <c r="AE607" s="12"/>
      <c r="AT607" s="252" t="s">
        <v>276</v>
      </c>
      <c r="AU607" s="252" t="s">
        <v>86</v>
      </c>
      <c r="AV607" s="12" t="s">
        <v>86</v>
      </c>
      <c r="AW607" s="12" t="s">
        <v>32</v>
      </c>
      <c r="AX607" s="12" t="s">
        <v>76</v>
      </c>
      <c r="AY607" s="252" t="s">
        <v>251</v>
      </c>
    </row>
    <row r="608" s="15" customFormat="1">
      <c r="A608" s="15"/>
      <c r="B608" s="274"/>
      <c r="C608" s="275"/>
      <c r="D608" s="234" t="s">
        <v>276</v>
      </c>
      <c r="E608" s="276" t="s">
        <v>1</v>
      </c>
      <c r="F608" s="277" t="s">
        <v>423</v>
      </c>
      <c r="G608" s="275"/>
      <c r="H608" s="278">
        <v>82</v>
      </c>
      <c r="I608" s="279"/>
      <c r="J608" s="275"/>
      <c r="K608" s="275"/>
      <c r="L608" s="280"/>
      <c r="M608" s="281"/>
      <c r="N608" s="282"/>
      <c r="O608" s="282"/>
      <c r="P608" s="282"/>
      <c r="Q608" s="282"/>
      <c r="R608" s="282"/>
      <c r="S608" s="282"/>
      <c r="T608" s="283"/>
      <c r="U608" s="15"/>
      <c r="V608" s="15"/>
      <c r="W608" s="15"/>
      <c r="X608" s="15"/>
      <c r="Y608" s="15"/>
      <c r="Z608" s="15"/>
      <c r="AA608" s="15"/>
      <c r="AB608" s="15"/>
      <c r="AC608" s="15"/>
      <c r="AD608" s="15"/>
      <c r="AE608" s="15"/>
      <c r="AT608" s="284" t="s">
        <v>276</v>
      </c>
      <c r="AU608" s="284" t="s">
        <v>86</v>
      </c>
      <c r="AV608" s="15" t="s">
        <v>254</v>
      </c>
      <c r="AW608" s="15" t="s">
        <v>32</v>
      </c>
      <c r="AX608" s="15" t="s">
        <v>84</v>
      </c>
      <c r="AY608" s="284" t="s">
        <v>251</v>
      </c>
    </row>
    <row r="609" s="2" customFormat="1" ht="24.15" customHeight="1">
      <c r="A609" s="38"/>
      <c r="B609" s="39"/>
      <c r="C609" s="292" t="s">
        <v>135</v>
      </c>
      <c r="D609" s="292" t="s">
        <v>1133</v>
      </c>
      <c r="E609" s="293" t="s">
        <v>5896</v>
      </c>
      <c r="F609" s="294" t="s">
        <v>5897</v>
      </c>
      <c r="G609" s="295" t="s">
        <v>802</v>
      </c>
      <c r="H609" s="296">
        <v>82</v>
      </c>
      <c r="I609" s="297"/>
      <c r="J609" s="298">
        <f>ROUND(I609*H609,2)</f>
        <v>0</v>
      </c>
      <c r="K609" s="299"/>
      <c r="L609" s="300"/>
      <c r="M609" s="301" t="s">
        <v>1</v>
      </c>
      <c r="N609" s="302" t="s">
        <v>41</v>
      </c>
      <c r="O609" s="91"/>
      <c r="P609" s="230">
        <f>O609*H609</f>
        <v>0</v>
      </c>
      <c r="Q609" s="230">
        <v>0</v>
      </c>
      <c r="R609" s="230">
        <f>Q609*H609</f>
        <v>0</v>
      </c>
      <c r="S609" s="230">
        <v>0</v>
      </c>
      <c r="T609" s="231">
        <f>S609*H609</f>
        <v>0</v>
      </c>
      <c r="U609" s="38"/>
      <c r="V609" s="38"/>
      <c r="W609" s="38"/>
      <c r="X609" s="38"/>
      <c r="Y609" s="38"/>
      <c r="Z609" s="38"/>
      <c r="AA609" s="38"/>
      <c r="AB609" s="38"/>
      <c r="AC609" s="38"/>
      <c r="AD609" s="38"/>
      <c r="AE609" s="38"/>
      <c r="AR609" s="232" t="s">
        <v>2030</v>
      </c>
      <c r="AT609" s="232" t="s">
        <v>1133</v>
      </c>
      <c r="AU609" s="232" t="s">
        <v>86</v>
      </c>
      <c r="AY609" s="17" t="s">
        <v>251</v>
      </c>
      <c r="BE609" s="233">
        <f>IF(N609="základní",J609,0)</f>
        <v>0</v>
      </c>
      <c r="BF609" s="233">
        <f>IF(N609="snížená",J609,0)</f>
        <v>0</v>
      </c>
      <c r="BG609" s="233">
        <f>IF(N609="zákl. přenesená",J609,0)</f>
        <v>0</v>
      </c>
      <c r="BH609" s="233">
        <f>IF(N609="sníž. přenesená",J609,0)</f>
        <v>0</v>
      </c>
      <c r="BI609" s="233">
        <f>IF(N609="nulová",J609,0)</f>
        <v>0</v>
      </c>
      <c r="BJ609" s="17" t="s">
        <v>84</v>
      </c>
      <c r="BK609" s="233">
        <f>ROUND(I609*H609,2)</f>
        <v>0</v>
      </c>
      <c r="BL609" s="17" t="s">
        <v>1605</v>
      </c>
      <c r="BM609" s="232" t="s">
        <v>5898</v>
      </c>
    </row>
    <row r="610" s="2" customFormat="1">
      <c r="A610" s="38"/>
      <c r="B610" s="39"/>
      <c r="C610" s="40"/>
      <c r="D610" s="234" t="s">
        <v>260</v>
      </c>
      <c r="E610" s="40"/>
      <c r="F610" s="235" t="s">
        <v>5897</v>
      </c>
      <c r="G610" s="40"/>
      <c r="H610" s="40"/>
      <c r="I610" s="236"/>
      <c r="J610" s="40"/>
      <c r="K610" s="40"/>
      <c r="L610" s="44"/>
      <c r="M610" s="237"/>
      <c r="N610" s="238"/>
      <c r="O610" s="91"/>
      <c r="P610" s="91"/>
      <c r="Q610" s="91"/>
      <c r="R610" s="91"/>
      <c r="S610" s="91"/>
      <c r="T610" s="92"/>
      <c r="U610" s="38"/>
      <c r="V610" s="38"/>
      <c r="W610" s="38"/>
      <c r="X610" s="38"/>
      <c r="Y610" s="38"/>
      <c r="Z610" s="38"/>
      <c r="AA610" s="38"/>
      <c r="AB610" s="38"/>
      <c r="AC610" s="38"/>
      <c r="AD610" s="38"/>
      <c r="AE610" s="38"/>
      <c r="AT610" s="17" t="s">
        <v>260</v>
      </c>
      <c r="AU610" s="17" t="s">
        <v>86</v>
      </c>
    </row>
    <row r="611" s="12" customFormat="1">
      <c r="A611" s="12"/>
      <c r="B611" s="242"/>
      <c r="C611" s="243"/>
      <c r="D611" s="234" t="s">
        <v>276</v>
      </c>
      <c r="E611" s="244" t="s">
        <v>1</v>
      </c>
      <c r="F611" s="245" t="s">
        <v>5899</v>
      </c>
      <c r="G611" s="243"/>
      <c r="H611" s="246">
        <v>82</v>
      </c>
      <c r="I611" s="247"/>
      <c r="J611" s="243"/>
      <c r="K611" s="243"/>
      <c r="L611" s="248"/>
      <c r="M611" s="249"/>
      <c r="N611" s="250"/>
      <c r="O611" s="250"/>
      <c r="P611" s="250"/>
      <c r="Q611" s="250"/>
      <c r="R611" s="250"/>
      <c r="S611" s="250"/>
      <c r="T611" s="251"/>
      <c r="U611" s="12"/>
      <c r="V611" s="12"/>
      <c r="W611" s="12"/>
      <c r="X611" s="12"/>
      <c r="Y611" s="12"/>
      <c r="Z611" s="12"/>
      <c r="AA611" s="12"/>
      <c r="AB611" s="12"/>
      <c r="AC611" s="12"/>
      <c r="AD611" s="12"/>
      <c r="AE611" s="12"/>
      <c r="AT611" s="252" t="s">
        <v>276</v>
      </c>
      <c r="AU611" s="252" t="s">
        <v>86</v>
      </c>
      <c r="AV611" s="12" t="s">
        <v>86</v>
      </c>
      <c r="AW611" s="12" t="s">
        <v>32</v>
      </c>
      <c r="AX611" s="12" t="s">
        <v>84</v>
      </c>
      <c r="AY611" s="252" t="s">
        <v>251</v>
      </c>
    </row>
    <row r="612" s="2" customFormat="1" ht="16.5" customHeight="1">
      <c r="A612" s="38"/>
      <c r="B612" s="39"/>
      <c r="C612" s="220" t="s">
        <v>147</v>
      </c>
      <c r="D612" s="220" t="s">
        <v>255</v>
      </c>
      <c r="E612" s="221" t="s">
        <v>5900</v>
      </c>
      <c r="F612" s="222" t="s">
        <v>5901</v>
      </c>
      <c r="G612" s="223" t="s">
        <v>592</v>
      </c>
      <c r="H612" s="224">
        <v>1.5</v>
      </c>
      <c r="I612" s="225"/>
      <c r="J612" s="226">
        <f>ROUND(I612*H612,2)</f>
        <v>0</v>
      </c>
      <c r="K612" s="227"/>
      <c r="L612" s="44"/>
      <c r="M612" s="228" t="s">
        <v>1</v>
      </c>
      <c r="N612" s="229" t="s">
        <v>41</v>
      </c>
      <c r="O612" s="91"/>
      <c r="P612" s="230">
        <f>O612*H612</f>
        <v>0</v>
      </c>
      <c r="Q612" s="230">
        <v>0</v>
      </c>
      <c r="R612" s="230">
        <f>Q612*H612</f>
        <v>0</v>
      </c>
      <c r="S612" s="230">
        <v>2.2000000000000002</v>
      </c>
      <c r="T612" s="231">
        <f>S612*H612</f>
        <v>3.3000000000000003</v>
      </c>
      <c r="U612" s="38"/>
      <c r="V612" s="38"/>
      <c r="W612" s="38"/>
      <c r="X612" s="38"/>
      <c r="Y612" s="38"/>
      <c r="Z612" s="38"/>
      <c r="AA612" s="38"/>
      <c r="AB612" s="38"/>
      <c r="AC612" s="38"/>
      <c r="AD612" s="38"/>
      <c r="AE612" s="38"/>
      <c r="AR612" s="232" t="s">
        <v>1605</v>
      </c>
      <c r="AT612" s="232" t="s">
        <v>255</v>
      </c>
      <c r="AU612" s="232" t="s">
        <v>86</v>
      </c>
      <c r="AY612" s="17" t="s">
        <v>251</v>
      </c>
      <c r="BE612" s="233">
        <f>IF(N612="základní",J612,0)</f>
        <v>0</v>
      </c>
      <c r="BF612" s="233">
        <f>IF(N612="snížená",J612,0)</f>
        <v>0</v>
      </c>
      <c r="BG612" s="233">
        <f>IF(N612="zákl. přenesená",J612,0)</f>
        <v>0</v>
      </c>
      <c r="BH612" s="233">
        <f>IF(N612="sníž. přenesená",J612,0)</f>
        <v>0</v>
      </c>
      <c r="BI612" s="233">
        <f>IF(N612="nulová",J612,0)</f>
        <v>0</v>
      </c>
      <c r="BJ612" s="17" t="s">
        <v>84</v>
      </c>
      <c r="BK612" s="233">
        <f>ROUND(I612*H612,2)</f>
        <v>0</v>
      </c>
      <c r="BL612" s="17" t="s">
        <v>1605</v>
      </c>
      <c r="BM612" s="232" t="s">
        <v>5902</v>
      </c>
    </row>
    <row r="613" s="2" customFormat="1">
      <c r="A613" s="38"/>
      <c r="B613" s="39"/>
      <c r="C613" s="40"/>
      <c r="D613" s="234" t="s">
        <v>260</v>
      </c>
      <c r="E613" s="40"/>
      <c r="F613" s="235" t="s">
        <v>5903</v>
      </c>
      <c r="G613" s="40"/>
      <c r="H613" s="40"/>
      <c r="I613" s="236"/>
      <c r="J613" s="40"/>
      <c r="K613" s="40"/>
      <c r="L613" s="44"/>
      <c r="M613" s="237"/>
      <c r="N613" s="238"/>
      <c r="O613" s="91"/>
      <c r="P613" s="91"/>
      <c r="Q613" s="91"/>
      <c r="R613" s="91"/>
      <c r="S613" s="91"/>
      <c r="T613" s="92"/>
      <c r="U613" s="38"/>
      <c r="V613" s="38"/>
      <c r="W613" s="38"/>
      <c r="X613" s="38"/>
      <c r="Y613" s="38"/>
      <c r="Z613" s="38"/>
      <c r="AA613" s="38"/>
      <c r="AB613" s="38"/>
      <c r="AC613" s="38"/>
      <c r="AD613" s="38"/>
      <c r="AE613" s="38"/>
      <c r="AT613" s="17" t="s">
        <v>260</v>
      </c>
      <c r="AU613" s="17" t="s">
        <v>86</v>
      </c>
    </row>
    <row r="614" s="2" customFormat="1">
      <c r="A614" s="38"/>
      <c r="B614" s="39"/>
      <c r="C614" s="40"/>
      <c r="D614" s="240" t="s">
        <v>274</v>
      </c>
      <c r="E614" s="40"/>
      <c r="F614" s="241" t="s">
        <v>5904</v>
      </c>
      <c r="G614" s="40"/>
      <c r="H614" s="40"/>
      <c r="I614" s="236"/>
      <c r="J614" s="40"/>
      <c r="K614" s="40"/>
      <c r="L614" s="44"/>
      <c r="M614" s="237"/>
      <c r="N614" s="238"/>
      <c r="O614" s="91"/>
      <c r="P614" s="91"/>
      <c r="Q614" s="91"/>
      <c r="R614" s="91"/>
      <c r="S614" s="91"/>
      <c r="T614" s="92"/>
      <c r="U614" s="38"/>
      <c r="V614" s="38"/>
      <c r="W614" s="38"/>
      <c r="X614" s="38"/>
      <c r="Y614" s="38"/>
      <c r="Z614" s="38"/>
      <c r="AA614" s="38"/>
      <c r="AB614" s="38"/>
      <c r="AC614" s="38"/>
      <c r="AD614" s="38"/>
      <c r="AE614" s="38"/>
      <c r="AT614" s="17" t="s">
        <v>274</v>
      </c>
      <c r="AU614" s="17" t="s">
        <v>86</v>
      </c>
    </row>
    <row r="615" s="12" customFormat="1">
      <c r="A615" s="12"/>
      <c r="B615" s="242"/>
      <c r="C615" s="243"/>
      <c r="D615" s="234" t="s">
        <v>276</v>
      </c>
      <c r="E615" s="244" t="s">
        <v>1</v>
      </c>
      <c r="F615" s="245" t="s">
        <v>5905</v>
      </c>
      <c r="G615" s="243"/>
      <c r="H615" s="246">
        <v>1.5</v>
      </c>
      <c r="I615" s="247"/>
      <c r="J615" s="243"/>
      <c r="K615" s="243"/>
      <c r="L615" s="248"/>
      <c r="M615" s="249"/>
      <c r="N615" s="250"/>
      <c r="O615" s="250"/>
      <c r="P615" s="250"/>
      <c r="Q615" s="250"/>
      <c r="R615" s="250"/>
      <c r="S615" s="250"/>
      <c r="T615" s="251"/>
      <c r="U615" s="12"/>
      <c r="V615" s="12"/>
      <c r="W615" s="12"/>
      <c r="X615" s="12"/>
      <c r="Y615" s="12"/>
      <c r="Z615" s="12"/>
      <c r="AA615" s="12"/>
      <c r="AB615" s="12"/>
      <c r="AC615" s="12"/>
      <c r="AD615" s="12"/>
      <c r="AE615" s="12"/>
      <c r="AT615" s="252" t="s">
        <v>276</v>
      </c>
      <c r="AU615" s="252" t="s">
        <v>86</v>
      </c>
      <c r="AV615" s="12" t="s">
        <v>86</v>
      </c>
      <c r="AW615" s="12" t="s">
        <v>32</v>
      </c>
      <c r="AX615" s="12" t="s">
        <v>84</v>
      </c>
      <c r="AY615" s="252" t="s">
        <v>251</v>
      </c>
    </row>
    <row r="616" s="2" customFormat="1" ht="24.15" customHeight="1">
      <c r="A616" s="38"/>
      <c r="B616" s="39"/>
      <c r="C616" s="220" t="s">
        <v>150</v>
      </c>
      <c r="D616" s="220" t="s">
        <v>255</v>
      </c>
      <c r="E616" s="221" t="s">
        <v>5906</v>
      </c>
      <c r="F616" s="222" t="s">
        <v>5907</v>
      </c>
      <c r="G616" s="223" t="s">
        <v>681</v>
      </c>
      <c r="H616" s="224">
        <v>3.6000000000000001</v>
      </c>
      <c r="I616" s="225"/>
      <c r="J616" s="226">
        <f>ROUND(I616*H616,2)</f>
        <v>0</v>
      </c>
      <c r="K616" s="227"/>
      <c r="L616" s="44"/>
      <c r="M616" s="228" t="s">
        <v>1</v>
      </c>
      <c r="N616" s="229" t="s">
        <v>41</v>
      </c>
      <c r="O616" s="91"/>
      <c r="P616" s="230">
        <f>O616*H616</f>
        <v>0</v>
      </c>
      <c r="Q616" s="230">
        <v>0</v>
      </c>
      <c r="R616" s="230">
        <f>Q616*H616</f>
        <v>0</v>
      </c>
      <c r="S616" s="230">
        <v>0</v>
      </c>
      <c r="T616" s="231">
        <f>S616*H616</f>
        <v>0</v>
      </c>
      <c r="U616" s="38"/>
      <c r="V616" s="38"/>
      <c r="W616" s="38"/>
      <c r="X616" s="38"/>
      <c r="Y616" s="38"/>
      <c r="Z616" s="38"/>
      <c r="AA616" s="38"/>
      <c r="AB616" s="38"/>
      <c r="AC616" s="38"/>
      <c r="AD616" s="38"/>
      <c r="AE616" s="38"/>
      <c r="AR616" s="232" t="s">
        <v>1605</v>
      </c>
      <c r="AT616" s="232" t="s">
        <v>255</v>
      </c>
      <c r="AU616" s="232" t="s">
        <v>86</v>
      </c>
      <c r="AY616" s="17" t="s">
        <v>251</v>
      </c>
      <c r="BE616" s="233">
        <f>IF(N616="základní",J616,0)</f>
        <v>0</v>
      </c>
      <c r="BF616" s="233">
        <f>IF(N616="snížená",J616,0)</f>
        <v>0</v>
      </c>
      <c r="BG616" s="233">
        <f>IF(N616="zákl. přenesená",J616,0)</f>
        <v>0</v>
      </c>
      <c r="BH616" s="233">
        <f>IF(N616="sníž. přenesená",J616,0)</f>
        <v>0</v>
      </c>
      <c r="BI616" s="233">
        <f>IF(N616="nulová",J616,0)</f>
        <v>0</v>
      </c>
      <c r="BJ616" s="17" t="s">
        <v>84</v>
      </c>
      <c r="BK616" s="233">
        <f>ROUND(I616*H616,2)</f>
        <v>0</v>
      </c>
      <c r="BL616" s="17" t="s">
        <v>1605</v>
      </c>
      <c r="BM616" s="232" t="s">
        <v>5908</v>
      </c>
    </row>
    <row r="617" s="2" customFormat="1">
      <c r="A617" s="38"/>
      <c r="B617" s="39"/>
      <c r="C617" s="40"/>
      <c r="D617" s="234" t="s">
        <v>260</v>
      </c>
      <c r="E617" s="40"/>
      <c r="F617" s="235" t="s">
        <v>5909</v>
      </c>
      <c r="G617" s="40"/>
      <c r="H617" s="40"/>
      <c r="I617" s="236"/>
      <c r="J617" s="40"/>
      <c r="K617" s="40"/>
      <c r="L617" s="44"/>
      <c r="M617" s="237"/>
      <c r="N617" s="238"/>
      <c r="O617" s="91"/>
      <c r="P617" s="91"/>
      <c r="Q617" s="91"/>
      <c r="R617" s="91"/>
      <c r="S617" s="91"/>
      <c r="T617" s="92"/>
      <c r="U617" s="38"/>
      <c r="V617" s="38"/>
      <c r="W617" s="38"/>
      <c r="X617" s="38"/>
      <c r="Y617" s="38"/>
      <c r="Z617" s="38"/>
      <c r="AA617" s="38"/>
      <c r="AB617" s="38"/>
      <c r="AC617" s="38"/>
      <c r="AD617" s="38"/>
      <c r="AE617" s="38"/>
      <c r="AT617" s="17" t="s">
        <v>260</v>
      </c>
      <c r="AU617" s="17" t="s">
        <v>86</v>
      </c>
    </row>
    <row r="618" s="2" customFormat="1">
      <c r="A618" s="38"/>
      <c r="B618" s="39"/>
      <c r="C618" s="40"/>
      <c r="D618" s="240" t="s">
        <v>274</v>
      </c>
      <c r="E618" s="40"/>
      <c r="F618" s="241" t="s">
        <v>5910</v>
      </c>
      <c r="G618" s="40"/>
      <c r="H618" s="40"/>
      <c r="I618" s="236"/>
      <c r="J618" s="40"/>
      <c r="K618" s="40"/>
      <c r="L618" s="44"/>
      <c r="M618" s="237"/>
      <c r="N618" s="238"/>
      <c r="O618" s="91"/>
      <c r="P618" s="91"/>
      <c r="Q618" s="91"/>
      <c r="R618" s="91"/>
      <c r="S618" s="91"/>
      <c r="T618" s="92"/>
      <c r="U618" s="38"/>
      <c r="V618" s="38"/>
      <c r="W618" s="38"/>
      <c r="X618" s="38"/>
      <c r="Y618" s="38"/>
      <c r="Z618" s="38"/>
      <c r="AA618" s="38"/>
      <c r="AB618" s="38"/>
      <c r="AC618" s="38"/>
      <c r="AD618" s="38"/>
      <c r="AE618" s="38"/>
      <c r="AT618" s="17" t="s">
        <v>274</v>
      </c>
      <c r="AU618" s="17" t="s">
        <v>86</v>
      </c>
    </row>
    <row r="619" s="12" customFormat="1">
      <c r="A619" s="12"/>
      <c r="B619" s="242"/>
      <c r="C619" s="243"/>
      <c r="D619" s="234" t="s">
        <v>276</v>
      </c>
      <c r="E619" s="244" t="s">
        <v>1</v>
      </c>
      <c r="F619" s="245" t="s">
        <v>5911</v>
      </c>
      <c r="G619" s="243"/>
      <c r="H619" s="246">
        <v>3.6000000000000001</v>
      </c>
      <c r="I619" s="247"/>
      <c r="J619" s="243"/>
      <c r="K619" s="243"/>
      <c r="L619" s="248"/>
      <c r="M619" s="249"/>
      <c r="N619" s="250"/>
      <c r="O619" s="250"/>
      <c r="P619" s="250"/>
      <c r="Q619" s="250"/>
      <c r="R619" s="250"/>
      <c r="S619" s="250"/>
      <c r="T619" s="251"/>
      <c r="U619" s="12"/>
      <c r="V619" s="12"/>
      <c r="W619" s="12"/>
      <c r="X619" s="12"/>
      <c r="Y619" s="12"/>
      <c r="Z619" s="12"/>
      <c r="AA619" s="12"/>
      <c r="AB619" s="12"/>
      <c r="AC619" s="12"/>
      <c r="AD619" s="12"/>
      <c r="AE619" s="12"/>
      <c r="AT619" s="252" t="s">
        <v>276</v>
      </c>
      <c r="AU619" s="252" t="s">
        <v>86</v>
      </c>
      <c r="AV619" s="12" t="s">
        <v>86</v>
      </c>
      <c r="AW619" s="12" t="s">
        <v>32</v>
      </c>
      <c r="AX619" s="12" t="s">
        <v>84</v>
      </c>
      <c r="AY619" s="252" t="s">
        <v>251</v>
      </c>
    </row>
    <row r="620" s="2" customFormat="1" ht="24.15" customHeight="1">
      <c r="A620" s="38"/>
      <c r="B620" s="39"/>
      <c r="C620" s="220" t="s">
        <v>1841</v>
      </c>
      <c r="D620" s="220" t="s">
        <v>255</v>
      </c>
      <c r="E620" s="221" t="s">
        <v>5912</v>
      </c>
      <c r="F620" s="222" t="s">
        <v>5913</v>
      </c>
      <c r="G620" s="223" t="s">
        <v>681</v>
      </c>
      <c r="H620" s="224">
        <v>68.400000000000006</v>
      </c>
      <c r="I620" s="225"/>
      <c r="J620" s="226">
        <f>ROUND(I620*H620,2)</f>
        <v>0</v>
      </c>
      <c r="K620" s="227"/>
      <c r="L620" s="44"/>
      <c r="M620" s="228" t="s">
        <v>1</v>
      </c>
      <c r="N620" s="229" t="s">
        <v>41</v>
      </c>
      <c r="O620" s="91"/>
      <c r="P620" s="230">
        <f>O620*H620</f>
        <v>0</v>
      </c>
      <c r="Q620" s="230">
        <v>0</v>
      </c>
      <c r="R620" s="230">
        <f>Q620*H620</f>
        <v>0</v>
      </c>
      <c r="S620" s="230">
        <v>0</v>
      </c>
      <c r="T620" s="231">
        <f>S620*H620</f>
        <v>0</v>
      </c>
      <c r="U620" s="38"/>
      <c r="V620" s="38"/>
      <c r="W620" s="38"/>
      <c r="X620" s="38"/>
      <c r="Y620" s="38"/>
      <c r="Z620" s="38"/>
      <c r="AA620" s="38"/>
      <c r="AB620" s="38"/>
      <c r="AC620" s="38"/>
      <c r="AD620" s="38"/>
      <c r="AE620" s="38"/>
      <c r="AR620" s="232" t="s">
        <v>1605</v>
      </c>
      <c r="AT620" s="232" t="s">
        <v>255</v>
      </c>
      <c r="AU620" s="232" t="s">
        <v>86</v>
      </c>
      <c r="AY620" s="17" t="s">
        <v>251</v>
      </c>
      <c r="BE620" s="233">
        <f>IF(N620="základní",J620,0)</f>
        <v>0</v>
      </c>
      <c r="BF620" s="233">
        <f>IF(N620="snížená",J620,0)</f>
        <v>0</v>
      </c>
      <c r="BG620" s="233">
        <f>IF(N620="zákl. přenesená",J620,0)</f>
        <v>0</v>
      </c>
      <c r="BH620" s="233">
        <f>IF(N620="sníž. přenesená",J620,0)</f>
        <v>0</v>
      </c>
      <c r="BI620" s="233">
        <f>IF(N620="nulová",J620,0)</f>
        <v>0</v>
      </c>
      <c r="BJ620" s="17" t="s">
        <v>84</v>
      </c>
      <c r="BK620" s="233">
        <f>ROUND(I620*H620,2)</f>
        <v>0</v>
      </c>
      <c r="BL620" s="17" t="s">
        <v>1605</v>
      </c>
      <c r="BM620" s="232" t="s">
        <v>5914</v>
      </c>
    </row>
    <row r="621" s="2" customFormat="1">
      <c r="A621" s="38"/>
      <c r="B621" s="39"/>
      <c r="C621" s="40"/>
      <c r="D621" s="234" t="s">
        <v>260</v>
      </c>
      <c r="E621" s="40"/>
      <c r="F621" s="235" t="s">
        <v>5915</v>
      </c>
      <c r="G621" s="40"/>
      <c r="H621" s="40"/>
      <c r="I621" s="236"/>
      <c r="J621" s="40"/>
      <c r="K621" s="40"/>
      <c r="L621" s="44"/>
      <c r="M621" s="237"/>
      <c r="N621" s="238"/>
      <c r="O621" s="91"/>
      <c r="P621" s="91"/>
      <c r="Q621" s="91"/>
      <c r="R621" s="91"/>
      <c r="S621" s="91"/>
      <c r="T621" s="92"/>
      <c r="U621" s="38"/>
      <c r="V621" s="38"/>
      <c r="W621" s="38"/>
      <c r="X621" s="38"/>
      <c r="Y621" s="38"/>
      <c r="Z621" s="38"/>
      <c r="AA621" s="38"/>
      <c r="AB621" s="38"/>
      <c r="AC621" s="38"/>
      <c r="AD621" s="38"/>
      <c r="AE621" s="38"/>
      <c r="AT621" s="17" t="s">
        <v>260</v>
      </c>
      <c r="AU621" s="17" t="s">
        <v>86</v>
      </c>
    </row>
    <row r="622" s="2" customFormat="1">
      <c r="A622" s="38"/>
      <c r="B622" s="39"/>
      <c r="C622" s="40"/>
      <c r="D622" s="240" t="s">
        <v>274</v>
      </c>
      <c r="E622" s="40"/>
      <c r="F622" s="241" t="s">
        <v>5916</v>
      </c>
      <c r="G622" s="40"/>
      <c r="H622" s="40"/>
      <c r="I622" s="236"/>
      <c r="J622" s="40"/>
      <c r="K622" s="40"/>
      <c r="L622" s="44"/>
      <c r="M622" s="237"/>
      <c r="N622" s="238"/>
      <c r="O622" s="91"/>
      <c r="P622" s="91"/>
      <c r="Q622" s="91"/>
      <c r="R622" s="91"/>
      <c r="S622" s="91"/>
      <c r="T622" s="92"/>
      <c r="U622" s="38"/>
      <c r="V622" s="38"/>
      <c r="W622" s="38"/>
      <c r="X622" s="38"/>
      <c r="Y622" s="38"/>
      <c r="Z622" s="38"/>
      <c r="AA622" s="38"/>
      <c r="AB622" s="38"/>
      <c r="AC622" s="38"/>
      <c r="AD622" s="38"/>
      <c r="AE622" s="38"/>
      <c r="AT622" s="17" t="s">
        <v>274</v>
      </c>
      <c r="AU622" s="17" t="s">
        <v>86</v>
      </c>
    </row>
    <row r="623" s="12" customFormat="1">
      <c r="A623" s="12"/>
      <c r="B623" s="242"/>
      <c r="C623" s="243"/>
      <c r="D623" s="234" t="s">
        <v>276</v>
      </c>
      <c r="E623" s="244" t="s">
        <v>1</v>
      </c>
      <c r="F623" s="245" t="s">
        <v>5917</v>
      </c>
      <c r="G623" s="243"/>
      <c r="H623" s="246">
        <v>68.400000000000006</v>
      </c>
      <c r="I623" s="247"/>
      <c r="J623" s="243"/>
      <c r="K623" s="243"/>
      <c r="L623" s="248"/>
      <c r="M623" s="249"/>
      <c r="N623" s="250"/>
      <c r="O623" s="250"/>
      <c r="P623" s="250"/>
      <c r="Q623" s="250"/>
      <c r="R623" s="250"/>
      <c r="S623" s="250"/>
      <c r="T623" s="251"/>
      <c r="U623" s="12"/>
      <c r="V623" s="12"/>
      <c r="W623" s="12"/>
      <c r="X623" s="12"/>
      <c r="Y623" s="12"/>
      <c r="Z623" s="12"/>
      <c r="AA623" s="12"/>
      <c r="AB623" s="12"/>
      <c r="AC623" s="12"/>
      <c r="AD623" s="12"/>
      <c r="AE623" s="12"/>
      <c r="AT623" s="252" t="s">
        <v>276</v>
      </c>
      <c r="AU623" s="252" t="s">
        <v>86</v>
      </c>
      <c r="AV623" s="12" t="s">
        <v>86</v>
      </c>
      <c r="AW623" s="12" t="s">
        <v>32</v>
      </c>
      <c r="AX623" s="12" t="s">
        <v>84</v>
      </c>
      <c r="AY623" s="252" t="s">
        <v>251</v>
      </c>
    </row>
    <row r="624" s="2" customFormat="1" ht="33" customHeight="1">
      <c r="A624" s="38"/>
      <c r="B624" s="39"/>
      <c r="C624" s="220" t="s">
        <v>1845</v>
      </c>
      <c r="D624" s="220" t="s">
        <v>255</v>
      </c>
      <c r="E624" s="221" t="s">
        <v>5918</v>
      </c>
      <c r="F624" s="222" t="s">
        <v>5919</v>
      </c>
      <c r="G624" s="223" t="s">
        <v>681</v>
      </c>
      <c r="H624" s="224">
        <v>3.6000000000000001</v>
      </c>
      <c r="I624" s="225"/>
      <c r="J624" s="226">
        <f>ROUND(I624*H624,2)</f>
        <v>0</v>
      </c>
      <c r="K624" s="227"/>
      <c r="L624" s="44"/>
      <c r="M624" s="228" t="s">
        <v>1</v>
      </c>
      <c r="N624" s="229" t="s">
        <v>41</v>
      </c>
      <c r="O624" s="91"/>
      <c r="P624" s="230">
        <f>O624*H624</f>
        <v>0</v>
      </c>
      <c r="Q624" s="230">
        <v>0</v>
      </c>
      <c r="R624" s="230">
        <f>Q624*H624</f>
        <v>0</v>
      </c>
      <c r="S624" s="230">
        <v>0</v>
      </c>
      <c r="T624" s="231">
        <f>S624*H624</f>
        <v>0</v>
      </c>
      <c r="U624" s="38"/>
      <c r="V624" s="38"/>
      <c r="W624" s="38"/>
      <c r="X624" s="38"/>
      <c r="Y624" s="38"/>
      <c r="Z624" s="38"/>
      <c r="AA624" s="38"/>
      <c r="AB624" s="38"/>
      <c r="AC624" s="38"/>
      <c r="AD624" s="38"/>
      <c r="AE624" s="38"/>
      <c r="AR624" s="232" t="s">
        <v>1605</v>
      </c>
      <c r="AT624" s="232" t="s">
        <v>255</v>
      </c>
      <c r="AU624" s="232" t="s">
        <v>86</v>
      </c>
      <c r="AY624" s="17" t="s">
        <v>251</v>
      </c>
      <c r="BE624" s="233">
        <f>IF(N624="základní",J624,0)</f>
        <v>0</v>
      </c>
      <c r="BF624" s="233">
        <f>IF(N624="snížená",J624,0)</f>
        <v>0</v>
      </c>
      <c r="BG624" s="233">
        <f>IF(N624="zákl. přenesená",J624,0)</f>
        <v>0</v>
      </c>
      <c r="BH624" s="233">
        <f>IF(N624="sníž. přenesená",J624,0)</f>
        <v>0</v>
      </c>
      <c r="BI624" s="233">
        <f>IF(N624="nulová",J624,0)</f>
        <v>0</v>
      </c>
      <c r="BJ624" s="17" t="s">
        <v>84</v>
      </c>
      <c r="BK624" s="233">
        <f>ROUND(I624*H624,2)</f>
        <v>0</v>
      </c>
      <c r="BL624" s="17" t="s">
        <v>1605</v>
      </c>
      <c r="BM624" s="232" t="s">
        <v>5920</v>
      </c>
    </row>
    <row r="625" s="2" customFormat="1">
      <c r="A625" s="38"/>
      <c r="B625" s="39"/>
      <c r="C625" s="40"/>
      <c r="D625" s="234" t="s">
        <v>260</v>
      </c>
      <c r="E625" s="40"/>
      <c r="F625" s="235" t="s">
        <v>5921</v>
      </c>
      <c r="G625" s="40"/>
      <c r="H625" s="40"/>
      <c r="I625" s="236"/>
      <c r="J625" s="40"/>
      <c r="K625" s="40"/>
      <c r="L625" s="44"/>
      <c r="M625" s="237"/>
      <c r="N625" s="238"/>
      <c r="O625" s="91"/>
      <c r="P625" s="91"/>
      <c r="Q625" s="91"/>
      <c r="R625" s="91"/>
      <c r="S625" s="91"/>
      <c r="T625" s="92"/>
      <c r="U625" s="38"/>
      <c r="V625" s="38"/>
      <c r="W625" s="38"/>
      <c r="X625" s="38"/>
      <c r="Y625" s="38"/>
      <c r="Z625" s="38"/>
      <c r="AA625" s="38"/>
      <c r="AB625" s="38"/>
      <c r="AC625" s="38"/>
      <c r="AD625" s="38"/>
      <c r="AE625" s="38"/>
      <c r="AT625" s="17" t="s">
        <v>260</v>
      </c>
      <c r="AU625" s="17" t="s">
        <v>86</v>
      </c>
    </row>
    <row r="626" s="2" customFormat="1">
      <c r="A626" s="38"/>
      <c r="B626" s="39"/>
      <c r="C626" s="40"/>
      <c r="D626" s="240" t="s">
        <v>274</v>
      </c>
      <c r="E626" s="40"/>
      <c r="F626" s="241" t="s">
        <v>5922</v>
      </c>
      <c r="G626" s="40"/>
      <c r="H626" s="40"/>
      <c r="I626" s="236"/>
      <c r="J626" s="40"/>
      <c r="K626" s="40"/>
      <c r="L626" s="44"/>
      <c r="M626" s="237"/>
      <c r="N626" s="238"/>
      <c r="O626" s="91"/>
      <c r="P626" s="91"/>
      <c r="Q626" s="91"/>
      <c r="R626" s="91"/>
      <c r="S626" s="91"/>
      <c r="T626" s="92"/>
      <c r="U626" s="38"/>
      <c r="V626" s="38"/>
      <c r="W626" s="38"/>
      <c r="X626" s="38"/>
      <c r="Y626" s="38"/>
      <c r="Z626" s="38"/>
      <c r="AA626" s="38"/>
      <c r="AB626" s="38"/>
      <c r="AC626" s="38"/>
      <c r="AD626" s="38"/>
      <c r="AE626" s="38"/>
      <c r="AT626" s="17" t="s">
        <v>274</v>
      </c>
      <c r="AU626" s="17" t="s">
        <v>86</v>
      </c>
    </row>
    <row r="627" s="12" customFormat="1">
      <c r="A627" s="12"/>
      <c r="B627" s="242"/>
      <c r="C627" s="243"/>
      <c r="D627" s="234" t="s">
        <v>276</v>
      </c>
      <c r="E627" s="244" t="s">
        <v>1</v>
      </c>
      <c r="F627" s="245" t="s">
        <v>5911</v>
      </c>
      <c r="G627" s="243"/>
      <c r="H627" s="246">
        <v>3.6000000000000001</v>
      </c>
      <c r="I627" s="247"/>
      <c r="J627" s="243"/>
      <c r="K627" s="243"/>
      <c r="L627" s="248"/>
      <c r="M627" s="249"/>
      <c r="N627" s="250"/>
      <c r="O627" s="250"/>
      <c r="P627" s="250"/>
      <c r="Q627" s="250"/>
      <c r="R627" s="250"/>
      <c r="S627" s="250"/>
      <c r="T627" s="251"/>
      <c r="U627" s="12"/>
      <c r="V627" s="12"/>
      <c r="W627" s="12"/>
      <c r="X627" s="12"/>
      <c r="Y627" s="12"/>
      <c r="Z627" s="12"/>
      <c r="AA627" s="12"/>
      <c r="AB627" s="12"/>
      <c r="AC627" s="12"/>
      <c r="AD627" s="12"/>
      <c r="AE627" s="12"/>
      <c r="AT627" s="252" t="s">
        <v>276</v>
      </c>
      <c r="AU627" s="252" t="s">
        <v>86</v>
      </c>
      <c r="AV627" s="12" t="s">
        <v>86</v>
      </c>
      <c r="AW627" s="12" t="s">
        <v>32</v>
      </c>
      <c r="AX627" s="12" t="s">
        <v>84</v>
      </c>
      <c r="AY627" s="252" t="s">
        <v>251</v>
      </c>
    </row>
    <row r="628" s="2" customFormat="1" ht="16.5" customHeight="1">
      <c r="A628" s="38"/>
      <c r="B628" s="39"/>
      <c r="C628" s="220" t="s">
        <v>1850</v>
      </c>
      <c r="D628" s="220" t="s">
        <v>255</v>
      </c>
      <c r="E628" s="221" t="s">
        <v>5923</v>
      </c>
      <c r="F628" s="222" t="s">
        <v>5924</v>
      </c>
      <c r="G628" s="223" t="s">
        <v>416</v>
      </c>
      <c r="H628" s="224">
        <v>56</v>
      </c>
      <c r="I628" s="225"/>
      <c r="J628" s="226">
        <f>ROUND(I628*H628,2)</f>
        <v>0</v>
      </c>
      <c r="K628" s="227"/>
      <c r="L628" s="44"/>
      <c r="M628" s="228" t="s">
        <v>1</v>
      </c>
      <c r="N628" s="229" t="s">
        <v>41</v>
      </c>
      <c r="O628" s="91"/>
      <c r="P628" s="230">
        <f>O628*H628</f>
        <v>0</v>
      </c>
      <c r="Q628" s="230">
        <v>0</v>
      </c>
      <c r="R628" s="230">
        <f>Q628*H628</f>
        <v>0</v>
      </c>
      <c r="S628" s="230">
        <v>0</v>
      </c>
      <c r="T628" s="231">
        <f>S628*H628</f>
        <v>0</v>
      </c>
      <c r="U628" s="38"/>
      <c r="V628" s="38"/>
      <c r="W628" s="38"/>
      <c r="X628" s="38"/>
      <c r="Y628" s="38"/>
      <c r="Z628" s="38"/>
      <c r="AA628" s="38"/>
      <c r="AB628" s="38"/>
      <c r="AC628" s="38"/>
      <c r="AD628" s="38"/>
      <c r="AE628" s="38"/>
      <c r="AR628" s="232" t="s">
        <v>1605</v>
      </c>
      <c r="AT628" s="232" t="s">
        <v>255</v>
      </c>
      <c r="AU628" s="232" t="s">
        <v>86</v>
      </c>
      <c r="AY628" s="17" t="s">
        <v>251</v>
      </c>
      <c r="BE628" s="233">
        <f>IF(N628="základní",J628,0)</f>
        <v>0</v>
      </c>
      <c r="BF628" s="233">
        <f>IF(N628="snížená",J628,0)</f>
        <v>0</v>
      </c>
      <c r="BG628" s="233">
        <f>IF(N628="zákl. přenesená",J628,0)</f>
        <v>0</v>
      </c>
      <c r="BH628" s="233">
        <f>IF(N628="sníž. přenesená",J628,0)</f>
        <v>0</v>
      </c>
      <c r="BI628" s="233">
        <f>IF(N628="nulová",J628,0)</f>
        <v>0</v>
      </c>
      <c r="BJ628" s="17" t="s">
        <v>84</v>
      </c>
      <c r="BK628" s="233">
        <f>ROUND(I628*H628,2)</f>
        <v>0</v>
      </c>
      <c r="BL628" s="17" t="s">
        <v>1605</v>
      </c>
      <c r="BM628" s="232" t="s">
        <v>5925</v>
      </c>
    </row>
    <row r="629" s="2" customFormat="1">
      <c r="A629" s="38"/>
      <c r="B629" s="39"/>
      <c r="C629" s="40"/>
      <c r="D629" s="234" t="s">
        <v>260</v>
      </c>
      <c r="E629" s="40"/>
      <c r="F629" s="235" t="s">
        <v>5924</v>
      </c>
      <c r="G629" s="40"/>
      <c r="H629" s="40"/>
      <c r="I629" s="236"/>
      <c r="J629" s="40"/>
      <c r="K629" s="40"/>
      <c r="L629" s="44"/>
      <c r="M629" s="237"/>
      <c r="N629" s="238"/>
      <c r="O629" s="91"/>
      <c r="P629" s="91"/>
      <c r="Q629" s="91"/>
      <c r="R629" s="91"/>
      <c r="S629" s="91"/>
      <c r="T629" s="92"/>
      <c r="U629" s="38"/>
      <c r="V629" s="38"/>
      <c r="W629" s="38"/>
      <c r="X629" s="38"/>
      <c r="Y629" s="38"/>
      <c r="Z629" s="38"/>
      <c r="AA629" s="38"/>
      <c r="AB629" s="38"/>
      <c r="AC629" s="38"/>
      <c r="AD629" s="38"/>
      <c r="AE629" s="38"/>
      <c r="AT629" s="17" t="s">
        <v>260</v>
      </c>
      <c r="AU629" s="17" t="s">
        <v>86</v>
      </c>
    </row>
    <row r="630" s="13" customFormat="1">
      <c r="A630" s="13"/>
      <c r="B630" s="253"/>
      <c r="C630" s="254"/>
      <c r="D630" s="234" t="s">
        <v>276</v>
      </c>
      <c r="E630" s="255" t="s">
        <v>1</v>
      </c>
      <c r="F630" s="256" t="s">
        <v>5756</v>
      </c>
      <c r="G630" s="254"/>
      <c r="H630" s="255" t="s">
        <v>1</v>
      </c>
      <c r="I630" s="257"/>
      <c r="J630" s="254"/>
      <c r="K630" s="254"/>
      <c r="L630" s="258"/>
      <c r="M630" s="259"/>
      <c r="N630" s="260"/>
      <c r="O630" s="260"/>
      <c r="P630" s="260"/>
      <c r="Q630" s="260"/>
      <c r="R630" s="260"/>
      <c r="S630" s="260"/>
      <c r="T630" s="261"/>
      <c r="U630" s="13"/>
      <c r="V630" s="13"/>
      <c r="W630" s="13"/>
      <c r="X630" s="13"/>
      <c r="Y630" s="13"/>
      <c r="Z630" s="13"/>
      <c r="AA630" s="13"/>
      <c r="AB630" s="13"/>
      <c r="AC630" s="13"/>
      <c r="AD630" s="13"/>
      <c r="AE630" s="13"/>
      <c r="AT630" s="262" t="s">
        <v>276</v>
      </c>
      <c r="AU630" s="262" t="s">
        <v>86</v>
      </c>
      <c r="AV630" s="13" t="s">
        <v>84</v>
      </c>
      <c r="AW630" s="13" t="s">
        <v>32</v>
      </c>
      <c r="AX630" s="13" t="s">
        <v>76</v>
      </c>
      <c r="AY630" s="262" t="s">
        <v>251</v>
      </c>
    </row>
    <row r="631" s="12" customFormat="1">
      <c r="A631" s="12"/>
      <c r="B631" s="242"/>
      <c r="C631" s="243"/>
      <c r="D631" s="234" t="s">
        <v>276</v>
      </c>
      <c r="E631" s="244" t="s">
        <v>1</v>
      </c>
      <c r="F631" s="245" t="s">
        <v>5926</v>
      </c>
      <c r="G631" s="243"/>
      <c r="H631" s="246">
        <v>56</v>
      </c>
      <c r="I631" s="247"/>
      <c r="J631" s="243"/>
      <c r="K631" s="243"/>
      <c r="L631" s="248"/>
      <c r="M631" s="249"/>
      <c r="N631" s="250"/>
      <c r="O631" s="250"/>
      <c r="P631" s="250"/>
      <c r="Q631" s="250"/>
      <c r="R631" s="250"/>
      <c r="S631" s="250"/>
      <c r="T631" s="251"/>
      <c r="U631" s="12"/>
      <c r="V631" s="12"/>
      <c r="W631" s="12"/>
      <c r="X631" s="12"/>
      <c r="Y631" s="12"/>
      <c r="Z631" s="12"/>
      <c r="AA631" s="12"/>
      <c r="AB631" s="12"/>
      <c r="AC631" s="12"/>
      <c r="AD631" s="12"/>
      <c r="AE631" s="12"/>
      <c r="AT631" s="252" t="s">
        <v>276</v>
      </c>
      <c r="AU631" s="252" t="s">
        <v>86</v>
      </c>
      <c r="AV631" s="12" t="s">
        <v>86</v>
      </c>
      <c r="AW631" s="12" t="s">
        <v>32</v>
      </c>
      <c r="AX631" s="12" t="s">
        <v>76</v>
      </c>
      <c r="AY631" s="252" t="s">
        <v>251</v>
      </c>
    </row>
    <row r="632" s="15" customFormat="1">
      <c r="A632" s="15"/>
      <c r="B632" s="274"/>
      <c r="C632" s="275"/>
      <c r="D632" s="234" t="s">
        <v>276</v>
      </c>
      <c r="E632" s="276" t="s">
        <v>1</v>
      </c>
      <c r="F632" s="277" t="s">
        <v>423</v>
      </c>
      <c r="G632" s="275"/>
      <c r="H632" s="278">
        <v>56</v>
      </c>
      <c r="I632" s="279"/>
      <c r="J632" s="275"/>
      <c r="K632" s="275"/>
      <c r="L632" s="280"/>
      <c r="M632" s="281"/>
      <c r="N632" s="282"/>
      <c r="O632" s="282"/>
      <c r="P632" s="282"/>
      <c r="Q632" s="282"/>
      <c r="R632" s="282"/>
      <c r="S632" s="282"/>
      <c r="T632" s="283"/>
      <c r="U632" s="15"/>
      <c r="V632" s="15"/>
      <c r="W632" s="15"/>
      <c r="X632" s="15"/>
      <c r="Y632" s="15"/>
      <c r="Z632" s="15"/>
      <c r="AA632" s="15"/>
      <c r="AB632" s="15"/>
      <c r="AC632" s="15"/>
      <c r="AD632" s="15"/>
      <c r="AE632" s="15"/>
      <c r="AT632" s="284" t="s">
        <v>276</v>
      </c>
      <c r="AU632" s="284" t="s">
        <v>86</v>
      </c>
      <c r="AV632" s="15" t="s">
        <v>254</v>
      </c>
      <c r="AW632" s="15" t="s">
        <v>32</v>
      </c>
      <c r="AX632" s="15" t="s">
        <v>84</v>
      </c>
      <c r="AY632" s="284" t="s">
        <v>251</v>
      </c>
    </row>
    <row r="633" s="2" customFormat="1" ht="16.5" customHeight="1">
      <c r="A633" s="38"/>
      <c r="B633" s="39"/>
      <c r="C633" s="292" t="s">
        <v>1856</v>
      </c>
      <c r="D633" s="292" t="s">
        <v>1133</v>
      </c>
      <c r="E633" s="293" t="s">
        <v>5927</v>
      </c>
      <c r="F633" s="294" t="s">
        <v>5928</v>
      </c>
      <c r="G633" s="295" t="s">
        <v>5929</v>
      </c>
      <c r="H633" s="296">
        <v>3</v>
      </c>
      <c r="I633" s="297"/>
      <c r="J633" s="298">
        <f>ROUND(I633*H633,2)</f>
        <v>0</v>
      </c>
      <c r="K633" s="299"/>
      <c r="L633" s="300"/>
      <c r="M633" s="301" t="s">
        <v>1</v>
      </c>
      <c r="N633" s="302" t="s">
        <v>41</v>
      </c>
      <c r="O633" s="91"/>
      <c r="P633" s="230">
        <f>O633*H633</f>
        <v>0</v>
      </c>
      <c r="Q633" s="230">
        <v>0</v>
      </c>
      <c r="R633" s="230">
        <f>Q633*H633</f>
        <v>0</v>
      </c>
      <c r="S633" s="230">
        <v>0</v>
      </c>
      <c r="T633" s="231">
        <f>S633*H633</f>
        <v>0</v>
      </c>
      <c r="U633" s="38"/>
      <c r="V633" s="38"/>
      <c r="W633" s="38"/>
      <c r="X633" s="38"/>
      <c r="Y633" s="38"/>
      <c r="Z633" s="38"/>
      <c r="AA633" s="38"/>
      <c r="AB633" s="38"/>
      <c r="AC633" s="38"/>
      <c r="AD633" s="38"/>
      <c r="AE633" s="38"/>
      <c r="AR633" s="232" t="s">
        <v>2030</v>
      </c>
      <c r="AT633" s="232" t="s">
        <v>1133</v>
      </c>
      <c r="AU633" s="232" t="s">
        <v>86</v>
      </c>
      <c r="AY633" s="17" t="s">
        <v>251</v>
      </c>
      <c r="BE633" s="233">
        <f>IF(N633="základní",J633,0)</f>
        <v>0</v>
      </c>
      <c r="BF633" s="233">
        <f>IF(N633="snížená",J633,0)</f>
        <v>0</v>
      </c>
      <c r="BG633" s="233">
        <f>IF(N633="zákl. přenesená",J633,0)</f>
        <v>0</v>
      </c>
      <c r="BH633" s="233">
        <f>IF(N633="sníž. přenesená",J633,0)</f>
        <v>0</v>
      </c>
      <c r="BI633" s="233">
        <f>IF(N633="nulová",J633,0)</f>
        <v>0</v>
      </c>
      <c r="BJ633" s="17" t="s">
        <v>84</v>
      </c>
      <c r="BK633" s="233">
        <f>ROUND(I633*H633,2)</f>
        <v>0</v>
      </c>
      <c r="BL633" s="17" t="s">
        <v>1605</v>
      </c>
      <c r="BM633" s="232" t="s">
        <v>5930</v>
      </c>
    </row>
    <row r="634" s="2" customFormat="1">
      <c r="A634" s="38"/>
      <c r="B634" s="39"/>
      <c r="C634" s="40"/>
      <c r="D634" s="234" t="s">
        <v>260</v>
      </c>
      <c r="E634" s="40"/>
      <c r="F634" s="235" t="s">
        <v>5928</v>
      </c>
      <c r="G634" s="40"/>
      <c r="H634" s="40"/>
      <c r="I634" s="236"/>
      <c r="J634" s="40"/>
      <c r="K634" s="40"/>
      <c r="L634" s="44"/>
      <c r="M634" s="237"/>
      <c r="N634" s="238"/>
      <c r="O634" s="91"/>
      <c r="P634" s="91"/>
      <c r="Q634" s="91"/>
      <c r="R634" s="91"/>
      <c r="S634" s="91"/>
      <c r="T634" s="92"/>
      <c r="U634" s="38"/>
      <c r="V634" s="38"/>
      <c r="W634" s="38"/>
      <c r="X634" s="38"/>
      <c r="Y634" s="38"/>
      <c r="Z634" s="38"/>
      <c r="AA634" s="38"/>
      <c r="AB634" s="38"/>
      <c r="AC634" s="38"/>
      <c r="AD634" s="38"/>
      <c r="AE634" s="38"/>
      <c r="AT634" s="17" t="s">
        <v>260</v>
      </c>
      <c r="AU634" s="17" t="s">
        <v>86</v>
      </c>
    </row>
    <row r="635" s="12" customFormat="1">
      <c r="A635" s="12"/>
      <c r="B635" s="242"/>
      <c r="C635" s="243"/>
      <c r="D635" s="234" t="s">
        <v>276</v>
      </c>
      <c r="E635" s="244" t="s">
        <v>1</v>
      </c>
      <c r="F635" s="245" t="s">
        <v>5523</v>
      </c>
      <c r="G635" s="243"/>
      <c r="H635" s="246">
        <v>3</v>
      </c>
      <c r="I635" s="247"/>
      <c r="J635" s="243"/>
      <c r="K635" s="243"/>
      <c r="L635" s="248"/>
      <c r="M635" s="249"/>
      <c r="N635" s="250"/>
      <c r="O635" s="250"/>
      <c r="P635" s="250"/>
      <c r="Q635" s="250"/>
      <c r="R635" s="250"/>
      <c r="S635" s="250"/>
      <c r="T635" s="251"/>
      <c r="U635" s="12"/>
      <c r="V635" s="12"/>
      <c r="W635" s="12"/>
      <c r="X635" s="12"/>
      <c r="Y635" s="12"/>
      <c r="Z635" s="12"/>
      <c r="AA635" s="12"/>
      <c r="AB635" s="12"/>
      <c r="AC635" s="12"/>
      <c r="AD635" s="12"/>
      <c r="AE635" s="12"/>
      <c r="AT635" s="252" t="s">
        <v>276</v>
      </c>
      <c r="AU635" s="252" t="s">
        <v>86</v>
      </c>
      <c r="AV635" s="12" t="s">
        <v>86</v>
      </c>
      <c r="AW635" s="12" t="s">
        <v>32</v>
      </c>
      <c r="AX635" s="12" t="s">
        <v>84</v>
      </c>
      <c r="AY635" s="252" t="s">
        <v>251</v>
      </c>
    </row>
    <row r="636" s="11" customFormat="1" ht="25.92" customHeight="1">
      <c r="A636" s="11"/>
      <c r="B636" s="206"/>
      <c r="C636" s="207"/>
      <c r="D636" s="208" t="s">
        <v>75</v>
      </c>
      <c r="E636" s="209" t="s">
        <v>5931</v>
      </c>
      <c r="F636" s="209" t="s">
        <v>5932</v>
      </c>
      <c r="G636" s="207"/>
      <c r="H636" s="207"/>
      <c r="I636" s="210"/>
      <c r="J636" s="211">
        <f>BK636</f>
        <v>0</v>
      </c>
      <c r="K636" s="207"/>
      <c r="L636" s="212"/>
      <c r="M636" s="213"/>
      <c r="N636" s="214"/>
      <c r="O636" s="214"/>
      <c r="P636" s="215">
        <f>SUM(P637:P652)</f>
        <v>0</v>
      </c>
      <c r="Q636" s="214"/>
      <c r="R636" s="215">
        <f>SUM(R637:R652)</f>
        <v>0</v>
      </c>
      <c r="S636" s="214"/>
      <c r="T636" s="216">
        <f>SUM(T637:T652)</f>
        <v>0</v>
      </c>
      <c r="U636" s="11"/>
      <c r="V636" s="11"/>
      <c r="W636" s="11"/>
      <c r="X636" s="11"/>
      <c r="Y636" s="11"/>
      <c r="Z636" s="11"/>
      <c r="AA636" s="11"/>
      <c r="AB636" s="11"/>
      <c r="AC636" s="11"/>
      <c r="AD636" s="11"/>
      <c r="AE636" s="11"/>
      <c r="AR636" s="217" t="s">
        <v>254</v>
      </c>
      <c r="AT636" s="218" t="s">
        <v>75</v>
      </c>
      <c r="AU636" s="218" t="s">
        <v>76</v>
      </c>
      <c r="AY636" s="217" t="s">
        <v>251</v>
      </c>
      <c r="BK636" s="219">
        <f>SUM(BK637:BK652)</f>
        <v>0</v>
      </c>
    </row>
    <row r="637" s="2" customFormat="1" ht="16.5" customHeight="1">
      <c r="A637" s="38"/>
      <c r="B637" s="39"/>
      <c r="C637" s="220" t="s">
        <v>1862</v>
      </c>
      <c r="D637" s="220" t="s">
        <v>255</v>
      </c>
      <c r="E637" s="221" t="s">
        <v>5933</v>
      </c>
      <c r="F637" s="222" t="s">
        <v>5934</v>
      </c>
      <c r="G637" s="223" t="s">
        <v>5935</v>
      </c>
      <c r="H637" s="224">
        <v>20</v>
      </c>
      <c r="I637" s="225"/>
      <c r="J637" s="226">
        <f>ROUND(I637*H637,2)</f>
        <v>0</v>
      </c>
      <c r="K637" s="227"/>
      <c r="L637" s="44"/>
      <c r="M637" s="228" t="s">
        <v>1</v>
      </c>
      <c r="N637" s="229" t="s">
        <v>41</v>
      </c>
      <c r="O637" s="91"/>
      <c r="P637" s="230">
        <f>O637*H637</f>
        <v>0</v>
      </c>
      <c r="Q637" s="230">
        <v>0</v>
      </c>
      <c r="R637" s="230">
        <f>Q637*H637</f>
        <v>0</v>
      </c>
      <c r="S637" s="230">
        <v>0</v>
      </c>
      <c r="T637" s="231">
        <f>S637*H637</f>
        <v>0</v>
      </c>
      <c r="U637" s="38"/>
      <c r="V637" s="38"/>
      <c r="W637" s="38"/>
      <c r="X637" s="38"/>
      <c r="Y637" s="38"/>
      <c r="Z637" s="38"/>
      <c r="AA637" s="38"/>
      <c r="AB637" s="38"/>
      <c r="AC637" s="38"/>
      <c r="AD637" s="38"/>
      <c r="AE637" s="38"/>
      <c r="AR637" s="232" t="s">
        <v>5936</v>
      </c>
      <c r="AT637" s="232" t="s">
        <v>255</v>
      </c>
      <c r="AU637" s="232" t="s">
        <v>84</v>
      </c>
      <c r="AY637" s="17" t="s">
        <v>251</v>
      </c>
      <c r="BE637" s="233">
        <f>IF(N637="základní",J637,0)</f>
        <v>0</v>
      </c>
      <c r="BF637" s="233">
        <f>IF(N637="snížená",J637,0)</f>
        <v>0</v>
      </c>
      <c r="BG637" s="233">
        <f>IF(N637="zákl. přenesená",J637,0)</f>
        <v>0</v>
      </c>
      <c r="BH637" s="233">
        <f>IF(N637="sníž. přenesená",J637,0)</f>
        <v>0</v>
      </c>
      <c r="BI637" s="233">
        <f>IF(N637="nulová",J637,0)</f>
        <v>0</v>
      </c>
      <c r="BJ637" s="17" t="s">
        <v>84</v>
      </c>
      <c r="BK637" s="233">
        <f>ROUND(I637*H637,2)</f>
        <v>0</v>
      </c>
      <c r="BL637" s="17" t="s">
        <v>5936</v>
      </c>
      <c r="BM637" s="232" t="s">
        <v>5937</v>
      </c>
    </row>
    <row r="638" s="2" customFormat="1">
      <c r="A638" s="38"/>
      <c r="B638" s="39"/>
      <c r="C638" s="40"/>
      <c r="D638" s="234" t="s">
        <v>260</v>
      </c>
      <c r="E638" s="40"/>
      <c r="F638" s="235" t="s">
        <v>5934</v>
      </c>
      <c r="G638" s="40"/>
      <c r="H638" s="40"/>
      <c r="I638" s="236"/>
      <c r="J638" s="40"/>
      <c r="K638" s="40"/>
      <c r="L638" s="44"/>
      <c r="M638" s="237"/>
      <c r="N638" s="238"/>
      <c r="O638" s="91"/>
      <c r="P638" s="91"/>
      <c r="Q638" s="91"/>
      <c r="R638" s="91"/>
      <c r="S638" s="91"/>
      <c r="T638" s="92"/>
      <c r="U638" s="38"/>
      <c r="V638" s="38"/>
      <c r="W638" s="38"/>
      <c r="X638" s="38"/>
      <c r="Y638" s="38"/>
      <c r="Z638" s="38"/>
      <c r="AA638" s="38"/>
      <c r="AB638" s="38"/>
      <c r="AC638" s="38"/>
      <c r="AD638" s="38"/>
      <c r="AE638" s="38"/>
      <c r="AT638" s="17" t="s">
        <v>260</v>
      </c>
      <c r="AU638" s="17" t="s">
        <v>84</v>
      </c>
    </row>
    <row r="639" s="13" customFormat="1">
      <c r="A639" s="13"/>
      <c r="B639" s="253"/>
      <c r="C639" s="254"/>
      <c r="D639" s="234" t="s">
        <v>276</v>
      </c>
      <c r="E639" s="255" t="s">
        <v>1</v>
      </c>
      <c r="F639" s="256" t="s">
        <v>5938</v>
      </c>
      <c r="G639" s="254"/>
      <c r="H639" s="255" t="s">
        <v>1</v>
      </c>
      <c r="I639" s="257"/>
      <c r="J639" s="254"/>
      <c r="K639" s="254"/>
      <c r="L639" s="258"/>
      <c r="M639" s="259"/>
      <c r="N639" s="260"/>
      <c r="O639" s="260"/>
      <c r="P639" s="260"/>
      <c r="Q639" s="260"/>
      <c r="R639" s="260"/>
      <c r="S639" s="260"/>
      <c r="T639" s="261"/>
      <c r="U639" s="13"/>
      <c r="V639" s="13"/>
      <c r="W639" s="13"/>
      <c r="X639" s="13"/>
      <c r="Y639" s="13"/>
      <c r="Z639" s="13"/>
      <c r="AA639" s="13"/>
      <c r="AB639" s="13"/>
      <c r="AC639" s="13"/>
      <c r="AD639" s="13"/>
      <c r="AE639" s="13"/>
      <c r="AT639" s="262" t="s">
        <v>276</v>
      </c>
      <c r="AU639" s="262" t="s">
        <v>84</v>
      </c>
      <c r="AV639" s="13" t="s">
        <v>84</v>
      </c>
      <c r="AW639" s="13" t="s">
        <v>32</v>
      </c>
      <c r="AX639" s="13" t="s">
        <v>76</v>
      </c>
      <c r="AY639" s="262" t="s">
        <v>251</v>
      </c>
    </row>
    <row r="640" s="13" customFormat="1">
      <c r="A640" s="13"/>
      <c r="B640" s="253"/>
      <c r="C640" s="254"/>
      <c r="D640" s="234" t="s">
        <v>276</v>
      </c>
      <c r="E640" s="255" t="s">
        <v>1</v>
      </c>
      <c r="F640" s="256" t="s">
        <v>5939</v>
      </c>
      <c r="G640" s="254"/>
      <c r="H640" s="255" t="s">
        <v>1</v>
      </c>
      <c r="I640" s="257"/>
      <c r="J640" s="254"/>
      <c r="K640" s="254"/>
      <c r="L640" s="258"/>
      <c r="M640" s="259"/>
      <c r="N640" s="260"/>
      <c r="O640" s="260"/>
      <c r="P640" s="260"/>
      <c r="Q640" s="260"/>
      <c r="R640" s="260"/>
      <c r="S640" s="260"/>
      <c r="T640" s="261"/>
      <c r="U640" s="13"/>
      <c r="V640" s="13"/>
      <c r="W640" s="13"/>
      <c r="X640" s="13"/>
      <c r="Y640" s="13"/>
      <c r="Z640" s="13"/>
      <c r="AA640" s="13"/>
      <c r="AB640" s="13"/>
      <c r="AC640" s="13"/>
      <c r="AD640" s="13"/>
      <c r="AE640" s="13"/>
      <c r="AT640" s="262" t="s">
        <v>276</v>
      </c>
      <c r="AU640" s="262" t="s">
        <v>84</v>
      </c>
      <c r="AV640" s="13" t="s">
        <v>84</v>
      </c>
      <c r="AW640" s="13" t="s">
        <v>32</v>
      </c>
      <c r="AX640" s="13" t="s">
        <v>76</v>
      </c>
      <c r="AY640" s="262" t="s">
        <v>251</v>
      </c>
    </row>
    <row r="641" s="13" customFormat="1">
      <c r="A641" s="13"/>
      <c r="B641" s="253"/>
      <c r="C641" s="254"/>
      <c r="D641" s="234" t="s">
        <v>276</v>
      </c>
      <c r="E641" s="255" t="s">
        <v>1</v>
      </c>
      <c r="F641" s="256" t="s">
        <v>5940</v>
      </c>
      <c r="G641" s="254"/>
      <c r="H641" s="255" t="s">
        <v>1</v>
      </c>
      <c r="I641" s="257"/>
      <c r="J641" s="254"/>
      <c r="K641" s="254"/>
      <c r="L641" s="258"/>
      <c r="M641" s="259"/>
      <c r="N641" s="260"/>
      <c r="O641" s="260"/>
      <c r="P641" s="260"/>
      <c r="Q641" s="260"/>
      <c r="R641" s="260"/>
      <c r="S641" s="260"/>
      <c r="T641" s="261"/>
      <c r="U641" s="13"/>
      <c r="V641" s="13"/>
      <c r="W641" s="13"/>
      <c r="X641" s="13"/>
      <c r="Y641" s="13"/>
      <c r="Z641" s="13"/>
      <c r="AA641" s="13"/>
      <c r="AB641" s="13"/>
      <c r="AC641" s="13"/>
      <c r="AD641" s="13"/>
      <c r="AE641" s="13"/>
      <c r="AT641" s="262" t="s">
        <v>276</v>
      </c>
      <c r="AU641" s="262" t="s">
        <v>84</v>
      </c>
      <c r="AV641" s="13" t="s">
        <v>84</v>
      </c>
      <c r="AW641" s="13" t="s">
        <v>32</v>
      </c>
      <c r="AX641" s="13" t="s">
        <v>76</v>
      </c>
      <c r="AY641" s="262" t="s">
        <v>251</v>
      </c>
    </row>
    <row r="642" s="12" customFormat="1">
      <c r="A642" s="12"/>
      <c r="B642" s="242"/>
      <c r="C642" s="243"/>
      <c r="D642" s="234" t="s">
        <v>276</v>
      </c>
      <c r="E642" s="244" t="s">
        <v>1</v>
      </c>
      <c r="F642" s="245" t="s">
        <v>378</v>
      </c>
      <c r="G642" s="243"/>
      <c r="H642" s="246">
        <v>20</v>
      </c>
      <c r="I642" s="247"/>
      <c r="J642" s="243"/>
      <c r="K642" s="243"/>
      <c r="L642" s="248"/>
      <c r="M642" s="249"/>
      <c r="N642" s="250"/>
      <c r="O642" s="250"/>
      <c r="P642" s="250"/>
      <c r="Q642" s="250"/>
      <c r="R642" s="250"/>
      <c r="S642" s="250"/>
      <c r="T642" s="251"/>
      <c r="U642" s="12"/>
      <c r="V642" s="12"/>
      <c r="W642" s="12"/>
      <c r="X642" s="12"/>
      <c r="Y642" s="12"/>
      <c r="Z642" s="12"/>
      <c r="AA642" s="12"/>
      <c r="AB642" s="12"/>
      <c r="AC642" s="12"/>
      <c r="AD642" s="12"/>
      <c r="AE642" s="12"/>
      <c r="AT642" s="252" t="s">
        <v>276</v>
      </c>
      <c r="AU642" s="252" t="s">
        <v>84</v>
      </c>
      <c r="AV642" s="12" t="s">
        <v>86</v>
      </c>
      <c r="AW642" s="12" t="s">
        <v>32</v>
      </c>
      <c r="AX642" s="12" t="s">
        <v>76</v>
      </c>
      <c r="AY642" s="252" t="s">
        <v>251</v>
      </c>
    </row>
    <row r="643" s="15" customFormat="1">
      <c r="A643" s="15"/>
      <c r="B643" s="274"/>
      <c r="C643" s="275"/>
      <c r="D643" s="234" t="s">
        <v>276</v>
      </c>
      <c r="E643" s="276" t="s">
        <v>1</v>
      </c>
      <c r="F643" s="277" t="s">
        <v>423</v>
      </c>
      <c r="G643" s="275"/>
      <c r="H643" s="278">
        <v>20</v>
      </c>
      <c r="I643" s="279"/>
      <c r="J643" s="275"/>
      <c r="K643" s="275"/>
      <c r="L643" s="280"/>
      <c r="M643" s="281"/>
      <c r="N643" s="282"/>
      <c r="O643" s="282"/>
      <c r="P643" s="282"/>
      <c r="Q643" s="282"/>
      <c r="R643" s="282"/>
      <c r="S643" s="282"/>
      <c r="T643" s="283"/>
      <c r="U643" s="15"/>
      <c r="V643" s="15"/>
      <c r="W643" s="15"/>
      <c r="X643" s="15"/>
      <c r="Y643" s="15"/>
      <c r="Z643" s="15"/>
      <c r="AA643" s="15"/>
      <c r="AB643" s="15"/>
      <c r="AC643" s="15"/>
      <c r="AD643" s="15"/>
      <c r="AE643" s="15"/>
      <c r="AT643" s="284" t="s">
        <v>276</v>
      </c>
      <c r="AU643" s="284" t="s">
        <v>84</v>
      </c>
      <c r="AV643" s="15" t="s">
        <v>254</v>
      </c>
      <c r="AW643" s="15" t="s">
        <v>32</v>
      </c>
      <c r="AX643" s="15" t="s">
        <v>84</v>
      </c>
      <c r="AY643" s="284" t="s">
        <v>251</v>
      </c>
    </row>
    <row r="644" s="2" customFormat="1" ht="21.75" customHeight="1">
      <c r="A644" s="38"/>
      <c r="B644" s="39"/>
      <c r="C644" s="220" t="s">
        <v>1870</v>
      </c>
      <c r="D644" s="220" t="s">
        <v>255</v>
      </c>
      <c r="E644" s="221" t="s">
        <v>5941</v>
      </c>
      <c r="F644" s="222" t="s">
        <v>5942</v>
      </c>
      <c r="G644" s="223" t="s">
        <v>5935</v>
      </c>
      <c r="H644" s="224">
        <v>5</v>
      </c>
      <c r="I644" s="225"/>
      <c r="J644" s="226">
        <f>ROUND(I644*H644,2)</f>
        <v>0</v>
      </c>
      <c r="K644" s="227"/>
      <c r="L644" s="44"/>
      <c r="M644" s="228" t="s">
        <v>1</v>
      </c>
      <c r="N644" s="229" t="s">
        <v>41</v>
      </c>
      <c r="O644" s="91"/>
      <c r="P644" s="230">
        <f>O644*H644</f>
        <v>0</v>
      </c>
      <c r="Q644" s="230">
        <v>0</v>
      </c>
      <c r="R644" s="230">
        <f>Q644*H644</f>
        <v>0</v>
      </c>
      <c r="S644" s="230">
        <v>0</v>
      </c>
      <c r="T644" s="231">
        <f>S644*H644</f>
        <v>0</v>
      </c>
      <c r="U644" s="38"/>
      <c r="V644" s="38"/>
      <c r="W644" s="38"/>
      <c r="X644" s="38"/>
      <c r="Y644" s="38"/>
      <c r="Z644" s="38"/>
      <c r="AA644" s="38"/>
      <c r="AB644" s="38"/>
      <c r="AC644" s="38"/>
      <c r="AD644" s="38"/>
      <c r="AE644" s="38"/>
      <c r="AR644" s="232" t="s">
        <v>5936</v>
      </c>
      <c r="AT644" s="232" t="s">
        <v>255</v>
      </c>
      <c r="AU644" s="232" t="s">
        <v>84</v>
      </c>
      <c r="AY644" s="17" t="s">
        <v>251</v>
      </c>
      <c r="BE644" s="233">
        <f>IF(N644="základní",J644,0)</f>
        <v>0</v>
      </c>
      <c r="BF644" s="233">
        <f>IF(N644="snížená",J644,0)</f>
        <v>0</v>
      </c>
      <c r="BG644" s="233">
        <f>IF(N644="zákl. přenesená",J644,0)</f>
        <v>0</v>
      </c>
      <c r="BH644" s="233">
        <f>IF(N644="sníž. přenesená",J644,0)</f>
        <v>0</v>
      </c>
      <c r="BI644" s="233">
        <f>IF(N644="nulová",J644,0)</f>
        <v>0</v>
      </c>
      <c r="BJ644" s="17" t="s">
        <v>84</v>
      </c>
      <c r="BK644" s="233">
        <f>ROUND(I644*H644,2)</f>
        <v>0</v>
      </c>
      <c r="BL644" s="17" t="s">
        <v>5936</v>
      </c>
      <c r="BM644" s="232" t="s">
        <v>5943</v>
      </c>
    </row>
    <row r="645" s="2" customFormat="1">
      <c r="A645" s="38"/>
      <c r="B645" s="39"/>
      <c r="C645" s="40"/>
      <c r="D645" s="234" t="s">
        <v>260</v>
      </c>
      <c r="E645" s="40"/>
      <c r="F645" s="235" t="s">
        <v>5942</v>
      </c>
      <c r="G645" s="40"/>
      <c r="H645" s="40"/>
      <c r="I645" s="236"/>
      <c r="J645" s="40"/>
      <c r="K645" s="40"/>
      <c r="L645" s="44"/>
      <c r="M645" s="237"/>
      <c r="N645" s="238"/>
      <c r="O645" s="91"/>
      <c r="P645" s="91"/>
      <c r="Q645" s="91"/>
      <c r="R645" s="91"/>
      <c r="S645" s="91"/>
      <c r="T645" s="92"/>
      <c r="U645" s="38"/>
      <c r="V645" s="38"/>
      <c r="W645" s="38"/>
      <c r="X645" s="38"/>
      <c r="Y645" s="38"/>
      <c r="Z645" s="38"/>
      <c r="AA645" s="38"/>
      <c r="AB645" s="38"/>
      <c r="AC645" s="38"/>
      <c r="AD645" s="38"/>
      <c r="AE645" s="38"/>
      <c r="AT645" s="17" t="s">
        <v>260</v>
      </c>
      <c r="AU645" s="17" t="s">
        <v>84</v>
      </c>
    </row>
    <row r="646" s="13" customFormat="1">
      <c r="A646" s="13"/>
      <c r="B646" s="253"/>
      <c r="C646" s="254"/>
      <c r="D646" s="234" t="s">
        <v>276</v>
      </c>
      <c r="E646" s="255" t="s">
        <v>1</v>
      </c>
      <c r="F646" s="256" t="s">
        <v>5944</v>
      </c>
      <c r="G646" s="254"/>
      <c r="H646" s="255" t="s">
        <v>1</v>
      </c>
      <c r="I646" s="257"/>
      <c r="J646" s="254"/>
      <c r="K646" s="254"/>
      <c r="L646" s="258"/>
      <c r="M646" s="259"/>
      <c r="N646" s="260"/>
      <c r="O646" s="260"/>
      <c r="P646" s="260"/>
      <c r="Q646" s="260"/>
      <c r="R646" s="260"/>
      <c r="S646" s="260"/>
      <c r="T646" s="261"/>
      <c r="U646" s="13"/>
      <c r="V646" s="13"/>
      <c r="W646" s="13"/>
      <c r="X646" s="13"/>
      <c r="Y646" s="13"/>
      <c r="Z646" s="13"/>
      <c r="AA646" s="13"/>
      <c r="AB646" s="13"/>
      <c r="AC646" s="13"/>
      <c r="AD646" s="13"/>
      <c r="AE646" s="13"/>
      <c r="AT646" s="262" t="s">
        <v>276</v>
      </c>
      <c r="AU646" s="262" t="s">
        <v>84</v>
      </c>
      <c r="AV646" s="13" t="s">
        <v>84</v>
      </c>
      <c r="AW646" s="13" t="s">
        <v>32</v>
      </c>
      <c r="AX646" s="13" t="s">
        <v>76</v>
      </c>
      <c r="AY646" s="262" t="s">
        <v>251</v>
      </c>
    </row>
    <row r="647" s="12" customFormat="1">
      <c r="A647" s="12"/>
      <c r="B647" s="242"/>
      <c r="C647" s="243"/>
      <c r="D647" s="234" t="s">
        <v>276</v>
      </c>
      <c r="E647" s="244" t="s">
        <v>1</v>
      </c>
      <c r="F647" s="245" t="s">
        <v>282</v>
      </c>
      <c r="G647" s="243"/>
      <c r="H647" s="246">
        <v>5</v>
      </c>
      <c r="I647" s="247"/>
      <c r="J647" s="243"/>
      <c r="K647" s="243"/>
      <c r="L647" s="248"/>
      <c r="M647" s="249"/>
      <c r="N647" s="250"/>
      <c r="O647" s="250"/>
      <c r="P647" s="250"/>
      <c r="Q647" s="250"/>
      <c r="R647" s="250"/>
      <c r="S647" s="250"/>
      <c r="T647" s="251"/>
      <c r="U647" s="12"/>
      <c r="V647" s="12"/>
      <c r="W647" s="12"/>
      <c r="X647" s="12"/>
      <c r="Y647" s="12"/>
      <c r="Z647" s="12"/>
      <c r="AA647" s="12"/>
      <c r="AB647" s="12"/>
      <c r="AC647" s="12"/>
      <c r="AD647" s="12"/>
      <c r="AE647" s="12"/>
      <c r="AT647" s="252" t="s">
        <v>276</v>
      </c>
      <c r="AU647" s="252" t="s">
        <v>84</v>
      </c>
      <c r="AV647" s="12" t="s">
        <v>86</v>
      </c>
      <c r="AW647" s="12" t="s">
        <v>32</v>
      </c>
      <c r="AX647" s="12" t="s">
        <v>84</v>
      </c>
      <c r="AY647" s="252" t="s">
        <v>251</v>
      </c>
    </row>
    <row r="648" s="2" customFormat="1" ht="16.5" customHeight="1">
      <c r="A648" s="38"/>
      <c r="B648" s="39"/>
      <c r="C648" s="220" t="s">
        <v>1875</v>
      </c>
      <c r="D648" s="220" t="s">
        <v>255</v>
      </c>
      <c r="E648" s="221" t="s">
        <v>5945</v>
      </c>
      <c r="F648" s="222" t="s">
        <v>5946</v>
      </c>
      <c r="G648" s="223" t="s">
        <v>5947</v>
      </c>
      <c r="H648" s="224">
        <v>6</v>
      </c>
      <c r="I648" s="225"/>
      <c r="J648" s="226">
        <f>ROUND(I648*H648,2)</f>
        <v>0</v>
      </c>
      <c r="K648" s="227"/>
      <c r="L648" s="44"/>
      <c r="M648" s="228" t="s">
        <v>1</v>
      </c>
      <c r="N648" s="229" t="s">
        <v>41</v>
      </c>
      <c r="O648" s="91"/>
      <c r="P648" s="230">
        <f>O648*H648</f>
        <v>0</v>
      </c>
      <c r="Q648" s="230">
        <v>0</v>
      </c>
      <c r="R648" s="230">
        <f>Q648*H648</f>
        <v>0</v>
      </c>
      <c r="S648" s="230">
        <v>0</v>
      </c>
      <c r="T648" s="231">
        <f>S648*H648</f>
        <v>0</v>
      </c>
      <c r="U648" s="38"/>
      <c r="V648" s="38"/>
      <c r="W648" s="38"/>
      <c r="X648" s="38"/>
      <c r="Y648" s="38"/>
      <c r="Z648" s="38"/>
      <c r="AA648" s="38"/>
      <c r="AB648" s="38"/>
      <c r="AC648" s="38"/>
      <c r="AD648" s="38"/>
      <c r="AE648" s="38"/>
      <c r="AR648" s="232" t="s">
        <v>5936</v>
      </c>
      <c r="AT648" s="232" t="s">
        <v>255</v>
      </c>
      <c r="AU648" s="232" t="s">
        <v>84</v>
      </c>
      <c r="AY648" s="17" t="s">
        <v>251</v>
      </c>
      <c r="BE648" s="233">
        <f>IF(N648="základní",J648,0)</f>
        <v>0</v>
      </c>
      <c r="BF648" s="233">
        <f>IF(N648="snížená",J648,0)</f>
        <v>0</v>
      </c>
      <c r="BG648" s="233">
        <f>IF(N648="zákl. přenesená",J648,0)</f>
        <v>0</v>
      </c>
      <c r="BH648" s="233">
        <f>IF(N648="sníž. přenesená",J648,0)</f>
        <v>0</v>
      </c>
      <c r="BI648" s="233">
        <f>IF(N648="nulová",J648,0)</f>
        <v>0</v>
      </c>
      <c r="BJ648" s="17" t="s">
        <v>84</v>
      </c>
      <c r="BK648" s="233">
        <f>ROUND(I648*H648,2)</f>
        <v>0</v>
      </c>
      <c r="BL648" s="17" t="s">
        <v>5936</v>
      </c>
      <c r="BM648" s="232" t="s">
        <v>5948</v>
      </c>
    </row>
    <row r="649" s="2" customFormat="1">
      <c r="A649" s="38"/>
      <c r="B649" s="39"/>
      <c r="C649" s="40"/>
      <c r="D649" s="234" t="s">
        <v>260</v>
      </c>
      <c r="E649" s="40"/>
      <c r="F649" s="235" t="s">
        <v>5946</v>
      </c>
      <c r="G649" s="40"/>
      <c r="H649" s="40"/>
      <c r="I649" s="236"/>
      <c r="J649" s="40"/>
      <c r="K649" s="40"/>
      <c r="L649" s="44"/>
      <c r="M649" s="237"/>
      <c r="N649" s="238"/>
      <c r="O649" s="91"/>
      <c r="P649" s="91"/>
      <c r="Q649" s="91"/>
      <c r="R649" s="91"/>
      <c r="S649" s="91"/>
      <c r="T649" s="92"/>
      <c r="U649" s="38"/>
      <c r="V649" s="38"/>
      <c r="W649" s="38"/>
      <c r="X649" s="38"/>
      <c r="Y649" s="38"/>
      <c r="Z649" s="38"/>
      <c r="AA649" s="38"/>
      <c r="AB649" s="38"/>
      <c r="AC649" s="38"/>
      <c r="AD649" s="38"/>
      <c r="AE649" s="38"/>
      <c r="AT649" s="17" t="s">
        <v>260</v>
      </c>
      <c r="AU649" s="17" t="s">
        <v>84</v>
      </c>
    </row>
    <row r="650" s="13" customFormat="1">
      <c r="A650" s="13"/>
      <c r="B650" s="253"/>
      <c r="C650" s="254"/>
      <c r="D650" s="234" t="s">
        <v>276</v>
      </c>
      <c r="E650" s="255" t="s">
        <v>1</v>
      </c>
      <c r="F650" s="256" t="s">
        <v>5949</v>
      </c>
      <c r="G650" s="254"/>
      <c r="H650" s="255" t="s">
        <v>1</v>
      </c>
      <c r="I650" s="257"/>
      <c r="J650" s="254"/>
      <c r="K650" s="254"/>
      <c r="L650" s="258"/>
      <c r="M650" s="259"/>
      <c r="N650" s="260"/>
      <c r="O650" s="260"/>
      <c r="P650" s="260"/>
      <c r="Q650" s="260"/>
      <c r="R650" s="260"/>
      <c r="S650" s="260"/>
      <c r="T650" s="261"/>
      <c r="U650" s="13"/>
      <c r="V650" s="13"/>
      <c r="W650" s="13"/>
      <c r="X650" s="13"/>
      <c r="Y650" s="13"/>
      <c r="Z650" s="13"/>
      <c r="AA650" s="13"/>
      <c r="AB650" s="13"/>
      <c r="AC650" s="13"/>
      <c r="AD650" s="13"/>
      <c r="AE650" s="13"/>
      <c r="AT650" s="262" t="s">
        <v>276</v>
      </c>
      <c r="AU650" s="262" t="s">
        <v>84</v>
      </c>
      <c r="AV650" s="13" t="s">
        <v>84</v>
      </c>
      <c r="AW650" s="13" t="s">
        <v>32</v>
      </c>
      <c r="AX650" s="13" t="s">
        <v>76</v>
      </c>
      <c r="AY650" s="262" t="s">
        <v>251</v>
      </c>
    </row>
    <row r="651" s="12" customFormat="1">
      <c r="A651" s="12"/>
      <c r="B651" s="242"/>
      <c r="C651" s="243"/>
      <c r="D651" s="234" t="s">
        <v>276</v>
      </c>
      <c r="E651" s="244" t="s">
        <v>1</v>
      </c>
      <c r="F651" s="245" t="s">
        <v>3368</v>
      </c>
      <c r="G651" s="243"/>
      <c r="H651" s="246">
        <v>6</v>
      </c>
      <c r="I651" s="247"/>
      <c r="J651" s="243"/>
      <c r="K651" s="243"/>
      <c r="L651" s="248"/>
      <c r="M651" s="249"/>
      <c r="N651" s="250"/>
      <c r="O651" s="250"/>
      <c r="P651" s="250"/>
      <c r="Q651" s="250"/>
      <c r="R651" s="250"/>
      <c r="S651" s="250"/>
      <c r="T651" s="251"/>
      <c r="U651" s="12"/>
      <c r="V651" s="12"/>
      <c r="W651" s="12"/>
      <c r="X651" s="12"/>
      <c r="Y651" s="12"/>
      <c r="Z651" s="12"/>
      <c r="AA651" s="12"/>
      <c r="AB651" s="12"/>
      <c r="AC651" s="12"/>
      <c r="AD651" s="12"/>
      <c r="AE651" s="12"/>
      <c r="AT651" s="252" t="s">
        <v>276</v>
      </c>
      <c r="AU651" s="252" t="s">
        <v>84</v>
      </c>
      <c r="AV651" s="12" t="s">
        <v>86</v>
      </c>
      <c r="AW651" s="12" t="s">
        <v>32</v>
      </c>
      <c r="AX651" s="12" t="s">
        <v>76</v>
      </c>
      <c r="AY651" s="252" t="s">
        <v>251</v>
      </c>
    </row>
    <row r="652" s="15" customFormat="1">
      <c r="A652" s="15"/>
      <c r="B652" s="274"/>
      <c r="C652" s="275"/>
      <c r="D652" s="234" t="s">
        <v>276</v>
      </c>
      <c r="E652" s="276" t="s">
        <v>1</v>
      </c>
      <c r="F652" s="277" t="s">
        <v>423</v>
      </c>
      <c r="G652" s="275"/>
      <c r="H652" s="278">
        <v>6</v>
      </c>
      <c r="I652" s="279"/>
      <c r="J652" s="275"/>
      <c r="K652" s="275"/>
      <c r="L652" s="280"/>
      <c r="M652" s="289"/>
      <c r="N652" s="290"/>
      <c r="O652" s="290"/>
      <c r="P652" s="290"/>
      <c r="Q652" s="290"/>
      <c r="R652" s="290"/>
      <c r="S652" s="290"/>
      <c r="T652" s="291"/>
      <c r="U652" s="15"/>
      <c r="V652" s="15"/>
      <c r="W652" s="15"/>
      <c r="X652" s="15"/>
      <c r="Y652" s="15"/>
      <c r="Z652" s="15"/>
      <c r="AA652" s="15"/>
      <c r="AB652" s="15"/>
      <c r="AC652" s="15"/>
      <c r="AD652" s="15"/>
      <c r="AE652" s="15"/>
      <c r="AT652" s="284" t="s">
        <v>276</v>
      </c>
      <c r="AU652" s="284" t="s">
        <v>84</v>
      </c>
      <c r="AV652" s="15" t="s">
        <v>254</v>
      </c>
      <c r="AW652" s="15" t="s">
        <v>32</v>
      </c>
      <c r="AX652" s="15" t="s">
        <v>84</v>
      </c>
      <c r="AY652" s="284" t="s">
        <v>251</v>
      </c>
    </row>
    <row r="653" s="2" customFormat="1" ht="6.96" customHeight="1">
      <c r="A653" s="38"/>
      <c r="B653" s="66"/>
      <c r="C653" s="67"/>
      <c r="D653" s="67"/>
      <c r="E653" s="67"/>
      <c r="F653" s="67"/>
      <c r="G653" s="67"/>
      <c r="H653" s="67"/>
      <c r="I653" s="67"/>
      <c r="J653" s="67"/>
      <c r="K653" s="67"/>
      <c r="L653" s="44"/>
      <c r="M653" s="38"/>
      <c r="O653" s="38"/>
      <c r="P653" s="38"/>
      <c r="Q653" s="38"/>
      <c r="R653" s="38"/>
      <c r="S653" s="38"/>
      <c r="T653" s="38"/>
      <c r="U653" s="38"/>
      <c r="V653" s="38"/>
      <c r="W653" s="38"/>
      <c r="X653" s="38"/>
      <c r="Y653" s="38"/>
      <c r="Z653" s="38"/>
      <c r="AA653" s="38"/>
      <c r="AB653" s="38"/>
      <c r="AC653" s="38"/>
      <c r="AD653" s="38"/>
      <c r="AE653" s="38"/>
    </row>
  </sheetData>
  <sheetProtection sheet="1" autoFilter="0" formatColumns="0" formatRows="0" objects="1" scenarios="1" spinCount="100000" saltValue="2hCBSKJbMMhtGiLjz628UuMDEaHqoXU6GF/SCHe0PyHRMSaJsTXRcqr5T6Kxemu3boRqmHExyvSzj4uK90wV4g==" hashValue="OKtXaz6tizcxTnokC1nV3kP3bGlQsWzr3qJXAQFETNwEb7iZmFPyU0+8s2hSve1GFfRAp5oLu8l0XbQ7DU1yHw==" algorithmName="SHA-512" password="CC35"/>
  <autoFilter ref="C123:K652"/>
  <mergeCells count="12">
    <mergeCell ref="E7:H7"/>
    <mergeCell ref="E9:H9"/>
    <mergeCell ref="E11:H11"/>
    <mergeCell ref="E20:H20"/>
    <mergeCell ref="E29:H29"/>
    <mergeCell ref="E85:H85"/>
    <mergeCell ref="E87:H87"/>
    <mergeCell ref="E89:H89"/>
    <mergeCell ref="E112:H112"/>
    <mergeCell ref="E114:H114"/>
    <mergeCell ref="E116:H116"/>
    <mergeCell ref="L2:V2"/>
  </mergeCells>
  <hyperlinks>
    <hyperlink ref="F290" r:id="rId1" display="https://podminky.urs.cz/item/CS_URS_2024_02/218040011"/>
    <hyperlink ref="F614" r:id="rId2" display="https://podminky.urs.cz/item/CS_URS_2024_02/468051121"/>
    <hyperlink ref="F618" r:id="rId3" display="https://podminky.urs.cz/item/CS_URS_2024_02/469972111"/>
    <hyperlink ref="F622" r:id="rId4" display="https://podminky.urs.cz/item/CS_URS_2024_02/469972121"/>
    <hyperlink ref="F626" r:id="rId5" display="https://podminky.urs.cz/item/CS_URS_2024_02/469973111"/>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93</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1" customFormat="1" ht="12" customHeight="1">
      <c r="B8" s="20"/>
      <c r="D8" s="150" t="s">
        <v>223</v>
      </c>
      <c r="L8" s="20"/>
    </row>
    <row r="9" s="2" customFormat="1" ht="16.5" customHeight="1">
      <c r="A9" s="38"/>
      <c r="B9" s="44"/>
      <c r="C9" s="38"/>
      <c r="D9" s="38"/>
      <c r="E9" s="151" t="s">
        <v>402</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403</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404</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12. 5. 2025</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36</v>
      </c>
      <c r="E32" s="38"/>
      <c r="F32" s="38"/>
      <c r="G32" s="38"/>
      <c r="H32" s="38"/>
      <c r="I32" s="38"/>
      <c r="J32" s="160">
        <f>ROUND(J122,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38</v>
      </c>
      <c r="G34" s="38"/>
      <c r="H34" s="38"/>
      <c r="I34" s="161" t="s">
        <v>37</v>
      </c>
      <c r="J34" s="161" t="s">
        <v>39</v>
      </c>
      <c r="K34" s="38"/>
      <c r="L34" s="63"/>
      <c r="S34" s="38"/>
      <c r="T34" s="38"/>
      <c r="U34" s="38"/>
      <c r="V34" s="38"/>
      <c r="W34" s="38"/>
      <c r="X34" s="38"/>
      <c r="Y34" s="38"/>
      <c r="Z34" s="38"/>
      <c r="AA34" s="38"/>
      <c r="AB34" s="38"/>
      <c r="AC34" s="38"/>
      <c r="AD34" s="38"/>
      <c r="AE34" s="38"/>
    </row>
    <row r="35" s="2" customFormat="1" ht="14.4" customHeight="1">
      <c r="A35" s="38"/>
      <c r="B35" s="44"/>
      <c r="C35" s="38"/>
      <c r="D35" s="162" t="s">
        <v>40</v>
      </c>
      <c r="E35" s="150" t="s">
        <v>41</v>
      </c>
      <c r="F35" s="163">
        <f>ROUND((SUM(BE122:BE173)),  2)</f>
        <v>0</v>
      </c>
      <c r="G35" s="38"/>
      <c r="H35" s="38"/>
      <c r="I35" s="164">
        <v>0.20999999999999999</v>
      </c>
      <c r="J35" s="163">
        <f>ROUND(((SUM(BE122:BE173))*I35),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42</v>
      </c>
      <c r="F36" s="163">
        <f>ROUND((SUM(BF122:BF173)),  2)</f>
        <v>0</v>
      </c>
      <c r="G36" s="38"/>
      <c r="H36" s="38"/>
      <c r="I36" s="164">
        <v>0.12</v>
      </c>
      <c r="J36" s="163">
        <f>ROUND(((SUM(BF122:BF173))*I36),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43</v>
      </c>
      <c r="F37" s="163">
        <f>ROUND((SUM(BG122:BG173)),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44</v>
      </c>
      <c r="F38" s="163">
        <f>ROUND((SUM(BH122:BH173)),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45</v>
      </c>
      <c r="F39" s="163">
        <f>ROUND((SUM(BI122:BI173)),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46</v>
      </c>
      <c r="E41" s="167"/>
      <c r="F41" s="167"/>
      <c r="G41" s="168" t="s">
        <v>47</v>
      </c>
      <c r="H41" s="169" t="s">
        <v>48</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223</v>
      </c>
      <c r="D86" s="22"/>
      <c r="E86" s="22"/>
      <c r="F86" s="22"/>
      <c r="G86" s="22"/>
      <c r="H86" s="22"/>
      <c r="I86" s="22"/>
      <c r="J86" s="22"/>
      <c r="K86" s="22"/>
      <c r="L86" s="20"/>
    </row>
    <row r="87" s="2" customFormat="1" ht="16.5" customHeight="1">
      <c r="A87" s="38"/>
      <c r="B87" s="39"/>
      <c r="C87" s="40"/>
      <c r="D87" s="40"/>
      <c r="E87" s="183" t="s">
        <v>402</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403</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A - Kácení na parc.č. 5274/44 (Sehnal)</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Frýdek-Místek</v>
      </c>
      <c r="G91" s="40"/>
      <c r="H91" s="40"/>
      <c r="I91" s="32" t="s">
        <v>22</v>
      </c>
      <c r="J91" s="79" t="str">
        <f>IF(J14="","",J14)</f>
        <v>12. 5. 2025</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Statutární město Frýdek-Místek</v>
      </c>
      <c r="G93" s="40"/>
      <c r="H93" s="40"/>
      <c r="I93" s="32" t="s">
        <v>30</v>
      </c>
      <c r="J93" s="36" t="str">
        <f>E23</f>
        <v>DOPRAPLAN s.r.o.</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226</v>
      </c>
      <c r="D96" s="185"/>
      <c r="E96" s="185"/>
      <c r="F96" s="185"/>
      <c r="G96" s="185"/>
      <c r="H96" s="185"/>
      <c r="I96" s="185"/>
      <c r="J96" s="186" t="s">
        <v>227</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228</v>
      </c>
      <c r="D98" s="40"/>
      <c r="E98" s="40"/>
      <c r="F98" s="40"/>
      <c r="G98" s="40"/>
      <c r="H98" s="40"/>
      <c r="I98" s="40"/>
      <c r="J98" s="110">
        <f>J122</f>
        <v>0</v>
      </c>
      <c r="K98" s="40"/>
      <c r="L98" s="63"/>
      <c r="S98" s="38"/>
      <c r="T98" s="38"/>
      <c r="U98" s="38"/>
      <c r="V98" s="38"/>
      <c r="W98" s="38"/>
      <c r="X98" s="38"/>
      <c r="Y98" s="38"/>
      <c r="Z98" s="38"/>
      <c r="AA98" s="38"/>
      <c r="AB98" s="38"/>
      <c r="AC98" s="38"/>
      <c r="AD98" s="38"/>
      <c r="AE98" s="38"/>
      <c r="AU98" s="17" t="s">
        <v>229</v>
      </c>
    </row>
    <row r="99" s="9" customFormat="1" ht="24.96" customHeight="1">
      <c r="A99" s="9"/>
      <c r="B99" s="188"/>
      <c r="C99" s="189"/>
      <c r="D99" s="190" t="s">
        <v>230</v>
      </c>
      <c r="E99" s="191"/>
      <c r="F99" s="191"/>
      <c r="G99" s="191"/>
      <c r="H99" s="191"/>
      <c r="I99" s="191"/>
      <c r="J99" s="192">
        <f>J123</f>
        <v>0</v>
      </c>
      <c r="K99" s="189"/>
      <c r="L99" s="193"/>
      <c r="S99" s="9"/>
      <c r="T99" s="9"/>
      <c r="U99" s="9"/>
      <c r="V99" s="9"/>
      <c r="W99" s="9"/>
      <c r="X99" s="9"/>
      <c r="Y99" s="9"/>
      <c r="Z99" s="9"/>
      <c r="AA99" s="9"/>
      <c r="AB99" s="9"/>
      <c r="AC99" s="9"/>
      <c r="AD99" s="9"/>
      <c r="AE99" s="9"/>
    </row>
    <row r="100" s="14" customFormat="1" ht="19.92" customHeight="1">
      <c r="A100" s="14"/>
      <c r="B100" s="267"/>
      <c r="C100" s="133"/>
      <c r="D100" s="268" t="s">
        <v>405</v>
      </c>
      <c r="E100" s="269"/>
      <c r="F100" s="269"/>
      <c r="G100" s="269"/>
      <c r="H100" s="269"/>
      <c r="I100" s="269"/>
      <c r="J100" s="270">
        <f>J124</f>
        <v>0</v>
      </c>
      <c r="K100" s="133"/>
      <c r="L100" s="271"/>
      <c r="S100" s="14"/>
      <c r="T100" s="14"/>
      <c r="U100" s="14"/>
      <c r="V100" s="14"/>
      <c r="W100" s="14"/>
      <c r="X100" s="14"/>
      <c r="Y100" s="14"/>
      <c r="Z100" s="14"/>
      <c r="AA100" s="14"/>
      <c r="AB100" s="14"/>
      <c r="AC100" s="14"/>
      <c r="AD100" s="14"/>
      <c r="AE100" s="14"/>
    </row>
    <row r="101" s="2" customFormat="1" ht="21.84" customHeight="1">
      <c r="A101" s="38"/>
      <c r="B101" s="39"/>
      <c r="C101" s="40"/>
      <c r="D101" s="40"/>
      <c r="E101" s="40"/>
      <c r="F101" s="40"/>
      <c r="G101" s="40"/>
      <c r="H101" s="40"/>
      <c r="I101" s="40"/>
      <c r="J101" s="40"/>
      <c r="K101" s="40"/>
      <c r="L101" s="63"/>
      <c r="S101" s="38"/>
      <c r="T101" s="38"/>
      <c r="U101" s="38"/>
      <c r="V101" s="38"/>
      <c r="W101" s="38"/>
      <c r="X101" s="38"/>
      <c r="Y101" s="38"/>
      <c r="Z101" s="38"/>
      <c r="AA101" s="38"/>
      <c r="AB101" s="38"/>
      <c r="AC101" s="38"/>
      <c r="AD101" s="38"/>
      <c r="AE101" s="38"/>
    </row>
    <row r="102" s="2" customFormat="1" ht="6.96" customHeight="1">
      <c r="A102" s="38"/>
      <c r="B102" s="66"/>
      <c r="C102" s="67"/>
      <c r="D102" s="67"/>
      <c r="E102" s="67"/>
      <c r="F102" s="67"/>
      <c r="G102" s="67"/>
      <c r="H102" s="67"/>
      <c r="I102" s="67"/>
      <c r="J102" s="67"/>
      <c r="K102" s="67"/>
      <c r="L102" s="63"/>
      <c r="S102" s="38"/>
      <c r="T102" s="38"/>
      <c r="U102" s="38"/>
      <c r="V102" s="38"/>
      <c r="W102" s="38"/>
      <c r="X102" s="38"/>
      <c r="Y102" s="38"/>
      <c r="Z102" s="38"/>
      <c r="AA102" s="38"/>
      <c r="AB102" s="38"/>
      <c r="AC102" s="38"/>
      <c r="AD102" s="38"/>
      <c r="AE102" s="38"/>
    </row>
    <row r="106" s="2" customFormat="1" ht="6.96" customHeight="1">
      <c r="A106" s="38"/>
      <c r="B106" s="68"/>
      <c r="C106" s="69"/>
      <c r="D106" s="69"/>
      <c r="E106" s="69"/>
      <c r="F106" s="69"/>
      <c r="G106" s="69"/>
      <c r="H106" s="69"/>
      <c r="I106" s="69"/>
      <c r="J106" s="69"/>
      <c r="K106" s="69"/>
      <c r="L106" s="63"/>
      <c r="S106" s="38"/>
      <c r="T106" s="38"/>
      <c r="U106" s="38"/>
      <c r="V106" s="38"/>
      <c r="W106" s="38"/>
      <c r="X106" s="38"/>
      <c r="Y106" s="38"/>
      <c r="Z106" s="38"/>
      <c r="AA106" s="38"/>
      <c r="AB106" s="38"/>
      <c r="AC106" s="38"/>
      <c r="AD106" s="38"/>
      <c r="AE106" s="38"/>
    </row>
    <row r="107" s="2" customFormat="1" ht="24.96" customHeight="1">
      <c r="A107" s="38"/>
      <c r="B107" s="39"/>
      <c r="C107" s="23" t="s">
        <v>236</v>
      </c>
      <c r="D107" s="40"/>
      <c r="E107" s="40"/>
      <c r="F107" s="40"/>
      <c r="G107" s="40"/>
      <c r="H107" s="40"/>
      <c r="I107" s="40"/>
      <c r="J107" s="40"/>
      <c r="K107" s="40"/>
      <c r="L107" s="63"/>
      <c r="S107" s="38"/>
      <c r="T107" s="38"/>
      <c r="U107" s="38"/>
      <c r="V107" s="38"/>
      <c r="W107" s="38"/>
      <c r="X107" s="38"/>
      <c r="Y107" s="38"/>
      <c r="Z107" s="38"/>
      <c r="AA107" s="38"/>
      <c r="AB107" s="38"/>
      <c r="AC107" s="38"/>
      <c r="AD107" s="38"/>
      <c r="AE107" s="38"/>
    </row>
    <row r="108" s="2" customFormat="1" ht="6.96" customHeight="1">
      <c r="A108" s="38"/>
      <c r="B108" s="39"/>
      <c r="C108" s="40"/>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12" customHeight="1">
      <c r="A109" s="38"/>
      <c r="B109" s="39"/>
      <c r="C109" s="32" t="s">
        <v>16</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26.25" customHeight="1">
      <c r="A110" s="38"/>
      <c r="B110" s="39"/>
      <c r="C110" s="40"/>
      <c r="D110" s="40"/>
      <c r="E110" s="183" t="str">
        <f>E7</f>
        <v>Vybudování komunikací a inženýrských sítí v lokalitě Berlín 2, Frýdek-Místek</v>
      </c>
      <c r="F110" s="32"/>
      <c r="G110" s="32"/>
      <c r="H110" s="32"/>
      <c r="I110" s="40"/>
      <c r="J110" s="40"/>
      <c r="K110" s="40"/>
      <c r="L110" s="63"/>
      <c r="S110" s="38"/>
      <c r="T110" s="38"/>
      <c r="U110" s="38"/>
      <c r="V110" s="38"/>
      <c r="W110" s="38"/>
      <c r="X110" s="38"/>
      <c r="Y110" s="38"/>
      <c r="Z110" s="38"/>
      <c r="AA110" s="38"/>
      <c r="AB110" s="38"/>
      <c r="AC110" s="38"/>
      <c r="AD110" s="38"/>
      <c r="AE110" s="38"/>
    </row>
    <row r="111" s="1" customFormat="1" ht="12" customHeight="1">
      <c r="B111" s="21"/>
      <c r="C111" s="32" t="s">
        <v>223</v>
      </c>
      <c r="D111" s="22"/>
      <c r="E111" s="22"/>
      <c r="F111" s="22"/>
      <c r="G111" s="22"/>
      <c r="H111" s="22"/>
      <c r="I111" s="22"/>
      <c r="J111" s="22"/>
      <c r="K111" s="22"/>
      <c r="L111" s="20"/>
    </row>
    <row r="112" s="2" customFormat="1" ht="16.5" customHeight="1">
      <c r="A112" s="38"/>
      <c r="B112" s="39"/>
      <c r="C112" s="40"/>
      <c r="D112" s="40"/>
      <c r="E112" s="183" t="s">
        <v>402</v>
      </c>
      <c r="F112" s="40"/>
      <c r="G112" s="40"/>
      <c r="H112" s="40"/>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403</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6.5" customHeight="1">
      <c r="A114" s="38"/>
      <c r="B114" s="39"/>
      <c r="C114" s="40"/>
      <c r="D114" s="40"/>
      <c r="E114" s="76" t="str">
        <f>E11</f>
        <v>A - Kácení na parc.č. 5274/44 (Sehnal)</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6.96" customHeight="1">
      <c r="A115" s="38"/>
      <c r="B115" s="39"/>
      <c r="C115" s="40"/>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20</v>
      </c>
      <c r="D116" s="40"/>
      <c r="E116" s="40"/>
      <c r="F116" s="27" t="str">
        <f>F14</f>
        <v>Frýdek-Místek</v>
      </c>
      <c r="G116" s="40"/>
      <c r="H116" s="40"/>
      <c r="I116" s="32" t="s">
        <v>22</v>
      </c>
      <c r="J116" s="79" t="str">
        <f>IF(J14="","",J14)</f>
        <v>12. 5. 2025</v>
      </c>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5.15" customHeight="1">
      <c r="A118" s="38"/>
      <c r="B118" s="39"/>
      <c r="C118" s="32" t="s">
        <v>24</v>
      </c>
      <c r="D118" s="40"/>
      <c r="E118" s="40"/>
      <c r="F118" s="27" t="str">
        <f>E17</f>
        <v>Statutární město Frýdek-Místek</v>
      </c>
      <c r="G118" s="40"/>
      <c r="H118" s="40"/>
      <c r="I118" s="32" t="s">
        <v>30</v>
      </c>
      <c r="J118" s="36" t="str">
        <f>E23</f>
        <v>DOPRAPLAN s.r.o.</v>
      </c>
      <c r="K118" s="40"/>
      <c r="L118" s="63"/>
      <c r="S118" s="38"/>
      <c r="T118" s="38"/>
      <c r="U118" s="38"/>
      <c r="V118" s="38"/>
      <c r="W118" s="38"/>
      <c r="X118" s="38"/>
      <c r="Y118" s="38"/>
      <c r="Z118" s="38"/>
      <c r="AA118" s="38"/>
      <c r="AB118" s="38"/>
      <c r="AC118" s="38"/>
      <c r="AD118" s="38"/>
      <c r="AE118" s="38"/>
    </row>
    <row r="119" s="2" customFormat="1" ht="15.15" customHeight="1">
      <c r="A119" s="38"/>
      <c r="B119" s="39"/>
      <c r="C119" s="32" t="s">
        <v>28</v>
      </c>
      <c r="D119" s="40"/>
      <c r="E119" s="40"/>
      <c r="F119" s="27" t="str">
        <f>IF(E20="","",E20)</f>
        <v>Vyplň údaj</v>
      </c>
      <c r="G119" s="40"/>
      <c r="H119" s="40"/>
      <c r="I119" s="32" t="s">
        <v>33</v>
      </c>
      <c r="J119" s="36" t="str">
        <f>E26</f>
        <v xml:space="preserve"> </v>
      </c>
      <c r="K119" s="40"/>
      <c r="L119" s="63"/>
      <c r="S119" s="38"/>
      <c r="T119" s="38"/>
      <c r="U119" s="38"/>
      <c r="V119" s="38"/>
      <c r="W119" s="38"/>
      <c r="X119" s="38"/>
      <c r="Y119" s="38"/>
      <c r="Z119" s="38"/>
      <c r="AA119" s="38"/>
      <c r="AB119" s="38"/>
      <c r="AC119" s="38"/>
      <c r="AD119" s="38"/>
      <c r="AE119" s="38"/>
    </row>
    <row r="120" s="2" customFormat="1" ht="10.32"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10" customFormat="1" ht="29.28" customHeight="1">
      <c r="A121" s="194"/>
      <c r="B121" s="195"/>
      <c r="C121" s="196" t="s">
        <v>237</v>
      </c>
      <c r="D121" s="197" t="s">
        <v>61</v>
      </c>
      <c r="E121" s="197" t="s">
        <v>57</v>
      </c>
      <c r="F121" s="197" t="s">
        <v>58</v>
      </c>
      <c r="G121" s="197" t="s">
        <v>238</v>
      </c>
      <c r="H121" s="197" t="s">
        <v>239</v>
      </c>
      <c r="I121" s="197" t="s">
        <v>240</v>
      </c>
      <c r="J121" s="198" t="s">
        <v>227</v>
      </c>
      <c r="K121" s="199" t="s">
        <v>241</v>
      </c>
      <c r="L121" s="200"/>
      <c r="M121" s="100" t="s">
        <v>1</v>
      </c>
      <c r="N121" s="101" t="s">
        <v>40</v>
      </c>
      <c r="O121" s="101" t="s">
        <v>242</v>
      </c>
      <c r="P121" s="101" t="s">
        <v>243</v>
      </c>
      <c r="Q121" s="101" t="s">
        <v>244</v>
      </c>
      <c r="R121" s="101" t="s">
        <v>245</v>
      </c>
      <c r="S121" s="101" t="s">
        <v>246</v>
      </c>
      <c r="T121" s="102" t="s">
        <v>247</v>
      </c>
      <c r="U121" s="194"/>
      <c r="V121" s="194"/>
      <c r="W121" s="194"/>
      <c r="X121" s="194"/>
      <c r="Y121" s="194"/>
      <c r="Z121" s="194"/>
      <c r="AA121" s="194"/>
      <c r="AB121" s="194"/>
      <c r="AC121" s="194"/>
      <c r="AD121" s="194"/>
      <c r="AE121" s="194"/>
    </row>
    <row r="122" s="2" customFormat="1" ht="22.8" customHeight="1">
      <c r="A122" s="38"/>
      <c r="B122" s="39"/>
      <c r="C122" s="107" t="s">
        <v>248</v>
      </c>
      <c r="D122" s="40"/>
      <c r="E122" s="40"/>
      <c r="F122" s="40"/>
      <c r="G122" s="40"/>
      <c r="H122" s="40"/>
      <c r="I122" s="40"/>
      <c r="J122" s="201">
        <f>BK122</f>
        <v>0</v>
      </c>
      <c r="K122" s="40"/>
      <c r="L122" s="44"/>
      <c r="M122" s="103"/>
      <c r="N122" s="202"/>
      <c r="O122" s="104"/>
      <c r="P122" s="203">
        <f>P123</f>
        <v>0</v>
      </c>
      <c r="Q122" s="104"/>
      <c r="R122" s="203">
        <f>R123</f>
        <v>0</v>
      </c>
      <c r="S122" s="104"/>
      <c r="T122" s="204">
        <f>T123</f>
        <v>0</v>
      </c>
      <c r="U122" s="38"/>
      <c r="V122" s="38"/>
      <c r="W122" s="38"/>
      <c r="X122" s="38"/>
      <c r="Y122" s="38"/>
      <c r="Z122" s="38"/>
      <c r="AA122" s="38"/>
      <c r="AB122" s="38"/>
      <c r="AC122" s="38"/>
      <c r="AD122" s="38"/>
      <c r="AE122" s="38"/>
      <c r="AT122" s="17" t="s">
        <v>75</v>
      </c>
      <c r="AU122" s="17" t="s">
        <v>229</v>
      </c>
      <c r="BK122" s="205">
        <f>BK123</f>
        <v>0</v>
      </c>
    </row>
    <row r="123" s="11" customFormat="1" ht="25.92" customHeight="1">
      <c r="A123" s="11"/>
      <c r="B123" s="206"/>
      <c r="C123" s="207"/>
      <c r="D123" s="208" t="s">
        <v>75</v>
      </c>
      <c r="E123" s="209" t="s">
        <v>249</v>
      </c>
      <c r="F123" s="209" t="s">
        <v>250</v>
      </c>
      <c r="G123" s="207"/>
      <c r="H123" s="207"/>
      <c r="I123" s="210"/>
      <c r="J123" s="211">
        <f>BK123</f>
        <v>0</v>
      </c>
      <c r="K123" s="207"/>
      <c r="L123" s="212"/>
      <c r="M123" s="213"/>
      <c r="N123" s="214"/>
      <c r="O123" s="214"/>
      <c r="P123" s="215">
        <f>P124</f>
        <v>0</v>
      </c>
      <c r="Q123" s="214"/>
      <c r="R123" s="215">
        <f>R124</f>
        <v>0</v>
      </c>
      <c r="S123" s="214"/>
      <c r="T123" s="216">
        <f>T124</f>
        <v>0</v>
      </c>
      <c r="U123" s="11"/>
      <c r="V123" s="11"/>
      <c r="W123" s="11"/>
      <c r="X123" s="11"/>
      <c r="Y123" s="11"/>
      <c r="Z123" s="11"/>
      <c r="AA123" s="11"/>
      <c r="AB123" s="11"/>
      <c r="AC123" s="11"/>
      <c r="AD123" s="11"/>
      <c r="AE123" s="11"/>
      <c r="AR123" s="217" t="s">
        <v>84</v>
      </c>
      <c r="AT123" s="218" t="s">
        <v>75</v>
      </c>
      <c r="AU123" s="218" t="s">
        <v>76</v>
      </c>
      <c r="AY123" s="217" t="s">
        <v>251</v>
      </c>
      <c r="BK123" s="219">
        <f>BK124</f>
        <v>0</v>
      </c>
    </row>
    <row r="124" s="11" customFormat="1" ht="22.8" customHeight="1">
      <c r="A124" s="11"/>
      <c r="B124" s="206"/>
      <c r="C124" s="207"/>
      <c r="D124" s="208" t="s">
        <v>75</v>
      </c>
      <c r="E124" s="272" t="s">
        <v>84</v>
      </c>
      <c r="F124" s="272" t="s">
        <v>406</v>
      </c>
      <c r="G124" s="207"/>
      <c r="H124" s="207"/>
      <c r="I124" s="210"/>
      <c r="J124" s="273">
        <f>BK124</f>
        <v>0</v>
      </c>
      <c r="K124" s="207"/>
      <c r="L124" s="212"/>
      <c r="M124" s="213"/>
      <c r="N124" s="214"/>
      <c r="O124" s="214"/>
      <c r="P124" s="215">
        <f>SUM(P125:P173)</f>
        <v>0</v>
      </c>
      <c r="Q124" s="214"/>
      <c r="R124" s="215">
        <f>SUM(R125:R173)</f>
        <v>0</v>
      </c>
      <c r="S124" s="214"/>
      <c r="T124" s="216">
        <f>SUM(T125:T173)</f>
        <v>0</v>
      </c>
      <c r="U124" s="11"/>
      <c r="V124" s="11"/>
      <c r="W124" s="11"/>
      <c r="X124" s="11"/>
      <c r="Y124" s="11"/>
      <c r="Z124" s="11"/>
      <c r="AA124" s="11"/>
      <c r="AB124" s="11"/>
      <c r="AC124" s="11"/>
      <c r="AD124" s="11"/>
      <c r="AE124" s="11"/>
      <c r="AR124" s="217" t="s">
        <v>84</v>
      </c>
      <c r="AT124" s="218" t="s">
        <v>75</v>
      </c>
      <c r="AU124" s="218" t="s">
        <v>84</v>
      </c>
      <c r="AY124" s="217" t="s">
        <v>251</v>
      </c>
      <c r="BK124" s="219">
        <f>SUM(BK125:BK173)</f>
        <v>0</v>
      </c>
    </row>
    <row r="125" s="2" customFormat="1" ht="33" customHeight="1">
      <c r="A125" s="38"/>
      <c r="B125" s="39"/>
      <c r="C125" s="220" t="s">
        <v>84</v>
      </c>
      <c r="D125" s="220" t="s">
        <v>255</v>
      </c>
      <c r="E125" s="221" t="s">
        <v>407</v>
      </c>
      <c r="F125" s="222" t="s">
        <v>408</v>
      </c>
      <c r="G125" s="223" t="s">
        <v>409</v>
      </c>
      <c r="H125" s="224">
        <v>10</v>
      </c>
      <c r="I125" s="225"/>
      <c r="J125" s="226">
        <f>ROUND(I125*H125,2)</f>
        <v>0</v>
      </c>
      <c r="K125" s="227"/>
      <c r="L125" s="44"/>
      <c r="M125" s="228" t="s">
        <v>1</v>
      </c>
      <c r="N125" s="229" t="s">
        <v>41</v>
      </c>
      <c r="O125" s="91"/>
      <c r="P125" s="230">
        <f>O125*H125</f>
        <v>0</v>
      </c>
      <c r="Q125" s="230">
        <v>0</v>
      </c>
      <c r="R125" s="230">
        <f>Q125*H125</f>
        <v>0</v>
      </c>
      <c r="S125" s="230">
        <v>0</v>
      </c>
      <c r="T125" s="231">
        <f>S125*H125</f>
        <v>0</v>
      </c>
      <c r="U125" s="38"/>
      <c r="V125" s="38"/>
      <c r="W125" s="38"/>
      <c r="X125" s="38"/>
      <c r="Y125" s="38"/>
      <c r="Z125" s="38"/>
      <c r="AA125" s="38"/>
      <c r="AB125" s="38"/>
      <c r="AC125" s="38"/>
      <c r="AD125" s="38"/>
      <c r="AE125" s="38"/>
      <c r="AR125" s="232" t="s">
        <v>254</v>
      </c>
      <c r="AT125" s="232" t="s">
        <v>255</v>
      </c>
      <c r="AU125" s="232" t="s">
        <v>86</v>
      </c>
      <c r="AY125" s="17" t="s">
        <v>251</v>
      </c>
      <c r="BE125" s="233">
        <f>IF(N125="základní",J125,0)</f>
        <v>0</v>
      </c>
      <c r="BF125" s="233">
        <f>IF(N125="snížená",J125,0)</f>
        <v>0</v>
      </c>
      <c r="BG125" s="233">
        <f>IF(N125="zákl. přenesená",J125,0)</f>
        <v>0</v>
      </c>
      <c r="BH125" s="233">
        <f>IF(N125="sníž. přenesená",J125,0)</f>
        <v>0</v>
      </c>
      <c r="BI125" s="233">
        <f>IF(N125="nulová",J125,0)</f>
        <v>0</v>
      </c>
      <c r="BJ125" s="17" t="s">
        <v>84</v>
      </c>
      <c r="BK125" s="233">
        <f>ROUND(I125*H125,2)</f>
        <v>0</v>
      </c>
      <c r="BL125" s="17" t="s">
        <v>254</v>
      </c>
      <c r="BM125" s="232" t="s">
        <v>410</v>
      </c>
    </row>
    <row r="126" s="2" customFormat="1">
      <c r="A126" s="38"/>
      <c r="B126" s="39"/>
      <c r="C126" s="40"/>
      <c r="D126" s="234" t="s">
        <v>260</v>
      </c>
      <c r="E126" s="40"/>
      <c r="F126" s="235" t="s">
        <v>411</v>
      </c>
      <c r="G126" s="40"/>
      <c r="H126" s="40"/>
      <c r="I126" s="236"/>
      <c r="J126" s="40"/>
      <c r="K126" s="40"/>
      <c r="L126" s="44"/>
      <c r="M126" s="237"/>
      <c r="N126" s="238"/>
      <c r="O126" s="91"/>
      <c r="P126" s="91"/>
      <c r="Q126" s="91"/>
      <c r="R126" s="91"/>
      <c r="S126" s="91"/>
      <c r="T126" s="92"/>
      <c r="U126" s="38"/>
      <c r="V126" s="38"/>
      <c r="W126" s="38"/>
      <c r="X126" s="38"/>
      <c r="Y126" s="38"/>
      <c r="Z126" s="38"/>
      <c r="AA126" s="38"/>
      <c r="AB126" s="38"/>
      <c r="AC126" s="38"/>
      <c r="AD126" s="38"/>
      <c r="AE126" s="38"/>
      <c r="AT126" s="17" t="s">
        <v>260</v>
      </c>
      <c r="AU126" s="17" t="s">
        <v>86</v>
      </c>
    </row>
    <row r="127" s="2" customFormat="1">
      <c r="A127" s="38"/>
      <c r="B127" s="39"/>
      <c r="C127" s="40"/>
      <c r="D127" s="240" t="s">
        <v>274</v>
      </c>
      <c r="E127" s="40"/>
      <c r="F127" s="241" t="s">
        <v>412</v>
      </c>
      <c r="G127" s="40"/>
      <c r="H127" s="40"/>
      <c r="I127" s="236"/>
      <c r="J127" s="40"/>
      <c r="K127" s="40"/>
      <c r="L127" s="44"/>
      <c r="M127" s="237"/>
      <c r="N127" s="238"/>
      <c r="O127" s="91"/>
      <c r="P127" s="91"/>
      <c r="Q127" s="91"/>
      <c r="R127" s="91"/>
      <c r="S127" s="91"/>
      <c r="T127" s="92"/>
      <c r="U127" s="38"/>
      <c r="V127" s="38"/>
      <c r="W127" s="38"/>
      <c r="X127" s="38"/>
      <c r="Y127" s="38"/>
      <c r="Z127" s="38"/>
      <c r="AA127" s="38"/>
      <c r="AB127" s="38"/>
      <c r="AC127" s="38"/>
      <c r="AD127" s="38"/>
      <c r="AE127" s="38"/>
      <c r="AT127" s="17" t="s">
        <v>274</v>
      </c>
      <c r="AU127" s="17" t="s">
        <v>86</v>
      </c>
    </row>
    <row r="128" s="12" customFormat="1">
      <c r="A128" s="12"/>
      <c r="B128" s="242"/>
      <c r="C128" s="243"/>
      <c r="D128" s="234" t="s">
        <v>276</v>
      </c>
      <c r="E128" s="244" t="s">
        <v>1</v>
      </c>
      <c r="F128" s="245" t="s">
        <v>413</v>
      </c>
      <c r="G128" s="243"/>
      <c r="H128" s="246">
        <v>10</v>
      </c>
      <c r="I128" s="247"/>
      <c r="J128" s="243"/>
      <c r="K128" s="243"/>
      <c r="L128" s="248"/>
      <c r="M128" s="249"/>
      <c r="N128" s="250"/>
      <c r="O128" s="250"/>
      <c r="P128" s="250"/>
      <c r="Q128" s="250"/>
      <c r="R128" s="250"/>
      <c r="S128" s="250"/>
      <c r="T128" s="251"/>
      <c r="U128" s="12"/>
      <c r="V128" s="12"/>
      <c r="W128" s="12"/>
      <c r="X128" s="12"/>
      <c r="Y128" s="12"/>
      <c r="Z128" s="12"/>
      <c r="AA128" s="12"/>
      <c r="AB128" s="12"/>
      <c r="AC128" s="12"/>
      <c r="AD128" s="12"/>
      <c r="AE128" s="12"/>
      <c r="AT128" s="252" t="s">
        <v>276</v>
      </c>
      <c r="AU128" s="252" t="s">
        <v>86</v>
      </c>
      <c r="AV128" s="12" t="s">
        <v>86</v>
      </c>
      <c r="AW128" s="12" t="s">
        <v>32</v>
      </c>
      <c r="AX128" s="12" t="s">
        <v>84</v>
      </c>
      <c r="AY128" s="252" t="s">
        <v>251</v>
      </c>
    </row>
    <row r="129" s="2" customFormat="1" ht="21.75" customHeight="1">
      <c r="A129" s="38"/>
      <c r="B129" s="39"/>
      <c r="C129" s="220" t="s">
        <v>86</v>
      </c>
      <c r="D129" s="220" t="s">
        <v>255</v>
      </c>
      <c r="E129" s="221" t="s">
        <v>414</v>
      </c>
      <c r="F129" s="222" t="s">
        <v>415</v>
      </c>
      <c r="G129" s="223" t="s">
        <v>416</v>
      </c>
      <c r="H129" s="224">
        <v>9</v>
      </c>
      <c r="I129" s="225"/>
      <c r="J129" s="226">
        <f>ROUND(I129*H129,2)</f>
        <v>0</v>
      </c>
      <c r="K129" s="227"/>
      <c r="L129" s="44"/>
      <c r="M129" s="228" t="s">
        <v>1</v>
      </c>
      <c r="N129" s="229" t="s">
        <v>41</v>
      </c>
      <c r="O129" s="91"/>
      <c r="P129" s="230">
        <f>O129*H129</f>
        <v>0</v>
      </c>
      <c r="Q129" s="230">
        <v>0</v>
      </c>
      <c r="R129" s="230">
        <f>Q129*H129</f>
        <v>0</v>
      </c>
      <c r="S129" s="230">
        <v>0</v>
      </c>
      <c r="T129" s="231">
        <f>S129*H129</f>
        <v>0</v>
      </c>
      <c r="U129" s="38"/>
      <c r="V129" s="38"/>
      <c r="W129" s="38"/>
      <c r="X129" s="38"/>
      <c r="Y129" s="38"/>
      <c r="Z129" s="38"/>
      <c r="AA129" s="38"/>
      <c r="AB129" s="38"/>
      <c r="AC129" s="38"/>
      <c r="AD129" s="38"/>
      <c r="AE129" s="38"/>
      <c r="AR129" s="232" t="s">
        <v>254</v>
      </c>
      <c r="AT129" s="232" t="s">
        <v>255</v>
      </c>
      <c r="AU129" s="232" t="s">
        <v>86</v>
      </c>
      <c r="AY129" s="17" t="s">
        <v>251</v>
      </c>
      <c r="BE129" s="233">
        <f>IF(N129="základní",J129,0)</f>
        <v>0</v>
      </c>
      <c r="BF129" s="233">
        <f>IF(N129="snížená",J129,0)</f>
        <v>0</v>
      </c>
      <c r="BG129" s="233">
        <f>IF(N129="zákl. přenesená",J129,0)</f>
        <v>0</v>
      </c>
      <c r="BH129" s="233">
        <f>IF(N129="sníž. přenesená",J129,0)</f>
        <v>0</v>
      </c>
      <c r="BI129" s="233">
        <f>IF(N129="nulová",J129,0)</f>
        <v>0</v>
      </c>
      <c r="BJ129" s="17" t="s">
        <v>84</v>
      </c>
      <c r="BK129" s="233">
        <f>ROUND(I129*H129,2)</f>
        <v>0</v>
      </c>
      <c r="BL129" s="17" t="s">
        <v>254</v>
      </c>
      <c r="BM129" s="232" t="s">
        <v>417</v>
      </c>
    </row>
    <row r="130" s="2" customFormat="1">
      <c r="A130" s="38"/>
      <c r="B130" s="39"/>
      <c r="C130" s="40"/>
      <c r="D130" s="234" t="s">
        <v>260</v>
      </c>
      <c r="E130" s="40"/>
      <c r="F130" s="235" t="s">
        <v>418</v>
      </c>
      <c r="G130" s="40"/>
      <c r="H130" s="40"/>
      <c r="I130" s="236"/>
      <c r="J130" s="40"/>
      <c r="K130" s="40"/>
      <c r="L130" s="44"/>
      <c r="M130" s="237"/>
      <c r="N130" s="238"/>
      <c r="O130" s="91"/>
      <c r="P130" s="91"/>
      <c r="Q130" s="91"/>
      <c r="R130" s="91"/>
      <c r="S130" s="91"/>
      <c r="T130" s="92"/>
      <c r="U130" s="38"/>
      <c r="V130" s="38"/>
      <c r="W130" s="38"/>
      <c r="X130" s="38"/>
      <c r="Y130" s="38"/>
      <c r="Z130" s="38"/>
      <c r="AA130" s="38"/>
      <c r="AB130" s="38"/>
      <c r="AC130" s="38"/>
      <c r="AD130" s="38"/>
      <c r="AE130" s="38"/>
      <c r="AT130" s="17" t="s">
        <v>260</v>
      </c>
      <c r="AU130" s="17" t="s">
        <v>86</v>
      </c>
    </row>
    <row r="131" s="2" customFormat="1">
      <c r="A131" s="38"/>
      <c r="B131" s="39"/>
      <c r="C131" s="40"/>
      <c r="D131" s="240" t="s">
        <v>274</v>
      </c>
      <c r="E131" s="40"/>
      <c r="F131" s="241" t="s">
        <v>419</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274</v>
      </c>
      <c r="AU131" s="17" t="s">
        <v>86</v>
      </c>
    </row>
    <row r="132" s="13" customFormat="1">
      <c r="A132" s="13"/>
      <c r="B132" s="253"/>
      <c r="C132" s="254"/>
      <c r="D132" s="234" t="s">
        <v>276</v>
      </c>
      <c r="E132" s="255" t="s">
        <v>1</v>
      </c>
      <c r="F132" s="256" t="s">
        <v>420</v>
      </c>
      <c r="G132" s="254"/>
      <c r="H132" s="255" t="s">
        <v>1</v>
      </c>
      <c r="I132" s="257"/>
      <c r="J132" s="254"/>
      <c r="K132" s="254"/>
      <c r="L132" s="258"/>
      <c r="M132" s="259"/>
      <c r="N132" s="260"/>
      <c r="O132" s="260"/>
      <c r="P132" s="260"/>
      <c r="Q132" s="260"/>
      <c r="R132" s="260"/>
      <c r="S132" s="260"/>
      <c r="T132" s="261"/>
      <c r="U132" s="13"/>
      <c r="V132" s="13"/>
      <c r="W132" s="13"/>
      <c r="X132" s="13"/>
      <c r="Y132" s="13"/>
      <c r="Z132" s="13"/>
      <c r="AA132" s="13"/>
      <c r="AB132" s="13"/>
      <c r="AC132" s="13"/>
      <c r="AD132" s="13"/>
      <c r="AE132" s="13"/>
      <c r="AT132" s="262" t="s">
        <v>276</v>
      </c>
      <c r="AU132" s="262" t="s">
        <v>86</v>
      </c>
      <c r="AV132" s="13" t="s">
        <v>84</v>
      </c>
      <c r="AW132" s="13" t="s">
        <v>32</v>
      </c>
      <c r="AX132" s="13" t="s">
        <v>76</v>
      </c>
      <c r="AY132" s="262" t="s">
        <v>251</v>
      </c>
    </row>
    <row r="133" s="12" customFormat="1">
      <c r="A133" s="12"/>
      <c r="B133" s="242"/>
      <c r="C133" s="243"/>
      <c r="D133" s="234" t="s">
        <v>276</v>
      </c>
      <c r="E133" s="244" t="s">
        <v>1</v>
      </c>
      <c r="F133" s="245" t="s">
        <v>421</v>
      </c>
      <c r="G133" s="243"/>
      <c r="H133" s="246">
        <v>1</v>
      </c>
      <c r="I133" s="247"/>
      <c r="J133" s="243"/>
      <c r="K133" s="243"/>
      <c r="L133" s="248"/>
      <c r="M133" s="249"/>
      <c r="N133" s="250"/>
      <c r="O133" s="250"/>
      <c r="P133" s="250"/>
      <c r="Q133" s="250"/>
      <c r="R133" s="250"/>
      <c r="S133" s="250"/>
      <c r="T133" s="251"/>
      <c r="U133" s="12"/>
      <c r="V133" s="12"/>
      <c r="W133" s="12"/>
      <c r="X133" s="12"/>
      <c r="Y133" s="12"/>
      <c r="Z133" s="12"/>
      <c r="AA133" s="12"/>
      <c r="AB133" s="12"/>
      <c r="AC133" s="12"/>
      <c r="AD133" s="12"/>
      <c r="AE133" s="12"/>
      <c r="AT133" s="252" t="s">
        <v>276</v>
      </c>
      <c r="AU133" s="252" t="s">
        <v>86</v>
      </c>
      <c r="AV133" s="12" t="s">
        <v>86</v>
      </c>
      <c r="AW133" s="12" t="s">
        <v>32</v>
      </c>
      <c r="AX133" s="12" t="s">
        <v>76</v>
      </c>
      <c r="AY133" s="252" t="s">
        <v>251</v>
      </c>
    </row>
    <row r="134" s="12" customFormat="1">
      <c r="A134" s="12"/>
      <c r="B134" s="242"/>
      <c r="C134" s="243"/>
      <c r="D134" s="234" t="s">
        <v>276</v>
      </c>
      <c r="E134" s="244" t="s">
        <v>1</v>
      </c>
      <c r="F134" s="245" t="s">
        <v>422</v>
      </c>
      <c r="G134" s="243"/>
      <c r="H134" s="246">
        <v>8</v>
      </c>
      <c r="I134" s="247"/>
      <c r="J134" s="243"/>
      <c r="K134" s="243"/>
      <c r="L134" s="248"/>
      <c r="M134" s="249"/>
      <c r="N134" s="250"/>
      <c r="O134" s="250"/>
      <c r="P134" s="250"/>
      <c r="Q134" s="250"/>
      <c r="R134" s="250"/>
      <c r="S134" s="250"/>
      <c r="T134" s="251"/>
      <c r="U134" s="12"/>
      <c r="V134" s="12"/>
      <c r="W134" s="12"/>
      <c r="X134" s="12"/>
      <c r="Y134" s="12"/>
      <c r="Z134" s="12"/>
      <c r="AA134" s="12"/>
      <c r="AB134" s="12"/>
      <c r="AC134" s="12"/>
      <c r="AD134" s="12"/>
      <c r="AE134" s="12"/>
      <c r="AT134" s="252" t="s">
        <v>276</v>
      </c>
      <c r="AU134" s="252" t="s">
        <v>86</v>
      </c>
      <c r="AV134" s="12" t="s">
        <v>86</v>
      </c>
      <c r="AW134" s="12" t="s">
        <v>32</v>
      </c>
      <c r="AX134" s="12" t="s">
        <v>76</v>
      </c>
      <c r="AY134" s="252" t="s">
        <v>251</v>
      </c>
    </row>
    <row r="135" s="15" customFormat="1">
      <c r="A135" s="15"/>
      <c r="B135" s="274"/>
      <c r="C135" s="275"/>
      <c r="D135" s="234" t="s">
        <v>276</v>
      </c>
      <c r="E135" s="276" t="s">
        <v>1</v>
      </c>
      <c r="F135" s="277" t="s">
        <v>423</v>
      </c>
      <c r="G135" s="275"/>
      <c r="H135" s="278">
        <v>9</v>
      </c>
      <c r="I135" s="279"/>
      <c r="J135" s="275"/>
      <c r="K135" s="275"/>
      <c r="L135" s="280"/>
      <c r="M135" s="281"/>
      <c r="N135" s="282"/>
      <c r="O135" s="282"/>
      <c r="P135" s="282"/>
      <c r="Q135" s="282"/>
      <c r="R135" s="282"/>
      <c r="S135" s="282"/>
      <c r="T135" s="283"/>
      <c r="U135" s="15"/>
      <c r="V135" s="15"/>
      <c r="W135" s="15"/>
      <c r="X135" s="15"/>
      <c r="Y135" s="15"/>
      <c r="Z135" s="15"/>
      <c r="AA135" s="15"/>
      <c r="AB135" s="15"/>
      <c r="AC135" s="15"/>
      <c r="AD135" s="15"/>
      <c r="AE135" s="15"/>
      <c r="AT135" s="284" t="s">
        <v>276</v>
      </c>
      <c r="AU135" s="284" t="s">
        <v>86</v>
      </c>
      <c r="AV135" s="15" t="s">
        <v>254</v>
      </c>
      <c r="AW135" s="15" t="s">
        <v>32</v>
      </c>
      <c r="AX135" s="15" t="s">
        <v>84</v>
      </c>
      <c r="AY135" s="284" t="s">
        <v>251</v>
      </c>
    </row>
    <row r="136" s="2" customFormat="1" ht="21.75" customHeight="1">
      <c r="A136" s="38"/>
      <c r="B136" s="39"/>
      <c r="C136" s="220" t="s">
        <v>269</v>
      </c>
      <c r="D136" s="220" t="s">
        <v>255</v>
      </c>
      <c r="E136" s="221" t="s">
        <v>424</v>
      </c>
      <c r="F136" s="222" t="s">
        <v>425</v>
      </c>
      <c r="G136" s="223" t="s">
        <v>416</v>
      </c>
      <c r="H136" s="224">
        <v>1</v>
      </c>
      <c r="I136" s="225"/>
      <c r="J136" s="226">
        <f>ROUND(I136*H136,2)</f>
        <v>0</v>
      </c>
      <c r="K136" s="227"/>
      <c r="L136" s="44"/>
      <c r="M136" s="228" t="s">
        <v>1</v>
      </c>
      <c r="N136" s="229" t="s">
        <v>41</v>
      </c>
      <c r="O136" s="91"/>
      <c r="P136" s="230">
        <f>O136*H136</f>
        <v>0</v>
      </c>
      <c r="Q136" s="230">
        <v>0</v>
      </c>
      <c r="R136" s="230">
        <f>Q136*H136</f>
        <v>0</v>
      </c>
      <c r="S136" s="230">
        <v>0</v>
      </c>
      <c r="T136" s="231">
        <f>S136*H136</f>
        <v>0</v>
      </c>
      <c r="U136" s="38"/>
      <c r="V136" s="38"/>
      <c r="W136" s="38"/>
      <c r="X136" s="38"/>
      <c r="Y136" s="38"/>
      <c r="Z136" s="38"/>
      <c r="AA136" s="38"/>
      <c r="AB136" s="38"/>
      <c r="AC136" s="38"/>
      <c r="AD136" s="38"/>
      <c r="AE136" s="38"/>
      <c r="AR136" s="232" t="s">
        <v>254</v>
      </c>
      <c r="AT136" s="232" t="s">
        <v>255</v>
      </c>
      <c r="AU136" s="232" t="s">
        <v>86</v>
      </c>
      <c r="AY136" s="17" t="s">
        <v>251</v>
      </c>
      <c r="BE136" s="233">
        <f>IF(N136="základní",J136,0)</f>
        <v>0</v>
      </c>
      <c r="BF136" s="233">
        <f>IF(N136="snížená",J136,0)</f>
        <v>0</v>
      </c>
      <c r="BG136" s="233">
        <f>IF(N136="zákl. přenesená",J136,0)</f>
        <v>0</v>
      </c>
      <c r="BH136" s="233">
        <f>IF(N136="sníž. přenesená",J136,0)</f>
        <v>0</v>
      </c>
      <c r="BI136" s="233">
        <f>IF(N136="nulová",J136,0)</f>
        <v>0</v>
      </c>
      <c r="BJ136" s="17" t="s">
        <v>84</v>
      </c>
      <c r="BK136" s="233">
        <f>ROUND(I136*H136,2)</f>
        <v>0</v>
      </c>
      <c r="BL136" s="17" t="s">
        <v>254</v>
      </c>
      <c r="BM136" s="232" t="s">
        <v>426</v>
      </c>
    </row>
    <row r="137" s="2" customFormat="1">
      <c r="A137" s="38"/>
      <c r="B137" s="39"/>
      <c r="C137" s="40"/>
      <c r="D137" s="234" t="s">
        <v>260</v>
      </c>
      <c r="E137" s="40"/>
      <c r="F137" s="235" t="s">
        <v>427</v>
      </c>
      <c r="G137" s="40"/>
      <c r="H137" s="40"/>
      <c r="I137" s="236"/>
      <c r="J137" s="40"/>
      <c r="K137" s="40"/>
      <c r="L137" s="44"/>
      <c r="M137" s="237"/>
      <c r="N137" s="238"/>
      <c r="O137" s="91"/>
      <c r="P137" s="91"/>
      <c r="Q137" s="91"/>
      <c r="R137" s="91"/>
      <c r="S137" s="91"/>
      <c r="T137" s="92"/>
      <c r="U137" s="38"/>
      <c r="V137" s="38"/>
      <c r="W137" s="38"/>
      <c r="X137" s="38"/>
      <c r="Y137" s="38"/>
      <c r="Z137" s="38"/>
      <c r="AA137" s="38"/>
      <c r="AB137" s="38"/>
      <c r="AC137" s="38"/>
      <c r="AD137" s="38"/>
      <c r="AE137" s="38"/>
      <c r="AT137" s="17" t="s">
        <v>260</v>
      </c>
      <c r="AU137" s="17" t="s">
        <v>86</v>
      </c>
    </row>
    <row r="138" s="2" customFormat="1">
      <c r="A138" s="38"/>
      <c r="B138" s="39"/>
      <c r="C138" s="40"/>
      <c r="D138" s="240" t="s">
        <v>274</v>
      </c>
      <c r="E138" s="40"/>
      <c r="F138" s="241" t="s">
        <v>428</v>
      </c>
      <c r="G138" s="40"/>
      <c r="H138" s="40"/>
      <c r="I138" s="236"/>
      <c r="J138" s="40"/>
      <c r="K138" s="40"/>
      <c r="L138" s="44"/>
      <c r="M138" s="237"/>
      <c r="N138" s="238"/>
      <c r="O138" s="91"/>
      <c r="P138" s="91"/>
      <c r="Q138" s="91"/>
      <c r="R138" s="91"/>
      <c r="S138" s="91"/>
      <c r="T138" s="92"/>
      <c r="U138" s="38"/>
      <c r="V138" s="38"/>
      <c r="W138" s="38"/>
      <c r="X138" s="38"/>
      <c r="Y138" s="38"/>
      <c r="Z138" s="38"/>
      <c r="AA138" s="38"/>
      <c r="AB138" s="38"/>
      <c r="AC138" s="38"/>
      <c r="AD138" s="38"/>
      <c r="AE138" s="38"/>
      <c r="AT138" s="17" t="s">
        <v>274</v>
      </c>
      <c r="AU138" s="17" t="s">
        <v>86</v>
      </c>
    </row>
    <row r="139" s="13" customFormat="1">
      <c r="A139" s="13"/>
      <c r="B139" s="253"/>
      <c r="C139" s="254"/>
      <c r="D139" s="234" t="s">
        <v>276</v>
      </c>
      <c r="E139" s="255" t="s">
        <v>1</v>
      </c>
      <c r="F139" s="256" t="s">
        <v>420</v>
      </c>
      <c r="G139" s="254"/>
      <c r="H139" s="255" t="s">
        <v>1</v>
      </c>
      <c r="I139" s="257"/>
      <c r="J139" s="254"/>
      <c r="K139" s="254"/>
      <c r="L139" s="258"/>
      <c r="M139" s="259"/>
      <c r="N139" s="260"/>
      <c r="O139" s="260"/>
      <c r="P139" s="260"/>
      <c r="Q139" s="260"/>
      <c r="R139" s="260"/>
      <c r="S139" s="260"/>
      <c r="T139" s="261"/>
      <c r="U139" s="13"/>
      <c r="V139" s="13"/>
      <c r="W139" s="13"/>
      <c r="X139" s="13"/>
      <c r="Y139" s="13"/>
      <c r="Z139" s="13"/>
      <c r="AA139" s="13"/>
      <c r="AB139" s="13"/>
      <c r="AC139" s="13"/>
      <c r="AD139" s="13"/>
      <c r="AE139" s="13"/>
      <c r="AT139" s="262" t="s">
        <v>276</v>
      </c>
      <c r="AU139" s="262" t="s">
        <v>86</v>
      </c>
      <c r="AV139" s="13" t="s">
        <v>84</v>
      </c>
      <c r="AW139" s="13" t="s">
        <v>32</v>
      </c>
      <c r="AX139" s="13" t="s">
        <v>76</v>
      </c>
      <c r="AY139" s="262" t="s">
        <v>251</v>
      </c>
    </row>
    <row r="140" s="12" customFormat="1">
      <c r="A140" s="12"/>
      <c r="B140" s="242"/>
      <c r="C140" s="243"/>
      <c r="D140" s="234" t="s">
        <v>276</v>
      </c>
      <c r="E140" s="244" t="s">
        <v>1</v>
      </c>
      <c r="F140" s="245" t="s">
        <v>429</v>
      </c>
      <c r="G140" s="243"/>
      <c r="H140" s="246">
        <v>1</v>
      </c>
      <c r="I140" s="247"/>
      <c r="J140" s="243"/>
      <c r="K140" s="243"/>
      <c r="L140" s="248"/>
      <c r="M140" s="249"/>
      <c r="N140" s="250"/>
      <c r="O140" s="250"/>
      <c r="P140" s="250"/>
      <c r="Q140" s="250"/>
      <c r="R140" s="250"/>
      <c r="S140" s="250"/>
      <c r="T140" s="251"/>
      <c r="U140" s="12"/>
      <c r="V140" s="12"/>
      <c r="W140" s="12"/>
      <c r="X140" s="12"/>
      <c r="Y140" s="12"/>
      <c r="Z140" s="12"/>
      <c r="AA140" s="12"/>
      <c r="AB140" s="12"/>
      <c r="AC140" s="12"/>
      <c r="AD140" s="12"/>
      <c r="AE140" s="12"/>
      <c r="AT140" s="252" t="s">
        <v>276</v>
      </c>
      <c r="AU140" s="252" t="s">
        <v>86</v>
      </c>
      <c r="AV140" s="12" t="s">
        <v>86</v>
      </c>
      <c r="AW140" s="12" t="s">
        <v>32</v>
      </c>
      <c r="AX140" s="12" t="s">
        <v>84</v>
      </c>
      <c r="AY140" s="252" t="s">
        <v>251</v>
      </c>
    </row>
    <row r="141" s="2" customFormat="1" ht="24.15" customHeight="1">
      <c r="A141" s="38"/>
      <c r="B141" s="39"/>
      <c r="C141" s="220" t="s">
        <v>254</v>
      </c>
      <c r="D141" s="220" t="s">
        <v>255</v>
      </c>
      <c r="E141" s="221" t="s">
        <v>430</v>
      </c>
      <c r="F141" s="222" t="s">
        <v>431</v>
      </c>
      <c r="G141" s="223" t="s">
        <v>416</v>
      </c>
      <c r="H141" s="224">
        <v>9</v>
      </c>
      <c r="I141" s="225"/>
      <c r="J141" s="226">
        <f>ROUND(I141*H141,2)</f>
        <v>0</v>
      </c>
      <c r="K141" s="227"/>
      <c r="L141" s="44"/>
      <c r="M141" s="228" t="s">
        <v>1</v>
      </c>
      <c r="N141" s="229" t="s">
        <v>41</v>
      </c>
      <c r="O141" s="91"/>
      <c r="P141" s="230">
        <f>O141*H141</f>
        <v>0</v>
      </c>
      <c r="Q141" s="230">
        <v>0</v>
      </c>
      <c r="R141" s="230">
        <f>Q141*H141</f>
        <v>0</v>
      </c>
      <c r="S141" s="230">
        <v>0</v>
      </c>
      <c r="T141" s="231">
        <f>S141*H141</f>
        <v>0</v>
      </c>
      <c r="U141" s="38"/>
      <c r="V141" s="38"/>
      <c r="W141" s="38"/>
      <c r="X141" s="38"/>
      <c r="Y141" s="38"/>
      <c r="Z141" s="38"/>
      <c r="AA141" s="38"/>
      <c r="AB141" s="38"/>
      <c r="AC141" s="38"/>
      <c r="AD141" s="38"/>
      <c r="AE141" s="38"/>
      <c r="AR141" s="232" t="s">
        <v>254</v>
      </c>
      <c r="AT141" s="232" t="s">
        <v>255</v>
      </c>
      <c r="AU141" s="232" t="s">
        <v>86</v>
      </c>
      <c r="AY141" s="17" t="s">
        <v>251</v>
      </c>
      <c r="BE141" s="233">
        <f>IF(N141="základní",J141,0)</f>
        <v>0</v>
      </c>
      <c r="BF141" s="233">
        <f>IF(N141="snížená",J141,0)</f>
        <v>0</v>
      </c>
      <c r="BG141" s="233">
        <f>IF(N141="zákl. přenesená",J141,0)</f>
        <v>0</v>
      </c>
      <c r="BH141" s="233">
        <f>IF(N141="sníž. přenesená",J141,0)</f>
        <v>0</v>
      </c>
      <c r="BI141" s="233">
        <f>IF(N141="nulová",J141,0)</f>
        <v>0</v>
      </c>
      <c r="BJ141" s="17" t="s">
        <v>84</v>
      </c>
      <c r="BK141" s="233">
        <f>ROUND(I141*H141,2)</f>
        <v>0</v>
      </c>
      <c r="BL141" s="17" t="s">
        <v>254</v>
      </c>
      <c r="BM141" s="232" t="s">
        <v>432</v>
      </c>
    </row>
    <row r="142" s="2" customFormat="1">
      <c r="A142" s="38"/>
      <c r="B142" s="39"/>
      <c r="C142" s="40"/>
      <c r="D142" s="234" t="s">
        <v>260</v>
      </c>
      <c r="E142" s="40"/>
      <c r="F142" s="235" t="s">
        <v>433</v>
      </c>
      <c r="G142" s="40"/>
      <c r="H142" s="40"/>
      <c r="I142" s="236"/>
      <c r="J142" s="40"/>
      <c r="K142" s="40"/>
      <c r="L142" s="44"/>
      <c r="M142" s="237"/>
      <c r="N142" s="238"/>
      <c r="O142" s="91"/>
      <c r="P142" s="91"/>
      <c r="Q142" s="91"/>
      <c r="R142" s="91"/>
      <c r="S142" s="91"/>
      <c r="T142" s="92"/>
      <c r="U142" s="38"/>
      <c r="V142" s="38"/>
      <c r="W142" s="38"/>
      <c r="X142" s="38"/>
      <c r="Y142" s="38"/>
      <c r="Z142" s="38"/>
      <c r="AA142" s="38"/>
      <c r="AB142" s="38"/>
      <c r="AC142" s="38"/>
      <c r="AD142" s="38"/>
      <c r="AE142" s="38"/>
      <c r="AT142" s="17" t="s">
        <v>260</v>
      </c>
      <c r="AU142" s="17" t="s">
        <v>86</v>
      </c>
    </row>
    <row r="143" s="2" customFormat="1">
      <c r="A143" s="38"/>
      <c r="B143" s="39"/>
      <c r="C143" s="40"/>
      <c r="D143" s="240" t="s">
        <v>274</v>
      </c>
      <c r="E143" s="40"/>
      <c r="F143" s="241" t="s">
        <v>434</v>
      </c>
      <c r="G143" s="40"/>
      <c r="H143" s="40"/>
      <c r="I143" s="236"/>
      <c r="J143" s="40"/>
      <c r="K143" s="40"/>
      <c r="L143" s="44"/>
      <c r="M143" s="237"/>
      <c r="N143" s="238"/>
      <c r="O143" s="91"/>
      <c r="P143" s="91"/>
      <c r="Q143" s="91"/>
      <c r="R143" s="91"/>
      <c r="S143" s="91"/>
      <c r="T143" s="92"/>
      <c r="U143" s="38"/>
      <c r="V143" s="38"/>
      <c r="W143" s="38"/>
      <c r="X143" s="38"/>
      <c r="Y143" s="38"/>
      <c r="Z143" s="38"/>
      <c r="AA143" s="38"/>
      <c r="AB143" s="38"/>
      <c r="AC143" s="38"/>
      <c r="AD143" s="38"/>
      <c r="AE143" s="38"/>
      <c r="AT143" s="17" t="s">
        <v>274</v>
      </c>
      <c r="AU143" s="17" t="s">
        <v>86</v>
      </c>
    </row>
    <row r="144" s="13" customFormat="1">
      <c r="A144" s="13"/>
      <c r="B144" s="253"/>
      <c r="C144" s="254"/>
      <c r="D144" s="234" t="s">
        <v>276</v>
      </c>
      <c r="E144" s="255" t="s">
        <v>1</v>
      </c>
      <c r="F144" s="256" t="s">
        <v>420</v>
      </c>
      <c r="G144" s="254"/>
      <c r="H144" s="255" t="s">
        <v>1</v>
      </c>
      <c r="I144" s="257"/>
      <c r="J144" s="254"/>
      <c r="K144" s="254"/>
      <c r="L144" s="258"/>
      <c r="M144" s="259"/>
      <c r="N144" s="260"/>
      <c r="O144" s="260"/>
      <c r="P144" s="260"/>
      <c r="Q144" s="260"/>
      <c r="R144" s="260"/>
      <c r="S144" s="260"/>
      <c r="T144" s="261"/>
      <c r="U144" s="13"/>
      <c r="V144" s="13"/>
      <c r="W144" s="13"/>
      <c r="X144" s="13"/>
      <c r="Y144" s="13"/>
      <c r="Z144" s="13"/>
      <c r="AA144" s="13"/>
      <c r="AB144" s="13"/>
      <c r="AC144" s="13"/>
      <c r="AD144" s="13"/>
      <c r="AE144" s="13"/>
      <c r="AT144" s="262" t="s">
        <v>276</v>
      </c>
      <c r="AU144" s="262" t="s">
        <v>86</v>
      </c>
      <c r="AV144" s="13" t="s">
        <v>84</v>
      </c>
      <c r="AW144" s="13" t="s">
        <v>32</v>
      </c>
      <c r="AX144" s="13" t="s">
        <v>76</v>
      </c>
      <c r="AY144" s="262" t="s">
        <v>251</v>
      </c>
    </row>
    <row r="145" s="12" customFormat="1">
      <c r="A145" s="12"/>
      <c r="B145" s="242"/>
      <c r="C145" s="243"/>
      <c r="D145" s="234" t="s">
        <v>276</v>
      </c>
      <c r="E145" s="244" t="s">
        <v>1</v>
      </c>
      <c r="F145" s="245" t="s">
        <v>421</v>
      </c>
      <c r="G145" s="243"/>
      <c r="H145" s="246">
        <v>1</v>
      </c>
      <c r="I145" s="247"/>
      <c r="J145" s="243"/>
      <c r="K145" s="243"/>
      <c r="L145" s="248"/>
      <c r="M145" s="249"/>
      <c r="N145" s="250"/>
      <c r="O145" s="250"/>
      <c r="P145" s="250"/>
      <c r="Q145" s="250"/>
      <c r="R145" s="250"/>
      <c r="S145" s="250"/>
      <c r="T145" s="251"/>
      <c r="U145" s="12"/>
      <c r="V145" s="12"/>
      <c r="W145" s="12"/>
      <c r="X145" s="12"/>
      <c r="Y145" s="12"/>
      <c r="Z145" s="12"/>
      <c r="AA145" s="12"/>
      <c r="AB145" s="12"/>
      <c r="AC145" s="12"/>
      <c r="AD145" s="12"/>
      <c r="AE145" s="12"/>
      <c r="AT145" s="252" t="s">
        <v>276</v>
      </c>
      <c r="AU145" s="252" t="s">
        <v>86</v>
      </c>
      <c r="AV145" s="12" t="s">
        <v>86</v>
      </c>
      <c r="AW145" s="12" t="s">
        <v>32</v>
      </c>
      <c r="AX145" s="12" t="s">
        <v>76</v>
      </c>
      <c r="AY145" s="252" t="s">
        <v>251</v>
      </c>
    </row>
    <row r="146" s="12" customFormat="1">
      <c r="A146" s="12"/>
      <c r="B146" s="242"/>
      <c r="C146" s="243"/>
      <c r="D146" s="234" t="s">
        <v>276</v>
      </c>
      <c r="E146" s="244" t="s">
        <v>1</v>
      </c>
      <c r="F146" s="245" t="s">
        <v>422</v>
      </c>
      <c r="G146" s="243"/>
      <c r="H146" s="246">
        <v>8</v>
      </c>
      <c r="I146" s="247"/>
      <c r="J146" s="243"/>
      <c r="K146" s="243"/>
      <c r="L146" s="248"/>
      <c r="M146" s="249"/>
      <c r="N146" s="250"/>
      <c r="O146" s="250"/>
      <c r="P146" s="250"/>
      <c r="Q146" s="250"/>
      <c r="R146" s="250"/>
      <c r="S146" s="250"/>
      <c r="T146" s="251"/>
      <c r="U146" s="12"/>
      <c r="V146" s="12"/>
      <c r="W146" s="12"/>
      <c r="X146" s="12"/>
      <c r="Y146" s="12"/>
      <c r="Z146" s="12"/>
      <c r="AA146" s="12"/>
      <c r="AB146" s="12"/>
      <c r="AC146" s="12"/>
      <c r="AD146" s="12"/>
      <c r="AE146" s="12"/>
      <c r="AT146" s="252" t="s">
        <v>276</v>
      </c>
      <c r="AU146" s="252" t="s">
        <v>86</v>
      </c>
      <c r="AV146" s="12" t="s">
        <v>86</v>
      </c>
      <c r="AW146" s="12" t="s">
        <v>32</v>
      </c>
      <c r="AX146" s="12" t="s">
        <v>76</v>
      </c>
      <c r="AY146" s="252" t="s">
        <v>251</v>
      </c>
    </row>
    <row r="147" s="15" customFormat="1">
      <c r="A147" s="15"/>
      <c r="B147" s="274"/>
      <c r="C147" s="275"/>
      <c r="D147" s="234" t="s">
        <v>276</v>
      </c>
      <c r="E147" s="276" t="s">
        <v>1</v>
      </c>
      <c r="F147" s="277" t="s">
        <v>423</v>
      </c>
      <c r="G147" s="275"/>
      <c r="H147" s="278">
        <v>9</v>
      </c>
      <c r="I147" s="279"/>
      <c r="J147" s="275"/>
      <c r="K147" s="275"/>
      <c r="L147" s="280"/>
      <c r="M147" s="281"/>
      <c r="N147" s="282"/>
      <c r="O147" s="282"/>
      <c r="P147" s="282"/>
      <c r="Q147" s="282"/>
      <c r="R147" s="282"/>
      <c r="S147" s="282"/>
      <c r="T147" s="283"/>
      <c r="U147" s="15"/>
      <c r="V147" s="15"/>
      <c r="W147" s="15"/>
      <c r="X147" s="15"/>
      <c r="Y147" s="15"/>
      <c r="Z147" s="15"/>
      <c r="AA147" s="15"/>
      <c r="AB147" s="15"/>
      <c r="AC147" s="15"/>
      <c r="AD147" s="15"/>
      <c r="AE147" s="15"/>
      <c r="AT147" s="284" t="s">
        <v>276</v>
      </c>
      <c r="AU147" s="284" t="s">
        <v>86</v>
      </c>
      <c r="AV147" s="15" t="s">
        <v>254</v>
      </c>
      <c r="AW147" s="15" t="s">
        <v>32</v>
      </c>
      <c r="AX147" s="15" t="s">
        <v>84</v>
      </c>
      <c r="AY147" s="284" t="s">
        <v>251</v>
      </c>
    </row>
    <row r="148" s="2" customFormat="1" ht="24.15" customHeight="1">
      <c r="A148" s="38"/>
      <c r="B148" s="39"/>
      <c r="C148" s="220" t="s">
        <v>282</v>
      </c>
      <c r="D148" s="220" t="s">
        <v>255</v>
      </c>
      <c r="E148" s="221" t="s">
        <v>435</v>
      </c>
      <c r="F148" s="222" t="s">
        <v>436</v>
      </c>
      <c r="G148" s="223" t="s">
        <v>416</v>
      </c>
      <c r="H148" s="224">
        <v>1</v>
      </c>
      <c r="I148" s="225"/>
      <c r="J148" s="226">
        <f>ROUND(I148*H148,2)</f>
        <v>0</v>
      </c>
      <c r="K148" s="227"/>
      <c r="L148" s="44"/>
      <c r="M148" s="228" t="s">
        <v>1</v>
      </c>
      <c r="N148" s="229" t="s">
        <v>41</v>
      </c>
      <c r="O148" s="91"/>
      <c r="P148" s="230">
        <f>O148*H148</f>
        <v>0</v>
      </c>
      <c r="Q148" s="230">
        <v>0</v>
      </c>
      <c r="R148" s="230">
        <f>Q148*H148</f>
        <v>0</v>
      </c>
      <c r="S148" s="230">
        <v>0</v>
      </c>
      <c r="T148" s="231">
        <f>S148*H148</f>
        <v>0</v>
      </c>
      <c r="U148" s="38"/>
      <c r="V148" s="38"/>
      <c r="W148" s="38"/>
      <c r="X148" s="38"/>
      <c r="Y148" s="38"/>
      <c r="Z148" s="38"/>
      <c r="AA148" s="38"/>
      <c r="AB148" s="38"/>
      <c r="AC148" s="38"/>
      <c r="AD148" s="38"/>
      <c r="AE148" s="38"/>
      <c r="AR148" s="232" t="s">
        <v>254</v>
      </c>
      <c r="AT148" s="232" t="s">
        <v>255</v>
      </c>
      <c r="AU148" s="232" t="s">
        <v>86</v>
      </c>
      <c r="AY148" s="17" t="s">
        <v>251</v>
      </c>
      <c r="BE148" s="233">
        <f>IF(N148="základní",J148,0)</f>
        <v>0</v>
      </c>
      <c r="BF148" s="233">
        <f>IF(N148="snížená",J148,0)</f>
        <v>0</v>
      </c>
      <c r="BG148" s="233">
        <f>IF(N148="zákl. přenesená",J148,0)</f>
        <v>0</v>
      </c>
      <c r="BH148" s="233">
        <f>IF(N148="sníž. přenesená",J148,0)</f>
        <v>0</v>
      </c>
      <c r="BI148" s="233">
        <f>IF(N148="nulová",J148,0)</f>
        <v>0</v>
      </c>
      <c r="BJ148" s="17" t="s">
        <v>84</v>
      </c>
      <c r="BK148" s="233">
        <f>ROUND(I148*H148,2)</f>
        <v>0</v>
      </c>
      <c r="BL148" s="17" t="s">
        <v>254</v>
      </c>
      <c r="BM148" s="232" t="s">
        <v>437</v>
      </c>
    </row>
    <row r="149" s="2" customFormat="1">
      <c r="A149" s="38"/>
      <c r="B149" s="39"/>
      <c r="C149" s="40"/>
      <c r="D149" s="234" t="s">
        <v>260</v>
      </c>
      <c r="E149" s="40"/>
      <c r="F149" s="235" t="s">
        <v>438</v>
      </c>
      <c r="G149" s="40"/>
      <c r="H149" s="40"/>
      <c r="I149" s="236"/>
      <c r="J149" s="40"/>
      <c r="K149" s="40"/>
      <c r="L149" s="44"/>
      <c r="M149" s="237"/>
      <c r="N149" s="238"/>
      <c r="O149" s="91"/>
      <c r="P149" s="91"/>
      <c r="Q149" s="91"/>
      <c r="R149" s="91"/>
      <c r="S149" s="91"/>
      <c r="T149" s="92"/>
      <c r="U149" s="38"/>
      <c r="V149" s="38"/>
      <c r="W149" s="38"/>
      <c r="X149" s="38"/>
      <c r="Y149" s="38"/>
      <c r="Z149" s="38"/>
      <c r="AA149" s="38"/>
      <c r="AB149" s="38"/>
      <c r="AC149" s="38"/>
      <c r="AD149" s="38"/>
      <c r="AE149" s="38"/>
      <c r="AT149" s="17" t="s">
        <v>260</v>
      </c>
      <c r="AU149" s="17" t="s">
        <v>86</v>
      </c>
    </row>
    <row r="150" s="2" customFormat="1">
      <c r="A150" s="38"/>
      <c r="B150" s="39"/>
      <c r="C150" s="40"/>
      <c r="D150" s="240" t="s">
        <v>274</v>
      </c>
      <c r="E150" s="40"/>
      <c r="F150" s="241" t="s">
        <v>439</v>
      </c>
      <c r="G150" s="40"/>
      <c r="H150" s="40"/>
      <c r="I150" s="236"/>
      <c r="J150" s="40"/>
      <c r="K150" s="40"/>
      <c r="L150" s="44"/>
      <c r="M150" s="237"/>
      <c r="N150" s="238"/>
      <c r="O150" s="91"/>
      <c r="P150" s="91"/>
      <c r="Q150" s="91"/>
      <c r="R150" s="91"/>
      <c r="S150" s="91"/>
      <c r="T150" s="92"/>
      <c r="U150" s="38"/>
      <c r="V150" s="38"/>
      <c r="W150" s="38"/>
      <c r="X150" s="38"/>
      <c r="Y150" s="38"/>
      <c r="Z150" s="38"/>
      <c r="AA150" s="38"/>
      <c r="AB150" s="38"/>
      <c r="AC150" s="38"/>
      <c r="AD150" s="38"/>
      <c r="AE150" s="38"/>
      <c r="AT150" s="17" t="s">
        <v>274</v>
      </c>
      <c r="AU150" s="17" t="s">
        <v>86</v>
      </c>
    </row>
    <row r="151" s="13" customFormat="1">
      <c r="A151" s="13"/>
      <c r="B151" s="253"/>
      <c r="C151" s="254"/>
      <c r="D151" s="234" t="s">
        <v>276</v>
      </c>
      <c r="E151" s="255" t="s">
        <v>1</v>
      </c>
      <c r="F151" s="256" t="s">
        <v>420</v>
      </c>
      <c r="G151" s="254"/>
      <c r="H151" s="255" t="s">
        <v>1</v>
      </c>
      <c r="I151" s="257"/>
      <c r="J151" s="254"/>
      <c r="K151" s="254"/>
      <c r="L151" s="258"/>
      <c r="M151" s="259"/>
      <c r="N151" s="260"/>
      <c r="O151" s="260"/>
      <c r="P151" s="260"/>
      <c r="Q151" s="260"/>
      <c r="R151" s="260"/>
      <c r="S151" s="260"/>
      <c r="T151" s="261"/>
      <c r="U151" s="13"/>
      <c r="V151" s="13"/>
      <c r="W151" s="13"/>
      <c r="X151" s="13"/>
      <c r="Y151" s="13"/>
      <c r="Z151" s="13"/>
      <c r="AA151" s="13"/>
      <c r="AB151" s="13"/>
      <c r="AC151" s="13"/>
      <c r="AD151" s="13"/>
      <c r="AE151" s="13"/>
      <c r="AT151" s="262" t="s">
        <v>276</v>
      </c>
      <c r="AU151" s="262" t="s">
        <v>86</v>
      </c>
      <c r="AV151" s="13" t="s">
        <v>84</v>
      </c>
      <c r="AW151" s="13" t="s">
        <v>32</v>
      </c>
      <c r="AX151" s="13" t="s">
        <v>76</v>
      </c>
      <c r="AY151" s="262" t="s">
        <v>251</v>
      </c>
    </row>
    <row r="152" s="12" customFormat="1">
      <c r="A152" s="12"/>
      <c r="B152" s="242"/>
      <c r="C152" s="243"/>
      <c r="D152" s="234" t="s">
        <v>276</v>
      </c>
      <c r="E152" s="244" t="s">
        <v>1</v>
      </c>
      <c r="F152" s="245" t="s">
        <v>429</v>
      </c>
      <c r="G152" s="243"/>
      <c r="H152" s="246">
        <v>1</v>
      </c>
      <c r="I152" s="247"/>
      <c r="J152" s="243"/>
      <c r="K152" s="243"/>
      <c r="L152" s="248"/>
      <c r="M152" s="249"/>
      <c r="N152" s="250"/>
      <c r="O152" s="250"/>
      <c r="P152" s="250"/>
      <c r="Q152" s="250"/>
      <c r="R152" s="250"/>
      <c r="S152" s="250"/>
      <c r="T152" s="251"/>
      <c r="U152" s="12"/>
      <c r="V152" s="12"/>
      <c r="W152" s="12"/>
      <c r="X152" s="12"/>
      <c r="Y152" s="12"/>
      <c r="Z152" s="12"/>
      <c r="AA152" s="12"/>
      <c r="AB152" s="12"/>
      <c r="AC152" s="12"/>
      <c r="AD152" s="12"/>
      <c r="AE152" s="12"/>
      <c r="AT152" s="252" t="s">
        <v>276</v>
      </c>
      <c r="AU152" s="252" t="s">
        <v>86</v>
      </c>
      <c r="AV152" s="12" t="s">
        <v>86</v>
      </c>
      <c r="AW152" s="12" t="s">
        <v>32</v>
      </c>
      <c r="AX152" s="12" t="s">
        <v>84</v>
      </c>
      <c r="AY152" s="252" t="s">
        <v>251</v>
      </c>
    </row>
    <row r="153" s="2" customFormat="1" ht="24.15" customHeight="1">
      <c r="A153" s="38"/>
      <c r="B153" s="39"/>
      <c r="C153" s="220" t="s">
        <v>287</v>
      </c>
      <c r="D153" s="220" t="s">
        <v>255</v>
      </c>
      <c r="E153" s="221" t="s">
        <v>440</v>
      </c>
      <c r="F153" s="222" t="s">
        <v>441</v>
      </c>
      <c r="G153" s="223" t="s">
        <v>409</v>
      </c>
      <c r="H153" s="224">
        <v>10</v>
      </c>
      <c r="I153" s="225"/>
      <c r="J153" s="226">
        <f>ROUND(I153*H153,2)</f>
        <v>0</v>
      </c>
      <c r="K153" s="227"/>
      <c r="L153" s="44"/>
      <c r="M153" s="228" t="s">
        <v>1</v>
      </c>
      <c r="N153" s="229" t="s">
        <v>41</v>
      </c>
      <c r="O153" s="91"/>
      <c r="P153" s="230">
        <f>O153*H153</f>
        <v>0</v>
      </c>
      <c r="Q153" s="230">
        <v>0</v>
      </c>
      <c r="R153" s="230">
        <f>Q153*H153</f>
        <v>0</v>
      </c>
      <c r="S153" s="230">
        <v>0</v>
      </c>
      <c r="T153" s="231">
        <f>S153*H153</f>
        <v>0</v>
      </c>
      <c r="U153" s="38"/>
      <c r="V153" s="38"/>
      <c r="W153" s="38"/>
      <c r="X153" s="38"/>
      <c r="Y153" s="38"/>
      <c r="Z153" s="38"/>
      <c r="AA153" s="38"/>
      <c r="AB153" s="38"/>
      <c r="AC153" s="38"/>
      <c r="AD153" s="38"/>
      <c r="AE153" s="38"/>
      <c r="AR153" s="232" t="s">
        <v>254</v>
      </c>
      <c r="AT153" s="232" t="s">
        <v>255</v>
      </c>
      <c r="AU153" s="232" t="s">
        <v>86</v>
      </c>
      <c r="AY153" s="17" t="s">
        <v>251</v>
      </c>
      <c r="BE153" s="233">
        <f>IF(N153="základní",J153,0)</f>
        <v>0</v>
      </c>
      <c r="BF153" s="233">
        <f>IF(N153="snížená",J153,0)</f>
        <v>0</v>
      </c>
      <c r="BG153" s="233">
        <f>IF(N153="zákl. přenesená",J153,0)</f>
        <v>0</v>
      </c>
      <c r="BH153" s="233">
        <f>IF(N153="sníž. přenesená",J153,0)</f>
        <v>0</v>
      </c>
      <c r="BI153" s="233">
        <f>IF(N153="nulová",J153,0)</f>
        <v>0</v>
      </c>
      <c r="BJ153" s="17" t="s">
        <v>84</v>
      </c>
      <c r="BK153" s="233">
        <f>ROUND(I153*H153,2)</f>
        <v>0</v>
      </c>
      <c r="BL153" s="17" t="s">
        <v>254</v>
      </c>
      <c r="BM153" s="232" t="s">
        <v>442</v>
      </c>
    </row>
    <row r="154" s="2" customFormat="1">
      <c r="A154" s="38"/>
      <c r="B154" s="39"/>
      <c r="C154" s="40"/>
      <c r="D154" s="234" t="s">
        <v>260</v>
      </c>
      <c r="E154" s="40"/>
      <c r="F154" s="235" t="s">
        <v>443</v>
      </c>
      <c r="G154" s="40"/>
      <c r="H154" s="40"/>
      <c r="I154" s="236"/>
      <c r="J154" s="40"/>
      <c r="K154" s="40"/>
      <c r="L154" s="44"/>
      <c r="M154" s="237"/>
      <c r="N154" s="238"/>
      <c r="O154" s="91"/>
      <c r="P154" s="91"/>
      <c r="Q154" s="91"/>
      <c r="R154" s="91"/>
      <c r="S154" s="91"/>
      <c r="T154" s="92"/>
      <c r="U154" s="38"/>
      <c r="V154" s="38"/>
      <c r="W154" s="38"/>
      <c r="X154" s="38"/>
      <c r="Y154" s="38"/>
      <c r="Z154" s="38"/>
      <c r="AA154" s="38"/>
      <c r="AB154" s="38"/>
      <c r="AC154" s="38"/>
      <c r="AD154" s="38"/>
      <c r="AE154" s="38"/>
      <c r="AT154" s="17" t="s">
        <v>260</v>
      </c>
      <c r="AU154" s="17" t="s">
        <v>86</v>
      </c>
    </row>
    <row r="155" s="2" customFormat="1">
      <c r="A155" s="38"/>
      <c r="B155" s="39"/>
      <c r="C155" s="40"/>
      <c r="D155" s="240" t="s">
        <v>274</v>
      </c>
      <c r="E155" s="40"/>
      <c r="F155" s="241" t="s">
        <v>444</v>
      </c>
      <c r="G155" s="40"/>
      <c r="H155" s="40"/>
      <c r="I155" s="236"/>
      <c r="J155" s="40"/>
      <c r="K155" s="40"/>
      <c r="L155" s="44"/>
      <c r="M155" s="237"/>
      <c r="N155" s="238"/>
      <c r="O155" s="91"/>
      <c r="P155" s="91"/>
      <c r="Q155" s="91"/>
      <c r="R155" s="91"/>
      <c r="S155" s="91"/>
      <c r="T155" s="92"/>
      <c r="U155" s="38"/>
      <c r="V155" s="38"/>
      <c r="W155" s="38"/>
      <c r="X155" s="38"/>
      <c r="Y155" s="38"/>
      <c r="Z155" s="38"/>
      <c r="AA155" s="38"/>
      <c r="AB155" s="38"/>
      <c r="AC155" s="38"/>
      <c r="AD155" s="38"/>
      <c r="AE155" s="38"/>
      <c r="AT155" s="17" t="s">
        <v>274</v>
      </c>
      <c r="AU155" s="17" t="s">
        <v>86</v>
      </c>
    </row>
    <row r="156" s="12" customFormat="1">
      <c r="A156" s="12"/>
      <c r="B156" s="242"/>
      <c r="C156" s="243"/>
      <c r="D156" s="234" t="s">
        <v>276</v>
      </c>
      <c r="E156" s="244" t="s">
        <v>1</v>
      </c>
      <c r="F156" s="245" t="s">
        <v>445</v>
      </c>
      <c r="G156" s="243"/>
      <c r="H156" s="246">
        <v>10</v>
      </c>
      <c r="I156" s="247"/>
      <c r="J156" s="243"/>
      <c r="K156" s="243"/>
      <c r="L156" s="248"/>
      <c r="M156" s="249"/>
      <c r="N156" s="250"/>
      <c r="O156" s="250"/>
      <c r="P156" s="250"/>
      <c r="Q156" s="250"/>
      <c r="R156" s="250"/>
      <c r="S156" s="250"/>
      <c r="T156" s="251"/>
      <c r="U156" s="12"/>
      <c r="V156" s="12"/>
      <c r="W156" s="12"/>
      <c r="X156" s="12"/>
      <c r="Y156" s="12"/>
      <c r="Z156" s="12"/>
      <c r="AA156" s="12"/>
      <c r="AB156" s="12"/>
      <c r="AC156" s="12"/>
      <c r="AD156" s="12"/>
      <c r="AE156" s="12"/>
      <c r="AT156" s="252" t="s">
        <v>276</v>
      </c>
      <c r="AU156" s="252" t="s">
        <v>86</v>
      </c>
      <c r="AV156" s="12" t="s">
        <v>86</v>
      </c>
      <c r="AW156" s="12" t="s">
        <v>32</v>
      </c>
      <c r="AX156" s="12" t="s">
        <v>84</v>
      </c>
      <c r="AY156" s="252" t="s">
        <v>251</v>
      </c>
    </row>
    <row r="157" s="2" customFormat="1" ht="24.15" customHeight="1">
      <c r="A157" s="38"/>
      <c r="B157" s="39"/>
      <c r="C157" s="220" t="s">
        <v>294</v>
      </c>
      <c r="D157" s="220" t="s">
        <v>255</v>
      </c>
      <c r="E157" s="221" t="s">
        <v>446</v>
      </c>
      <c r="F157" s="222" t="s">
        <v>447</v>
      </c>
      <c r="G157" s="223" t="s">
        <v>416</v>
      </c>
      <c r="H157" s="224">
        <v>171</v>
      </c>
      <c r="I157" s="225"/>
      <c r="J157" s="226">
        <f>ROUND(I157*H157,2)</f>
        <v>0</v>
      </c>
      <c r="K157" s="227"/>
      <c r="L157" s="44"/>
      <c r="M157" s="228" t="s">
        <v>1</v>
      </c>
      <c r="N157" s="229" t="s">
        <v>41</v>
      </c>
      <c r="O157" s="91"/>
      <c r="P157" s="230">
        <f>O157*H157</f>
        <v>0</v>
      </c>
      <c r="Q157" s="230">
        <v>0</v>
      </c>
      <c r="R157" s="230">
        <f>Q157*H157</f>
        <v>0</v>
      </c>
      <c r="S157" s="230">
        <v>0</v>
      </c>
      <c r="T157" s="231">
        <f>S157*H157</f>
        <v>0</v>
      </c>
      <c r="U157" s="38"/>
      <c r="V157" s="38"/>
      <c r="W157" s="38"/>
      <c r="X157" s="38"/>
      <c r="Y157" s="38"/>
      <c r="Z157" s="38"/>
      <c r="AA157" s="38"/>
      <c r="AB157" s="38"/>
      <c r="AC157" s="38"/>
      <c r="AD157" s="38"/>
      <c r="AE157" s="38"/>
      <c r="AR157" s="232" t="s">
        <v>254</v>
      </c>
      <c r="AT157" s="232" t="s">
        <v>255</v>
      </c>
      <c r="AU157" s="232" t="s">
        <v>86</v>
      </c>
      <c r="AY157" s="17" t="s">
        <v>251</v>
      </c>
      <c r="BE157" s="233">
        <f>IF(N157="základní",J157,0)</f>
        <v>0</v>
      </c>
      <c r="BF157" s="233">
        <f>IF(N157="snížená",J157,0)</f>
        <v>0</v>
      </c>
      <c r="BG157" s="233">
        <f>IF(N157="zákl. přenesená",J157,0)</f>
        <v>0</v>
      </c>
      <c r="BH157" s="233">
        <f>IF(N157="sníž. přenesená",J157,0)</f>
        <v>0</v>
      </c>
      <c r="BI157" s="233">
        <f>IF(N157="nulová",J157,0)</f>
        <v>0</v>
      </c>
      <c r="BJ157" s="17" t="s">
        <v>84</v>
      </c>
      <c r="BK157" s="233">
        <f>ROUND(I157*H157,2)</f>
        <v>0</v>
      </c>
      <c r="BL157" s="17" t="s">
        <v>254</v>
      </c>
      <c r="BM157" s="232" t="s">
        <v>448</v>
      </c>
    </row>
    <row r="158" s="2" customFormat="1">
      <c r="A158" s="38"/>
      <c r="B158" s="39"/>
      <c r="C158" s="40"/>
      <c r="D158" s="234" t="s">
        <v>260</v>
      </c>
      <c r="E158" s="40"/>
      <c r="F158" s="235" t="s">
        <v>449</v>
      </c>
      <c r="G158" s="40"/>
      <c r="H158" s="40"/>
      <c r="I158" s="236"/>
      <c r="J158" s="40"/>
      <c r="K158" s="40"/>
      <c r="L158" s="44"/>
      <c r="M158" s="237"/>
      <c r="N158" s="238"/>
      <c r="O158" s="91"/>
      <c r="P158" s="91"/>
      <c r="Q158" s="91"/>
      <c r="R158" s="91"/>
      <c r="S158" s="91"/>
      <c r="T158" s="92"/>
      <c r="U158" s="38"/>
      <c r="V158" s="38"/>
      <c r="W158" s="38"/>
      <c r="X158" s="38"/>
      <c r="Y158" s="38"/>
      <c r="Z158" s="38"/>
      <c r="AA158" s="38"/>
      <c r="AB158" s="38"/>
      <c r="AC158" s="38"/>
      <c r="AD158" s="38"/>
      <c r="AE158" s="38"/>
      <c r="AT158" s="17" t="s">
        <v>260</v>
      </c>
      <c r="AU158" s="17" t="s">
        <v>86</v>
      </c>
    </row>
    <row r="159" s="2" customFormat="1">
      <c r="A159" s="38"/>
      <c r="B159" s="39"/>
      <c r="C159" s="40"/>
      <c r="D159" s="240" t="s">
        <v>274</v>
      </c>
      <c r="E159" s="40"/>
      <c r="F159" s="241" t="s">
        <v>450</v>
      </c>
      <c r="G159" s="40"/>
      <c r="H159" s="40"/>
      <c r="I159" s="236"/>
      <c r="J159" s="40"/>
      <c r="K159" s="40"/>
      <c r="L159" s="44"/>
      <c r="M159" s="237"/>
      <c r="N159" s="238"/>
      <c r="O159" s="91"/>
      <c r="P159" s="91"/>
      <c r="Q159" s="91"/>
      <c r="R159" s="91"/>
      <c r="S159" s="91"/>
      <c r="T159" s="92"/>
      <c r="U159" s="38"/>
      <c r="V159" s="38"/>
      <c r="W159" s="38"/>
      <c r="X159" s="38"/>
      <c r="Y159" s="38"/>
      <c r="Z159" s="38"/>
      <c r="AA159" s="38"/>
      <c r="AB159" s="38"/>
      <c r="AC159" s="38"/>
      <c r="AD159" s="38"/>
      <c r="AE159" s="38"/>
      <c r="AT159" s="17" t="s">
        <v>274</v>
      </c>
      <c r="AU159" s="17" t="s">
        <v>86</v>
      </c>
    </row>
    <row r="160" s="13" customFormat="1">
      <c r="A160" s="13"/>
      <c r="B160" s="253"/>
      <c r="C160" s="254"/>
      <c r="D160" s="234" t="s">
        <v>276</v>
      </c>
      <c r="E160" s="255" t="s">
        <v>1</v>
      </c>
      <c r="F160" s="256" t="s">
        <v>451</v>
      </c>
      <c r="G160" s="254"/>
      <c r="H160" s="255" t="s">
        <v>1</v>
      </c>
      <c r="I160" s="257"/>
      <c r="J160" s="254"/>
      <c r="K160" s="254"/>
      <c r="L160" s="258"/>
      <c r="M160" s="259"/>
      <c r="N160" s="260"/>
      <c r="O160" s="260"/>
      <c r="P160" s="260"/>
      <c r="Q160" s="260"/>
      <c r="R160" s="260"/>
      <c r="S160" s="260"/>
      <c r="T160" s="261"/>
      <c r="U160" s="13"/>
      <c r="V160" s="13"/>
      <c r="W160" s="13"/>
      <c r="X160" s="13"/>
      <c r="Y160" s="13"/>
      <c r="Z160" s="13"/>
      <c r="AA160" s="13"/>
      <c r="AB160" s="13"/>
      <c r="AC160" s="13"/>
      <c r="AD160" s="13"/>
      <c r="AE160" s="13"/>
      <c r="AT160" s="262" t="s">
        <v>276</v>
      </c>
      <c r="AU160" s="262" t="s">
        <v>86</v>
      </c>
      <c r="AV160" s="13" t="s">
        <v>84</v>
      </c>
      <c r="AW160" s="13" t="s">
        <v>32</v>
      </c>
      <c r="AX160" s="13" t="s">
        <v>76</v>
      </c>
      <c r="AY160" s="262" t="s">
        <v>251</v>
      </c>
    </row>
    <row r="161" s="12" customFormat="1">
      <c r="A161" s="12"/>
      <c r="B161" s="242"/>
      <c r="C161" s="243"/>
      <c r="D161" s="234" t="s">
        <v>276</v>
      </c>
      <c r="E161" s="244" t="s">
        <v>1</v>
      </c>
      <c r="F161" s="245" t="s">
        <v>452</v>
      </c>
      <c r="G161" s="243"/>
      <c r="H161" s="246">
        <v>19</v>
      </c>
      <c r="I161" s="247"/>
      <c r="J161" s="243"/>
      <c r="K161" s="243"/>
      <c r="L161" s="248"/>
      <c r="M161" s="249"/>
      <c r="N161" s="250"/>
      <c r="O161" s="250"/>
      <c r="P161" s="250"/>
      <c r="Q161" s="250"/>
      <c r="R161" s="250"/>
      <c r="S161" s="250"/>
      <c r="T161" s="251"/>
      <c r="U161" s="12"/>
      <c r="V161" s="12"/>
      <c r="W161" s="12"/>
      <c r="X161" s="12"/>
      <c r="Y161" s="12"/>
      <c r="Z161" s="12"/>
      <c r="AA161" s="12"/>
      <c r="AB161" s="12"/>
      <c r="AC161" s="12"/>
      <c r="AD161" s="12"/>
      <c r="AE161" s="12"/>
      <c r="AT161" s="252" t="s">
        <v>276</v>
      </c>
      <c r="AU161" s="252" t="s">
        <v>86</v>
      </c>
      <c r="AV161" s="12" t="s">
        <v>86</v>
      </c>
      <c r="AW161" s="12" t="s">
        <v>32</v>
      </c>
      <c r="AX161" s="12" t="s">
        <v>76</v>
      </c>
      <c r="AY161" s="252" t="s">
        <v>251</v>
      </c>
    </row>
    <row r="162" s="12" customFormat="1">
      <c r="A162" s="12"/>
      <c r="B162" s="242"/>
      <c r="C162" s="243"/>
      <c r="D162" s="234" t="s">
        <v>276</v>
      </c>
      <c r="E162" s="244" t="s">
        <v>1</v>
      </c>
      <c r="F162" s="245" t="s">
        <v>453</v>
      </c>
      <c r="G162" s="243"/>
      <c r="H162" s="246">
        <v>152</v>
      </c>
      <c r="I162" s="247"/>
      <c r="J162" s="243"/>
      <c r="K162" s="243"/>
      <c r="L162" s="248"/>
      <c r="M162" s="249"/>
      <c r="N162" s="250"/>
      <c r="O162" s="250"/>
      <c r="P162" s="250"/>
      <c r="Q162" s="250"/>
      <c r="R162" s="250"/>
      <c r="S162" s="250"/>
      <c r="T162" s="251"/>
      <c r="U162" s="12"/>
      <c r="V162" s="12"/>
      <c r="W162" s="12"/>
      <c r="X162" s="12"/>
      <c r="Y162" s="12"/>
      <c r="Z162" s="12"/>
      <c r="AA162" s="12"/>
      <c r="AB162" s="12"/>
      <c r="AC162" s="12"/>
      <c r="AD162" s="12"/>
      <c r="AE162" s="12"/>
      <c r="AT162" s="252" t="s">
        <v>276</v>
      </c>
      <c r="AU162" s="252" t="s">
        <v>86</v>
      </c>
      <c r="AV162" s="12" t="s">
        <v>86</v>
      </c>
      <c r="AW162" s="12" t="s">
        <v>32</v>
      </c>
      <c r="AX162" s="12" t="s">
        <v>76</v>
      </c>
      <c r="AY162" s="252" t="s">
        <v>251</v>
      </c>
    </row>
    <row r="163" s="15" customFormat="1">
      <c r="A163" s="15"/>
      <c r="B163" s="274"/>
      <c r="C163" s="275"/>
      <c r="D163" s="234" t="s">
        <v>276</v>
      </c>
      <c r="E163" s="276" t="s">
        <v>1</v>
      </c>
      <c r="F163" s="277" t="s">
        <v>423</v>
      </c>
      <c r="G163" s="275"/>
      <c r="H163" s="278">
        <v>171</v>
      </c>
      <c r="I163" s="279"/>
      <c r="J163" s="275"/>
      <c r="K163" s="275"/>
      <c r="L163" s="280"/>
      <c r="M163" s="281"/>
      <c r="N163" s="282"/>
      <c r="O163" s="282"/>
      <c r="P163" s="282"/>
      <c r="Q163" s="282"/>
      <c r="R163" s="282"/>
      <c r="S163" s="282"/>
      <c r="T163" s="283"/>
      <c r="U163" s="15"/>
      <c r="V163" s="15"/>
      <c r="W163" s="15"/>
      <c r="X163" s="15"/>
      <c r="Y163" s="15"/>
      <c r="Z163" s="15"/>
      <c r="AA163" s="15"/>
      <c r="AB163" s="15"/>
      <c r="AC163" s="15"/>
      <c r="AD163" s="15"/>
      <c r="AE163" s="15"/>
      <c r="AT163" s="284" t="s">
        <v>276</v>
      </c>
      <c r="AU163" s="284" t="s">
        <v>86</v>
      </c>
      <c r="AV163" s="15" t="s">
        <v>254</v>
      </c>
      <c r="AW163" s="15" t="s">
        <v>32</v>
      </c>
      <c r="AX163" s="15" t="s">
        <v>84</v>
      </c>
      <c r="AY163" s="284" t="s">
        <v>251</v>
      </c>
    </row>
    <row r="164" s="2" customFormat="1" ht="24.15" customHeight="1">
      <c r="A164" s="38"/>
      <c r="B164" s="39"/>
      <c r="C164" s="220" t="s">
        <v>299</v>
      </c>
      <c r="D164" s="220" t="s">
        <v>255</v>
      </c>
      <c r="E164" s="221" t="s">
        <v>454</v>
      </c>
      <c r="F164" s="222" t="s">
        <v>455</v>
      </c>
      <c r="G164" s="223" t="s">
        <v>416</v>
      </c>
      <c r="H164" s="224">
        <v>19</v>
      </c>
      <c r="I164" s="225"/>
      <c r="J164" s="226">
        <f>ROUND(I164*H164,2)</f>
        <v>0</v>
      </c>
      <c r="K164" s="227"/>
      <c r="L164" s="44"/>
      <c r="M164" s="228" t="s">
        <v>1</v>
      </c>
      <c r="N164" s="229" t="s">
        <v>41</v>
      </c>
      <c r="O164" s="91"/>
      <c r="P164" s="230">
        <f>O164*H164</f>
        <v>0</v>
      </c>
      <c r="Q164" s="230">
        <v>0</v>
      </c>
      <c r="R164" s="230">
        <f>Q164*H164</f>
        <v>0</v>
      </c>
      <c r="S164" s="230">
        <v>0</v>
      </c>
      <c r="T164" s="231">
        <f>S164*H164</f>
        <v>0</v>
      </c>
      <c r="U164" s="38"/>
      <c r="V164" s="38"/>
      <c r="W164" s="38"/>
      <c r="X164" s="38"/>
      <c r="Y164" s="38"/>
      <c r="Z164" s="38"/>
      <c r="AA164" s="38"/>
      <c r="AB164" s="38"/>
      <c r="AC164" s="38"/>
      <c r="AD164" s="38"/>
      <c r="AE164" s="38"/>
      <c r="AR164" s="232" t="s">
        <v>254</v>
      </c>
      <c r="AT164" s="232" t="s">
        <v>255</v>
      </c>
      <c r="AU164" s="232" t="s">
        <v>86</v>
      </c>
      <c r="AY164" s="17" t="s">
        <v>251</v>
      </c>
      <c r="BE164" s="233">
        <f>IF(N164="základní",J164,0)</f>
        <v>0</v>
      </c>
      <c r="BF164" s="233">
        <f>IF(N164="snížená",J164,0)</f>
        <v>0</v>
      </c>
      <c r="BG164" s="233">
        <f>IF(N164="zákl. přenesená",J164,0)</f>
        <v>0</v>
      </c>
      <c r="BH164" s="233">
        <f>IF(N164="sníž. přenesená",J164,0)</f>
        <v>0</v>
      </c>
      <c r="BI164" s="233">
        <f>IF(N164="nulová",J164,0)</f>
        <v>0</v>
      </c>
      <c r="BJ164" s="17" t="s">
        <v>84</v>
      </c>
      <c r="BK164" s="233">
        <f>ROUND(I164*H164,2)</f>
        <v>0</v>
      </c>
      <c r="BL164" s="17" t="s">
        <v>254</v>
      </c>
      <c r="BM164" s="232" t="s">
        <v>456</v>
      </c>
    </row>
    <row r="165" s="2" customFormat="1">
      <c r="A165" s="38"/>
      <c r="B165" s="39"/>
      <c r="C165" s="40"/>
      <c r="D165" s="234" t="s">
        <v>260</v>
      </c>
      <c r="E165" s="40"/>
      <c r="F165" s="235" t="s">
        <v>457</v>
      </c>
      <c r="G165" s="40"/>
      <c r="H165" s="40"/>
      <c r="I165" s="236"/>
      <c r="J165" s="40"/>
      <c r="K165" s="40"/>
      <c r="L165" s="44"/>
      <c r="M165" s="237"/>
      <c r="N165" s="238"/>
      <c r="O165" s="91"/>
      <c r="P165" s="91"/>
      <c r="Q165" s="91"/>
      <c r="R165" s="91"/>
      <c r="S165" s="91"/>
      <c r="T165" s="92"/>
      <c r="U165" s="38"/>
      <c r="V165" s="38"/>
      <c r="W165" s="38"/>
      <c r="X165" s="38"/>
      <c r="Y165" s="38"/>
      <c r="Z165" s="38"/>
      <c r="AA165" s="38"/>
      <c r="AB165" s="38"/>
      <c r="AC165" s="38"/>
      <c r="AD165" s="38"/>
      <c r="AE165" s="38"/>
      <c r="AT165" s="17" t="s">
        <v>260</v>
      </c>
      <c r="AU165" s="17" t="s">
        <v>86</v>
      </c>
    </row>
    <row r="166" s="2" customFormat="1">
      <c r="A166" s="38"/>
      <c r="B166" s="39"/>
      <c r="C166" s="40"/>
      <c r="D166" s="240" t="s">
        <v>274</v>
      </c>
      <c r="E166" s="40"/>
      <c r="F166" s="241" t="s">
        <v>458</v>
      </c>
      <c r="G166" s="40"/>
      <c r="H166" s="40"/>
      <c r="I166" s="236"/>
      <c r="J166" s="40"/>
      <c r="K166" s="40"/>
      <c r="L166" s="44"/>
      <c r="M166" s="237"/>
      <c r="N166" s="238"/>
      <c r="O166" s="91"/>
      <c r="P166" s="91"/>
      <c r="Q166" s="91"/>
      <c r="R166" s="91"/>
      <c r="S166" s="91"/>
      <c r="T166" s="92"/>
      <c r="U166" s="38"/>
      <c r="V166" s="38"/>
      <c r="W166" s="38"/>
      <c r="X166" s="38"/>
      <c r="Y166" s="38"/>
      <c r="Z166" s="38"/>
      <c r="AA166" s="38"/>
      <c r="AB166" s="38"/>
      <c r="AC166" s="38"/>
      <c r="AD166" s="38"/>
      <c r="AE166" s="38"/>
      <c r="AT166" s="17" t="s">
        <v>274</v>
      </c>
      <c r="AU166" s="17" t="s">
        <v>86</v>
      </c>
    </row>
    <row r="167" s="13" customFormat="1">
      <c r="A167" s="13"/>
      <c r="B167" s="253"/>
      <c r="C167" s="254"/>
      <c r="D167" s="234" t="s">
        <v>276</v>
      </c>
      <c r="E167" s="255" t="s">
        <v>1</v>
      </c>
      <c r="F167" s="256" t="s">
        <v>451</v>
      </c>
      <c r="G167" s="254"/>
      <c r="H167" s="255" t="s">
        <v>1</v>
      </c>
      <c r="I167" s="257"/>
      <c r="J167" s="254"/>
      <c r="K167" s="254"/>
      <c r="L167" s="258"/>
      <c r="M167" s="259"/>
      <c r="N167" s="260"/>
      <c r="O167" s="260"/>
      <c r="P167" s="260"/>
      <c r="Q167" s="260"/>
      <c r="R167" s="260"/>
      <c r="S167" s="260"/>
      <c r="T167" s="261"/>
      <c r="U167" s="13"/>
      <c r="V167" s="13"/>
      <c r="W167" s="13"/>
      <c r="X167" s="13"/>
      <c r="Y167" s="13"/>
      <c r="Z167" s="13"/>
      <c r="AA167" s="13"/>
      <c r="AB167" s="13"/>
      <c r="AC167" s="13"/>
      <c r="AD167" s="13"/>
      <c r="AE167" s="13"/>
      <c r="AT167" s="262" t="s">
        <v>276</v>
      </c>
      <c r="AU167" s="262" t="s">
        <v>86</v>
      </c>
      <c r="AV167" s="13" t="s">
        <v>84</v>
      </c>
      <c r="AW167" s="13" t="s">
        <v>32</v>
      </c>
      <c r="AX167" s="13" t="s">
        <v>76</v>
      </c>
      <c r="AY167" s="262" t="s">
        <v>251</v>
      </c>
    </row>
    <row r="168" s="12" customFormat="1">
      <c r="A168" s="12"/>
      <c r="B168" s="242"/>
      <c r="C168" s="243"/>
      <c r="D168" s="234" t="s">
        <v>276</v>
      </c>
      <c r="E168" s="244" t="s">
        <v>1</v>
      </c>
      <c r="F168" s="245" t="s">
        <v>459</v>
      </c>
      <c r="G168" s="243"/>
      <c r="H168" s="246">
        <v>19</v>
      </c>
      <c r="I168" s="247"/>
      <c r="J168" s="243"/>
      <c r="K168" s="243"/>
      <c r="L168" s="248"/>
      <c r="M168" s="249"/>
      <c r="N168" s="250"/>
      <c r="O168" s="250"/>
      <c r="P168" s="250"/>
      <c r="Q168" s="250"/>
      <c r="R168" s="250"/>
      <c r="S168" s="250"/>
      <c r="T168" s="251"/>
      <c r="U168" s="12"/>
      <c r="V168" s="12"/>
      <c r="W168" s="12"/>
      <c r="X168" s="12"/>
      <c r="Y168" s="12"/>
      <c r="Z168" s="12"/>
      <c r="AA168" s="12"/>
      <c r="AB168" s="12"/>
      <c r="AC168" s="12"/>
      <c r="AD168" s="12"/>
      <c r="AE168" s="12"/>
      <c r="AT168" s="252" t="s">
        <v>276</v>
      </c>
      <c r="AU168" s="252" t="s">
        <v>86</v>
      </c>
      <c r="AV168" s="12" t="s">
        <v>86</v>
      </c>
      <c r="AW168" s="12" t="s">
        <v>32</v>
      </c>
      <c r="AX168" s="12" t="s">
        <v>84</v>
      </c>
      <c r="AY168" s="252" t="s">
        <v>251</v>
      </c>
    </row>
    <row r="169" s="2" customFormat="1" ht="24.15" customHeight="1">
      <c r="A169" s="38"/>
      <c r="B169" s="39"/>
      <c r="C169" s="220" t="s">
        <v>306</v>
      </c>
      <c r="D169" s="220" t="s">
        <v>255</v>
      </c>
      <c r="E169" s="221" t="s">
        <v>460</v>
      </c>
      <c r="F169" s="222" t="s">
        <v>461</v>
      </c>
      <c r="G169" s="223" t="s">
        <v>409</v>
      </c>
      <c r="H169" s="224">
        <v>150</v>
      </c>
      <c r="I169" s="225"/>
      <c r="J169" s="226">
        <f>ROUND(I169*H169,2)</f>
        <v>0</v>
      </c>
      <c r="K169" s="227"/>
      <c r="L169" s="44"/>
      <c r="M169" s="228" t="s">
        <v>1</v>
      </c>
      <c r="N169" s="229" t="s">
        <v>41</v>
      </c>
      <c r="O169" s="91"/>
      <c r="P169" s="230">
        <f>O169*H169</f>
        <v>0</v>
      </c>
      <c r="Q169" s="230">
        <v>0</v>
      </c>
      <c r="R169" s="230">
        <f>Q169*H169</f>
        <v>0</v>
      </c>
      <c r="S169" s="230">
        <v>0</v>
      </c>
      <c r="T169" s="231">
        <f>S169*H169</f>
        <v>0</v>
      </c>
      <c r="U169" s="38"/>
      <c r="V169" s="38"/>
      <c r="W169" s="38"/>
      <c r="X169" s="38"/>
      <c r="Y169" s="38"/>
      <c r="Z169" s="38"/>
      <c r="AA169" s="38"/>
      <c r="AB169" s="38"/>
      <c r="AC169" s="38"/>
      <c r="AD169" s="38"/>
      <c r="AE169" s="38"/>
      <c r="AR169" s="232" t="s">
        <v>254</v>
      </c>
      <c r="AT169" s="232" t="s">
        <v>255</v>
      </c>
      <c r="AU169" s="232" t="s">
        <v>86</v>
      </c>
      <c r="AY169" s="17" t="s">
        <v>251</v>
      </c>
      <c r="BE169" s="233">
        <f>IF(N169="základní",J169,0)</f>
        <v>0</v>
      </c>
      <c r="BF169" s="233">
        <f>IF(N169="snížená",J169,0)</f>
        <v>0</v>
      </c>
      <c r="BG169" s="233">
        <f>IF(N169="zákl. přenesená",J169,0)</f>
        <v>0</v>
      </c>
      <c r="BH169" s="233">
        <f>IF(N169="sníž. přenesená",J169,0)</f>
        <v>0</v>
      </c>
      <c r="BI169" s="233">
        <f>IF(N169="nulová",J169,0)</f>
        <v>0</v>
      </c>
      <c r="BJ169" s="17" t="s">
        <v>84</v>
      </c>
      <c r="BK169" s="233">
        <f>ROUND(I169*H169,2)</f>
        <v>0</v>
      </c>
      <c r="BL169" s="17" t="s">
        <v>254</v>
      </c>
      <c r="BM169" s="232" t="s">
        <v>462</v>
      </c>
    </row>
    <row r="170" s="2" customFormat="1">
      <c r="A170" s="38"/>
      <c r="B170" s="39"/>
      <c r="C170" s="40"/>
      <c r="D170" s="234" t="s">
        <v>260</v>
      </c>
      <c r="E170" s="40"/>
      <c r="F170" s="235" t="s">
        <v>463</v>
      </c>
      <c r="G170" s="40"/>
      <c r="H170" s="40"/>
      <c r="I170" s="236"/>
      <c r="J170" s="40"/>
      <c r="K170" s="40"/>
      <c r="L170" s="44"/>
      <c r="M170" s="237"/>
      <c r="N170" s="238"/>
      <c r="O170" s="91"/>
      <c r="P170" s="91"/>
      <c r="Q170" s="91"/>
      <c r="R170" s="91"/>
      <c r="S170" s="91"/>
      <c r="T170" s="92"/>
      <c r="U170" s="38"/>
      <c r="V170" s="38"/>
      <c r="W170" s="38"/>
      <c r="X170" s="38"/>
      <c r="Y170" s="38"/>
      <c r="Z170" s="38"/>
      <c r="AA170" s="38"/>
      <c r="AB170" s="38"/>
      <c r="AC170" s="38"/>
      <c r="AD170" s="38"/>
      <c r="AE170" s="38"/>
      <c r="AT170" s="17" t="s">
        <v>260</v>
      </c>
      <c r="AU170" s="17" t="s">
        <v>86</v>
      </c>
    </row>
    <row r="171" s="2" customFormat="1">
      <c r="A171" s="38"/>
      <c r="B171" s="39"/>
      <c r="C171" s="40"/>
      <c r="D171" s="240" t="s">
        <v>274</v>
      </c>
      <c r="E171" s="40"/>
      <c r="F171" s="241" t="s">
        <v>464</v>
      </c>
      <c r="G171" s="40"/>
      <c r="H171" s="40"/>
      <c r="I171" s="236"/>
      <c r="J171" s="40"/>
      <c r="K171" s="40"/>
      <c r="L171" s="44"/>
      <c r="M171" s="237"/>
      <c r="N171" s="238"/>
      <c r="O171" s="91"/>
      <c r="P171" s="91"/>
      <c r="Q171" s="91"/>
      <c r="R171" s="91"/>
      <c r="S171" s="91"/>
      <c r="T171" s="92"/>
      <c r="U171" s="38"/>
      <c r="V171" s="38"/>
      <c r="W171" s="38"/>
      <c r="X171" s="38"/>
      <c r="Y171" s="38"/>
      <c r="Z171" s="38"/>
      <c r="AA171" s="38"/>
      <c r="AB171" s="38"/>
      <c r="AC171" s="38"/>
      <c r="AD171" s="38"/>
      <c r="AE171" s="38"/>
      <c r="AT171" s="17" t="s">
        <v>274</v>
      </c>
      <c r="AU171" s="17" t="s">
        <v>86</v>
      </c>
    </row>
    <row r="172" s="13" customFormat="1">
      <c r="A172" s="13"/>
      <c r="B172" s="253"/>
      <c r="C172" s="254"/>
      <c r="D172" s="234" t="s">
        <v>276</v>
      </c>
      <c r="E172" s="255" t="s">
        <v>1</v>
      </c>
      <c r="F172" s="256" t="s">
        <v>420</v>
      </c>
      <c r="G172" s="254"/>
      <c r="H172" s="255" t="s">
        <v>1</v>
      </c>
      <c r="I172" s="257"/>
      <c r="J172" s="254"/>
      <c r="K172" s="254"/>
      <c r="L172" s="258"/>
      <c r="M172" s="259"/>
      <c r="N172" s="260"/>
      <c r="O172" s="260"/>
      <c r="P172" s="260"/>
      <c r="Q172" s="260"/>
      <c r="R172" s="260"/>
      <c r="S172" s="260"/>
      <c r="T172" s="261"/>
      <c r="U172" s="13"/>
      <c r="V172" s="13"/>
      <c r="W172" s="13"/>
      <c r="X172" s="13"/>
      <c r="Y172" s="13"/>
      <c r="Z172" s="13"/>
      <c r="AA172" s="13"/>
      <c r="AB172" s="13"/>
      <c r="AC172" s="13"/>
      <c r="AD172" s="13"/>
      <c r="AE172" s="13"/>
      <c r="AT172" s="262" t="s">
        <v>276</v>
      </c>
      <c r="AU172" s="262" t="s">
        <v>86</v>
      </c>
      <c r="AV172" s="13" t="s">
        <v>84</v>
      </c>
      <c r="AW172" s="13" t="s">
        <v>32</v>
      </c>
      <c r="AX172" s="13" t="s">
        <v>76</v>
      </c>
      <c r="AY172" s="262" t="s">
        <v>251</v>
      </c>
    </row>
    <row r="173" s="12" customFormat="1">
      <c r="A173" s="12"/>
      <c r="B173" s="242"/>
      <c r="C173" s="243"/>
      <c r="D173" s="234" t="s">
        <v>276</v>
      </c>
      <c r="E173" s="244" t="s">
        <v>1</v>
      </c>
      <c r="F173" s="245" t="s">
        <v>465</v>
      </c>
      <c r="G173" s="243"/>
      <c r="H173" s="246">
        <v>150</v>
      </c>
      <c r="I173" s="247"/>
      <c r="J173" s="243"/>
      <c r="K173" s="243"/>
      <c r="L173" s="248"/>
      <c r="M173" s="285"/>
      <c r="N173" s="286"/>
      <c r="O173" s="286"/>
      <c r="P173" s="286"/>
      <c r="Q173" s="286"/>
      <c r="R173" s="286"/>
      <c r="S173" s="286"/>
      <c r="T173" s="287"/>
      <c r="U173" s="12"/>
      <c r="V173" s="12"/>
      <c r="W173" s="12"/>
      <c r="X173" s="12"/>
      <c r="Y173" s="12"/>
      <c r="Z173" s="12"/>
      <c r="AA173" s="12"/>
      <c r="AB173" s="12"/>
      <c r="AC173" s="12"/>
      <c r="AD173" s="12"/>
      <c r="AE173" s="12"/>
      <c r="AT173" s="252" t="s">
        <v>276</v>
      </c>
      <c r="AU173" s="252" t="s">
        <v>86</v>
      </c>
      <c r="AV173" s="12" t="s">
        <v>86</v>
      </c>
      <c r="AW173" s="12" t="s">
        <v>32</v>
      </c>
      <c r="AX173" s="12" t="s">
        <v>84</v>
      </c>
      <c r="AY173" s="252" t="s">
        <v>251</v>
      </c>
    </row>
    <row r="174" s="2" customFormat="1" ht="6.96" customHeight="1">
      <c r="A174" s="38"/>
      <c r="B174" s="66"/>
      <c r="C174" s="67"/>
      <c r="D174" s="67"/>
      <c r="E174" s="67"/>
      <c r="F174" s="67"/>
      <c r="G174" s="67"/>
      <c r="H174" s="67"/>
      <c r="I174" s="67"/>
      <c r="J174" s="67"/>
      <c r="K174" s="67"/>
      <c r="L174" s="44"/>
      <c r="M174" s="38"/>
      <c r="O174" s="38"/>
      <c r="P174" s="38"/>
      <c r="Q174" s="38"/>
      <c r="R174" s="38"/>
      <c r="S174" s="38"/>
      <c r="T174" s="38"/>
      <c r="U174" s="38"/>
      <c r="V174" s="38"/>
      <c r="W174" s="38"/>
      <c r="X174" s="38"/>
      <c r="Y174" s="38"/>
      <c r="Z174" s="38"/>
      <c r="AA174" s="38"/>
      <c r="AB174" s="38"/>
      <c r="AC174" s="38"/>
      <c r="AD174" s="38"/>
      <c r="AE174" s="38"/>
    </row>
  </sheetData>
  <sheetProtection sheet="1" autoFilter="0" formatColumns="0" formatRows="0" objects="1" scenarios="1" spinCount="100000" saltValue="hVhTsEasaT9aESSiBzxluYzdV2LC1RNid4nNTLWy4wzgNSNLbu/hMujVHojM9/bfHDuqwExI2kjFc9js+m0neg==" hashValue="AEdpEHMiplG6QA6Z27rtIykHkyRfgm7ExNqDuk4BC4vRmIPOr4TGhjYXYAUxhA963y8uqJ0Pt7/Sc6s90bmZ2Q==" algorithmName="SHA-512" password="CC35"/>
  <autoFilter ref="C121:K173"/>
  <mergeCells count="12">
    <mergeCell ref="E7:H7"/>
    <mergeCell ref="E9:H9"/>
    <mergeCell ref="E11:H11"/>
    <mergeCell ref="E20:H20"/>
    <mergeCell ref="E29:H29"/>
    <mergeCell ref="E85:H85"/>
    <mergeCell ref="E87:H87"/>
    <mergeCell ref="E89:H89"/>
    <mergeCell ref="E110:H110"/>
    <mergeCell ref="E112:H112"/>
    <mergeCell ref="E114:H114"/>
    <mergeCell ref="L2:V2"/>
  </mergeCells>
  <hyperlinks>
    <hyperlink ref="F127" r:id="rId1" display="https://podminky.urs.cz/item/CS_URS_2024_02/111111311"/>
    <hyperlink ref="F131" r:id="rId2" display="https://podminky.urs.cz/item/CS_URS_2024_02/112251101"/>
    <hyperlink ref="F138" r:id="rId3" display="https://podminky.urs.cz/item/CS_URS_2024_02/112251102"/>
    <hyperlink ref="F143" r:id="rId4" display="https://podminky.urs.cz/item/CS_URS_2024_02/162201421"/>
    <hyperlink ref="F150" r:id="rId5" display="https://podminky.urs.cz/item/CS_URS_2024_02/162201422"/>
    <hyperlink ref="F155" r:id="rId6" display="https://podminky.urs.cz/item/CS_URS_2024_02/162301501"/>
    <hyperlink ref="F159" r:id="rId7" display="https://podminky.urs.cz/item/CS_URS_2024_02/162301971"/>
    <hyperlink ref="F166" r:id="rId8" display="https://podminky.urs.cz/item/CS_URS_2024_02/162301972"/>
    <hyperlink ref="F171" r:id="rId9" display="https://podminky.urs.cz/item/CS_URS_2024_02/162301981"/>
  </hyperlinks>
  <pageMargins left="0.39375" right="0.39375" top="0.39375" bottom="0.39375" header="0" footer="0"/>
  <pageSetup paperSize="9" orientation="portrait" blackAndWhite="1" fitToHeight="100"/>
  <headerFooter>
    <oddFooter>&amp;CStrana &amp;P z &amp;N</oddFooter>
  </headerFooter>
  <drawing r:id="rId10"/>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182</v>
      </c>
      <c r="AZ2" s="288" t="s">
        <v>2437</v>
      </c>
      <c r="BA2" s="288" t="s">
        <v>1</v>
      </c>
      <c r="BB2" s="288" t="s">
        <v>1</v>
      </c>
      <c r="BC2" s="288" t="s">
        <v>5950</v>
      </c>
      <c r="BD2" s="288" t="s">
        <v>86</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2" customFormat="1" ht="12" customHeight="1">
      <c r="A8" s="38"/>
      <c r="B8" s="44"/>
      <c r="C8" s="38"/>
      <c r="D8" s="150" t="s">
        <v>223</v>
      </c>
      <c r="E8" s="38"/>
      <c r="F8" s="38"/>
      <c r="G8" s="38"/>
      <c r="H8" s="38"/>
      <c r="I8" s="38"/>
      <c r="J8" s="38"/>
      <c r="K8" s="38"/>
      <c r="L8" s="63"/>
      <c r="S8" s="38"/>
      <c r="T8" s="38"/>
      <c r="U8" s="38"/>
      <c r="V8" s="38"/>
      <c r="W8" s="38"/>
      <c r="X8" s="38"/>
      <c r="Y8" s="38"/>
      <c r="Z8" s="38"/>
      <c r="AA8" s="38"/>
      <c r="AB8" s="38"/>
      <c r="AC8" s="38"/>
      <c r="AD8" s="38"/>
      <c r="AE8" s="38"/>
    </row>
    <row r="9" s="2" customFormat="1" ht="16.5" customHeight="1">
      <c r="A9" s="38"/>
      <c r="B9" s="44"/>
      <c r="C9" s="38"/>
      <c r="D9" s="38"/>
      <c r="E9" s="152" t="s">
        <v>5951</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50" t="s">
        <v>18</v>
      </c>
      <c r="E11" s="38"/>
      <c r="F11" s="141" t="s">
        <v>1</v>
      </c>
      <c r="G11" s="38"/>
      <c r="H11" s="38"/>
      <c r="I11" s="150" t="s">
        <v>19</v>
      </c>
      <c r="J11" s="141" t="s">
        <v>1</v>
      </c>
      <c r="K11" s="38"/>
      <c r="L11" s="63"/>
      <c r="S11" s="38"/>
      <c r="T11" s="38"/>
      <c r="U11" s="38"/>
      <c r="V11" s="38"/>
      <c r="W11" s="38"/>
      <c r="X11" s="38"/>
      <c r="Y11" s="38"/>
      <c r="Z11" s="38"/>
      <c r="AA11" s="38"/>
      <c r="AB11" s="38"/>
      <c r="AC11" s="38"/>
      <c r="AD11" s="38"/>
      <c r="AE11" s="38"/>
    </row>
    <row r="12" s="2" customFormat="1" ht="12" customHeight="1">
      <c r="A12" s="38"/>
      <c r="B12" s="44"/>
      <c r="C12" s="38"/>
      <c r="D12" s="150" t="s">
        <v>20</v>
      </c>
      <c r="E12" s="38"/>
      <c r="F12" s="141" t="s">
        <v>21</v>
      </c>
      <c r="G12" s="38"/>
      <c r="H12" s="38"/>
      <c r="I12" s="150" t="s">
        <v>22</v>
      </c>
      <c r="J12" s="153" t="str">
        <f>'Rekapitulace stavby'!AN8</f>
        <v>12. 5. 2025</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50" t="s">
        <v>24</v>
      </c>
      <c r="E14" s="38"/>
      <c r="F14" s="38"/>
      <c r="G14" s="38"/>
      <c r="H14" s="38"/>
      <c r="I14" s="150" t="s">
        <v>25</v>
      </c>
      <c r="J14" s="141"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1" t="s">
        <v>26</v>
      </c>
      <c r="F15" s="38"/>
      <c r="G15" s="38"/>
      <c r="H15" s="38"/>
      <c r="I15" s="150" t="s">
        <v>27</v>
      </c>
      <c r="J15" s="141"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50" t="s">
        <v>28</v>
      </c>
      <c r="E17" s="38"/>
      <c r="F17" s="38"/>
      <c r="G17" s="38"/>
      <c r="H17" s="38"/>
      <c r="I17" s="15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1"/>
      <c r="G18" s="141"/>
      <c r="H18" s="141"/>
      <c r="I18" s="15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50" t="s">
        <v>30</v>
      </c>
      <c r="E20" s="38"/>
      <c r="F20" s="38"/>
      <c r="G20" s="38"/>
      <c r="H20" s="38"/>
      <c r="I20" s="150" t="s">
        <v>25</v>
      </c>
      <c r="J20" s="141"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1" t="s">
        <v>31</v>
      </c>
      <c r="F21" s="38"/>
      <c r="G21" s="38"/>
      <c r="H21" s="38"/>
      <c r="I21" s="150" t="s">
        <v>27</v>
      </c>
      <c r="J21" s="141"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50" t="s">
        <v>33</v>
      </c>
      <c r="E23" s="38"/>
      <c r="F23" s="38"/>
      <c r="G23" s="38"/>
      <c r="H23" s="38"/>
      <c r="I23" s="150" t="s">
        <v>25</v>
      </c>
      <c r="J23" s="141" t="str">
        <f>IF('Rekapitulace stavby'!AN19="","",'Rekapitulace stavby'!AN19)</f>
        <v/>
      </c>
      <c r="K23" s="38"/>
      <c r="L23" s="63"/>
      <c r="S23" s="38"/>
      <c r="T23" s="38"/>
      <c r="U23" s="38"/>
      <c r="V23" s="38"/>
      <c r="W23" s="38"/>
      <c r="X23" s="38"/>
      <c r="Y23" s="38"/>
      <c r="Z23" s="38"/>
      <c r="AA23" s="38"/>
      <c r="AB23" s="38"/>
      <c r="AC23" s="38"/>
      <c r="AD23" s="38"/>
      <c r="AE23" s="38"/>
    </row>
    <row r="24" s="2" customFormat="1" ht="18" customHeight="1">
      <c r="A24" s="38"/>
      <c r="B24" s="44"/>
      <c r="C24" s="38"/>
      <c r="D24" s="38"/>
      <c r="E24" s="141" t="str">
        <f>IF('Rekapitulace stavby'!E20="","",'Rekapitulace stavby'!E20)</f>
        <v xml:space="preserve"> </v>
      </c>
      <c r="F24" s="38"/>
      <c r="G24" s="38"/>
      <c r="H24" s="38"/>
      <c r="I24" s="150" t="s">
        <v>27</v>
      </c>
      <c r="J24" s="141" t="str">
        <f>IF('Rekapitulace stavby'!AN20="","",'Rekapitulace stavby'!AN20)</f>
        <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5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54"/>
      <c r="B27" s="155"/>
      <c r="C27" s="154"/>
      <c r="D27" s="154"/>
      <c r="E27" s="156" t="s">
        <v>1</v>
      </c>
      <c r="F27" s="156"/>
      <c r="G27" s="156"/>
      <c r="H27" s="156"/>
      <c r="I27" s="154"/>
      <c r="J27" s="154"/>
      <c r="K27" s="154"/>
      <c r="L27" s="157"/>
      <c r="S27" s="154"/>
      <c r="T27" s="154"/>
      <c r="U27" s="154"/>
      <c r="V27" s="154"/>
      <c r="W27" s="154"/>
      <c r="X27" s="154"/>
      <c r="Y27" s="154"/>
      <c r="Z27" s="154"/>
      <c r="AA27" s="154"/>
      <c r="AB27" s="154"/>
      <c r="AC27" s="154"/>
      <c r="AD27" s="154"/>
      <c r="AE27" s="154"/>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58"/>
      <c r="E29" s="158"/>
      <c r="F29" s="158"/>
      <c r="G29" s="158"/>
      <c r="H29" s="158"/>
      <c r="I29" s="158"/>
      <c r="J29" s="158"/>
      <c r="K29" s="158"/>
      <c r="L29" s="63"/>
      <c r="S29" s="38"/>
      <c r="T29" s="38"/>
      <c r="U29" s="38"/>
      <c r="V29" s="38"/>
      <c r="W29" s="38"/>
      <c r="X29" s="38"/>
      <c r="Y29" s="38"/>
      <c r="Z29" s="38"/>
      <c r="AA29" s="38"/>
      <c r="AB29" s="38"/>
      <c r="AC29" s="38"/>
      <c r="AD29" s="38"/>
      <c r="AE29" s="38"/>
    </row>
    <row r="30" s="2" customFormat="1" ht="25.44" customHeight="1">
      <c r="A30" s="38"/>
      <c r="B30" s="44"/>
      <c r="C30" s="38"/>
      <c r="D30" s="159" t="s">
        <v>36</v>
      </c>
      <c r="E30" s="38"/>
      <c r="F30" s="38"/>
      <c r="G30" s="38"/>
      <c r="H30" s="38"/>
      <c r="I30" s="38"/>
      <c r="J30" s="160">
        <f>ROUND(J124, 2)</f>
        <v>0</v>
      </c>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14.4" customHeight="1">
      <c r="A32" s="38"/>
      <c r="B32" s="44"/>
      <c r="C32" s="38"/>
      <c r="D32" s="38"/>
      <c r="E32" s="38"/>
      <c r="F32" s="161" t="s">
        <v>38</v>
      </c>
      <c r="G32" s="38"/>
      <c r="H32" s="38"/>
      <c r="I32" s="161" t="s">
        <v>37</v>
      </c>
      <c r="J32" s="161" t="s">
        <v>39</v>
      </c>
      <c r="K32" s="38"/>
      <c r="L32" s="63"/>
      <c r="S32" s="38"/>
      <c r="T32" s="38"/>
      <c r="U32" s="38"/>
      <c r="V32" s="38"/>
      <c r="W32" s="38"/>
      <c r="X32" s="38"/>
      <c r="Y32" s="38"/>
      <c r="Z32" s="38"/>
      <c r="AA32" s="38"/>
      <c r="AB32" s="38"/>
      <c r="AC32" s="38"/>
      <c r="AD32" s="38"/>
      <c r="AE32" s="38"/>
    </row>
    <row r="33" s="2" customFormat="1" ht="14.4" customHeight="1">
      <c r="A33" s="38"/>
      <c r="B33" s="44"/>
      <c r="C33" s="38"/>
      <c r="D33" s="162" t="s">
        <v>40</v>
      </c>
      <c r="E33" s="150" t="s">
        <v>41</v>
      </c>
      <c r="F33" s="163">
        <f>ROUND((SUM(BE124:BE407)),  2)</f>
        <v>0</v>
      </c>
      <c r="G33" s="38"/>
      <c r="H33" s="38"/>
      <c r="I33" s="164">
        <v>0.20999999999999999</v>
      </c>
      <c r="J33" s="163">
        <f>ROUND(((SUM(BE124:BE407))*I33),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50" t="s">
        <v>42</v>
      </c>
      <c r="F34" s="163">
        <f>ROUND((SUM(BF124:BF407)),  2)</f>
        <v>0</v>
      </c>
      <c r="G34" s="38"/>
      <c r="H34" s="38"/>
      <c r="I34" s="164">
        <v>0.12</v>
      </c>
      <c r="J34" s="163">
        <f>ROUND(((SUM(BF124:BF407))*I34),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50" t="s">
        <v>43</v>
      </c>
      <c r="F35" s="163">
        <f>ROUND((SUM(BG124:BG407)),  2)</f>
        <v>0</v>
      </c>
      <c r="G35" s="38"/>
      <c r="H35" s="38"/>
      <c r="I35" s="164">
        <v>0.20999999999999999</v>
      </c>
      <c r="J35" s="163">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50" t="s">
        <v>44</v>
      </c>
      <c r="F36" s="163">
        <f>ROUND((SUM(BH124:BH407)),  2)</f>
        <v>0</v>
      </c>
      <c r="G36" s="38"/>
      <c r="H36" s="38"/>
      <c r="I36" s="164">
        <v>0.12</v>
      </c>
      <c r="J36" s="163">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45</v>
      </c>
      <c r="F37" s="163">
        <f>ROUND((SUM(BI124:BI407)),  2)</f>
        <v>0</v>
      </c>
      <c r="G37" s="38"/>
      <c r="H37" s="38"/>
      <c r="I37" s="164">
        <v>0</v>
      </c>
      <c r="J37" s="163">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65"/>
      <c r="D39" s="166" t="s">
        <v>46</v>
      </c>
      <c r="E39" s="167"/>
      <c r="F39" s="167"/>
      <c r="G39" s="168" t="s">
        <v>47</v>
      </c>
      <c r="H39" s="169" t="s">
        <v>48</v>
      </c>
      <c r="I39" s="167"/>
      <c r="J39" s="170">
        <f>SUM(J30:J37)</f>
        <v>0</v>
      </c>
      <c r="K39" s="171"/>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223</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461 - Sítě elektronických komunikací</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Frýdek-Místek</v>
      </c>
      <c r="G89" s="40"/>
      <c r="H89" s="40"/>
      <c r="I89" s="32" t="s">
        <v>22</v>
      </c>
      <c r="J89" s="79" t="str">
        <f>IF(J12="","",J12)</f>
        <v>12. 5. 2025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5.15" customHeight="1">
      <c r="A91" s="38"/>
      <c r="B91" s="39"/>
      <c r="C91" s="32" t="s">
        <v>24</v>
      </c>
      <c r="D91" s="40"/>
      <c r="E91" s="40"/>
      <c r="F91" s="27" t="str">
        <f>E15</f>
        <v>Statutární město Frýdek-Místek</v>
      </c>
      <c r="G91" s="40"/>
      <c r="H91" s="40"/>
      <c r="I91" s="32" t="s">
        <v>30</v>
      </c>
      <c r="J91" s="36" t="str">
        <f>E21</f>
        <v>DOPRAPLAN s.r.o.</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 xml:space="preserve"> </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84" t="s">
        <v>226</v>
      </c>
      <c r="D94" s="185"/>
      <c r="E94" s="185"/>
      <c r="F94" s="185"/>
      <c r="G94" s="185"/>
      <c r="H94" s="185"/>
      <c r="I94" s="185"/>
      <c r="J94" s="186" t="s">
        <v>227</v>
      </c>
      <c r="K94" s="185"/>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87" t="s">
        <v>228</v>
      </c>
      <c r="D96" s="40"/>
      <c r="E96" s="40"/>
      <c r="F96" s="40"/>
      <c r="G96" s="40"/>
      <c r="H96" s="40"/>
      <c r="I96" s="40"/>
      <c r="J96" s="110">
        <f>J124</f>
        <v>0</v>
      </c>
      <c r="K96" s="40"/>
      <c r="L96" s="63"/>
      <c r="S96" s="38"/>
      <c r="T96" s="38"/>
      <c r="U96" s="38"/>
      <c r="V96" s="38"/>
      <c r="W96" s="38"/>
      <c r="X96" s="38"/>
      <c r="Y96" s="38"/>
      <c r="Z96" s="38"/>
      <c r="AA96" s="38"/>
      <c r="AB96" s="38"/>
      <c r="AC96" s="38"/>
      <c r="AD96" s="38"/>
      <c r="AE96" s="38"/>
      <c r="AU96" s="17" t="s">
        <v>229</v>
      </c>
    </row>
    <row r="97" s="9" customFormat="1" ht="24.96" customHeight="1">
      <c r="A97" s="9"/>
      <c r="B97" s="188"/>
      <c r="C97" s="189"/>
      <c r="D97" s="190" t="s">
        <v>230</v>
      </c>
      <c r="E97" s="191"/>
      <c r="F97" s="191"/>
      <c r="G97" s="191"/>
      <c r="H97" s="191"/>
      <c r="I97" s="191"/>
      <c r="J97" s="192">
        <f>J125</f>
        <v>0</v>
      </c>
      <c r="K97" s="189"/>
      <c r="L97" s="193"/>
      <c r="S97" s="9"/>
      <c r="T97" s="9"/>
      <c r="U97" s="9"/>
      <c r="V97" s="9"/>
      <c r="W97" s="9"/>
      <c r="X97" s="9"/>
      <c r="Y97" s="9"/>
      <c r="Z97" s="9"/>
      <c r="AA97" s="9"/>
      <c r="AB97" s="9"/>
      <c r="AC97" s="9"/>
      <c r="AD97" s="9"/>
      <c r="AE97" s="9"/>
    </row>
    <row r="98" s="14" customFormat="1" ht="19.92" customHeight="1">
      <c r="A98" s="14"/>
      <c r="B98" s="267"/>
      <c r="C98" s="133"/>
      <c r="D98" s="268" t="s">
        <v>2839</v>
      </c>
      <c r="E98" s="269"/>
      <c r="F98" s="269"/>
      <c r="G98" s="269"/>
      <c r="H98" s="269"/>
      <c r="I98" s="269"/>
      <c r="J98" s="270">
        <f>J126</f>
        <v>0</v>
      </c>
      <c r="K98" s="133"/>
      <c r="L98" s="271"/>
      <c r="S98" s="14"/>
      <c r="T98" s="14"/>
      <c r="U98" s="14"/>
      <c r="V98" s="14"/>
      <c r="W98" s="14"/>
      <c r="X98" s="14"/>
      <c r="Y98" s="14"/>
      <c r="Z98" s="14"/>
      <c r="AA98" s="14"/>
      <c r="AB98" s="14"/>
      <c r="AC98" s="14"/>
      <c r="AD98" s="14"/>
      <c r="AE98" s="14"/>
    </row>
    <row r="99" s="14" customFormat="1" ht="19.92" customHeight="1">
      <c r="A99" s="14"/>
      <c r="B99" s="267"/>
      <c r="C99" s="133"/>
      <c r="D99" s="268" t="s">
        <v>1188</v>
      </c>
      <c r="E99" s="269"/>
      <c r="F99" s="269"/>
      <c r="G99" s="269"/>
      <c r="H99" s="269"/>
      <c r="I99" s="269"/>
      <c r="J99" s="270">
        <f>J132</f>
        <v>0</v>
      </c>
      <c r="K99" s="133"/>
      <c r="L99" s="271"/>
      <c r="S99" s="14"/>
      <c r="T99" s="14"/>
      <c r="U99" s="14"/>
      <c r="V99" s="14"/>
      <c r="W99" s="14"/>
      <c r="X99" s="14"/>
      <c r="Y99" s="14"/>
      <c r="Z99" s="14"/>
      <c r="AA99" s="14"/>
      <c r="AB99" s="14"/>
      <c r="AC99" s="14"/>
      <c r="AD99" s="14"/>
      <c r="AE99" s="14"/>
    </row>
    <row r="100" s="14" customFormat="1" ht="19.92" customHeight="1">
      <c r="A100" s="14"/>
      <c r="B100" s="267"/>
      <c r="C100" s="133"/>
      <c r="D100" s="268" t="s">
        <v>5410</v>
      </c>
      <c r="E100" s="269"/>
      <c r="F100" s="269"/>
      <c r="G100" s="269"/>
      <c r="H100" s="269"/>
      <c r="I100" s="269"/>
      <c r="J100" s="270">
        <f>J139</f>
        <v>0</v>
      </c>
      <c r="K100" s="133"/>
      <c r="L100" s="271"/>
      <c r="S100" s="14"/>
      <c r="T100" s="14"/>
      <c r="U100" s="14"/>
      <c r="V100" s="14"/>
      <c r="W100" s="14"/>
      <c r="X100" s="14"/>
      <c r="Y100" s="14"/>
      <c r="Z100" s="14"/>
      <c r="AA100" s="14"/>
      <c r="AB100" s="14"/>
      <c r="AC100" s="14"/>
      <c r="AD100" s="14"/>
      <c r="AE100" s="14"/>
    </row>
    <row r="101" s="9" customFormat="1" ht="24.96" customHeight="1">
      <c r="A101" s="9"/>
      <c r="B101" s="188"/>
      <c r="C101" s="189"/>
      <c r="D101" s="190" t="s">
        <v>1184</v>
      </c>
      <c r="E101" s="191"/>
      <c r="F101" s="191"/>
      <c r="G101" s="191"/>
      <c r="H101" s="191"/>
      <c r="I101" s="191"/>
      <c r="J101" s="192">
        <f>J144</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1191</v>
      </c>
      <c r="E102" s="191"/>
      <c r="F102" s="191"/>
      <c r="G102" s="191"/>
      <c r="H102" s="191"/>
      <c r="I102" s="191"/>
      <c r="J102" s="192">
        <f>J160</f>
        <v>0</v>
      </c>
      <c r="K102" s="189"/>
      <c r="L102" s="193"/>
      <c r="S102" s="9"/>
      <c r="T102" s="9"/>
      <c r="U102" s="9"/>
      <c r="V102" s="9"/>
      <c r="W102" s="9"/>
      <c r="X102" s="9"/>
      <c r="Y102" s="9"/>
      <c r="Z102" s="9"/>
      <c r="AA102" s="9"/>
      <c r="AB102" s="9"/>
      <c r="AC102" s="9"/>
      <c r="AD102" s="9"/>
      <c r="AE102" s="9"/>
    </row>
    <row r="103" s="14" customFormat="1" ht="19.92" customHeight="1">
      <c r="A103" s="14"/>
      <c r="B103" s="267"/>
      <c r="C103" s="133"/>
      <c r="D103" s="268" t="s">
        <v>1192</v>
      </c>
      <c r="E103" s="269"/>
      <c r="F103" s="269"/>
      <c r="G103" s="269"/>
      <c r="H103" s="269"/>
      <c r="I103" s="269"/>
      <c r="J103" s="270">
        <f>J161</f>
        <v>0</v>
      </c>
      <c r="K103" s="133"/>
      <c r="L103" s="271"/>
      <c r="S103" s="14"/>
      <c r="T103" s="14"/>
      <c r="U103" s="14"/>
      <c r="V103" s="14"/>
      <c r="W103" s="14"/>
      <c r="X103" s="14"/>
      <c r="Y103" s="14"/>
      <c r="Z103" s="14"/>
      <c r="AA103" s="14"/>
      <c r="AB103" s="14"/>
      <c r="AC103" s="14"/>
      <c r="AD103" s="14"/>
      <c r="AE103" s="14"/>
    </row>
    <row r="104" s="14" customFormat="1" ht="19.92" customHeight="1">
      <c r="A104" s="14"/>
      <c r="B104" s="267"/>
      <c r="C104" s="133"/>
      <c r="D104" s="268" t="s">
        <v>1194</v>
      </c>
      <c r="E104" s="269"/>
      <c r="F104" s="269"/>
      <c r="G104" s="269"/>
      <c r="H104" s="269"/>
      <c r="I104" s="269"/>
      <c r="J104" s="270">
        <f>J214</f>
        <v>0</v>
      </c>
      <c r="K104" s="133"/>
      <c r="L104" s="271"/>
      <c r="S104" s="14"/>
      <c r="T104" s="14"/>
      <c r="U104" s="14"/>
      <c r="V104" s="14"/>
      <c r="W104" s="14"/>
      <c r="X104" s="14"/>
      <c r="Y104" s="14"/>
      <c r="Z104" s="14"/>
      <c r="AA104" s="14"/>
      <c r="AB104" s="14"/>
      <c r="AC104" s="14"/>
      <c r="AD104" s="14"/>
      <c r="AE104" s="14"/>
    </row>
    <row r="105" s="2" customFormat="1" ht="21.84" customHeight="1">
      <c r="A105" s="38"/>
      <c r="B105" s="39"/>
      <c r="C105" s="40"/>
      <c r="D105" s="40"/>
      <c r="E105" s="40"/>
      <c r="F105" s="40"/>
      <c r="G105" s="40"/>
      <c r="H105" s="40"/>
      <c r="I105" s="40"/>
      <c r="J105" s="40"/>
      <c r="K105" s="40"/>
      <c r="L105" s="63"/>
      <c r="S105" s="38"/>
      <c r="T105" s="38"/>
      <c r="U105" s="38"/>
      <c r="V105" s="38"/>
      <c r="W105" s="38"/>
      <c r="X105" s="38"/>
      <c r="Y105" s="38"/>
      <c r="Z105" s="38"/>
      <c r="AA105" s="38"/>
      <c r="AB105" s="38"/>
      <c r="AC105" s="38"/>
      <c r="AD105" s="38"/>
      <c r="AE105" s="38"/>
    </row>
    <row r="106" s="2" customFormat="1" ht="6.96" customHeight="1">
      <c r="A106" s="38"/>
      <c r="B106" s="66"/>
      <c r="C106" s="67"/>
      <c r="D106" s="67"/>
      <c r="E106" s="67"/>
      <c r="F106" s="67"/>
      <c r="G106" s="67"/>
      <c r="H106" s="67"/>
      <c r="I106" s="67"/>
      <c r="J106" s="67"/>
      <c r="K106" s="67"/>
      <c r="L106" s="63"/>
      <c r="S106" s="38"/>
      <c r="T106" s="38"/>
      <c r="U106" s="38"/>
      <c r="V106" s="38"/>
      <c r="W106" s="38"/>
      <c r="X106" s="38"/>
      <c r="Y106" s="38"/>
      <c r="Z106" s="38"/>
      <c r="AA106" s="38"/>
      <c r="AB106" s="38"/>
      <c r="AC106" s="38"/>
      <c r="AD106" s="38"/>
      <c r="AE106" s="38"/>
    </row>
    <row r="110" s="2" customFormat="1" ht="6.96" customHeight="1">
      <c r="A110" s="38"/>
      <c r="B110" s="68"/>
      <c r="C110" s="69"/>
      <c r="D110" s="69"/>
      <c r="E110" s="69"/>
      <c r="F110" s="69"/>
      <c r="G110" s="69"/>
      <c r="H110" s="69"/>
      <c r="I110" s="69"/>
      <c r="J110" s="69"/>
      <c r="K110" s="69"/>
      <c r="L110" s="63"/>
      <c r="S110" s="38"/>
      <c r="T110" s="38"/>
      <c r="U110" s="38"/>
      <c r="V110" s="38"/>
      <c r="W110" s="38"/>
      <c r="X110" s="38"/>
      <c r="Y110" s="38"/>
      <c r="Z110" s="38"/>
      <c r="AA110" s="38"/>
      <c r="AB110" s="38"/>
      <c r="AC110" s="38"/>
      <c r="AD110" s="38"/>
      <c r="AE110" s="38"/>
    </row>
    <row r="111" s="2" customFormat="1" ht="24.96" customHeight="1">
      <c r="A111" s="38"/>
      <c r="B111" s="39"/>
      <c r="C111" s="23" t="s">
        <v>236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6.96" customHeight="1">
      <c r="A112" s="38"/>
      <c r="B112" s="39"/>
      <c r="C112" s="40"/>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16</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26.25" customHeight="1">
      <c r="A114" s="38"/>
      <c r="B114" s="39"/>
      <c r="C114" s="40"/>
      <c r="D114" s="40"/>
      <c r="E114" s="183" t="str">
        <f>E7</f>
        <v>Vybudování komunikací a inženýrských sítí v lokalitě Berlín 2, Frýdek-Místek</v>
      </c>
      <c r="F114" s="32"/>
      <c r="G114" s="32"/>
      <c r="H114" s="32"/>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223</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6.5" customHeight="1">
      <c r="A116" s="38"/>
      <c r="B116" s="39"/>
      <c r="C116" s="40"/>
      <c r="D116" s="40"/>
      <c r="E116" s="76" t="str">
        <f>E9</f>
        <v>461 - Sítě elektronických komunikací</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20</v>
      </c>
      <c r="D118" s="40"/>
      <c r="E118" s="40"/>
      <c r="F118" s="27" t="str">
        <f>F12</f>
        <v>Frýdek-Místek</v>
      </c>
      <c r="G118" s="40"/>
      <c r="H118" s="40"/>
      <c r="I118" s="32" t="s">
        <v>22</v>
      </c>
      <c r="J118" s="79" t="str">
        <f>IF(J12="","",J12)</f>
        <v>12. 5. 2025</v>
      </c>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5.15" customHeight="1">
      <c r="A120" s="38"/>
      <c r="B120" s="39"/>
      <c r="C120" s="32" t="s">
        <v>24</v>
      </c>
      <c r="D120" s="40"/>
      <c r="E120" s="40"/>
      <c r="F120" s="27" t="str">
        <f>E15</f>
        <v>Statutární město Frýdek-Místek</v>
      </c>
      <c r="G120" s="40"/>
      <c r="H120" s="40"/>
      <c r="I120" s="32" t="s">
        <v>30</v>
      </c>
      <c r="J120" s="36" t="str">
        <f>E21</f>
        <v>DOPRAPLAN s.r.o.</v>
      </c>
      <c r="K120" s="40"/>
      <c r="L120" s="63"/>
      <c r="S120" s="38"/>
      <c r="T120" s="38"/>
      <c r="U120" s="38"/>
      <c r="V120" s="38"/>
      <c r="W120" s="38"/>
      <c r="X120" s="38"/>
      <c r="Y120" s="38"/>
      <c r="Z120" s="38"/>
      <c r="AA120" s="38"/>
      <c r="AB120" s="38"/>
      <c r="AC120" s="38"/>
      <c r="AD120" s="38"/>
      <c r="AE120" s="38"/>
    </row>
    <row r="121" s="2" customFormat="1" ht="15.15" customHeight="1">
      <c r="A121" s="38"/>
      <c r="B121" s="39"/>
      <c r="C121" s="32" t="s">
        <v>28</v>
      </c>
      <c r="D121" s="40"/>
      <c r="E121" s="40"/>
      <c r="F121" s="27" t="str">
        <f>IF(E18="","",E18)</f>
        <v>Vyplň údaj</v>
      </c>
      <c r="G121" s="40"/>
      <c r="H121" s="40"/>
      <c r="I121" s="32" t="s">
        <v>33</v>
      </c>
      <c r="J121" s="36" t="str">
        <f>E24</f>
        <v xml:space="preserve"> </v>
      </c>
      <c r="K121" s="40"/>
      <c r="L121" s="63"/>
      <c r="S121" s="38"/>
      <c r="T121" s="38"/>
      <c r="U121" s="38"/>
      <c r="V121" s="38"/>
      <c r="W121" s="38"/>
      <c r="X121" s="38"/>
      <c r="Y121" s="38"/>
      <c r="Z121" s="38"/>
      <c r="AA121" s="38"/>
      <c r="AB121" s="38"/>
      <c r="AC121" s="38"/>
      <c r="AD121" s="38"/>
      <c r="AE121" s="38"/>
    </row>
    <row r="122" s="2" customFormat="1" ht="10.32"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10" customFormat="1" ht="29.28" customHeight="1">
      <c r="A123" s="194"/>
      <c r="B123" s="195"/>
      <c r="C123" s="196" t="s">
        <v>237</v>
      </c>
      <c r="D123" s="197" t="s">
        <v>61</v>
      </c>
      <c r="E123" s="197" t="s">
        <v>57</v>
      </c>
      <c r="F123" s="197" t="s">
        <v>58</v>
      </c>
      <c r="G123" s="197" t="s">
        <v>238</v>
      </c>
      <c r="H123" s="197" t="s">
        <v>239</v>
      </c>
      <c r="I123" s="197" t="s">
        <v>240</v>
      </c>
      <c r="J123" s="198" t="s">
        <v>227</v>
      </c>
      <c r="K123" s="199" t="s">
        <v>241</v>
      </c>
      <c r="L123" s="200"/>
      <c r="M123" s="100" t="s">
        <v>1</v>
      </c>
      <c r="N123" s="101" t="s">
        <v>40</v>
      </c>
      <c r="O123" s="101" t="s">
        <v>242</v>
      </c>
      <c r="P123" s="101" t="s">
        <v>243</v>
      </c>
      <c r="Q123" s="101" t="s">
        <v>244</v>
      </c>
      <c r="R123" s="101" t="s">
        <v>245</v>
      </c>
      <c r="S123" s="101" t="s">
        <v>246</v>
      </c>
      <c r="T123" s="102" t="s">
        <v>247</v>
      </c>
      <c r="U123" s="194"/>
      <c r="V123" s="194"/>
      <c r="W123" s="194"/>
      <c r="X123" s="194"/>
      <c r="Y123" s="194"/>
      <c r="Z123" s="194"/>
      <c r="AA123" s="194"/>
      <c r="AB123" s="194"/>
      <c r="AC123" s="194"/>
      <c r="AD123" s="194"/>
      <c r="AE123" s="194"/>
    </row>
    <row r="124" s="2" customFormat="1" ht="22.8" customHeight="1">
      <c r="A124" s="38"/>
      <c r="B124" s="39"/>
      <c r="C124" s="107" t="s">
        <v>248</v>
      </c>
      <c r="D124" s="40"/>
      <c r="E124" s="40"/>
      <c r="F124" s="40"/>
      <c r="G124" s="40"/>
      <c r="H124" s="40"/>
      <c r="I124" s="40"/>
      <c r="J124" s="201">
        <f>BK124</f>
        <v>0</v>
      </c>
      <c r="K124" s="40"/>
      <c r="L124" s="44"/>
      <c r="M124" s="103"/>
      <c r="N124" s="202"/>
      <c r="O124" s="104"/>
      <c r="P124" s="203">
        <f>P125+P144+P160</f>
        <v>0</v>
      </c>
      <c r="Q124" s="104"/>
      <c r="R124" s="203">
        <f>R125+R144+R160</f>
        <v>600.3960125000001</v>
      </c>
      <c r="S124" s="104"/>
      <c r="T124" s="204">
        <f>T125+T144+T160</f>
        <v>0</v>
      </c>
      <c r="U124" s="38"/>
      <c r="V124" s="38"/>
      <c r="W124" s="38"/>
      <c r="X124" s="38"/>
      <c r="Y124" s="38"/>
      <c r="Z124" s="38"/>
      <c r="AA124" s="38"/>
      <c r="AB124" s="38"/>
      <c r="AC124" s="38"/>
      <c r="AD124" s="38"/>
      <c r="AE124" s="38"/>
      <c r="AT124" s="17" t="s">
        <v>75</v>
      </c>
      <c r="AU124" s="17" t="s">
        <v>229</v>
      </c>
      <c r="BK124" s="205">
        <f>BK125+BK144+BK160</f>
        <v>0</v>
      </c>
    </row>
    <row r="125" s="11" customFormat="1" ht="25.92" customHeight="1">
      <c r="A125" s="11"/>
      <c r="B125" s="206"/>
      <c r="C125" s="207"/>
      <c r="D125" s="208" t="s">
        <v>75</v>
      </c>
      <c r="E125" s="209" t="s">
        <v>249</v>
      </c>
      <c r="F125" s="209" t="s">
        <v>250</v>
      </c>
      <c r="G125" s="207"/>
      <c r="H125" s="207"/>
      <c r="I125" s="210"/>
      <c r="J125" s="211">
        <f>BK125</f>
        <v>0</v>
      </c>
      <c r="K125" s="207"/>
      <c r="L125" s="212"/>
      <c r="M125" s="213"/>
      <c r="N125" s="214"/>
      <c r="O125" s="214"/>
      <c r="P125" s="215">
        <f>P126+P132+P139</f>
        <v>0</v>
      </c>
      <c r="Q125" s="214"/>
      <c r="R125" s="215">
        <f>R126+R132+R139</f>
        <v>0</v>
      </c>
      <c r="S125" s="214"/>
      <c r="T125" s="216">
        <f>T126+T132+T139</f>
        <v>0</v>
      </c>
      <c r="U125" s="11"/>
      <c r="V125" s="11"/>
      <c r="W125" s="11"/>
      <c r="X125" s="11"/>
      <c r="Y125" s="11"/>
      <c r="Z125" s="11"/>
      <c r="AA125" s="11"/>
      <c r="AB125" s="11"/>
      <c r="AC125" s="11"/>
      <c r="AD125" s="11"/>
      <c r="AE125" s="11"/>
      <c r="AR125" s="217" t="s">
        <v>84</v>
      </c>
      <c r="AT125" s="218" t="s">
        <v>75</v>
      </c>
      <c r="AU125" s="218" t="s">
        <v>76</v>
      </c>
      <c r="AY125" s="217" t="s">
        <v>251</v>
      </c>
      <c r="BK125" s="219">
        <f>BK126+BK132+BK139</f>
        <v>0</v>
      </c>
    </row>
    <row r="126" s="11" customFormat="1" ht="22.8" customHeight="1">
      <c r="A126" s="11"/>
      <c r="B126" s="206"/>
      <c r="C126" s="207"/>
      <c r="D126" s="208" t="s">
        <v>75</v>
      </c>
      <c r="E126" s="272" t="s">
        <v>282</v>
      </c>
      <c r="F126" s="272" t="s">
        <v>2982</v>
      </c>
      <c r="G126" s="207"/>
      <c r="H126" s="207"/>
      <c r="I126" s="210"/>
      <c r="J126" s="273">
        <f>BK126</f>
        <v>0</v>
      </c>
      <c r="K126" s="207"/>
      <c r="L126" s="212"/>
      <c r="M126" s="213"/>
      <c r="N126" s="214"/>
      <c r="O126" s="214"/>
      <c r="P126" s="215">
        <f>SUM(P127:P131)</f>
        <v>0</v>
      </c>
      <c r="Q126" s="214"/>
      <c r="R126" s="215">
        <f>SUM(R127:R131)</f>
        <v>0</v>
      </c>
      <c r="S126" s="214"/>
      <c r="T126" s="216">
        <f>SUM(T127:T131)</f>
        <v>0</v>
      </c>
      <c r="U126" s="11"/>
      <c r="V126" s="11"/>
      <c r="W126" s="11"/>
      <c r="X126" s="11"/>
      <c r="Y126" s="11"/>
      <c r="Z126" s="11"/>
      <c r="AA126" s="11"/>
      <c r="AB126" s="11"/>
      <c r="AC126" s="11"/>
      <c r="AD126" s="11"/>
      <c r="AE126" s="11"/>
      <c r="AR126" s="217" t="s">
        <v>84</v>
      </c>
      <c r="AT126" s="218" t="s">
        <v>75</v>
      </c>
      <c r="AU126" s="218" t="s">
        <v>84</v>
      </c>
      <c r="AY126" s="217" t="s">
        <v>251</v>
      </c>
      <c r="BK126" s="219">
        <f>SUM(BK127:BK131)</f>
        <v>0</v>
      </c>
    </row>
    <row r="127" s="2" customFormat="1" ht="24.15" customHeight="1">
      <c r="A127" s="38"/>
      <c r="B127" s="39"/>
      <c r="C127" s="220" t="s">
        <v>84</v>
      </c>
      <c r="D127" s="220" t="s">
        <v>255</v>
      </c>
      <c r="E127" s="221" t="s">
        <v>5952</v>
      </c>
      <c r="F127" s="222" t="s">
        <v>5953</v>
      </c>
      <c r="G127" s="223" t="s">
        <v>409</v>
      </c>
      <c r="H127" s="224">
        <v>16.800000000000001</v>
      </c>
      <c r="I127" s="225"/>
      <c r="J127" s="226">
        <f>ROUND(I127*H127,2)</f>
        <v>0</v>
      </c>
      <c r="K127" s="227"/>
      <c r="L127" s="44"/>
      <c r="M127" s="228" t="s">
        <v>1</v>
      </c>
      <c r="N127" s="229" t="s">
        <v>41</v>
      </c>
      <c r="O127" s="91"/>
      <c r="P127" s="230">
        <f>O127*H127</f>
        <v>0</v>
      </c>
      <c r="Q127" s="230">
        <v>0</v>
      </c>
      <c r="R127" s="230">
        <f>Q127*H127</f>
        <v>0</v>
      </c>
      <c r="S127" s="230">
        <v>0</v>
      </c>
      <c r="T127" s="231">
        <f>S127*H127</f>
        <v>0</v>
      </c>
      <c r="U127" s="38"/>
      <c r="V127" s="38"/>
      <c r="W127" s="38"/>
      <c r="X127" s="38"/>
      <c r="Y127" s="38"/>
      <c r="Z127" s="38"/>
      <c r="AA127" s="38"/>
      <c r="AB127" s="38"/>
      <c r="AC127" s="38"/>
      <c r="AD127" s="38"/>
      <c r="AE127" s="38"/>
      <c r="AR127" s="232" t="s">
        <v>254</v>
      </c>
      <c r="AT127" s="232" t="s">
        <v>255</v>
      </c>
      <c r="AU127" s="232" t="s">
        <v>86</v>
      </c>
      <c r="AY127" s="17" t="s">
        <v>251</v>
      </c>
      <c r="BE127" s="233">
        <f>IF(N127="základní",J127,0)</f>
        <v>0</v>
      </c>
      <c r="BF127" s="233">
        <f>IF(N127="snížená",J127,0)</f>
        <v>0</v>
      </c>
      <c r="BG127" s="233">
        <f>IF(N127="zákl. přenesená",J127,0)</f>
        <v>0</v>
      </c>
      <c r="BH127" s="233">
        <f>IF(N127="sníž. přenesená",J127,0)</f>
        <v>0</v>
      </c>
      <c r="BI127" s="233">
        <f>IF(N127="nulová",J127,0)</f>
        <v>0</v>
      </c>
      <c r="BJ127" s="17" t="s">
        <v>84</v>
      </c>
      <c r="BK127" s="233">
        <f>ROUND(I127*H127,2)</f>
        <v>0</v>
      </c>
      <c r="BL127" s="17" t="s">
        <v>254</v>
      </c>
      <c r="BM127" s="232" t="s">
        <v>5954</v>
      </c>
    </row>
    <row r="128" s="2" customFormat="1">
      <c r="A128" s="38"/>
      <c r="B128" s="39"/>
      <c r="C128" s="40"/>
      <c r="D128" s="234" t="s">
        <v>260</v>
      </c>
      <c r="E128" s="40"/>
      <c r="F128" s="235" t="s">
        <v>5955</v>
      </c>
      <c r="G128" s="40"/>
      <c r="H128" s="40"/>
      <c r="I128" s="236"/>
      <c r="J128" s="40"/>
      <c r="K128" s="40"/>
      <c r="L128" s="44"/>
      <c r="M128" s="237"/>
      <c r="N128" s="238"/>
      <c r="O128" s="91"/>
      <c r="P128" s="91"/>
      <c r="Q128" s="91"/>
      <c r="R128" s="91"/>
      <c r="S128" s="91"/>
      <c r="T128" s="92"/>
      <c r="U128" s="38"/>
      <c r="V128" s="38"/>
      <c r="W128" s="38"/>
      <c r="X128" s="38"/>
      <c r="Y128" s="38"/>
      <c r="Z128" s="38"/>
      <c r="AA128" s="38"/>
      <c r="AB128" s="38"/>
      <c r="AC128" s="38"/>
      <c r="AD128" s="38"/>
      <c r="AE128" s="38"/>
      <c r="AT128" s="17" t="s">
        <v>260</v>
      </c>
      <c r="AU128" s="17" t="s">
        <v>86</v>
      </c>
    </row>
    <row r="129" s="2" customFormat="1">
      <c r="A129" s="38"/>
      <c r="B129" s="39"/>
      <c r="C129" s="40"/>
      <c r="D129" s="240" t="s">
        <v>274</v>
      </c>
      <c r="E129" s="40"/>
      <c r="F129" s="241" t="s">
        <v>5956</v>
      </c>
      <c r="G129" s="40"/>
      <c r="H129" s="40"/>
      <c r="I129" s="236"/>
      <c r="J129" s="40"/>
      <c r="K129" s="40"/>
      <c r="L129" s="44"/>
      <c r="M129" s="237"/>
      <c r="N129" s="238"/>
      <c r="O129" s="91"/>
      <c r="P129" s="91"/>
      <c r="Q129" s="91"/>
      <c r="R129" s="91"/>
      <c r="S129" s="91"/>
      <c r="T129" s="92"/>
      <c r="U129" s="38"/>
      <c r="V129" s="38"/>
      <c r="W129" s="38"/>
      <c r="X129" s="38"/>
      <c r="Y129" s="38"/>
      <c r="Z129" s="38"/>
      <c r="AA129" s="38"/>
      <c r="AB129" s="38"/>
      <c r="AC129" s="38"/>
      <c r="AD129" s="38"/>
      <c r="AE129" s="38"/>
      <c r="AT129" s="17" t="s">
        <v>274</v>
      </c>
      <c r="AU129" s="17" t="s">
        <v>86</v>
      </c>
    </row>
    <row r="130" s="13" customFormat="1">
      <c r="A130" s="13"/>
      <c r="B130" s="253"/>
      <c r="C130" s="254"/>
      <c r="D130" s="234" t="s">
        <v>276</v>
      </c>
      <c r="E130" s="255" t="s">
        <v>1</v>
      </c>
      <c r="F130" s="256" t="s">
        <v>5957</v>
      </c>
      <c r="G130" s="254"/>
      <c r="H130" s="255" t="s">
        <v>1</v>
      </c>
      <c r="I130" s="257"/>
      <c r="J130" s="254"/>
      <c r="K130" s="254"/>
      <c r="L130" s="258"/>
      <c r="M130" s="259"/>
      <c r="N130" s="260"/>
      <c r="O130" s="260"/>
      <c r="P130" s="260"/>
      <c r="Q130" s="260"/>
      <c r="R130" s="260"/>
      <c r="S130" s="260"/>
      <c r="T130" s="261"/>
      <c r="U130" s="13"/>
      <c r="V130" s="13"/>
      <c r="W130" s="13"/>
      <c r="X130" s="13"/>
      <c r="Y130" s="13"/>
      <c r="Z130" s="13"/>
      <c r="AA130" s="13"/>
      <c r="AB130" s="13"/>
      <c r="AC130" s="13"/>
      <c r="AD130" s="13"/>
      <c r="AE130" s="13"/>
      <c r="AT130" s="262" t="s">
        <v>276</v>
      </c>
      <c r="AU130" s="262" t="s">
        <v>86</v>
      </c>
      <c r="AV130" s="13" t="s">
        <v>84</v>
      </c>
      <c r="AW130" s="13" t="s">
        <v>32</v>
      </c>
      <c r="AX130" s="13" t="s">
        <v>76</v>
      </c>
      <c r="AY130" s="262" t="s">
        <v>251</v>
      </c>
    </row>
    <row r="131" s="12" customFormat="1">
      <c r="A131" s="12"/>
      <c r="B131" s="242"/>
      <c r="C131" s="243"/>
      <c r="D131" s="234" t="s">
        <v>276</v>
      </c>
      <c r="E131" s="244" t="s">
        <v>1</v>
      </c>
      <c r="F131" s="245" t="s">
        <v>5958</v>
      </c>
      <c r="G131" s="243"/>
      <c r="H131" s="246">
        <v>16.800000000000001</v>
      </c>
      <c r="I131" s="247"/>
      <c r="J131" s="243"/>
      <c r="K131" s="243"/>
      <c r="L131" s="248"/>
      <c r="M131" s="249"/>
      <c r="N131" s="250"/>
      <c r="O131" s="250"/>
      <c r="P131" s="250"/>
      <c r="Q131" s="250"/>
      <c r="R131" s="250"/>
      <c r="S131" s="250"/>
      <c r="T131" s="251"/>
      <c r="U131" s="12"/>
      <c r="V131" s="12"/>
      <c r="W131" s="12"/>
      <c r="X131" s="12"/>
      <c r="Y131" s="12"/>
      <c r="Z131" s="12"/>
      <c r="AA131" s="12"/>
      <c r="AB131" s="12"/>
      <c r="AC131" s="12"/>
      <c r="AD131" s="12"/>
      <c r="AE131" s="12"/>
      <c r="AT131" s="252" t="s">
        <v>276</v>
      </c>
      <c r="AU131" s="252" t="s">
        <v>86</v>
      </c>
      <c r="AV131" s="12" t="s">
        <v>86</v>
      </c>
      <c r="AW131" s="12" t="s">
        <v>32</v>
      </c>
      <c r="AX131" s="12" t="s">
        <v>84</v>
      </c>
      <c r="AY131" s="252" t="s">
        <v>251</v>
      </c>
    </row>
    <row r="132" s="11" customFormat="1" ht="22.8" customHeight="1">
      <c r="A132" s="11"/>
      <c r="B132" s="206"/>
      <c r="C132" s="207"/>
      <c r="D132" s="208" t="s">
        <v>75</v>
      </c>
      <c r="E132" s="272" t="s">
        <v>299</v>
      </c>
      <c r="F132" s="272" t="s">
        <v>1855</v>
      </c>
      <c r="G132" s="207"/>
      <c r="H132" s="207"/>
      <c r="I132" s="210"/>
      <c r="J132" s="273">
        <f>BK132</f>
        <v>0</v>
      </c>
      <c r="K132" s="207"/>
      <c r="L132" s="212"/>
      <c r="M132" s="213"/>
      <c r="N132" s="214"/>
      <c r="O132" s="214"/>
      <c r="P132" s="215">
        <f>SUM(P133:P138)</f>
        <v>0</v>
      </c>
      <c r="Q132" s="214"/>
      <c r="R132" s="215">
        <f>SUM(R133:R138)</f>
        <v>0</v>
      </c>
      <c r="S132" s="214"/>
      <c r="T132" s="216">
        <f>SUM(T133:T138)</f>
        <v>0</v>
      </c>
      <c r="U132" s="11"/>
      <c r="V132" s="11"/>
      <c r="W132" s="11"/>
      <c r="X132" s="11"/>
      <c r="Y132" s="11"/>
      <c r="Z132" s="11"/>
      <c r="AA132" s="11"/>
      <c r="AB132" s="11"/>
      <c r="AC132" s="11"/>
      <c r="AD132" s="11"/>
      <c r="AE132" s="11"/>
      <c r="AR132" s="217" t="s">
        <v>84</v>
      </c>
      <c r="AT132" s="218" t="s">
        <v>75</v>
      </c>
      <c r="AU132" s="218" t="s">
        <v>84</v>
      </c>
      <c r="AY132" s="217" t="s">
        <v>251</v>
      </c>
      <c r="BK132" s="219">
        <f>SUM(BK133:BK138)</f>
        <v>0</v>
      </c>
    </row>
    <row r="133" s="2" customFormat="1" ht="24.15" customHeight="1">
      <c r="A133" s="38"/>
      <c r="B133" s="39"/>
      <c r="C133" s="220" t="s">
        <v>86</v>
      </c>
      <c r="D133" s="220" t="s">
        <v>255</v>
      </c>
      <c r="E133" s="221" t="s">
        <v>5959</v>
      </c>
      <c r="F133" s="222" t="s">
        <v>5960</v>
      </c>
      <c r="G133" s="223" t="s">
        <v>592</v>
      </c>
      <c r="H133" s="224">
        <v>11.625</v>
      </c>
      <c r="I133" s="225"/>
      <c r="J133" s="226">
        <f>ROUND(I133*H133,2)</f>
        <v>0</v>
      </c>
      <c r="K133" s="227"/>
      <c r="L133" s="44"/>
      <c r="M133" s="228" t="s">
        <v>1</v>
      </c>
      <c r="N133" s="229" t="s">
        <v>41</v>
      </c>
      <c r="O133" s="91"/>
      <c r="P133" s="230">
        <f>O133*H133</f>
        <v>0</v>
      </c>
      <c r="Q133" s="230">
        <v>0</v>
      </c>
      <c r="R133" s="230">
        <f>Q133*H133</f>
        <v>0</v>
      </c>
      <c r="S133" s="230">
        <v>0</v>
      </c>
      <c r="T133" s="231">
        <f>S133*H133</f>
        <v>0</v>
      </c>
      <c r="U133" s="38"/>
      <c r="V133" s="38"/>
      <c r="W133" s="38"/>
      <c r="X133" s="38"/>
      <c r="Y133" s="38"/>
      <c r="Z133" s="38"/>
      <c r="AA133" s="38"/>
      <c r="AB133" s="38"/>
      <c r="AC133" s="38"/>
      <c r="AD133" s="38"/>
      <c r="AE133" s="38"/>
      <c r="AR133" s="232" t="s">
        <v>254</v>
      </c>
      <c r="AT133" s="232" t="s">
        <v>255</v>
      </c>
      <c r="AU133" s="232" t="s">
        <v>86</v>
      </c>
      <c r="AY133" s="17" t="s">
        <v>251</v>
      </c>
      <c r="BE133" s="233">
        <f>IF(N133="základní",J133,0)</f>
        <v>0</v>
      </c>
      <c r="BF133" s="233">
        <f>IF(N133="snížená",J133,0)</f>
        <v>0</v>
      </c>
      <c r="BG133" s="233">
        <f>IF(N133="zákl. přenesená",J133,0)</f>
        <v>0</v>
      </c>
      <c r="BH133" s="233">
        <f>IF(N133="sníž. přenesená",J133,0)</f>
        <v>0</v>
      </c>
      <c r="BI133" s="233">
        <f>IF(N133="nulová",J133,0)</f>
        <v>0</v>
      </c>
      <c r="BJ133" s="17" t="s">
        <v>84</v>
      </c>
      <c r="BK133" s="233">
        <f>ROUND(I133*H133,2)</f>
        <v>0</v>
      </c>
      <c r="BL133" s="17" t="s">
        <v>254</v>
      </c>
      <c r="BM133" s="232" t="s">
        <v>5961</v>
      </c>
    </row>
    <row r="134" s="2" customFormat="1">
      <c r="A134" s="38"/>
      <c r="B134" s="39"/>
      <c r="C134" s="40"/>
      <c r="D134" s="234" t="s">
        <v>260</v>
      </c>
      <c r="E134" s="40"/>
      <c r="F134" s="235" t="s">
        <v>5962</v>
      </c>
      <c r="G134" s="40"/>
      <c r="H134" s="40"/>
      <c r="I134" s="236"/>
      <c r="J134" s="40"/>
      <c r="K134" s="40"/>
      <c r="L134" s="44"/>
      <c r="M134" s="237"/>
      <c r="N134" s="238"/>
      <c r="O134" s="91"/>
      <c r="P134" s="91"/>
      <c r="Q134" s="91"/>
      <c r="R134" s="91"/>
      <c r="S134" s="91"/>
      <c r="T134" s="92"/>
      <c r="U134" s="38"/>
      <c r="V134" s="38"/>
      <c r="W134" s="38"/>
      <c r="X134" s="38"/>
      <c r="Y134" s="38"/>
      <c r="Z134" s="38"/>
      <c r="AA134" s="38"/>
      <c r="AB134" s="38"/>
      <c r="AC134" s="38"/>
      <c r="AD134" s="38"/>
      <c r="AE134" s="38"/>
      <c r="AT134" s="17" t="s">
        <v>260</v>
      </c>
      <c r="AU134" s="17" t="s">
        <v>86</v>
      </c>
    </row>
    <row r="135" s="2" customFormat="1">
      <c r="A135" s="38"/>
      <c r="B135" s="39"/>
      <c r="C135" s="40"/>
      <c r="D135" s="240" t="s">
        <v>274</v>
      </c>
      <c r="E135" s="40"/>
      <c r="F135" s="241" t="s">
        <v>5963</v>
      </c>
      <c r="G135" s="40"/>
      <c r="H135" s="40"/>
      <c r="I135" s="236"/>
      <c r="J135" s="40"/>
      <c r="K135" s="40"/>
      <c r="L135" s="44"/>
      <c r="M135" s="237"/>
      <c r="N135" s="238"/>
      <c r="O135" s="91"/>
      <c r="P135" s="91"/>
      <c r="Q135" s="91"/>
      <c r="R135" s="91"/>
      <c r="S135" s="91"/>
      <c r="T135" s="92"/>
      <c r="U135" s="38"/>
      <c r="V135" s="38"/>
      <c r="W135" s="38"/>
      <c r="X135" s="38"/>
      <c r="Y135" s="38"/>
      <c r="Z135" s="38"/>
      <c r="AA135" s="38"/>
      <c r="AB135" s="38"/>
      <c r="AC135" s="38"/>
      <c r="AD135" s="38"/>
      <c r="AE135" s="38"/>
      <c r="AT135" s="17" t="s">
        <v>274</v>
      </c>
      <c r="AU135" s="17" t="s">
        <v>86</v>
      </c>
    </row>
    <row r="136" s="13" customFormat="1">
      <c r="A136" s="13"/>
      <c r="B136" s="253"/>
      <c r="C136" s="254"/>
      <c r="D136" s="234" t="s">
        <v>276</v>
      </c>
      <c r="E136" s="255" t="s">
        <v>1</v>
      </c>
      <c r="F136" s="256" t="s">
        <v>5964</v>
      </c>
      <c r="G136" s="254"/>
      <c r="H136" s="255" t="s">
        <v>1</v>
      </c>
      <c r="I136" s="257"/>
      <c r="J136" s="254"/>
      <c r="K136" s="254"/>
      <c r="L136" s="258"/>
      <c r="M136" s="259"/>
      <c r="N136" s="260"/>
      <c r="O136" s="260"/>
      <c r="P136" s="260"/>
      <c r="Q136" s="260"/>
      <c r="R136" s="260"/>
      <c r="S136" s="260"/>
      <c r="T136" s="261"/>
      <c r="U136" s="13"/>
      <c r="V136" s="13"/>
      <c r="W136" s="13"/>
      <c r="X136" s="13"/>
      <c r="Y136" s="13"/>
      <c r="Z136" s="13"/>
      <c r="AA136" s="13"/>
      <c r="AB136" s="13"/>
      <c r="AC136" s="13"/>
      <c r="AD136" s="13"/>
      <c r="AE136" s="13"/>
      <c r="AT136" s="262" t="s">
        <v>276</v>
      </c>
      <c r="AU136" s="262" t="s">
        <v>86</v>
      </c>
      <c r="AV136" s="13" t="s">
        <v>84</v>
      </c>
      <c r="AW136" s="13" t="s">
        <v>32</v>
      </c>
      <c r="AX136" s="13" t="s">
        <v>76</v>
      </c>
      <c r="AY136" s="262" t="s">
        <v>251</v>
      </c>
    </row>
    <row r="137" s="13" customFormat="1">
      <c r="A137" s="13"/>
      <c r="B137" s="253"/>
      <c r="C137" s="254"/>
      <c r="D137" s="234" t="s">
        <v>276</v>
      </c>
      <c r="E137" s="255" t="s">
        <v>1</v>
      </c>
      <c r="F137" s="256" t="s">
        <v>5965</v>
      </c>
      <c r="G137" s="254"/>
      <c r="H137" s="255" t="s">
        <v>1</v>
      </c>
      <c r="I137" s="257"/>
      <c r="J137" s="254"/>
      <c r="K137" s="254"/>
      <c r="L137" s="258"/>
      <c r="M137" s="259"/>
      <c r="N137" s="260"/>
      <c r="O137" s="260"/>
      <c r="P137" s="260"/>
      <c r="Q137" s="260"/>
      <c r="R137" s="260"/>
      <c r="S137" s="260"/>
      <c r="T137" s="261"/>
      <c r="U137" s="13"/>
      <c r="V137" s="13"/>
      <c r="W137" s="13"/>
      <c r="X137" s="13"/>
      <c r="Y137" s="13"/>
      <c r="Z137" s="13"/>
      <c r="AA137" s="13"/>
      <c r="AB137" s="13"/>
      <c r="AC137" s="13"/>
      <c r="AD137" s="13"/>
      <c r="AE137" s="13"/>
      <c r="AT137" s="262" t="s">
        <v>276</v>
      </c>
      <c r="AU137" s="262" t="s">
        <v>86</v>
      </c>
      <c r="AV137" s="13" t="s">
        <v>84</v>
      </c>
      <c r="AW137" s="13" t="s">
        <v>32</v>
      </c>
      <c r="AX137" s="13" t="s">
        <v>76</v>
      </c>
      <c r="AY137" s="262" t="s">
        <v>251</v>
      </c>
    </row>
    <row r="138" s="12" customFormat="1">
      <c r="A138" s="12"/>
      <c r="B138" s="242"/>
      <c r="C138" s="243"/>
      <c r="D138" s="234" t="s">
        <v>276</v>
      </c>
      <c r="E138" s="244" t="s">
        <v>1</v>
      </c>
      <c r="F138" s="245" t="s">
        <v>5966</v>
      </c>
      <c r="G138" s="243"/>
      <c r="H138" s="246">
        <v>11.625</v>
      </c>
      <c r="I138" s="247"/>
      <c r="J138" s="243"/>
      <c r="K138" s="243"/>
      <c r="L138" s="248"/>
      <c r="M138" s="249"/>
      <c r="N138" s="250"/>
      <c r="O138" s="250"/>
      <c r="P138" s="250"/>
      <c r="Q138" s="250"/>
      <c r="R138" s="250"/>
      <c r="S138" s="250"/>
      <c r="T138" s="251"/>
      <c r="U138" s="12"/>
      <c r="V138" s="12"/>
      <c r="W138" s="12"/>
      <c r="X138" s="12"/>
      <c r="Y138" s="12"/>
      <c r="Z138" s="12"/>
      <c r="AA138" s="12"/>
      <c r="AB138" s="12"/>
      <c r="AC138" s="12"/>
      <c r="AD138" s="12"/>
      <c r="AE138" s="12"/>
      <c r="AT138" s="252" t="s">
        <v>276</v>
      </c>
      <c r="AU138" s="252" t="s">
        <v>86</v>
      </c>
      <c r="AV138" s="12" t="s">
        <v>86</v>
      </c>
      <c r="AW138" s="12" t="s">
        <v>32</v>
      </c>
      <c r="AX138" s="12" t="s">
        <v>84</v>
      </c>
      <c r="AY138" s="252" t="s">
        <v>251</v>
      </c>
    </row>
    <row r="139" s="11" customFormat="1" ht="22.8" customHeight="1">
      <c r="A139" s="11"/>
      <c r="B139" s="206"/>
      <c r="C139" s="207"/>
      <c r="D139" s="208" t="s">
        <v>75</v>
      </c>
      <c r="E139" s="272" t="s">
        <v>348</v>
      </c>
      <c r="F139" s="272" t="s">
        <v>349</v>
      </c>
      <c r="G139" s="207"/>
      <c r="H139" s="207"/>
      <c r="I139" s="210"/>
      <c r="J139" s="273">
        <f>BK139</f>
        <v>0</v>
      </c>
      <c r="K139" s="207"/>
      <c r="L139" s="212"/>
      <c r="M139" s="213"/>
      <c r="N139" s="214"/>
      <c r="O139" s="214"/>
      <c r="P139" s="215">
        <f>SUM(P140:P143)</f>
        <v>0</v>
      </c>
      <c r="Q139" s="214"/>
      <c r="R139" s="215">
        <f>SUM(R140:R143)</f>
        <v>0</v>
      </c>
      <c r="S139" s="214"/>
      <c r="T139" s="216">
        <f>SUM(T140:T143)</f>
        <v>0</v>
      </c>
      <c r="U139" s="11"/>
      <c r="V139" s="11"/>
      <c r="W139" s="11"/>
      <c r="X139" s="11"/>
      <c r="Y139" s="11"/>
      <c r="Z139" s="11"/>
      <c r="AA139" s="11"/>
      <c r="AB139" s="11"/>
      <c r="AC139" s="11"/>
      <c r="AD139" s="11"/>
      <c r="AE139" s="11"/>
      <c r="AR139" s="217" t="s">
        <v>282</v>
      </c>
      <c r="AT139" s="218" t="s">
        <v>75</v>
      </c>
      <c r="AU139" s="218" t="s">
        <v>84</v>
      </c>
      <c r="AY139" s="217" t="s">
        <v>251</v>
      </c>
      <c r="BK139" s="219">
        <f>SUM(BK140:BK143)</f>
        <v>0</v>
      </c>
    </row>
    <row r="140" s="2" customFormat="1" ht="16.5" customHeight="1">
      <c r="A140" s="38"/>
      <c r="B140" s="39"/>
      <c r="C140" s="220" t="s">
        <v>269</v>
      </c>
      <c r="D140" s="220" t="s">
        <v>255</v>
      </c>
      <c r="E140" s="221" t="s">
        <v>5967</v>
      </c>
      <c r="F140" s="222" t="s">
        <v>5968</v>
      </c>
      <c r="G140" s="223" t="s">
        <v>266</v>
      </c>
      <c r="H140" s="224">
        <v>1</v>
      </c>
      <c r="I140" s="225"/>
      <c r="J140" s="226">
        <f>ROUND(I140*H140,2)</f>
        <v>0</v>
      </c>
      <c r="K140" s="227"/>
      <c r="L140" s="44"/>
      <c r="M140" s="228" t="s">
        <v>1</v>
      </c>
      <c r="N140" s="229" t="s">
        <v>41</v>
      </c>
      <c r="O140" s="91"/>
      <c r="P140" s="230">
        <f>O140*H140</f>
        <v>0</v>
      </c>
      <c r="Q140" s="230">
        <v>0</v>
      </c>
      <c r="R140" s="230">
        <f>Q140*H140</f>
        <v>0</v>
      </c>
      <c r="S140" s="230">
        <v>0</v>
      </c>
      <c r="T140" s="231">
        <f>S140*H140</f>
        <v>0</v>
      </c>
      <c r="U140" s="38"/>
      <c r="V140" s="38"/>
      <c r="W140" s="38"/>
      <c r="X140" s="38"/>
      <c r="Y140" s="38"/>
      <c r="Z140" s="38"/>
      <c r="AA140" s="38"/>
      <c r="AB140" s="38"/>
      <c r="AC140" s="38"/>
      <c r="AD140" s="38"/>
      <c r="AE140" s="38"/>
      <c r="AR140" s="232" t="s">
        <v>272</v>
      </c>
      <c r="AT140" s="232" t="s">
        <v>255</v>
      </c>
      <c r="AU140" s="232" t="s">
        <v>86</v>
      </c>
      <c r="AY140" s="17" t="s">
        <v>251</v>
      </c>
      <c r="BE140" s="233">
        <f>IF(N140="základní",J140,0)</f>
        <v>0</v>
      </c>
      <c r="BF140" s="233">
        <f>IF(N140="snížená",J140,0)</f>
        <v>0</v>
      </c>
      <c r="BG140" s="233">
        <f>IF(N140="zákl. přenesená",J140,0)</f>
        <v>0</v>
      </c>
      <c r="BH140" s="233">
        <f>IF(N140="sníž. přenesená",J140,0)</f>
        <v>0</v>
      </c>
      <c r="BI140" s="233">
        <f>IF(N140="nulová",J140,0)</f>
        <v>0</v>
      </c>
      <c r="BJ140" s="17" t="s">
        <v>84</v>
      </c>
      <c r="BK140" s="233">
        <f>ROUND(I140*H140,2)</f>
        <v>0</v>
      </c>
      <c r="BL140" s="17" t="s">
        <v>272</v>
      </c>
      <c r="BM140" s="232" t="s">
        <v>5969</v>
      </c>
    </row>
    <row r="141" s="2" customFormat="1">
      <c r="A141" s="38"/>
      <c r="B141" s="39"/>
      <c r="C141" s="40"/>
      <c r="D141" s="234" t="s">
        <v>260</v>
      </c>
      <c r="E141" s="40"/>
      <c r="F141" s="235" t="s">
        <v>5968</v>
      </c>
      <c r="G141" s="40"/>
      <c r="H141" s="40"/>
      <c r="I141" s="236"/>
      <c r="J141" s="40"/>
      <c r="K141" s="40"/>
      <c r="L141" s="44"/>
      <c r="M141" s="237"/>
      <c r="N141" s="238"/>
      <c r="O141" s="91"/>
      <c r="P141" s="91"/>
      <c r="Q141" s="91"/>
      <c r="R141" s="91"/>
      <c r="S141" s="91"/>
      <c r="T141" s="92"/>
      <c r="U141" s="38"/>
      <c r="V141" s="38"/>
      <c r="W141" s="38"/>
      <c r="X141" s="38"/>
      <c r="Y141" s="38"/>
      <c r="Z141" s="38"/>
      <c r="AA141" s="38"/>
      <c r="AB141" s="38"/>
      <c r="AC141" s="38"/>
      <c r="AD141" s="38"/>
      <c r="AE141" s="38"/>
      <c r="AT141" s="17" t="s">
        <v>260</v>
      </c>
      <c r="AU141" s="17" t="s">
        <v>86</v>
      </c>
    </row>
    <row r="142" s="2" customFormat="1">
      <c r="A142" s="38"/>
      <c r="B142" s="39"/>
      <c r="C142" s="40"/>
      <c r="D142" s="240" t="s">
        <v>274</v>
      </c>
      <c r="E142" s="40"/>
      <c r="F142" s="241" t="s">
        <v>5970</v>
      </c>
      <c r="G142" s="40"/>
      <c r="H142" s="40"/>
      <c r="I142" s="236"/>
      <c r="J142" s="40"/>
      <c r="K142" s="40"/>
      <c r="L142" s="44"/>
      <c r="M142" s="237"/>
      <c r="N142" s="238"/>
      <c r="O142" s="91"/>
      <c r="P142" s="91"/>
      <c r="Q142" s="91"/>
      <c r="R142" s="91"/>
      <c r="S142" s="91"/>
      <c r="T142" s="92"/>
      <c r="U142" s="38"/>
      <c r="V142" s="38"/>
      <c r="W142" s="38"/>
      <c r="X142" s="38"/>
      <c r="Y142" s="38"/>
      <c r="Z142" s="38"/>
      <c r="AA142" s="38"/>
      <c r="AB142" s="38"/>
      <c r="AC142" s="38"/>
      <c r="AD142" s="38"/>
      <c r="AE142" s="38"/>
      <c r="AT142" s="17" t="s">
        <v>274</v>
      </c>
      <c r="AU142" s="17" t="s">
        <v>86</v>
      </c>
    </row>
    <row r="143" s="12" customFormat="1">
      <c r="A143" s="12"/>
      <c r="B143" s="242"/>
      <c r="C143" s="243"/>
      <c r="D143" s="234" t="s">
        <v>276</v>
      </c>
      <c r="E143" s="244" t="s">
        <v>1</v>
      </c>
      <c r="F143" s="245" t="s">
        <v>5971</v>
      </c>
      <c r="G143" s="243"/>
      <c r="H143" s="246">
        <v>1</v>
      </c>
      <c r="I143" s="247"/>
      <c r="J143" s="243"/>
      <c r="K143" s="243"/>
      <c r="L143" s="248"/>
      <c r="M143" s="249"/>
      <c r="N143" s="250"/>
      <c r="O143" s="250"/>
      <c r="P143" s="250"/>
      <c r="Q143" s="250"/>
      <c r="R143" s="250"/>
      <c r="S143" s="250"/>
      <c r="T143" s="251"/>
      <c r="U143" s="12"/>
      <c r="V143" s="12"/>
      <c r="W143" s="12"/>
      <c r="X143" s="12"/>
      <c r="Y143" s="12"/>
      <c r="Z143" s="12"/>
      <c r="AA143" s="12"/>
      <c r="AB143" s="12"/>
      <c r="AC143" s="12"/>
      <c r="AD143" s="12"/>
      <c r="AE143" s="12"/>
      <c r="AT143" s="252" t="s">
        <v>276</v>
      </c>
      <c r="AU143" s="252" t="s">
        <v>86</v>
      </c>
      <c r="AV143" s="12" t="s">
        <v>86</v>
      </c>
      <c r="AW143" s="12" t="s">
        <v>32</v>
      </c>
      <c r="AX143" s="12" t="s">
        <v>84</v>
      </c>
      <c r="AY143" s="252" t="s">
        <v>251</v>
      </c>
    </row>
    <row r="144" s="11" customFormat="1" ht="25.92" customHeight="1">
      <c r="A144" s="11"/>
      <c r="B144" s="206"/>
      <c r="C144" s="207"/>
      <c r="D144" s="208" t="s">
        <v>75</v>
      </c>
      <c r="E144" s="209" t="s">
        <v>84</v>
      </c>
      <c r="F144" s="209" t="s">
        <v>406</v>
      </c>
      <c r="G144" s="207"/>
      <c r="H144" s="207"/>
      <c r="I144" s="210"/>
      <c r="J144" s="211">
        <f>BK144</f>
        <v>0</v>
      </c>
      <c r="K144" s="207"/>
      <c r="L144" s="212"/>
      <c r="M144" s="213"/>
      <c r="N144" s="214"/>
      <c r="O144" s="214"/>
      <c r="P144" s="215">
        <f>SUM(P145:P159)</f>
        <v>0</v>
      </c>
      <c r="Q144" s="214"/>
      <c r="R144" s="215">
        <f>SUM(R145:R159)</f>
        <v>132.63999999999999</v>
      </c>
      <c r="S144" s="214"/>
      <c r="T144" s="216">
        <f>SUM(T145:T159)</f>
        <v>0</v>
      </c>
      <c r="U144" s="11"/>
      <c r="V144" s="11"/>
      <c r="W144" s="11"/>
      <c r="X144" s="11"/>
      <c r="Y144" s="11"/>
      <c r="Z144" s="11"/>
      <c r="AA144" s="11"/>
      <c r="AB144" s="11"/>
      <c r="AC144" s="11"/>
      <c r="AD144" s="11"/>
      <c r="AE144" s="11"/>
      <c r="AR144" s="217" t="s">
        <v>84</v>
      </c>
      <c r="AT144" s="218" t="s">
        <v>75</v>
      </c>
      <c r="AU144" s="218" t="s">
        <v>76</v>
      </c>
      <c r="AY144" s="217" t="s">
        <v>251</v>
      </c>
      <c r="BK144" s="219">
        <f>SUM(BK145:BK159)</f>
        <v>0</v>
      </c>
    </row>
    <row r="145" s="2" customFormat="1" ht="24.15" customHeight="1">
      <c r="A145" s="38"/>
      <c r="B145" s="39"/>
      <c r="C145" s="220" t="s">
        <v>254</v>
      </c>
      <c r="D145" s="220" t="s">
        <v>255</v>
      </c>
      <c r="E145" s="221" t="s">
        <v>5972</v>
      </c>
      <c r="F145" s="222" t="s">
        <v>5973</v>
      </c>
      <c r="G145" s="223" t="s">
        <v>592</v>
      </c>
      <c r="H145" s="224">
        <v>66.319999999999993</v>
      </c>
      <c r="I145" s="225"/>
      <c r="J145" s="226">
        <f>ROUND(I145*H145,2)</f>
        <v>0</v>
      </c>
      <c r="K145" s="227"/>
      <c r="L145" s="44"/>
      <c r="M145" s="228" t="s">
        <v>1</v>
      </c>
      <c r="N145" s="229" t="s">
        <v>41</v>
      </c>
      <c r="O145" s="91"/>
      <c r="P145" s="230">
        <f>O145*H145</f>
        <v>0</v>
      </c>
      <c r="Q145" s="230">
        <v>0</v>
      </c>
      <c r="R145" s="230">
        <f>Q145*H145</f>
        <v>0</v>
      </c>
      <c r="S145" s="230">
        <v>0</v>
      </c>
      <c r="T145" s="231">
        <f>S145*H145</f>
        <v>0</v>
      </c>
      <c r="U145" s="38"/>
      <c r="V145" s="38"/>
      <c r="W145" s="38"/>
      <c r="X145" s="38"/>
      <c r="Y145" s="38"/>
      <c r="Z145" s="38"/>
      <c r="AA145" s="38"/>
      <c r="AB145" s="38"/>
      <c r="AC145" s="38"/>
      <c r="AD145" s="38"/>
      <c r="AE145" s="38"/>
      <c r="AR145" s="232" t="s">
        <v>254</v>
      </c>
      <c r="AT145" s="232" t="s">
        <v>255</v>
      </c>
      <c r="AU145" s="232" t="s">
        <v>84</v>
      </c>
      <c r="AY145" s="17" t="s">
        <v>251</v>
      </c>
      <c r="BE145" s="233">
        <f>IF(N145="základní",J145,0)</f>
        <v>0</v>
      </c>
      <c r="BF145" s="233">
        <f>IF(N145="snížená",J145,0)</f>
        <v>0</v>
      </c>
      <c r="BG145" s="233">
        <f>IF(N145="zákl. přenesená",J145,0)</f>
        <v>0</v>
      </c>
      <c r="BH145" s="233">
        <f>IF(N145="sníž. přenesená",J145,0)</f>
        <v>0</v>
      </c>
      <c r="BI145" s="233">
        <f>IF(N145="nulová",J145,0)</f>
        <v>0</v>
      </c>
      <c r="BJ145" s="17" t="s">
        <v>84</v>
      </c>
      <c r="BK145" s="233">
        <f>ROUND(I145*H145,2)</f>
        <v>0</v>
      </c>
      <c r="BL145" s="17" t="s">
        <v>254</v>
      </c>
      <c r="BM145" s="232" t="s">
        <v>5974</v>
      </c>
    </row>
    <row r="146" s="2" customFormat="1">
      <c r="A146" s="38"/>
      <c r="B146" s="39"/>
      <c r="C146" s="40"/>
      <c r="D146" s="234" t="s">
        <v>260</v>
      </c>
      <c r="E146" s="40"/>
      <c r="F146" s="235" t="s">
        <v>5975</v>
      </c>
      <c r="G146" s="40"/>
      <c r="H146" s="40"/>
      <c r="I146" s="236"/>
      <c r="J146" s="40"/>
      <c r="K146" s="40"/>
      <c r="L146" s="44"/>
      <c r="M146" s="237"/>
      <c r="N146" s="238"/>
      <c r="O146" s="91"/>
      <c r="P146" s="91"/>
      <c r="Q146" s="91"/>
      <c r="R146" s="91"/>
      <c r="S146" s="91"/>
      <c r="T146" s="92"/>
      <c r="U146" s="38"/>
      <c r="V146" s="38"/>
      <c r="W146" s="38"/>
      <c r="X146" s="38"/>
      <c r="Y146" s="38"/>
      <c r="Z146" s="38"/>
      <c r="AA146" s="38"/>
      <c r="AB146" s="38"/>
      <c r="AC146" s="38"/>
      <c r="AD146" s="38"/>
      <c r="AE146" s="38"/>
      <c r="AT146" s="17" t="s">
        <v>260</v>
      </c>
      <c r="AU146" s="17" t="s">
        <v>84</v>
      </c>
    </row>
    <row r="147" s="2" customFormat="1">
      <c r="A147" s="38"/>
      <c r="B147" s="39"/>
      <c r="C147" s="40"/>
      <c r="D147" s="240" t="s">
        <v>274</v>
      </c>
      <c r="E147" s="40"/>
      <c r="F147" s="241" t="s">
        <v>5976</v>
      </c>
      <c r="G147" s="40"/>
      <c r="H147" s="40"/>
      <c r="I147" s="236"/>
      <c r="J147" s="40"/>
      <c r="K147" s="40"/>
      <c r="L147" s="44"/>
      <c r="M147" s="237"/>
      <c r="N147" s="238"/>
      <c r="O147" s="91"/>
      <c r="P147" s="91"/>
      <c r="Q147" s="91"/>
      <c r="R147" s="91"/>
      <c r="S147" s="91"/>
      <c r="T147" s="92"/>
      <c r="U147" s="38"/>
      <c r="V147" s="38"/>
      <c r="W147" s="38"/>
      <c r="X147" s="38"/>
      <c r="Y147" s="38"/>
      <c r="Z147" s="38"/>
      <c r="AA147" s="38"/>
      <c r="AB147" s="38"/>
      <c r="AC147" s="38"/>
      <c r="AD147" s="38"/>
      <c r="AE147" s="38"/>
      <c r="AT147" s="17" t="s">
        <v>274</v>
      </c>
      <c r="AU147" s="17" t="s">
        <v>84</v>
      </c>
    </row>
    <row r="148" s="13" customFormat="1">
      <c r="A148" s="13"/>
      <c r="B148" s="253"/>
      <c r="C148" s="254"/>
      <c r="D148" s="234" t="s">
        <v>276</v>
      </c>
      <c r="E148" s="255" t="s">
        <v>1</v>
      </c>
      <c r="F148" s="256" t="s">
        <v>5977</v>
      </c>
      <c r="G148" s="254"/>
      <c r="H148" s="255" t="s">
        <v>1</v>
      </c>
      <c r="I148" s="257"/>
      <c r="J148" s="254"/>
      <c r="K148" s="254"/>
      <c r="L148" s="258"/>
      <c r="M148" s="259"/>
      <c r="N148" s="260"/>
      <c r="O148" s="260"/>
      <c r="P148" s="260"/>
      <c r="Q148" s="260"/>
      <c r="R148" s="260"/>
      <c r="S148" s="260"/>
      <c r="T148" s="261"/>
      <c r="U148" s="13"/>
      <c r="V148" s="13"/>
      <c r="W148" s="13"/>
      <c r="X148" s="13"/>
      <c r="Y148" s="13"/>
      <c r="Z148" s="13"/>
      <c r="AA148" s="13"/>
      <c r="AB148" s="13"/>
      <c r="AC148" s="13"/>
      <c r="AD148" s="13"/>
      <c r="AE148" s="13"/>
      <c r="AT148" s="262" t="s">
        <v>276</v>
      </c>
      <c r="AU148" s="262" t="s">
        <v>84</v>
      </c>
      <c r="AV148" s="13" t="s">
        <v>84</v>
      </c>
      <c r="AW148" s="13" t="s">
        <v>32</v>
      </c>
      <c r="AX148" s="13" t="s">
        <v>76</v>
      </c>
      <c r="AY148" s="262" t="s">
        <v>251</v>
      </c>
    </row>
    <row r="149" s="13" customFormat="1">
      <c r="A149" s="13"/>
      <c r="B149" s="253"/>
      <c r="C149" s="254"/>
      <c r="D149" s="234" t="s">
        <v>276</v>
      </c>
      <c r="E149" s="255" t="s">
        <v>1</v>
      </c>
      <c r="F149" s="256" t="s">
        <v>5978</v>
      </c>
      <c r="G149" s="254"/>
      <c r="H149" s="255" t="s">
        <v>1</v>
      </c>
      <c r="I149" s="257"/>
      <c r="J149" s="254"/>
      <c r="K149" s="254"/>
      <c r="L149" s="258"/>
      <c r="M149" s="259"/>
      <c r="N149" s="260"/>
      <c r="O149" s="260"/>
      <c r="P149" s="260"/>
      <c r="Q149" s="260"/>
      <c r="R149" s="260"/>
      <c r="S149" s="260"/>
      <c r="T149" s="261"/>
      <c r="U149" s="13"/>
      <c r="V149" s="13"/>
      <c r="W149" s="13"/>
      <c r="X149" s="13"/>
      <c r="Y149" s="13"/>
      <c r="Z149" s="13"/>
      <c r="AA149" s="13"/>
      <c r="AB149" s="13"/>
      <c r="AC149" s="13"/>
      <c r="AD149" s="13"/>
      <c r="AE149" s="13"/>
      <c r="AT149" s="262" t="s">
        <v>276</v>
      </c>
      <c r="AU149" s="262" t="s">
        <v>84</v>
      </c>
      <c r="AV149" s="13" t="s">
        <v>84</v>
      </c>
      <c r="AW149" s="13" t="s">
        <v>32</v>
      </c>
      <c r="AX149" s="13" t="s">
        <v>76</v>
      </c>
      <c r="AY149" s="262" t="s">
        <v>251</v>
      </c>
    </row>
    <row r="150" s="12" customFormat="1">
      <c r="A150" s="12"/>
      <c r="B150" s="242"/>
      <c r="C150" s="243"/>
      <c r="D150" s="234" t="s">
        <v>276</v>
      </c>
      <c r="E150" s="244" t="s">
        <v>1</v>
      </c>
      <c r="F150" s="245" t="s">
        <v>5979</v>
      </c>
      <c r="G150" s="243"/>
      <c r="H150" s="246">
        <v>22.260000000000002</v>
      </c>
      <c r="I150" s="247"/>
      <c r="J150" s="243"/>
      <c r="K150" s="243"/>
      <c r="L150" s="248"/>
      <c r="M150" s="249"/>
      <c r="N150" s="250"/>
      <c r="O150" s="250"/>
      <c r="P150" s="250"/>
      <c r="Q150" s="250"/>
      <c r="R150" s="250"/>
      <c r="S150" s="250"/>
      <c r="T150" s="251"/>
      <c r="U150" s="12"/>
      <c r="V150" s="12"/>
      <c r="W150" s="12"/>
      <c r="X150" s="12"/>
      <c r="Y150" s="12"/>
      <c r="Z150" s="12"/>
      <c r="AA150" s="12"/>
      <c r="AB150" s="12"/>
      <c r="AC150" s="12"/>
      <c r="AD150" s="12"/>
      <c r="AE150" s="12"/>
      <c r="AT150" s="252" t="s">
        <v>276</v>
      </c>
      <c r="AU150" s="252" t="s">
        <v>84</v>
      </c>
      <c r="AV150" s="12" t="s">
        <v>86</v>
      </c>
      <c r="AW150" s="12" t="s">
        <v>32</v>
      </c>
      <c r="AX150" s="12" t="s">
        <v>76</v>
      </c>
      <c r="AY150" s="252" t="s">
        <v>251</v>
      </c>
    </row>
    <row r="151" s="13" customFormat="1">
      <c r="A151" s="13"/>
      <c r="B151" s="253"/>
      <c r="C151" s="254"/>
      <c r="D151" s="234" t="s">
        <v>276</v>
      </c>
      <c r="E151" s="255" t="s">
        <v>1</v>
      </c>
      <c r="F151" s="256" t="s">
        <v>5980</v>
      </c>
      <c r="G151" s="254"/>
      <c r="H151" s="255" t="s">
        <v>1</v>
      </c>
      <c r="I151" s="257"/>
      <c r="J151" s="254"/>
      <c r="K151" s="254"/>
      <c r="L151" s="258"/>
      <c r="M151" s="259"/>
      <c r="N151" s="260"/>
      <c r="O151" s="260"/>
      <c r="P151" s="260"/>
      <c r="Q151" s="260"/>
      <c r="R151" s="260"/>
      <c r="S151" s="260"/>
      <c r="T151" s="261"/>
      <c r="U151" s="13"/>
      <c r="V151" s="13"/>
      <c r="W151" s="13"/>
      <c r="X151" s="13"/>
      <c r="Y151" s="13"/>
      <c r="Z151" s="13"/>
      <c r="AA151" s="13"/>
      <c r="AB151" s="13"/>
      <c r="AC151" s="13"/>
      <c r="AD151" s="13"/>
      <c r="AE151" s="13"/>
      <c r="AT151" s="262" t="s">
        <v>276</v>
      </c>
      <c r="AU151" s="262" t="s">
        <v>84</v>
      </c>
      <c r="AV151" s="13" t="s">
        <v>84</v>
      </c>
      <c r="AW151" s="13" t="s">
        <v>32</v>
      </c>
      <c r="AX151" s="13" t="s">
        <v>76</v>
      </c>
      <c r="AY151" s="262" t="s">
        <v>251</v>
      </c>
    </row>
    <row r="152" s="12" customFormat="1">
      <c r="A152" s="12"/>
      <c r="B152" s="242"/>
      <c r="C152" s="243"/>
      <c r="D152" s="234" t="s">
        <v>276</v>
      </c>
      <c r="E152" s="244" t="s">
        <v>1</v>
      </c>
      <c r="F152" s="245" t="s">
        <v>5981</v>
      </c>
      <c r="G152" s="243"/>
      <c r="H152" s="246">
        <v>34.200000000000003</v>
      </c>
      <c r="I152" s="247"/>
      <c r="J152" s="243"/>
      <c r="K152" s="243"/>
      <c r="L152" s="248"/>
      <c r="M152" s="249"/>
      <c r="N152" s="250"/>
      <c r="O152" s="250"/>
      <c r="P152" s="250"/>
      <c r="Q152" s="250"/>
      <c r="R152" s="250"/>
      <c r="S152" s="250"/>
      <c r="T152" s="251"/>
      <c r="U152" s="12"/>
      <c r="V152" s="12"/>
      <c r="W152" s="12"/>
      <c r="X152" s="12"/>
      <c r="Y152" s="12"/>
      <c r="Z152" s="12"/>
      <c r="AA152" s="12"/>
      <c r="AB152" s="12"/>
      <c r="AC152" s="12"/>
      <c r="AD152" s="12"/>
      <c r="AE152" s="12"/>
      <c r="AT152" s="252" t="s">
        <v>276</v>
      </c>
      <c r="AU152" s="252" t="s">
        <v>84</v>
      </c>
      <c r="AV152" s="12" t="s">
        <v>86</v>
      </c>
      <c r="AW152" s="12" t="s">
        <v>32</v>
      </c>
      <c r="AX152" s="12" t="s">
        <v>76</v>
      </c>
      <c r="AY152" s="252" t="s">
        <v>251</v>
      </c>
    </row>
    <row r="153" s="13" customFormat="1">
      <c r="A153" s="13"/>
      <c r="B153" s="253"/>
      <c r="C153" s="254"/>
      <c r="D153" s="234" t="s">
        <v>276</v>
      </c>
      <c r="E153" s="255" t="s">
        <v>1</v>
      </c>
      <c r="F153" s="256" t="s">
        <v>5982</v>
      </c>
      <c r="G153" s="254"/>
      <c r="H153" s="255" t="s">
        <v>1</v>
      </c>
      <c r="I153" s="257"/>
      <c r="J153" s="254"/>
      <c r="K153" s="254"/>
      <c r="L153" s="258"/>
      <c r="M153" s="259"/>
      <c r="N153" s="260"/>
      <c r="O153" s="260"/>
      <c r="P153" s="260"/>
      <c r="Q153" s="260"/>
      <c r="R153" s="260"/>
      <c r="S153" s="260"/>
      <c r="T153" s="261"/>
      <c r="U153" s="13"/>
      <c r="V153" s="13"/>
      <c r="W153" s="13"/>
      <c r="X153" s="13"/>
      <c r="Y153" s="13"/>
      <c r="Z153" s="13"/>
      <c r="AA153" s="13"/>
      <c r="AB153" s="13"/>
      <c r="AC153" s="13"/>
      <c r="AD153" s="13"/>
      <c r="AE153" s="13"/>
      <c r="AT153" s="262" t="s">
        <v>276</v>
      </c>
      <c r="AU153" s="262" t="s">
        <v>84</v>
      </c>
      <c r="AV153" s="13" t="s">
        <v>84</v>
      </c>
      <c r="AW153" s="13" t="s">
        <v>32</v>
      </c>
      <c r="AX153" s="13" t="s">
        <v>76</v>
      </c>
      <c r="AY153" s="262" t="s">
        <v>251</v>
      </c>
    </row>
    <row r="154" s="12" customFormat="1">
      <c r="A154" s="12"/>
      <c r="B154" s="242"/>
      <c r="C154" s="243"/>
      <c r="D154" s="234" t="s">
        <v>276</v>
      </c>
      <c r="E154" s="244" t="s">
        <v>1</v>
      </c>
      <c r="F154" s="245" t="s">
        <v>5983</v>
      </c>
      <c r="G154" s="243"/>
      <c r="H154" s="246">
        <v>9.3000000000000007</v>
      </c>
      <c r="I154" s="247"/>
      <c r="J154" s="243"/>
      <c r="K154" s="243"/>
      <c r="L154" s="248"/>
      <c r="M154" s="249"/>
      <c r="N154" s="250"/>
      <c r="O154" s="250"/>
      <c r="P154" s="250"/>
      <c r="Q154" s="250"/>
      <c r="R154" s="250"/>
      <c r="S154" s="250"/>
      <c r="T154" s="251"/>
      <c r="U154" s="12"/>
      <c r="V154" s="12"/>
      <c r="W154" s="12"/>
      <c r="X154" s="12"/>
      <c r="Y154" s="12"/>
      <c r="Z154" s="12"/>
      <c r="AA154" s="12"/>
      <c r="AB154" s="12"/>
      <c r="AC154" s="12"/>
      <c r="AD154" s="12"/>
      <c r="AE154" s="12"/>
      <c r="AT154" s="252" t="s">
        <v>276</v>
      </c>
      <c r="AU154" s="252" t="s">
        <v>84</v>
      </c>
      <c r="AV154" s="12" t="s">
        <v>86</v>
      </c>
      <c r="AW154" s="12" t="s">
        <v>32</v>
      </c>
      <c r="AX154" s="12" t="s">
        <v>76</v>
      </c>
      <c r="AY154" s="252" t="s">
        <v>251</v>
      </c>
    </row>
    <row r="155" s="12" customFormat="1">
      <c r="A155" s="12"/>
      <c r="B155" s="242"/>
      <c r="C155" s="243"/>
      <c r="D155" s="234" t="s">
        <v>276</v>
      </c>
      <c r="E155" s="244" t="s">
        <v>1</v>
      </c>
      <c r="F155" s="245" t="s">
        <v>5984</v>
      </c>
      <c r="G155" s="243"/>
      <c r="H155" s="246">
        <v>0.56000000000000005</v>
      </c>
      <c r="I155" s="247"/>
      <c r="J155" s="243"/>
      <c r="K155" s="243"/>
      <c r="L155" s="248"/>
      <c r="M155" s="249"/>
      <c r="N155" s="250"/>
      <c r="O155" s="250"/>
      <c r="P155" s="250"/>
      <c r="Q155" s="250"/>
      <c r="R155" s="250"/>
      <c r="S155" s="250"/>
      <c r="T155" s="251"/>
      <c r="U155" s="12"/>
      <c r="V155" s="12"/>
      <c r="W155" s="12"/>
      <c r="X155" s="12"/>
      <c r="Y155" s="12"/>
      <c r="Z155" s="12"/>
      <c r="AA155" s="12"/>
      <c r="AB155" s="12"/>
      <c r="AC155" s="12"/>
      <c r="AD155" s="12"/>
      <c r="AE155" s="12"/>
      <c r="AT155" s="252" t="s">
        <v>276</v>
      </c>
      <c r="AU155" s="252" t="s">
        <v>84</v>
      </c>
      <c r="AV155" s="12" t="s">
        <v>86</v>
      </c>
      <c r="AW155" s="12" t="s">
        <v>32</v>
      </c>
      <c r="AX155" s="12" t="s">
        <v>76</v>
      </c>
      <c r="AY155" s="252" t="s">
        <v>251</v>
      </c>
    </row>
    <row r="156" s="15" customFormat="1">
      <c r="A156" s="15"/>
      <c r="B156" s="274"/>
      <c r="C156" s="275"/>
      <c r="D156" s="234" t="s">
        <v>276</v>
      </c>
      <c r="E156" s="276" t="s">
        <v>1</v>
      </c>
      <c r="F156" s="277" t="s">
        <v>423</v>
      </c>
      <c r="G156" s="275"/>
      <c r="H156" s="278">
        <v>66.319999999999993</v>
      </c>
      <c r="I156" s="279"/>
      <c r="J156" s="275"/>
      <c r="K156" s="275"/>
      <c r="L156" s="280"/>
      <c r="M156" s="281"/>
      <c r="N156" s="282"/>
      <c r="O156" s="282"/>
      <c r="P156" s="282"/>
      <c r="Q156" s="282"/>
      <c r="R156" s="282"/>
      <c r="S156" s="282"/>
      <c r="T156" s="283"/>
      <c r="U156" s="15"/>
      <c r="V156" s="15"/>
      <c r="W156" s="15"/>
      <c r="X156" s="15"/>
      <c r="Y156" s="15"/>
      <c r="Z156" s="15"/>
      <c r="AA156" s="15"/>
      <c r="AB156" s="15"/>
      <c r="AC156" s="15"/>
      <c r="AD156" s="15"/>
      <c r="AE156" s="15"/>
      <c r="AT156" s="284" t="s">
        <v>276</v>
      </c>
      <c r="AU156" s="284" t="s">
        <v>84</v>
      </c>
      <c r="AV156" s="15" t="s">
        <v>254</v>
      </c>
      <c r="AW156" s="15" t="s">
        <v>32</v>
      </c>
      <c r="AX156" s="15" t="s">
        <v>84</v>
      </c>
      <c r="AY156" s="284" t="s">
        <v>251</v>
      </c>
    </row>
    <row r="157" s="2" customFormat="1" ht="16.5" customHeight="1">
      <c r="A157" s="38"/>
      <c r="B157" s="39"/>
      <c r="C157" s="292" t="s">
        <v>282</v>
      </c>
      <c r="D157" s="292" t="s">
        <v>1133</v>
      </c>
      <c r="E157" s="293" t="s">
        <v>5985</v>
      </c>
      <c r="F157" s="294" t="s">
        <v>5986</v>
      </c>
      <c r="G157" s="295" t="s">
        <v>681</v>
      </c>
      <c r="H157" s="296">
        <v>132.63999999999999</v>
      </c>
      <c r="I157" s="297"/>
      <c r="J157" s="298">
        <f>ROUND(I157*H157,2)</f>
        <v>0</v>
      </c>
      <c r="K157" s="299"/>
      <c r="L157" s="300"/>
      <c r="M157" s="301" t="s">
        <v>1</v>
      </c>
      <c r="N157" s="302" t="s">
        <v>41</v>
      </c>
      <c r="O157" s="91"/>
      <c r="P157" s="230">
        <f>O157*H157</f>
        <v>0</v>
      </c>
      <c r="Q157" s="230">
        <v>1</v>
      </c>
      <c r="R157" s="230">
        <f>Q157*H157</f>
        <v>132.63999999999999</v>
      </c>
      <c r="S157" s="230">
        <v>0</v>
      </c>
      <c r="T157" s="231">
        <f>S157*H157</f>
        <v>0</v>
      </c>
      <c r="U157" s="38"/>
      <c r="V157" s="38"/>
      <c r="W157" s="38"/>
      <c r="X157" s="38"/>
      <c r="Y157" s="38"/>
      <c r="Z157" s="38"/>
      <c r="AA157" s="38"/>
      <c r="AB157" s="38"/>
      <c r="AC157" s="38"/>
      <c r="AD157" s="38"/>
      <c r="AE157" s="38"/>
      <c r="AR157" s="232" t="s">
        <v>299</v>
      </c>
      <c r="AT157" s="232" t="s">
        <v>1133</v>
      </c>
      <c r="AU157" s="232" t="s">
        <v>84</v>
      </c>
      <c r="AY157" s="17" t="s">
        <v>251</v>
      </c>
      <c r="BE157" s="233">
        <f>IF(N157="základní",J157,0)</f>
        <v>0</v>
      </c>
      <c r="BF157" s="233">
        <f>IF(N157="snížená",J157,0)</f>
        <v>0</v>
      </c>
      <c r="BG157" s="233">
        <f>IF(N157="zákl. přenesená",J157,0)</f>
        <v>0</v>
      </c>
      <c r="BH157" s="233">
        <f>IF(N157="sníž. přenesená",J157,0)</f>
        <v>0</v>
      </c>
      <c r="BI157" s="233">
        <f>IF(N157="nulová",J157,0)</f>
        <v>0</v>
      </c>
      <c r="BJ157" s="17" t="s">
        <v>84</v>
      </c>
      <c r="BK157" s="233">
        <f>ROUND(I157*H157,2)</f>
        <v>0</v>
      </c>
      <c r="BL157" s="17" t="s">
        <v>254</v>
      </c>
      <c r="BM157" s="232" t="s">
        <v>5987</v>
      </c>
    </row>
    <row r="158" s="2" customFormat="1">
      <c r="A158" s="38"/>
      <c r="B158" s="39"/>
      <c r="C158" s="40"/>
      <c r="D158" s="234" t="s">
        <v>260</v>
      </c>
      <c r="E158" s="40"/>
      <c r="F158" s="235" t="s">
        <v>5986</v>
      </c>
      <c r="G158" s="40"/>
      <c r="H158" s="40"/>
      <c r="I158" s="236"/>
      <c r="J158" s="40"/>
      <c r="K158" s="40"/>
      <c r="L158" s="44"/>
      <c r="M158" s="237"/>
      <c r="N158" s="238"/>
      <c r="O158" s="91"/>
      <c r="P158" s="91"/>
      <c r="Q158" s="91"/>
      <c r="R158" s="91"/>
      <c r="S158" s="91"/>
      <c r="T158" s="92"/>
      <c r="U158" s="38"/>
      <c r="V158" s="38"/>
      <c r="W158" s="38"/>
      <c r="X158" s="38"/>
      <c r="Y158" s="38"/>
      <c r="Z158" s="38"/>
      <c r="AA158" s="38"/>
      <c r="AB158" s="38"/>
      <c r="AC158" s="38"/>
      <c r="AD158" s="38"/>
      <c r="AE158" s="38"/>
      <c r="AT158" s="17" t="s">
        <v>260</v>
      </c>
      <c r="AU158" s="17" t="s">
        <v>84</v>
      </c>
    </row>
    <row r="159" s="12" customFormat="1">
      <c r="A159" s="12"/>
      <c r="B159" s="242"/>
      <c r="C159" s="243"/>
      <c r="D159" s="234" t="s">
        <v>276</v>
      </c>
      <c r="E159" s="244" t="s">
        <v>1</v>
      </c>
      <c r="F159" s="245" t="s">
        <v>5988</v>
      </c>
      <c r="G159" s="243"/>
      <c r="H159" s="246">
        <v>132.63999999999999</v>
      </c>
      <c r="I159" s="247"/>
      <c r="J159" s="243"/>
      <c r="K159" s="243"/>
      <c r="L159" s="248"/>
      <c r="M159" s="249"/>
      <c r="N159" s="250"/>
      <c r="O159" s="250"/>
      <c r="P159" s="250"/>
      <c r="Q159" s="250"/>
      <c r="R159" s="250"/>
      <c r="S159" s="250"/>
      <c r="T159" s="251"/>
      <c r="U159" s="12"/>
      <c r="V159" s="12"/>
      <c r="W159" s="12"/>
      <c r="X159" s="12"/>
      <c r="Y159" s="12"/>
      <c r="Z159" s="12"/>
      <c r="AA159" s="12"/>
      <c r="AB159" s="12"/>
      <c r="AC159" s="12"/>
      <c r="AD159" s="12"/>
      <c r="AE159" s="12"/>
      <c r="AT159" s="252" t="s">
        <v>276</v>
      </c>
      <c r="AU159" s="252" t="s">
        <v>84</v>
      </c>
      <c r="AV159" s="12" t="s">
        <v>86</v>
      </c>
      <c r="AW159" s="12" t="s">
        <v>32</v>
      </c>
      <c r="AX159" s="12" t="s">
        <v>84</v>
      </c>
      <c r="AY159" s="252" t="s">
        <v>251</v>
      </c>
    </row>
    <row r="160" s="11" customFormat="1" ht="25.92" customHeight="1">
      <c r="A160" s="11"/>
      <c r="B160" s="206"/>
      <c r="C160" s="207"/>
      <c r="D160" s="208" t="s">
        <v>75</v>
      </c>
      <c r="E160" s="209" t="s">
        <v>1133</v>
      </c>
      <c r="F160" s="209" t="s">
        <v>2017</v>
      </c>
      <c r="G160" s="207"/>
      <c r="H160" s="207"/>
      <c r="I160" s="210"/>
      <c r="J160" s="211">
        <f>BK160</f>
        <v>0</v>
      </c>
      <c r="K160" s="207"/>
      <c r="L160" s="212"/>
      <c r="M160" s="213"/>
      <c r="N160" s="214"/>
      <c r="O160" s="214"/>
      <c r="P160" s="215">
        <f>P161+P214</f>
        <v>0</v>
      </c>
      <c r="Q160" s="214"/>
      <c r="R160" s="215">
        <f>R161+R214</f>
        <v>467.75601250000005</v>
      </c>
      <c r="S160" s="214"/>
      <c r="T160" s="216">
        <f>T161+T214</f>
        <v>0</v>
      </c>
      <c r="U160" s="11"/>
      <c r="V160" s="11"/>
      <c r="W160" s="11"/>
      <c r="X160" s="11"/>
      <c r="Y160" s="11"/>
      <c r="Z160" s="11"/>
      <c r="AA160" s="11"/>
      <c r="AB160" s="11"/>
      <c r="AC160" s="11"/>
      <c r="AD160" s="11"/>
      <c r="AE160" s="11"/>
      <c r="AR160" s="217" t="s">
        <v>269</v>
      </c>
      <c r="AT160" s="218" t="s">
        <v>75</v>
      </c>
      <c r="AU160" s="218" t="s">
        <v>76</v>
      </c>
      <c r="AY160" s="217" t="s">
        <v>251</v>
      </c>
      <c r="BK160" s="219">
        <f>BK161+BK214</f>
        <v>0</v>
      </c>
    </row>
    <row r="161" s="11" customFormat="1" ht="22.8" customHeight="1">
      <c r="A161" s="11"/>
      <c r="B161" s="206"/>
      <c r="C161" s="207"/>
      <c r="D161" s="208" t="s">
        <v>75</v>
      </c>
      <c r="E161" s="272" t="s">
        <v>2018</v>
      </c>
      <c r="F161" s="272" t="s">
        <v>2019</v>
      </c>
      <c r="G161" s="207"/>
      <c r="H161" s="207"/>
      <c r="I161" s="210"/>
      <c r="J161" s="273">
        <f>BK161</f>
        <v>0</v>
      </c>
      <c r="K161" s="207"/>
      <c r="L161" s="212"/>
      <c r="M161" s="213"/>
      <c r="N161" s="214"/>
      <c r="O161" s="214"/>
      <c r="P161" s="215">
        <f>SUM(P162:P213)</f>
        <v>0</v>
      </c>
      <c r="Q161" s="214"/>
      <c r="R161" s="215">
        <f>SUM(R162:R213)</f>
        <v>0.1465225</v>
      </c>
      <c r="S161" s="214"/>
      <c r="T161" s="216">
        <f>SUM(T162:T213)</f>
        <v>0</v>
      </c>
      <c r="U161" s="11"/>
      <c r="V161" s="11"/>
      <c r="W161" s="11"/>
      <c r="X161" s="11"/>
      <c r="Y161" s="11"/>
      <c r="Z161" s="11"/>
      <c r="AA161" s="11"/>
      <c r="AB161" s="11"/>
      <c r="AC161" s="11"/>
      <c r="AD161" s="11"/>
      <c r="AE161" s="11"/>
      <c r="AR161" s="217" t="s">
        <v>269</v>
      </c>
      <c r="AT161" s="218" t="s">
        <v>75</v>
      </c>
      <c r="AU161" s="218" t="s">
        <v>84</v>
      </c>
      <c r="AY161" s="217" t="s">
        <v>251</v>
      </c>
      <c r="BK161" s="219">
        <f>SUM(BK162:BK213)</f>
        <v>0</v>
      </c>
    </row>
    <row r="162" s="2" customFormat="1" ht="24.15" customHeight="1">
      <c r="A162" s="38"/>
      <c r="B162" s="39"/>
      <c r="C162" s="220" t="s">
        <v>287</v>
      </c>
      <c r="D162" s="220" t="s">
        <v>255</v>
      </c>
      <c r="E162" s="221" t="s">
        <v>5989</v>
      </c>
      <c r="F162" s="222" t="s">
        <v>5990</v>
      </c>
      <c r="G162" s="223" t="s">
        <v>802</v>
      </c>
      <c r="H162" s="224">
        <v>93</v>
      </c>
      <c r="I162" s="225"/>
      <c r="J162" s="226">
        <f>ROUND(I162*H162,2)</f>
        <v>0</v>
      </c>
      <c r="K162" s="227"/>
      <c r="L162" s="44"/>
      <c r="M162" s="228" t="s">
        <v>1</v>
      </c>
      <c r="N162" s="229" t="s">
        <v>41</v>
      </c>
      <c r="O162" s="91"/>
      <c r="P162" s="230">
        <f>O162*H162</f>
        <v>0</v>
      </c>
      <c r="Q162" s="230">
        <v>0</v>
      </c>
      <c r="R162" s="230">
        <f>Q162*H162</f>
        <v>0</v>
      </c>
      <c r="S162" s="230">
        <v>0</v>
      </c>
      <c r="T162" s="231">
        <f>S162*H162</f>
        <v>0</v>
      </c>
      <c r="U162" s="38"/>
      <c r="V162" s="38"/>
      <c r="W162" s="38"/>
      <c r="X162" s="38"/>
      <c r="Y162" s="38"/>
      <c r="Z162" s="38"/>
      <c r="AA162" s="38"/>
      <c r="AB162" s="38"/>
      <c r="AC162" s="38"/>
      <c r="AD162" s="38"/>
      <c r="AE162" s="38"/>
      <c r="AR162" s="232" t="s">
        <v>1605</v>
      </c>
      <c r="AT162" s="232" t="s">
        <v>255</v>
      </c>
      <c r="AU162" s="232" t="s">
        <v>86</v>
      </c>
      <c r="AY162" s="17" t="s">
        <v>251</v>
      </c>
      <c r="BE162" s="233">
        <f>IF(N162="základní",J162,0)</f>
        <v>0</v>
      </c>
      <c r="BF162" s="233">
        <f>IF(N162="snížená",J162,0)</f>
        <v>0</v>
      </c>
      <c r="BG162" s="233">
        <f>IF(N162="zákl. přenesená",J162,0)</f>
        <v>0</v>
      </c>
      <c r="BH162" s="233">
        <f>IF(N162="sníž. přenesená",J162,0)</f>
        <v>0</v>
      </c>
      <c r="BI162" s="233">
        <f>IF(N162="nulová",J162,0)</f>
        <v>0</v>
      </c>
      <c r="BJ162" s="17" t="s">
        <v>84</v>
      </c>
      <c r="BK162" s="233">
        <f>ROUND(I162*H162,2)</f>
        <v>0</v>
      </c>
      <c r="BL162" s="17" t="s">
        <v>1605</v>
      </c>
      <c r="BM162" s="232" t="s">
        <v>5991</v>
      </c>
    </row>
    <row r="163" s="2" customFormat="1">
      <c r="A163" s="38"/>
      <c r="B163" s="39"/>
      <c r="C163" s="40"/>
      <c r="D163" s="234" t="s">
        <v>260</v>
      </c>
      <c r="E163" s="40"/>
      <c r="F163" s="235" t="s">
        <v>5992</v>
      </c>
      <c r="G163" s="40"/>
      <c r="H163" s="40"/>
      <c r="I163" s="236"/>
      <c r="J163" s="40"/>
      <c r="K163" s="40"/>
      <c r="L163" s="44"/>
      <c r="M163" s="237"/>
      <c r="N163" s="238"/>
      <c r="O163" s="91"/>
      <c r="P163" s="91"/>
      <c r="Q163" s="91"/>
      <c r="R163" s="91"/>
      <c r="S163" s="91"/>
      <c r="T163" s="92"/>
      <c r="U163" s="38"/>
      <c r="V163" s="38"/>
      <c r="W163" s="38"/>
      <c r="X163" s="38"/>
      <c r="Y163" s="38"/>
      <c r="Z163" s="38"/>
      <c r="AA163" s="38"/>
      <c r="AB163" s="38"/>
      <c r="AC163" s="38"/>
      <c r="AD163" s="38"/>
      <c r="AE163" s="38"/>
      <c r="AT163" s="17" t="s">
        <v>260</v>
      </c>
      <c r="AU163" s="17" t="s">
        <v>86</v>
      </c>
    </row>
    <row r="164" s="2" customFormat="1">
      <c r="A164" s="38"/>
      <c r="B164" s="39"/>
      <c r="C164" s="40"/>
      <c r="D164" s="240" t="s">
        <v>274</v>
      </c>
      <c r="E164" s="40"/>
      <c r="F164" s="241" t="s">
        <v>5993</v>
      </c>
      <c r="G164" s="40"/>
      <c r="H164" s="40"/>
      <c r="I164" s="236"/>
      <c r="J164" s="40"/>
      <c r="K164" s="40"/>
      <c r="L164" s="44"/>
      <c r="M164" s="237"/>
      <c r="N164" s="238"/>
      <c r="O164" s="91"/>
      <c r="P164" s="91"/>
      <c r="Q164" s="91"/>
      <c r="R164" s="91"/>
      <c r="S164" s="91"/>
      <c r="T164" s="92"/>
      <c r="U164" s="38"/>
      <c r="V164" s="38"/>
      <c r="W164" s="38"/>
      <c r="X164" s="38"/>
      <c r="Y164" s="38"/>
      <c r="Z164" s="38"/>
      <c r="AA164" s="38"/>
      <c r="AB164" s="38"/>
      <c r="AC164" s="38"/>
      <c r="AD164" s="38"/>
      <c r="AE164" s="38"/>
      <c r="AT164" s="17" t="s">
        <v>274</v>
      </c>
      <c r="AU164" s="17" t="s">
        <v>86</v>
      </c>
    </row>
    <row r="165" s="13" customFormat="1">
      <c r="A165" s="13"/>
      <c r="B165" s="253"/>
      <c r="C165" s="254"/>
      <c r="D165" s="234" t="s">
        <v>276</v>
      </c>
      <c r="E165" s="255" t="s">
        <v>1</v>
      </c>
      <c r="F165" s="256" t="s">
        <v>5965</v>
      </c>
      <c r="G165" s="254"/>
      <c r="H165" s="255" t="s">
        <v>1</v>
      </c>
      <c r="I165" s="257"/>
      <c r="J165" s="254"/>
      <c r="K165" s="254"/>
      <c r="L165" s="258"/>
      <c r="M165" s="259"/>
      <c r="N165" s="260"/>
      <c r="O165" s="260"/>
      <c r="P165" s="260"/>
      <c r="Q165" s="260"/>
      <c r="R165" s="260"/>
      <c r="S165" s="260"/>
      <c r="T165" s="261"/>
      <c r="U165" s="13"/>
      <c r="V165" s="13"/>
      <c r="W165" s="13"/>
      <c r="X165" s="13"/>
      <c r="Y165" s="13"/>
      <c r="Z165" s="13"/>
      <c r="AA165" s="13"/>
      <c r="AB165" s="13"/>
      <c r="AC165" s="13"/>
      <c r="AD165" s="13"/>
      <c r="AE165" s="13"/>
      <c r="AT165" s="262" t="s">
        <v>276</v>
      </c>
      <c r="AU165" s="262" t="s">
        <v>86</v>
      </c>
      <c r="AV165" s="13" t="s">
        <v>84</v>
      </c>
      <c r="AW165" s="13" t="s">
        <v>32</v>
      </c>
      <c r="AX165" s="13" t="s">
        <v>76</v>
      </c>
      <c r="AY165" s="262" t="s">
        <v>251</v>
      </c>
    </row>
    <row r="166" s="12" customFormat="1">
      <c r="A166" s="12"/>
      <c r="B166" s="242"/>
      <c r="C166" s="243"/>
      <c r="D166" s="234" t="s">
        <v>276</v>
      </c>
      <c r="E166" s="244" t="s">
        <v>1</v>
      </c>
      <c r="F166" s="245" t="s">
        <v>5994</v>
      </c>
      <c r="G166" s="243"/>
      <c r="H166" s="246">
        <v>93</v>
      </c>
      <c r="I166" s="247"/>
      <c r="J166" s="243"/>
      <c r="K166" s="243"/>
      <c r="L166" s="248"/>
      <c r="M166" s="249"/>
      <c r="N166" s="250"/>
      <c r="O166" s="250"/>
      <c r="P166" s="250"/>
      <c r="Q166" s="250"/>
      <c r="R166" s="250"/>
      <c r="S166" s="250"/>
      <c r="T166" s="251"/>
      <c r="U166" s="12"/>
      <c r="V166" s="12"/>
      <c r="W166" s="12"/>
      <c r="X166" s="12"/>
      <c r="Y166" s="12"/>
      <c r="Z166" s="12"/>
      <c r="AA166" s="12"/>
      <c r="AB166" s="12"/>
      <c r="AC166" s="12"/>
      <c r="AD166" s="12"/>
      <c r="AE166" s="12"/>
      <c r="AT166" s="252" t="s">
        <v>276</v>
      </c>
      <c r="AU166" s="252" t="s">
        <v>86</v>
      </c>
      <c r="AV166" s="12" t="s">
        <v>86</v>
      </c>
      <c r="AW166" s="12" t="s">
        <v>32</v>
      </c>
      <c r="AX166" s="12" t="s">
        <v>84</v>
      </c>
      <c r="AY166" s="252" t="s">
        <v>251</v>
      </c>
    </row>
    <row r="167" s="2" customFormat="1" ht="24.15" customHeight="1">
      <c r="A167" s="38"/>
      <c r="B167" s="39"/>
      <c r="C167" s="292" t="s">
        <v>294</v>
      </c>
      <c r="D167" s="292" t="s">
        <v>1133</v>
      </c>
      <c r="E167" s="293" t="s">
        <v>5995</v>
      </c>
      <c r="F167" s="294" t="s">
        <v>5996</v>
      </c>
      <c r="G167" s="295" t="s">
        <v>802</v>
      </c>
      <c r="H167" s="296">
        <v>97.650000000000006</v>
      </c>
      <c r="I167" s="297"/>
      <c r="J167" s="298">
        <f>ROUND(I167*H167,2)</f>
        <v>0</v>
      </c>
      <c r="K167" s="299"/>
      <c r="L167" s="300"/>
      <c r="M167" s="301" t="s">
        <v>1</v>
      </c>
      <c r="N167" s="302" t="s">
        <v>41</v>
      </c>
      <c r="O167" s="91"/>
      <c r="P167" s="230">
        <f>O167*H167</f>
        <v>0</v>
      </c>
      <c r="Q167" s="230">
        <v>0.00068999999999999997</v>
      </c>
      <c r="R167" s="230">
        <f>Q167*H167</f>
        <v>0.067378499999999994</v>
      </c>
      <c r="S167" s="230">
        <v>0</v>
      </c>
      <c r="T167" s="231">
        <f>S167*H167</f>
        <v>0</v>
      </c>
      <c r="U167" s="38"/>
      <c r="V167" s="38"/>
      <c r="W167" s="38"/>
      <c r="X167" s="38"/>
      <c r="Y167" s="38"/>
      <c r="Z167" s="38"/>
      <c r="AA167" s="38"/>
      <c r="AB167" s="38"/>
      <c r="AC167" s="38"/>
      <c r="AD167" s="38"/>
      <c r="AE167" s="38"/>
      <c r="AR167" s="232" t="s">
        <v>1955</v>
      </c>
      <c r="AT167" s="232" t="s">
        <v>1133</v>
      </c>
      <c r="AU167" s="232" t="s">
        <v>86</v>
      </c>
      <c r="AY167" s="17" t="s">
        <v>251</v>
      </c>
      <c r="BE167" s="233">
        <f>IF(N167="základní",J167,0)</f>
        <v>0</v>
      </c>
      <c r="BF167" s="233">
        <f>IF(N167="snížená",J167,0)</f>
        <v>0</v>
      </c>
      <c r="BG167" s="233">
        <f>IF(N167="zákl. přenesená",J167,0)</f>
        <v>0</v>
      </c>
      <c r="BH167" s="233">
        <f>IF(N167="sníž. přenesená",J167,0)</f>
        <v>0</v>
      </c>
      <c r="BI167" s="233">
        <f>IF(N167="nulová",J167,0)</f>
        <v>0</v>
      </c>
      <c r="BJ167" s="17" t="s">
        <v>84</v>
      </c>
      <c r="BK167" s="233">
        <f>ROUND(I167*H167,2)</f>
        <v>0</v>
      </c>
      <c r="BL167" s="17" t="s">
        <v>1955</v>
      </c>
      <c r="BM167" s="232" t="s">
        <v>5997</v>
      </c>
    </row>
    <row r="168" s="2" customFormat="1">
      <c r="A168" s="38"/>
      <c r="B168" s="39"/>
      <c r="C168" s="40"/>
      <c r="D168" s="234" t="s">
        <v>260</v>
      </c>
      <c r="E168" s="40"/>
      <c r="F168" s="235" t="s">
        <v>5996</v>
      </c>
      <c r="G168" s="40"/>
      <c r="H168" s="40"/>
      <c r="I168" s="236"/>
      <c r="J168" s="40"/>
      <c r="K168" s="40"/>
      <c r="L168" s="44"/>
      <c r="M168" s="237"/>
      <c r="N168" s="238"/>
      <c r="O168" s="91"/>
      <c r="P168" s="91"/>
      <c r="Q168" s="91"/>
      <c r="R168" s="91"/>
      <c r="S168" s="91"/>
      <c r="T168" s="92"/>
      <c r="U168" s="38"/>
      <c r="V168" s="38"/>
      <c r="W168" s="38"/>
      <c r="X168" s="38"/>
      <c r="Y168" s="38"/>
      <c r="Z168" s="38"/>
      <c r="AA168" s="38"/>
      <c r="AB168" s="38"/>
      <c r="AC168" s="38"/>
      <c r="AD168" s="38"/>
      <c r="AE168" s="38"/>
      <c r="AT168" s="17" t="s">
        <v>260</v>
      </c>
      <c r="AU168" s="17" t="s">
        <v>86</v>
      </c>
    </row>
    <row r="169" s="12" customFormat="1">
      <c r="A169" s="12"/>
      <c r="B169" s="242"/>
      <c r="C169" s="243"/>
      <c r="D169" s="234" t="s">
        <v>276</v>
      </c>
      <c r="E169" s="243"/>
      <c r="F169" s="245" t="s">
        <v>5998</v>
      </c>
      <c r="G169" s="243"/>
      <c r="H169" s="246">
        <v>97.650000000000006</v>
      </c>
      <c r="I169" s="247"/>
      <c r="J169" s="243"/>
      <c r="K169" s="243"/>
      <c r="L169" s="248"/>
      <c r="M169" s="249"/>
      <c r="N169" s="250"/>
      <c r="O169" s="250"/>
      <c r="P169" s="250"/>
      <c r="Q169" s="250"/>
      <c r="R169" s="250"/>
      <c r="S169" s="250"/>
      <c r="T169" s="251"/>
      <c r="U169" s="12"/>
      <c r="V169" s="12"/>
      <c r="W169" s="12"/>
      <c r="X169" s="12"/>
      <c r="Y169" s="12"/>
      <c r="Z169" s="12"/>
      <c r="AA169" s="12"/>
      <c r="AB169" s="12"/>
      <c r="AC169" s="12"/>
      <c r="AD169" s="12"/>
      <c r="AE169" s="12"/>
      <c r="AT169" s="252" t="s">
        <v>276</v>
      </c>
      <c r="AU169" s="252" t="s">
        <v>86</v>
      </c>
      <c r="AV169" s="12" t="s">
        <v>86</v>
      </c>
      <c r="AW169" s="12" t="s">
        <v>4</v>
      </c>
      <c r="AX169" s="12" t="s">
        <v>84</v>
      </c>
      <c r="AY169" s="252" t="s">
        <v>251</v>
      </c>
    </row>
    <row r="170" s="2" customFormat="1" ht="16.5" customHeight="1">
      <c r="A170" s="38"/>
      <c r="B170" s="39"/>
      <c r="C170" s="220" t="s">
        <v>299</v>
      </c>
      <c r="D170" s="220" t="s">
        <v>255</v>
      </c>
      <c r="E170" s="221" t="s">
        <v>5999</v>
      </c>
      <c r="F170" s="222" t="s">
        <v>6000</v>
      </c>
      <c r="G170" s="223" t="s">
        <v>802</v>
      </c>
      <c r="H170" s="224">
        <v>761</v>
      </c>
      <c r="I170" s="225"/>
      <c r="J170" s="226">
        <f>ROUND(I170*H170,2)</f>
        <v>0</v>
      </c>
      <c r="K170" s="227"/>
      <c r="L170" s="44"/>
      <c r="M170" s="228" t="s">
        <v>1</v>
      </c>
      <c r="N170" s="229" t="s">
        <v>41</v>
      </c>
      <c r="O170" s="91"/>
      <c r="P170" s="230">
        <f>O170*H170</f>
        <v>0</v>
      </c>
      <c r="Q170" s="230">
        <v>0</v>
      </c>
      <c r="R170" s="230">
        <f>Q170*H170</f>
        <v>0</v>
      </c>
      <c r="S170" s="230">
        <v>0</v>
      </c>
      <c r="T170" s="231">
        <f>S170*H170</f>
        <v>0</v>
      </c>
      <c r="U170" s="38"/>
      <c r="V170" s="38"/>
      <c r="W170" s="38"/>
      <c r="X170" s="38"/>
      <c r="Y170" s="38"/>
      <c r="Z170" s="38"/>
      <c r="AA170" s="38"/>
      <c r="AB170" s="38"/>
      <c r="AC170" s="38"/>
      <c r="AD170" s="38"/>
      <c r="AE170" s="38"/>
      <c r="AR170" s="232" t="s">
        <v>1605</v>
      </c>
      <c r="AT170" s="232" t="s">
        <v>255</v>
      </c>
      <c r="AU170" s="232" t="s">
        <v>86</v>
      </c>
      <c r="AY170" s="17" t="s">
        <v>251</v>
      </c>
      <c r="BE170" s="233">
        <f>IF(N170="základní",J170,0)</f>
        <v>0</v>
      </c>
      <c r="BF170" s="233">
        <f>IF(N170="snížená",J170,0)</f>
        <v>0</v>
      </c>
      <c r="BG170" s="233">
        <f>IF(N170="zákl. přenesená",J170,0)</f>
        <v>0</v>
      </c>
      <c r="BH170" s="233">
        <f>IF(N170="sníž. přenesená",J170,0)</f>
        <v>0</v>
      </c>
      <c r="BI170" s="233">
        <f>IF(N170="nulová",J170,0)</f>
        <v>0</v>
      </c>
      <c r="BJ170" s="17" t="s">
        <v>84</v>
      </c>
      <c r="BK170" s="233">
        <f>ROUND(I170*H170,2)</f>
        <v>0</v>
      </c>
      <c r="BL170" s="17" t="s">
        <v>1605</v>
      </c>
      <c r="BM170" s="232" t="s">
        <v>6001</v>
      </c>
    </row>
    <row r="171" s="2" customFormat="1">
      <c r="A171" s="38"/>
      <c r="B171" s="39"/>
      <c r="C171" s="40"/>
      <c r="D171" s="234" t="s">
        <v>260</v>
      </c>
      <c r="E171" s="40"/>
      <c r="F171" s="235" t="s">
        <v>6000</v>
      </c>
      <c r="G171" s="40"/>
      <c r="H171" s="40"/>
      <c r="I171" s="236"/>
      <c r="J171" s="40"/>
      <c r="K171" s="40"/>
      <c r="L171" s="44"/>
      <c r="M171" s="237"/>
      <c r="N171" s="238"/>
      <c r="O171" s="91"/>
      <c r="P171" s="91"/>
      <c r="Q171" s="91"/>
      <c r="R171" s="91"/>
      <c r="S171" s="91"/>
      <c r="T171" s="92"/>
      <c r="U171" s="38"/>
      <c r="V171" s="38"/>
      <c r="W171" s="38"/>
      <c r="X171" s="38"/>
      <c r="Y171" s="38"/>
      <c r="Z171" s="38"/>
      <c r="AA171" s="38"/>
      <c r="AB171" s="38"/>
      <c r="AC171" s="38"/>
      <c r="AD171" s="38"/>
      <c r="AE171" s="38"/>
      <c r="AT171" s="17" t="s">
        <v>260</v>
      </c>
      <c r="AU171" s="17" t="s">
        <v>86</v>
      </c>
    </row>
    <row r="172" s="2" customFormat="1">
      <c r="A172" s="38"/>
      <c r="B172" s="39"/>
      <c r="C172" s="40"/>
      <c r="D172" s="240" t="s">
        <v>274</v>
      </c>
      <c r="E172" s="40"/>
      <c r="F172" s="241" t="s">
        <v>6002</v>
      </c>
      <c r="G172" s="40"/>
      <c r="H172" s="40"/>
      <c r="I172" s="236"/>
      <c r="J172" s="40"/>
      <c r="K172" s="40"/>
      <c r="L172" s="44"/>
      <c r="M172" s="237"/>
      <c r="N172" s="238"/>
      <c r="O172" s="91"/>
      <c r="P172" s="91"/>
      <c r="Q172" s="91"/>
      <c r="R172" s="91"/>
      <c r="S172" s="91"/>
      <c r="T172" s="92"/>
      <c r="U172" s="38"/>
      <c r="V172" s="38"/>
      <c r="W172" s="38"/>
      <c r="X172" s="38"/>
      <c r="Y172" s="38"/>
      <c r="Z172" s="38"/>
      <c r="AA172" s="38"/>
      <c r="AB172" s="38"/>
      <c r="AC172" s="38"/>
      <c r="AD172" s="38"/>
      <c r="AE172" s="38"/>
      <c r="AT172" s="17" t="s">
        <v>274</v>
      </c>
      <c r="AU172" s="17" t="s">
        <v>86</v>
      </c>
    </row>
    <row r="173" s="13" customFormat="1">
      <c r="A173" s="13"/>
      <c r="B173" s="253"/>
      <c r="C173" s="254"/>
      <c r="D173" s="234" t="s">
        <v>276</v>
      </c>
      <c r="E173" s="255" t="s">
        <v>1</v>
      </c>
      <c r="F173" s="256" t="s">
        <v>5978</v>
      </c>
      <c r="G173" s="254"/>
      <c r="H173" s="255" t="s">
        <v>1</v>
      </c>
      <c r="I173" s="257"/>
      <c r="J173" s="254"/>
      <c r="K173" s="254"/>
      <c r="L173" s="258"/>
      <c r="M173" s="259"/>
      <c r="N173" s="260"/>
      <c r="O173" s="260"/>
      <c r="P173" s="260"/>
      <c r="Q173" s="260"/>
      <c r="R173" s="260"/>
      <c r="S173" s="260"/>
      <c r="T173" s="261"/>
      <c r="U173" s="13"/>
      <c r="V173" s="13"/>
      <c r="W173" s="13"/>
      <c r="X173" s="13"/>
      <c r="Y173" s="13"/>
      <c r="Z173" s="13"/>
      <c r="AA173" s="13"/>
      <c r="AB173" s="13"/>
      <c r="AC173" s="13"/>
      <c r="AD173" s="13"/>
      <c r="AE173" s="13"/>
      <c r="AT173" s="262" t="s">
        <v>276</v>
      </c>
      <c r="AU173" s="262" t="s">
        <v>86</v>
      </c>
      <c r="AV173" s="13" t="s">
        <v>84</v>
      </c>
      <c r="AW173" s="13" t="s">
        <v>32</v>
      </c>
      <c r="AX173" s="13" t="s">
        <v>76</v>
      </c>
      <c r="AY173" s="262" t="s">
        <v>251</v>
      </c>
    </row>
    <row r="174" s="12" customFormat="1">
      <c r="A174" s="12"/>
      <c r="B174" s="242"/>
      <c r="C174" s="243"/>
      <c r="D174" s="234" t="s">
        <v>276</v>
      </c>
      <c r="E174" s="244" t="s">
        <v>1</v>
      </c>
      <c r="F174" s="245" t="s">
        <v>6003</v>
      </c>
      <c r="G174" s="243"/>
      <c r="H174" s="246">
        <v>318</v>
      </c>
      <c r="I174" s="247"/>
      <c r="J174" s="243"/>
      <c r="K174" s="243"/>
      <c r="L174" s="248"/>
      <c r="M174" s="249"/>
      <c r="N174" s="250"/>
      <c r="O174" s="250"/>
      <c r="P174" s="250"/>
      <c r="Q174" s="250"/>
      <c r="R174" s="250"/>
      <c r="S174" s="250"/>
      <c r="T174" s="251"/>
      <c r="U174" s="12"/>
      <c r="V174" s="12"/>
      <c r="W174" s="12"/>
      <c r="X174" s="12"/>
      <c r="Y174" s="12"/>
      <c r="Z174" s="12"/>
      <c r="AA174" s="12"/>
      <c r="AB174" s="12"/>
      <c r="AC174" s="12"/>
      <c r="AD174" s="12"/>
      <c r="AE174" s="12"/>
      <c r="AT174" s="252" t="s">
        <v>276</v>
      </c>
      <c r="AU174" s="252" t="s">
        <v>86</v>
      </c>
      <c r="AV174" s="12" t="s">
        <v>86</v>
      </c>
      <c r="AW174" s="12" t="s">
        <v>32</v>
      </c>
      <c r="AX174" s="12" t="s">
        <v>76</v>
      </c>
      <c r="AY174" s="252" t="s">
        <v>251</v>
      </c>
    </row>
    <row r="175" s="13" customFormat="1">
      <c r="A175" s="13"/>
      <c r="B175" s="253"/>
      <c r="C175" s="254"/>
      <c r="D175" s="234" t="s">
        <v>276</v>
      </c>
      <c r="E175" s="255" t="s">
        <v>1</v>
      </c>
      <c r="F175" s="256" t="s">
        <v>5980</v>
      </c>
      <c r="G175" s="254"/>
      <c r="H175" s="255" t="s">
        <v>1</v>
      </c>
      <c r="I175" s="257"/>
      <c r="J175" s="254"/>
      <c r="K175" s="254"/>
      <c r="L175" s="258"/>
      <c r="M175" s="259"/>
      <c r="N175" s="260"/>
      <c r="O175" s="260"/>
      <c r="P175" s="260"/>
      <c r="Q175" s="260"/>
      <c r="R175" s="260"/>
      <c r="S175" s="260"/>
      <c r="T175" s="261"/>
      <c r="U175" s="13"/>
      <c r="V175" s="13"/>
      <c r="W175" s="13"/>
      <c r="X175" s="13"/>
      <c r="Y175" s="13"/>
      <c r="Z175" s="13"/>
      <c r="AA175" s="13"/>
      <c r="AB175" s="13"/>
      <c r="AC175" s="13"/>
      <c r="AD175" s="13"/>
      <c r="AE175" s="13"/>
      <c r="AT175" s="262" t="s">
        <v>276</v>
      </c>
      <c r="AU175" s="262" t="s">
        <v>86</v>
      </c>
      <c r="AV175" s="13" t="s">
        <v>84</v>
      </c>
      <c r="AW175" s="13" t="s">
        <v>32</v>
      </c>
      <c r="AX175" s="13" t="s">
        <v>76</v>
      </c>
      <c r="AY175" s="262" t="s">
        <v>251</v>
      </c>
    </row>
    <row r="176" s="12" customFormat="1">
      <c r="A176" s="12"/>
      <c r="B176" s="242"/>
      <c r="C176" s="243"/>
      <c r="D176" s="234" t="s">
        <v>276</v>
      </c>
      <c r="E176" s="244" t="s">
        <v>1</v>
      </c>
      <c r="F176" s="245" t="s">
        <v>6004</v>
      </c>
      <c r="G176" s="243"/>
      <c r="H176" s="246">
        <v>342</v>
      </c>
      <c r="I176" s="247"/>
      <c r="J176" s="243"/>
      <c r="K176" s="243"/>
      <c r="L176" s="248"/>
      <c r="M176" s="249"/>
      <c r="N176" s="250"/>
      <c r="O176" s="250"/>
      <c r="P176" s="250"/>
      <c r="Q176" s="250"/>
      <c r="R176" s="250"/>
      <c r="S176" s="250"/>
      <c r="T176" s="251"/>
      <c r="U176" s="12"/>
      <c r="V176" s="12"/>
      <c r="W176" s="12"/>
      <c r="X176" s="12"/>
      <c r="Y176" s="12"/>
      <c r="Z176" s="12"/>
      <c r="AA176" s="12"/>
      <c r="AB176" s="12"/>
      <c r="AC176" s="12"/>
      <c r="AD176" s="12"/>
      <c r="AE176" s="12"/>
      <c r="AT176" s="252" t="s">
        <v>276</v>
      </c>
      <c r="AU176" s="252" t="s">
        <v>86</v>
      </c>
      <c r="AV176" s="12" t="s">
        <v>86</v>
      </c>
      <c r="AW176" s="12" t="s">
        <v>32</v>
      </c>
      <c r="AX176" s="12" t="s">
        <v>76</v>
      </c>
      <c r="AY176" s="252" t="s">
        <v>251</v>
      </c>
    </row>
    <row r="177" s="13" customFormat="1">
      <c r="A177" s="13"/>
      <c r="B177" s="253"/>
      <c r="C177" s="254"/>
      <c r="D177" s="234" t="s">
        <v>276</v>
      </c>
      <c r="E177" s="255" t="s">
        <v>1</v>
      </c>
      <c r="F177" s="256" t="s">
        <v>5982</v>
      </c>
      <c r="G177" s="254"/>
      <c r="H177" s="255" t="s">
        <v>1</v>
      </c>
      <c r="I177" s="257"/>
      <c r="J177" s="254"/>
      <c r="K177" s="254"/>
      <c r="L177" s="258"/>
      <c r="M177" s="259"/>
      <c r="N177" s="260"/>
      <c r="O177" s="260"/>
      <c r="P177" s="260"/>
      <c r="Q177" s="260"/>
      <c r="R177" s="260"/>
      <c r="S177" s="260"/>
      <c r="T177" s="261"/>
      <c r="U177" s="13"/>
      <c r="V177" s="13"/>
      <c r="W177" s="13"/>
      <c r="X177" s="13"/>
      <c r="Y177" s="13"/>
      <c r="Z177" s="13"/>
      <c r="AA177" s="13"/>
      <c r="AB177" s="13"/>
      <c r="AC177" s="13"/>
      <c r="AD177" s="13"/>
      <c r="AE177" s="13"/>
      <c r="AT177" s="262" t="s">
        <v>276</v>
      </c>
      <c r="AU177" s="262" t="s">
        <v>86</v>
      </c>
      <c r="AV177" s="13" t="s">
        <v>84</v>
      </c>
      <c r="AW177" s="13" t="s">
        <v>32</v>
      </c>
      <c r="AX177" s="13" t="s">
        <v>76</v>
      </c>
      <c r="AY177" s="262" t="s">
        <v>251</v>
      </c>
    </row>
    <row r="178" s="12" customFormat="1">
      <c r="A178" s="12"/>
      <c r="B178" s="242"/>
      <c r="C178" s="243"/>
      <c r="D178" s="234" t="s">
        <v>276</v>
      </c>
      <c r="E178" s="244" t="s">
        <v>1</v>
      </c>
      <c r="F178" s="245" t="s">
        <v>5994</v>
      </c>
      <c r="G178" s="243"/>
      <c r="H178" s="246">
        <v>93</v>
      </c>
      <c r="I178" s="247"/>
      <c r="J178" s="243"/>
      <c r="K178" s="243"/>
      <c r="L178" s="248"/>
      <c r="M178" s="249"/>
      <c r="N178" s="250"/>
      <c r="O178" s="250"/>
      <c r="P178" s="250"/>
      <c r="Q178" s="250"/>
      <c r="R178" s="250"/>
      <c r="S178" s="250"/>
      <c r="T178" s="251"/>
      <c r="U178" s="12"/>
      <c r="V178" s="12"/>
      <c r="W178" s="12"/>
      <c r="X178" s="12"/>
      <c r="Y178" s="12"/>
      <c r="Z178" s="12"/>
      <c r="AA178" s="12"/>
      <c r="AB178" s="12"/>
      <c r="AC178" s="12"/>
      <c r="AD178" s="12"/>
      <c r="AE178" s="12"/>
      <c r="AT178" s="252" t="s">
        <v>276</v>
      </c>
      <c r="AU178" s="252" t="s">
        <v>86</v>
      </c>
      <c r="AV178" s="12" t="s">
        <v>86</v>
      </c>
      <c r="AW178" s="12" t="s">
        <v>32</v>
      </c>
      <c r="AX178" s="12" t="s">
        <v>76</v>
      </c>
      <c r="AY178" s="252" t="s">
        <v>251</v>
      </c>
    </row>
    <row r="179" s="13" customFormat="1">
      <c r="A179" s="13"/>
      <c r="B179" s="253"/>
      <c r="C179" s="254"/>
      <c r="D179" s="234" t="s">
        <v>276</v>
      </c>
      <c r="E179" s="255" t="s">
        <v>1</v>
      </c>
      <c r="F179" s="256" t="s">
        <v>6005</v>
      </c>
      <c r="G179" s="254"/>
      <c r="H179" s="255" t="s">
        <v>1</v>
      </c>
      <c r="I179" s="257"/>
      <c r="J179" s="254"/>
      <c r="K179" s="254"/>
      <c r="L179" s="258"/>
      <c r="M179" s="259"/>
      <c r="N179" s="260"/>
      <c r="O179" s="260"/>
      <c r="P179" s="260"/>
      <c r="Q179" s="260"/>
      <c r="R179" s="260"/>
      <c r="S179" s="260"/>
      <c r="T179" s="261"/>
      <c r="U179" s="13"/>
      <c r="V179" s="13"/>
      <c r="W179" s="13"/>
      <c r="X179" s="13"/>
      <c r="Y179" s="13"/>
      <c r="Z179" s="13"/>
      <c r="AA179" s="13"/>
      <c r="AB179" s="13"/>
      <c r="AC179" s="13"/>
      <c r="AD179" s="13"/>
      <c r="AE179" s="13"/>
      <c r="AT179" s="262" t="s">
        <v>276</v>
      </c>
      <c r="AU179" s="262" t="s">
        <v>86</v>
      </c>
      <c r="AV179" s="13" t="s">
        <v>84</v>
      </c>
      <c r="AW179" s="13" t="s">
        <v>32</v>
      </c>
      <c r="AX179" s="13" t="s">
        <v>76</v>
      </c>
      <c r="AY179" s="262" t="s">
        <v>251</v>
      </c>
    </row>
    <row r="180" s="12" customFormat="1">
      <c r="A180" s="12"/>
      <c r="B180" s="242"/>
      <c r="C180" s="243"/>
      <c r="D180" s="234" t="s">
        <v>276</v>
      </c>
      <c r="E180" s="244" t="s">
        <v>1</v>
      </c>
      <c r="F180" s="245" t="s">
        <v>6006</v>
      </c>
      <c r="G180" s="243"/>
      <c r="H180" s="246">
        <v>8</v>
      </c>
      <c r="I180" s="247"/>
      <c r="J180" s="243"/>
      <c r="K180" s="243"/>
      <c r="L180" s="248"/>
      <c r="M180" s="249"/>
      <c r="N180" s="250"/>
      <c r="O180" s="250"/>
      <c r="P180" s="250"/>
      <c r="Q180" s="250"/>
      <c r="R180" s="250"/>
      <c r="S180" s="250"/>
      <c r="T180" s="251"/>
      <c r="U180" s="12"/>
      <c r="V180" s="12"/>
      <c r="W180" s="12"/>
      <c r="X180" s="12"/>
      <c r="Y180" s="12"/>
      <c r="Z180" s="12"/>
      <c r="AA180" s="12"/>
      <c r="AB180" s="12"/>
      <c r="AC180" s="12"/>
      <c r="AD180" s="12"/>
      <c r="AE180" s="12"/>
      <c r="AT180" s="252" t="s">
        <v>276</v>
      </c>
      <c r="AU180" s="252" t="s">
        <v>86</v>
      </c>
      <c r="AV180" s="12" t="s">
        <v>86</v>
      </c>
      <c r="AW180" s="12" t="s">
        <v>32</v>
      </c>
      <c r="AX180" s="12" t="s">
        <v>76</v>
      </c>
      <c r="AY180" s="252" t="s">
        <v>251</v>
      </c>
    </row>
    <row r="181" s="15" customFormat="1">
      <c r="A181" s="15"/>
      <c r="B181" s="274"/>
      <c r="C181" s="275"/>
      <c r="D181" s="234" t="s">
        <v>276</v>
      </c>
      <c r="E181" s="276" t="s">
        <v>1</v>
      </c>
      <c r="F181" s="277" t="s">
        <v>423</v>
      </c>
      <c r="G181" s="275"/>
      <c r="H181" s="278">
        <v>761</v>
      </c>
      <c r="I181" s="279"/>
      <c r="J181" s="275"/>
      <c r="K181" s="275"/>
      <c r="L181" s="280"/>
      <c r="M181" s="281"/>
      <c r="N181" s="282"/>
      <c r="O181" s="282"/>
      <c r="P181" s="282"/>
      <c r="Q181" s="282"/>
      <c r="R181" s="282"/>
      <c r="S181" s="282"/>
      <c r="T181" s="283"/>
      <c r="U181" s="15"/>
      <c r="V181" s="15"/>
      <c r="W181" s="15"/>
      <c r="X181" s="15"/>
      <c r="Y181" s="15"/>
      <c r="Z181" s="15"/>
      <c r="AA181" s="15"/>
      <c r="AB181" s="15"/>
      <c r="AC181" s="15"/>
      <c r="AD181" s="15"/>
      <c r="AE181" s="15"/>
      <c r="AT181" s="284" t="s">
        <v>276</v>
      </c>
      <c r="AU181" s="284" t="s">
        <v>86</v>
      </c>
      <c r="AV181" s="15" t="s">
        <v>254</v>
      </c>
      <c r="AW181" s="15" t="s">
        <v>32</v>
      </c>
      <c r="AX181" s="15" t="s">
        <v>84</v>
      </c>
      <c r="AY181" s="284" t="s">
        <v>251</v>
      </c>
    </row>
    <row r="182" s="2" customFormat="1" ht="16.5" customHeight="1">
      <c r="A182" s="38"/>
      <c r="B182" s="39"/>
      <c r="C182" s="292" t="s">
        <v>306</v>
      </c>
      <c r="D182" s="292" t="s">
        <v>1133</v>
      </c>
      <c r="E182" s="293" t="s">
        <v>6007</v>
      </c>
      <c r="F182" s="294" t="s">
        <v>6008</v>
      </c>
      <c r="G182" s="295" t="s">
        <v>802</v>
      </c>
      <c r="H182" s="296">
        <v>791.44000000000005</v>
      </c>
      <c r="I182" s="297"/>
      <c r="J182" s="298">
        <f>ROUND(I182*H182,2)</f>
        <v>0</v>
      </c>
      <c r="K182" s="299"/>
      <c r="L182" s="300"/>
      <c r="M182" s="301" t="s">
        <v>1</v>
      </c>
      <c r="N182" s="302" t="s">
        <v>41</v>
      </c>
      <c r="O182" s="91"/>
      <c r="P182" s="230">
        <f>O182*H182</f>
        <v>0</v>
      </c>
      <c r="Q182" s="230">
        <v>0.00010000000000000001</v>
      </c>
      <c r="R182" s="230">
        <f>Q182*H182</f>
        <v>0.079144000000000006</v>
      </c>
      <c r="S182" s="230">
        <v>0</v>
      </c>
      <c r="T182" s="231">
        <f>S182*H182</f>
        <v>0</v>
      </c>
      <c r="U182" s="38"/>
      <c r="V182" s="38"/>
      <c r="W182" s="38"/>
      <c r="X182" s="38"/>
      <c r="Y182" s="38"/>
      <c r="Z182" s="38"/>
      <c r="AA182" s="38"/>
      <c r="AB182" s="38"/>
      <c r="AC182" s="38"/>
      <c r="AD182" s="38"/>
      <c r="AE182" s="38"/>
      <c r="AR182" s="232" t="s">
        <v>1955</v>
      </c>
      <c r="AT182" s="232" t="s">
        <v>1133</v>
      </c>
      <c r="AU182" s="232" t="s">
        <v>86</v>
      </c>
      <c r="AY182" s="17" t="s">
        <v>251</v>
      </c>
      <c r="BE182" s="233">
        <f>IF(N182="základní",J182,0)</f>
        <v>0</v>
      </c>
      <c r="BF182" s="233">
        <f>IF(N182="snížená",J182,0)</f>
        <v>0</v>
      </c>
      <c r="BG182" s="233">
        <f>IF(N182="zákl. přenesená",J182,0)</f>
        <v>0</v>
      </c>
      <c r="BH182" s="233">
        <f>IF(N182="sníž. přenesená",J182,0)</f>
        <v>0</v>
      </c>
      <c r="BI182" s="233">
        <f>IF(N182="nulová",J182,0)</f>
        <v>0</v>
      </c>
      <c r="BJ182" s="17" t="s">
        <v>84</v>
      </c>
      <c r="BK182" s="233">
        <f>ROUND(I182*H182,2)</f>
        <v>0</v>
      </c>
      <c r="BL182" s="17" t="s">
        <v>1955</v>
      </c>
      <c r="BM182" s="232" t="s">
        <v>6009</v>
      </c>
    </row>
    <row r="183" s="2" customFormat="1">
      <c r="A183" s="38"/>
      <c r="B183" s="39"/>
      <c r="C183" s="40"/>
      <c r="D183" s="234" t="s">
        <v>260</v>
      </c>
      <c r="E183" s="40"/>
      <c r="F183" s="235" t="s">
        <v>6008</v>
      </c>
      <c r="G183" s="40"/>
      <c r="H183" s="40"/>
      <c r="I183" s="236"/>
      <c r="J183" s="40"/>
      <c r="K183" s="40"/>
      <c r="L183" s="44"/>
      <c r="M183" s="237"/>
      <c r="N183" s="238"/>
      <c r="O183" s="91"/>
      <c r="P183" s="91"/>
      <c r="Q183" s="91"/>
      <c r="R183" s="91"/>
      <c r="S183" s="91"/>
      <c r="T183" s="92"/>
      <c r="U183" s="38"/>
      <c r="V183" s="38"/>
      <c r="W183" s="38"/>
      <c r="X183" s="38"/>
      <c r="Y183" s="38"/>
      <c r="Z183" s="38"/>
      <c r="AA183" s="38"/>
      <c r="AB183" s="38"/>
      <c r="AC183" s="38"/>
      <c r="AD183" s="38"/>
      <c r="AE183" s="38"/>
      <c r="AT183" s="17" t="s">
        <v>260</v>
      </c>
      <c r="AU183" s="17" t="s">
        <v>86</v>
      </c>
    </row>
    <row r="184" s="12" customFormat="1">
      <c r="A184" s="12"/>
      <c r="B184" s="242"/>
      <c r="C184" s="243"/>
      <c r="D184" s="234" t="s">
        <v>276</v>
      </c>
      <c r="E184" s="243"/>
      <c r="F184" s="245" t="s">
        <v>6010</v>
      </c>
      <c r="G184" s="243"/>
      <c r="H184" s="246">
        <v>791.44000000000005</v>
      </c>
      <c r="I184" s="247"/>
      <c r="J184" s="243"/>
      <c r="K184" s="243"/>
      <c r="L184" s="248"/>
      <c r="M184" s="249"/>
      <c r="N184" s="250"/>
      <c r="O184" s="250"/>
      <c r="P184" s="250"/>
      <c r="Q184" s="250"/>
      <c r="R184" s="250"/>
      <c r="S184" s="250"/>
      <c r="T184" s="251"/>
      <c r="U184" s="12"/>
      <c r="V184" s="12"/>
      <c r="W184" s="12"/>
      <c r="X184" s="12"/>
      <c r="Y184" s="12"/>
      <c r="Z184" s="12"/>
      <c r="AA184" s="12"/>
      <c r="AB184" s="12"/>
      <c r="AC184" s="12"/>
      <c r="AD184" s="12"/>
      <c r="AE184" s="12"/>
      <c r="AT184" s="252" t="s">
        <v>276</v>
      </c>
      <c r="AU184" s="252" t="s">
        <v>86</v>
      </c>
      <c r="AV184" s="12" t="s">
        <v>86</v>
      </c>
      <c r="AW184" s="12" t="s">
        <v>4</v>
      </c>
      <c r="AX184" s="12" t="s">
        <v>84</v>
      </c>
      <c r="AY184" s="252" t="s">
        <v>251</v>
      </c>
    </row>
    <row r="185" s="2" customFormat="1" ht="21.75" customHeight="1">
      <c r="A185" s="38"/>
      <c r="B185" s="39"/>
      <c r="C185" s="220" t="s">
        <v>311</v>
      </c>
      <c r="D185" s="220" t="s">
        <v>255</v>
      </c>
      <c r="E185" s="221" t="s">
        <v>6011</v>
      </c>
      <c r="F185" s="222" t="s">
        <v>6012</v>
      </c>
      <c r="G185" s="223" t="s">
        <v>416</v>
      </c>
      <c r="H185" s="224">
        <v>15</v>
      </c>
      <c r="I185" s="225"/>
      <c r="J185" s="226">
        <f>ROUND(I185*H185,2)</f>
        <v>0</v>
      </c>
      <c r="K185" s="227"/>
      <c r="L185" s="44"/>
      <c r="M185" s="228" t="s">
        <v>1</v>
      </c>
      <c r="N185" s="229" t="s">
        <v>41</v>
      </c>
      <c r="O185" s="91"/>
      <c r="P185" s="230">
        <f>O185*H185</f>
        <v>0</v>
      </c>
      <c r="Q185" s="230">
        <v>0</v>
      </c>
      <c r="R185" s="230">
        <f>Q185*H185</f>
        <v>0</v>
      </c>
      <c r="S185" s="230">
        <v>0</v>
      </c>
      <c r="T185" s="231">
        <f>S185*H185</f>
        <v>0</v>
      </c>
      <c r="U185" s="38"/>
      <c r="V185" s="38"/>
      <c r="W185" s="38"/>
      <c r="X185" s="38"/>
      <c r="Y185" s="38"/>
      <c r="Z185" s="38"/>
      <c r="AA185" s="38"/>
      <c r="AB185" s="38"/>
      <c r="AC185" s="38"/>
      <c r="AD185" s="38"/>
      <c r="AE185" s="38"/>
      <c r="AR185" s="232" t="s">
        <v>1605</v>
      </c>
      <c r="AT185" s="232" t="s">
        <v>255</v>
      </c>
      <c r="AU185" s="232" t="s">
        <v>86</v>
      </c>
      <c r="AY185" s="17" t="s">
        <v>251</v>
      </c>
      <c r="BE185" s="233">
        <f>IF(N185="základní",J185,0)</f>
        <v>0</v>
      </c>
      <c r="BF185" s="233">
        <f>IF(N185="snížená",J185,0)</f>
        <v>0</v>
      </c>
      <c r="BG185" s="233">
        <f>IF(N185="zákl. přenesená",J185,0)</f>
        <v>0</v>
      </c>
      <c r="BH185" s="233">
        <f>IF(N185="sníž. přenesená",J185,0)</f>
        <v>0</v>
      </c>
      <c r="BI185" s="233">
        <f>IF(N185="nulová",J185,0)</f>
        <v>0</v>
      </c>
      <c r="BJ185" s="17" t="s">
        <v>84</v>
      </c>
      <c r="BK185" s="233">
        <f>ROUND(I185*H185,2)</f>
        <v>0</v>
      </c>
      <c r="BL185" s="17" t="s">
        <v>1605</v>
      </c>
      <c r="BM185" s="232" t="s">
        <v>6013</v>
      </c>
    </row>
    <row r="186" s="2" customFormat="1">
      <c r="A186" s="38"/>
      <c r="B186" s="39"/>
      <c r="C186" s="40"/>
      <c r="D186" s="234" t="s">
        <v>260</v>
      </c>
      <c r="E186" s="40"/>
      <c r="F186" s="235" t="s">
        <v>6012</v>
      </c>
      <c r="G186" s="40"/>
      <c r="H186" s="40"/>
      <c r="I186" s="236"/>
      <c r="J186" s="40"/>
      <c r="K186" s="40"/>
      <c r="L186" s="44"/>
      <c r="M186" s="237"/>
      <c r="N186" s="238"/>
      <c r="O186" s="91"/>
      <c r="P186" s="91"/>
      <c r="Q186" s="91"/>
      <c r="R186" s="91"/>
      <c r="S186" s="91"/>
      <c r="T186" s="92"/>
      <c r="U186" s="38"/>
      <c r="V186" s="38"/>
      <c r="W186" s="38"/>
      <c r="X186" s="38"/>
      <c r="Y186" s="38"/>
      <c r="Z186" s="38"/>
      <c r="AA186" s="38"/>
      <c r="AB186" s="38"/>
      <c r="AC186" s="38"/>
      <c r="AD186" s="38"/>
      <c r="AE186" s="38"/>
      <c r="AT186" s="17" t="s">
        <v>260</v>
      </c>
      <c r="AU186" s="17" t="s">
        <v>86</v>
      </c>
    </row>
    <row r="187" s="2" customFormat="1">
      <c r="A187" s="38"/>
      <c r="B187" s="39"/>
      <c r="C187" s="40"/>
      <c r="D187" s="240" t="s">
        <v>274</v>
      </c>
      <c r="E187" s="40"/>
      <c r="F187" s="241" t="s">
        <v>6014</v>
      </c>
      <c r="G187" s="40"/>
      <c r="H187" s="40"/>
      <c r="I187" s="236"/>
      <c r="J187" s="40"/>
      <c r="K187" s="40"/>
      <c r="L187" s="44"/>
      <c r="M187" s="237"/>
      <c r="N187" s="238"/>
      <c r="O187" s="91"/>
      <c r="P187" s="91"/>
      <c r="Q187" s="91"/>
      <c r="R187" s="91"/>
      <c r="S187" s="91"/>
      <c r="T187" s="92"/>
      <c r="U187" s="38"/>
      <c r="V187" s="38"/>
      <c r="W187" s="38"/>
      <c r="X187" s="38"/>
      <c r="Y187" s="38"/>
      <c r="Z187" s="38"/>
      <c r="AA187" s="38"/>
      <c r="AB187" s="38"/>
      <c r="AC187" s="38"/>
      <c r="AD187" s="38"/>
      <c r="AE187" s="38"/>
      <c r="AT187" s="17" t="s">
        <v>274</v>
      </c>
      <c r="AU187" s="17" t="s">
        <v>86</v>
      </c>
    </row>
    <row r="188" s="12" customFormat="1">
      <c r="A188" s="12"/>
      <c r="B188" s="242"/>
      <c r="C188" s="243"/>
      <c r="D188" s="234" t="s">
        <v>276</v>
      </c>
      <c r="E188" s="244" t="s">
        <v>1</v>
      </c>
      <c r="F188" s="245" t="s">
        <v>342</v>
      </c>
      <c r="G188" s="243"/>
      <c r="H188" s="246">
        <v>15</v>
      </c>
      <c r="I188" s="247"/>
      <c r="J188" s="243"/>
      <c r="K188" s="243"/>
      <c r="L188" s="248"/>
      <c r="M188" s="249"/>
      <c r="N188" s="250"/>
      <c r="O188" s="250"/>
      <c r="P188" s="250"/>
      <c r="Q188" s="250"/>
      <c r="R188" s="250"/>
      <c r="S188" s="250"/>
      <c r="T188" s="251"/>
      <c r="U188" s="12"/>
      <c r="V188" s="12"/>
      <c r="W188" s="12"/>
      <c r="X188" s="12"/>
      <c r="Y188" s="12"/>
      <c r="Z188" s="12"/>
      <c r="AA188" s="12"/>
      <c r="AB188" s="12"/>
      <c r="AC188" s="12"/>
      <c r="AD188" s="12"/>
      <c r="AE188" s="12"/>
      <c r="AT188" s="252" t="s">
        <v>276</v>
      </c>
      <c r="AU188" s="252" t="s">
        <v>86</v>
      </c>
      <c r="AV188" s="12" t="s">
        <v>86</v>
      </c>
      <c r="AW188" s="12" t="s">
        <v>32</v>
      </c>
      <c r="AX188" s="12" t="s">
        <v>84</v>
      </c>
      <c r="AY188" s="252" t="s">
        <v>251</v>
      </c>
    </row>
    <row r="189" s="2" customFormat="1" ht="24.15" customHeight="1">
      <c r="A189" s="38"/>
      <c r="B189" s="39"/>
      <c r="C189" s="220" t="s">
        <v>319</v>
      </c>
      <c r="D189" s="220" t="s">
        <v>255</v>
      </c>
      <c r="E189" s="221" t="s">
        <v>6015</v>
      </c>
      <c r="F189" s="222" t="s">
        <v>6016</v>
      </c>
      <c r="G189" s="223" t="s">
        <v>416</v>
      </c>
      <c r="H189" s="224">
        <v>100</v>
      </c>
      <c r="I189" s="225"/>
      <c r="J189" s="226">
        <f>ROUND(I189*H189,2)</f>
        <v>0</v>
      </c>
      <c r="K189" s="227"/>
      <c r="L189" s="44"/>
      <c r="M189" s="228" t="s">
        <v>1</v>
      </c>
      <c r="N189" s="229" t="s">
        <v>41</v>
      </c>
      <c r="O189" s="91"/>
      <c r="P189" s="230">
        <f>O189*H189</f>
        <v>0</v>
      </c>
      <c r="Q189" s="230">
        <v>0</v>
      </c>
      <c r="R189" s="230">
        <f>Q189*H189</f>
        <v>0</v>
      </c>
      <c r="S189" s="230">
        <v>0</v>
      </c>
      <c r="T189" s="231">
        <f>S189*H189</f>
        <v>0</v>
      </c>
      <c r="U189" s="38"/>
      <c r="V189" s="38"/>
      <c r="W189" s="38"/>
      <c r="X189" s="38"/>
      <c r="Y189" s="38"/>
      <c r="Z189" s="38"/>
      <c r="AA189" s="38"/>
      <c r="AB189" s="38"/>
      <c r="AC189" s="38"/>
      <c r="AD189" s="38"/>
      <c r="AE189" s="38"/>
      <c r="AR189" s="232" t="s">
        <v>1605</v>
      </c>
      <c r="AT189" s="232" t="s">
        <v>255</v>
      </c>
      <c r="AU189" s="232" t="s">
        <v>86</v>
      </c>
      <c r="AY189" s="17" t="s">
        <v>251</v>
      </c>
      <c r="BE189" s="233">
        <f>IF(N189="základní",J189,0)</f>
        <v>0</v>
      </c>
      <c r="BF189" s="233">
        <f>IF(N189="snížená",J189,0)</f>
        <v>0</v>
      </c>
      <c r="BG189" s="233">
        <f>IF(N189="zákl. přenesená",J189,0)</f>
        <v>0</v>
      </c>
      <c r="BH189" s="233">
        <f>IF(N189="sníž. přenesená",J189,0)</f>
        <v>0</v>
      </c>
      <c r="BI189" s="233">
        <f>IF(N189="nulová",J189,0)</f>
        <v>0</v>
      </c>
      <c r="BJ189" s="17" t="s">
        <v>84</v>
      </c>
      <c r="BK189" s="233">
        <f>ROUND(I189*H189,2)</f>
        <v>0</v>
      </c>
      <c r="BL189" s="17" t="s">
        <v>1605</v>
      </c>
      <c r="BM189" s="232" t="s">
        <v>6017</v>
      </c>
    </row>
    <row r="190" s="2" customFormat="1">
      <c r="A190" s="38"/>
      <c r="B190" s="39"/>
      <c r="C190" s="40"/>
      <c r="D190" s="234" t="s">
        <v>260</v>
      </c>
      <c r="E190" s="40"/>
      <c r="F190" s="235" t="s">
        <v>6016</v>
      </c>
      <c r="G190" s="40"/>
      <c r="H190" s="40"/>
      <c r="I190" s="236"/>
      <c r="J190" s="40"/>
      <c r="K190" s="40"/>
      <c r="L190" s="44"/>
      <c r="M190" s="237"/>
      <c r="N190" s="238"/>
      <c r="O190" s="91"/>
      <c r="P190" s="91"/>
      <c r="Q190" s="91"/>
      <c r="R190" s="91"/>
      <c r="S190" s="91"/>
      <c r="T190" s="92"/>
      <c r="U190" s="38"/>
      <c r="V190" s="38"/>
      <c r="W190" s="38"/>
      <c r="X190" s="38"/>
      <c r="Y190" s="38"/>
      <c r="Z190" s="38"/>
      <c r="AA190" s="38"/>
      <c r="AB190" s="38"/>
      <c r="AC190" s="38"/>
      <c r="AD190" s="38"/>
      <c r="AE190" s="38"/>
      <c r="AT190" s="17" t="s">
        <v>260</v>
      </c>
      <c r="AU190" s="17" t="s">
        <v>86</v>
      </c>
    </row>
    <row r="191" s="2" customFormat="1">
      <c r="A191" s="38"/>
      <c r="B191" s="39"/>
      <c r="C191" s="40"/>
      <c r="D191" s="240" t="s">
        <v>274</v>
      </c>
      <c r="E191" s="40"/>
      <c r="F191" s="241" t="s">
        <v>6018</v>
      </c>
      <c r="G191" s="40"/>
      <c r="H191" s="40"/>
      <c r="I191" s="236"/>
      <c r="J191" s="40"/>
      <c r="K191" s="40"/>
      <c r="L191" s="44"/>
      <c r="M191" s="237"/>
      <c r="N191" s="238"/>
      <c r="O191" s="91"/>
      <c r="P191" s="91"/>
      <c r="Q191" s="91"/>
      <c r="R191" s="91"/>
      <c r="S191" s="91"/>
      <c r="T191" s="92"/>
      <c r="U191" s="38"/>
      <c r="V191" s="38"/>
      <c r="W191" s="38"/>
      <c r="X191" s="38"/>
      <c r="Y191" s="38"/>
      <c r="Z191" s="38"/>
      <c r="AA191" s="38"/>
      <c r="AB191" s="38"/>
      <c r="AC191" s="38"/>
      <c r="AD191" s="38"/>
      <c r="AE191" s="38"/>
      <c r="AT191" s="17" t="s">
        <v>274</v>
      </c>
      <c r="AU191" s="17" t="s">
        <v>86</v>
      </c>
    </row>
    <row r="192" s="12" customFormat="1">
      <c r="A192" s="12"/>
      <c r="B192" s="242"/>
      <c r="C192" s="243"/>
      <c r="D192" s="234" t="s">
        <v>276</v>
      </c>
      <c r="E192" s="244" t="s">
        <v>1</v>
      </c>
      <c r="F192" s="245" t="s">
        <v>6019</v>
      </c>
      <c r="G192" s="243"/>
      <c r="H192" s="246">
        <v>100</v>
      </c>
      <c r="I192" s="247"/>
      <c r="J192" s="243"/>
      <c r="K192" s="243"/>
      <c r="L192" s="248"/>
      <c r="M192" s="249"/>
      <c r="N192" s="250"/>
      <c r="O192" s="250"/>
      <c r="P192" s="250"/>
      <c r="Q192" s="250"/>
      <c r="R192" s="250"/>
      <c r="S192" s="250"/>
      <c r="T192" s="251"/>
      <c r="U192" s="12"/>
      <c r="V192" s="12"/>
      <c r="W192" s="12"/>
      <c r="X192" s="12"/>
      <c r="Y192" s="12"/>
      <c r="Z192" s="12"/>
      <c r="AA192" s="12"/>
      <c r="AB192" s="12"/>
      <c r="AC192" s="12"/>
      <c r="AD192" s="12"/>
      <c r="AE192" s="12"/>
      <c r="AT192" s="252" t="s">
        <v>276</v>
      </c>
      <c r="AU192" s="252" t="s">
        <v>86</v>
      </c>
      <c r="AV192" s="12" t="s">
        <v>86</v>
      </c>
      <c r="AW192" s="12" t="s">
        <v>32</v>
      </c>
      <c r="AX192" s="12" t="s">
        <v>84</v>
      </c>
      <c r="AY192" s="252" t="s">
        <v>251</v>
      </c>
    </row>
    <row r="193" s="2" customFormat="1" ht="16.5" customHeight="1">
      <c r="A193" s="38"/>
      <c r="B193" s="39"/>
      <c r="C193" s="292" t="s">
        <v>8</v>
      </c>
      <c r="D193" s="292" t="s">
        <v>1133</v>
      </c>
      <c r="E193" s="293" t="s">
        <v>6020</v>
      </c>
      <c r="F193" s="294" t="s">
        <v>6021</v>
      </c>
      <c r="G193" s="295" t="s">
        <v>416</v>
      </c>
      <c r="H193" s="296">
        <v>100</v>
      </c>
      <c r="I193" s="297"/>
      <c r="J193" s="298">
        <f>ROUND(I193*H193,2)</f>
        <v>0</v>
      </c>
      <c r="K193" s="299"/>
      <c r="L193" s="300"/>
      <c r="M193" s="301" t="s">
        <v>1</v>
      </c>
      <c r="N193" s="302" t="s">
        <v>41</v>
      </c>
      <c r="O193" s="91"/>
      <c r="P193" s="230">
        <f>O193*H193</f>
        <v>0</v>
      </c>
      <c r="Q193" s="230">
        <v>0</v>
      </c>
      <c r="R193" s="230">
        <f>Q193*H193</f>
        <v>0</v>
      </c>
      <c r="S193" s="230">
        <v>0</v>
      </c>
      <c r="T193" s="231">
        <f>S193*H193</f>
        <v>0</v>
      </c>
      <c r="U193" s="38"/>
      <c r="V193" s="38"/>
      <c r="W193" s="38"/>
      <c r="X193" s="38"/>
      <c r="Y193" s="38"/>
      <c r="Z193" s="38"/>
      <c r="AA193" s="38"/>
      <c r="AB193" s="38"/>
      <c r="AC193" s="38"/>
      <c r="AD193" s="38"/>
      <c r="AE193" s="38"/>
      <c r="AR193" s="232" t="s">
        <v>1955</v>
      </c>
      <c r="AT193" s="232" t="s">
        <v>1133</v>
      </c>
      <c r="AU193" s="232" t="s">
        <v>86</v>
      </c>
      <c r="AY193" s="17" t="s">
        <v>251</v>
      </c>
      <c r="BE193" s="233">
        <f>IF(N193="základní",J193,0)</f>
        <v>0</v>
      </c>
      <c r="BF193" s="233">
        <f>IF(N193="snížená",J193,0)</f>
        <v>0</v>
      </c>
      <c r="BG193" s="233">
        <f>IF(N193="zákl. přenesená",J193,0)</f>
        <v>0</v>
      </c>
      <c r="BH193" s="233">
        <f>IF(N193="sníž. přenesená",J193,0)</f>
        <v>0</v>
      </c>
      <c r="BI193" s="233">
        <f>IF(N193="nulová",J193,0)</f>
        <v>0</v>
      </c>
      <c r="BJ193" s="17" t="s">
        <v>84</v>
      </c>
      <c r="BK193" s="233">
        <f>ROUND(I193*H193,2)</f>
        <v>0</v>
      </c>
      <c r="BL193" s="17" t="s">
        <v>1955</v>
      </c>
      <c r="BM193" s="232" t="s">
        <v>6022</v>
      </c>
    </row>
    <row r="194" s="2" customFormat="1">
      <c r="A194" s="38"/>
      <c r="B194" s="39"/>
      <c r="C194" s="40"/>
      <c r="D194" s="234" t="s">
        <v>260</v>
      </c>
      <c r="E194" s="40"/>
      <c r="F194" s="235" t="s">
        <v>6021</v>
      </c>
      <c r="G194" s="40"/>
      <c r="H194" s="40"/>
      <c r="I194" s="236"/>
      <c r="J194" s="40"/>
      <c r="K194" s="40"/>
      <c r="L194" s="44"/>
      <c r="M194" s="237"/>
      <c r="N194" s="238"/>
      <c r="O194" s="91"/>
      <c r="P194" s="91"/>
      <c r="Q194" s="91"/>
      <c r="R194" s="91"/>
      <c r="S194" s="91"/>
      <c r="T194" s="92"/>
      <c r="U194" s="38"/>
      <c r="V194" s="38"/>
      <c r="W194" s="38"/>
      <c r="X194" s="38"/>
      <c r="Y194" s="38"/>
      <c r="Z194" s="38"/>
      <c r="AA194" s="38"/>
      <c r="AB194" s="38"/>
      <c r="AC194" s="38"/>
      <c r="AD194" s="38"/>
      <c r="AE194" s="38"/>
      <c r="AT194" s="17" t="s">
        <v>260</v>
      </c>
      <c r="AU194" s="17" t="s">
        <v>86</v>
      </c>
    </row>
    <row r="195" s="13" customFormat="1">
      <c r="A195" s="13"/>
      <c r="B195" s="253"/>
      <c r="C195" s="254"/>
      <c r="D195" s="234" t="s">
        <v>276</v>
      </c>
      <c r="E195" s="255" t="s">
        <v>1</v>
      </c>
      <c r="F195" s="256" t="s">
        <v>6023</v>
      </c>
      <c r="G195" s="254"/>
      <c r="H195" s="255" t="s">
        <v>1</v>
      </c>
      <c r="I195" s="257"/>
      <c r="J195" s="254"/>
      <c r="K195" s="254"/>
      <c r="L195" s="258"/>
      <c r="M195" s="259"/>
      <c r="N195" s="260"/>
      <c r="O195" s="260"/>
      <c r="P195" s="260"/>
      <c r="Q195" s="260"/>
      <c r="R195" s="260"/>
      <c r="S195" s="260"/>
      <c r="T195" s="261"/>
      <c r="U195" s="13"/>
      <c r="V195" s="13"/>
      <c r="W195" s="13"/>
      <c r="X195" s="13"/>
      <c r="Y195" s="13"/>
      <c r="Z195" s="13"/>
      <c r="AA195" s="13"/>
      <c r="AB195" s="13"/>
      <c r="AC195" s="13"/>
      <c r="AD195" s="13"/>
      <c r="AE195" s="13"/>
      <c r="AT195" s="262" t="s">
        <v>276</v>
      </c>
      <c r="AU195" s="262" t="s">
        <v>86</v>
      </c>
      <c r="AV195" s="13" t="s">
        <v>84</v>
      </c>
      <c r="AW195" s="13" t="s">
        <v>32</v>
      </c>
      <c r="AX195" s="13" t="s">
        <v>76</v>
      </c>
      <c r="AY195" s="262" t="s">
        <v>251</v>
      </c>
    </row>
    <row r="196" s="13" customFormat="1">
      <c r="A196" s="13"/>
      <c r="B196" s="253"/>
      <c r="C196" s="254"/>
      <c r="D196" s="234" t="s">
        <v>276</v>
      </c>
      <c r="E196" s="255" t="s">
        <v>1</v>
      </c>
      <c r="F196" s="256" t="s">
        <v>6024</v>
      </c>
      <c r="G196" s="254"/>
      <c r="H196" s="255" t="s">
        <v>1</v>
      </c>
      <c r="I196" s="257"/>
      <c r="J196" s="254"/>
      <c r="K196" s="254"/>
      <c r="L196" s="258"/>
      <c r="M196" s="259"/>
      <c r="N196" s="260"/>
      <c r="O196" s="260"/>
      <c r="P196" s="260"/>
      <c r="Q196" s="260"/>
      <c r="R196" s="260"/>
      <c r="S196" s="260"/>
      <c r="T196" s="261"/>
      <c r="U196" s="13"/>
      <c r="V196" s="13"/>
      <c r="W196" s="13"/>
      <c r="X196" s="13"/>
      <c r="Y196" s="13"/>
      <c r="Z196" s="13"/>
      <c r="AA196" s="13"/>
      <c r="AB196" s="13"/>
      <c r="AC196" s="13"/>
      <c r="AD196" s="13"/>
      <c r="AE196" s="13"/>
      <c r="AT196" s="262" t="s">
        <v>276</v>
      </c>
      <c r="AU196" s="262" t="s">
        <v>86</v>
      </c>
      <c r="AV196" s="13" t="s">
        <v>84</v>
      </c>
      <c r="AW196" s="13" t="s">
        <v>32</v>
      </c>
      <c r="AX196" s="13" t="s">
        <v>76</v>
      </c>
      <c r="AY196" s="262" t="s">
        <v>251</v>
      </c>
    </row>
    <row r="197" s="12" customFormat="1">
      <c r="A197" s="12"/>
      <c r="B197" s="242"/>
      <c r="C197" s="243"/>
      <c r="D197" s="234" t="s">
        <v>276</v>
      </c>
      <c r="E197" s="244" t="s">
        <v>1</v>
      </c>
      <c r="F197" s="245" t="s">
        <v>1660</v>
      </c>
      <c r="G197" s="243"/>
      <c r="H197" s="246">
        <v>100</v>
      </c>
      <c r="I197" s="247"/>
      <c r="J197" s="243"/>
      <c r="K197" s="243"/>
      <c r="L197" s="248"/>
      <c r="M197" s="249"/>
      <c r="N197" s="250"/>
      <c r="O197" s="250"/>
      <c r="P197" s="250"/>
      <c r="Q197" s="250"/>
      <c r="R197" s="250"/>
      <c r="S197" s="250"/>
      <c r="T197" s="251"/>
      <c r="U197" s="12"/>
      <c r="V197" s="12"/>
      <c r="W197" s="12"/>
      <c r="X197" s="12"/>
      <c r="Y197" s="12"/>
      <c r="Z197" s="12"/>
      <c r="AA197" s="12"/>
      <c r="AB197" s="12"/>
      <c r="AC197" s="12"/>
      <c r="AD197" s="12"/>
      <c r="AE197" s="12"/>
      <c r="AT197" s="252" t="s">
        <v>276</v>
      </c>
      <c r="AU197" s="252" t="s">
        <v>86</v>
      </c>
      <c r="AV197" s="12" t="s">
        <v>86</v>
      </c>
      <c r="AW197" s="12" t="s">
        <v>32</v>
      </c>
      <c r="AX197" s="12" t="s">
        <v>84</v>
      </c>
      <c r="AY197" s="252" t="s">
        <v>251</v>
      </c>
    </row>
    <row r="198" s="2" customFormat="1" ht="16.5" customHeight="1">
      <c r="A198" s="38"/>
      <c r="B198" s="39"/>
      <c r="C198" s="292" t="s">
        <v>331</v>
      </c>
      <c r="D198" s="292" t="s">
        <v>1133</v>
      </c>
      <c r="E198" s="293" t="s">
        <v>6025</v>
      </c>
      <c r="F198" s="294" t="s">
        <v>6026</v>
      </c>
      <c r="G198" s="295" t="s">
        <v>416</v>
      </c>
      <c r="H198" s="296">
        <v>300</v>
      </c>
      <c r="I198" s="297"/>
      <c r="J198" s="298">
        <f>ROUND(I198*H198,2)</f>
        <v>0</v>
      </c>
      <c r="K198" s="299"/>
      <c r="L198" s="300"/>
      <c r="M198" s="301" t="s">
        <v>1</v>
      </c>
      <c r="N198" s="302" t="s">
        <v>41</v>
      </c>
      <c r="O198" s="91"/>
      <c r="P198" s="230">
        <f>O198*H198</f>
        <v>0</v>
      </c>
      <c r="Q198" s="230">
        <v>0</v>
      </c>
      <c r="R198" s="230">
        <f>Q198*H198</f>
        <v>0</v>
      </c>
      <c r="S198" s="230">
        <v>0</v>
      </c>
      <c r="T198" s="231">
        <f>S198*H198</f>
        <v>0</v>
      </c>
      <c r="U198" s="38"/>
      <c r="V198" s="38"/>
      <c r="W198" s="38"/>
      <c r="X198" s="38"/>
      <c r="Y198" s="38"/>
      <c r="Z198" s="38"/>
      <c r="AA198" s="38"/>
      <c r="AB198" s="38"/>
      <c r="AC198" s="38"/>
      <c r="AD198" s="38"/>
      <c r="AE198" s="38"/>
      <c r="AR198" s="232" t="s">
        <v>1955</v>
      </c>
      <c r="AT198" s="232" t="s">
        <v>1133</v>
      </c>
      <c r="AU198" s="232" t="s">
        <v>86</v>
      </c>
      <c r="AY198" s="17" t="s">
        <v>251</v>
      </c>
      <c r="BE198" s="233">
        <f>IF(N198="základní",J198,0)</f>
        <v>0</v>
      </c>
      <c r="BF198" s="233">
        <f>IF(N198="snížená",J198,0)</f>
        <v>0</v>
      </c>
      <c r="BG198" s="233">
        <f>IF(N198="zákl. přenesená",J198,0)</f>
        <v>0</v>
      </c>
      <c r="BH198" s="233">
        <f>IF(N198="sníž. přenesená",J198,0)</f>
        <v>0</v>
      </c>
      <c r="BI198" s="233">
        <f>IF(N198="nulová",J198,0)</f>
        <v>0</v>
      </c>
      <c r="BJ198" s="17" t="s">
        <v>84</v>
      </c>
      <c r="BK198" s="233">
        <f>ROUND(I198*H198,2)</f>
        <v>0</v>
      </c>
      <c r="BL198" s="17" t="s">
        <v>1955</v>
      </c>
      <c r="BM198" s="232" t="s">
        <v>6027</v>
      </c>
    </row>
    <row r="199" s="2" customFormat="1">
      <c r="A199" s="38"/>
      <c r="B199" s="39"/>
      <c r="C199" s="40"/>
      <c r="D199" s="234" t="s">
        <v>260</v>
      </c>
      <c r="E199" s="40"/>
      <c r="F199" s="235" t="s">
        <v>6026</v>
      </c>
      <c r="G199" s="40"/>
      <c r="H199" s="40"/>
      <c r="I199" s="236"/>
      <c r="J199" s="40"/>
      <c r="K199" s="40"/>
      <c r="L199" s="44"/>
      <c r="M199" s="237"/>
      <c r="N199" s="238"/>
      <c r="O199" s="91"/>
      <c r="P199" s="91"/>
      <c r="Q199" s="91"/>
      <c r="R199" s="91"/>
      <c r="S199" s="91"/>
      <c r="T199" s="92"/>
      <c r="U199" s="38"/>
      <c r="V199" s="38"/>
      <c r="W199" s="38"/>
      <c r="X199" s="38"/>
      <c r="Y199" s="38"/>
      <c r="Z199" s="38"/>
      <c r="AA199" s="38"/>
      <c r="AB199" s="38"/>
      <c r="AC199" s="38"/>
      <c r="AD199" s="38"/>
      <c r="AE199" s="38"/>
      <c r="AT199" s="17" t="s">
        <v>260</v>
      </c>
      <c r="AU199" s="17" t="s">
        <v>86</v>
      </c>
    </row>
    <row r="200" s="12" customFormat="1">
      <c r="A200" s="12"/>
      <c r="B200" s="242"/>
      <c r="C200" s="243"/>
      <c r="D200" s="234" t="s">
        <v>276</v>
      </c>
      <c r="E200" s="244" t="s">
        <v>1</v>
      </c>
      <c r="F200" s="245" t="s">
        <v>6028</v>
      </c>
      <c r="G200" s="243"/>
      <c r="H200" s="246">
        <v>300</v>
      </c>
      <c r="I200" s="247"/>
      <c r="J200" s="243"/>
      <c r="K200" s="243"/>
      <c r="L200" s="248"/>
      <c r="M200" s="249"/>
      <c r="N200" s="250"/>
      <c r="O200" s="250"/>
      <c r="P200" s="250"/>
      <c r="Q200" s="250"/>
      <c r="R200" s="250"/>
      <c r="S200" s="250"/>
      <c r="T200" s="251"/>
      <c r="U200" s="12"/>
      <c r="V200" s="12"/>
      <c r="W200" s="12"/>
      <c r="X200" s="12"/>
      <c r="Y200" s="12"/>
      <c r="Z200" s="12"/>
      <c r="AA200" s="12"/>
      <c r="AB200" s="12"/>
      <c r="AC200" s="12"/>
      <c r="AD200" s="12"/>
      <c r="AE200" s="12"/>
      <c r="AT200" s="252" t="s">
        <v>276</v>
      </c>
      <c r="AU200" s="252" t="s">
        <v>86</v>
      </c>
      <c r="AV200" s="12" t="s">
        <v>86</v>
      </c>
      <c r="AW200" s="12" t="s">
        <v>32</v>
      </c>
      <c r="AX200" s="12" t="s">
        <v>76</v>
      </c>
      <c r="AY200" s="252" t="s">
        <v>251</v>
      </c>
    </row>
    <row r="201" s="15" customFormat="1">
      <c r="A201" s="15"/>
      <c r="B201" s="274"/>
      <c r="C201" s="275"/>
      <c r="D201" s="234" t="s">
        <v>276</v>
      </c>
      <c r="E201" s="276" t="s">
        <v>1</v>
      </c>
      <c r="F201" s="277" t="s">
        <v>423</v>
      </c>
      <c r="G201" s="275"/>
      <c r="H201" s="278">
        <v>300</v>
      </c>
      <c r="I201" s="279"/>
      <c r="J201" s="275"/>
      <c r="K201" s="275"/>
      <c r="L201" s="280"/>
      <c r="M201" s="281"/>
      <c r="N201" s="282"/>
      <c r="O201" s="282"/>
      <c r="P201" s="282"/>
      <c r="Q201" s="282"/>
      <c r="R201" s="282"/>
      <c r="S201" s="282"/>
      <c r="T201" s="283"/>
      <c r="U201" s="15"/>
      <c r="V201" s="15"/>
      <c r="W201" s="15"/>
      <c r="X201" s="15"/>
      <c r="Y201" s="15"/>
      <c r="Z201" s="15"/>
      <c r="AA201" s="15"/>
      <c r="AB201" s="15"/>
      <c r="AC201" s="15"/>
      <c r="AD201" s="15"/>
      <c r="AE201" s="15"/>
      <c r="AT201" s="284" t="s">
        <v>276</v>
      </c>
      <c r="AU201" s="284" t="s">
        <v>86</v>
      </c>
      <c r="AV201" s="15" t="s">
        <v>254</v>
      </c>
      <c r="AW201" s="15" t="s">
        <v>32</v>
      </c>
      <c r="AX201" s="15" t="s">
        <v>84</v>
      </c>
      <c r="AY201" s="284" t="s">
        <v>251</v>
      </c>
    </row>
    <row r="202" s="2" customFormat="1" ht="24.15" customHeight="1">
      <c r="A202" s="38"/>
      <c r="B202" s="39"/>
      <c r="C202" s="220" t="s">
        <v>336</v>
      </c>
      <c r="D202" s="220" t="s">
        <v>255</v>
      </c>
      <c r="E202" s="221" t="s">
        <v>5604</v>
      </c>
      <c r="F202" s="222" t="s">
        <v>5605</v>
      </c>
      <c r="G202" s="223" t="s">
        <v>416</v>
      </c>
      <c r="H202" s="224">
        <v>200</v>
      </c>
      <c r="I202" s="225"/>
      <c r="J202" s="226">
        <f>ROUND(I202*H202,2)</f>
        <v>0</v>
      </c>
      <c r="K202" s="227"/>
      <c r="L202" s="44"/>
      <c r="M202" s="228" t="s">
        <v>1</v>
      </c>
      <c r="N202" s="229" t="s">
        <v>41</v>
      </c>
      <c r="O202" s="91"/>
      <c r="P202" s="230">
        <f>O202*H202</f>
        <v>0</v>
      </c>
      <c r="Q202" s="230">
        <v>0</v>
      </c>
      <c r="R202" s="230">
        <f>Q202*H202</f>
        <v>0</v>
      </c>
      <c r="S202" s="230">
        <v>0</v>
      </c>
      <c r="T202" s="231">
        <f>S202*H202</f>
        <v>0</v>
      </c>
      <c r="U202" s="38"/>
      <c r="V202" s="38"/>
      <c r="W202" s="38"/>
      <c r="X202" s="38"/>
      <c r="Y202" s="38"/>
      <c r="Z202" s="38"/>
      <c r="AA202" s="38"/>
      <c r="AB202" s="38"/>
      <c r="AC202" s="38"/>
      <c r="AD202" s="38"/>
      <c r="AE202" s="38"/>
      <c r="AR202" s="232" t="s">
        <v>1605</v>
      </c>
      <c r="AT202" s="232" t="s">
        <v>255</v>
      </c>
      <c r="AU202" s="232" t="s">
        <v>86</v>
      </c>
      <c r="AY202" s="17" t="s">
        <v>251</v>
      </c>
      <c r="BE202" s="233">
        <f>IF(N202="základní",J202,0)</f>
        <v>0</v>
      </c>
      <c r="BF202" s="233">
        <f>IF(N202="snížená",J202,0)</f>
        <v>0</v>
      </c>
      <c r="BG202" s="233">
        <f>IF(N202="zákl. přenesená",J202,0)</f>
        <v>0</v>
      </c>
      <c r="BH202" s="233">
        <f>IF(N202="sníž. přenesená",J202,0)</f>
        <v>0</v>
      </c>
      <c r="BI202" s="233">
        <f>IF(N202="nulová",J202,0)</f>
        <v>0</v>
      </c>
      <c r="BJ202" s="17" t="s">
        <v>84</v>
      </c>
      <c r="BK202" s="233">
        <f>ROUND(I202*H202,2)</f>
        <v>0</v>
      </c>
      <c r="BL202" s="17" t="s">
        <v>1605</v>
      </c>
      <c r="BM202" s="232" t="s">
        <v>6029</v>
      </c>
    </row>
    <row r="203" s="2" customFormat="1">
      <c r="A203" s="38"/>
      <c r="B203" s="39"/>
      <c r="C203" s="40"/>
      <c r="D203" s="234" t="s">
        <v>260</v>
      </c>
      <c r="E203" s="40"/>
      <c r="F203" s="235" t="s">
        <v>5605</v>
      </c>
      <c r="G203" s="40"/>
      <c r="H203" s="40"/>
      <c r="I203" s="236"/>
      <c r="J203" s="40"/>
      <c r="K203" s="40"/>
      <c r="L203" s="44"/>
      <c r="M203" s="237"/>
      <c r="N203" s="238"/>
      <c r="O203" s="91"/>
      <c r="P203" s="91"/>
      <c r="Q203" s="91"/>
      <c r="R203" s="91"/>
      <c r="S203" s="91"/>
      <c r="T203" s="92"/>
      <c r="U203" s="38"/>
      <c r="V203" s="38"/>
      <c r="W203" s="38"/>
      <c r="X203" s="38"/>
      <c r="Y203" s="38"/>
      <c r="Z203" s="38"/>
      <c r="AA203" s="38"/>
      <c r="AB203" s="38"/>
      <c r="AC203" s="38"/>
      <c r="AD203" s="38"/>
      <c r="AE203" s="38"/>
      <c r="AT203" s="17" t="s">
        <v>260</v>
      </c>
      <c r="AU203" s="17" t="s">
        <v>86</v>
      </c>
    </row>
    <row r="204" s="2" customFormat="1">
      <c r="A204" s="38"/>
      <c r="B204" s="39"/>
      <c r="C204" s="40"/>
      <c r="D204" s="240" t="s">
        <v>274</v>
      </c>
      <c r="E204" s="40"/>
      <c r="F204" s="241" t="s">
        <v>6030</v>
      </c>
      <c r="G204" s="40"/>
      <c r="H204" s="40"/>
      <c r="I204" s="236"/>
      <c r="J204" s="40"/>
      <c r="K204" s="40"/>
      <c r="L204" s="44"/>
      <c r="M204" s="237"/>
      <c r="N204" s="238"/>
      <c r="O204" s="91"/>
      <c r="P204" s="91"/>
      <c r="Q204" s="91"/>
      <c r="R204" s="91"/>
      <c r="S204" s="91"/>
      <c r="T204" s="92"/>
      <c r="U204" s="38"/>
      <c r="V204" s="38"/>
      <c r="W204" s="38"/>
      <c r="X204" s="38"/>
      <c r="Y204" s="38"/>
      <c r="Z204" s="38"/>
      <c r="AA204" s="38"/>
      <c r="AB204" s="38"/>
      <c r="AC204" s="38"/>
      <c r="AD204" s="38"/>
      <c r="AE204" s="38"/>
      <c r="AT204" s="17" t="s">
        <v>274</v>
      </c>
      <c r="AU204" s="17" t="s">
        <v>86</v>
      </c>
    </row>
    <row r="205" s="2" customFormat="1" ht="16.5" customHeight="1">
      <c r="A205" s="38"/>
      <c r="B205" s="39"/>
      <c r="C205" s="292" t="s">
        <v>342</v>
      </c>
      <c r="D205" s="292" t="s">
        <v>1133</v>
      </c>
      <c r="E205" s="293" t="s">
        <v>6031</v>
      </c>
      <c r="F205" s="294" t="s">
        <v>6032</v>
      </c>
      <c r="G205" s="295" t="s">
        <v>416</v>
      </c>
      <c r="H205" s="296">
        <v>200</v>
      </c>
      <c r="I205" s="297"/>
      <c r="J205" s="298">
        <f>ROUND(I205*H205,2)</f>
        <v>0</v>
      </c>
      <c r="K205" s="299"/>
      <c r="L205" s="300"/>
      <c r="M205" s="301" t="s">
        <v>1</v>
      </c>
      <c r="N205" s="302" t="s">
        <v>41</v>
      </c>
      <c r="O205" s="91"/>
      <c r="P205" s="230">
        <f>O205*H205</f>
        <v>0</v>
      </c>
      <c r="Q205" s="230">
        <v>0</v>
      </c>
      <c r="R205" s="230">
        <f>Q205*H205</f>
        <v>0</v>
      </c>
      <c r="S205" s="230">
        <v>0</v>
      </c>
      <c r="T205" s="231">
        <f>S205*H205</f>
        <v>0</v>
      </c>
      <c r="U205" s="38"/>
      <c r="V205" s="38"/>
      <c r="W205" s="38"/>
      <c r="X205" s="38"/>
      <c r="Y205" s="38"/>
      <c r="Z205" s="38"/>
      <c r="AA205" s="38"/>
      <c r="AB205" s="38"/>
      <c r="AC205" s="38"/>
      <c r="AD205" s="38"/>
      <c r="AE205" s="38"/>
      <c r="AR205" s="232" t="s">
        <v>1955</v>
      </c>
      <c r="AT205" s="232" t="s">
        <v>1133</v>
      </c>
      <c r="AU205" s="232" t="s">
        <v>86</v>
      </c>
      <c r="AY205" s="17" t="s">
        <v>251</v>
      </c>
      <c r="BE205" s="233">
        <f>IF(N205="základní",J205,0)</f>
        <v>0</v>
      </c>
      <c r="BF205" s="233">
        <f>IF(N205="snížená",J205,0)</f>
        <v>0</v>
      </c>
      <c r="BG205" s="233">
        <f>IF(N205="zákl. přenesená",J205,0)</f>
        <v>0</v>
      </c>
      <c r="BH205" s="233">
        <f>IF(N205="sníž. přenesená",J205,0)</f>
        <v>0</v>
      </c>
      <c r="BI205" s="233">
        <f>IF(N205="nulová",J205,0)</f>
        <v>0</v>
      </c>
      <c r="BJ205" s="17" t="s">
        <v>84</v>
      </c>
      <c r="BK205" s="233">
        <f>ROUND(I205*H205,2)</f>
        <v>0</v>
      </c>
      <c r="BL205" s="17" t="s">
        <v>1955</v>
      </c>
      <c r="BM205" s="232" t="s">
        <v>6033</v>
      </c>
    </row>
    <row r="206" s="2" customFormat="1">
      <c r="A206" s="38"/>
      <c r="B206" s="39"/>
      <c r="C206" s="40"/>
      <c r="D206" s="234" t="s">
        <v>260</v>
      </c>
      <c r="E206" s="40"/>
      <c r="F206" s="235" t="s">
        <v>6032</v>
      </c>
      <c r="G206" s="40"/>
      <c r="H206" s="40"/>
      <c r="I206" s="236"/>
      <c r="J206" s="40"/>
      <c r="K206" s="40"/>
      <c r="L206" s="44"/>
      <c r="M206" s="237"/>
      <c r="N206" s="238"/>
      <c r="O206" s="91"/>
      <c r="P206" s="91"/>
      <c r="Q206" s="91"/>
      <c r="R206" s="91"/>
      <c r="S206" s="91"/>
      <c r="T206" s="92"/>
      <c r="U206" s="38"/>
      <c r="V206" s="38"/>
      <c r="W206" s="38"/>
      <c r="X206" s="38"/>
      <c r="Y206" s="38"/>
      <c r="Z206" s="38"/>
      <c r="AA206" s="38"/>
      <c r="AB206" s="38"/>
      <c r="AC206" s="38"/>
      <c r="AD206" s="38"/>
      <c r="AE206" s="38"/>
      <c r="AT206" s="17" t="s">
        <v>260</v>
      </c>
      <c r="AU206" s="17" t="s">
        <v>86</v>
      </c>
    </row>
    <row r="207" s="13" customFormat="1">
      <c r="A207" s="13"/>
      <c r="B207" s="253"/>
      <c r="C207" s="254"/>
      <c r="D207" s="234" t="s">
        <v>276</v>
      </c>
      <c r="E207" s="255" t="s">
        <v>1</v>
      </c>
      <c r="F207" s="256" t="s">
        <v>6034</v>
      </c>
      <c r="G207" s="254"/>
      <c r="H207" s="255" t="s">
        <v>1</v>
      </c>
      <c r="I207" s="257"/>
      <c r="J207" s="254"/>
      <c r="K207" s="254"/>
      <c r="L207" s="258"/>
      <c r="M207" s="259"/>
      <c r="N207" s="260"/>
      <c r="O207" s="260"/>
      <c r="P207" s="260"/>
      <c r="Q207" s="260"/>
      <c r="R207" s="260"/>
      <c r="S207" s="260"/>
      <c r="T207" s="261"/>
      <c r="U207" s="13"/>
      <c r="V207" s="13"/>
      <c r="W207" s="13"/>
      <c r="X207" s="13"/>
      <c r="Y207" s="13"/>
      <c r="Z207" s="13"/>
      <c r="AA207" s="13"/>
      <c r="AB207" s="13"/>
      <c r="AC207" s="13"/>
      <c r="AD207" s="13"/>
      <c r="AE207" s="13"/>
      <c r="AT207" s="262" t="s">
        <v>276</v>
      </c>
      <c r="AU207" s="262" t="s">
        <v>86</v>
      </c>
      <c r="AV207" s="13" t="s">
        <v>84</v>
      </c>
      <c r="AW207" s="13" t="s">
        <v>32</v>
      </c>
      <c r="AX207" s="13" t="s">
        <v>76</v>
      </c>
      <c r="AY207" s="262" t="s">
        <v>251</v>
      </c>
    </row>
    <row r="208" s="12" customFormat="1">
      <c r="A208" s="12"/>
      <c r="B208" s="242"/>
      <c r="C208" s="243"/>
      <c r="D208" s="234" t="s">
        <v>276</v>
      </c>
      <c r="E208" s="244" t="s">
        <v>1</v>
      </c>
      <c r="F208" s="245" t="s">
        <v>4430</v>
      </c>
      <c r="G208" s="243"/>
      <c r="H208" s="246">
        <v>200</v>
      </c>
      <c r="I208" s="247"/>
      <c r="J208" s="243"/>
      <c r="K208" s="243"/>
      <c r="L208" s="248"/>
      <c r="M208" s="249"/>
      <c r="N208" s="250"/>
      <c r="O208" s="250"/>
      <c r="P208" s="250"/>
      <c r="Q208" s="250"/>
      <c r="R208" s="250"/>
      <c r="S208" s="250"/>
      <c r="T208" s="251"/>
      <c r="U208" s="12"/>
      <c r="V208" s="12"/>
      <c r="W208" s="12"/>
      <c r="X208" s="12"/>
      <c r="Y208" s="12"/>
      <c r="Z208" s="12"/>
      <c r="AA208" s="12"/>
      <c r="AB208" s="12"/>
      <c r="AC208" s="12"/>
      <c r="AD208" s="12"/>
      <c r="AE208" s="12"/>
      <c r="AT208" s="252" t="s">
        <v>276</v>
      </c>
      <c r="AU208" s="252" t="s">
        <v>86</v>
      </c>
      <c r="AV208" s="12" t="s">
        <v>86</v>
      </c>
      <c r="AW208" s="12" t="s">
        <v>32</v>
      </c>
      <c r="AX208" s="12" t="s">
        <v>84</v>
      </c>
      <c r="AY208" s="252" t="s">
        <v>251</v>
      </c>
    </row>
    <row r="209" s="2" customFormat="1" ht="21.75" customHeight="1">
      <c r="A209" s="38"/>
      <c r="B209" s="39"/>
      <c r="C209" s="220" t="s">
        <v>350</v>
      </c>
      <c r="D209" s="220" t="s">
        <v>255</v>
      </c>
      <c r="E209" s="221" t="s">
        <v>6035</v>
      </c>
      <c r="F209" s="222" t="s">
        <v>6036</v>
      </c>
      <c r="G209" s="223" t="s">
        <v>802</v>
      </c>
      <c r="H209" s="224">
        <v>124</v>
      </c>
      <c r="I209" s="225"/>
      <c r="J209" s="226">
        <f>ROUND(I209*H209,2)</f>
        <v>0</v>
      </c>
      <c r="K209" s="227"/>
      <c r="L209" s="44"/>
      <c r="M209" s="228" t="s">
        <v>1</v>
      </c>
      <c r="N209" s="229" t="s">
        <v>41</v>
      </c>
      <c r="O209" s="91"/>
      <c r="P209" s="230">
        <f>O209*H209</f>
        <v>0</v>
      </c>
      <c r="Q209" s="230">
        <v>0</v>
      </c>
      <c r="R209" s="230">
        <f>Q209*H209</f>
        <v>0</v>
      </c>
      <c r="S209" s="230">
        <v>0</v>
      </c>
      <c r="T209" s="231">
        <f>S209*H209</f>
        <v>0</v>
      </c>
      <c r="U209" s="38"/>
      <c r="V209" s="38"/>
      <c r="W209" s="38"/>
      <c r="X209" s="38"/>
      <c r="Y209" s="38"/>
      <c r="Z209" s="38"/>
      <c r="AA209" s="38"/>
      <c r="AB209" s="38"/>
      <c r="AC209" s="38"/>
      <c r="AD209" s="38"/>
      <c r="AE209" s="38"/>
      <c r="AR209" s="232" t="s">
        <v>1605</v>
      </c>
      <c r="AT209" s="232" t="s">
        <v>255</v>
      </c>
      <c r="AU209" s="232" t="s">
        <v>86</v>
      </c>
      <c r="AY209" s="17" t="s">
        <v>251</v>
      </c>
      <c r="BE209" s="233">
        <f>IF(N209="základní",J209,0)</f>
        <v>0</v>
      </c>
      <c r="BF209" s="233">
        <f>IF(N209="snížená",J209,0)</f>
        <v>0</v>
      </c>
      <c r="BG209" s="233">
        <f>IF(N209="zákl. přenesená",J209,0)</f>
        <v>0</v>
      </c>
      <c r="BH209" s="233">
        <f>IF(N209="sníž. přenesená",J209,0)</f>
        <v>0</v>
      </c>
      <c r="BI209" s="233">
        <f>IF(N209="nulová",J209,0)</f>
        <v>0</v>
      </c>
      <c r="BJ209" s="17" t="s">
        <v>84</v>
      </c>
      <c r="BK209" s="233">
        <f>ROUND(I209*H209,2)</f>
        <v>0</v>
      </c>
      <c r="BL209" s="17" t="s">
        <v>1605</v>
      </c>
      <c r="BM209" s="232" t="s">
        <v>6037</v>
      </c>
    </row>
    <row r="210" s="2" customFormat="1">
      <c r="A210" s="38"/>
      <c r="B210" s="39"/>
      <c r="C210" s="40"/>
      <c r="D210" s="234" t="s">
        <v>260</v>
      </c>
      <c r="E210" s="40"/>
      <c r="F210" s="235" t="s">
        <v>6038</v>
      </c>
      <c r="G210" s="40"/>
      <c r="H210" s="40"/>
      <c r="I210" s="236"/>
      <c r="J210" s="40"/>
      <c r="K210" s="40"/>
      <c r="L210" s="44"/>
      <c r="M210" s="237"/>
      <c r="N210" s="238"/>
      <c r="O210" s="91"/>
      <c r="P210" s="91"/>
      <c r="Q210" s="91"/>
      <c r="R210" s="91"/>
      <c r="S210" s="91"/>
      <c r="T210" s="92"/>
      <c r="U210" s="38"/>
      <c r="V210" s="38"/>
      <c r="W210" s="38"/>
      <c r="X210" s="38"/>
      <c r="Y210" s="38"/>
      <c r="Z210" s="38"/>
      <c r="AA210" s="38"/>
      <c r="AB210" s="38"/>
      <c r="AC210" s="38"/>
      <c r="AD210" s="38"/>
      <c r="AE210" s="38"/>
      <c r="AT210" s="17" t="s">
        <v>260</v>
      </c>
      <c r="AU210" s="17" t="s">
        <v>86</v>
      </c>
    </row>
    <row r="211" s="2" customFormat="1">
      <c r="A211" s="38"/>
      <c r="B211" s="39"/>
      <c r="C211" s="40"/>
      <c r="D211" s="240" t="s">
        <v>274</v>
      </c>
      <c r="E211" s="40"/>
      <c r="F211" s="241" t="s">
        <v>6039</v>
      </c>
      <c r="G211" s="40"/>
      <c r="H211" s="40"/>
      <c r="I211" s="236"/>
      <c r="J211" s="40"/>
      <c r="K211" s="40"/>
      <c r="L211" s="44"/>
      <c r="M211" s="237"/>
      <c r="N211" s="238"/>
      <c r="O211" s="91"/>
      <c r="P211" s="91"/>
      <c r="Q211" s="91"/>
      <c r="R211" s="91"/>
      <c r="S211" s="91"/>
      <c r="T211" s="92"/>
      <c r="U211" s="38"/>
      <c r="V211" s="38"/>
      <c r="W211" s="38"/>
      <c r="X211" s="38"/>
      <c r="Y211" s="38"/>
      <c r="Z211" s="38"/>
      <c r="AA211" s="38"/>
      <c r="AB211" s="38"/>
      <c r="AC211" s="38"/>
      <c r="AD211" s="38"/>
      <c r="AE211" s="38"/>
      <c r="AT211" s="17" t="s">
        <v>274</v>
      </c>
      <c r="AU211" s="17" t="s">
        <v>86</v>
      </c>
    </row>
    <row r="212" s="13" customFormat="1">
      <c r="A212" s="13"/>
      <c r="B212" s="253"/>
      <c r="C212" s="254"/>
      <c r="D212" s="234" t="s">
        <v>276</v>
      </c>
      <c r="E212" s="255" t="s">
        <v>1</v>
      </c>
      <c r="F212" s="256" t="s">
        <v>6040</v>
      </c>
      <c r="G212" s="254"/>
      <c r="H212" s="255" t="s">
        <v>1</v>
      </c>
      <c r="I212" s="257"/>
      <c r="J212" s="254"/>
      <c r="K212" s="254"/>
      <c r="L212" s="258"/>
      <c r="M212" s="259"/>
      <c r="N212" s="260"/>
      <c r="O212" s="260"/>
      <c r="P212" s="260"/>
      <c r="Q212" s="260"/>
      <c r="R212" s="260"/>
      <c r="S212" s="260"/>
      <c r="T212" s="261"/>
      <c r="U212" s="13"/>
      <c r="V212" s="13"/>
      <c r="W212" s="13"/>
      <c r="X212" s="13"/>
      <c r="Y212" s="13"/>
      <c r="Z212" s="13"/>
      <c r="AA212" s="13"/>
      <c r="AB212" s="13"/>
      <c r="AC212" s="13"/>
      <c r="AD212" s="13"/>
      <c r="AE212" s="13"/>
      <c r="AT212" s="262" t="s">
        <v>276</v>
      </c>
      <c r="AU212" s="262" t="s">
        <v>86</v>
      </c>
      <c r="AV212" s="13" t="s">
        <v>84</v>
      </c>
      <c r="AW212" s="13" t="s">
        <v>32</v>
      </c>
      <c r="AX212" s="13" t="s">
        <v>76</v>
      </c>
      <c r="AY212" s="262" t="s">
        <v>251</v>
      </c>
    </row>
    <row r="213" s="12" customFormat="1">
      <c r="A213" s="12"/>
      <c r="B213" s="242"/>
      <c r="C213" s="243"/>
      <c r="D213" s="234" t="s">
        <v>276</v>
      </c>
      <c r="E213" s="244" t="s">
        <v>1</v>
      </c>
      <c r="F213" s="245" t="s">
        <v>6041</v>
      </c>
      <c r="G213" s="243"/>
      <c r="H213" s="246">
        <v>124</v>
      </c>
      <c r="I213" s="247"/>
      <c r="J213" s="243"/>
      <c r="K213" s="243"/>
      <c r="L213" s="248"/>
      <c r="M213" s="249"/>
      <c r="N213" s="250"/>
      <c r="O213" s="250"/>
      <c r="P213" s="250"/>
      <c r="Q213" s="250"/>
      <c r="R213" s="250"/>
      <c r="S213" s="250"/>
      <c r="T213" s="251"/>
      <c r="U213" s="12"/>
      <c r="V213" s="12"/>
      <c r="W213" s="12"/>
      <c r="X213" s="12"/>
      <c r="Y213" s="12"/>
      <c r="Z213" s="12"/>
      <c r="AA213" s="12"/>
      <c r="AB213" s="12"/>
      <c r="AC213" s="12"/>
      <c r="AD213" s="12"/>
      <c r="AE213" s="12"/>
      <c r="AT213" s="252" t="s">
        <v>276</v>
      </c>
      <c r="AU213" s="252" t="s">
        <v>86</v>
      </c>
      <c r="AV213" s="12" t="s">
        <v>86</v>
      </c>
      <c r="AW213" s="12" t="s">
        <v>32</v>
      </c>
      <c r="AX213" s="12" t="s">
        <v>84</v>
      </c>
      <c r="AY213" s="252" t="s">
        <v>251</v>
      </c>
    </row>
    <row r="214" s="11" customFormat="1" ht="22.8" customHeight="1">
      <c r="A214" s="11"/>
      <c r="B214" s="206"/>
      <c r="C214" s="207"/>
      <c r="D214" s="208" t="s">
        <v>75</v>
      </c>
      <c r="E214" s="272" t="s">
        <v>2046</v>
      </c>
      <c r="F214" s="272" t="s">
        <v>2047</v>
      </c>
      <c r="G214" s="207"/>
      <c r="H214" s="207"/>
      <c r="I214" s="210"/>
      <c r="J214" s="273">
        <f>BK214</f>
        <v>0</v>
      </c>
      <c r="K214" s="207"/>
      <c r="L214" s="212"/>
      <c r="M214" s="213"/>
      <c r="N214" s="214"/>
      <c r="O214" s="214"/>
      <c r="P214" s="215">
        <f>SUM(P215:P407)</f>
        <v>0</v>
      </c>
      <c r="Q214" s="214"/>
      <c r="R214" s="215">
        <f>SUM(R215:R407)</f>
        <v>467.60949000000005</v>
      </c>
      <c r="S214" s="214"/>
      <c r="T214" s="216">
        <f>SUM(T215:T407)</f>
        <v>0</v>
      </c>
      <c r="U214" s="11"/>
      <c r="V214" s="11"/>
      <c r="W214" s="11"/>
      <c r="X214" s="11"/>
      <c r="Y214" s="11"/>
      <c r="Z214" s="11"/>
      <c r="AA214" s="11"/>
      <c r="AB214" s="11"/>
      <c r="AC214" s="11"/>
      <c r="AD214" s="11"/>
      <c r="AE214" s="11"/>
      <c r="AR214" s="217" t="s">
        <v>269</v>
      </c>
      <c r="AT214" s="218" t="s">
        <v>75</v>
      </c>
      <c r="AU214" s="218" t="s">
        <v>84</v>
      </c>
      <c r="AY214" s="217" t="s">
        <v>251</v>
      </c>
      <c r="BK214" s="219">
        <f>SUM(BK215:BK407)</f>
        <v>0</v>
      </c>
    </row>
    <row r="215" s="2" customFormat="1" ht="24.15" customHeight="1">
      <c r="A215" s="38"/>
      <c r="B215" s="39"/>
      <c r="C215" s="220" t="s">
        <v>357</v>
      </c>
      <c r="D215" s="220" t="s">
        <v>255</v>
      </c>
      <c r="E215" s="221" t="s">
        <v>6042</v>
      </c>
      <c r="F215" s="222" t="s">
        <v>6043</v>
      </c>
      <c r="G215" s="223" t="s">
        <v>5739</v>
      </c>
      <c r="H215" s="224">
        <v>0.10000000000000001</v>
      </c>
      <c r="I215" s="225"/>
      <c r="J215" s="226">
        <f>ROUND(I215*H215,2)</f>
        <v>0</v>
      </c>
      <c r="K215" s="227"/>
      <c r="L215" s="44"/>
      <c r="M215" s="228" t="s">
        <v>1</v>
      </c>
      <c r="N215" s="229" t="s">
        <v>41</v>
      </c>
      <c r="O215" s="91"/>
      <c r="P215" s="230">
        <f>O215*H215</f>
        <v>0</v>
      </c>
      <c r="Q215" s="230">
        <v>0.0019300000000000001</v>
      </c>
      <c r="R215" s="230">
        <f>Q215*H215</f>
        <v>0.00019300000000000003</v>
      </c>
      <c r="S215" s="230">
        <v>0</v>
      </c>
      <c r="T215" s="231">
        <f>S215*H215</f>
        <v>0</v>
      </c>
      <c r="U215" s="38"/>
      <c r="V215" s="38"/>
      <c r="W215" s="38"/>
      <c r="X215" s="38"/>
      <c r="Y215" s="38"/>
      <c r="Z215" s="38"/>
      <c r="AA215" s="38"/>
      <c r="AB215" s="38"/>
      <c r="AC215" s="38"/>
      <c r="AD215" s="38"/>
      <c r="AE215" s="38"/>
      <c r="AR215" s="232" t="s">
        <v>1605</v>
      </c>
      <c r="AT215" s="232" t="s">
        <v>255</v>
      </c>
      <c r="AU215" s="232" t="s">
        <v>86</v>
      </c>
      <c r="AY215" s="17" t="s">
        <v>251</v>
      </c>
      <c r="BE215" s="233">
        <f>IF(N215="základní",J215,0)</f>
        <v>0</v>
      </c>
      <c r="BF215" s="233">
        <f>IF(N215="snížená",J215,0)</f>
        <v>0</v>
      </c>
      <c r="BG215" s="233">
        <f>IF(N215="zákl. přenesená",J215,0)</f>
        <v>0</v>
      </c>
      <c r="BH215" s="233">
        <f>IF(N215="sníž. přenesená",J215,0)</f>
        <v>0</v>
      </c>
      <c r="BI215" s="233">
        <f>IF(N215="nulová",J215,0)</f>
        <v>0</v>
      </c>
      <c r="BJ215" s="17" t="s">
        <v>84</v>
      </c>
      <c r="BK215" s="233">
        <f>ROUND(I215*H215,2)</f>
        <v>0</v>
      </c>
      <c r="BL215" s="17" t="s">
        <v>1605</v>
      </c>
      <c r="BM215" s="232" t="s">
        <v>6044</v>
      </c>
    </row>
    <row r="216" s="2" customFormat="1">
      <c r="A216" s="38"/>
      <c r="B216" s="39"/>
      <c r="C216" s="40"/>
      <c r="D216" s="234" t="s">
        <v>260</v>
      </c>
      <c r="E216" s="40"/>
      <c r="F216" s="235" t="s">
        <v>6045</v>
      </c>
      <c r="G216" s="40"/>
      <c r="H216" s="40"/>
      <c r="I216" s="236"/>
      <c r="J216" s="40"/>
      <c r="K216" s="40"/>
      <c r="L216" s="44"/>
      <c r="M216" s="237"/>
      <c r="N216" s="238"/>
      <c r="O216" s="91"/>
      <c r="P216" s="91"/>
      <c r="Q216" s="91"/>
      <c r="R216" s="91"/>
      <c r="S216" s="91"/>
      <c r="T216" s="92"/>
      <c r="U216" s="38"/>
      <c r="V216" s="38"/>
      <c r="W216" s="38"/>
      <c r="X216" s="38"/>
      <c r="Y216" s="38"/>
      <c r="Z216" s="38"/>
      <c r="AA216" s="38"/>
      <c r="AB216" s="38"/>
      <c r="AC216" s="38"/>
      <c r="AD216" s="38"/>
      <c r="AE216" s="38"/>
      <c r="AT216" s="17" t="s">
        <v>260</v>
      </c>
      <c r="AU216" s="17" t="s">
        <v>86</v>
      </c>
    </row>
    <row r="217" s="2" customFormat="1">
      <c r="A217" s="38"/>
      <c r="B217" s="39"/>
      <c r="C217" s="40"/>
      <c r="D217" s="240" t="s">
        <v>274</v>
      </c>
      <c r="E217" s="40"/>
      <c r="F217" s="241" t="s">
        <v>6046</v>
      </c>
      <c r="G217" s="40"/>
      <c r="H217" s="40"/>
      <c r="I217" s="236"/>
      <c r="J217" s="40"/>
      <c r="K217" s="40"/>
      <c r="L217" s="44"/>
      <c r="M217" s="237"/>
      <c r="N217" s="238"/>
      <c r="O217" s="91"/>
      <c r="P217" s="91"/>
      <c r="Q217" s="91"/>
      <c r="R217" s="91"/>
      <c r="S217" s="91"/>
      <c r="T217" s="92"/>
      <c r="U217" s="38"/>
      <c r="V217" s="38"/>
      <c r="W217" s="38"/>
      <c r="X217" s="38"/>
      <c r="Y217" s="38"/>
      <c r="Z217" s="38"/>
      <c r="AA217" s="38"/>
      <c r="AB217" s="38"/>
      <c r="AC217" s="38"/>
      <c r="AD217" s="38"/>
      <c r="AE217" s="38"/>
      <c r="AT217" s="17" t="s">
        <v>274</v>
      </c>
      <c r="AU217" s="17" t="s">
        <v>86</v>
      </c>
    </row>
    <row r="218" s="12" customFormat="1">
      <c r="A218" s="12"/>
      <c r="B218" s="242"/>
      <c r="C218" s="243"/>
      <c r="D218" s="234" t="s">
        <v>276</v>
      </c>
      <c r="E218" s="244" t="s">
        <v>1</v>
      </c>
      <c r="F218" s="245" t="s">
        <v>6047</v>
      </c>
      <c r="G218" s="243"/>
      <c r="H218" s="246">
        <v>0.10000000000000001</v>
      </c>
      <c r="I218" s="247"/>
      <c r="J218" s="243"/>
      <c r="K218" s="243"/>
      <c r="L218" s="248"/>
      <c r="M218" s="249"/>
      <c r="N218" s="250"/>
      <c r="O218" s="250"/>
      <c r="P218" s="250"/>
      <c r="Q218" s="250"/>
      <c r="R218" s="250"/>
      <c r="S218" s="250"/>
      <c r="T218" s="251"/>
      <c r="U218" s="12"/>
      <c r="V218" s="12"/>
      <c r="W218" s="12"/>
      <c r="X218" s="12"/>
      <c r="Y218" s="12"/>
      <c r="Z218" s="12"/>
      <c r="AA218" s="12"/>
      <c r="AB218" s="12"/>
      <c r="AC218" s="12"/>
      <c r="AD218" s="12"/>
      <c r="AE218" s="12"/>
      <c r="AT218" s="252" t="s">
        <v>276</v>
      </c>
      <c r="AU218" s="252" t="s">
        <v>86</v>
      </c>
      <c r="AV218" s="12" t="s">
        <v>86</v>
      </c>
      <c r="AW218" s="12" t="s">
        <v>32</v>
      </c>
      <c r="AX218" s="12" t="s">
        <v>84</v>
      </c>
      <c r="AY218" s="252" t="s">
        <v>251</v>
      </c>
    </row>
    <row r="219" s="2" customFormat="1" ht="24.15" customHeight="1">
      <c r="A219" s="38"/>
      <c r="B219" s="39"/>
      <c r="C219" s="220" t="s">
        <v>363</v>
      </c>
      <c r="D219" s="220" t="s">
        <v>255</v>
      </c>
      <c r="E219" s="221" t="s">
        <v>6048</v>
      </c>
      <c r="F219" s="222" t="s">
        <v>6049</v>
      </c>
      <c r="G219" s="223" t="s">
        <v>5935</v>
      </c>
      <c r="H219" s="224">
        <v>40</v>
      </c>
      <c r="I219" s="225"/>
      <c r="J219" s="226">
        <f>ROUND(I219*H219,2)</f>
        <v>0</v>
      </c>
      <c r="K219" s="227"/>
      <c r="L219" s="44"/>
      <c r="M219" s="228" t="s">
        <v>1</v>
      </c>
      <c r="N219" s="229" t="s">
        <v>41</v>
      </c>
      <c r="O219" s="91"/>
      <c r="P219" s="230">
        <f>O219*H219</f>
        <v>0</v>
      </c>
      <c r="Q219" s="230">
        <v>0</v>
      </c>
      <c r="R219" s="230">
        <f>Q219*H219</f>
        <v>0</v>
      </c>
      <c r="S219" s="230">
        <v>0</v>
      </c>
      <c r="T219" s="231">
        <f>S219*H219</f>
        <v>0</v>
      </c>
      <c r="U219" s="38"/>
      <c r="V219" s="38"/>
      <c r="W219" s="38"/>
      <c r="X219" s="38"/>
      <c r="Y219" s="38"/>
      <c r="Z219" s="38"/>
      <c r="AA219" s="38"/>
      <c r="AB219" s="38"/>
      <c r="AC219" s="38"/>
      <c r="AD219" s="38"/>
      <c r="AE219" s="38"/>
      <c r="AR219" s="232" t="s">
        <v>1605</v>
      </c>
      <c r="AT219" s="232" t="s">
        <v>255</v>
      </c>
      <c r="AU219" s="232" t="s">
        <v>86</v>
      </c>
      <c r="AY219" s="17" t="s">
        <v>251</v>
      </c>
      <c r="BE219" s="233">
        <f>IF(N219="základní",J219,0)</f>
        <v>0</v>
      </c>
      <c r="BF219" s="233">
        <f>IF(N219="snížená",J219,0)</f>
        <v>0</v>
      </c>
      <c r="BG219" s="233">
        <f>IF(N219="zákl. přenesená",J219,0)</f>
        <v>0</v>
      </c>
      <c r="BH219" s="233">
        <f>IF(N219="sníž. přenesená",J219,0)</f>
        <v>0</v>
      </c>
      <c r="BI219" s="233">
        <f>IF(N219="nulová",J219,0)</f>
        <v>0</v>
      </c>
      <c r="BJ219" s="17" t="s">
        <v>84</v>
      </c>
      <c r="BK219" s="233">
        <f>ROUND(I219*H219,2)</f>
        <v>0</v>
      </c>
      <c r="BL219" s="17" t="s">
        <v>1605</v>
      </c>
      <c r="BM219" s="232" t="s">
        <v>6050</v>
      </c>
    </row>
    <row r="220" s="2" customFormat="1">
      <c r="A220" s="38"/>
      <c r="B220" s="39"/>
      <c r="C220" s="40"/>
      <c r="D220" s="234" t="s">
        <v>260</v>
      </c>
      <c r="E220" s="40"/>
      <c r="F220" s="235" t="s">
        <v>6051</v>
      </c>
      <c r="G220" s="40"/>
      <c r="H220" s="40"/>
      <c r="I220" s="236"/>
      <c r="J220" s="40"/>
      <c r="K220" s="40"/>
      <c r="L220" s="44"/>
      <c r="M220" s="237"/>
      <c r="N220" s="238"/>
      <c r="O220" s="91"/>
      <c r="P220" s="91"/>
      <c r="Q220" s="91"/>
      <c r="R220" s="91"/>
      <c r="S220" s="91"/>
      <c r="T220" s="92"/>
      <c r="U220" s="38"/>
      <c r="V220" s="38"/>
      <c r="W220" s="38"/>
      <c r="X220" s="38"/>
      <c r="Y220" s="38"/>
      <c r="Z220" s="38"/>
      <c r="AA220" s="38"/>
      <c r="AB220" s="38"/>
      <c r="AC220" s="38"/>
      <c r="AD220" s="38"/>
      <c r="AE220" s="38"/>
      <c r="AT220" s="17" t="s">
        <v>260</v>
      </c>
      <c r="AU220" s="17" t="s">
        <v>86</v>
      </c>
    </row>
    <row r="221" s="2" customFormat="1">
      <c r="A221" s="38"/>
      <c r="B221" s="39"/>
      <c r="C221" s="40"/>
      <c r="D221" s="240" t="s">
        <v>274</v>
      </c>
      <c r="E221" s="40"/>
      <c r="F221" s="241" t="s">
        <v>6052</v>
      </c>
      <c r="G221" s="40"/>
      <c r="H221" s="40"/>
      <c r="I221" s="236"/>
      <c r="J221" s="40"/>
      <c r="K221" s="40"/>
      <c r="L221" s="44"/>
      <c r="M221" s="237"/>
      <c r="N221" s="238"/>
      <c r="O221" s="91"/>
      <c r="P221" s="91"/>
      <c r="Q221" s="91"/>
      <c r="R221" s="91"/>
      <c r="S221" s="91"/>
      <c r="T221" s="92"/>
      <c r="U221" s="38"/>
      <c r="V221" s="38"/>
      <c r="W221" s="38"/>
      <c r="X221" s="38"/>
      <c r="Y221" s="38"/>
      <c r="Z221" s="38"/>
      <c r="AA221" s="38"/>
      <c r="AB221" s="38"/>
      <c r="AC221" s="38"/>
      <c r="AD221" s="38"/>
      <c r="AE221" s="38"/>
      <c r="AT221" s="17" t="s">
        <v>274</v>
      </c>
      <c r="AU221" s="17" t="s">
        <v>86</v>
      </c>
    </row>
    <row r="222" s="12" customFormat="1">
      <c r="A222" s="12"/>
      <c r="B222" s="242"/>
      <c r="C222" s="243"/>
      <c r="D222" s="234" t="s">
        <v>276</v>
      </c>
      <c r="E222" s="244" t="s">
        <v>1</v>
      </c>
      <c r="F222" s="245" t="s">
        <v>2624</v>
      </c>
      <c r="G222" s="243"/>
      <c r="H222" s="246">
        <v>40</v>
      </c>
      <c r="I222" s="247"/>
      <c r="J222" s="243"/>
      <c r="K222" s="243"/>
      <c r="L222" s="248"/>
      <c r="M222" s="249"/>
      <c r="N222" s="250"/>
      <c r="O222" s="250"/>
      <c r="P222" s="250"/>
      <c r="Q222" s="250"/>
      <c r="R222" s="250"/>
      <c r="S222" s="250"/>
      <c r="T222" s="251"/>
      <c r="U222" s="12"/>
      <c r="V222" s="12"/>
      <c r="W222" s="12"/>
      <c r="X222" s="12"/>
      <c r="Y222" s="12"/>
      <c r="Z222" s="12"/>
      <c r="AA222" s="12"/>
      <c r="AB222" s="12"/>
      <c r="AC222" s="12"/>
      <c r="AD222" s="12"/>
      <c r="AE222" s="12"/>
      <c r="AT222" s="252" t="s">
        <v>276</v>
      </c>
      <c r="AU222" s="252" t="s">
        <v>86</v>
      </c>
      <c r="AV222" s="12" t="s">
        <v>86</v>
      </c>
      <c r="AW222" s="12" t="s">
        <v>32</v>
      </c>
      <c r="AX222" s="12" t="s">
        <v>84</v>
      </c>
      <c r="AY222" s="252" t="s">
        <v>251</v>
      </c>
    </row>
    <row r="223" s="2" customFormat="1" ht="24.15" customHeight="1">
      <c r="A223" s="38"/>
      <c r="B223" s="39"/>
      <c r="C223" s="220" t="s">
        <v>371</v>
      </c>
      <c r="D223" s="220" t="s">
        <v>255</v>
      </c>
      <c r="E223" s="221" t="s">
        <v>6053</v>
      </c>
      <c r="F223" s="222" t="s">
        <v>6054</v>
      </c>
      <c r="G223" s="223" t="s">
        <v>409</v>
      </c>
      <c r="H223" s="224">
        <v>6</v>
      </c>
      <c r="I223" s="225"/>
      <c r="J223" s="226">
        <f>ROUND(I223*H223,2)</f>
        <v>0</v>
      </c>
      <c r="K223" s="227"/>
      <c r="L223" s="44"/>
      <c r="M223" s="228" t="s">
        <v>1</v>
      </c>
      <c r="N223" s="229" t="s">
        <v>41</v>
      </c>
      <c r="O223" s="91"/>
      <c r="P223" s="230">
        <f>O223*H223</f>
        <v>0</v>
      </c>
      <c r="Q223" s="230">
        <v>0.017129999999999999</v>
      </c>
      <c r="R223" s="230">
        <f>Q223*H223</f>
        <v>0.10278</v>
      </c>
      <c r="S223" s="230">
        <v>0</v>
      </c>
      <c r="T223" s="231">
        <f>S223*H223</f>
        <v>0</v>
      </c>
      <c r="U223" s="38"/>
      <c r="V223" s="38"/>
      <c r="W223" s="38"/>
      <c r="X223" s="38"/>
      <c r="Y223" s="38"/>
      <c r="Z223" s="38"/>
      <c r="AA223" s="38"/>
      <c r="AB223" s="38"/>
      <c r="AC223" s="38"/>
      <c r="AD223" s="38"/>
      <c r="AE223" s="38"/>
      <c r="AR223" s="232" t="s">
        <v>1605</v>
      </c>
      <c r="AT223" s="232" t="s">
        <v>255</v>
      </c>
      <c r="AU223" s="232" t="s">
        <v>86</v>
      </c>
      <c r="AY223" s="17" t="s">
        <v>251</v>
      </c>
      <c r="BE223" s="233">
        <f>IF(N223="základní",J223,0)</f>
        <v>0</v>
      </c>
      <c r="BF223" s="233">
        <f>IF(N223="snížená",J223,0)</f>
        <v>0</v>
      </c>
      <c r="BG223" s="233">
        <f>IF(N223="zákl. přenesená",J223,0)</f>
        <v>0</v>
      </c>
      <c r="BH223" s="233">
        <f>IF(N223="sníž. přenesená",J223,0)</f>
        <v>0</v>
      </c>
      <c r="BI223" s="233">
        <f>IF(N223="nulová",J223,0)</f>
        <v>0</v>
      </c>
      <c r="BJ223" s="17" t="s">
        <v>84</v>
      </c>
      <c r="BK223" s="233">
        <f>ROUND(I223*H223,2)</f>
        <v>0</v>
      </c>
      <c r="BL223" s="17" t="s">
        <v>1605</v>
      </c>
      <c r="BM223" s="232" t="s">
        <v>6055</v>
      </c>
    </row>
    <row r="224" s="2" customFormat="1">
      <c r="A224" s="38"/>
      <c r="B224" s="39"/>
      <c r="C224" s="40"/>
      <c r="D224" s="234" t="s">
        <v>260</v>
      </c>
      <c r="E224" s="40"/>
      <c r="F224" s="235" t="s">
        <v>6056</v>
      </c>
      <c r="G224" s="40"/>
      <c r="H224" s="40"/>
      <c r="I224" s="236"/>
      <c r="J224" s="40"/>
      <c r="K224" s="40"/>
      <c r="L224" s="44"/>
      <c r="M224" s="237"/>
      <c r="N224" s="238"/>
      <c r="O224" s="91"/>
      <c r="P224" s="91"/>
      <c r="Q224" s="91"/>
      <c r="R224" s="91"/>
      <c r="S224" s="91"/>
      <c r="T224" s="92"/>
      <c r="U224" s="38"/>
      <c r="V224" s="38"/>
      <c r="W224" s="38"/>
      <c r="X224" s="38"/>
      <c r="Y224" s="38"/>
      <c r="Z224" s="38"/>
      <c r="AA224" s="38"/>
      <c r="AB224" s="38"/>
      <c r="AC224" s="38"/>
      <c r="AD224" s="38"/>
      <c r="AE224" s="38"/>
      <c r="AT224" s="17" t="s">
        <v>260</v>
      </c>
      <c r="AU224" s="17" t="s">
        <v>86</v>
      </c>
    </row>
    <row r="225" s="2" customFormat="1">
      <c r="A225" s="38"/>
      <c r="B225" s="39"/>
      <c r="C225" s="40"/>
      <c r="D225" s="240" t="s">
        <v>274</v>
      </c>
      <c r="E225" s="40"/>
      <c r="F225" s="241" t="s">
        <v>6057</v>
      </c>
      <c r="G225" s="40"/>
      <c r="H225" s="40"/>
      <c r="I225" s="236"/>
      <c r="J225" s="40"/>
      <c r="K225" s="40"/>
      <c r="L225" s="44"/>
      <c r="M225" s="237"/>
      <c r="N225" s="238"/>
      <c r="O225" s="91"/>
      <c r="P225" s="91"/>
      <c r="Q225" s="91"/>
      <c r="R225" s="91"/>
      <c r="S225" s="91"/>
      <c r="T225" s="92"/>
      <c r="U225" s="38"/>
      <c r="V225" s="38"/>
      <c r="W225" s="38"/>
      <c r="X225" s="38"/>
      <c r="Y225" s="38"/>
      <c r="Z225" s="38"/>
      <c r="AA225" s="38"/>
      <c r="AB225" s="38"/>
      <c r="AC225" s="38"/>
      <c r="AD225" s="38"/>
      <c r="AE225" s="38"/>
      <c r="AT225" s="17" t="s">
        <v>274</v>
      </c>
      <c r="AU225" s="17" t="s">
        <v>86</v>
      </c>
    </row>
    <row r="226" s="12" customFormat="1">
      <c r="A226" s="12"/>
      <c r="B226" s="242"/>
      <c r="C226" s="243"/>
      <c r="D226" s="234" t="s">
        <v>276</v>
      </c>
      <c r="E226" s="244" t="s">
        <v>1</v>
      </c>
      <c r="F226" s="245" t="s">
        <v>6058</v>
      </c>
      <c r="G226" s="243"/>
      <c r="H226" s="246">
        <v>6</v>
      </c>
      <c r="I226" s="247"/>
      <c r="J226" s="243"/>
      <c r="K226" s="243"/>
      <c r="L226" s="248"/>
      <c r="M226" s="249"/>
      <c r="N226" s="250"/>
      <c r="O226" s="250"/>
      <c r="P226" s="250"/>
      <c r="Q226" s="250"/>
      <c r="R226" s="250"/>
      <c r="S226" s="250"/>
      <c r="T226" s="251"/>
      <c r="U226" s="12"/>
      <c r="V226" s="12"/>
      <c r="W226" s="12"/>
      <c r="X226" s="12"/>
      <c r="Y226" s="12"/>
      <c r="Z226" s="12"/>
      <c r="AA226" s="12"/>
      <c r="AB226" s="12"/>
      <c r="AC226" s="12"/>
      <c r="AD226" s="12"/>
      <c r="AE226" s="12"/>
      <c r="AT226" s="252" t="s">
        <v>276</v>
      </c>
      <c r="AU226" s="252" t="s">
        <v>86</v>
      </c>
      <c r="AV226" s="12" t="s">
        <v>86</v>
      </c>
      <c r="AW226" s="12" t="s">
        <v>32</v>
      </c>
      <c r="AX226" s="12" t="s">
        <v>84</v>
      </c>
      <c r="AY226" s="252" t="s">
        <v>251</v>
      </c>
    </row>
    <row r="227" s="2" customFormat="1" ht="24.15" customHeight="1">
      <c r="A227" s="38"/>
      <c r="B227" s="39"/>
      <c r="C227" s="220" t="s">
        <v>378</v>
      </c>
      <c r="D227" s="220" t="s">
        <v>255</v>
      </c>
      <c r="E227" s="221" t="s">
        <v>6059</v>
      </c>
      <c r="F227" s="222" t="s">
        <v>6060</v>
      </c>
      <c r="G227" s="223" t="s">
        <v>409</v>
      </c>
      <c r="H227" s="224">
        <v>6</v>
      </c>
      <c r="I227" s="225"/>
      <c r="J227" s="226">
        <f>ROUND(I227*H227,2)</f>
        <v>0</v>
      </c>
      <c r="K227" s="227"/>
      <c r="L227" s="44"/>
      <c r="M227" s="228" t="s">
        <v>1</v>
      </c>
      <c r="N227" s="229" t="s">
        <v>41</v>
      </c>
      <c r="O227" s="91"/>
      <c r="P227" s="230">
        <f>O227*H227</f>
        <v>0</v>
      </c>
      <c r="Q227" s="230">
        <v>0</v>
      </c>
      <c r="R227" s="230">
        <f>Q227*H227</f>
        <v>0</v>
      </c>
      <c r="S227" s="230">
        <v>0</v>
      </c>
      <c r="T227" s="231">
        <f>S227*H227</f>
        <v>0</v>
      </c>
      <c r="U227" s="38"/>
      <c r="V227" s="38"/>
      <c r="W227" s="38"/>
      <c r="X227" s="38"/>
      <c r="Y227" s="38"/>
      <c r="Z227" s="38"/>
      <c r="AA227" s="38"/>
      <c r="AB227" s="38"/>
      <c r="AC227" s="38"/>
      <c r="AD227" s="38"/>
      <c r="AE227" s="38"/>
      <c r="AR227" s="232" t="s">
        <v>1605</v>
      </c>
      <c r="AT227" s="232" t="s">
        <v>255</v>
      </c>
      <c r="AU227" s="232" t="s">
        <v>86</v>
      </c>
      <c r="AY227" s="17" t="s">
        <v>251</v>
      </c>
      <c r="BE227" s="233">
        <f>IF(N227="základní",J227,0)</f>
        <v>0</v>
      </c>
      <c r="BF227" s="233">
        <f>IF(N227="snížená",J227,0)</f>
        <v>0</v>
      </c>
      <c r="BG227" s="233">
        <f>IF(N227="zákl. přenesená",J227,0)</f>
        <v>0</v>
      </c>
      <c r="BH227" s="233">
        <f>IF(N227="sníž. přenesená",J227,0)</f>
        <v>0</v>
      </c>
      <c r="BI227" s="233">
        <f>IF(N227="nulová",J227,0)</f>
        <v>0</v>
      </c>
      <c r="BJ227" s="17" t="s">
        <v>84</v>
      </c>
      <c r="BK227" s="233">
        <f>ROUND(I227*H227,2)</f>
        <v>0</v>
      </c>
      <c r="BL227" s="17" t="s">
        <v>1605</v>
      </c>
      <c r="BM227" s="232" t="s">
        <v>6061</v>
      </c>
    </row>
    <row r="228" s="2" customFormat="1">
      <c r="A228" s="38"/>
      <c r="B228" s="39"/>
      <c r="C228" s="40"/>
      <c r="D228" s="234" t="s">
        <v>260</v>
      </c>
      <c r="E228" s="40"/>
      <c r="F228" s="235" t="s">
        <v>6062</v>
      </c>
      <c r="G228" s="40"/>
      <c r="H228" s="40"/>
      <c r="I228" s="236"/>
      <c r="J228" s="40"/>
      <c r="K228" s="40"/>
      <c r="L228" s="44"/>
      <c r="M228" s="237"/>
      <c r="N228" s="238"/>
      <c r="O228" s="91"/>
      <c r="P228" s="91"/>
      <c r="Q228" s="91"/>
      <c r="R228" s="91"/>
      <c r="S228" s="91"/>
      <c r="T228" s="92"/>
      <c r="U228" s="38"/>
      <c r="V228" s="38"/>
      <c r="W228" s="38"/>
      <c r="X228" s="38"/>
      <c r="Y228" s="38"/>
      <c r="Z228" s="38"/>
      <c r="AA228" s="38"/>
      <c r="AB228" s="38"/>
      <c r="AC228" s="38"/>
      <c r="AD228" s="38"/>
      <c r="AE228" s="38"/>
      <c r="AT228" s="17" t="s">
        <v>260</v>
      </c>
      <c r="AU228" s="17" t="s">
        <v>86</v>
      </c>
    </row>
    <row r="229" s="2" customFormat="1">
      <c r="A229" s="38"/>
      <c r="B229" s="39"/>
      <c r="C229" s="40"/>
      <c r="D229" s="240" t="s">
        <v>274</v>
      </c>
      <c r="E229" s="40"/>
      <c r="F229" s="241" t="s">
        <v>6063</v>
      </c>
      <c r="G229" s="40"/>
      <c r="H229" s="40"/>
      <c r="I229" s="236"/>
      <c r="J229" s="40"/>
      <c r="K229" s="40"/>
      <c r="L229" s="44"/>
      <c r="M229" s="237"/>
      <c r="N229" s="238"/>
      <c r="O229" s="91"/>
      <c r="P229" s="91"/>
      <c r="Q229" s="91"/>
      <c r="R229" s="91"/>
      <c r="S229" s="91"/>
      <c r="T229" s="92"/>
      <c r="U229" s="38"/>
      <c r="V229" s="38"/>
      <c r="W229" s="38"/>
      <c r="X229" s="38"/>
      <c r="Y229" s="38"/>
      <c r="Z229" s="38"/>
      <c r="AA229" s="38"/>
      <c r="AB229" s="38"/>
      <c r="AC229" s="38"/>
      <c r="AD229" s="38"/>
      <c r="AE229" s="38"/>
      <c r="AT229" s="17" t="s">
        <v>274</v>
      </c>
      <c r="AU229" s="17" t="s">
        <v>86</v>
      </c>
    </row>
    <row r="230" s="12" customFormat="1">
      <c r="A230" s="12"/>
      <c r="B230" s="242"/>
      <c r="C230" s="243"/>
      <c r="D230" s="234" t="s">
        <v>276</v>
      </c>
      <c r="E230" s="244" t="s">
        <v>1</v>
      </c>
      <c r="F230" s="245" t="s">
        <v>3368</v>
      </c>
      <c r="G230" s="243"/>
      <c r="H230" s="246">
        <v>6</v>
      </c>
      <c r="I230" s="247"/>
      <c r="J230" s="243"/>
      <c r="K230" s="243"/>
      <c r="L230" s="248"/>
      <c r="M230" s="249"/>
      <c r="N230" s="250"/>
      <c r="O230" s="250"/>
      <c r="P230" s="250"/>
      <c r="Q230" s="250"/>
      <c r="R230" s="250"/>
      <c r="S230" s="250"/>
      <c r="T230" s="251"/>
      <c r="U230" s="12"/>
      <c r="V230" s="12"/>
      <c r="W230" s="12"/>
      <c r="X230" s="12"/>
      <c r="Y230" s="12"/>
      <c r="Z230" s="12"/>
      <c r="AA230" s="12"/>
      <c r="AB230" s="12"/>
      <c r="AC230" s="12"/>
      <c r="AD230" s="12"/>
      <c r="AE230" s="12"/>
      <c r="AT230" s="252" t="s">
        <v>276</v>
      </c>
      <c r="AU230" s="252" t="s">
        <v>86</v>
      </c>
      <c r="AV230" s="12" t="s">
        <v>86</v>
      </c>
      <c r="AW230" s="12" t="s">
        <v>32</v>
      </c>
      <c r="AX230" s="12" t="s">
        <v>84</v>
      </c>
      <c r="AY230" s="252" t="s">
        <v>251</v>
      </c>
    </row>
    <row r="231" s="2" customFormat="1" ht="24.15" customHeight="1">
      <c r="A231" s="38"/>
      <c r="B231" s="39"/>
      <c r="C231" s="220" t="s">
        <v>7</v>
      </c>
      <c r="D231" s="220" t="s">
        <v>255</v>
      </c>
      <c r="E231" s="221" t="s">
        <v>6064</v>
      </c>
      <c r="F231" s="222" t="s">
        <v>6065</v>
      </c>
      <c r="G231" s="223" t="s">
        <v>802</v>
      </c>
      <c r="H231" s="224">
        <v>800</v>
      </c>
      <c r="I231" s="225"/>
      <c r="J231" s="226">
        <f>ROUND(I231*H231,2)</f>
        <v>0</v>
      </c>
      <c r="K231" s="227"/>
      <c r="L231" s="44"/>
      <c r="M231" s="228" t="s">
        <v>1</v>
      </c>
      <c r="N231" s="229" t="s">
        <v>41</v>
      </c>
      <c r="O231" s="91"/>
      <c r="P231" s="230">
        <f>O231*H231</f>
        <v>0</v>
      </c>
      <c r="Q231" s="230">
        <v>0.00055999999999999995</v>
      </c>
      <c r="R231" s="230">
        <f>Q231*H231</f>
        <v>0.44799999999999995</v>
      </c>
      <c r="S231" s="230">
        <v>0</v>
      </c>
      <c r="T231" s="231">
        <f>S231*H231</f>
        <v>0</v>
      </c>
      <c r="U231" s="38"/>
      <c r="V231" s="38"/>
      <c r="W231" s="38"/>
      <c r="X231" s="38"/>
      <c r="Y231" s="38"/>
      <c r="Z231" s="38"/>
      <c r="AA231" s="38"/>
      <c r="AB231" s="38"/>
      <c r="AC231" s="38"/>
      <c r="AD231" s="38"/>
      <c r="AE231" s="38"/>
      <c r="AR231" s="232" t="s">
        <v>1605</v>
      </c>
      <c r="AT231" s="232" t="s">
        <v>255</v>
      </c>
      <c r="AU231" s="232" t="s">
        <v>86</v>
      </c>
      <c r="AY231" s="17" t="s">
        <v>251</v>
      </c>
      <c r="BE231" s="233">
        <f>IF(N231="základní",J231,0)</f>
        <v>0</v>
      </c>
      <c r="BF231" s="233">
        <f>IF(N231="snížená",J231,0)</f>
        <v>0</v>
      </c>
      <c r="BG231" s="233">
        <f>IF(N231="zákl. přenesená",J231,0)</f>
        <v>0</v>
      </c>
      <c r="BH231" s="233">
        <f>IF(N231="sníž. přenesená",J231,0)</f>
        <v>0</v>
      </c>
      <c r="BI231" s="233">
        <f>IF(N231="nulová",J231,0)</f>
        <v>0</v>
      </c>
      <c r="BJ231" s="17" t="s">
        <v>84</v>
      </c>
      <c r="BK231" s="233">
        <f>ROUND(I231*H231,2)</f>
        <v>0</v>
      </c>
      <c r="BL231" s="17" t="s">
        <v>1605</v>
      </c>
      <c r="BM231" s="232" t="s">
        <v>6066</v>
      </c>
    </row>
    <row r="232" s="2" customFormat="1">
      <c r="A232" s="38"/>
      <c r="B232" s="39"/>
      <c r="C232" s="40"/>
      <c r="D232" s="234" t="s">
        <v>260</v>
      </c>
      <c r="E232" s="40"/>
      <c r="F232" s="235" t="s">
        <v>6067</v>
      </c>
      <c r="G232" s="40"/>
      <c r="H232" s="40"/>
      <c r="I232" s="236"/>
      <c r="J232" s="40"/>
      <c r="K232" s="40"/>
      <c r="L232" s="44"/>
      <c r="M232" s="237"/>
      <c r="N232" s="238"/>
      <c r="O232" s="91"/>
      <c r="P232" s="91"/>
      <c r="Q232" s="91"/>
      <c r="R232" s="91"/>
      <c r="S232" s="91"/>
      <c r="T232" s="92"/>
      <c r="U232" s="38"/>
      <c r="V232" s="38"/>
      <c r="W232" s="38"/>
      <c r="X232" s="38"/>
      <c r="Y232" s="38"/>
      <c r="Z232" s="38"/>
      <c r="AA232" s="38"/>
      <c r="AB232" s="38"/>
      <c r="AC232" s="38"/>
      <c r="AD232" s="38"/>
      <c r="AE232" s="38"/>
      <c r="AT232" s="17" t="s">
        <v>260</v>
      </c>
      <c r="AU232" s="17" t="s">
        <v>86</v>
      </c>
    </row>
    <row r="233" s="2" customFormat="1">
      <c r="A233" s="38"/>
      <c r="B233" s="39"/>
      <c r="C233" s="40"/>
      <c r="D233" s="240" t="s">
        <v>274</v>
      </c>
      <c r="E233" s="40"/>
      <c r="F233" s="241" t="s">
        <v>6068</v>
      </c>
      <c r="G233" s="40"/>
      <c r="H233" s="40"/>
      <c r="I233" s="236"/>
      <c r="J233" s="40"/>
      <c r="K233" s="40"/>
      <c r="L233" s="44"/>
      <c r="M233" s="237"/>
      <c r="N233" s="238"/>
      <c r="O233" s="91"/>
      <c r="P233" s="91"/>
      <c r="Q233" s="91"/>
      <c r="R233" s="91"/>
      <c r="S233" s="91"/>
      <c r="T233" s="92"/>
      <c r="U233" s="38"/>
      <c r="V233" s="38"/>
      <c r="W233" s="38"/>
      <c r="X233" s="38"/>
      <c r="Y233" s="38"/>
      <c r="Z233" s="38"/>
      <c r="AA233" s="38"/>
      <c r="AB233" s="38"/>
      <c r="AC233" s="38"/>
      <c r="AD233" s="38"/>
      <c r="AE233" s="38"/>
      <c r="AT233" s="17" t="s">
        <v>274</v>
      </c>
      <c r="AU233" s="17" t="s">
        <v>86</v>
      </c>
    </row>
    <row r="234" s="12" customFormat="1">
      <c r="A234" s="12"/>
      <c r="B234" s="242"/>
      <c r="C234" s="243"/>
      <c r="D234" s="234" t="s">
        <v>276</v>
      </c>
      <c r="E234" s="244" t="s">
        <v>1</v>
      </c>
      <c r="F234" s="245" t="s">
        <v>6069</v>
      </c>
      <c r="G234" s="243"/>
      <c r="H234" s="246">
        <v>800</v>
      </c>
      <c r="I234" s="247"/>
      <c r="J234" s="243"/>
      <c r="K234" s="243"/>
      <c r="L234" s="248"/>
      <c r="M234" s="249"/>
      <c r="N234" s="250"/>
      <c r="O234" s="250"/>
      <c r="P234" s="250"/>
      <c r="Q234" s="250"/>
      <c r="R234" s="250"/>
      <c r="S234" s="250"/>
      <c r="T234" s="251"/>
      <c r="U234" s="12"/>
      <c r="V234" s="12"/>
      <c r="W234" s="12"/>
      <c r="X234" s="12"/>
      <c r="Y234" s="12"/>
      <c r="Z234" s="12"/>
      <c r="AA234" s="12"/>
      <c r="AB234" s="12"/>
      <c r="AC234" s="12"/>
      <c r="AD234" s="12"/>
      <c r="AE234" s="12"/>
      <c r="AT234" s="252" t="s">
        <v>276</v>
      </c>
      <c r="AU234" s="252" t="s">
        <v>86</v>
      </c>
      <c r="AV234" s="12" t="s">
        <v>86</v>
      </c>
      <c r="AW234" s="12" t="s">
        <v>32</v>
      </c>
      <c r="AX234" s="12" t="s">
        <v>84</v>
      </c>
      <c r="AY234" s="252" t="s">
        <v>251</v>
      </c>
    </row>
    <row r="235" s="2" customFormat="1" ht="24.15" customHeight="1">
      <c r="A235" s="38"/>
      <c r="B235" s="39"/>
      <c r="C235" s="220" t="s">
        <v>387</v>
      </c>
      <c r="D235" s="220" t="s">
        <v>255</v>
      </c>
      <c r="E235" s="221" t="s">
        <v>6070</v>
      </c>
      <c r="F235" s="222" t="s">
        <v>6071</v>
      </c>
      <c r="G235" s="223" t="s">
        <v>592</v>
      </c>
      <c r="H235" s="224">
        <v>21.84</v>
      </c>
      <c r="I235" s="225"/>
      <c r="J235" s="226">
        <f>ROUND(I235*H235,2)</f>
        <v>0</v>
      </c>
      <c r="K235" s="227"/>
      <c r="L235" s="44"/>
      <c r="M235" s="228" t="s">
        <v>1</v>
      </c>
      <c r="N235" s="229" t="s">
        <v>41</v>
      </c>
      <c r="O235" s="91"/>
      <c r="P235" s="230">
        <f>O235*H235</f>
        <v>0</v>
      </c>
      <c r="Q235" s="230">
        <v>0</v>
      </c>
      <c r="R235" s="230">
        <f>Q235*H235</f>
        <v>0</v>
      </c>
      <c r="S235" s="230">
        <v>0</v>
      </c>
      <c r="T235" s="231">
        <f>S235*H235</f>
        <v>0</v>
      </c>
      <c r="U235" s="38"/>
      <c r="V235" s="38"/>
      <c r="W235" s="38"/>
      <c r="X235" s="38"/>
      <c r="Y235" s="38"/>
      <c r="Z235" s="38"/>
      <c r="AA235" s="38"/>
      <c r="AB235" s="38"/>
      <c r="AC235" s="38"/>
      <c r="AD235" s="38"/>
      <c r="AE235" s="38"/>
      <c r="AR235" s="232" t="s">
        <v>1605</v>
      </c>
      <c r="AT235" s="232" t="s">
        <v>255</v>
      </c>
      <c r="AU235" s="232" t="s">
        <v>86</v>
      </c>
      <c r="AY235" s="17" t="s">
        <v>251</v>
      </c>
      <c r="BE235" s="233">
        <f>IF(N235="základní",J235,0)</f>
        <v>0</v>
      </c>
      <c r="BF235" s="233">
        <f>IF(N235="snížená",J235,0)</f>
        <v>0</v>
      </c>
      <c r="BG235" s="233">
        <f>IF(N235="zákl. přenesená",J235,0)</f>
        <v>0</v>
      </c>
      <c r="BH235" s="233">
        <f>IF(N235="sníž. přenesená",J235,0)</f>
        <v>0</v>
      </c>
      <c r="BI235" s="233">
        <f>IF(N235="nulová",J235,0)</f>
        <v>0</v>
      </c>
      <c r="BJ235" s="17" t="s">
        <v>84</v>
      </c>
      <c r="BK235" s="233">
        <f>ROUND(I235*H235,2)</f>
        <v>0</v>
      </c>
      <c r="BL235" s="17" t="s">
        <v>1605</v>
      </c>
      <c r="BM235" s="232" t="s">
        <v>6072</v>
      </c>
    </row>
    <row r="236" s="2" customFormat="1">
      <c r="A236" s="38"/>
      <c r="B236" s="39"/>
      <c r="C236" s="40"/>
      <c r="D236" s="234" t="s">
        <v>260</v>
      </c>
      <c r="E236" s="40"/>
      <c r="F236" s="235" t="s">
        <v>6073</v>
      </c>
      <c r="G236" s="40"/>
      <c r="H236" s="40"/>
      <c r="I236" s="236"/>
      <c r="J236" s="40"/>
      <c r="K236" s="40"/>
      <c r="L236" s="44"/>
      <c r="M236" s="237"/>
      <c r="N236" s="238"/>
      <c r="O236" s="91"/>
      <c r="P236" s="91"/>
      <c r="Q236" s="91"/>
      <c r="R236" s="91"/>
      <c r="S236" s="91"/>
      <c r="T236" s="92"/>
      <c r="U236" s="38"/>
      <c r="V236" s="38"/>
      <c r="W236" s="38"/>
      <c r="X236" s="38"/>
      <c r="Y236" s="38"/>
      <c r="Z236" s="38"/>
      <c r="AA236" s="38"/>
      <c r="AB236" s="38"/>
      <c r="AC236" s="38"/>
      <c r="AD236" s="38"/>
      <c r="AE236" s="38"/>
      <c r="AT236" s="17" t="s">
        <v>260</v>
      </c>
      <c r="AU236" s="17" t="s">
        <v>86</v>
      </c>
    </row>
    <row r="237" s="2" customFormat="1">
      <c r="A237" s="38"/>
      <c r="B237" s="39"/>
      <c r="C237" s="40"/>
      <c r="D237" s="240" t="s">
        <v>274</v>
      </c>
      <c r="E237" s="40"/>
      <c r="F237" s="241" t="s">
        <v>6074</v>
      </c>
      <c r="G237" s="40"/>
      <c r="H237" s="40"/>
      <c r="I237" s="236"/>
      <c r="J237" s="40"/>
      <c r="K237" s="40"/>
      <c r="L237" s="44"/>
      <c r="M237" s="237"/>
      <c r="N237" s="238"/>
      <c r="O237" s="91"/>
      <c r="P237" s="91"/>
      <c r="Q237" s="91"/>
      <c r="R237" s="91"/>
      <c r="S237" s="91"/>
      <c r="T237" s="92"/>
      <c r="U237" s="38"/>
      <c r="V237" s="38"/>
      <c r="W237" s="38"/>
      <c r="X237" s="38"/>
      <c r="Y237" s="38"/>
      <c r="Z237" s="38"/>
      <c r="AA237" s="38"/>
      <c r="AB237" s="38"/>
      <c r="AC237" s="38"/>
      <c r="AD237" s="38"/>
      <c r="AE237" s="38"/>
      <c r="AT237" s="17" t="s">
        <v>274</v>
      </c>
      <c r="AU237" s="17" t="s">
        <v>86</v>
      </c>
    </row>
    <row r="238" s="13" customFormat="1">
      <c r="A238" s="13"/>
      <c r="B238" s="253"/>
      <c r="C238" s="254"/>
      <c r="D238" s="234" t="s">
        <v>276</v>
      </c>
      <c r="E238" s="255" t="s">
        <v>1</v>
      </c>
      <c r="F238" s="256" t="s">
        <v>6075</v>
      </c>
      <c r="G238" s="254"/>
      <c r="H238" s="255" t="s">
        <v>1</v>
      </c>
      <c r="I238" s="257"/>
      <c r="J238" s="254"/>
      <c r="K238" s="254"/>
      <c r="L238" s="258"/>
      <c r="M238" s="259"/>
      <c r="N238" s="260"/>
      <c r="O238" s="260"/>
      <c r="P238" s="260"/>
      <c r="Q238" s="260"/>
      <c r="R238" s="260"/>
      <c r="S238" s="260"/>
      <c r="T238" s="261"/>
      <c r="U238" s="13"/>
      <c r="V238" s="13"/>
      <c r="W238" s="13"/>
      <c r="X238" s="13"/>
      <c r="Y238" s="13"/>
      <c r="Z238" s="13"/>
      <c r="AA238" s="13"/>
      <c r="AB238" s="13"/>
      <c r="AC238" s="13"/>
      <c r="AD238" s="13"/>
      <c r="AE238" s="13"/>
      <c r="AT238" s="262" t="s">
        <v>276</v>
      </c>
      <c r="AU238" s="262" t="s">
        <v>86</v>
      </c>
      <c r="AV238" s="13" t="s">
        <v>84</v>
      </c>
      <c r="AW238" s="13" t="s">
        <v>32</v>
      </c>
      <c r="AX238" s="13" t="s">
        <v>76</v>
      </c>
      <c r="AY238" s="262" t="s">
        <v>251</v>
      </c>
    </row>
    <row r="239" s="12" customFormat="1">
      <c r="A239" s="12"/>
      <c r="B239" s="242"/>
      <c r="C239" s="243"/>
      <c r="D239" s="234" t="s">
        <v>276</v>
      </c>
      <c r="E239" s="244" t="s">
        <v>1</v>
      </c>
      <c r="F239" s="245" t="s">
        <v>6076</v>
      </c>
      <c r="G239" s="243"/>
      <c r="H239" s="246">
        <v>21.84</v>
      </c>
      <c r="I239" s="247"/>
      <c r="J239" s="243"/>
      <c r="K239" s="243"/>
      <c r="L239" s="248"/>
      <c r="M239" s="249"/>
      <c r="N239" s="250"/>
      <c r="O239" s="250"/>
      <c r="P239" s="250"/>
      <c r="Q239" s="250"/>
      <c r="R239" s="250"/>
      <c r="S239" s="250"/>
      <c r="T239" s="251"/>
      <c r="U239" s="12"/>
      <c r="V239" s="12"/>
      <c r="W239" s="12"/>
      <c r="X239" s="12"/>
      <c r="Y239" s="12"/>
      <c r="Z239" s="12"/>
      <c r="AA239" s="12"/>
      <c r="AB239" s="12"/>
      <c r="AC239" s="12"/>
      <c r="AD239" s="12"/>
      <c r="AE239" s="12"/>
      <c r="AT239" s="252" t="s">
        <v>276</v>
      </c>
      <c r="AU239" s="252" t="s">
        <v>86</v>
      </c>
      <c r="AV239" s="12" t="s">
        <v>86</v>
      </c>
      <c r="AW239" s="12" t="s">
        <v>32</v>
      </c>
      <c r="AX239" s="12" t="s">
        <v>84</v>
      </c>
      <c r="AY239" s="252" t="s">
        <v>251</v>
      </c>
    </row>
    <row r="240" s="2" customFormat="1" ht="24.15" customHeight="1">
      <c r="A240" s="38"/>
      <c r="B240" s="39"/>
      <c r="C240" s="220" t="s">
        <v>392</v>
      </c>
      <c r="D240" s="220" t="s">
        <v>255</v>
      </c>
      <c r="E240" s="221" t="s">
        <v>6077</v>
      </c>
      <c r="F240" s="222" t="s">
        <v>6078</v>
      </c>
      <c r="G240" s="223" t="s">
        <v>802</v>
      </c>
      <c r="H240" s="224">
        <v>326</v>
      </c>
      <c r="I240" s="225"/>
      <c r="J240" s="226">
        <f>ROUND(I240*H240,2)</f>
        <v>0</v>
      </c>
      <c r="K240" s="227"/>
      <c r="L240" s="44"/>
      <c r="M240" s="228" t="s">
        <v>1</v>
      </c>
      <c r="N240" s="229" t="s">
        <v>41</v>
      </c>
      <c r="O240" s="91"/>
      <c r="P240" s="230">
        <f>O240*H240</f>
        <v>0</v>
      </c>
      <c r="Q240" s="230">
        <v>0</v>
      </c>
      <c r="R240" s="230">
        <f>Q240*H240</f>
        <v>0</v>
      </c>
      <c r="S240" s="230">
        <v>0</v>
      </c>
      <c r="T240" s="231">
        <f>S240*H240</f>
        <v>0</v>
      </c>
      <c r="U240" s="38"/>
      <c r="V240" s="38"/>
      <c r="W240" s="38"/>
      <c r="X240" s="38"/>
      <c r="Y240" s="38"/>
      <c r="Z240" s="38"/>
      <c r="AA240" s="38"/>
      <c r="AB240" s="38"/>
      <c r="AC240" s="38"/>
      <c r="AD240" s="38"/>
      <c r="AE240" s="38"/>
      <c r="AR240" s="232" t="s">
        <v>1605</v>
      </c>
      <c r="AT240" s="232" t="s">
        <v>255</v>
      </c>
      <c r="AU240" s="232" t="s">
        <v>86</v>
      </c>
      <c r="AY240" s="17" t="s">
        <v>251</v>
      </c>
      <c r="BE240" s="233">
        <f>IF(N240="základní",J240,0)</f>
        <v>0</v>
      </c>
      <c r="BF240" s="233">
        <f>IF(N240="snížená",J240,0)</f>
        <v>0</v>
      </c>
      <c r="BG240" s="233">
        <f>IF(N240="zákl. přenesená",J240,0)</f>
        <v>0</v>
      </c>
      <c r="BH240" s="233">
        <f>IF(N240="sníž. přenesená",J240,0)</f>
        <v>0</v>
      </c>
      <c r="BI240" s="233">
        <f>IF(N240="nulová",J240,0)</f>
        <v>0</v>
      </c>
      <c r="BJ240" s="17" t="s">
        <v>84</v>
      </c>
      <c r="BK240" s="233">
        <f>ROUND(I240*H240,2)</f>
        <v>0</v>
      </c>
      <c r="BL240" s="17" t="s">
        <v>1605</v>
      </c>
      <c r="BM240" s="232" t="s">
        <v>6079</v>
      </c>
    </row>
    <row r="241" s="2" customFormat="1">
      <c r="A241" s="38"/>
      <c r="B241" s="39"/>
      <c r="C241" s="40"/>
      <c r="D241" s="234" t="s">
        <v>260</v>
      </c>
      <c r="E241" s="40"/>
      <c r="F241" s="235" t="s">
        <v>6080</v>
      </c>
      <c r="G241" s="40"/>
      <c r="H241" s="40"/>
      <c r="I241" s="236"/>
      <c r="J241" s="40"/>
      <c r="K241" s="40"/>
      <c r="L241" s="44"/>
      <c r="M241" s="237"/>
      <c r="N241" s="238"/>
      <c r="O241" s="91"/>
      <c r="P241" s="91"/>
      <c r="Q241" s="91"/>
      <c r="R241" s="91"/>
      <c r="S241" s="91"/>
      <c r="T241" s="92"/>
      <c r="U241" s="38"/>
      <c r="V241" s="38"/>
      <c r="W241" s="38"/>
      <c r="X241" s="38"/>
      <c r="Y241" s="38"/>
      <c r="Z241" s="38"/>
      <c r="AA241" s="38"/>
      <c r="AB241" s="38"/>
      <c r="AC241" s="38"/>
      <c r="AD241" s="38"/>
      <c r="AE241" s="38"/>
      <c r="AT241" s="17" t="s">
        <v>260</v>
      </c>
      <c r="AU241" s="17" t="s">
        <v>86</v>
      </c>
    </row>
    <row r="242" s="2" customFormat="1">
      <c r="A242" s="38"/>
      <c r="B242" s="39"/>
      <c r="C242" s="40"/>
      <c r="D242" s="240" t="s">
        <v>274</v>
      </c>
      <c r="E242" s="40"/>
      <c r="F242" s="241" t="s">
        <v>6081</v>
      </c>
      <c r="G242" s="40"/>
      <c r="H242" s="40"/>
      <c r="I242" s="236"/>
      <c r="J242" s="40"/>
      <c r="K242" s="40"/>
      <c r="L242" s="44"/>
      <c r="M242" s="237"/>
      <c r="N242" s="238"/>
      <c r="O242" s="91"/>
      <c r="P242" s="91"/>
      <c r="Q242" s="91"/>
      <c r="R242" s="91"/>
      <c r="S242" s="91"/>
      <c r="T242" s="92"/>
      <c r="U242" s="38"/>
      <c r="V242" s="38"/>
      <c r="W242" s="38"/>
      <c r="X242" s="38"/>
      <c r="Y242" s="38"/>
      <c r="Z242" s="38"/>
      <c r="AA242" s="38"/>
      <c r="AB242" s="38"/>
      <c r="AC242" s="38"/>
      <c r="AD242" s="38"/>
      <c r="AE242" s="38"/>
      <c r="AT242" s="17" t="s">
        <v>274</v>
      </c>
      <c r="AU242" s="17" t="s">
        <v>86</v>
      </c>
    </row>
    <row r="243" s="13" customFormat="1">
      <c r="A243" s="13"/>
      <c r="B243" s="253"/>
      <c r="C243" s="254"/>
      <c r="D243" s="234" t="s">
        <v>276</v>
      </c>
      <c r="E243" s="255" t="s">
        <v>1</v>
      </c>
      <c r="F243" s="256" t="s">
        <v>5978</v>
      </c>
      <c r="G243" s="254"/>
      <c r="H243" s="255" t="s">
        <v>1</v>
      </c>
      <c r="I243" s="257"/>
      <c r="J243" s="254"/>
      <c r="K243" s="254"/>
      <c r="L243" s="258"/>
      <c r="M243" s="259"/>
      <c r="N243" s="260"/>
      <c r="O243" s="260"/>
      <c r="P243" s="260"/>
      <c r="Q243" s="260"/>
      <c r="R243" s="260"/>
      <c r="S243" s="260"/>
      <c r="T243" s="261"/>
      <c r="U243" s="13"/>
      <c r="V243" s="13"/>
      <c r="W243" s="13"/>
      <c r="X243" s="13"/>
      <c r="Y243" s="13"/>
      <c r="Z243" s="13"/>
      <c r="AA243" s="13"/>
      <c r="AB243" s="13"/>
      <c r="AC243" s="13"/>
      <c r="AD243" s="13"/>
      <c r="AE243" s="13"/>
      <c r="AT243" s="262" t="s">
        <v>276</v>
      </c>
      <c r="AU243" s="262" t="s">
        <v>86</v>
      </c>
      <c r="AV243" s="13" t="s">
        <v>84</v>
      </c>
      <c r="AW243" s="13" t="s">
        <v>32</v>
      </c>
      <c r="AX243" s="13" t="s">
        <v>76</v>
      </c>
      <c r="AY243" s="262" t="s">
        <v>251</v>
      </c>
    </row>
    <row r="244" s="12" customFormat="1">
      <c r="A244" s="12"/>
      <c r="B244" s="242"/>
      <c r="C244" s="243"/>
      <c r="D244" s="234" t="s">
        <v>276</v>
      </c>
      <c r="E244" s="244" t="s">
        <v>1</v>
      </c>
      <c r="F244" s="245" t="s">
        <v>6003</v>
      </c>
      <c r="G244" s="243"/>
      <c r="H244" s="246">
        <v>318</v>
      </c>
      <c r="I244" s="247"/>
      <c r="J244" s="243"/>
      <c r="K244" s="243"/>
      <c r="L244" s="248"/>
      <c r="M244" s="249"/>
      <c r="N244" s="250"/>
      <c r="O244" s="250"/>
      <c r="P244" s="250"/>
      <c r="Q244" s="250"/>
      <c r="R244" s="250"/>
      <c r="S244" s="250"/>
      <c r="T244" s="251"/>
      <c r="U244" s="12"/>
      <c r="V244" s="12"/>
      <c r="W244" s="12"/>
      <c r="X244" s="12"/>
      <c r="Y244" s="12"/>
      <c r="Z244" s="12"/>
      <c r="AA244" s="12"/>
      <c r="AB244" s="12"/>
      <c r="AC244" s="12"/>
      <c r="AD244" s="12"/>
      <c r="AE244" s="12"/>
      <c r="AT244" s="252" t="s">
        <v>276</v>
      </c>
      <c r="AU244" s="252" t="s">
        <v>86</v>
      </c>
      <c r="AV244" s="12" t="s">
        <v>86</v>
      </c>
      <c r="AW244" s="12" t="s">
        <v>32</v>
      </c>
      <c r="AX244" s="12" t="s">
        <v>76</v>
      </c>
      <c r="AY244" s="252" t="s">
        <v>251</v>
      </c>
    </row>
    <row r="245" s="12" customFormat="1">
      <c r="A245" s="12"/>
      <c r="B245" s="242"/>
      <c r="C245" s="243"/>
      <c r="D245" s="234" t="s">
        <v>276</v>
      </c>
      <c r="E245" s="244" t="s">
        <v>1</v>
      </c>
      <c r="F245" s="245" t="s">
        <v>6082</v>
      </c>
      <c r="G245" s="243"/>
      <c r="H245" s="246">
        <v>8</v>
      </c>
      <c r="I245" s="247"/>
      <c r="J245" s="243"/>
      <c r="K245" s="243"/>
      <c r="L245" s="248"/>
      <c r="M245" s="249"/>
      <c r="N245" s="250"/>
      <c r="O245" s="250"/>
      <c r="P245" s="250"/>
      <c r="Q245" s="250"/>
      <c r="R245" s="250"/>
      <c r="S245" s="250"/>
      <c r="T245" s="251"/>
      <c r="U245" s="12"/>
      <c r="V245" s="12"/>
      <c r="W245" s="12"/>
      <c r="X245" s="12"/>
      <c r="Y245" s="12"/>
      <c r="Z245" s="12"/>
      <c r="AA245" s="12"/>
      <c r="AB245" s="12"/>
      <c r="AC245" s="12"/>
      <c r="AD245" s="12"/>
      <c r="AE245" s="12"/>
      <c r="AT245" s="252" t="s">
        <v>276</v>
      </c>
      <c r="AU245" s="252" t="s">
        <v>86</v>
      </c>
      <c r="AV245" s="12" t="s">
        <v>86</v>
      </c>
      <c r="AW245" s="12" t="s">
        <v>32</v>
      </c>
      <c r="AX245" s="12" t="s">
        <v>76</v>
      </c>
      <c r="AY245" s="252" t="s">
        <v>251</v>
      </c>
    </row>
    <row r="246" s="15" customFormat="1">
      <c r="A246" s="15"/>
      <c r="B246" s="274"/>
      <c r="C246" s="275"/>
      <c r="D246" s="234" t="s">
        <v>276</v>
      </c>
      <c r="E246" s="276" t="s">
        <v>1</v>
      </c>
      <c r="F246" s="277" t="s">
        <v>423</v>
      </c>
      <c r="G246" s="275"/>
      <c r="H246" s="278">
        <v>326</v>
      </c>
      <c r="I246" s="279"/>
      <c r="J246" s="275"/>
      <c r="K246" s="275"/>
      <c r="L246" s="280"/>
      <c r="M246" s="281"/>
      <c r="N246" s="282"/>
      <c r="O246" s="282"/>
      <c r="P246" s="282"/>
      <c r="Q246" s="282"/>
      <c r="R246" s="282"/>
      <c r="S246" s="282"/>
      <c r="T246" s="283"/>
      <c r="U246" s="15"/>
      <c r="V246" s="15"/>
      <c r="W246" s="15"/>
      <c r="X246" s="15"/>
      <c r="Y246" s="15"/>
      <c r="Z246" s="15"/>
      <c r="AA246" s="15"/>
      <c r="AB246" s="15"/>
      <c r="AC246" s="15"/>
      <c r="AD246" s="15"/>
      <c r="AE246" s="15"/>
      <c r="AT246" s="284" t="s">
        <v>276</v>
      </c>
      <c r="AU246" s="284" t="s">
        <v>86</v>
      </c>
      <c r="AV246" s="15" t="s">
        <v>254</v>
      </c>
      <c r="AW246" s="15" t="s">
        <v>32</v>
      </c>
      <c r="AX246" s="15" t="s">
        <v>84</v>
      </c>
      <c r="AY246" s="284" t="s">
        <v>251</v>
      </c>
    </row>
    <row r="247" s="2" customFormat="1" ht="24.15" customHeight="1">
      <c r="A247" s="38"/>
      <c r="B247" s="39"/>
      <c r="C247" s="220" t="s">
        <v>397</v>
      </c>
      <c r="D247" s="220" t="s">
        <v>255</v>
      </c>
      <c r="E247" s="221" t="s">
        <v>6083</v>
      </c>
      <c r="F247" s="222" t="s">
        <v>6084</v>
      </c>
      <c r="G247" s="223" t="s">
        <v>802</v>
      </c>
      <c r="H247" s="224">
        <v>342</v>
      </c>
      <c r="I247" s="225"/>
      <c r="J247" s="226">
        <f>ROUND(I247*H247,2)</f>
        <v>0</v>
      </c>
      <c r="K247" s="227"/>
      <c r="L247" s="44"/>
      <c r="M247" s="228" t="s">
        <v>1</v>
      </c>
      <c r="N247" s="229" t="s">
        <v>41</v>
      </c>
      <c r="O247" s="91"/>
      <c r="P247" s="230">
        <f>O247*H247</f>
        <v>0</v>
      </c>
      <c r="Q247" s="230">
        <v>0</v>
      </c>
      <c r="R247" s="230">
        <f>Q247*H247</f>
        <v>0</v>
      </c>
      <c r="S247" s="230">
        <v>0</v>
      </c>
      <c r="T247" s="231">
        <f>S247*H247</f>
        <v>0</v>
      </c>
      <c r="U247" s="38"/>
      <c r="V247" s="38"/>
      <c r="W247" s="38"/>
      <c r="X247" s="38"/>
      <c r="Y247" s="38"/>
      <c r="Z247" s="38"/>
      <c r="AA247" s="38"/>
      <c r="AB247" s="38"/>
      <c r="AC247" s="38"/>
      <c r="AD247" s="38"/>
      <c r="AE247" s="38"/>
      <c r="AR247" s="232" t="s">
        <v>1605</v>
      </c>
      <c r="AT247" s="232" t="s">
        <v>255</v>
      </c>
      <c r="AU247" s="232" t="s">
        <v>86</v>
      </c>
      <c r="AY247" s="17" t="s">
        <v>251</v>
      </c>
      <c r="BE247" s="233">
        <f>IF(N247="základní",J247,0)</f>
        <v>0</v>
      </c>
      <c r="BF247" s="233">
        <f>IF(N247="snížená",J247,0)</f>
        <v>0</v>
      </c>
      <c r="BG247" s="233">
        <f>IF(N247="zákl. přenesená",J247,0)</f>
        <v>0</v>
      </c>
      <c r="BH247" s="233">
        <f>IF(N247="sníž. přenesená",J247,0)</f>
        <v>0</v>
      </c>
      <c r="BI247" s="233">
        <f>IF(N247="nulová",J247,0)</f>
        <v>0</v>
      </c>
      <c r="BJ247" s="17" t="s">
        <v>84</v>
      </c>
      <c r="BK247" s="233">
        <f>ROUND(I247*H247,2)</f>
        <v>0</v>
      </c>
      <c r="BL247" s="17" t="s">
        <v>1605</v>
      </c>
      <c r="BM247" s="232" t="s">
        <v>6085</v>
      </c>
    </row>
    <row r="248" s="2" customFormat="1">
      <c r="A248" s="38"/>
      <c r="B248" s="39"/>
      <c r="C248" s="40"/>
      <c r="D248" s="234" t="s">
        <v>260</v>
      </c>
      <c r="E248" s="40"/>
      <c r="F248" s="235" t="s">
        <v>6086</v>
      </c>
      <c r="G248" s="40"/>
      <c r="H248" s="40"/>
      <c r="I248" s="236"/>
      <c r="J248" s="40"/>
      <c r="K248" s="40"/>
      <c r="L248" s="44"/>
      <c r="M248" s="237"/>
      <c r="N248" s="238"/>
      <c r="O248" s="91"/>
      <c r="P248" s="91"/>
      <c r="Q248" s="91"/>
      <c r="R248" s="91"/>
      <c r="S248" s="91"/>
      <c r="T248" s="92"/>
      <c r="U248" s="38"/>
      <c r="V248" s="38"/>
      <c r="W248" s="38"/>
      <c r="X248" s="38"/>
      <c r="Y248" s="38"/>
      <c r="Z248" s="38"/>
      <c r="AA248" s="38"/>
      <c r="AB248" s="38"/>
      <c r="AC248" s="38"/>
      <c r="AD248" s="38"/>
      <c r="AE248" s="38"/>
      <c r="AT248" s="17" t="s">
        <v>260</v>
      </c>
      <c r="AU248" s="17" t="s">
        <v>86</v>
      </c>
    </row>
    <row r="249" s="2" customFormat="1">
      <c r="A249" s="38"/>
      <c r="B249" s="39"/>
      <c r="C249" s="40"/>
      <c r="D249" s="240" t="s">
        <v>274</v>
      </c>
      <c r="E249" s="40"/>
      <c r="F249" s="241" t="s">
        <v>6087</v>
      </c>
      <c r="G249" s="40"/>
      <c r="H249" s="40"/>
      <c r="I249" s="236"/>
      <c r="J249" s="40"/>
      <c r="K249" s="40"/>
      <c r="L249" s="44"/>
      <c r="M249" s="237"/>
      <c r="N249" s="238"/>
      <c r="O249" s="91"/>
      <c r="P249" s="91"/>
      <c r="Q249" s="91"/>
      <c r="R249" s="91"/>
      <c r="S249" s="91"/>
      <c r="T249" s="92"/>
      <c r="U249" s="38"/>
      <c r="V249" s="38"/>
      <c r="W249" s="38"/>
      <c r="X249" s="38"/>
      <c r="Y249" s="38"/>
      <c r="Z249" s="38"/>
      <c r="AA249" s="38"/>
      <c r="AB249" s="38"/>
      <c r="AC249" s="38"/>
      <c r="AD249" s="38"/>
      <c r="AE249" s="38"/>
      <c r="AT249" s="17" t="s">
        <v>274</v>
      </c>
      <c r="AU249" s="17" t="s">
        <v>86</v>
      </c>
    </row>
    <row r="250" s="13" customFormat="1">
      <c r="A250" s="13"/>
      <c r="B250" s="253"/>
      <c r="C250" s="254"/>
      <c r="D250" s="234" t="s">
        <v>276</v>
      </c>
      <c r="E250" s="255" t="s">
        <v>1</v>
      </c>
      <c r="F250" s="256" t="s">
        <v>5980</v>
      </c>
      <c r="G250" s="254"/>
      <c r="H250" s="255" t="s">
        <v>1</v>
      </c>
      <c r="I250" s="257"/>
      <c r="J250" s="254"/>
      <c r="K250" s="254"/>
      <c r="L250" s="258"/>
      <c r="M250" s="259"/>
      <c r="N250" s="260"/>
      <c r="O250" s="260"/>
      <c r="P250" s="260"/>
      <c r="Q250" s="260"/>
      <c r="R250" s="260"/>
      <c r="S250" s="260"/>
      <c r="T250" s="261"/>
      <c r="U250" s="13"/>
      <c r="V250" s="13"/>
      <c r="W250" s="13"/>
      <c r="X250" s="13"/>
      <c r="Y250" s="13"/>
      <c r="Z250" s="13"/>
      <c r="AA250" s="13"/>
      <c r="AB250" s="13"/>
      <c r="AC250" s="13"/>
      <c r="AD250" s="13"/>
      <c r="AE250" s="13"/>
      <c r="AT250" s="262" t="s">
        <v>276</v>
      </c>
      <c r="AU250" s="262" t="s">
        <v>86</v>
      </c>
      <c r="AV250" s="13" t="s">
        <v>84</v>
      </c>
      <c r="AW250" s="13" t="s">
        <v>32</v>
      </c>
      <c r="AX250" s="13" t="s">
        <v>76</v>
      </c>
      <c r="AY250" s="262" t="s">
        <v>251</v>
      </c>
    </row>
    <row r="251" s="12" customFormat="1">
      <c r="A251" s="12"/>
      <c r="B251" s="242"/>
      <c r="C251" s="243"/>
      <c r="D251" s="234" t="s">
        <v>276</v>
      </c>
      <c r="E251" s="244" t="s">
        <v>1</v>
      </c>
      <c r="F251" s="245" t="s">
        <v>6004</v>
      </c>
      <c r="G251" s="243"/>
      <c r="H251" s="246">
        <v>342</v>
      </c>
      <c r="I251" s="247"/>
      <c r="J251" s="243"/>
      <c r="K251" s="243"/>
      <c r="L251" s="248"/>
      <c r="M251" s="249"/>
      <c r="N251" s="250"/>
      <c r="O251" s="250"/>
      <c r="P251" s="250"/>
      <c r="Q251" s="250"/>
      <c r="R251" s="250"/>
      <c r="S251" s="250"/>
      <c r="T251" s="251"/>
      <c r="U251" s="12"/>
      <c r="V251" s="12"/>
      <c r="W251" s="12"/>
      <c r="X251" s="12"/>
      <c r="Y251" s="12"/>
      <c r="Z251" s="12"/>
      <c r="AA251" s="12"/>
      <c r="AB251" s="12"/>
      <c r="AC251" s="12"/>
      <c r="AD251" s="12"/>
      <c r="AE251" s="12"/>
      <c r="AT251" s="252" t="s">
        <v>276</v>
      </c>
      <c r="AU251" s="252" t="s">
        <v>86</v>
      </c>
      <c r="AV251" s="12" t="s">
        <v>86</v>
      </c>
      <c r="AW251" s="12" t="s">
        <v>32</v>
      </c>
      <c r="AX251" s="12" t="s">
        <v>84</v>
      </c>
      <c r="AY251" s="252" t="s">
        <v>251</v>
      </c>
    </row>
    <row r="252" s="2" customFormat="1" ht="24.15" customHeight="1">
      <c r="A252" s="38"/>
      <c r="B252" s="39"/>
      <c r="C252" s="220" t="s">
        <v>952</v>
      </c>
      <c r="D252" s="220" t="s">
        <v>255</v>
      </c>
      <c r="E252" s="221" t="s">
        <v>6088</v>
      </c>
      <c r="F252" s="222" t="s">
        <v>6089</v>
      </c>
      <c r="G252" s="223" t="s">
        <v>802</v>
      </c>
      <c r="H252" s="224">
        <v>217</v>
      </c>
      <c r="I252" s="225"/>
      <c r="J252" s="226">
        <f>ROUND(I252*H252,2)</f>
        <v>0</v>
      </c>
      <c r="K252" s="227"/>
      <c r="L252" s="44"/>
      <c r="M252" s="228" t="s">
        <v>1</v>
      </c>
      <c r="N252" s="229" t="s">
        <v>41</v>
      </c>
      <c r="O252" s="91"/>
      <c r="P252" s="230">
        <f>O252*H252</f>
        <v>0</v>
      </c>
      <c r="Q252" s="230">
        <v>0</v>
      </c>
      <c r="R252" s="230">
        <f>Q252*H252</f>
        <v>0</v>
      </c>
      <c r="S252" s="230">
        <v>0</v>
      </c>
      <c r="T252" s="231">
        <f>S252*H252</f>
        <v>0</v>
      </c>
      <c r="U252" s="38"/>
      <c r="V252" s="38"/>
      <c r="W252" s="38"/>
      <c r="X252" s="38"/>
      <c r="Y252" s="38"/>
      <c r="Z252" s="38"/>
      <c r="AA252" s="38"/>
      <c r="AB252" s="38"/>
      <c r="AC252" s="38"/>
      <c r="AD252" s="38"/>
      <c r="AE252" s="38"/>
      <c r="AR252" s="232" t="s">
        <v>1605</v>
      </c>
      <c r="AT252" s="232" t="s">
        <v>255</v>
      </c>
      <c r="AU252" s="232" t="s">
        <v>86</v>
      </c>
      <c r="AY252" s="17" t="s">
        <v>251</v>
      </c>
      <c r="BE252" s="233">
        <f>IF(N252="základní",J252,0)</f>
        <v>0</v>
      </c>
      <c r="BF252" s="233">
        <f>IF(N252="snížená",J252,0)</f>
        <v>0</v>
      </c>
      <c r="BG252" s="233">
        <f>IF(N252="zákl. přenesená",J252,0)</f>
        <v>0</v>
      </c>
      <c r="BH252" s="233">
        <f>IF(N252="sníž. přenesená",J252,0)</f>
        <v>0</v>
      </c>
      <c r="BI252" s="233">
        <f>IF(N252="nulová",J252,0)</f>
        <v>0</v>
      </c>
      <c r="BJ252" s="17" t="s">
        <v>84</v>
      </c>
      <c r="BK252" s="233">
        <f>ROUND(I252*H252,2)</f>
        <v>0</v>
      </c>
      <c r="BL252" s="17" t="s">
        <v>1605</v>
      </c>
      <c r="BM252" s="232" t="s">
        <v>6090</v>
      </c>
    </row>
    <row r="253" s="2" customFormat="1">
      <c r="A253" s="38"/>
      <c r="B253" s="39"/>
      <c r="C253" s="40"/>
      <c r="D253" s="234" t="s">
        <v>260</v>
      </c>
      <c r="E253" s="40"/>
      <c r="F253" s="235" t="s">
        <v>6091</v>
      </c>
      <c r="G253" s="40"/>
      <c r="H253" s="40"/>
      <c r="I253" s="236"/>
      <c r="J253" s="40"/>
      <c r="K253" s="40"/>
      <c r="L253" s="44"/>
      <c r="M253" s="237"/>
      <c r="N253" s="238"/>
      <c r="O253" s="91"/>
      <c r="P253" s="91"/>
      <c r="Q253" s="91"/>
      <c r="R253" s="91"/>
      <c r="S253" s="91"/>
      <c r="T253" s="92"/>
      <c r="U253" s="38"/>
      <c r="V253" s="38"/>
      <c r="W253" s="38"/>
      <c r="X253" s="38"/>
      <c r="Y253" s="38"/>
      <c r="Z253" s="38"/>
      <c r="AA253" s="38"/>
      <c r="AB253" s="38"/>
      <c r="AC253" s="38"/>
      <c r="AD253" s="38"/>
      <c r="AE253" s="38"/>
      <c r="AT253" s="17" t="s">
        <v>260</v>
      </c>
      <c r="AU253" s="17" t="s">
        <v>86</v>
      </c>
    </row>
    <row r="254" s="2" customFormat="1">
      <c r="A254" s="38"/>
      <c r="B254" s="39"/>
      <c r="C254" s="40"/>
      <c r="D254" s="240" t="s">
        <v>274</v>
      </c>
      <c r="E254" s="40"/>
      <c r="F254" s="241" t="s">
        <v>6092</v>
      </c>
      <c r="G254" s="40"/>
      <c r="H254" s="40"/>
      <c r="I254" s="236"/>
      <c r="J254" s="40"/>
      <c r="K254" s="40"/>
      <c r="L254" s="44"/>
      <c r="M254" s="237"/>
      <c r="N254" s="238"/>
      <c r="O254" s="91"/>
      <c r="P254" s="91"/>
      <c r="Q254" s="91"/>
      <c r="R254" s="91"/>
      <c r="S254" s="91"/>
      <c r="T254" s="92"/>
      <c r="U254" s="38"/>
      <c r="V254" s="38"/>
      <c r="W254" s="38"/>
      <c r="X254" s="38"/>
      <c r="Y254" s="38"/>
      <c r="Z254" s="38"/>
      <c r="AA254" s="38"/>
      <c r="AB254" s="38"/>
      <c r="AC254" s="38"/>
      <c r="AD254" s="38"/>
      <c r="AE254" s="38"/>
      <c r="AT254" s="17" t="s">
        <v>274</v>
      </c>
      <c r="AU254" s="17" t="s">
        <v>86</v>
      </c>
    </row>
    <row r="255" s="13" customFormat="1">
      <c r="A255" s="13"/>
      <c r="B255" s="253"/>
      <c r="C255" s="254"/>
      <c r="D255" s="234" t="s">
        <v>276</v>
      </c>
      <c r="E255" s="255" t="s">
        <v>1</v>
      </c>
      <c r="F255" s="256" t="s">
        <v>5982</v>
      </c>
      <c r="G255" s="254"/>
      <c r="H255" s="255" t="s">
        <v>1</v>
      </c>
      <c r="I255" s="257"/>
      <c r="J255" s="254"/>
      <c r="K255" s="254"/>
      <c r="L255" s="258"/>
      <c r="M255" s="259"/>
      <c r="N255" s="260"/>
      <c r="O255" s="260"/>
      <c r="P255" s="260"/>
      <c r="Q255" s="260"/>
      <c r="R255" s="260"/>
      <c r="S255" s="260"/>
      <c r="T255" s="261"/>
      <c r="U255" s="13"/>
      <c r="V255" s="13"/>
      <c r="W255" s="13"/>
      <c r="X255" s="13"/>
      <c r="Y255" s="13"/>
      <c r="Z255" s="13"/>
      <c r="AA255" s="13"/>
      <c r="AB255" s="13"/>
      <c r="AC255" s="13"/>
      <c r="AD255" s="13"/>
      <c r="AE255" s="13"/>
      <c r="AT255" s="262" t="s">
        <v>276</v>
      </c>
      <c r="AU255" s="262" t="s">
        <v>86</v>
      </c>
      <c r="AV255" s="13" t="s">
        <v>84</v>
      </c>
      <c r="AW255" s="13" t="s">
        <v>32</v>
      </c>
      <c r="AX255" s="13" t="s">
        <v>76</v>
      </c>
      <c r="AY255" s="262" t="s">
        <v>251</v>
      </c>
    </row>
    <row r="256" s="12" customFormat="1">
      <c r="A256" s="12"/>
      <c r="B256" s="242"/>
      <c r="C256" s="243"/>
      <c r="D256" s="234" t="s">
        <v>276</v>
      </c>
      <c r="E256" s="244" t="s">
        <v>1</v>
      </c>
      <c r="F256" s="245" t="s">
        <v>5994</v>
      </c>
      <c r="G256" s="243"/>
      <c r="H256" s="246">
        <v>93</v>
      </c>
      <c r="I256" s="247"/>
      <c r="J256" s="243"/>
      <c r="K256" s="243"/>
      <c r="L256" s="248"/>
      <c r="M256" s="249"/>
      <c r="N256" s="250"/>
      <c r="O256" s="250"/>
      <c r="P256" s="250"/>
      <c r="Q256" s="250"/>
      <c r="R256" s="250"/>
      <c r="S256" s="250"/>
      <c r="T256" s="251"/>
      <c r="U256" s="12"/>
      <c r="V256" s="12"/>
      <c r="W256" s="12"/>
      <c r="X256" s="12"/>
      <c r="Y256" s="12"/>
      <c r="Z256" s="12"/>
      <c r="AA256" s="12"/>
      <c r="AB256" s="12"/>
      <c r="AC256" s="12"/>
      <c r="AD256" s="12"/>
      <c r="AE256" s="12"/>
      <c r="AT256" s="252" t="s">
        <v>276</v>
      </c>
      <c r="AU256" s="252" t="s">
        <v>86</v>
      </c>
      <c r="AV256" s="12" t="s">
        <v>86</v>
      </c>
      <c r="AW256" s="12" t="s">
        <v>32</v>
      </c>
      <c r="AX256" s="12" t="s">
        <v>76</v>
      </c>
      <c r="AY256" s="252" t="s">
        <v>251</v>
      </c>
    </row>
    <row r="257" s="12" customFormat="1">
      <c r="A257" s="12"/>
      <c r="B257" s="242"/>
      <c r="C257" s="243"/>
      <c r="D257" s="234" t="s">
        <v>276</v>
      </c>
      <c r="E257" s="244" t="s">
        <v>1</v>
      </c>
      <c r="F257" s="245" t="s">
        <v>6093</v>
      </c>
      <c r="G257" s="243"/>
      <c r="H257" s="246">
        <v>124</v>
      </c>
      <c r="I257" s="247"/>
      <c r="J257" s="243"/>
      <c r="K257" s="243"/>
      <c r="L257" s="248"/>
      <c r="M257" s="249"/>
      <c r="N257" s="250"/>
      <c r="O257" s="250"/>
      <c r="P257" s="250"/>
      <c r="Q257" s="250"/>
      <c r="R257" s="250"/>
      <c r="S257" s="250"/>
      <c r="T257" s="251"/>
      <c r="U257" s="12"/>
      <c r="V257" s="12"/>
      <c r="W257" s="12"/>
      <c r="X257" s="12"/>
      <c r="Y257" s="12"/>
      <c r="Z257" s="12"/>
      <c r="AA257" s="12"/>
      <c r="AB257" s="12"/>
      <c r="AC257" s="12"/>
      <c r="AD257" s="12"/>
      <c r="AE257" s="12"/>
      <c r="AT257" s="252" t="s">
        <v>276</v>
      </c>
      <c r="AU257" s="252" t="s">
        <v>86</v>
      </c>
      <c r="AV257" s="12" t="s">
        <v>86</v>
      </c>
      <c r="AW257" s="12" t="s">
        <v>32</v>
      </c>
      <c r="AX257" s="12" t="s">
        <v>76</v>
      </c>
      <c r="AY257" s="252" t="s">
        <v>251</v>
      </c>
    </row>
    <row r="258" s="15" customFormat="1">
      <c r="A258" s="15"/>
      <c r="B258" s="274"/>
      <c r="C258" s="275"/>
      <c r="D258" s="234" t="s">
        <v>276</v>
      </c>
      <c r="E258" s="276" t="s">
        <v>1</v>
      </c>
      <c r="F258" s="277" t="s">
        <v>423</v>
      </c>
      <c r="G258" s="275"/>
      <c r="H258" s="278">
        <v>217</v>
      </c>
      <c r="I258" s="279"/>
      <c r="J258" s="275"/>
      <c r="K258" s="275"/>
      <c r="L258" s="280"/>
      <c r="M258" s="281"/>
      <c r="N258" s="282"/>
      <c r="O258" s="282"/>
      <c r="P258" s="282"/>
      <c r="Q258" s="282"/>
      <c r="R258" s="282"/>
      <c r="S258" s="282"/>
      <c r="T258" s="283"/>
      <c r="U258" s="15"/>
      <c r="V258" s="15"/>
      <c r="W258" s="15"/>
      <c r="X258" s="15"/>
      <c r="Y258" s="15"/>
      <c r="Z258" s="15"/>
      <c r="AA258" s="15"/>
      <c r="AB258" s="15"/>
      <c r="AC258" s="15"/>
      <c r="AD258" s="15"/>
      <c r="AE258" s="15"/>
      <c r="AT258" s="284" t="s">
        <v>276</v>
      </c>
      <c r="AU258" s="284" t="s">
        <v>86</v>
      </c>
      <c r="AV258" s="15" t="s">
        <v>254</v>
      </c>
      <c r="AW258" s="15" t="s">
        <v>32</v>
      </c>
      <c r="AX258" s="15" t="s">
        <v>84</v>
      </c>
      <c r="AY258" s="284" t="s">
        <v>251</v>
      </c>
    </row>
    <row r="259" s="2" customFormat="1" ht="24.15" customHeight="1">
      <c r="A259" s="38"/>
      <c r="B259" s="39"/>
      <c r="C259" s="220" t="s">
        <v>962</v>
      </c>
      <c r="D259" s="220" t="s">
        <v>255</v>
      </c>
      <c r="E259" s="221" t="s">
        <v>6094</v>
      </c>
      <c r="F259" s="222" t="s">
        <v>6095</v>
      </c>
      <c r="G259" s="223" t="s">
        <v>592</v>
      </c>
      <c r="H259" s="224">
        <v>25</v>
      </c>
      <c r="I259" s="225"/>
      <c r="J259" s="226">
        <f>ROUND(I259*H259,2)</f>
        <v>0</v>
      </c>
      <c r="K259" s="227"/>
      <c r="L259" s="44"/>
      <c r="M259" s="228" t="s">
        <v>1</v>
      </c>
      <c r="N259" s="229" t="s">
        <v>41</v>
      </c>
      <c r="O259" s="91"/>
      <c r="P259" s="230">
        <f>O259*H259</f>
        <v>0</v>
      </c>
      <c r="Q259" s="230">
        <v>0</v>
      </c>
      <c r="R259" s="230">
        <f>Q259*H259</f>
        <v>0</v>
      </c>
      <c r="S259" s="230">
        <v>0</v>
      </c>
      <c r="T259" s="231">
        <f>S259*H259</f>
        <v>0</v>
      </c>
      <c r="U259" s="38"/>
      <c r="V259" s="38"/>
      <c r="W259" s="38"/>
      <c r="X259" s="38"/>
      <c r="Y259" s="38"/>
      <c r="Z259" s="38"/>
      <c r="AA259" s="38"/>
      <c r="AB259" s="38"/>
      <c r="AC259" s="38"/>
      <c r="AD259" s="38"/>
      <c r="AE259" s="38"/>
      <c r="AR259" s="232" t="s">
        <v>254</v>
      </c>
      <c r="AT259" s="232" t="s">
        <v>255</v>
      </c>
      <c r="AU259" s="232" t="s">
        <v>86</v>
      </c>
      <c r="AY259" s="17" t="s">
        <v>251</v>
      </c>
      <c r="BE259" s="233">
        <f>IF(N259="základní",J259,0)</f>
        <v>0</v>
      </c>
      <c r="BF259" s="233">
        <f>IF(N259="snížená",J259,0)</f>
        <v>0</v>
      </c>
      <c r="BG259" s="233">
        <f>IF(N259="zákl. přenesená",J259,0)</f>
        <v>0</v>
      </c>
      <c r="BH259" s="233">
        <f>IF(N259="sníž. přenesená",J259,0)</f>
        <v>0</v>
      </c>
      <c r="BI259" s="233">
        <f>IF(N259="nulová",J259,0)</f>
        <v>0</v>
      </c>
      <c r="BJ259" s="17" t="s">
        <v>84</v>
      </c>
      <c r="BK259" s="233">
        <f>ROUND(I259*H259,2)</f>
        <v>0</v>
      </c>
      <c r="BL259" s="17" t="s">
        <v>254</v>
      </c>
      <c r="BM259" s="232" t="s">
        <v>6096</v>
      </c>
    </row>
    <row r="260" s="2" customFormat="1">
      <c r="A260" s="38"/>
      <c r="B260" s="39"/>
      <c r="C260" s="40"/>
      <c r="D260" s="234" t="s">
        <v>260</v>
      </c>
      <c r="E260" s="40"/>
      <c r="F260" s="235" t="s">
        <v>6097</v>
      </c>
      <c r="G260" s="40"/>
      <c r="H260" s="40"/>
      <c r="I260" s="236"/>
      <c r="J260" s="40"/>
      <c r="K260" s="40"/>
      <c r="L260" s="44"/>
      <c r="M260" s="237"/>
      <c r="N260" s="238"/>
      <c r="O260" s="91"/>
      <c r="P260" s="91"/>
      <c r="Q260" s="91"/>
      <c r="R260" s="91"/>
      <c r="S260" s="91"/>
      <c r="T260" s="92"/>
      <c r="U260" s="38"/>
      <c r="V260" s="38"/>
      <c r="W260" s="38"/>
      <c r="X260" s="38"/>
      <c r="Y260" s="38"/>
      <c r="Z260" s="38"/>
      <c r="AA260" s="38"/>
      <c r="AB260" s="38"/>
      <c r="AC260" s="38"/>
      <c r="AD260" s="38"/>
      <c r="AE260" s="38"/>
      <c r="AT260" s="17" t="s">
        <v>260</v>
      </c>
      <c r="AU260" s="17" t="s">
        <v>86</v>
      </c>
    </row>
    <row r="261" s="2" customFormat="1">
      <c r="A261" s="38"/>
      <c r="B261" s="39"/>
      <c r="C261" s="40"/>
      <c r="D261" s="240" t="s">
        <v>274</v>
      </c>
      <c r="E261" s="40"/>
      <c r="F261" s="241" t="s">
        <v>6098</v>
      </c>
      <c r="G261" s="40"/>
      <c r="H261" s="40"/>
      <c r="I261" s="236"/>
      <c r="J261" s="40"/>
      <c r="K261" s="40"/>
      <c r="L261" s="44"/>
      <c r="M261" s="237"/>
      <c r="N261" s="238"/>
      <c r="O261" s="91"/>
      <c r="P261" s="91"/>
      <c r="Q261" s="91"/>
      <c r="R261" s="91"/>
      <c r="S261" s="91"/>
      <c r="T261" s="92"/>
      <c r="U261" s="38"/>
      <c r="V261" s="38"/>
      <c r="W261" s="38"/>
      <c r="X261" s="38"/>
      <c r="Y261" s="38"/>
      <c r="Z261" s="38"/>
      <c r="AA261" s="38"/>
      <c r="AB261" s="38"/>
      <c r="AC261" s="38"/>
      <c r="AD261" s="38"/>
      <c r="AE261" s="38"/>
      <c r="AT261" s="17" t="s">
        <v>274</v>
      </c>
      <c r="AU261" s="17" t="s">
        <v>86</v>
      </c>
    </row>
    <row r="262" s="12" customFormat="1">
      <c r="A262" s="12"/>
      <c r="B262" s="242"/>
      <c r="C262" s="243"/>
      <c r="D262" s="234" t="s">
        <v>276</v>
      </c>
      <c r="E262" s="244" t="s">
        <v>1</v>
      </c>
      <c r="F262" s="245" t="s">
        <v>6099</v>
      </c>
      <c r="G262" s="243"/>
      <c r="H262" s="246">
        <v>25</v>
      </c>
      <c r="I262" s="247"/>
      <c r="J262" s="243"/>
      <c r="K262" s="243"/>
      <c r="L262" s="248"/>
      <c r="M262" s="249"/>
      <c r="N262" s="250"/>
      <c r="O262" s="250"/>
      <c r="P262" s="250"/>
      <c r="Q262" s="250"/>
      <c r="R262" s="250"/>
      <c r="S262" s="250"/>
      <c r="T262" s="251"/>
      <c r="U262" s="12"/>
      <c r="V262" s="12"/>
      <c r="W262" s="12"/>
      <c r="X262" s="12"/>
      <c r="Y262" s="12"/>
      <c r="Z262" s="12"/>
      <c r="AA262" s="12"/>
      <c r="AB262" s="12"/>
      <c r="AC262" s="12"/>
      <c r="AD262" s="12"/>
      <c r="AE262" s="12"/>
      <c r="AT262" s="252" t="s">
        <v>276</v>
      </c>
      <c r="AU262" s="252" t="s">
        <v>86</v>
      </c>
      <c r="AV262" s="12" t="s">
        <v>86</v>
      </c>
      <c r="AW262" s="12" t="s">
        <v>32</v>
      </c>
      <c r="AX262" s="12" t="s">
        <v>84</v>
      </c>
      <c r="AY262" s="252" t="s">
        <v>251</v>
      </c>
    </row>
    <row r="263" s="2" customFormat="1" ht="21.75" customHeight="1">
      <c r="A263" s="38"/>
      <c r="B263" s="39"/>
      <c r="C263" s="220" t="s">
        <v>972</v>
      </c>
      <c r="D263" s="220" t="s">
        <v>255</v>
      </c>
      <c r="E263" s="221" t="s">
        <v>6100</v>
      </c>
      <c r="F263" s="222" t="s">
        <v>6101</v>
      </c>
      <c r="G263" s="223" t="s">
        <v>409</v>
      </c>
      <c r="H263" s="224">
        <v>907.20000000000005</v>
      </c>
      <c r="I263" s="225"/>
      <c r="J263" s="226">
        <f>ROUND(I263*H263,2)</f>
        <v>0</v>
      </c>
      <c r="K263" s="227"/>
      <c r="L263" s="44"/>
      <c r="M263" s="228" t="s">
        <v>1</v>
      </c>
      <c r="N263" s="229" t="s">
        <v>41</v>
      </c>
      <c r="O263" s="91"/>
      <c r="P263" s="230">
        <f>O263*H263</f>
        <v>0</v>
      </c>
      <c r="Q263" s="230">
        <v>0.00084000000000000003</v>
      </c>
      <c r="R263" s="230">
        <f>Q263*H263</f>
        <v>0.76204800000000006</v>
      </c>
      <c r="S263" s="230">
        <v>0</v>
      </c>
      <c r="T263" s="231">
        <f>S263*H263</f>
        <v>0</v>
      </c>
      <c r="U263" s="38"/>
      <c r="V263" s="38"/>
      <c r="W263" s="38"/>
      <c r="X263" s="38"/>
      <c r="Y263" s="38"/>
      <c r="Z263" s="38"/>
      <c r="AA263" s="38"/>
      <c r="AB263" s="38"/>
      <c r="AC263" s="38"/>
      <c r="AD263" s="38"/>
      <c r="AE263" s="38"/>
      <c r="AR263" s="232" t="s">
        <v>1605</v>
      </c>
      <c r="AT263" s="232" t="s">
        <v>255</v>
      </c>
      <c r="AU263" s="232" t="s">
        <v>86</v>
      </c>
      <c r="AY263" s="17" t="s">
        <v>251</v>
      </c>
      <c r="BE263" s="233">
        <f>IF(N263="základní",J263,0)</f>
        <v>0</v>
      </c>
      <c r="BF263" s="233">
        <f>IF(N263="snížená",J263,0)</f>
        <v>0</v>
      </c>
      <c r="BG263" s="233">
        <f>IF(N263="zákl. přenesená",J263,0)</f>
        <v>0</v>
      </c>
      <c r="BH263" s="233">
        <f>IF(N263="sníž. přenesená",J263,0)</f>
        <v>0</v>
      </c>
      <c r="BI263" s="233">
        <f>IF(N263="nulová",J263,0)</f>
        <v>0</v>
      </c>
      <c r="BJ263" s="17" t="s">
        <v>84</v>
      </c>
      <c r="BK263" s="233">
        <f>ROUND(I263*H263,2)</f>
        <v>0</v>
      </c>
      <c r="BL263" s="17" t="s">
        <v>1605</v>
      </c>
      <c r="BM263" s="232" t="s">
        <v>6102</v>
      </c>
    </row>
    <row r="264" s="2" customFormat="1">
      <c r="A264" s="38"/>
      <c r="B264" s="39"/>
      <c r="C264" s="40"/>
      <c r="D264" s="234" t="s">
        <v>260</v>
      </c>
      <c r="E264" s="40"/>
      <c r="F264" s="235" t="s">
        <v>6103</v>
      </c>
      <c r="G264" s="40"/>
      <c r="H264" s="40"/>
      <c r="I264" s="236"/>
      <c r="J264" s="40"/>
      <c r="K264" s="40"/>
      <c r="L264" s="44"/>
      <c r="M264" s="237"/>
      <c r="N264" s="238"/>
      <c r="O264" s="91"/>
      <c r="P264" s="91"/>
      <c r="Q264" s="91"/>
      <c r="R264" s="91"/>
      <c r="S264" s="91"/>
      <c r="T264" s="92"/>
      <c r="U264" s="38"/>
      <c r="V264" s="38"/>
      <c r="W264" s="38"/>
      <c r="X264" s="38"/>
      <c r="Y264" s="38"/>
      <c r="Z264" s="38"/>
      <c r="AA264" s="38"/>
      <c r="AB264" s="38"/>
      <c r="AC264" s="38"/>
      <c r="AD264" s="38"/>
      <c r="AE264" s="38"/>
      <c r="AT264" s="17" t="s">
        <v>260</v>
      </c>
      <c r="AU264" s="17" t="s">
        <v>86</v>
      </c>
    </row>
    <row r="265" s="2" customFormat="1">
      <c r="A265" s="38"/>
      <c r="B265" s="39"/>
      <c r="C265" s="40"/>
      <c r="D265" s="240" t="s">
        <v>274</v>
      </c>
      <c r="E265" s="40"/>
      <c r="F265" s="241" t="s">
        <v>6104</v>
      </c>
      <c r="G265" s="40"/>
      <c r="H265" s="40"/>
      <c r="I265" s="236"/>
      <c r="J265" s="40"/>
      <c r="K265" s="40"/>
      <c r="L265" s="44"/>
      <c r="M265" s="237"/>
      <c r="N265" s="238"/>
      <c r="O265" s="91"/>
      <c r="P265" s="91"/>
      <c r="Q265" s="91"/>
      <c r="R265" s="91"/>
      <c r="S265" s="91"/>
      <c r="T265" s="92"/>
      <c r="U265" s="38"/>
      <c r="V265" s="38"/>
      <c r="W265" s="38"/>
      <c r="X265" s="38"/>
      <c r="Y265" s="38"/>
      <c r="Z265" s="38"/>
      <c r="AA265" s="38"/>
      <c r="AB265" s="38"/>
      <c r="AC265" s="38"/>
      <c r="AD265" s="38"/>
      <c r="AE265" s="38"/>
      <c r="AT265" s="17" t="s">
        <v>274</v>
      </c>
      <c r="AU265" s="17" t="s">
        <v>86</v>
      </c>
    </row>
    <row r="266" s="13" customFormat="1">
      <c r="A266" s="13"/>
      <c r="B266" s="253"/>
      <c r="C266" s="254"/>
      <c r="D266" s="234" t="s">
        <v>276</v>
      </c>
      <c r="E266" s="255" t="s">
        <v>1</v>
      </c>
      <c r="F266" s="256" t="s">
        <v>5982</v>
      </c>
      <c r="G266" s="254"/>
      <c r="H266" s="255" t="s">
        <v>1</v>
      </c>
      <c r="I266" s="257"/>
      <c r="J266" s="254"/>
      <c r="K266" s="254"/>
      <c r="L266" s="258"/>
      <c r="M266" s="259"/>
      <c r="N266" s="260"/>
      <c r="O266" s="260"/>
      <c r="P266" s="260"/>
      <c r="Q266" s="260"/>
      <c r="R266" s="260"/>
      <c r="S266" s="260"/>
      <c r="T266" s="261"/>
      <c r="U266" s="13"/>
      <c r="V266" s="13"/>
      <c r="W266" s="13"/>
      <c r="X266" s="13"/>
      <c r="Y266" s="13"/>
      <c r="Z266" s="13"/>
      <c r="AA266" s="13"/>
      <c r="AB266" s="13"/>
      <c r="AC266" s="13"/>
      <c r="AD266" s="13"/>
      <c r="AE266" s="13"/>
      <c r="AT266" s="262" t="s">
        <v>276</v>
      </c>
      <c r="AU266" s="262" t="s">
        <v>86</v>
      </c>
      <c r="AV266" s="13" t="s">
        <v>84</v>
      </c>
      <c r="AW266" s="13" t="s">
        <v>32</v>
      </c>
      <c r="AX266" s="13" t="s">
        <v>76</v>
      </c>
      <c r="AY266" s="262" t="s">
        <v>251</v>
      </c>
    </row>
    <row r="267" s="12" customFormat="1">
      <c r="A267" s="12"/>
      <c r="B267" s="242"/>
      <c r="C267" s="243"/>
      <c r="D267" s="234" t="s">
        <v>276</v>
      </c>
      <c r="E267" s="244" t="s">
        <v>1</v>
      </c>
      <c r="F267" s="245" t="s">
        <v>6105</v>
      </c>
      <c r="G267" s="243"/>
      <c r="H267" s="246">
        <v>223.19999999999999</v>
      </c>
      <c r="I267" s="247"/>
      <c r="J267" s="243"/>
      <c r="K267" s="243"/>
      <c r="L267" s="248"/>
      <c r="M267" s="249"/>
      <c r="N267" s="250"/>
      <c r="O267" s="250"/>
      <c r="P267" s="250"/>
      <c r="Q267" s="250"/>
      <c r="R267" s="250"/>
      <c r="S267" s="250"/>
      <c r="T267" s="251"/>
      <c r="U267" s="12"/>
      <c r="V267" s="12"/>
      <c r="W267" s="12"/>
      <c r="X267" s="12"/>
      <c r="Y267" s="12"/>
      <c r="Z267" s="12"/>
      <c r="AA267" s="12"/>
      <c r="AB267" s="12"/>
      <c r="AC267" s="12"/>
      <c r="AD267" s="12"/>
      <c r="AE267" s="12"/>
      <c r="AT267" s="252" t="s">
        <v>276</v>
      </c>
      <c r="AU267" s="252" t="s">
        <v>86</v>
      </c>
      <c r="AV267" s="12" t="s">
        <v>86</v>
      </c>
      <c r="AW267" s="12" t="s">
        <v>32</v>
      </c>
      <c r="AX267" s="12" t="s">
        <v>76</v>
      </c>
      <c r="AY267" s="252" t="s">
        <v>251</v>
      </c>
    </row>
    <row r="268" s="13" customFormat="1">
      <c r="A268" s="13"/>
      <c r="B268" s="253"/>
      <c r="C268" s="254"/>
      <c r="D268" s="234" t="s">
        <v>276</v>
      </c>
      <c r="E268" s="255" t="s">
        <v>1</v>
      </c>
      <c r="F268" s="256" t="s">
        <v>5980</v>
      </c>
      <c r="G268" s="254"/>
      <c r="H268" s="255" t="s">
        <v>1</v>
      </c>
      <c r="I268" s="257"/>
      <c r="J268" s="254"/>
      <c r="K268" s="254"/>
      <c r="L268" s="258"/>
      <c r="M268" s="259"/>
      <c r="N268" s="260"/>
      <c r="O268" s="260"/>
      <c r="P268" s="260"/>
      <c r="Q268" s="260"/>
      <c r="R268" s="260"/>
      <c r="S268" s="260"/>
      <c r="T268" s="261"/>
      <c r="U268" s="13"/>
      <c r="V268" s="13"/>
      <c r="W268" s="13"/>
      <c r="X268" s="13"/>
      <c r="Y268" s="13"/>
      <c r="Z268" s="13"/>
      <c r="AA268" s="13"/>
      <c r="AB268" s="13"/>
      <c r="AC268" s="13"/>
      <c r="AD268" s="13"/>
      <c r="AE268" s="13"/>
      <c r="AT268" s="262" t="s">
        <v>276</v>
      </c>
      <c r="AU268" s="262" t="s">
        <v>86</v>
      </c>
      <c r="AV268" s="13" t="s">
        <v>84</v>
      </c>
      <c r="AW268" s="13" t="s">
        <v>32</v>
      </c>
      <c r="AX268" s="13" t="s">
        <v>76</v>
      </c>
      <c r="AY268" s="262" t="s">
        <v>251</v>
      </c>
    </row>
    <row r="269" s="12" customFormat="1">
      <c r="A269" s="12"/>
      <c r="B269" s="242"/>
      <c r="C269" s="243"/>
      <c r="D269" s="234" t="s">
        <v>276</v>
      </c>
      <c r="E269" s="244" t="s">
        <v>1</v>
      </c>
      <c r="F269" s="245" t="s">
        <v>6106</v>
      </c>
      <c r="G269" s="243"/>
      <c r="H269" s="246">
        <v>684</v>
      </c>
      <c r="I269" s="247"/>
      <c r="J269" s="243"/>
      <c r="K269" s="243"/>
      <c r="L269" s="248"/>
      <c r="M269" s="249"/>
      <c r="N269" s="250"/>
      <c r="O269" s="250"/>
      <c r="P269" s="250"/>
      <c r="Q269" s="250"/>
      <c r="R269" s="250"/>
      <c r="S269" s="250"/>
      <c r="T269" s="251"/>
      <c r="U269" s="12"/>
      <c r="V269" s="12"/>
      <c r="W269" s="12"/>
      <c r="X269" s="12"/>
      <c r="Y269" s="12"/>
      <c r="Z269" s="12"/>
      <c r="AA269" s="12"/>
      <c r="AB269" s="12"/>
      <c r="AC269" s="12"/>
      <c r="AD269" s="12"/>
      <c r="AE269" s="12"/>
      <c r="AT269" s="252" t="s">
        <v>276</v>
      </c>
      <c r="AU269" s="252" t="s">
        <v>86</v>
      </c>
      <c r="AV269" s="12" t="s">
        <v>86</v>
      </c>
      <c r="AW269" s="12" t="s">
        <v>32</v>
      </c>
      <c r="AX269" s="12" t="s">
        <v>76</v>
      </c>
      <c r="AY269" s="252" t="s">
        <v>251</v>
      </c>
    </row>
    <row r="270" s="15" customFormat="1">
      <c r="A270" s="15"/>
      <c r="B270" s="274"/>
      <c r="C270" s="275"/>
      <c r="D270" s="234" t="s">
        <v>276</v>
      </c>
      <c r="E270" s="276" t="s">
        <v>1</v>
      </c>
      <c r="F270" s="277" t="s">
        <v>423</v>
      </c>
      <c r="G270" s="275"/>
      <c r="H270" s="278">
        <v>907.20000000000005</v>
      </c>
      <c r="I270" s="279"/>
      <c r="J270" s="275"/>
      <c r="K270" s="275"/>
      <c r="L270" s="280"/>
      <c r="M270" s="281"/>
      <c r="N270" s="282"/>
      <c r="O270" s="282"/>
      <c r="P270" s="282"/>
      <c r="Q270" s="282"/>
      <c r="R270" s="282"/>
      <c r="S270" s="282"/>
      <c r="T270" s="283"/>
      <c r="U270" s="15"/>
      <c r="V270" s="15"/>
      <c r="W270" s="15"/>
      <c r="X270" s="15"/>
      <c r="Y270" s="15"/>
      <c r="Z270" s="15"/>
      <c r="AA270" s="15"/>
      <c r="AB270" s="15"/>
      <c r="AC270" s="15"/>
      <c r="AD270" s="15"/>
      <c r="AE270" s="15"/>
      <c r="AT270" s="284" t="s">
        <v>276</v>
      </c>
      <c r="AU270" s="284" t="s">
        <v>86</v>
      </c>
      <c r="AV270" s="15" t="s">
        <v>254</v>
      </c>
      <c r="AW270" s="15" t="s">
        <v>32</v>
      </c>
      <c r="AX270" s="15" t="s">
        <v>84</v>
      </c>
      <c r="AY270" s="284" t="s">
        <v>251</v>
      </c>
    </row>
    <row r="271" s="2" customFormat="1" ht="24.15" customHeight="1">
      <c r="A271" s="38"/>
      <c r="B271" s="39"/>
      <c r="C271" s="220" t="s">
        <v>986</v>
      </c>
      <c r="D271" s="220" t="s">
        <v>255</v>
      </c>
      <c r="E271" s="221" t="s">
        <v>6107</v>
      </c>
      <c r="F271" s="222" t="s">
        <v>6108</v>
      </c>
      <c r="G271" s="223" t="s">
        <v>409</v>
      </c>
      <c r="H271" s="224">
        <v>907.20000000000005</v>
      </c>
      <c r="I271" s="225"/>
      <c r="J271" s="226">
        <f>ROUND(I271*H271,2)</f>
        <v>0</v>
      </c>
      <c r="K271" s="227"/>
      <c r="L271" s="44"/>
      <c r="M271" s="228" t="s">
        <v>1</v>
      </c>
      <c r="N271" s="229" t="s">
        <v>41</v>
      </c>
      <c r="O271" s="91"/>
      <c r="P271" s="230">
        <f>O271*H271</f>
        <v>0</v>
      </c>
      <c r="Q271" s="230">
        <v>0</v>
      </c>
      <c r="R271" s="230">
        <f>Q271*H271</f>
        <v>0</v>
      </c>
      <c r="S271" s="230">
        <v>0</v>
      </c>
      <c r="T271" s="231">
        <f>S271*H271</f>
        <v>0</v>
      </c>
      <c r="U271" s="38"/>
      <c r="V271" s="38"/>
      <c r="W271" s="38"/>
      <c r="X271" s="38"/>
      <c r="Y271" s="38"/>
      <c r="Z271" s="38"/>
      <c r="AA271" s="38"/>
      <c r="AB271" s="38"/>
      <c r="AC271" s="38"/>
      <c r="AD271" s="38"/>
      <c r="AE271" s="38"/>
      <c r="AR271" s="232" t="s">
        <v>1605</v>
      </c>
      <c r="AT271" s="232" t="s">
        <v>255</v>
      </c>
      <c r="AU271" s="232" t="s">
        <v>86</v>
      </c>
      <c r="AY271" s="17" t="s">
        <v>251</v>
      </c>
      <c r="BE271" s="233">
        <f>IF(N271="základní",J271,0)</f>
        <v>0</v>
      </c>
      <c r="BF271" s="233">
        <f>IF(N271="snížená",J271,0)</f>
        <v>0</v>
      </c>
      <c r="BG271" s="233">
        <f>IF(N271="zákl. přenesená",J271,0)</f>
        <v>0</v>
      </c>
      <c r="BH271" s="233">
        <f>IF(N271="sníž. přenesená",J271,0)</f>
        <v>0</v>
      </c>
      <c r="BI271" s="233">
        <f>IF(N271="nulová",J271,0)</f>
        <v>0</v>
      </c>
      <c r="BJ271" s="17" t="s">
        <v>84</v>
      </c>
      <c r="BK271" s="233">
        <f>ROUND(I271*H271,2)</f>
        <v>0</v>
      </c>
      <c r="BL271" s="17" t="s">
        <v>1605</v>
      </c>
      <c r="BM271" s="232" t="s">
        <v>6109</v>
      </c>
    </row>
    <row r="272" s="2" customFormat="1">
      <c r="A272" s="38"/>
      <c r="B272" s="39"/>
      <c r="C272" s="40"/>
      <c r="D272" s="234" t="s">
        <v>260</v>
      </c>
      <c r="E272" s="40"/>
      <c r="F272" s="235" t="s">
        <v>6110</v>
      </c>
      <c r="G272" s="40"/>
      <c r="H272" s="40"/>
      <c r="I272" s="236"/>
      <c r="J272" s="40"/>
      <c r="K272" s="40"/>
      <c r="L272" s="44"/>
      <c r="M272" s="237"/>
      <c r="N272" s="238"/>
      <c r="O272" s="91"/>
      <c r="P272" s="91"/>
      <c r="Q272" s="91"/>
      <c r="R272" s="91"/>
      <c r="S272" s="91"/>
      <c r="T272" s="92"/>
      <c r="U272" s="38"/>
      <c r="V272" s="38"/>
      <c r="W272" s="38"/>
      <c r="X272" s="38"/>
      <c r="Y272" s="38"/>
      <c r="Z272" s="38"/>
      <c r="AA272" s="38"/>
      <c r="AB272" s="38"/>
      <c r="AC272" s="38"/>
      <c r="AD272" s="38"/>
      <c r="AE272" s="38"/>
      <c r="AT272" s="17" t="s">
        <v>260</v>
      </c>
      <c r="AU272" s="17" t="s">
        <v>86</v>
      </c>
    </row>
    <row r="273" s="2" customFormat="1">
      <c r="A273" s="38"/>
      <c r="B273" s="39"/>
      <c r="C273" s="40"/>
      <c r="D273" s="240" t="s">
        <v>274</v>
      </c>
      <c r="E273" s="40"/>
      <c r="F273" s="241" t="s">
        <v>6111</v>
      </c>
      <c r="G273" s="40"/>
      <c r="H273" s="40"/>
      <c r="I273" s="236"/>
      <c r="J273" s="40"/>
      <c r="K273" s="40"/>
      <c r="L273" s="44"/>
      <c r="M273" s="237"/>
      <c r="N273" s="238"/>
      <c r="O273" s="91"/>
      <c r="P273" s="91"/>
      <c r="Q273" s="91"/>
      <c r="R273" s="91"/>
      <c r="S273" s="91"/>
      <c r="T273" s="92"/>
      <c r="U273" s="38"/>
      <c r="V273" s="38"/>
      <c r="W273" s="38"/>
      <c r="X273" s="38"/>
      <c r="Y273" s="38"/>
      <c r="Z273" s="38"/>
      <c r="AA273" s="38"/>
      <c r="AB273" s="38"/>
      <c r="AC273" s="38"/>
      <c r="AD273" s="38"/>
      <c r="AE273" s="38"/>
      <c r="AT273" s="17" t="s">
        <v>274</v>
      </c>
      <c r="AU273" s="17" t="s">
        <v>86</v>
      </c>
    </row>
    <row r="274" s="12" customFormat="1">
      <c r="A274" s="12"/>
      <c r="B274" s="242"/>
      <c r="C274" s="243"/>
      <c r="D274" s="234" t="s">
        <v>276</v>
      </c>
      <c r="E274" s="244" t="s">
        <v>1</v>
      </c>
      <c r="F274" s="245" t="s">
        <v>6112</v>
      </c>
      <c r="G274" s="243"/>
      <c r="H274" s="246">
        <v>907.20000000000005</v>
      </c>
      <c r="I274" s="247"/>
      <c r="J274" s="243"/>
      <c r="K274" s="243"/>
      <c r="L274" s="248"/>
      <c r="M274" s="249"/>
      <c r="N274" s="250"/>
      <c r="O274" s="250"/>
      <c r="P274" s="250"/>
      <c r="Q274" s="250"/>
      <c r="R274" s="250"/>
      <c r="S274" s="250"/>
      <c r="T274" s="251"/>
      <c r="U274" s="12"/>
      <c r="V274" s="12"/>
      <c r="W274" s="12"/>
      <c r="X274" s="12"/>
      <c r="Y274" s="12"/>
      <c r="Z274" s="12"/>
      <c r="AA274" s="12"/>
      <c r="AB274" s="12"/>
      <c r="AC274" s="12"/>
      <c r="AD274" s="12"/>
      <c r="AE274" s="12"/>
      <c r="AT274" s="252" t="s">
        <v>276</v>
      </c>
      <c r="AU274" s="252" t="s">
        <v>86</v>
      </c>
      <c r="AV274" s="12" t="s">
        <v>86</v>
      </c>
      <c r="AW274" s="12" t="s">
        <v>32</v>
      </c>
      <c r="AX274" s="12" t="s">
        <v>84</v>
      </c>
      <c r="AY274" s="252" t="s">
        <v>251</v>
      </c>
    </row>
    <row r="275" s="2" customFormat="1" ht="37.8" customHeight="1">
      <c r="A275" s="38"/>
      <c r="B275" s="39"/>
      <c r="C275" s="220" t="s">
        <v>994</v>
      </c>
      <c r="D275" s="220" t="s">
        <v>255</v>
      </c>
      <c r="E275" s="221" t="s">
        <v>2071</v>
      </c>
      <c r="F275" s="222" t="s">
        <v>2072</v>
      </c>
      <c r="G275" s="223" t="s">
        <v>592</v>
      </c>
      <c r="H275" s="224">
        <v>402.91000000000002</v>
      </c>
      <c r="I275" s="225"/>
      <c r="J275" s="226">
        <f>ROUND(I275*H275,2)</f>
        <v>0</v>
      </c>
      <c r="K275" s="227"/>
      <c r="L275" s="44"/>
      <c r="M275" s="228" t="s">
        <v>1</v>
      </c>
      <c r="N275" s="229" t="s">
        <v>41</v>
      </c>
      <c r="O275" s="91"/>
      <c r="P275" s="230">
        <f>O275*H275</f>
        <v>0</v>
      </c>
      <c r="Q275" s="230">
        <v>0</v>
      </c>
      <c r="R275" s="230">
        <f>Q275*H275</f>
        <v>0</v>
      </c>
      <c r="S275" s="230">
        <v>0</v>
      </c>
      <c r="T275" s="231">
        <f>S275*H275</f>
        <v>0</v>
      </c>
      <c r="U275" s="38"/>
      <c r="V275" s="38"/>
      <c r="W275" s="38"/>
      <c r="X275" s="38"/>
      <c r="Y275" s="38"/>
      <c r="Z275" s="38"/>
      <c r="AA275" s="38"/>
      <c r="AB275" s="38"/>
      <c r="AC275" s="38"/>
      <c r="AD275" s="38"/>
      <c r="AE275" s="38"/>
      <c r="AR275" s="232" t="s">
        <v>1605</v>
      </c>
      <c r="AT275" s="232" t="s">
        <v>255</v>
      </c>
      <c r="AU275" s="232" t="s">
        <v>86</v>
      </c>
      <c r="AY275" s="17" t="s">
        <v>251</v>
      </c>
      <c r="BE275" s="233">
        <f>IF(N275="základní",J275,0)</f>
        <v>0</v>
      </c>
      <c r="BF275" s="233">
        <f>IF(N275="snížená",J275,0)</f>
        <v>0</v>
      </c>
      <c r="BG275" s="233">
        <f>IF(N275="zákl. přenesená",J275,0)</f>
        <v>0</v>
      </c>
      <c r="BH275" s="233">
        <f>IF(N275="sníž. přenesená",J275,0)</f>
        <v>0</v>
      </c>
      <c r="BI275" s="233">
        <f>IF(N275="nulová",J275,0)</f>
        <v>0</v>
      </c>
      <c r="BJ275" s="17" t="s">
        <v>84</v>
      </c>
      <c r="BK275" s="233">
        <f>ROUND(I275*H275,2)</f>
        <v>0</v>
      </c>
      <c r="BL275" s="17" t="s">
        <v>1605</v>
      </c>
      <c r="BM275" s="232" t="s">
        <v>6113</v>
      </c>
    </row>
    <row r="276" s="2" customFormat="1">
      <c r="A276" s="38"/>
      <c r="B276" s="39"/>
      <c r="C276" s="40"/>
      <c r="D276" s="234" t="s">
        <v>260</v>
      </c>
      <c r="E276" s="40"/>
      <c r="F276" s="235" t="s">
        <v>2074</v>
      </c>
      <c r="G276" s="40"/>
      <c r="H276" s="40"/>
      <c r="I276" s="236"/>
      <c r="J276" s="40"/>
      <c r="K276" s="40"/>
      <c r="L276" s="44"/>
      <c r="M276" s="237"/>
      <c r="N276" s="238"/>
      <c r="O276" s="91"/>
      <c r="P276" s="91"/>
      <c r="Q276" s="91"/>
      <c r="R276" s="91"/>
      <c r="S276" s="91"/>
      <c r="T276" s="92"/>
      <c r="U276" s="38"/>
      <c r="V276" s="38"/>
      <c r="W276" s="38"/>
      <c r="X276" s="38"/>
      <c r="Y276" s="38"/>
      <c r="Z276" s="38"/>
      <c r="AA276" s="38"/>
      <c r="AB276" s="38"/>
      <c r="AC276" s="38"/>
      <c r="AD276" s="38"/>
      <c r="AE276" s="38"/>
      <c r="AT276" s="17" t="s">
        <v>260</v>
      </c>
      <c r="AU276" s="17" t="s">
        <v>86</v>
      </c>
    </row>
    <row r="277" s="2" customFormat="1">
      <c r="A277" s="38"/>
      <c r="B277" s="39"/>
      <c r="C277" s="40"/>
      <c r="D277" s="240" t="s">
        <v>274</v>
      </c>
      <c r="E277" s="40"/>
      <c r="F277" s="241" t="s">
        <v>2075</v>
      </c>
      <c r="G277" s="40"/>
      <c r="H277" s="40"/>
      <c r="I277" s="236"/>
      <c r="J277" s="40"/>
      <c r="K277" s="40"/>
      <c r="L277" s="44"/>
      <c r="M277" s="237"/>
      <c r="N277" s="238"/>
      <c r="O277" s="91"/>
      <c r="P277" s="91"/>
      <c r="Q277" s="91"/>
      <c r="R277" s="91"/>
      <c r="S277" s="91"/>
      <c r="T277" s="92"/>
      <c r="U277" s="38"/>
      <c r="V277" s="38"/>
      <c r="W277" s="38"/>
      <c r="X277" s="38"/>
      <c r="Y277" s="38"/>
      <c r="Z277" s="38"/>
      <c r="AA277" s="38"/>
      <c r="AB277" s="38"/>
      <c r="AC277" s="38"/>
      <c r="AD277" s="38"/>
      <c r="AE277" s="38"/>
      <c r="AT277" s="17" t="s">
        <v>274</v>
      </c>
      <c r="AU277" s="17" t="s">
        <v>86</v>
      </c>
    </row>
    <row r="278" s="13" customFormat="1">
      <c r="A278" s="13"/>
      <c r="B278" s="253"/>
      <c r="C278" s="254"/>
      <c r="D278" s="234" t="s">
        <v>276</v>
      </c>
      <c r="E278" s="255" t="s">
        <v>1</v>
      </c>
      <c r="F278" s="256" t="s">
        <v>6075</v>
      </c>
      <c r="G278" s="254"/>
      <c r="H278" s="255" t="s">
        <v>1</v>
      </c>
      <c r="I278" s="257"/>
      <c r="J278" s="254"/>
      <c r="K278" s="254"/>
      <c r="L278" s="258"/>
      <c r="M278" s="259"/>
      <c r="N278" s="260"/>
      <c r="O278" s="260"/>
      <c r="P278" s="260"/>
      <c r="Q278" s="260"/>
      <c r="R278" s="260"/>
      <c r="S278" s="260"/>
      <c r="T278" s="261"/>
      <c r="U278" s="13"/>
      <c r="V278" s="13"/>
      <c r="W278" s="13"/>
      <c r="X278" s="13"/>
      <c r="Y278" s="13"/>
      <c r="Z278" s="13"/>
      <c r="AA278" s="13"/>
      <c r="AB278" s="13"/>
      <c r="AC278" s="13"/>
      <c r="AD278" s="13"/>
      <c r="AE278" s="13"/>
      <c r="AT278" s="262" t="s">
        <v>276</v>
      </c>
      <c r="AU278" s="262" t="s">
        <v>86</v>
      </c>
      <c r="AV278" s="13" t="s">
        <v>84</v>
      </c>
      <c r="AW278" s="13" t="s">
        <v>32</v>
      </c>
      <c r="AX278" s="13" t="s">
        <v>76</v>
      </c>
      <c r="AY278" s="262" t="s">
        <v>251</v>
      </c>
    </row>
    <row r="279" s="12" customFormat="1">
      <c r="A279" s="12"/>
      <c r="B279" s="242"/>
      <c r="C279" s="243"/>
      <c r="D279" s="234" t="s">
        <v>276</v>
      </c>
      <c r="E279" s="244" t="s">
        <v>1</v>
      </c>
      <c r="F279" s="245" t="s">
        <v>6076</v>
      </c>
      <c r="G279" s="243"/>
      <c r="H279" s="246">
        <v>21.84</v>
      </c>
      <c r="I279" s="247"/>
      <c r="J279" s="243"/>
      <c r="K279" s="243"/>
      <c r="L279" s="248"/>
      <c r="M279" s="249"/>
      <c r="N279" s="250"/>
      <c r="O279" s="250"/>
      <c r="P279" s="250"/>
      <c r="Q279" s="250"/>
      <c r="R279" s="250"/>
      <c r="S279" s="250"/>
      <c r="T279" s="251"/>
      <c r="U279" s="12"/>
      <c r="V279" s="12"/>
      <c r="W279" s="12"/>
      <c r="X279" s="12"/>
      <c r="Y279" s="12"/>
      <c r="Z279" s="12"/>
      <c r="AA279" s="12"/>
      <c r="AB279" s="12"/>
      <c r="AC279" s="12"/>
      <c r="AD279" s="12"/>
      <c r="AE279" s="12"/>
      <c r="AT279" s="252" t="s">
        <v>276</v>
      </c>
      <c r="AU279" s="252" t="s">
        <v>86</v>
      </c>
      <c r="AV279" s="12" t="s">
        <v>86</v>
      </c>
      <c r="AW279" s="12" t="s">
        <v>32</v>
      </c>
      <c r="AX279" s="12" t="s">
        <v>76</v>
      </c>
      <c r="AY279" s="252" t="s">
        <v>251</v>
      </c>
    </row>
    <row r="280" s="13" customFormat="1">
      <c r="A280" s="13"/>
      <c r="B280" s="253"/>
      <c r="C280" s="254"/>
      <c r="D280" s="234" t="s">
        <v>276</v>
      </c>
      <c r="E280" s="255" t="s">
        <v>1</v>
      </c>
      <c r="F280" s="256" t="s">
        <v>5978</v>
      </c>
      <c r="G280" s="254"/>
      <c r="H280" s="255" t="s">
        <v>1</v>
      </c>
      <c r="I280" s="257"/>
      <c r="J280" s="254"/>
      <c r="K280" s="254"/>
      <c r="L280" s="258"/>
      <c r="M280" s="259"/>
      <c r="N280" s="260"/>
      <c r="O280" s="260"/>
      <c r="P280" s="260"/>
      <c r="Q280" s="260"/>
      <c r="R280" s="260"/>
      <c r="S280" s="260"/>
      <c r="T280" s="261"/>
      <c r="U280" s="13"/>
      <c r="V280" s="13"/>
      <c r="W280" s="13"/>
      <c r="X280" s="13"/>
      <c r="Y280" s="13"/>
      <c r="Z280" s="13"/>
      <c r="AA280" s="13"/>
      <c r="AB280" s="13"/>
      <c r="AC280" s="13"/>
      <c r="AD280" s="13"/>
      <c r="AE280" s="13"/>
      <c r="AT280" s="262" t="s">
        <v>276</v>
      </c>
      <c r="AU280" s="262" t="s">
        <v>86</v>
      </c>
      <c r="AV280" s="13" t="s">
        <v>84</v>
      </c>
      <c r="AW280" s="13" t="s">
        <v>32</v>
      </c>
      <c r="AX280" s="13" t="s">
        <v>76</v>
      </c>
      <c r="AY280" s="262" t="s">
        <v>251</v>
      </c>
    </row>
    <row r="281" s="12" customFormat="1">
      <c r="A281" s="12"/>
      <c r="B281" s="242"/>
      <c r="C281" s="243"/>
      <c r="D281" s="234" t="s">
        <v>276</v>
      </c>
      <c r="E281" s="244" t="s">
        <v>1</v>
      </c>
      <c r="F281" s="245" t="s">
        <v>6114</v>
      </c>
      <c r="G281" s="243"/>
      <c r="H281" s="246">
        <v>77.909999999999997</v>
      </c>
      <c r="I281" s="247"/>
      <c r="J281" s="243"/>
      <c r="K281" s="243"/>
      <c r="L281" s="248"/>
      <c r="M281" s="249"/>
      <c r="N281" s="250"/>
      <c r="O281" s="250"/>
      <c r="P281" s="250"/>
      <c r="Q281" s="250"/>
      <c r="R281" s="250"/>
      <c r="S281" s="250"/>
      <c r="T281" s="251"/>
      <c r="U281" s="12"/>
      <c r="V281" s="12"/>
      <c r="W281" s="12"/>
      <c r="X281" s="12"/>
      <c r="Y281" s="12"/>
      <c r="Z281" s="12"/>
      <c r="AA281" s="12"/>
      <c r="AB281" s="12"/>
      <c r="AC281" s="12"/>
      <c r="AD281" s="12"/>
      <c r="AE281" s="12"/>
      <c r="AT281" s="252" t="s">
        <v>276</v>
      </c>
      <c r="AU281" s="252" t="s">
        <v>86</v>
      </c>
      <c r="AV281" s="12" t="s">
        <v>86</v>
      </c>
      <c r="AW281" s="12" t="s">
        <v>32</v>
      </c>
      <c r="AX281" s="12" t="s">
        <v>76</v>
      </c>
      <c r="AY281" s="252" t="s">
        <v>251</v>
      </c>
    </row>
    <row r="282" s="12" customFormat="1">
      <c r="A282" s="12"/>
      <c r="B282" s="242"/>
      <c r="C282" s="243"/>
      <c r="D282" s="234" t="s">
        <v>276</v>
      </c>
      <c r="E282" s="244" t="s">
        <v>1</v>
      </c>
      <c r="F282" s="245" t="s">
        <v>6115</v>
      </c>
      <c r="G282" s="243"/>
      <c r="H282" s="246">
        <v>1.96</v>
      </c>
      <c r="I282" s="247"/>
      <c r="J282" s="243"/>
      <c r="K282" s="243"/>
      <c r="L282" s="248"/>
      <c r="M282" s="249"/>
      <c r="N282" s="250"/>
      <c r="O282" s="250"/>
      <c r="P282" s="250"/>
      <c r="Q282" s="250"/>
      <c r="R282" s="250"/>
      <c r="S282" s="250"/>
      <c r="T282" s="251"/>
      <c r="U282" s="12"/>
      <c r="V282" s="12"/>
      <c r="W282" s="12"/>
      <c r="X282" s="12"/>
      <c r="Y282" s="12"/>
      <c r="Z282" s="12"/>
      <c r="AA282" s="12"/>
      <c r="AB282" s="12"/>
      <c r="AC282" s="12"/>
      <c r="AD282" s="12"/>
      <c r="AE282" s="12"/>
      <c r="AT282" s="252" t="s">
        <v>276</v>
      </c>
      <c r="AU282" s="252" t="s">
        <v>86</v>
      </c>
      <c r="AV282" s="12" t="s">
        <v>86</v>
      </c>
      <c r="AW282" s="12" t="s">
        <v>32</v>
      </c>
      <c r="AX282" s="12" t="s">
        <v>76</v>
      </c>
      <c r="AY282" s="252" t="s">
        <v>251</v>
      </c>
    </row>
    <row r="283" s="13" customFormat="1">
      <c r="A283" s="13"/>
      <c r="B283" s="253"/>
      <c r="C283" s="254"/>
      <c r="D283" s="234" t="s">
        <v>276</v>
      </c>
      <c r="E283" s="255" t="s">
        <v>1</v>
      </c>
      <c r="F283" s="256" t="s">
        <v>5982</v>
      </c>
      <c r="G283" s="254"/>
      <c r="H283" s="255" t="s">
        <v>1</v>
      </c>
      <c r="I283" s="257"/>
      <c r="J283" s="254"/>
      <c r="K283" s="254"/>
      <c r="L283" s="258"/>
      <c r="M283" s="259"/>
      <c r="N283" s="260"/>
      <c r="O283" s="260"/>
      <c r="P283" s="260"/>
      <c r="Q283" s="260"/>
      <c r="R283" s="260"/>
      <c r="S283" s="260"/>
      <c r="T283" s="261"/>
      <c r="U283" s="13"/>
      <c r="V283" s="13"/>
      <c r="W283" s="13"/>
      <c r="X283" s="13"/>
      <c r="Y283" s="13"/>
      <c r="Z283" s="13"/>
      <c r="AA283" s="13"/>
      <c r="AB283" s="13"/>
      <c r="AC283" s="13"/>
      <c r="AD283" s="13"/>
      <c r="AE283" s="13"/>
      <c r="AT283" s="262" t="s">
        <v>276</v>
      </c>
      <c r="AU283" s="262" t="s">
        <v>86</v>
      </c>
      <c r="AV283" s="13" t="s">
        <v>84</v>
      </c>
      <c r="AW283" s="13" t="s">
        <v>32</v>
      </c>
      <c r="AX283" s="13" t="s">
        <v>76</v>
      </c>
      <c r="AY283" s="262" t="s">
        <v>251</v>
      </c>
    </row>
    <row r="284" s="12" customFormat="1">
      <c r="A284" s="12"/>
      <c r="B284" s="242"/>
      <c r="C284" s="243"/>
      <c r="D284" s="234" t="s">
        <v>276</v>
      </c>
      <c r="E284" s="244" t="s">
        <v>1</v>
      </c>
      <c r="F284" s="245" t="s">
        <v>6116</v>
      </c>
      <c r="G284" s="243"/>
      <c r="H284" s="246">
        <v>55.799999999999997</v>
      </c>
      <c r="I284" s="247"/>
      <c r="J284" s="243"/>
      <c r="K284" s="243"/>
      <c r="L284" s="248"/>
      <c r="M284" s="249"/>
      <c r="N284" s="250"/>
      <c r="O284" s="250"/>
      <c r="P284" s="250"/>
      <c r="Q284" s="250"/>
      <c r="R284" s="250"/>
      <c r="S284" s="250"/>
      <c r="T284" s="251"/>
      <c r="U284" s="12"/>
      <c r="V284" s="12"/>
      <c r="W284" s="12"/>
      <c r="X284" s="12"/>
      <c r="Y284" s="12"/>
      <c r="Z284" s="12"/>
      <c r="AA284" s="12"/>
      <c r="AB284" s="12"/>
      <c r="AC284" s="12"/>
      <c r="AD284" s="12"/>
      <c r="AE284" s="12"/>
      <c r="AT284" s="252" t="s">
        <v>276</v>
      </c>
      <c r="AU284" s="252" t="s">
        <v>86</v>
      </c>
      <c r="AV284" s="12" t="s">
        <v>86</v>
      </c>
      <c r="AW284" s="12" t="s">
        <v>32</v>
      </c>
      <c r="AX284" s="12" t="s">
        <v>76</v>
      </c>
      <c r="AY284" s="252" t="s">
        <v>251</v>
      </c>
    </row>
    <row r="285" s="13" customFormat="1">
      <c r="A285" s="13"/>
      <c r="B285" s="253"/>
      <c r="C285" s="254"/>
      <c r="D285" s="234" t="s">
        <v>276</v>
      </c>
      <c r="E285" s="255" t="s">
        <v>1</v>
      </c>
      <c r="F285" s="256" t="s">
        <v>5980</v>
      </c>
      <c r="G285" s="254"/>
      <c r="H285" s="255" t="s">
        <v>1</v>
      </c>
      <c r="I285" s="257"/>
      <c r="J285" s="254"/>
      <c r="K285" s="254"/>
      <c r="L285" s="258"/>
      <c r="M285" s="259"/>
      <c r="N285" s="260"/>
      <c r="O285" s="260"/>
      <c r="P285" s="260"/>
      <c r="Q285" s="260"/>
      <c r="R285" s="260"/>
      <c r="S285" s="260"/>
      <c r="T285" s="261"/>
      <c r="U285" s="13"/>
      <c r="V285" s="13"/>
      <c r="W285" s="13"/>
      <c r="X285" s="13"/>
      <c r="Y285" s="13"/>
      <c r="Z285" s="13"/>
      <c r="AA285" s="13"/>
      <c r="AB285" s="13"/>
      <c r="AC285" s="13"/>
      <c r="AD285" s="13"/>
      <c r="AE285" s="13"/>
      <c r="AT285" s="262" t="s">
        <v>276</v>
      </c>
      <c r="AU285" s="262" t="s">
        <v>86</v>
      </c>
      <c r="AV285" s="13" t="s">
        <v>84</v>
      </c>
      <c r="AW285" s="13" t="s">
        <v>32</v>
      </c>
      <c r="AX285" s="13" t="s">
        <v>76</v>
      </c>
      <c r="AY285" s="262" t="s">
        <v>251</v>
      </c>
    </row>
    <row r="286" s="12" customFormat="1">
      <c r="A286" s="12"/>
      <c r="B286" s="242"/>
      <c r="C286" s="243"/>
      <c r="D286" s="234" t="s">
        <v>276</v>
      </c>
      <c r="E286" s="244" t="s">
        <v>1</v>
      </c>
      <c r="F286" s="245" t="s">
        <v>6117</v>
      </c>
      <c r="G286" s="243"/>
      <c r="H286" s="246">
        <v>171</v>
      </c>
      <c r="I286" s="247"/>
      <c r="J286" s="243"/>
      <c r="K286" s="243"/>
      <c r="L286" s="248"/>
      <c r="M286" s="249"/>
      <c r="N286" s="250"/>
      <c r="O286" s="250"/>
      <c r="P286" s="250"/>
      <c r="Q286" s="250"/>
      <c r="R286" s="250"/>
      <c r="S286" s="250"/>
      <c r="T286" s="251"/>
      <c r="U286" s="12"/>
      <c r="V286" s="12"/>
      <c r="W286" s="12"/>
      <c r="X286" s="12"/>
      <c r="Y286" s="12"/>
      <c r="Z286" s="12"/>
      <c r="AA286" s="12"/>
      <c r="AB286" s="12"/>
      <c r="AC286" s="12"/>
      <c r="AD286" s="12"/>
      <c r="AE286" s="12"/>
      <c r="AT286" s="252" t="s">
        <v>276</v>
      </c>
      <c r="AU286" s="252" t="s">
        <v>86</v>
      </c>
      <c r="AV286" s="12" t="s">
        <v>86</v>
      </c>
      <c r="AW286" s="12" t="s">
        <v>32</v>
      </c>
      <c r="AX286" s="12" t="s">
        <v>76</v>
      </c>
      <c r="AY286" s="252" t="s">
        <v>251</v>
      </c>
    </row>
    <row r="287" s="12" customFormat="1">
      <c r="A287" s="12"/>
      <c r="B287" s="242"/>
      <c r="C287" s="243"/>
      <c r="D287" s="234" t="s">
        <v>276</v>
      </c>
      <c r="E287" s="244" t="s">
        <v>1</v>
      </c>
      <c r="F287" s="245" t="s">
        <v>6118</v>
      </c>
      <c r="G287" s="243"/>
      <c r="H287" s="246">
        <v>74.400000000000006</v>
      </c>
      <c r="I287" s="247"/>
      <c r="J287" s="243"/>
      <c r="K287" s="243"/>
      <c r="L287" s="248"/>
      <c r="M287" s="249"/>
      <c r="N287" s="250"/>
      <c r="O287" s="250"/>
      <c r="P287" s="250"/>
      <c r="Q287" s="250"/>
      <c r="R287" s="250"/>
      <c r="S287" s="250"/>
      <c r="T287" s="251"/>
      <c r="U287" s="12"/>
      <c r="V287" s="12"/>
      <c r="W287" s="12"/>
      <c r="X287" s="12"/>
      <c r="Y287" s="12"/>
      <c r="Z287" s="12"/>
      <c r="AA287" s="12"/>
      <c r="AB287" s="12"/>
      <c r="AC287" s="12"/>
      <c r="AD287" s="12"/>
      <c r="AE287" s="12"/>
      <c r="AT287" s="252" t="s">
        <v>276</v>
      </c>
      <c r="AU287" s="252" t="s">
        <v>86</v>
      </c>
      <c r="AV287" s="12" t="s">
        <v>86</v>
      </c>
      <c r="AW287" s="12" t="s">
        <v>32</v>
      </c>
      <c r="AX287" s="12" t="s">
        <v>76</v>
      </c>
      <c r="AY287" s="252" t="s">
        <v>251</v>
      </c>
    </row>
    <row r="288" s="15" customFormat="1">
      <c r="A288" s="15"/>
      <c r="B288" s="274"/>
      <c r="C288" s="275"/>
      <c r="D288" s="234" t="s">
        <v>276</v>
      </c>
      <c r="E288" s="276" t="s">
        <v>2437</v>
      </c>
      <c r="F288" s="277" t="s">
        <v>423</v>
      </c>
      <c r="G288" s="275"/>
      <c r="H288" s="278">
        <v>402.91000000000002</v>
      </c>
      <c r="I288" s="279"/>
      <c r="J288" s="275"/>
      <c r="K288" s="275"/>
      <c r="L288" s="280"/>
      <c r="M288" s="281"/>
      <c r="N288" s="282"/>
      <c r="O288" s="282"/>
      <c r="P288" s="282"/>
      <c r="Q288" s="282"/>
      <c r="R288" s="282"/>
      <c r="S288" s="282"/>
      <c r="T288" s="283"/>
      <c r="U288" s="15"/>
      <c r="V288" s="15"/>
      <c r="W288" s="15"/>
      <c r="X288" s="15"/>
      <c r="Y288" s="15"/>
      <c r="Z288" s="15"/>
      <c r="AA288" s="15"/>
      <c r="AB288" s="15"/>
      <c r="AC288" s="15"/>
      <c r="AD288" s="15"/>
      <c r="AE288" s="15"/>
      <c r="AT288" s="284" t="s">
        <v>276</v>
      </c>
      <c r="AU288" s="284" t="s">
        <v>86</v>
      </c>
      <c r="AV288" s="15" t="s">
        <v>254</v>
      </c>
      <c r="AW288" s="15" t="s">
        <v>32</v>
      </c>
      <c r="AX288" s="15" t="s">
        <v>84</v>
      </c>
      <c r="AY288" s="284" t="s">
        <v>251</v>
      </c>
    </row>
    <row r="289" s="2" customFormat="1" ht="37.8" customHeight="1">
      <c r="A289" s="38"/>
      <c r="B289" s="39"/>
      <c r="C289" s="220" t="s">
        <v>1000</v>
      </c>
      <c r="D289" s="220" t="s">
        <v>255</v>
      </c>
      <c r="E289" s="221" t="s">
        <v>2086</v>
      </c>
      <c r="F289" s="222" t="s">
        <v>2087</v>
      </c>
      <c r="G289" s="223" t="s">
        <v>592</v>
      </c>
      <c r="H289" s="224">
        <v>7655.29</v>
      </c>
      <c r="I289" s="225"/>
      <c r="J289" s="226">
        <f>ROUND(I289*H289,2)</f>
        <v>0</v>
      </c>
      <c r="K289" s="227"/>
      <c r="L289" s="44"/>
      <c r="M289" s="228" t="s">
        <v>1</v>
      </c>
      <c r="N289" s="229" t="s">
        <v>41</v>
      </c>
      <c r="O289" s="91"/>
      <c r="P289" s="230">
        <f>O289*H289</f>
        <v>0</v>
      </c>
      <c r="Q289" s="230">
        <v>0</v>
      </c>
      <c r="R289" s="230">
        <f>Q289*H289</f>
        <v>0</v>
      </c>
      <c r="S289" s="230">
        <v>0</v>
      </c>
      <c r="T289" s="231">
        <f>S289*H289</f>
        <v>0</v>
      </c>
      <c r="U289" s="38"/>
      <c r="V289" s="38"/>
      <c r="W289" s="38"/>
      <c r="X289" s="38"/>
      <c r="Y289" s="38"/>
      <c r="Z289" s="38"/>
      <c r="AA289" s="38"/>
      <c r="AB289" s="38"/>
      <c r="AC289" s="38"/>
      <c r="AD289" s="38"/>
      <c r="AE289" s="38"/>
      <c r="AR289" s="232" t="s">
        <v>1605</v>
      </c>
      <c r="AT289" s="232" t="s">
        <v>255</v>
      </c>
      <c r="AU289" s="232" t="s">
        <v>86</v>
      </c>
      <c r="AY289" s="17" t="s">
        <v>251</v>
      </c>
      <c r="BE289" s="233">
        <f>IF(N289="základní",J289,0)</f>
        <v>0</v>
      </c>
      <c r="BF289" s="233">
        <f>IF(N289="snížená",J289,0)</f>
        <v>0</v>
      </c>
      <c r="BG289" s="233">
        <f>IF(N289="zákl. přenesená",J289,0)</f>
        <v>0</v>
      </c>
      <c r="BH289" s="233">
        <f>IF(N289="sníž. přenesená",J289,0)</f>
        <v>0</v>
      </c>
      <c r="BI289" s="233">
        <f>IF(N289="nulová",J289,0)</f>
        <v>0</v>
      </c>
      <c r="BJ289" s="17" t="s">
        <v>84</v>
      </c>
      <c r="BK289" s="233">
        <f>ROUND(I289*H289,2)</f>
        <v>0</v>
      </c>
      <c r="BL289" s="17" t="s">
        <v>1605</v>
      </c>
      <c r="BM289" s="232" t="s">
        <v>6119</v>
      </c>
    </row>
    <row r="290" s="2" customFormat="1">
      <c r="A290" s="38"/>
      <c r="B290" s="39"/>
      <c r="C290" s="40"/>
      <c r="D290" s="234" t="s">
        <v>260</v>
      </c>
      <c r="E290" s="40"/>
      <c r="F290" s="235" t="s">
        <v>2089</v>
      </c>
      <c r="G290" s="40"/>
      <c r="H290" s="40"/>
      <c r="I290" s="236"/>
      <c r="J290" s="40"/>
      <c r="K290" s="40"/>
      <c r="L290" s="44"/>
      <c r="M290" s="237"/>
      <c r="N290" s="238"/>
      <c r="O290" s="91"/>
      <c r="P290" s="91"/>
      <c r="Q290" s="91"/>
      <c r="R290" s="91"/>
      <c r="S290" s="91"/>
      <c r="T290" s="92"/>
      <c r="U290" s="38"/>
      <c r="V290" s="38"/>
      <c r="W290" s="38"/>
      <c r="X290" s="38"/>
      <c r="Y290" s="38"/>
      <c r="Z290" s="38"/>
      <c r="AA290" s="38"/>
      <c r="AB290" s="38"/>
      <c r="AC290" s="38"/>
      <c r="AD290" s="38"/>
      <c r="AE290" s="38"/>
      <c r="AT290" s="17" t="s">
        <v>260</v>
      </c>
      <c r="AU290" s="17" t="s">
        <v>86</v>
      </c>
    </row>
    <row r="291" s="2" customFormat="1">
      <c r="A291" s="38"/>
      <c r="B291" s="39"/>
      <c r="C291" s="40"/>
      <c r="D291" s="240" t="s">
        <v>274</v>
      </c>
      <c r="E291" s="40"/>
      <c r="F291" s="241" t="s">
        <v>2090</v>
      </c>
      <c r="G291" s="40"/>
      <c r="H291" s="40"/>
      <c r="I291" s="236"/>
      <c r="J291" s="40"/>
      <c r="K291" s="40"/>
      <c r="L291" s="44"/>
      <c r="M291" s="237"/>
      <c r="N291" s="238"/>
      <c r="O291" s="91"/>
      <c r="P291" s="91"/>
      <c r="Q291" s="91"/>
      <c r="R291" s="91"/>
      <c r="S291" s="91"/>
      <c r="T291" s="92"/>
      <c r="U291" s="38"/>
      <c r="V291" s="38"/>
      <c r="W291" s="38"/>
      <c r="X291" s="38"/>
      <c r="Y291" s="38"/>
      <c r="Z291" s="38"/>
      <c r="AA291" s="38"/>
      <c r="AB291" s="38"/>
      <c r="AC291" s="38"/>
      <c r="AD291" s="38"/>
      <c r="AE291" s="38"/>
      <c r="AT291" s="17" t="s">
        <v>274</v>
      </c>
      <c r="AU291" s="17" t="s">
        <v>86</v>
      </c>
    </row>
    <row r="292" s="13" customFormat="1">
      <c r="A292" s="13"/>
      <c r="B292" s="253"/>
      <c r="C292" s="254"/>
      <c r="D292" s="234" t="s">
        <v>276</v>
      </c>
      <c r="E292" s="255" t="s">
        <v>1</v>
      </c>
      <c r="F292" s="256" t="s">
        <v>992</v>
      </c>
      <c r="G292" s="254"/>
      <c r="H292" s="255" t="s">
        <v>1</v>
      </c>
      <c r="I292" s="257"/>
      <c r="J292" s="254"/>
      <c r="K292" s="254"/>
      <c r="L292" s="258"/>
      <c r="M292" s="259"/>
      <c r="N292" s="260"/>
      <c r="O292" s="260"/>
      <c r="P292" s="260"/>
      <c r="Q292" s="260"/>
      <c r="R292" s="260"/>
      <c r="S292" s="260"/>
      <c r="T292" s="261"/>
      <c r="U292" s="13"/>
      <c r="V292" s="13"/>
      <c r="W292" s="13"/>
      <c r="X292" s="13"/>
      <c r="Y292" s="13"/>
      <c r="Z292" s="13"/>
      <c r="AA292" s="13"/>
      <c r="AB292" s="13"/>
      <c r="AC292" s="13"/>
      <c r="AD292" s="13"/>
      <c r="AE292" s="13"/>
      <c r="AT292" s="262" t="s">
        <v>276</v>
      </c>
      <c r="AU292" s="262" t="s">
        <v>86</v>
      </c>
      <c r="AV292" s="13" t="s">
        <v>84</v>
      </c>
      <c r="AW292" s="13" t="s">
        <v>32</v>
      </c>
      <c r="AX292" s="13" t="s">
        <v>76</v>
      </c>
      <c r="AY292" s="262" t="s">
        <v>251</v>
      </c>
    </row>
    <row r="293" s="12" customFormat="1">
      <c r="A293" s="12"/>
      <c r="B293" s="242"/>
      <c r="C293" s="243"/>
      <c r="D293" s="234" t="s">
        <v>276</v>
      </c>
      <c r="E293" s="244" t="s">
        <v>1</v>
      </c>
      <c r="F293" s="245" t="s">
        <v>6120</v>
      </c>
      <c r="G293" s="243"/>
      <c r="H293" s="246">
        <v>7655.29</v>
      </c>
      <c r="I293" s="247"/>
      <c r="J293" s="243"/>
      <c r="K293" s="243"/>
      <c r="L293" s="248"/>
      <c r="M293" s="249"/>
      <c r="N293" s="250"/>
      <c r="O293" s="250"/>
      <c r="P293" s="250"/>
      <c r="Q293" s="250"/>
      <c r="R293" s="250"/>
      <c r="S293" s="250"/>
      <c r="T293" s="251"/>
      <c r="U293" s="12"/>
      <c r="V293" s="12"/>
      <c r="W293" s="12"/>
      <c r="X293" s="12"/>
      <c r="Y293" s="12"/>
      <c r="Z293" s="12"/>
      <c r="AA293" s="12"/>
      <c r="AB293" s="12"/>
      <c r="AC293" s="12"/>
      <c r="AD293" s="12"/>
      <c r="AE293" s="12"/>
      <c r="AT293" s="252" t="s">
        <v>276</v>
      </c>
      <c r="AU293" s="252" t="s">
        <v>86</v>
      </c>
      <c r="AV293" s="12" t="s">
        <v>86</v>
      </c>
      <c r="AW293" s="12" t="s">
        <v>32</v>
      </c>
      <c r="AX293" s="12" t="s">
        <v>84</v>
      </c>
      <c r="AY293" s="252" t="s">
        <v>251</v>
      </c>
    </row>
    <row r="294" s="2" customFormat="1" ht="24.15" customHeight="1">
      <c r="A294" s="38"/>
      <c r="B294" s="39"/>
      <c r="C294" s="220" t="s">
        <v>747</v>
      </c>
      <c r="D294" s="220" t="s">
        <v>255</v>
      </c>
      <c r="E294" s="221" t="s">
        <v>2093</v>
      </c>
      <c r="F294" s="222" t="s">
        <v>2094</v>
      </c>
      <c r="G294" s="223" t="s">
        <v>681</v>
      </c>
      <c r="H294" s="224">
        <v>725.23800000000006</v>
      </c>
      <c r="I294" s="225"/>
      <c r="J294" s="226">
        <f>ROUND(I294*H294,2)</f>
        <v>0</v>
      </c>
      <c r="K294" s="227"/>
      <c r="L294" s="44"/>
      <c r="M294" s="228" t="s">
        <v>1</v>
      </c>
      <c r="N294" s="229" t="s">
        <v>41</v>
      </c>
      <c r="O294" s="91"/>
      <c r="P294" s="230">
        <f>O294*H294</f>
        <v>0</v>
      </c>
      <c r="Q294" s="230">
        <v>0</v>
      </c>
      <c r="R294" s="230">
        <f>Q294*H294</f>
        <v>0</v>
      </c>
      <c r="S294" s="230">
        <v>0</v>
      </c>
      <c r="T294" s="231">
        <f>S294*H294</f>
        <v>0</v>
      </c>
      <c r="U294" s="38"/>
      <c r="V294" s="38"/>
      <c r="W294" s="38"/>
      <c r="X294" s="38"/>
      <c r="Y294" s="38"/>
      <c r="Z294" s="38"/>
      <c r="AA294" s="38"/>
      <c r="AB294" s="38"/>
      <c r="AC294" s="38"/>
      <c r="AD294" s="38"/>
      <c r="AE294" s="38"/>
      <c r="AR294" s="232" t="s">
        <v>1605</v>
      </c>
      <c r="AT294" s="232" t="s">
        <v>255</v>
      </c>
      <c r="AU294" s="232" t="s">
        <v>86</v>
      </c>
      <c r="AY294" s="17" t="s">
        <v>251</v>
      </c>
      <c r="BE294" s="233">
        <f>IF(N294="základní",J294,0)</f>
        <v>0</v>
      </c>
      <c r="BF294" s="233">
        <f>IF(N294="snížená",J294,0)</f>
        <v>0</v>
      </c>
      <c r="BG294" s="233">
        <f>IF(N294="zákl. přenesená",J294,0)</f>
        <v>0</v>
      </c>
      <c r="BH294" s="233">
        <f>IF(N294="sníž. přenesená",J294,0)</f>
        <v>0</v>
      </c>
      <c r="BI294" s="233">
        <f>IF(N294="nulová",J294,0)</f>
        <v>0</v>
      </c>
      <c r="BJ294" s="17" t="s">
        <v>84</v>
      </c>
      <c r="BK294" s="233">
        <f>ROUND(I294*H294,2)</f>
        <v>0</v>
      </c>
      <c r="BL294" s="17" t="s">
        <v>1605</v>
      </c>
      <c r="BM294" s="232" t="s">
        <v>6121</v>
      </c>
    </row>
    <row r="295" s="2" customFormat="1">
      <c r="A295" s="38"/>
      <c r="B295" s="39"/>
      <c r="C295" s="40"/>
      <c r="D295" s="234" t="s">
        <v>260</v>
      </c>
      <c r="E295" s="40"/>
      <c r="F295" s="235" t="s">
        <v>2096</v>
      </c>
      <c r="G295" s="40"/>
      <c r="H295" s="40"/>
      <c r="I295" s="236"/>
      <c r="J295" s="40"/>
      <c r="K295" s="40"/>
      <c r="L295" s="44"/>
      <c r="M295" s="237"/>
      <c r="N295" s="238"/>
      <c r="O295" s="91"/>
      <c r="P295" s="91"/>
      <c r="Q295" s="91"/>
      <c r="R295" s="91"/>
      <c r="S295" s="91"/>
      <c r="T295" s="92"/>
      <c r="U295" s="38"/>
      <c r="V295" s="38"/>
      <c r="W295" s="38"/>
      <c r="X295" s="38"/>
      <c r="Y295" s="38"/>
      <c r="Z295" s="38"/>
      <c r="AA295" s="38"/>
      <c r="AB295" s="38"/>
      <c r="AC295" s="38"/>
      <c r="AD295" s="38"/>
      <c r="AE295" s="38"/>
      <c r="AT295" s="17" t="s">
        <v>260</v>
      </c>
      <c r="AU295" s="17" t="s">
        <v>86</v>
      </c>
    </row>
    <row r="296" s="2" customFormat="1">
      <c r="A296" s="38"/>
      <c r="B296" s="39"/>
      <c r="C296" s="40"/>
      <c r="D296" s="240" t="s">
        <v>274</v>
      </c>
      <c r="E296" s="40"/>
      <c r="F296" s="241" t="s">
        <v>2097</v>
      </c>
      <c r="G296" s="40"/>
      <c r="H296" s="40"/>
      <c r="I296" s="236"/>
      <c r="J296" s="40"/>
      <c r="K296" s="40"/>
      <c r="L296" s="44"/>
      <c r="M296" s="237"/>
      <c r="N296" s="238"/>
      <c r="O296" s="91"/>
      <c r="P296" s="91"/>
      <c r="Q296" s="91"/>
      <c r="R296" s="91"/>
      <c r="S296" s="91"/>
      <c r="T296" s="92"/>
      <c r="U296" s="38"/>
      <c r="V296" s="38"/>
      <c r="W296" s="38"/>
      <c r="X296" s="38"/>
      <c r="Y296" s="38"/>
      <c r="Z296" s="38"/>
      <c r="AA296" s="38"/>
      <c r="AB296" s="38"/>
      <c r="AC296" s="38"/>
      <c r="AD296" s="38"/>
      <c r="AE296" s="38"/>
      <c r="AT296" s="17" t="s">
        <v>274</v>
      </c>
      <c r="AU296" s="17" t="s">
        <v>86</v>
      </c>
    </row>
    <row r="297" s="12" customFormat="1">
      <c r="A297" s="12"/>
      <c r="B297" s="242"/>
      <c r="C297" s="243"/>
      <c r="D297" s="234" t="s">
        <v>276</v>
      </c>
      <c r="E297" s="244" t="s">
        <v>1</v>
      </c>
      <c r="F297" s="245" t="s">
        <v>6122</v>
      </c>
      <c r="G297" s="243"/>
      <c r="H297" s="246">
        <v>725.23800000000006</v>
      </c>
      <c r="I297" s="247"/>
      <c r="J297" s="243"/>
      <c r="K297" s="243"/>
      <c r="L297" s="248"/>
      <c r="M297" s="249"/>
      <c r="N297" s="250"/>
      <c r="O297" s="250"/>
      <c r="P297" s="250"/>
      <c r="Q297" s="250"/>
      <c r="R297" s="250"/>
      <c r="S297" s="250"/>
      <c r="T297" s="251"/>
      <c r="U297" s="12"/>
      <c r="V297" s="12"/>
      <c r="W297" s="12"/>
      <c r="X297" s="12"/>
      <c r="Y297" s="12"/>
      <c r="Z297" s="12"/>
      <c r="AA297" s="12"/>
      <c r="AB297" s="12"/>
      <c r="AC297" s="12"/>
      <c r="AD297" s="12"/>
      <c r="AE297" s="12"/>
      <c r="AT297" s="252" t="s">
        <v>276</v>
      </c>
      <c r="AU297" s="252" t="s">
        <v>86</v>
      </c>
      <c r="AV297" s="12" t="s">
        <v>86</v>
      </c>
      <c r="AW297" s="12" t="s">
        <v>32</v>
      </c>
      <c r="AX297" s="12" t="s">
        <v>84</v>
      </c>
      <c r="AY297" s="252" t="s">
        <v>251</v>
      </c>
    </row>
    <row r="298" s="2" customFormat="1" ht="24.15" customHeight="1">
      <c r="A298" s="38"/>
      <c r="B298" s="39"/>
      <c r="C298" s="220" t="s">
        <v>1015</v>
      </c>
      <c r="D298" s="220" t="s">
        <v>255</v>
      </c>
      <c r="E298" s="221" t="s">
        <v>2100</v>
      </c>
      <c r="F298" s="222" t="s">
        <v>2101</v>
      </c>
      <c r="G298" s="223" t="s">
        <v>592</v>
      </c>
      <c r="H298" s="224">
        <v>402.91000000000002</v>
      </c>
      <c r="I298" s="225"/>
      <c r="J298" s="226">
        <f>ROUND(I298*H298,2)</f>
        <v>0</v>
      </c>
      <c r="K298" s="227"/>
      <c r="L298" s="44"/>
      <c r="M298" s="228" t="s">
        <v>1</v>
      </c>
      <c r="N298" s="229" t="s">
        <v>41</v>
      </c>
      <c r="O298" s="91"/>
      <c r="P298" s="230">
        <f>O298*H298</f>
        <v>0</v>
      </c>
      <c r="Q298" s="230">
        <v>0</v>
      </c>
      <c r="R298" s="230">
        <f>Q298*H298</f>
        <v>0</v>
      </c>
      <c r="S298" s="230">
        <v>0</v>
      </c>
      <c r="T298" s="231">
        <f>S298*H298</f>
        <v>0</v>
      </c>
      <c r="U298" s="38"/>
      <c r="V298" s="38"/>
      <c r="W298" s="38"/>
      <c r="X298" s="38"/>
      <c r="Y298" s="38"/>
      <c r="Z298" s="38"/>
      <c r="AA298" s="38"/>
      <c r="AB298" s="38"/>
      <c r="AC298" s="38"/>
      <c r="AD298" s="38"/>
      <c r="AE298" s="38"/>
      <c r="AR298" s="232" t="s">
        <v>1605</v>
      </c>
      <c r="AT298" s="232" t="s">
        <v>255</v>
      </c>
      <c r="AU298" s="232" t="s">
        <v>86</v>
      </c>
      <c r="AY298" s="17" t="s">
        <v>251</v>
      </c>
      <c r="BE298" s="233">
        <f>IF(N298="základní",J298,0)</f>
        <v>0</v>
      </c>
      <c r="BF298" s="233">
        <f>IF(N298="snížená",J298,0)</f>
        <v>0</v>
      </c>
      <c r="BG298" s="233">
        <f>IF(N298="zákl. přenesená",J298,0)</f>
        <v>0</v>
      </c>
      <c r="BH298" s="233">
        <f>IF(N298="sníž. přenesená",J298,0)</f>
        <v>0</v>
      </c>
      <c r="BI298" s="233">
        <f>IF(N298="nulová",J298,0)</f>
        <v>0</v>
      </c>
      <c r="BJ298" s="17" t="s">
        <v>84</v>
      </c>
      <c r="BK298" s="233">
        <f>ROUND(I298*H298,2)</f>
        <v>0</v>
      </c>
      <c r="BL298" s="17" t="s">
        <v>1605</v>
      </c>
      <c r="BM298" s="232" t="s">
        <v>6123</v>
      </c>
    </row>
    <row r="299" s="2" customFormat="1">
      <c r="A299" s="38"/>
      <c r="B299" s="39"/>
      <c r="C299" s="40"/>
      <c r="D299" s="234" t="s">
        <v>260</v>
      </c>
      <c r="E299" s="40"/>
      <c r="F299" s="235" t="s">
        <v>2103</v>
      </c>
      <c r="G299" s="40"/>
      <c r="H299" s="40"/>
      <c r="I299" s="236"/>
      <c r="J299" s="40"/>
      <c r="K299" s="40"/>
      <c r="L299" s="44"/>
      <c r="M299" s="237"/>
      <c r="N299" s="238"/>
      <c r="O299" s="91"/>
      <c r="P299" s="91"/>
      <c r="Q299" s="91"/>
      <c r="R299" s="91"/>
      <c r="S299" s="91"/>
      <c r="T299" s="92"/>
      <c r="U299" s="38"/>
      <c r="V299" s="38"/>
      <c r="W299" s="38"/>
      <c r="X299" s="38"/>
      <c r="Y299" s="38"/>
      <c r="Z299" s="38"/>
      <c r="AA299" s="38"/>
      <c r="AB299" s="38"/>
      <c r="AC299" s="38"/>
      <c r="AD299" s="38"/>
      <c r="AE299" s="38"/>
      <c r="AT299" s="17" t="s">
        <v>260</v>
      </c>
      <c r="AU299" s="17" t="s">
        <v>86</v>
      </c>
    </row>
    <row r="300" s="2" customFormat="1">
      <c r="A300" s="38"/>
      <c r="B300" s="39"/>
      <c r="C300" s="40"/>
      <c r="D300" s="240" t="s">
        <v>274</v>
      </c>
      <c r="E300" s="40"/>
      <c r="F300" s="241" t="s">
        <v>2104</v>
      </c>
      <c r="G300" s="40"/>
      <c r="H300" s="40"/>
      <c r="I300" s="236"/>
      <c r="J300" s="40"/>
      <c r="K300" s="40"/>
      <c r="L300" s="44"/>
      <c r="M300" s="237"/>
      <c r="N300" s="238"/>
      <c r="O300" s="91"/>
      <c r="P300" s="91"/>
      <c r="Q300" s="91"/>
      <c r="R300" s="91"/>
      <c r="S300" s="91"/>
      <c r="T300" s="92"/>
      <c r="U300" s="38"/>
      <c r="V300" s="38"/>
      <c r="W300" s="38"/>
      <c r="X300" s="38"/>
      <c r="Y300" s="38"/>
      <c r="Z300" s="38"/>
      <c r="AA300" s="38"/>
      <c r="AB300" s="38"/>
      <c r="AC300" s="38"/>
      <c r="AD300" s="38"/>
      <c r="AE300" s="38"/>
      <c r="AT300" s="17" t="s">
        <v>274</v>
      </c>
      <c r="AU300" s="17" t="s">
        <v>86</v>
      </c>
    </row>
    <row r="301" s="12" customFormat="1">
      <c r="A301" s="12"/>
      <c r="B301" s="242"/>
      <c r="C301" s="243"/>
      <c r="D301" s="234" t="s">
        <v>276</v>
      </c>
      <c r="E301" s="244" t="s">
        <v>1</v>
      </c>
      <c r="F301" s="245" t="s">
        <v>2437</v>
      </c>
      <c r="G301" s="243"/>
      <c r="H301" s="246">
        <v>402.91000000000002</v>
      </c>
      <c r="I301" s="247"/>
      <c r="J301" s="243"/>
      <c r="K301" s="243"/>
      <c r="L301" s="248"/>
      <c r="M301" s="249"/>
      <c r="N301" s="250"/>
      <c r="O301" s="250"/>
      <c r="P301" s="250"/>
      <c r="Q301" s="250"/>
      <c r="R301" s="250"/>
      <c r="S301" s="250"/>
      <c r="T301" s="251"/>
      <c r="U301" s="12"/>
      <c r="V301" s="12"/>
      <c r="W301" s="12"/>
      <c r="X301" s="12"/>
      <c r="Y301" s="12"/>
      <c r="Z301" s="12"/>
      <c r="AA301" s="12"/>
      <c r="AB301" s="12"/>
      <c r="AC301" s="12"/>
      <c r="AD301" s="12"/>
      <c r="AE301" s="12"/>
      <c r="AT301" s="252" t="s">
        <v>276</v>
      </c>
      <c r="AU301" s="252" t="s">
        <v>86</v>
      </c>
      <c r="AV301" s="12" t="s">
        <v>86</v>
      </c>
      <c r="AW301" s="12" t="s">
        <v>32</v>
      </c>
      <c r="AX301" s="12" t="s">
        <v>84</v>
      </c>
      <c r="AY301" s="252" t="s">
        <v>251</v>
      </c>
    </row>
    <row r="302" s="2" customFormat="1" ht="24.15" customHeight="1">
      <c r="A302" s="38"/>
      <c r="B302" s="39"/>
      <c r="C302" s="220" t="s">
        <v>1023</v>
      </c>
      <c r="D302" s="220" t="s">
        <v>255</v>
      </c>
      <c r="E302" s="221" t="s">
        <v>6124</v>
      </c>
      <c r="F302" s="222" t="s">
        <v>6125</v>
      </c>
      <c r="G302" s="223" t="s">
        <v>592</v>
      </c>
      <c r="H302" s="224">
        <v>19.32</v>
      </c>
      <c r="I302" s="225"/>
      <c r="J302" s="226">
        <f>ROUND(I302*H302,2)</f>
        <v>0</v>
      </c>
      <c r="K302" s="227"/>
      <c r="L302" s="44"/>
      <c r="M302" s="228" t="s">
        <v>1</v>
      </c>
      <c r="N302" s="229" t="s">
        <v>41</v>
      </c>
      <c r="O302" s="91"/>
      <c r="P302" s="230">
        <f>O302*H302</f>
        <v>0</v>
      </c>
      <c r="Q302" s="230">
        <v>0</v>
      </c>
      <c r="R302" s="230">
        <f>Q302*H302</f>
        <v>0</v>
      </c>
      <c r="S302" s="230">
        <v>0</v>
      </c>
      <c r="T302" s="231">
        <f>S302*H302</f>
        <v>0</v>
      </c>
      <c r="U302" s="38"/>
      <c r="V302" s="38"/>
      <c r="W302" s="38"/>
      <c r="X302" s="38"/>
      <c r="Y302" s="38"/>
      <c r="Z302" s="38"/>
      <c r="AA302" s="38"/>
      <c r="AB302" s="38"/>
      <c r="AC302" s="38"/>
      <c r="AD302" s="38"/>
      <c r="AE302" s="38"/>
      <c r="AR302" s="232" t="s">
        <v>1605</v>
      </c>
      <c r="AT302" s="232" t="s">
        <v>255</v>
      </c>
      <c r="AU302" s="232" t="s">
        <v>86</v>
      </c>
      <c r="AY302" s="17" t="s">
        <v>251</v>
      </c>
      <c r="BE302" s="233">
        <f>IF(N302="základní",J302,0)</f>
        <v>0</v>
      </c>
      <c r="BF302" s="233">
        <f>IF(N302="snížená",J302,0)</f>
        <v>0</v>
      </c>
      <c r="BG302" s="233">
        <f>IF(N302="zákl. přenesená",J302,0)</f>
        <v>0</v>
      </c>
      <c r="BH302" s="233">
        <f>IF(N302="sníž. přenesená",J302,0)</f>
        <v>0</v>
      </c>
      <c r="BI302" s="233">
        <f>IF(N302="nulová",J302,0)</f>
        <v>0</v>
      </c>
      <c r="BJ302" s="17" t="s">
        <v>84</v>
      </c>
      <c r="BK302" s="233">
        <f>ROUND(I302*H302,2)</f>
        <v>0</v>
      </c>
      <c r="BL302" s="17" t="s">
        <v>1605</v>
      </c>
      <c r="BM302" s="232" t="s">
        <v>6126</v>
      </c>
    </row>
    <row r="303" s="2" customFormat="1">
      <c r="A303" s="38"/>
      <c r="B303" s="39"/>
      <c r="C303" s="40"/>
      <c r="D303" s="234" t="s">
        <v>260</v>
      </c>
      <c r="E303" s="40"/>
      <c r="F303" s="235" t="s">
        <v>6127</v>
      </c>
      <c r="G303" s="40"/>
      <c r="H303" s="40"/>
      <c r="I303" s="236"/>
      <c r="J303" s="40"/>
      <c r="K303" s="40"/>
      <c r="L303" s="44"/>
      <c r="M303" s="237"/>
      <c r="N303" s="238"/>
      <c r="O303" s="91"/>
      <c r="P303" s="91"/>
      <c r="Q303" s="91"/>
      <c r="R303" s="91"/>
      <c r="S303" s="91"/>
      <c r="T303" s="92"/>
      <c r="U303" s="38"/>
      <c r="V303" s="38"/>
      <c r="W303" s="38"/>
      <c r="X303" s="38"/>
      <c r="Y303" s="38"/>
      <c r="Z303" s="38"/>
      <c r="AA303" s="38"/>
      <c r="AB303" s="38"/>
      <c r="AC303" s="38"/>
      <c r="AD303" s="38"/>
      <c r="AE303" s="38"/>
      <c r="AT303" s="17" t="s">
        <v>260</v>
      </c>
      <c r="AU303" s="17" t="s">
        <v>86</v>
      </c>
    </row>
    <row r="304" s="2" customFormat="1">
      <c r="A304" s="38"/>
      <c r="B304" s="39"/>
      <c r="C304" s="40"/>
      <c r="D304" s="240" t="s">
        <v>274</v>
      </c>
      <c r="E304" s="40"/>
      <c r="F304" s="241" t="s">
        <v>6128</v>
      </c>
      <c r="G304" s="40"/>
      <c r="H304" s="40"/>
      <c r="I304" s="236"/>
      <c r="J304" s="40"/>
      <c r="K304" s="40"/>
      <c r="L304" s="44"/>
      <c r="M304" s="237"/>
      <c r="N304" s="238"/>
      <c r="O304" s="91"/>
      <c r="P304" s="91"/>
      <c r="Q304" s="91"/>
      <c r="R304" s="91"/>
      <c r="S304" s="91"/>
      <c r="T304" s="92"/>
      <c r="U304" s="38"/>
      <c r="V304" s="38"/>
      <c r="W304" s="38"/>
      <c r="X304" s="38"/>
      <c r="Y304" s="38"/>
      <c r="Z304" s="38"/>
      <c r="AA304" s="38"/>
      <c r="AB304" s="38"/>
      <c r="AC304" s="38"/>
      <c r="AD304" s="38"/>
      <c r="AE304" s="38"/>
      <c r="AT304" s="17" t="s">
        <v>274</v>
      </c>
      <c r="AU304" s="17" t="s">
        <v>86</v>
      </c>
    </row>
    <row r="305" s="13" customFormat="1">
      <c r="A305" s="13"/>
      <c r="B305" s="253"/>
      <c r="C305" s="254"/>
      <c r="D305" s="234" t="s">
        <v>276</v>
      </c>
      <c r="E305" s="255" t="s">
        <v>1</v>
      </c>
      <c r="F305" s="256" t="s">
        <v>6129</v>
      </c>
      <c r="G305" s="254"/>
      <c r="H305" s="255" t="s">
        <v>1</v>
      </c>
      <c r="I305" s="257"/>
      <c r="J305" s="254"/>
      <c r="K305" s="254"/>
      <c r="L305" s="258"/>
      <c r="M305" s="259"/>
      <c r="N305" s="260"/>
      <c r="O305" s="260"/>
      <c r="P305" s="260"/>
      <c r="Q305" s="260"/>
      <c r="R305" s="260"/>
      <c r="S305" s="260"/>
      <c r="T305" s="261"/>
      <c r="U305" s="13"/>
      <c r="V305" s="13"/>
      <c r="W305" s="13"/>
      <c r="X305" s="13"/>
      <c r="Y305" s="13"/>
      <c r="Z305" s="13"/>
      <c r="AA305" s="13"/>
      <c r="AB305" s="13"/>
      <c r="AC305" s="13"/>
      <c r="AD305" s="13"/>
      <c r="AE305" s="13"/>
      <c r="AT305" s="262" t="s">
        <v>276</v>
      </c>
      <c r="AU305" s="262" t="s">
        <v>86</v>
      </c>
      <c r="AV305" s="13" t="s">
        <v>84</v>
      </c>
      <c r="AW305" s="13" t="s">
        <v>32</v>
      </c>
      <c r="AX305" s="13" t="s">
        <v>76</v>
      </c>
      <c r="AY305" s="262" t="s">
        <v>251</v>
      </c>
    </row>
    <row r="306" s="12" customFormat="1">
      <c r="A306" s="12"/>
      <c r="B306" s="242"/>
      <c r="C306" s="243"/>
      <c r="D306" s="234" t="s">
        <v>276</v>
      </c>
      <c r="E306" s="244" t="s">
        <v>1</v>
      </c>
      <c r="F306" s="245" t="s">
        <v>6130</v>
      </c>
      <c r="G306" s="243"/>
      <c r="H306" s="246">
        <v>19.32</v>
      </c>
      <c r="I306" s="247"/>
      <c r="J306" s="243"/>
      <c r="K306" s="243"/>
      <c r="L306" s="248"/>
      <c r="M306" s="249"/>
      <c r="N306" s="250"/>
      <c r="O306" s="250"/>
      <c r="P306" s="250"/>
      <c r="Q306" s="250"/>
      <c r="R306" s="250"/>
      <c r="S306" s="250"/>
      <c r="T306" s="251"/>
      <c r="U306" s="12"/>
      <c r="V306" s="12"/>
      <c r="W306" s="12"/>
      <c r="X306" s="12"/>
      <c r="Y306" s="12"/>
      <c r="Z306" s="12"/>
      <c r="AA306" s="12"/>
      <c r="AB306" s="12"/>
      <c r="AC306" s="12"/>
      <c r="AD306" s="12"/>
      <c r="AE306" s="12"/>
      <c r="AT306" s="252" t="s">
        <v>276</v>
      </c>
      <c r="AU306" s="252" t="s">
        <v>86</v>
      </c>
      <c r="AV306" s="12" t="s">
        <v>86</v>
      </c>
      <c r="AW306" s="12" t="s">
        <v>32</v>
      </c>
      <c r="AX306" s="12" t="s">
        <v>84</v>
      </c>
      <c r="AY306" s="252" t="s">
        <v>251</v>
      </c>
    </row>
    <row r="307" s="2" customFormat="1" ht="16.5" customHeight="1">
      <c r="A307" s="38"/>
      <c r="B307" s="39"/>
      <c r="C307" s="292" t="s">
        <v>1030</v>
      </c>
      <c r="D307" s="292" t="s">
        <v>1133</v>
      </c>
      <c r="E307" s="293" t="s">
        <v>6131</v>
      </c>
      <c r="F307" s="294" t="s">
        <v>6132</v>
      </c>
      <c r="G307" s="295" t="s">
        <v>681</v>
      </c>
      <c r="H307" s="296">
        <v>38.640000000000001</v>
      </c>
      <c r="I307" s="297"/>
      <c r="J307" s="298">
        <f>ROUND(I307*H307,2)</f>
        <v>0</v>
      </c>
      <c r="K307" s="299"/>
      <c r="L307" s="300"/>
      <c r="M307" s="301" t="s">
        <v>1</v>
      </c>
      <c r="N307" s="302" t="s">
        <v>41</v>
      </c>
      <c r="O307" s="91"/>
      <c r="P307" s="230">
        <f>O307*H307</f>
        <v>0</v>
      </c>
      <c r="Q307" s="230">
        <v>1</v>
      </c>
      <c r="R307" s="230">
        <f>Q307*H307</f>
        <v>38.640000000000001</v>
      </c>
      <c r="S307" s="230">
        <v>0</v>
      </c>
      <c r="T307" s="231">
        <f>S307*H307</f>
        <v>0</v>
      </c>
      <c r="U307" s="38"/>
      <c r="V307" s="38"/>
      <c r="W307" s="38"/>
      <c r="X307" s="38"/>
      <c r="Y307" s="38"/>
      <c r="Z307" s="38"/>
      <c r="AA307" s="38"/>
      <c r="AB307" s="38"/>
      <c r="AC307" s="38"/>
      <c r="AD307" s="38"/>
      <c r="AE307" s="38"/>
      <c r="AR307" s="232" t="s">
        <v>2030</v>
      </c>
      <c r="AT307" s="232" t="s">
        <v>1133</v>
      </c>
      <c r="AU307" s="232" t="s">
        <v>86</v>
      </c>
      <c r="AY307" s="17" t="s">
        <v>251</v>
      </c>
      <c r="BE307" s="233">
        <f>IF(N307="základní",J307,0)</f>
        <v>0</v>
      </c>
      <c r="BF307" s="233">
        <f>IF(N307="snížená",J307,0)</f>
        <v>0</v>
      </c>
      <c r="BG307" s="233">
        <f>IF(N307="zákl. přenesená",J307,0)</f>
        <v>0</v>
      </c>
      <c r="BH307" s="233">
        <f>IF(N307="sníž. přenesená",J307,0)</f>
        <v>0</v>
      </c>
      <c r="BI307" s="233">
        <f>IF(N307="nulová",J307,0)</f>
        <v>0</v>
      </c>
      <c r="BJ307" s="17" t="s">
        <v>84</v>
      </c>
      <c r="BK307" s="233">
        <f>ROUND(I307*H307,2)</f>
        <v>0</v>
      </c>
      <c r="BL307" s="17" t="s">
        <v>1605</v>
      </c>
      <c r="BM307" s="232" t="s">
        <v>6133</v>
      </c>
    </row>
    <row r="308" s="2" customFormat="1">
      <c r="A308" s="38"/>
      <c r="B308" s="39"/>
      <c r="C308" s="40"/>
      <c r="D308" s="234" t="s">
        <v>260</v>
      </c>
      <c r="E308" s="40"/>
      <c r="F308" s="235" t="s">
        <v>6132</v>
      </c>
      <c r="G308" s="40"/>
      <c r="H308" s="40"/>
      <c r="I308" s="236"/>
      <c r="J308" s="40"/>
      <c r="K308" s="40"/>
      <c r="L308" s="44"/>
      <c r="M308" s="237"/>
      <c r="N308" s="238"/>
      <c r="O308" s="91"/>
      <c r="P308" s="91"/>
      <c r="Q308" s="91"/>
      <c r="R308" s="91"/>
      <c r="S308" s="91"/>
      <c r="T308" s="92"/>
      <c r="U308" s="38"/>
      <c r="V308" s="38"/>
      <c r="W308" s="38"/>
      <c r="X308" s="38"/>
      <c r="Y308" s="38"/>
      <c r="Z308" s="38"/>
      <c r="AA308" s="38"/>
      <c r="AB308" s="38"/>
      <c r="AC308" s="38"/>
      <c r="AD308" s="38"/>
      <c r="AE308" s="38"/>
      <c r="AT308" s="17" t="s">
        <v>260</v>
      </c>
      <c r="AU308" s="17" t="s">
        <v>86</v>
      </c>
    </row>
    <row r="309" s="12" customFormat="1">
      <c r="A309" s="12"/>
      <c r="B309" s="242"/>
      <c r="C309" s="243"/>
      <c r="D309" s="234" t="s">
        <v>276</v>
      </c>
      <c r="E309" s="244" t="s">
        <v>1</v>
      </c>
      <c r="F309" s="245" t="s">
        <v>6134</v>
      </c>
      <c r="G309" s="243"/>
      <c r="H309" s="246">
        <v>38.640000000000001</v>
      </c>
      <c r="I309" s="247"/>
      <c r="J309" s="243"/>
      <c r="K309" s="243"/>
      <c r="L309" s="248"/>
      <c r="M309" s="249"/>
      <c r="N309" s="250"/>
      <c r="O309" s="250"/>
      <c r="P309" s="250"/>
      <c r="Q309" s="250"/>
      <c r="R309" s="250"/>
      <c r="S309" s="250"/>
      <c r="T309" s="251"/>
      <c r="U309" s="12"/>
      <c r="V309" s="12"/>
      <c r="W309" s="12"/>
      <c r="X309" s="12"/>
      <c r="Y309" s="12"/>
      <c r="Z309" s="12"/>
      <c r="AA309" s="12"/>
      <c r="AB309" s="12"/>
      <c r="AC309" s="12"/>
      <c r="AD309" s="12"/>
      <c r="AE309" s="12"/>
      <c r="AT309" s="252" t="s">
        <v>276</v>
      </c>
      <c r="AU309" s="252" t="s">
        <v>86</v>
      </c>
      <c r="AV309" s="12" t="s">
        <v>86</v>
      </c>
      <c r="AW309" s="12" t="s">
        <v>32</v>
      </c>
      <c r="AX309" s="12" t="s">
        <v>84</v>
      </c>
      <c r="AY309" s="252" t="s">
        <v>251</v>
      </c>
    </row>
    <row r="310" s="2" customFormat="1" ht="24.15" customHeight="1">
      <c r="A310" s="38"/>
      <c r="B310" s="39"/>
      <c r="C310" s="220" t="s">
        <v>1045</v>
      </c>
      <c r="D310" s="220" t="s">
        <v>255</v>
      </c>
      <c r="E310" s="221" t="s">
        <v>6135</v>
      </c>
      <c r="F310" s="222" t="s">
        <v>6136</v>
      </c>
      <c r="G310" s="223" t="s">
        <v>802</v>
      </c>
      <c r="H310" s="224">
        <v>326</v>
      </c>
      <c r="I310" s="225"/>
      <c r="J310" s="226">
        <f>ROUND(I310*H310,2)</f>
        <v>0</v>
      </c>
      <c r="K310" s="227"/>
      <c r="L310" s="44"/>
      <c r="M310" s="228" t="s">
        <v>1</v>
      </c>
      <c r="N310" s="229" t="s">
        <v>41</v>
      </c>
      <c r="O310" s="91"/>
      <c r="P310" s="230">
        <f>O310*H310</f>
        <v>0</v>
      </c>
      <c r="Q310" s="230">
        <v>0</v>
      </c>
      <c r="R310" s="230">
        <f>Q310*H310</f>
        <v>0</v>
      </c>
      <c r="S310" s="230">
        <v>0</v>
      </c>
      <c r="T310" s="231">
        <f>S310*H310</f>
        <v>0</v>
      </c>
      <c r="U310" s="38"/>
      <c r="V310" s="38"/>
      <c r="W310" s="38"/>
      <c r="X310" s="38"/>
      <c r="Y310" s="38"/>
      <c r="Z310" s="38"/>
      <c r="AA310" s="38"/>
      <c r="AB310" s="38"/>
      <c r="AC310" s="38"/>
      <c r="AD310" s="38"/>
      <c r="AE310" s="38"/>
      <c r="AR310" s="232" t="s">
        <v>1605</v>
      </c>
      <c r="AT310" s="232" t="s">
        <v>255</v>
      </c>
      <c r="AU310" s="232" t="s">
        <v>86</v>
      </c>
      <c r="AY310" s="17" t="s">
        <v>251</v>
      </c>
      <c r="BE310" s="233">
        <f>IF(N310="základní",J310,0)</f>
        <v>0</v>
      </c>
      <c r="BF310" s="233">
        <f>IF(N310="snížená",J310,0)</f>
        <v>0</v>
      </c>
      <c r="BG310" s="233">
        <f>IF(N310="zákl. přenesená",J310,0)</f>
        <v>0</v>
      </c>
      <c r="BH310" s="233">
        <f>IF(N310="sníž. přenesená",J310,0)</f>
        <v>0</v>
      </c>
      <c r="BI310" s="233">
        <f>IF(N310="nulová",J310,0)</f>
        <v>0</v>
      </c>
      <c r="BJ310" s="17" t="s">
        <v>84</v>
      </c>
      <c r="BK310" s="233">
        <f>ROUND(I310*H310,2)</f>
        <v>0</v>
      </c>
      <c r="BL310" s="17" t="s">
        <v>1605</v>
      </c>
      <c r="BM310" s="232" t="s">
        <v>6137</v>
      </c>
    </row>
    <row r="311" s="2" customFormat="1">
      <c r="A311" s="38"/>
      <c r="B311" s="39"/>
      <c r="C311" s="40"/>
      <c r="D311" s="234" t="s">
        <v>260</v>
      </c>
      <c r="E311" s="40"/>
      <c r="F311" s="235" t="s">
        <v>6138</v>
      </c>
      <c r="G311" s="40"/>
      <c r="H311" s="40"/>
      <c r="I311" s="236"/>
      <c r="J311" s="40"/>
      <c r="K311" s="40"/>
      <c r="L311" s="44"/>
      <c r="M311" s="237"/>
      <c r="N311" s="238"/>
      <c r="O311" s="91"/>
      <c r="P311" s="91"/>
      <c r="Q311" s="91"/>
      <c r="R311" s="91"/>
      <c r="S311" s="91"/>
      <c r="T311" s="92"/>
      <c r="U311" s="38"/>
      <c r="V311" s="38"/>
      <c r="W311" s="38"/>
      <c r="X311" s="38"/>
      <c r="Y311" s="38"/>
      <c r="Z311" s="38"/>
      <c r="AA311" s="38"/>
      <c r="AB311" s="38"/>
      <c r="AC311" s="38"/>
      <c r="AD311" s="38"/>
      <c r="AE311" s="38"/>
      <c r="AT311" s="17" t="s">
        <v>260</v>
      </c>
      <c r="AU311" s="17" t="s">
        <v>86</v>
      </c>
    </row>
    <row r="312" s="2" customFormat="1">
      <c r="A312" s="38"/>
      <c r="B312" s="39"/>
      <c r="C312" s="40"/>
      <c r="D312" s="240" t="s">
        <v>274</v>
      </c>
      <c r="E312" s="40"/>
      <c r="F312" s="241" t="s">
        <v>6139</v>
      </c>
      <c r="G312" s="40"/>
      <c r="H312" s="40"/>
      <c r="I312" s="236"/>
      <c r="J312" s="40"/>
      <c r="K312" s="40"/>
      <c r="L312" s="44"/>
      <c r="M312" s="237"/>
      <c r="N312" s="238"/>
      <c r="O312" s="91"/>
      <c r="P312" s="91"/>
      <c r="Q312" s="91"/>
      <c r="R312" s="91"/>
      <c r="S312" s="91"/>
      <c r="T312" s="92"/>
      <c r="U312" s="38"/>
      <c r="V312" s="38"/>
      <c r="W312" s="38"/>
      <c r="X312" s="38"/>
      <c r="Y312" s="38"/>
      <c r="Z312" s="38"/>
      <c r="AA312" s="38"/>
      <c r="AB312" s="38"/>
      <c r="AC312" s="38"/>
      <c r="AD312" s="38"/>
      <c r="AE312" s="38"/>
      <c r="AT312" s="17" t="s">
        <v>274</v>
      </c>
      <c r="AU312" s="17" t="s">
        <v>86</v>
      </c>
    </row>
    <row r="313" s="13" customFormat="1">
      <c r="A313" s="13"/>
      <c r="B313" s="253"/>
      <c r="C313" s="254"/>
      <c r="D313" s="234" t="s">
        <v>276</v>
      </c>
      <c r="E313" s="255" t="s">
        <v>1</v>
      </c>
      <c r="F313" s="256" t="s">
        <v>5978</v>
      </c>
      <c r="G313" s="254"/>
      <c r="H313" s="255" t="s">
        <v>1</v>
      </c>
      <c r="I313" s="257"/>
      <c r="J313" s="254"/>
      <c r="K313" s="254"/>
      <c r="L313" s="258"/>
      <c r="M313" s="259"/>
      <c r="N313" s="260"/>
      <c r="O313" s="260"/>
      <c r="P313" s="260"/>
      <c r="Q313" s="260"/>
      <c r="R313" s="260"/>
      <c r="S313" s="260"/>
      <c r="T313" s="261"/>
      <c r="U313" s="13"/>
      <c r="V313" s="13"/>
      <c r="W313" s="13"/>
      <c r="X313" s="13"/>
      <c r="Y313" s="13"/>
      <c r="Z313" s="13"/>
      <c r="AA313" s="13"/>
      <c r="AB313" s="13"/>
      <c r="AC313" s="13"/>
      <c r="AD313" s="13"/>
      <c r="AE313" s="13"/>
      <c r="AT313" s="262" t="s">
        <v>276</v>
      </c>
      <c r="AU313" s="262" t="s">
        <v>86</v>
      </c>
      <c r="AV313" s="13" t="s">
        <v>84</v>
      </c>
      <c r="AW313" s="13" t="s">
        <v>32</v>
      </c>
      <c r="AX313" s="13" t="s">
        <v>76</v>
      </c>
      <c r="AY313" s="262" t="s">
        <v>251</v>
      </c>
    </row>
    <row r="314" s="12" customFormat="1">
      <c r="A314" s="12"/>
      <c r="B314" s="242"/>
      <c r="C314" s="243"/>
      <c r="D314" s="234" t="s">
        <v>276</v>
      </c>
      <c r="E314" s="244" t="s">
        <v>1</v>
      </c>
      <c r="F314" s="245" t="s">
        <v>6003</v>
      </c>
      <c r="G314" s="243"/>
      <c r="H314" s="246">
        <v>318</v>
      </c>
      <c r="I314" s="247"/>
      <c r="J314" s="243"/>
      <c r="K314" s="243"/>
      <c r="L314" s="248"/>
      <c r="M314" s="249"/>
      <c r="N314" s="250"/>
      <c r="O314" s="250"/>
      <c r="P314" s="250"/>
      <c r="Q314" s="250"/>
      <c r="R314" s="250"/>
      <c r="S314" s="250"/>
      <c r="T314" s="251"/>
      <c r="U314" s="12"/>
      <c r="V314" s="12"/>
      <c r="W314" s="12"/>
      <c r="X314" s="12"/>
      <c r="Y314" s="12"/>
      <c r="Z314" s="12"/>
      <c r="AA314" s="12"/>
      <c r="AB314" s="12"/>
      <c r="AC314" s="12"/>
      <c r="AD314" s="12"/>
      <c r="AE314" s="12"/>
      <c r="AT314" s="252" t="s">
        <v>276</v>
      </c>
      <c r="AU314" s="252" t="s">
        <v>86</v>
      </c>
      <c r="AV314" s="12" t="s">
        <v>86</v>
      </c>
      <c r="AW314" s="12" t="s">
        <v>32</v>
      </c>
      <c r="AX314" s="12" t="s">
        <v>76</v>
      </c>
      <c r="AY314" s="252" t="s">
        <v>251</v>
      </c>
    </row>
    <row r="315" s="12" customFormat="1">
      <c r="A315" s="12"/>
      <c r="B315" s="242"/>
      <c r="C315" s="243"/>
      <c r="D315" s="234" t="s">
        <v>276</v>
      </c>
      <c r="E315" s="244" t="s">
        <v>1</v>
      </c>
      <c r="F315" s="245" t="s">
        <v>6082</v>
      </c>
      <c r="G315" s="243"/>
      <c r="H315" s="246">
        <v>8</v>
      </c>
      <c r="I315" s="247"/>
      <c r="J315" s="243"/>
      <c r="K315" s="243"/>
      <c r="L315" s="248"/>
      <c r="M315" s="249"/>
      <c r="N315" s="250"/>
      <c r="O315" s="250"/>
      <c r="P315" s="250"/>
      <c r="Q315" s="250"/>
      <c r="R315" s="250"/>
      <c r="S315" s="250"/>
      <c r="T315" s="251"/>
      <c r="U315" s="12"/>
      <c r="V315" s="12"/>
      <c r="W315" s="12"/>
      <c r="X315" s="12"/>
      <c r="Y315" s="12"/>
      <c r="Z315" s="12"/>
      <c r="AA315" s="12"/>
      <c r="AB315" s="12"/>
      <c r="AC315" s="12"/>
      <c r="AD315" s="12"/>
      <c r="AE315" s="12"/>
      <c r="AT315" s="252" t="s">
        <v>276</v>
      </c>
      <c r="AU315" s="252" t="s">
        <v>86</v>
      </c>
      <c r="AV315" s="12" t="s">
        <v>86</v>
      </c>
      <c r="AW315" s="12" t="s">
        <v>32</v>
      </c>
      <c r="AX315" s="12" t="s">
        <v>76</v>
      </c>
      <c r="AY315" s="252" t="s">
        <v>251</v>
      </c>
    </row>
    <row r="316" s="15" customFormat="1">
      <c r="A316" s="15"/>
      <c r="B316" s="274"/>
      <c r="C316" s="275"/>
      <c r="D316" s="234" t="s">
        <v>276</v>
      </c>
      <c r="E316" s="276" t="s">
        <v>1</v>
      </c>
      <c r="F316" s="277" t="s">
        <v>423</v>
      </c>
      <c r="G316" s="275"/>
      <c r="H316" s="278">
        <v>326</v>
      </c>
      <c r="I316" s="279"/>
      <c r="J316" s="275"/>
      <c r="K316" s="275"/>
      <c r="L316" s="280"/>
      <c r="M316" s="281"/>
      <c r="N316" s="282"/>
      <c r="O316" s="282"/>
      <c r="P316" s="282"/>
      <c r="Q316" s="282"/>
      <c r="R316" s="282"/>
      <c r="S316" s="282"/>
      <c r="T316" s="283"/>
      <c r="U316" s="15"/>
      <c r="V316" s="15"/>
      <c r="W316" s="15"/>
      <c r="X316" s="15"/>
      <c r="Y316" s="15"/>
      <c r="Z316" s="15"/>
      <c r="AA316" s="15"/>
      <c r="AB316" s="15"/>
      <c r="AC316" s="15"/>
      <c r="AD316" s="15"/>
      <c r="AE316" s="15"/>
      <c r="AT316" s="284" t="s">
        <v>276</v>
      </c>
      <c r="AU316" s="284" t="s">
        <v>86</v>
      </c>
      <c r="AV316" s="15" t="s">
        <v>254</v>
      </c>
      <c r="AW316" s="15" t="s">
        <v>32</v>
      </c>
      <c r="AX316" s="15" t="s">
        <v>84</v>
      </c>
      <c r="AY316" s="284" t="s">
        <v>251</v>
      </c>
    </row>
    <row r="317" s="2" customFormat="1" ht="24.15" customHeight="1">
      <c r="A317" s="38"/>
      <c r="B317" s="39"/>
      <c r="C317" s="220" t="s">
        <v>1052</v>
      </c>
      <c r="D317" s="220" t="s">
        <v>255</v>
      </c>
      <c r="E317" s="221" t="s">
        <v>6140</v>
      </c>
      <c r="F317" s="222" t="s">
        <v>6141</v>
      </c>
      <c r="G317" s="223" t="s">
        <v>802</v>
      </c>
      <c r="H317" s="224">
        <v>342</v>
      </c>
      <c r="I317" s="225"/>
      <c r="J317" s="226">
        <f>ROUND(I317*H317,2)</f>
        <v>0</v>
      </c>
      <c r="K317" s="227"/>
      <c r="L317" s="44"/>
      <c r="M317" s="228" t="s">
        <v>1</v>
      </c>
      <c r="N317" s="229" t="s">
        <v>41</v>
      </c>
      <c r="O317" s="91"/>
      <c r="P317" s="230">
        <f>O317*H317</f>
        <v>0</v>
      </c>
      <c r="Q317" s="230">
        <v>0</v>
      </c>
      <c r="R317" s="230">
        <f>Q317*H317</f>
        <v>0</v>
      </c>
      <c r="S317" s="230">
        <v>0</v>
      </c>
      <c r="T317" s="231">
        <f>S317*H317</f>
        <v>0</v>
      </c>
      <c r="U317" s="38"/>
      <c r="V317" s="38"/>
      <c r="W317" s="38"/>
      <c r="X317" s="38"/>
      <c r="Y317" s="38"/>
      <c r="Z317" s="38"/>
      <c r="AA317" s="38"/>
      <c r="AB317" s="38"/>
      <c r="AC317" s="38"/>
      <c r="AD317" s="38"/>
      <c r="AE317" s="38"/>
      <c r="AR317" s="232" t="s">
        <v>1605</v>
      </c>
      <c r="AT317" s="232" t="s">
        <v>255</v>
      </c>
      <c r="AU317" s="232" t="s">
        <v>86</v>
      </c>
      <c r="AY317" s="17" t="s">
        <v>251</v>
      </c>
      <c r="BE317" s="233">
        <f>IF(N317="základní",J317,0)</f>
        <v>0</v>
      </c>
      <c r="BF317" s="233">
        <f>IF(N317="snížená",J317,0)</f>
        <v>0</v>
      </c>
      <c r="BG317" s="233">
        <f>IF(N317="zákl. přenesená",J317,0)</f>
        <v>0</v>
      </c>
      <c r="BH317" s="233">
        <f>IF(N317="sníž. přenesená",J317,0)</f>
        <v>0</v>
      </c>
      <c r="BI317" s="233">
        <f>IF(N317="nulová",J317,0)</f>
        <v>0</v>
      </c>
      <c r="BJ317" s="17" t="s">
        <v>84</v>
      </c>
      <c r="BK317" s="233">
        <f>ROUND(I317*H317,2)</f>
        <v>0</v>
      </c>
      <c r="BL317" s="17" t="s">
        <v>1605</v>
      </c>
      <c r="BM317" s="232" t="s">
        <v>6142</v>
      </c>
    </row>
    <row r="318" s="2" customFormat="1">
      <c r="A318" s="38"/>
      <c r="B318" s="39"/>
      <c r="C318" s="40"/>
      <c r="D318" s="234" t="s">
        <v>260</v>
      </c>
      <c r="E318" s="40"/>
      <c r="F318" s="235" t="s">
        <v>6143</v>
      </c>
      <c r="G318" s="40"/>
      <c r="H318" s="40"/>
      <c r="I318" s="236"/>
      <c r="J318" s="40"/>
      <c r="K318" s="40"/>
      <c r="L318" s="44"/>
      <c r="M318" s="237"/>
      <c r="N318" s="238"/>
      <c r="O318" s="91"/>
      <c r="P318" s="91"/>
      <c r="Q318" s="91"/>
      <c r="R318" s="91"/>
      <c r="S318" s="91"/>
      <c r="T318" s="92"/>
      <c r="U318" s="38"/>
      <c r="V318" s="38"/>
      <c r="W318" s="38"/>
      <c r="X318" s="38"/>
      <c r="Y318" s="38"/>
      <c r="Z318" s="38"/>
      <c r="AA318" s="38"/>
      <c r="AB318" s="38"/>
      <c r="AC318" s="38"/>
      <c r="AD318" s="38"/>
      <c r="AE318" s="38"/>
      <c r="AT318" s="17" t="s">
        <v>260</v>
      </c>
      <c r="AU318" s="17" t="s">
        <v>86</v>
      </c>
    </row>
    <row r="319" s="2" customFormat="1">
      <c r="A319" s="38"/>
      <c r="B319" s="39"/>
      <c r="C319" s="40"/>
      <c r="D319" s="240" t="s">
        <v>274</v>
      </c>
      <c r="E319" s="40"/>
      <c r="F319" s="241" t="s">
        <v>6144</v>
      </c>
      <c r="G319" s="40"/>
      <c r="H319" s="40"/>
      <c r="I319" s="236"/>
      <c r="J319" s="40"/>
      <c r="K319" s="40"/>
      <c r="L319" s="44"/>
      <c r="M319" s="237"/>
      <c r="N319" s="238"/>
      <c r="O319" s="91"/>
      <c r="P319" s="91"/>
      <c r="Q319" s="91"/>
      <c r="R319" s="91"/>
      <c r="S319" s="91"/>
      <c r="T319" s="92"/>
      <c r="U319" s="38"/>
      <c r="V319" s="38"/>
      <c r="W319" s="38"/>
      <c r="X319" s="38"/>
      <c r="Y319" s="38"/>
      <c r="Z319" s="38"/>
      <c r="AA319" s="38"/>
      <c r="AB319" s="38"/>
      <c r="AC319" s="38"/>
      <c r="AD319" s="38"/>
      <c r="AE319" s="38"/>
      <c r="AT319" s="17" t="s">
        <v>274</v>
      </c>
      <c r="AU319" s="17" t="s">
        <v>86</v>
      </c>
    </row>
    <row r="320" s="13" customFormat="1">
      <c r="A320" s="13"/>
      <c r="B320" s="253"/>
      <c r="C320" s="254"/>
      <c r="D320" s="234" t="s">
        <v>276</v>
      </c>
      <c r="E320" s="255" t="s">
        <v>1</v>
      </c>
      <c r="F320" s="256" t="s">
        <v>5980</v>
      </c>
      <c r="G320" s="254"/>
      <c r="H320" s="255" t="s">
        <v>1</v>
      </c>
      <c r="I320" s="257"/>
      <c r="J320" s="254"/>
      <c r="K320" s="254"/>
      <c r="L320" s="258"/>
      <c r="M320" s="259"/>
      <c r="N320" s="260"/>
      <c r="O320" s="260"/>
      <c r="P320" s="260"/>
      <c r="Q320" s="260"/>
      <c r="R320" s="260"/>
      <c r="S320" s="260"/>
      <c r="T320" s="261"/>
      <c r="U320" s="13"/>
      <c r="V320" s="13"/>
      <c r="W320" s="13"/>
      <c r="X320" s="13"/>
      <c r="Y320" s="13"/>
      <c r="Z320" s="13"/>
      <c r="AA320" s="13"/>
      <c r="AB320" s="13"/>
      <c r="AC320" s="13"/>
      <c r="AD320" s="13"/>
      <c r="AE320" s="13"/>
      <c r="AT320" s="262" t="s">
        <v>276</v>
      </c>
      <c r="AU320" s="262" t="s">
        <v>86</v>
      </c>
      <c r="AV320" s="13" t="s">
        <v>84</v>
      </c>
      <c r="AW320" s="13" t="s">
        <v>32</v>
      </c>
      <c r="AX320" s="13" t="s">
        <v>76</v>
      </c>
      <c r="AY320" s="262" t="s">
        <v>251</v>
      </c>
    </row>
    <row r="321" s="12" customFormat="1">
      <c r="A321" s="12"/>
      <c r="B321" s="242"/>
      <c r="C321" s="243"/>
      <c r="D321" s="234" t="s">
        <v>276</v>
      </c>
      <c r="E321" s="244" t="s">
        <v>1</v>
      </c>
      <c r="F321" s="245" t="s">
        <v>6004</v>
      </c>
      <c r="G321" s="243"/>
      <c r="H321" s="246">
        <v>342</v>
      </c>
      <c r="I321" s="247"/>
      <c r="J321" s="243"/>
      <c r="K321" s="243"/>
      <c r="L321" s="248"/>
      <c r="M321" s="249"/>
      <c r="N321" s="250"/>
      <c r="O321" s="250"/>
      <c r="P321" s="250"/>
      <c r="Q321" s="250"/>
      <c r="R321" s="250"/>
      <c r="S321" s="250"/>
      <c r="T321" s="251"/>
      <c r="U321" s="12"/>
      <c r="V321" s="12"/>
      <c r="W321" s="12"/>
      <c r="X321" s="12"/>
      <c r="Y321" s="12"/>
      <c r="Z321" s="12"/>
      <c r="AA321" s="12"/>
      <c r="AB321" s="12"/>
      <c r="AC321" s="12"/>
      <c r="AD321" s="12"/>
      <c r="AE321" s="12"/>
      <c r="AT321" s="252" t="s">
        <v>276</v>
      </c>
      <c r="AU321" s="252" t="s">
        <v>86</v>
      </c>
      <c r="AV321" s="12" t="s">
        <v>86</v>
      </c>
      <c r="AW321" s="12" t="s">
        <v>32</v>
      </c>
      <c r="AX321" s="12" t="s">
        <v>84</v>
      </c>
      <c r="AY321" s="252" t="s">
        <v>251</v>
      </c>
    </row>
    <row r="322" s="2" customFormat="1" ht="24.15" customHeight="1">
      <c r="A322" s="38"/>
      <c r="B322" s="39"/>
      <c r="C322" s="220" t="s">
        <v>1059</v>
      </c>
      <c r="D322" s="220" t="s">
        <v>255</v>
      </c>
      <c r="E322" s="221" t="s">
        <v>6145</v>
      </c>
      <c r="F322" s="222" t="s">
        <v>6146</v>
      </c>
      <c r="G322" s="223" t="s">
        <v>802</v>
      </c>
      <c r="H322" s="224">
        <v>93</v>
      </c>
      <c r="I322" s="225"/>
      <c r="J322" s="226">
        <f>ROUND(I322*H322,2)</f>
        <v>0</v>
      </c>
      <c r="K322" s="227"/>
      <c r="L322" s="44"/>
      <c r="M322" s="228" t="s">
        <v>1</v>
      </c>
      <c r="N322" s="229" t="s">
        <v>41</v>
      </c>
      <c r="O322" s="91"/>
      <c r="P322" s="230">
        <f>O322*H322</f>
        <v>0</v>
      </c>
      <c r="Q322" s="230">
        <v>0</v>
      </c>
      <c r="R322" s="230">
        <f>Q322*H322</f>
        <v>0</v>
      </c>
      <c r="S322" s="230">
        <v>0</v>
      </c>
      <c r="T322" s="231">
        <f>S322*H322</f>
        <v>0</v>
      </c>
      <c r="U322" s="38"/>
      <c r="V322" s="38"/>
      <c r="W322" s="38"/>
      <c r="X322" s="38"/>
      <c r="Y322" s="38"/>
      <c r="Z322" s="38"/>
      <c r="AA322" s="38"/>
      <c r="AB322" s="38"/>
      <c r="AC322" s="38"/>
      <c r="AD322" s="38"/>
      <c r="AE322" s="38"/>
      <c r="AR322" s="232" t="s">
        <v>1605</v>
      </c>
      <c r="AT322" s="232" t="s">
        <v>255</v>
      </c>
      <c r="AU322" s="232" t="s">
        <v>86</v>
      </c>
      <c r="AY322" s="17" t="s">
        <v>251</v>
      </c>
      <c r="BE322" s="233">
        <f>IF(N322="základní",J322,0)</f>
        <v>0</v>
      </c>
      <c r="BF322" s="233">
        <f>IF(N322="snížená",J322,0)</f>
        <v>0</v>
      </c>
      <c r="BG322" s="233">
        <f>IF(N322="zákl. přenesená",J322,0)</f>
        <v>0</v>
      </c>
      <c r="BH322" s="233">
        <f>IF(N322="sníž. přenesená",J322,0)</f>
        <v>0</v>
      </c>
      <c r="BI322" s="233">
        <f>IF(N322="nulová",J322,0)</f>
        <v>0</v>
      </c>
      <c r="BJ322" s="17" t="s">
        <v>84</v>
      </c>
      <c r="BK322" s="233">
        <f>ROUND(I322*H322,2)</f>
        <v>0</v>
      </c>
      <c r="BL322" s="17" t="s">
        <v>1605</v>
      </c>
      <c r="BM322" s="232" t="s">
        <v>6147</v>
      </c>
    </row>
    <row r="323" s="2" customFormat="1">
      <c r="A323" s="38"/>
      <c r="B323" s="39"/>
      <c r="C323" s="40"/>
      <c r="D323" s="234" t="s">
        <v>260</v>
      </c>
      <c r="E323" s="40"/>
      <c r="F323" s="235" t="s">
        <v>6148</v>
      </c>
      <c r="G323" s="40"/>
      <c r="H323" s="40"/>
      <c r="I323" s="236"/>
      <c r="J323" s="40"/>
      <c r="K323" s="40"/>
      <c r="L323" s="44"/>
      <c r="M323" s="237"/>
      <c r="N323" s="238"/>
      <c r="O323" s="91"/>
      <c r="P323" s="91"/>
      <c r="Q323" s="91"/>
      <c r="R323" s="91"/>
      <c r="S323" s="91"/>
      <c r="T323" s="92"/>
      <c r="U323" s="38"/>
      <c r="V323" s="38"/>
      <c r="W323" s="38"/>
      <c r="X323" s="38"/>
      <c r="Y323" s="38"/>
      <c r="Z323" s="38"/>
      <c r="AA323" s="38"/>
      <c r="AB323" s="38"/>
      <c r="AC323" s="38"/>
      <c r="AD323" s="38"/>
      <c r="AE323" s="38"/>
      <c r="AT323" s="17" t="s">
        <v>260</v>
      </c>
      <c r="AU323" s="17" t="s">
        <v>86</v>
      </c>
    </row>
    <row r="324" s="2" customFormat="1">
      <c r="A324" s="38"/>
      <c r="B324" s="39"/>
      <c r="C324" s="40"/>
      <c r="D324" s="240" t="s">
        <v>274</v>
      </c>
      <c r="E324" s="40"/>
      <c r="F324" s="241" t="s">
        <v>6149</v>
      </c>
      <c r="G324" s="40"/>
      <c r="H324" s="40"/>
      <c r="I324" s="236"/>
      <c r="J324" s="40"/>
      <c r="K324" s="40"/>
      <c r="L324" s="44"/>
      <c r="M324" s="237"/>
      <c r="N324" s="238"/>
      <c r="O324" s="91"/>
      <c r="P324" s="91"/>
      <c r="Q324" s="91"/>
      <c r="R324" s="91"/>
      <c r="S324" s="91"/>
      <c r="T324" s="92"/>
      <c r="U324" s="38"/>
      <c r="V324" s="38"/>
      <c r="W324" s="38"/>
      <c r="X324" s="38"/>
      <c r="Y324" s="38"/>
      <c r="Z324" s="38"/>
      <c r="AA324" s="38"/>
      <c r="AB324" s="38"/>
      <c r="AC324" s="38"/>
      <c r="AD324" s="38"/>
      <c r="AE324" s="38"/>
      <c r="AT324" s="17" t="s">
        <v>274</v>
      </c>
      <c r="AU324" s="17" t="s">
        <v>86</v>
      </c>
    </row>
    <row r="325" s="13" customFormat="1">
      <c r="A325" s="13"/>
      <c r="B325" s="253"/>
      <c r="C325" s="254"/>
      <c r="D325" s="234" t="s">
        <v>276</v>
      </c>
      <c r="E325" s="255" t="s">
        <v>1</v>
      </c>
      <c r="F325" s="256" t="s">
        <v>5982</v>
      </c>
      <c r="G325" s="254"/>
      <c r="H325" s="255" t="s">
        <v>1</v>
      </c>
      <c r="I325" s="257"/>
      <c r="J325" s="254"/>
      <c r="K325" s="254"/>
      <c r="L325" s="258"/>
      <c r="M325" s="259"/>
      <c r="N325" s="260"/>
      <c r="O325" s="260"/>
      <c r="P325" s="260"/>
      <c r="Q325" s="260"/>
      <c r="R325" s="260"/>
      <c r="S325" s="260"/>
      <c r="T325" s="261"/>
      <c r="U325" s="13"/>
      <c r="V325" s="13"/>
      <c r="W325" s="13"/>
      <c r="X325" s="13"/>
      <c r="Y325" s="13"/>
      <c r="Z325" s="13"/>
      <c r="AA325" s="13"/>
      <c r="AB325" s="13"/>
      <c r="AC325" s="13"/>
      <c r="AD325" s="13"/>
      <c r="AE325" s="13"/>
      <c r="AT325" s="262" t="s">
        <v>276</v>
      </c>
      <c r="AU325" s="262" t="s">
        <v>86</v>
      </c>
      <c r="AV325" s="13" t="s">
        <v>84</v>
      </c>
      <c r="AW325" s="13" t="s">
        <v>32</v>
      </c>
      <c r="AX325" s="13" t="s">
        <v>76</v>
      </c>
      <c r="AY325" s="262" t="s">
        <v>251</v>
      </c>
    </row>
    <row r="326" s="12" customFormat="1">
      <c r="A326" s="12"/>
      <c r="B326" s="242"/>
      <c r="C326" s="243"/>
      <c r="D326" s="234" t="s">
        <v>276</v>
      </c>
      <c r="E326" s="244" t="s">
        <v>1</v>
      </c>
      <c r="F326" s="245" t="s">
        <v>5994</v>
      </c>
      <c r="G326" s="243"/>
      <c r="H326" s="246">
        <v>93</v>
      </c>
      <c r="I326" s="247"/>
      <c r="J326" s="243"/>
      <c r="K326" s="243"/>
      <c r="L326" s="248"/>
      <c r="M326" s="249"/>
      <c r="N326" s="250"/>
      <c r="O326" s="250"/>
      <c r="P326" s="250"/>
      <c r="Q326" s="250"/>
      <c r="R326" s="250"/>
      <c r="S326" s="250"/>
      <c r="T326" s="251"/>
      <c r="U326" s="12"/>
      <c r="V326" s="12"/>
      <c r="W326" s="12"/>
      <c r="X326" s="12"/>
      <c r="Y326" s="12"/>
      <c r="Z326" s="12"/>
      <c r="AA326" s="12"/>
      <c r="AB326" s="12"/>
      <c r="AC326" s="12"/>
      <c r="AD326" s="12"/>
      <c r="AE326" s="12"/>
      <c r="AT326" s="252" t="s">
        <v>276</v>
      </c>
      <c r="AU326" s="252" t="s">
        <v>86</v>
      </c>
      <c r="AV326" s="12" t="s">
        <v>86</v>
      </c>
      <c r="AW326" s="12" t="s">
        <v>32</v>
      </c>
      <c r="AX326" s="12" t="s">
        <v>84</v>
      </c>
      <c r="AY326" s="252" t="s">
        <v>251</v>
      </c>
    </row>
    <row r="327" s="2" customFormat="1" ht="16.5" customHeight="1">
      <c r="A327" s="38"/>
      <c r="B327" s="39"/>
      <c r="C327" s="292" t="s">
        <v>1069</v>
      </c>
      <c r="D327" s="292" t="s">
        <v>1133</v>
      </c>
      <c r="E327" s="293" t="s">
        <v>1338</v>
      </c>
      <c r="F327" s="294" t="s">
        <v>1339</v>
      </c>
      <c r="G327" s="295" t="s">
        <v>681</v>
      </c>
      <c r="H327" s="296">
        <v>422.10000000000002</v>
      </c>
      <c r="I327" s="297"/>
      <c r="J327" s="298">
        <f>ROUND(I327*H327,2)</f>
        <v>0</v>
      </c>
      <c r="K327" s="299"/>
      <c r="L327" s="300"/>
      <c r="M327" s="301" t="s">
        <v>1</v>
      </c>
      <c r="N327" s="302" t="s">
        <v>41</v>
      </c>
      <c r="O327" s="91"/>
      <c r="P327" s="230">
        <f>O327*H327</f>
        <v>0</v>
      </c>
      <c r="Q327" s="230">
        <v>1</v>
      </c>
      <c r="R327" s="230">
        <f>Q327*H327</f>
        <v>422.10000000000002</v>
      </c>
      <c r="S327" s="230">
        <v>0</v>
      </c>
      <c r="T327" s="231">
        <f>S327*H327</f>
        <v>0</v>
      </c>
      <c r="U327" s="38"/>
      <c r="V327" s="38"/>
      <c r="W327" s="38"/>
      <c r="X327" s="38"/>
      <c r="Y327" s="38"/>
      <c r="Z327" s="38"/>
      <c r="AA327" s="38"/>
      <c r="AB327" s="38"/>
      <c r="AC327" s="38"/>
      <c r="AD327" s="38"/>
      <c r="AE327" s="38"/>
      <c r="AR327" s="232" t="s">
        <v>2030</v>
      </c>
      <c r="AT327" s="232" t="s">
        <v>1133</v>
      </c>
      <c r="AU327" s="232" t="s">
        <v>86</v>
      </c>
      <c r="AY327" s="17" t="s">
        <v>251</v>
      </c>
      <c r="BE327" s="233">
        <f>IF(N327="základní",J327,0)</f>
        <v>0</v>
      </c>
      <c r="BF327" s="233">
        <f>IF(N327="snížená",J327,0)</f>
        <v>0</v>
      </c>
      <c r="BG327" s="233">
        <f>IF(N327="zákl. přenesená",J327,0)</f>
        <v>0</v>
      </c>
      <c r="BH327" s="233">
        <f>IF(N327="sníž. přenesená",J327,0)</f>
        <v>0</v>
      </c>
      <c r="BI327" s="233">
        <f>IF(N327="nulová",J327,0)</f>
        <v>0</v>
      </c>
      <c r="BJ327" s="17" t="s">
        <v>84</v>
      </c>
      <c r="BK327" s="233">
        <f>ROUND(I327*H327,2)</f>
        <v>0</v>
      </c>
      <c r="BL327" s="17" t="s">
        <v>1605</v>
      </c>
      <c r="BM327" s="232" t="s">
        <v>6150</v>
      </c>
    </row>
    <row r="328" s="2" customFormat="1">
      <c r="A328" s="38"/>
      <c r="B328" s="39"/>
      <c r="C328" s="40"/>
      <c r="D328" s="234" t="s">
        <v>260</v>
      </c>
      <c r="E328" s="40"/>
      <c r="F328" s="235" t="s">
        <v>1339</v>
      </c>
      <c r="G328" s="40"/>
      <c r="H328" s="40"/>
      <c r="I328" s="236"/>
      <c r="J328" s="40"/>
      <c r="K328" s="40"/>
      <c r="L328" s="44"/>
      <c r="M328" s="237"/>
      <c r="N328" s="238"/>
      <c r="O328" s="91"/>
      <c r="P328" s="91"/>
      <c r="Q328" s="91"/>
      <c r="R328" s="91"/>
      <c r="S328" s="91"/>
      <c r="T328" s="92"/>
      <c r="U328" s="38"/>
      <c r="V328" s="38"/>
      <c r="W328" s="38"/>
      <c r="X328" s="38"/>
      <c r="Y328" s="38"/>
      <c r="Z328" s="38"/>
      <c r="AA328" s="38"/>
      <c r="AB328" s="38"/>
      <c r="AC328" s="38"/>
      <c r="AD328" s="38"/>
      <c r="AE328" s="38"/>
      <c r="AT328" s="17" t="s">
        <v>260</v>
      </c>
      <c r="AU328" s="17" t="s">
        <v>86</v>
      </c>
    </row>
    <row r="329" s="13" customFormat="1">
      <c r="A329" s="13"/>
      <c r="B329" s="253"/>
      <c r="C329" s="254"/>
      <c r="D329" s="234" t="s">
        <v>276</v>
      </c>
      <c r="E329" s="255" t="s">
        <v>1</v>
      </c>
      <c r="F329" s="256" t="s">
        <v>5978</v>
      </c>
      <c r="G329" s="254"/>
      <c r="H329" s="255" t="s">
        <v>1</v>
      </c>
      <c r="I329" s="257"/>
      <c r="J329" s="254"/>
      <c r="K329" s="254"/>
      <c r="L329" s="258"/>
      <c r="M329" s="259"/>
      <c r="N329" s="260"/>
      <c r="O329" s="260"/>
      <c r="P329" s="260"/>
      <c r="Q329" s="260"/>
      <c r="R329" s="260"/>
      <c r="S329" s="260"/>
      <c r="T329" s="261"/>
      <c r="U329" s="13"/>
      <c r="V329" s="13"/>
      <c r="W329" s="13"/>
      <c r="X329" s="13"/>
      <c r="Y329" s="13"/>
      <c r="Z329" s="13"/>
      <c r="AA329" s="13"/>
      <c r="AB329" s="13"/>
      <c r="AC329" s="13"/>
      <c r="AD329" s="13"/>
      <c r="AE329" s="13"/>
      <c r="AT329" s="262" t="s">
        <v>276</v>
      </c>
      <c r="AU329" s="262" t="s">
        <v>86</v>
      </c>
      <c r="AV329" s="13" t="s">
        <v>84</v>
      </c>
      <c r="AW329" s="13" t="s">
        <v>32</v>
      </c>
      <c r="AX329" s="13" t="s">
        <v>76</v>
      </c>
      <c r="AY329" s="262" t="s">
        <v>251</v>
      </c>
    </row>
    <row r="330" s="12" customFormat="1">
      <c r="A330" s="12"/>
      <c r="B330" s="242"/>
      <c r="C330" s="243"/>
      <c r="D330" s="234" t="s">
        <v>276</v>
      </c>
      <c r="E330" s="244" t="s">
        <v>1</v>
      </c>
      <c r="F330" s="245" t="s">
        <v>6151</v>
      </c>
      <c r="G330" s="243"/>
      <c r="H330" s="246">
        <v>55.649999999999999</v>
      </c>
      <c r="I330" s="247"/>
      <c r="J330" s="243"/>
      <c r="K330" s="243"/>
      <c r="L330" s="248"/>
      <c r="M330" s="249"/>
      <c r="N330" s="250"/>
      <c r="O330" s="250"/>
      <c r="P330" s="250"/>
      <c r="Q330" s="250"/>
      <c r="R330" s="250"/>
      <c r="S330" s="250"/>
      <c r="T330" s="251"/>
      <c r="U330" s="12"/>
      <c r="V330" s="12"/>
      <c r="W330" s="12"/>
      <c r="X330" s="12"/>
      <c r="Y330" s="12"/>
      <c r="Z330" s="12"/>
      <c r="AA330" s="12"/>
      <c r="AB330" s="12"/>
      <c r="AC330" s="12"/>
      <c r="AD330" s="12"/>
      <c r="AE330" s="12"/>
      <c r="AT330" s="252" t="s">
        <v>276</v>
      </c>
      <c r="AU330" s="252" t="s">
        <v>86</v>
      </c>
      <c r="AV330" s="12" t="s">
        <v>86</v>
      </c>
      <c r="AW330" s="12" t="s">
        <v>32</v>
      </c>
      <c r="AX330" s="12" t="s">
        <v>76</v>
      </c>
      <c r="AY330" s="252" t="s">
        <v>251</v>
      </c>
    </row>
    <row r="331" s="13" customFormat="1">
      <c r="A331" s="13"/>
      <c r="B331" s="253"/>
      <c r="C331" s="254"/>
      <c r="D331" s="234" t="s">
        <v>276</v>
      </c>
      <c r="E331" s="255" t="s">
        <v>1</v>
      </c>
      <c r="F331" s="256" t="s">
        <v>5980</v>
      </c>
      <c r="G331" s="254"/>
      <c r="H331" s="255" t="s">
        <v>1</v>
      </c>
      <c r="I331" s="257"/>
      <c r="J331" s="254"/>
      <c r="K331" s="254"/>
      <c r="L331" s="258"/>
      <c r="M331" s="259"/>
      <c r="N331" s="260"/>
      <c r="O331" s="260"/>
      <c r="P331" s="260"/>
      <c r="Q331" s="260"/>
      <c r="R331" s="260"/>
      <c r="S331" s="260"/>
      <c r="T331" s="261"/>
      <c r="U331" s="13"/>
      <c r="V331" s="13"/>
      <c r="W331" s="13"/>
      <c r="X331" s="13"/>
      <c r="Y331" s="13"/>
      <c r="Z331" s="13"/>
      <c r="AA331" s="13"/>
      <c r="AB331" s="13"/>
      <c r="AC331" s="13"/>
      <c r="AD331" s="13"/>
      <c r="AE331" s="13"/>
      <c r="AT331" s="262" t="s">
        <v>276</v>
      </c>
      <c r="AU331" s="262" t="s">
        <v>86</v>
      </c>
      <c r="AV331" s="13" t="s">
        <v>84</v>
      </c>
      <c r="AW331" s="13" t="s">
        <v>32</v>
      </c>
      <c r="AX331" s="13" t="s">
        <v>76</v>
      </c>
      <c r="AY331" s="262" t="s">
        <v>251</v>
      </c>
    </row>
    <row r="332" s="12" customFormat="1">
      <c r="A332" s="12"/>
      <c r="B332" s="242"/>
      <c r="C332" s="243"/>
      <c r="D332" s="234" t="s">
        <v>276</v>
      </c>
      <c r="E332" s="244" t="s">
        <v>1</v>
      </c>
      <c r="F332" s="245" t="s">
        <v>6152</v>
      </c>
      <c r="G332" s="243"/>
      <c r="H332" s="246">
        <v>136.80000000000001</v>
      </c>
      <c r="I332" s="247"/>
      <c r="J332" s="243"/>
      <c r="K332" s="243"/>
      <c r="L332" s="248"/>
      <c r="M332" s="249"/>
      <c r="N332" s="250"/>
      <c r="O332" s="250"/>
      <c r="P332" s="250"/>
      <c r="Q332" s="250"/>
      <c r="R332" s="250"/>
      <c r="S332" s="250"/>
      <c r="T332" s="251"/>
      <c r="U332" s="12"/>
      <c r="V332" s="12"/>
      <c r="W332" s="12"/>
      <c r="X332" s="12"/>
      <c r="Y332" s="12"/>
      <c r="Z332" s="12"/>
      <c r="AA332" s="12"/>
      <c r="AB332" s="12"/>
      <c r="AC332" s="12"/>
      <c r="AD332" s="12"/>
      <c r="AE332" s="12"/>
      <c r="AT332" s="252" t="s">
        <v>276</v>
      </c>
      <c r="AU332" s="252" t="s">
        <v>86</v>
      </c>
      <c r="AV332" s="12" t="s">
        <v>86</v>
      </c>
      <c r="AW332" s="12" t="s">
        <v>32</v>
      </c>
      <c r="AX332" s="12" t="s">
        <v>76</v>
      </c>
      <c r="AY332" s="252" t="s">
        <v>251</v>
      </c>
    </row>
    <row r="333" s="13" customFormat="1">
      <c r="A333" s="13"/>
      <c r="B333" s="253"/>
      <c r="C333" s="254"/>
      <c r="D333" s="234" t="s">
        <v>276</v>
      </c>
      <c r="E333" s="255" t="s">
        <v>1</v>
      </c>
      <c r="F333" s="256" t="s">
        <v>5982</v>
      </c>
      <c r="G333" s="254"/>
      <c r="H333" s="255" t="s">
        <v>1</v>
      </c>
      <c r="I333" s="257"/>
      <c r="J333" s="254"/>
      <c r="K333" s="254"/>
      <c r="L333" s="258"/>
      <c r="M333" s="259"/>
      <c r="N333" s="260"/>
      <c r="O333" s="260"/>
      <c r="P333" s="260"/>
      <c r="Q333" s="260"/>
      <c r="R333" s="260"/>
      <c r="S333" s="260"/>
      <c r="T333" s="261"/>
      <c r="U333" s="13"/>
      <c r="V333" s="13"/>
      <c r="W333" s="13"/>
      <c r="X333" s="13"/>
      <c r="Y333" s="13"/>
      <c r="Z333" s="13"/>
      <c r="AA333" s="13"/>
      <c r="AB333" s="13"/>
      <c r="AC333" s="13"/>
      <c r="AD333" s="13"/>
      <c r="AE333" s="13"/>
      <c r="AT333" s="262" t="s">
        <v>276</v>
      </c>
      <c r="AU333" s="262" t="s">
        <v>86</v>
      </c>
      <c r="AV333" s="13" t="s">
        <v>84</v>
      </c>
      <c r="AW333" s="13" t="s">
        <v>32</v>
      </c>
      <c r="AX333" s="13" t="s">
        <v>76</v>
      </c>
      <c r="AY333" s="262" t="s">
        <v>251</v>
      </c>
    </row>
    <row r="334" s="12" customFormat="1">
      <c r="A334" s="12"/>
      <c r="B334" s="242"/>
      <c r="C334" s="243"/>
      <c r="D334" s="234" t="s">
        <v>276</v>
      </c>
      <c r="E334" s="244" t="s">
        <v>1</v>
      </c>
      <c r="F334" s="245" t="s">
        <v>6153</v>
      </c>
      <c r="G334" s="243"/>
      <c r="H334" s="246">
        <v>18.600000000000001</v>
      </c>
      <c r="I334" s="247"/>
      <c r="J334" s="243"/>
      <c r="K334" s="243"/>
      <c r="L334" s="248"/>
      <c r="M334" s="249"/>
      <c r="N334" s="250"/>
      <c r="O334" s="250"/>
      <c r="P334" s="250"/>
      <c r="Q334" s="250"/>
      <c r="R334" s="250"/>
      <c r="S334" s="250"/>
      <c r="T334" s="251"/>
      <c r="U334" s="12"/>
      <c r="V334" s="12"/>
      <c r="W334" s="12"/>
      <c r="X334" s="12"/>
      <c r="Y334" s="12"/>
      <c r="Z334" s="12"/>
      <c r="AA334" s="12"/>
      <c r="AB334" s="12"/>
      <c r="AC334" s="12"/>
      <c r="AD334" s="12"/>
      <c r="AE334" s="12"/>
      <c r="AT334" s="252" t="s">
        <v>276</v>
      </c>
      <c r="AU334" s="252" t="s">
        <v>86</v>
      </c>
      <c r="AV334" s="12" t="s">
        <v>86</v>
      </c>
      <c r="AW334" s="12" t="s">
        <v>32</v>
      </c>
      <c r="AX334" s="12" t="s">
        <v>76</v>
      </c>
      <c r="AY334" s="252" t="s">
        <v>251</v>
      </c>
    </row>
    <row r="335" s="15" customFormat="1">
      <c r="A335" s="15"/>
      <c r="B335" s="274"/>
      <c r="C335" s="275"/>
      <c r="D335" s="234" t="s">
        <v>276</v>
      </c>
      <c r="E335" s="276" t="s">
        <v>1</v>
      </c>
      <c r="F335" s="277" t="s">
        <v>423</v>
      </c>
      <c r="G335" s="275"/>
      <c r="H335" s="278">
        <v>211.05000000000001</v>
      </c>
      <c r="I335" s="279"/>
      <c r="J335" s="275"/>
      <c r="K335" s="275"/>
      <c r="L335" s="280"/>
      <c r="M335" s="281"/>
      <c r="N335" s="282"/>
      <c r="O335" s="282"/>
      <c r="P335" s="282"/>
      <c r="Q335" s="282"/>
      <c r="R335" s="282"/>
      <c r="S335" s="282"/>
      <c r="T335" s="283"/>
      <c r="U335" s="15"/>
      <c r="V335" s="15"/>
      <c r="W335" s="15"/>
      <c r="X335" s="15"/>
      <c r="Y335" s="15"/>
      <c r="Z335" s="15"/>
      <c r="AA335" s="15"/>
      <c r="AB335" s="15"/>
      <c r="AC335" s="15"/>
      <c r="AD335" s="15"/>
      <c r="AE335" s="15"/>
      <c r="AT335" s="284" t="s">
        <v>276</v>
      </c>
      <c r="AU335" s="284" t="s">
        <v>86</v>
      </c>
      <c r="AV335" s="15" t="s">
        <v>254</v>
      </c>
      <c r="AW335" s="15" t="s">
        <v>32</v>
      </c>
      <c r="AX335" s="15" t="s">
        <v>84</v>
      </c>
      <c r="AY335" s="284" t="s">
        <v>251</v>
      </c>
    </row>
    <row r="336" s="12" customFormat="1">
      <c r="A336" s="12"/>
      <c r="B336" s="242"/>
      <c r="C336" s="243"/>
      <c r="D336" s="234" t="s">
        <v>276</v>
      </c>
      <c r="E336" s="243"/>
      <c r="F336" s="245" t="s">
        <v>6154</v>
      </c>
      <c r="G336" s="243"/>
      <c r="H336" s="246">
        <v>422.10000000000002</v>
      </c>
      <c r="I336" s="247"/>
      <c r="J336" s="243"/>
      <c r="K336" s="243"/>
      <c r="L336" s="248"/>
      <c r="M336" s="249"/>
      <c r="N336" s="250"/>
      <c r="O336" s="250"/>
      <c r="P336" s="250"/>
      <c r="Q336" s="250"/>
      <c r="R336" s="250"/>
      <c r="S336" s="250"/>
      <c r="T336" s="251"/>
      <c r="U336" s="12"/>
      <c r="V336" s="12"/>
      <c r="W336" s="12"/>
      <c r="X336" s="12"/>
      <c r="Y336" s="12"/>
      <c r="Z336" s="12"/>
      <c r="AA336" s="12"/>
      <c r="AB336" s="12"/>
      <c r="AC336" s="12"/>
      <c r="AD336" s="12"/>
      <c r="AE336" s="12"/>
      <c r="AT336" s="252" t="s">
        <v>276</v>
      </c>
      <c r="AU336" s="252" t="s">
        <v>86</v>
      </c>
      <c r="AV336" s="12" t="s">
        <v>86</v>
      </c>
      <c r="AW336" s="12" t="s">
        <v>4</v>
      </c>
      <c r="AX336" s="12" t="s">
        <v>84</v>
      </c>
      <c r="AY336" s="252" t="s">
        <v>251</v>
      </c>
    </row>
    <row r="337" s="2" customFormat="1" ht="33" customHeight="1">
      <c r="A337" s="38"/>
      <c r="B337" s="39"/>
      <c r="C337" s="220" t="s">
        <v>1078</v>
      </c>
      <c r="D337" s="220" t="s">
        <v>255</v>
      </c>
      <c r="E337" s="221" t="s">
        <v>6155</v>
      </c>
      <c r="F337" s="222" t="s">
        <v>6156</v>
      </c>
      <c r="G337" s="223" t="s">
        <v>409</v>
      </c>
      <c r="H337" s="224">
        <v>16.800000000000001</v>
      </c>
      <c r="I337" s="225"/>
      <c r="J337" s="226">
        <f>ROUND(I337*H337,2)</f>
        <v>0</v>
      </c>
      <c r="K337" s="227"/>
      <c r="L337" s="44"/>
      <c r="M337" s="228" t="s">
        <v>1</v>
      </c>
      <c r="N337" s="229" t="s">
        <v>41</v>
      </c>
      <c r="O337" s="91"/>
      <c r="P337" s="230">
        <f>O337*H337</f>
        <v>0</v>
      </c>
      <c r="Q337" s="230">
        <v>0</v>
      </c>
      <c r="R337" s="230">
        <f>Q337*H337</f>
        <v>0</v>
      </c>
      <c r="S337" s="230">
        <v>0</v>
      </c>
      <c r="T337" s="231">
        <f>S337*H337</f>
        <v>0</v>
      </c>
      <c r="U337" s="38"/>
      <c r="V337" s="38"/>
      <c r="W337" s="38"/>
      <c r="X337" s="38"/>
      <c r="Y337" s="38"/>
      <c r="Z337" s="38"/>
      <c r="AA337" s="38"/>
      <c r="AB337" s="38"/>
      <c r="AC337" s="38"/>
      <c r="AD337" s="38"/>
      <c r="AE337" s="38"/>
      <c r="AR337" s="232" t="s">
        <v>1605</v>
      </c>
      <c r="AT337" s="232" t="s">
        <v>255</v>
      </c>
      <c r="AU337" s="232" t="s">
        <v>86</v>
      </c>
      <c r="AY337" s="17" t="s">
        <v>251</v>
      </c>
      <c r="BE337" s="233">
        <f>IF(N337="základní",J337,0)</f>
        <v>0</v>
      </c>
      <c r="BF337" s="233">
        <f>IF(N337="snížená",J337,0)</f>
        <v>0</v>
      </c>
      <c r="BG337" s="233">
        <f>IF(N337="zákl. přenesená",J337,0)</f>
        <v>0</v>
      </c>
      <c r="BH337" s="233">
        <f>IF(N337="sníž. přenesená",J337,0)</f>
        <v>0</v>
      </c>
      <c r="BI337" s="233">
        <f>IF(N337="nulová",J337,0)</f>
        <v>0</v>
      </c>
      <c r="BJ337" s="17" t="s">
        <v>84</v>
      </c>
      <c r="BK337" s="233">
        <f>ROUND(I337*H337,2)</f>
        <v>0</v>
      </c>
      <c r="BL337" s="17" t="s">
        <v>1605</v>
      </c>
      <c r="BM337" s="232" t="s">
        <v>6157</v>
      </c>
    </row>
    <row r="338" s="2" customFormat="1">
      <c r="A338" s="38"/>
      <c r="B338" s="39"/>
      <c r="C338" s="40"/>
      <c r="D338" s="234" t="s">
        <v>260</v>
      </c>
      <c r="E338" s="40"/>
      <c r="F338" s="235" t="s">
        <v>6158</v>
      </c>
      <c r="G338" s="40"/>
      <c r="H338" s="40"/>
      <c r="I338" s="236"/>
      <c r="J338" s="40"/>
      <c r="K338" s="40"/>
      <c r="L338" s="44"/>
      <c r="M338" s="237"/>
      <c r="N338" s="238"/>
      <c r="O338" s="91"/>
      <c r="P338" s="91"/>
      <c r="Q338" s="91"/>
      <c r="R338" s="91"/>
      <c r="S338" s="91"/>
      <c r="T338" s="92"/>
      <c r="U338" s="38"/>
      <c r="V338" s="38"/>
      <c r="W338" s="38"/>
      <c r="X338" s="38"/>
      <c r="Y338" s="38"/>
      <c r="Z338" s="38"/>
      <c r="AA338" s="38"/>
      <c r="AB338" s="38"/>
      <c r="AC338" s="38"/>
      <c r="AD338" s="38"/>
      <c r="AE338" s="38"/>
      <c r="AT338" s="17" t="s">
        <v>260</v>
      </c>
      <c r="AU338" s="17" t="s">
        <v>86</v>
      </c>
    </row>
    <row r="339" s="2" customFormat="1">
      <c r="A339" s="38"/>
      <c r="B339" s="39"/>
      <c r="C339" s="40"/>
      <c r="D339" s="240" t="s">
        <v>274</v>
      </c>
      <c r="E339" s="40"/>
      <c r="F339" s="241" t="s">
        <v>6159</v>
      </c>
      <c r="G339" s="40"/>
      <c r="H339" s="40"/>
      <c r="I339" s="236"/>
      <c r="J339" s="40"/>
      <c r="K339" s="40"/>
      <c r="L339" s="44"/>
      <c r="M339" s="237"/>
      <c r="N339" s="238"/>
      <c r="O339" s="91"/>
      <c r="P339" s="91"/>
      <c r="Q339" s="91"/>
      <c r="R339" s="91"/>
      <c r="S339" s="91"/>
      <c r="T339" s="92"/>
      <c r="U339" s="38"/>
      <c r="V339" s="38"/>
      <c r="W339" s="38"/>
      <c r="X339" s="38"/>
      <c r="Y339" s="38"/>
      <c r="Z339" s="38"/>
      <c r="AA339" s="38"/>
      <c r="AB339" s="38"/>
      <c r="AC339" s="38"/>
      <c r="AD339" s="38"/>
      <c r="AE339" s="38"/>
      <c r="AT339" s="17" t="s">
        <v>274</v>
      </c>
      <c r="AU339" s="17" t="s">
        <v>86</v>
      </c>
    </row>
    <row r="340" s="13" customFormat="1">
      <c r="A340" s="13"/>
      <c r="B340" s="253"/>
      <c r="C340" s="254"/>
      <c r="D340" s="234" t="s">
        <v>276</v>
      </c>
      <c r="E340" s="255" t="s">
        <v>1</v>
      </c>
      <c r="F340" s="256" t="s">
        <v>6160</v>
      </c>
      <c r="G340" s="254"/>
      <c r="H340" s="255" t="s">
        <v>1</v>
      </c>
      <c r="I340" s="257"/>
      <c r="J340" s="254"/>
      <c r="K340" s="254"/>
      <c r="L340" s="258"/>
      <c r="M340" s="259"/>
      <c r="N340" s="260"/>
      <c r="O340" s="260"/>
      <c r="P340" s="260"/>
      <c r="Q340" s="260"/>
      <c r="R340" s="260"/>
      <c r="S340" s="260"/>
      <c r="T340" s="261"/>
      <c r="U340" s="13"/>
      <c r="V340" s="13"/>
      <c r="W340" s="13"/>
      <c r="X340" s="13"/>
      <c r="Y340" s="13"/>
      <c r="Z340" s="13"/>
      <c r="AA340" s="13"/>
      <c r="AB340" s="13"/>
      <c r="AC340" s="13"/>
      <c r="AD340" s="13"/>
      <c r="AE340" s="13"/>
      <c r="AT340" s="262" t="s">
        <v>276</v>
      </c>
      <c r="AU340" s="262" t="s">
        <v>86</v>
      </c>
      <c r="AV340" s="13" t="s">
        <v>84</v>
      </c>
      <c r="AW340" s="13" t="s">
        <v>32</v>
      </c>
      <c r="AX340" s="13" t="s">
        <v>76</v>
      </c>
      <c r="AY340" s="262" t="s">
        <v>251</v>
      </c>
    </row>
    <row r="341" s="12" customFormat="1">
      <c r="A341" s="12"/>
      <c r="B341" s="242"/>
      <c r="C341" s="243"/>
      <c r="D341" s="234" t="s">
        <v>276</v>
      </c>
      <c r="E341" s="244" t="s">
        <v>1</v>
      </c>
      <c r="F341" s="245" t="s">
        <v>5958</v>
      </c>
      <c r="G341" s="243"/>
      <c r="H341" s="246">
        <v>16.800000000000001</v>
      </c>
      <c r="I341" s="247"/>
      <c r="J341" s="243"/>
      <c r="K341" s="243"/>
      <c r="L341" s="248"/>
      <c r="M341" s="249"/>
      <c r="N341" s="250"/>
      <c r="O341" s="250"/>
      <c r="P341" s="250"/>
      <c r="Q341" s="250"/>
      <c r="R341" s="250"/>
      <c r="S341" s="250"/>
      <c r="T341" s="251"/>
      <c r="U341" s="12"/>
      <c r="V341" s="12"/>
      <c r="W341" s="12"/>
      <c r="X341" s="12"/>
      <c r="Y341" s="12"/>
      <c r="Z341" s="12"/>
      <c r="AA341" s="12"/>
      <c r="AB341" s="12"/>
      <c r="AC341" s="12"/>
      <c r="AD341" s="12"/>
      <c r="AE341" s="12"/>
      <c r="AT341" s="252" t="s">
        <v>276</v>
      </c>
      <c r="AU341" s="252" t="s">
        <v>86</v>
      </c>
      <c r="AV341" s="12" t="s">
        <v>86</v>
      </c>
      <c r="AW341" s="12" t="s">
        <v>32</v>
      </c>
      <c r="AX341" s="12" t="s">
        <v>84</v>
      </c>
      <c r="AY341" s="252" t="s">
        <v>251</v>
      </c>
    </row>
    <row r="342" s="2" customFormat="1" ht="24.15" customHeight="1">
      <c r="A342" s="38"/>
      <c r="B342" s="39"/>
      <c r="C342" s="220" t="s">
        <v>1087</v>
      </c>
      <c r="D342" s="220" t="s">
        <v>255</v>
      </c>
      <c r="E342" s="221" t="s">
        <v>6161</v>
      </c>
      <c r="F342" s="222" t="s">
        <v>6162</v>
      </c>
      <c r="G342" s="223" t="s">
        <v>409</v>
      </c>
      <c r="H342" s="224">
        <v>700</v>
      </c>
      <c r="I342" s="225"/>
      <c r="J342" s="226">
        <f>ROUND(I342*H342,2)</f>
        <v>0</v>
      </c>
      <c r="K342" s="227"/>
      <c r="L342" s="44"/>
      <c r="M342" s="228" t="s">
        <v>1</v>
      </c>
      <c r="N342" s="229" t="s">
        <v>41</v>
      </c>
      <c r="O342" s="91"/>
      <c r="P342" s="230">
        <f>O342*H342</f>
        <v>0</v>
      </c>
      <c r="Q342" s="230">
        <v>0</v>
      </c>
      <c r="R342" s="230">
        <f>Q342*H342</f>
        <v>0</v>
      </c>
      <c r="S342" s="230">
        <v>0</v>
      </c>
      <c r="T342" s="231">
        <f>S342*H342</f>
        <v>0</v>
      </c>
      <c r="U342" s="38"/>
      <c r="V342" s="38"/>
      <c r="W342" s="38"/>
      <c r="X342" s="38"/>
      <c r="Y342" s="38"/>
      <c r="Z342" s="38"/>
      <c r="AA342" s="38"/>
      <c r="AB342" s="38"/>
      <c r="AC342" s="38"/>
      <c r="AD342" s="38"/>
      <c r="AE342" s="38"/>
      <c r="AR342" s="232" t="s">
        <v>1605</v>
      </c>
      <c r="AT342" s="232" t="s">
        <v>255</v>
      </c>
      <c r="AU342" s="232" t="s">
        <v>86</v>
      </c>
      <c r="AY342" s="17" t="s">
        <v>251</v>
      </c>
      <c r="BE342" s="233">
        <f>IF(N342="základní",J342,0)</f>
        <v>0</v>
      </c>
      <c r="BF342" s="233">
        <f>IF(N342="snížená",J342,0)</f>
        <v>0</v>
      </c>
      <c r="BG342" s="233">
        <f>IF(N342="zákl. přenesená",J342,0)</f>
        <v>0</v>
      </c>
      <c r="BH342" s="233">
        <f>IF(N342="sníž. přenesená",J342,0)</f>
        <v>0</v>
      </c>
      <c r="BI342" s="233">
        <f>IF(N342="nulová",J342,0)</f>
        <v>0</v>
      </c>
      <c r="BJ342" s="17" t="s">
        <v>84</v>
      </c>
      <c r="BK342" s="233">
        <f>ROUND(I342*H342,2)</f>
        <v>0</v>
      </c>
      <c r="BL342" s="17" t="s">
        <v>1605</v>
      </c>
      <c r="BM342" s="232" t="s">
        <v>6163</v>
      </c>
    </row>
    <row r="343" s="2" customFormat="1">
      <c r="A343" s="38"/>
      <c r="B343" s="39"/>
      <c r="C343" s="40"/>
      <c r="D343" s="234" t="s">
        <v>260</v>
      </c>
      <c r="E343" s="40"/>
      <c r="F343" s="235" t="s">
        <v>6164</v>
      </c>
      <c r="G343" s="40"/>
      <c r="H343" s="40"/>
      <c r="I343" s="236"/>
      <c r="J343" s="40"/>
      <c r="K343" s="40"/>
      <c r="L343" s="44"/>
      <c r="M343" s="237"/>
      <c r="N343" s="238"/>
      <c r="O343" s="91"/>
      <c r="P343" s="91"/>
      <c r="Q343" s="91"/>
      <c r="R343" s="91"/>
      <c r="S343" s="91"/>
      <c r="T343" s="92"/>
      <c r="U343" s="38"/>
      <c r="V343" s="38"/>
      <c r="W343" s="38"/>
      <c r="X343" s="38"/>
      <c r="Y343" s="38"/>
      <c r="Z343" s="38"/>
      <c r="AA343" s="38"/>
      <c r="AB343" s="38"/>
      <c r="AC343" s="38"/>
      <c r="AD343" s="38"/>
      <c r="AE343" s="38"/>
      <c r="AT343" s="17" t="s">
        <v>260</v>
      </c>
      <c r="AU343" s="17" t="s">
        <v>86</v>
      </c>
    </row>
    <row r="344" s="2" customFormat="1">
      <c r="A344" s="38"/>
      <c r="B344" s="39"/>
      <c r="C344" s="40"/>
      <c r="D344" s="240" t="s">
        <v>274</v>
      </c>
      <c r="E344" s="40"/>
      <c r="F344" s="241" t="s">
        <v>6165</v>
      </c>
      <c r="G344" s="40"/>
      <c r="H344" s="40"/>
      <c r="I344" s="236"/>
      <c r="J344" s="40"/>
      <c r="K344" s="40"/>
      <c r="L344" s="44"/>
      <c r="M344" s="237"/>
      <c r="N344" s="238"/>
      <c r="O344" s="91"/>
      <c r="P344" s="91"/>
      <c r="Q344" s="91"/>
      <c r="R344" s="91"/>
      <c r="S344" s="91"/>
      <c r="T344" s="92"/>
      <c r="U344" s="38"/>
      <c r="V344" s="38"/>
      <c r="W344" s="38"/>
      <c r="X344" s="38"/>
      <c r="Y344" s="38"/>
      <c r="Z344" s="38"/>
      <c r="AA344" s="38"/>
      <c r="AB344" s="38"/>
      <c r="AC344" s="38"/>
      <c r="AD344" s="38"/>
      <c r="AE344" s="38"/>
      <c r="AT344" s="17" t="s">
        <v>274</v>
      </c>
      <c r="AU344" s="17" t="s">
        <v>86</v>
      </c>
    </row>
    <row r="345" s="13" customFormat="1">
      <c r="A345" s="13"/>
      <c r="B345" s="253"/>
      <c r="C345" s="254"/>
      <c r="D345" s="234" t="s">
        <v>276</v>
      </c>
      <c r="E345" s="255" t="s">
        <v>1</v>
      </c>
      <c r="F345" s="256" t="s">
        <v>6166</v>
      </c>
      <c r="G345" s="254"/>
      <c r="H345" s="255" t="s">
        <v>1</v>
      </c>
      <c r="I345" s="257"/>
      <c r="J345" s="254"/>
      <c r="K345" s="254"/>
      <c r="L345" s="258"/>
      <c r="M345" s="259"/>
      <c r="N345" s="260"/>
      <c r="O345" s="260"/>
      <c r="P345" s="260"/>
      <c r="Q345" s="260"/>
      <c r="R345" s="260"/>
      <c r="S345" s="260"/>
      <c r="T345" s="261"/>
      <c r="U345" s="13"/>
      <c r="V345" s="13"/>
      <c r="W345" s="13"/>
      <c r="X345" s="13"/>
      <c r="Y345" s="13"/>
      <c r="Z345" s="13"/>
      <c r="AA345" s="13"/>
      <c r="AB345" s="13"/>
      <c r="AC345" s="13"/>
      <c r="AD345" s="13"/>
      <c r="AE345" s="13"/>
      <c r="AT345" s="262" t="s">
        <v>276</v>
      </c>
      <c r="AU345" s="262" t="s">
        <v>86</v>
      </c>
      <c r="AV345" s="13" t="s">
        <v>84</v>
      </c>
      <c r="AW345" s="13" t="s">
        <v>32</v>
      </c>
      <c r="AX345" s="13" t="s">
        <v>76</v>
      </c>
      <c r="AY345" s="262" t="s">
        <v>251</v>
      </c>
    </row>
    <row r="346" s="13" customFormat="1">
      <c r="A346" s="13"/>
      <c r="B346" s="253"/>
      <c r="C346" s="254"/>
      <c r="D346" s="234" t="s">
        <v>276</v>
      </c>
      <c r="E346" s="255" t="s">
        <v>1</v>
      </c>
      <c r="F346" s="256" t="s">
        <v>5980</v>
      </c>
      <c r="G346" s="254"/>
      <c r="H346" s="255" t="s">
        <v>1</v>
      </c>
      <c r="I346" s="257"/>
      <c r="J346" s="254"/>
      <c r="K346" s="254"/>
      <c r="L346" s="258"/>
      <c r="M346" s="259"/>
      <c r="N346" s="260"/>
      <c r="O346" s="260"/>
      <c r="P346" s="260"/>
      <c r="Q346" s="260"/>
      <c r="R346" s="260"/>
      <c r="S346" s="260"/>
      <c r="T346" s="261"/>
      <c r="U346" s="13"/>
      <c r="V346" s="13"/>
      <c r="W346" s="13"/>
      <c r="X346" s="13"/>
      <c r="Y346" s="13"/>
      <c r="Z346" s="13"/>
      <c r="AA346" s="13"/>
      <c r="AB346" s="13"/>
      <c r="AC346" s="13"/>
      <c r="AD346" s="13"/>
      <c r="AE346" s="13"/>
      <c r="AT346" s="262" t="s">
        <v>276</v>
      </c>
      <c r="AU346" s="262" t="s">
        <v>86</v>
      </c>
      <c r="AV346" s="13" t="s">
        <v>84</v>
      </c>
      <c r="AW346" s="13" t="s">
        <v>32</v>
      </c>
      <c r="AX346" s="13" t="s">
        <v>76</v>
      </c>
      <c r="AY346" s="262" t="s">
        <v>251</v>
      </c>
    </row>
    <row r="347" s="12" customFormat="1">
      <c r="A347" s="12"/>
      <c r="B347" s="242"/>
      <c r="C347" s="243"/>
      <c r="D347" s="234" t="s">
        <v>276</v>
      </c>
      <c r="E347" s="244" t="s">
        <v>1</v>
      </c>
      <c r="F347" s="245" t="s">
        <v>6167</v>
      </c>
      <c r="G347" s="243"/>
      <c r="H347" s="246">
        <v>684</v>
      </c>
      <c r="I347" s="247"/>
      <c r="J347" s="243"/>
      <c r="K347" s="243"/>
      <c r="L347" s="248"/>
      <c r="M347" s="249"/>
      <c r="N347" s="250"/>
      <c r="O347" s="250"/>
      <c r="P347" s="250"/>
      <c r="Q347" s="250"/>
      <c r="R347" s="250"/>
      <c r="S347" s="250"/>
      <c r="T347" s="251"/>
      <c r="U347" s="12"/>
      <c r="V347" s="12"/>
      <c r="W347" s="12"/>
      <c r="X347" s="12"/>
      <c r="Y347" s="12"/>
      <c r="Z347" s="12"/>
      <c r="AA347" s="12"/>
      <c r="AB347" s="12"/>
      <c r="AC347" s="12"/>
      <c r="AD347" s="12"/>
      <c r="AE347" s="12"/>
      <c r="AT347" s="252" t="s">
        <v>276</v>
      </c>
      <c r="AU347" s="252" t="s">
        <v>86</v>
      </c>
      <c r="AV347" s="12" t="s">
        <v>86</v>
      </c>
      <c r="AW347" s="12" t="s">
        <v>32</v>
      </c>
      <c r="AX347" s="12" t="s">
        <v>76</v>
      </c>
      <c r="AY347" s="252" t="s">
        <v>251</v>
      </c>
    </row>
    <row r="348" s="13" customFormat="1">
      <c r="A348" s="13"/>
      <c r="B348" s="253"/>
      <c r="C348" s="254"/>
      <c r="D348" s="234" t="s">
        <v>276</v>
      </c>
      <c r="E348" s="255" t="s">
        <v>1</v>
      </c>
      <c r="F348" s="256" t="s">
        <v>6005</v>
      </c>
      <c r="G348" s="254"/>
      <c r="H348" s="255" t="s">
        <v>1</v>
      </c>
      <c r="I348" s="257"/>
      <c r="J348" s="254"/>
      <c r="K348" s="254"/>
      <c r="L348" s="258"/>
      <c r="M348" s="259"/>
      <c r="N348" s="260"/>
      <c r="O348" s="260"/>
      <c r="P348" s="260"/>
      <c r="Q348" s="260"/>
      <c r="R348" s="260"/>
      <c r="S348" s="260"/>
      <c r="T348" s="261"/>
      <c r="U348" s="13"/>
      <c r="V348" s="13"/>
      <c r="W348" s="13"/>
      <c r="X348" s="13"/>
      <c r="Y348" s="13"/>
      <c r="Z348" s="13"/>
      <c r="AA348" s="13"/>
      <c r="AB348" s="13"/>
      <c r="AC348" s="13"/>
      <c r="AD348" s="13"/>
      <c r="AE348" s="13"/>
      <c r="AT348" s="262" t="s">
        <v>276</v>
      </c>
      <c r="AU348" s="262" t="s">
        <v>86</v>
      </c>
      <c r="AV348" s="13" t="s">
        <v>84</v>
      </c>
      <c r="AW348" s="13" t="s">
        <v>32</v>
      </c>
      <c r="AX348" s="13" t="s">
        <v>76</v>
      </c>
      <c r="AY348" s="262" t="s">
        <v>251</v>
      </c>
    </row>
    <row r="349" s="12" customFormat="1">
      <c r="A349" s="12"/>
      <c r="B349" s="242"/>
      <c r="C349" s="243"/>
      <c r="D349" s="234" t="s">
        <v>276</v>
      </c>
      <c r="E349" s="244" t="s">
        <v>1</v>
      </c>
      <c r="F349" s="245" t="s">
        <v>6168</v>
      </c>
      <c r="G349" s="243"/>
      <c r="H349" s="246">
        <v>16</v>
      </c>
      <c r="I349" s="247"/>
      <c r="J349" s="243"/>
      <c r="K349" s="243"/>
      <c r="L349" s="248"/>
      <c r="M349" s="249"/>
      <c r="N349" s="250"/>
      <c r="O349" s="250"/>
      <c r="P349" s="250"/>
      <c r="Q349" s="250"/>
      <c r="R349" s="250"/>
      <c r="S349" s="250"/>
      <c r="T349" s="251"/>
      <c r="U349" s="12"/>
      <c r="V349" s="12"/>
      <c r="W349" s="12"/>
      <c r="X349" s="12"/>
      <c r="Y349" s="12"/>
      <c r="Z349" s="12"/>
      <c r="AA349" s="12"/>
      <c r="AB349" s="12"/>
      <c r="AC349" s="12"/>
      <c r="AD349" s="12"/>
      <c r="AE349" s="12"/>
      <c r="AT349" s="252" t="s">
        <v>276</v>
      </c>
      <c r="AU349" s="252" t="s">
        <v>86</v>
      </c>
      <c r="AV349" s="12" t="s">
        <v>86</v>
      </c>
      <c r="AW349" s="12" t="s">
        <v>32</v>
      </c>
      <c r="AX349" s="12" t="s">
        <v>76</v>
      </c>
      <c r="AY349" s="252" t="s">
        <v>251</v>
      </c>
    </row>
    <row r="350" s="15" customFormat="1">
      <c r="A350" s="15"/>
      <c r="B350" s="274"/>
      <c r="C350" s="275"/>
      <c r="D350" s="234" t="s">
        <v>276</v>
      </c>
      <c r="E350" s="276" t="s">
        <v>1</v>
      </c>
      <c r="F350" s="277" t="s">
        <v>423</v>
      </c>
      <c r="G350" s="275"/>
      <c r="H350" s="278">
        <v>700</v>
      </c>
      <c r="I350" s="279"/>
      <c r="J350" s="275"/>
      <c r="K350" s="275"/>
      <c r="L350" s="280"/>
      <c r="M350" s="281"/>
      <c r="N350" s="282"/>
      <c r="O350" s="282"/>
      <c r="P350" s="282"/>
      <c r="Q350" s="282"/>
      <c r="R350" s="282"/>
      <c r="S350" s="282"/>
      <c r="T350" s="283"/>
      <c r="U350" s="15"/>
      <c r="V350" s="15"/>
      <c r="W350" s="15"/>
      <c r="X350" s="15"/>
      <c r="Y350" s="15"/>
      <c r="Z350" s="15"/>
      <c r="AA350" s="15"/>
      <c r="AB350" s="15"/>
      <c r="AC350" s="15"/>
      <c r="AD350" s="15"/>
      <c r="AE350" s="15"/>
      <c r="AT350" s="284" t="s">
        <v>276</v>
      </c>
      <c r="AU350" s="284" t="s">
        <v>86</v>
      </c>
      <c r="AV350" s="15" t="s">
        <v>254</v>
      </c>
      <c r="AW350" s="15" t="s">
        <v>32</v>
      </c>
      <c r="AX350" s="15" t="s">
        <v>84</v>
      </c>
      <c r="AY350" s="284" t="s">
        <v>251</v>
      </c>
    </row>
    <row r="351" s="2" customFormat="1" ht="24.15" customHeight="1">
      <c r="A351" s="38"/>
      <c r="B351" s="39"/>
      <c r="C351" s="220" t="s">
        <v>1435</v>
      </c>
      <c r="D351" s="220" t="s">
        <v>255</v>
      </c>
      <c r="E351" s="221" t="s">
        <v>6169</v>
      </c>
      <c r="F351" s="222" t="s">
        <v>6170</v>
      </c>
      <c r="G351" s="223" t="s">
        <v>592</v>
      </c>
      <c r="H351" s="224">
        <v>1.6799999999999999</v>
      </c>
      <c r="I351" s="225"/>
      <c r="J351" s="226">
        <f>ROUND(I351*H351,2)</f>
        <v>0</v>
      </c>
      <c r="K351" s="227"/>
      <c r="L351" s="44"/>
      <c r="M351" s="228" t="s">
        <v>1</v>
      </c>
      <c r="N351" s="229" t="s">
        <v>41</v>
      </c>
      <c r="O351" s="91"/>
      <c r="P351" s="230">
        <f>O351*H351</f>
        <v>0</v>
      </c>
      <c r="Q351" s="230">
        <v>0</v>
      </c>
      <c r="R351" s="230">
        <f>Q351*H351</f>
        <v>0</v>
      </c>
      <c r="S351" s="230">
        <v>0</v>
      </c>
      <c r="T351" s="231">
        <f>S351*H351</f>
        <v>0</v>
      </c>
      <c r="U351" s="38"/>
      <c r="V351" s="38"/>
      <c r="W351" s="38"/>
      <c r="X351" s="38"/>
      <c r="Y351" s="38"/>
      <c r="Z351" s="38"/>
      <c r="AA351" s="38"/>
      <c r="AB351" s="38"/>
      <c r="AC351" s="38"/>
      <c r="AD351" s="38"/>
      <c r="AE351" s="38"/>
      <c r="AR351" s="232" t="s">
        <v>1605</v>
      </c>
      <c r="AT351" s="232" t="s">
        <v>255</v>
      </c>
      <c r="AU351" s="232" t="s">
        <v>86</v>
      </c>
      <c r="AY351" s="17" t="s">
        <v>251</v>
      </c>
      <c r="BE351" s="233">
        <f>IF(N351="základní",J351,0)</f>
        <v>0</v>
      </c>
      <c r="BF351" s="233">
        <f>IF(N351="snížená",J351,0)</f>
        <v>0</v>
      </c>
      <c r="BG351" s="233">
        <f>IF(N351="zákl. přenesená",J351,0)</f>
        <v>0</v>
      </c>
      <c r="BH351" s="233">
        <f>IF(N351="sníž. přenesená",J351,0)</f>
        <v>0</v>
      </c>
      <c r="BI351" s="233">
        <f>IF(N351="nulová",J351,0)</f>
        <v>0</v>
      </c>
      <c r="BJ351" s="17" t="s">
        <v>84</v>
      </c>
      <c r="BK351" s="233">
        <f>ROUND(I351*H351,2)</f>
        <v>0</v>
      </c>
      <c r="BL351" s="17" t="s">
        <v>1605</v>
      </c>
      <c r="BM351" s="232" t="s">
        <v>6171</v>
      </c>
    </row>
    <row r="352" s="2" customFormat="1">
      <c r="A352" s="38"/>
      <c r="B352" s="39"/>
      <c r="C352" s="40"/>
      <c r="D352" s="234" t="s">
        <v>260</v>
      </c>
      <c r="E352" s="40"/>
      <c r="F352" s="235" t="s">
        <v>6172</v>
      </c>
      <c r="G352" s="40"/>
      <c r="H352" s="40"/>
      <c r="I352" s="236"/>
      <c r="J352" s="40"/>
      <c r="K352" s="40"/>
      <c r="L352" s="44"/>
      <c r="M352" s="237"/>
      <c r="N352" s="238"/>
      <c r="O352" s="91"/>
      <c r="P352" s="91"/>
      <c r="Q352" s="91"/>
      <c r="R352" s="91"/>
      <c r="S352" s="91"/>
      <c r="T352" s="92"/>
      <c r="U352" s="38"/>
      <c r="V352" s="38"/>
      <c r="W352" s="38"/>
      <c r="X352" s="38"/>
      <c r="Y352" s="38"/>
      <c r="Z352" s="38"/>
      <c r="AA352" s="38"/>
      <c r="AB352" s="38"/>
      <c r="AC352" s="38"/>
      <c r="AD352" s="38"/>
      <c r="AE352" s="38"/>
      <c r="AT352" s="17" t="s">
        <v>260</v>
      </c>
      <c r="AU352" s="17" t="s">
        <v>86</v>
      </c>
    </row>
    <row r="353" s="2" customFormat="1">
      <c r="A353" s="38"/>
      <c r="B353" s="39"/>
      <c r="C353" s="40"/>
      <c r="D353" s="240" t="s">
        <v>274</v>
      </c>
      <c r="E353" s="40"/>
      <c r="F353" s="241" t="s">
        <v>6173</v>
      </c>
      <c r="G353" s="40"/>
      <c r="H353" s="40"/>
      <c r="I353" s="236"/>
      <c r="J353" s="40"/>
      <c r="K353" s="40"/>
      <c r="L353" s="44"/>
      <c r="M353" s="237"/>
      <c r="N353" s="238"/>
      <c r="O353" s="91"/>
      <c r="P353" s="91"/>
      <c r="Q353" s="91"/>
      <c r="R353" s="91"/>
      <c r="S353" s="91"/>
      <c r="T353" s="92"/>
      <c r="U353" s="38"/>
      <c r="V353" s="38"/>
      <c r="W353" s="38"/>
      <c r="X353" s="38"/>
      <c r="Y353" s="38"/>
      <c r="Z353" s="38"/>
      <c r="AA353" s="38"/>
      <c r="AB353" s="38"/>
      <c r="AC353" s="38"/>
      <c r="AD353" s="38"/>
      <c r="AE353" s="38"/>
      <c r="AT353" s="17" t="s">
        <v>274</v>
      </c>
      <c r="AU353" s="17" t="s">
        <v>86</v>
      </c>
    </row>
    <row r="354" s="13" customFormat="1">
      <c r="A354" s="13"/>
      <c r="B354" s="253"/>
      <c r="C354" s="254"/>
      <c r="D354" s="234" t="s">
        <v>276</v>
      </c>
      <c r="E354" s="255" t="s">
        <v>1</v>
      </c>
      <c r="F354" s="256" t="s">
        <v>6174</v>
      </c>
      <c r="G354" s="254"/>
      <c r="H354" s="255" t="s">
        <v>1</v>
      </c>
      <c r="I354" s="257"/>
      <c r="J354" s="254"/>
      <c r="K354" s="254"/>
      <c r="L354" s="258"/>
      <c r="M354" s="259"/>
      <c r="N354" s="260"/>
      <c r="O354" s="260"/>
      <c r="P354" s="260"/>
      <c r="Q354" s="260"/>
      <c r="R354" s="260"/>
      <c r="S354" s="260"/>
      <c r="T354" s="261"/>
      <c r="U354" s="13"/>
      <c r="V354" s="13"/>
      <c r="W354" s="13"/>
      <c r="X354" s="13"/>
      <c r="Y354" s="13"/>
      <c r="Z354" s="13"/>
      <c r="AA354" s="13"/>
      <c r="AB354" s="13"/>
      <c r="AC354" s="13"/>
      <c r="AD354" s="13"/>
      <c r="AE354" s="13"/>
      <c r="AT354" s="262" t="s">
        <v>276</v>
      </c>
      <c r="AU354" s="262" t="s">
        <v>86</v>
      </c>
      <c r="AV354" s="13" t="s">
        <v>84</v>
      </c>
      <c r="AW354" s="13" t="s">
        <v>32</v>
      </c>
      <c r="AX354" s="13" t="s">
        <v>76</v>
      </c>
      <c r="AY354" s="262" t="s">
        <v>251</v>
      </c>
    </row>
    <row r="355" s="12" customFormat="1">
      <c r="A355" s="12"/>
      <c r="B355" s="242"/>
      <c r="C355" s="243"/>
      <c r="D355" s="234" t="s">
        <v>276</v>
      </c>
      <c r="E355" s="244" t="s">
        <v>1</v>
      </c>
      <c r="F355" s="245" t="s">
        <v>6175</v>
      </c>
      <c r="G355" s="243"/>
      <c r="H355" s="246">
        <v>1.6799999999999999</v>
      </c>
      <c r="I355" s="247"/>
      <c r="J355" s="243"/>
      <c r="K355" s="243"/>
      <c r="L355" s="248"/>
      <c r="M355" s="249"/>
      <c r="N355" s="250"/>
      <c r="O355" s="250"/>
      <c r="P355" s="250"/>
      <c r="Q355" s="250"/>
      <c r="R355" s="250"/>
      <c r="S355" s="250"/>
      <c r="T355" s="251"/>
      <c r="U355" s="12"/>
      <c r="V355" s="12"/>
      <c r="W355" s="12"/>
      <c r="X355" s="12"/>
      <c r="Y355" s="12"/>
      <c r="Z355" s="12"/>
      <c r="AA355" s="12"/>
      <c r="AB355" s="12"/>
      <c r="AC355" s="12"/>
      <c r="AD355" s="12"/>
      <c r="AE355" s="12"/>
      <c r="AT355" s="252" t="s">
        <v>276</v>
      </c>
      <c r="AU355" s="252" t="s">
        <v>86</v>
      </c>
      <c r="AV355" s="12" t="s">
        <v>86</v>
      </c>
      <c r="AW355" s="12" t="s">
        <v>32</v>
      </c>
      <c r="AX355" s="12" t="s">
        <v>84</v>
      </c>
      <c r="AY355" s="252" t="s">
        <v>251</v>
      </c>
    </row>
    <row r="356" s="2" customFormat="1" ht="24.15" customHeight="1">
      <c r="A356" s="38"/>
      <c r="B356" s="39"/>
      <c r="C356" s="220" t="s">
        <v>1442</v>
      </c>
      <c r="D356" s="220" t="s">
        <v>255</v>
      </c>
      <c r="E356" s="221" t="s">
        <v>6176</v>
      </c>
      <c r="F356" s="222" t="s">
        <v>6177</v>
      </c>
      <c r="G356" s="223" t="s">
        <v>802</v>
      </c>
      <c r="H356" s="224">
        <v>761</v>
      </c>
      <c r="I356" s="225"/>
      <c r="J356" s="226">
        <f>ROUND(I356*H356,2)</f>
        <v>0</v>
      </c>
      <c r="K356" s="227"/>
      <c r="L356" s="44"/>
      <c r="M356" s="228" t="s">
        <v>1</v>
      </c>
      <c r="N356" s="229" t="s">
        <v>41</v>
      </c>
      <c r="O356" s="91"/>
      <c r="P356" s="230">
        <f>O356*H356</f>
        <v>0</v>
      </c>
      <c r="Q356" s="230">
        <v>0</v>
      </c>
      <c r="R356" s="230">
        <f>Q356*H356</f>
        <v>0</v>
      </c>
      <c r="S356" s="230">
        <v>0</v>
      </c>
      <c r="T356" s="231">
        <f>S356*H356</f>
        <v>0</v>
      </c>
      <c r="U356" s="38"/>
      <c r="V356" s="38"/>
      <c r="W356" s="38"/>
      <c r="X356" s="38"/>
      <c r="Y356" s="38"/>
      <c r="Z356" s="38"/>
      <c r="AA356" s="38"/>
      <c r="AB356" s="38"/>
      <c r="AC356" s="38"/>
      <c r="AD356" s="38"/>
      <c r="AE356" s="38"/>
      <c r="AR356" s="232" t="s">
        <v>1605</v>
      </c>
      <c r="AT356" s="232" t="s">
        <v>255</v>
      </c>
      <c r="AU356" s="232" t="s">
        <v>86</v>
      </c>
      <c r="AY356" s="17" t="s">
        <v>251</v>
      </c>
      <c r="BE356" s="233">
        <f>IF(N356="základní",J356,0)</f>
        <v>0</v>
      </c>
      <c r="BF356" s="233">
        <f>IF(N356="snížená",J356,0)</f>
        <v>0</v>
      </c>
      <c r="BG356" s="233">
        <f>IF(N356="zákl. přenesená",J356,0)</f>
        <v>0</v>
      </c>
      <c r="BH356" s="233">
        <f>IF(N356="sníž. přenesená",J356,0)</f>
        <v>0</v>
      </c>
      <c r="BI356" s="233">
        <f>IF(N356="nulová",J356,0)</f>
        <v>0</v>
      </c>
      <c r="BJ356" s="17" t="s">
        <v>84</v>
      </c>
      <c r="BK356" s="233">
        <f>ROUND(I356*H356,2)</f>
        <v>0</v>
      </c>
      <c r="BL356" s="17" t="s">
        <v>1605</v>
      </c>
      <c r="BM356" s="232" t="s">
        <v>6178</v>
      </c>
    </row>
    <row r="357" s="2" customFormat="1">
      <c r="A357" s="38"/>
      <c r="B357" s="39"/>
      <c r="C357" s="40"/>
      <c r="D357" s="234" t="s">
        <v>260</v>
      </c>
      <c r="E357" s="40"/>
      <c r="F357" s="235" t="s">
        <v>6179</v>
      </c>
      <c r="G357" s="40"/>
      <c r="H357" s="40"/>
      <c r="I357" s="236"/>
      <c r="J357" s="40"/>
      <c r="K357" s="40"/>
      <c r="L357" s="44"/>
      <c r="M357" s="237"/>
      <c r="N357" s="238"/>
      <c r="O357" s="91"/>
      <c r="P357" s="91"/>
      <c r="Q357" s="91"/>
      <c r="R357" s="91"/>
      <c r="S357" s="91"/>
      <c r="T357" s="92"/>
      <c r="U357" s="38"/>
      <c r="V357" s="38"/>
      <c r="W357" s="38"/>
      <c r="X357" s="38"/>
      <c r="Y357" s="38"/>
      <c r="Z357" s="38"/>
      <c r="AA357" s="38"/>
      <c r="AB357" s="38"/>
      <c r="AC357" s="38"/>
      <c r="AD357" s="38"/>
      <c r="AE357" s="38"/>
      <c r="AT357" s="17" t="s">
        <v>260</v>
      </c>
      <c r="AU357" s="17" t="s">
        <v>86</v>
      </c>
    </row>
    <row r="358" s="2" customFormat="1">
      <c r="A358" s="38"/>
      <c r="B358" s="39"/>
      <c r="C358" s="40"/>
      <c r="D358" s="240" t="s">
        <v>274</v>
      </c>
      <c r="E358" s="40"/>
      <c r="F358" s="241" t="s">
        <v>6180</v>
      </c>
      <c r="G358" s="40"/>
      <c r="H358" s="40"/>
      <c r="I358" s="236"/>
      <c r="J358" s="40"/>
      <c r="K358" s="40"/>
      <c r="L358" s="44"/>
      <c r="M358" s="237"/>
      <c r="N358" s="238"/>
      <c r="O358" s="91"/>
      <c r="P358" s="91"/>
      <c r="Q358" s="91"/>
      <c r="R358" s="91"/>
      <c r="S358" s="91"/>
      <c r="T358" s="92"/>
      <c r="U358" s="38"/>
      <c r="V358" s="38"/>
      <c r="W358" s="38"/>
      <c r="X358" s="38"/>
      <c r="Y358" s="38"/>
      <c r="Z358" s="38"/>
      <c r="AA358" s="38"/>
      <c r="AB358" s="38"/>
      <c r="AC358" s="38"/>
      <c r="AD358" s="38"/>
      <c r="AE358" s="38"/>
      <c r="AT358" s="17" t="s">
        <v>274</v>
      </c>
      <c r="AU358" s="17" t="s">
        <v>86</v>
      </c>
    </row>
    <row r="359" s="12" customFormat="1">
      <c r="A359" s="12"/>
      <c r="B359" s="242"/>
      <c r="C359" s="243"/>
      <c r="D359" s="234" t="s">
        <v>276</v>
      </c>
      <c r="E359" s="244" t="s">
        <v>1</v>
      </c>
      <c r="F359" s="245" t="s">
        <v>6181</v>
      </c>
      <c r="G359" s="243"/>
      <c r="H359" s="246">
        <v>761</v>
      </c>
      <c r="I359" s="247"/>
      <c r="J359" s="243"/>
      <c r="K359" s="243"/>
      <c r="L359" s="248"/>
      <c r="M359" s="249"/>
      <c r="N359" s="250"/>
      <c r="O359" s="250"/>
      <c r="P359" s="250"/>
      <c r="Q359" s="250"/>
      <c r="R359" s="250"/>
      <c r="S359" s="250"/>
      <c r="T359" s="251"/>
      <c r="U359" s="12"/>
      <c r="V359" s="12"/>
      <c r="W359" s="12"/>
      <c r="X359" s="12"/>
      <c r="Y359" s="12"/>
      <c r="Z359" s="12"/>
      <c r="AA359" s="12"/>
      <c r="AB359" s="12"/>
      <c r="AC359" s="12"/>
      <c r="AD359" s="12"/>
      <c r="AE359" s="12"/>
      <c r="AT359" s="252" t="s">
        <v>276</v>
      </c>
      <c r="AU359" s="252" t="s">
        <v>86</v>
      </c>
      <c r="AV359" s="12" t="s">
        <v>86</v>
      </c>
      <c r="AW359" s="12" t="s">
        <v>32</v>
      </c>
      <c r="AX359" s="12" t="s">
        <v>84</v>
      </c>
      <c r="AY359" s="252" t="s">
        <v>251</v>
      </c>
    </row>
    <row r="360" s="2" customFormat="1" ht="21.75" customHeight="1">
      <c r="A360" s="38"/>
      <c r="B360" s="39"/>
      <c r="C360" s="220" t="s">
        <v>1449</v>
      </c>
      <c r="D360" s="220" t="s">
        <v>255</v>
      </c>
      <c r="E360" s="221" t="s">
        <v>5840</v>
      </c>
      <c r="F360" s="222" t="s">
        <v>6182</v>
      </c>
      <c r="G360" s="223" t="s">
        <v>802</v>
      </c>
      <c r="H360" s="224">
        <v>761</v>
      </c>
      <c r="I360" s="225"/>
      <c r="J360" s="226">
        <f>ROUND(I360*H360,2)</f>
        <v>0</v>
      </c>
      <c r="K360" s="227"/>
      <c r="L360" s="44"/>
      <c r="M360" s="228" t="s">
        <v>1</v>
      </c>
      <c r="N360" s="229" t="s">
        <v>41</v>
      </c>
      <c r="O360" s="91"/>
      <c r="P360" s="230">
        <f>O360*H360</f>
        <v>0</v>
      </c>
      <c r="Q360" s="230">
        <v>9.0000000000000006E-05</v>
      </c>
      <c r="R360" s="230">
        <f>Q360*H360</f>
        <v>0.068490000000000009</v>
      </c>
      <c r="S360" s="230">
        <v>0</v>
      </c>
      <c r="T360" s="231">
        <f>S360*H360</f>
        <v>0</v>
      </c>
      <c r="U360" s="38"/>
      <c r="V360" s="38"/>
      <c r="W360" s="38"/>
      <c r="X360" s="38"/>
      <c r="Y360" s="38"/>
      <c r="Z360" s="38"/>
      <c r="AA360" s="38"/>
      <c r="AB360" s="38"/>
      <c r="AC360" s="38"/>
      <c r="AD360" s="38"/>
      <c r="AE360" s="38"/>
      <c r="AR360" s="232" t="s">
        <v>1605</v>
      </c>
      <c r="AT360" s="232" t="s">
        <v>255</v>
      </c>
      <c r="AU360" s="232" t="s">
        <v>86</v>
      </c>
      <c r="AY360" s="17" t="s">
        <v>251</v>
      </c>
      <c r="BE360" s="233">
        <f>IF(N360="základní",J360,0)</f>
        <v>0</v>
      </c>
      <c r="BF360" s="233">
        <f>IF(N360="snížená",J360,0)</f>
        <v>0</v>
      </c>
      <c r="BG360" s="233">
        <f>IF(N360="zákl. přenesená",J360,0)</f>
        <v>0</v>
      </c>
      <c r="BH360" s="233">
        <f>IF(N360="sníž. přenesená",J360,0)</f>
        <v>0</v>
      </c>
      <c r="BI360" s="233">
        <f>IF(N360="nulová",J360,0)</f>
        <v>0</v>
      </c>
      <c r="BJ360" s="17" t="s">
        <v>84</v>
      </c>
      <c r="BK360" s="233">
        <f>ROUND(I360*H360,2)</f>
        <v>0</v>
      </c>
      <c r="BL360" s="17" t="s">
        <v>1605</v>
      </c>
      <c r="BM360" s="232" t="s">
        <v>6183</v>
      </c>
    </row>
    <row r="361" s="2" customFormat="1">
      <c r="A361" s="38"/>
      <c r="B361" s="39"/>
      <c r="C361" s="40"/>
      <c r="D361" s="234" t="s">
        <v>260</v>
      </c>
      <c r="E361" s="40"/>
      <c r="F361" s="235" t="s">
        <v>6184</v>
      </c>
      <c r="G361" s="40"/>
      <c r="H361" s="40"/>
      <c r="I361" s="236"/>
      <c r="J361" s="40"/>
      <c r="K361" s="40"/>
      <c r="L361" s="44"/>
      <c r="M361" s="237"/>
      <c r="N361" s="238"/>
      <c r="O361" s="91"/>
      <c r="P361" s="91"/>
      <c r="Q361" s="91"/>
      <c r="R361" s="91"/>
      <c r="S361" s="91"/>
      <c r="T361" s="92"/>
      <c r="U361" s="38"/>
      <c r="V361" s="38"/>
      <c r="W361" s="38"/>
      <c r="X361" s="38"/>
      <c r="Y361" s="38"/>
      <c r="Z361" s="38"/>
      <c r="AA361" s="38"/>
      <c r="AB361" s="38"/>
      <c r="AC361" s="38"/>
      <c r="AD361" s="38"/>
      <c r="AE361" s="38"/>
      <c r="AT361" s="17" t="s">
        <v>260</v>
      </c>
      <c r="AU361" s="17" t="s">
        <v>86</v>
      </c>
    </row>
    <row r="362" s="2" customFormat="1">
      <c r="A362" s="38"/>
      <c r="B362" s="39"/>
      <c r="C362" s="40"/>
      <c r="D362" s="240" t="s">
        <v>274</v>
      </c>
      <c r="E362" s="40"/>
      <c r="F362" s="241" t="s">
        <v>6185</v>
      </c>
      <c r="G362" s="40"/>
      <c r="H362" s="40"/>
      <c r="I362" s="236"/>
      <c r="J362" s="40"/>
      <c r="K362" s="40"/>
      <c r="L362" s="44"/>
      <c r="M362" s="237"/>
      <c r="N362" s="238"/>
      <c r="O362" s="91"/>
      <c r="P362" s="91"/>
      <c r="Q362" s="91"/>
      <c r="R362" s="91"/>
      <c r="S362" s="91"/>
      <c r="T362" s="92"/>
      <c r="U362" s="38"/>
      <c r="V362" s="38"/>
      <c r="W362" s="38"/>
      <c r="X362" s="38"/>
      <c r="Y362" s="38"/>
      <c r="Z362" s="38"/>
      <c r="AA362" s="38"/>
      <c r="AB362" s="38"/>
      <c r="AC362" s="38"/>
      <c r="AD362" s="38"/>
      <c r="AE362" s="38"/>
      <c r="AT362" s="17" t="s">
        <v>274</v>
      </c>
      <c r="AU362" s="17" t="s">
        <v>86</v>
      </c>
    </row>
    <row r="363" s="13" customFormat="1">
      <c r="A363" s="13"/>
      <c r="B363" s="253"/>
      <c r="C363" s="254"/>
      <c r="D363" s="234" t="s">
        <v>276</v>
      </c>
      <c r="E363" s="255" t="s">
        <v>1</v>
      </c>
      <c r="F363" s="256" t="s">
        <v>6186</v>
      </c>
      <c r="G363" s="254"/>
      <c r="H363" s="255" t="s">
        <v>1</v>
      </c>
      <c r="I363" s="257"/>
      <c r="J363" s="254"/>
      <c r="K363" s="254"/>
      <c r="L363" s="258"/>
      <c r="M363" s="259"/>
      <c r="N363" s="260"/>
      <c r="O363" s="260"/>
      <c r="P363" s="260"/>
      <c r="Q363" s="260"/>
      <c r="R363" s="260"/>
      <c r="S363" s="260"/>
      <c r="T363" s="261"/>
      <c r="U363" s="13"/>
      <c r="V363" s="13"/>
      <c r="W363" s="13"/>
      <c r="X363" s="13"/>
      <c r="Y363" s="13"/>
      <c r="Z363" s="13"/>
      <c r="AA363" s="13"/>
      <c r="AB363" s="13"/>
      <c r="AC363" s="13"/>
      <c r="AD363" s="13"/>
      <c r="AE363" s="13"/>
      <c r="AT363" s="262" t="s">
        <v>276</v>
      </c>
      <c r="AU363" s="262" t="s">
        <v>86</v>
      </c>
      <c r="AV363" s="13" t="s">
        <v>84</v>
      </c>
      <c r="AW363" s="13" t="s">
        <v>32</v>
      </c>
      <c r="AX363" s="13" t="s">
        <v>76</v>
      </c>
      <c r="AY363" s="262" t="s">
        <v>251</v>
      </c>
    </row>
    <row r="364" s="13" customFormat="1">
      <c r="A364" s="13"/>
      <c r="B364" s="253"/>
      <c r="C364" s="254"/>
      <c r="D364" s="234" t="s">
        <v>276</v>
      </c>
      <c r="E364" s="255" t="s">
        <v>1</v>
      </c>
      <c r="F364" s="256" t="s">
        <v>5978</v>
      </c>
      <c r="G364" s="254"/>
      <c r="H364" s="255" t="s">
        <v>1</v>
      </c>
      <c r="I364" s="257"/>
      <c r="J364" s="254"/>
      <c r="K364" s="254"/>
      <c r="L364" s="258"/>
      <c r="M364" s="259"/>
      <c r="N364" s="260"/>
      <c r="O364" s="260"/>
      <c r="P364" s="260"/>
      <c r="Q364" s="260"/>
      <c r="R364" s="260"/>
      <c r="S364" s="260"/>
      <c r="T364" s="261"/>
      <c r="U364" s="13"/>
      <c r="V364" s="13"/>
      <c r="W364" s="13"/>
      <c r="X364" s="13"/>
      <c r="Y364" s="13"/>
      <c r="Z364" s="13"/>
      <c r="AA364" s="13"/>
      <c r="AB364" s="13"/>
      <c r="AC364" s="13"/>
      <c r="AD364" s="13"/>
      <c r="AE364" s="13"/>
      <c r="AT364" s="262" t="s">
        <v>276</v>
      </c>
      <c r="AU364" s="262" t="s">
        <v>86</v>
      </c>
      <c r="AV364" s="13" t="s">
        <v>84</v>
      </c>
      <c r="AW364" s="13" t="s">
        <v>32</v>
      </c>
      <c r="AX364" s="13" t="s">
        <v>76</v>
      </c>
      <c r="AY364" s="262" t="s">
        <v>251</v>
      </c>
    </row>
    <row r="365" s="12" customFormat="1">
      <c r="A365" s="12"/>
      <c r="B365" s="242"/>
      <c r="C365" s="243"/>
      <c r="D365" s="234" t="s">
        <v>276</v>
      </c>
      <c r="E365" s="244" t="s">
        <v>1</v>
      </c>
      <c r="F365" s="245" t="s">
        <v>6003</v>
      </c>
      <c r="G365" s="243"/>
      <c r="H365" s="246">
        <v>318</v>
      </c>
      <c r="I365" s="247"/>
      <c r="J365" s="243"/>
      <c r="K365" s="243"/>
      <c r="L365" s="248"/>
      <c r="M365" s="249"/>
      <c r="N365" s="250"/>
      <c r="O365" s="250"/>
      <c r="P365" s="250"/>
      <c r="Q365" s="250"/>
      <c r="R365" s="250"/>
      <c r="S365" s="250"/>
      <c r="T365" s="251"/>
      <c r="U365" s="12"/>
      <c r="V365" s="12"/>
      <c r="W365" s="12"/>
      <c r="X365" s="12"/>
      <c r="Y365" s="12"/>
      <c r="Z365" s="12"/>
      <c r="AA365" s="12"/>
      <c r="AB365" s="12"/>
      <c r="AC365" s="12"/>
      <c r="AD365" s="12"/>
      <c r="AE365" s="12"/>
      <c r="AT365" s="252" t="s">
        <v>276</v>
      </c>
      <c r="AU365" s="252" t="s">
        <v>86</v>
      </c>
      <c r="AV365" s="12" t="s">
        <v>86</v>
      </c>
      <c r="AW365" s="12" t="s">
        <v>32</v>
      </c>
      <c r="AX365" s="12" t="s">
        <v>76</v>
      </c>
      <c r="AY365" s="252" t="s">
        <v>251</v>
      </c>
    </row>
    <row r="366" s="13" customFormat="1">
      <c r="A366" s="13"/>
      <c r="B366" s="253"/>
      <c r="C366" s="254"/>
      <c r="D366" s="234" t="s">
        <v>276</v>
      </c>
      <c r="E366" s="255" t="s">
        <v>1</v>
      </c>
      <c r="F366" s="256" t="s">
        <v>5980</v>
      </c>
      <c r="G366" s="254"/>
      <c r="H366" s="255" t="s">
        <v>1</v>
      </c>
      <c r="I366" s="257"/>
      <c r="J366" s="254"/>
      <c r="K366" s="254"/>
      <c r="L366" s="258"/>
      <c r="M366" s="259"/>
      <c r="N366" s="260"/>
      <c r="O366" s="260"/>
      <c r="P366" s="260"/>
      <c r="Q366" s="260"/>
      <c r="R366" s="260"/>
      <c r="S366" s="260"/>
      <c r="T366" s="261"/>
      <c r="U366" s="13"/>
      <c r="V366" s="13"/>
      <c r="W366" s="13"/>
      <c r="X366" s="13"/>
      <c r="Y366" s="13"/>
      <c r="Z366" s="13"/>
      <c r="AA366" s="13"/>
      <c r="AB366" s="13"/>
      <c r="AC366" s="13"/>
      <c r="AD366" s="13"/>
      <c r="AE366" s="13"/>
      <c r="AT366" s="262" t="s">
        <v>276</v>
      </c>
      <c r="AU366" s="262" t="s">
        <v>86</v>
      </c>
      <c r="AV366" s="13" t="s">
        <v>84</v>
      </c>
      <c r="AW366" s="13" t="s">
        <v>32</v>
      </c>
      <c r="AX366" s="13" t="s">
        <v>76</v>
      </c>
      <c r="AY366" s="262" t="s">
        <v>251</v>
      </c>
    </row>
    <row r="367" s="12" customFormat="1">
      <c r="A367" s="12"/>
      <c r="B367" s="242"/>
      <c r="C367" s="243"/>
      <c r="D367" s="234" t="s">
        <v>276</v>
      </c>
      <c r="E367" s="244" t="s">
        <v>1</v>
      </c>
      <c r="F367" s="245" t="s">
        <v>6004</v>
      </c>
      <c r="G367" s="243"/>
      <c r="H367" s="246">
        <v>342</v>
      </c>
      <c r="I367" s="247"/>
      <c r="J367" s="243"/>
      <c r="K367" s="243"/>
      <c r="L367" s="248"/>
      <c r="M367" s="249"/>
      <c r="N367" s="250"/>
      <c r="O367" s="250"/>
      <c r="P367" s="250"/>
      <c r="Q367" s="250"/>
      <c r="R367" s="250"/>
      <c r="S367" s="250"/>
      <c r="T367" s="251"/>
      <c r="U367" s="12"/>
      <c r="V367" s="12"/>
      <c r="W367" s="12"/>
      <c r="X367" s="12"/>
      <c r="Y367" s="12"/>
      <c r="Z367" s="12"/>
      <c r="AA367" s="12"/>
      <c r="AB367" s="12"/>
      <c r="AC367" s="12"/>
      <c r="AD367" s="12"/>
      <c r="AE367" s="12"/>
      <c r="AT367" s="252" t="s">
        <v>276</v>
      </c>
      <c r="AU367" s="252" t="s">
        <v>86</v>
      </c>
      <c r="AV367" s="12" t="s">
        <v>86</v>
      </c>
      <c r="AW367" s="12" t="s">
        <v>32</v>
      </c>
      <c r="AX367" s="12" t="s">
        <v>76</v>
      </c>
      <c r="AY367" s="252" t="s">
        <v>251</v>
      </c>
    </row>
    <row r="368" s="13" customFormat="1">
      <c r="A368" s="13"/>
      <c r="B368" s="253"/>
      <c r="C368" s="254"/>
      <c r="D368" s="234" t="s">
        <v>276</v>
      </c>
      <c r="E368" s="255" t="s">
        <v>1</v>
      </c>
      <c r="F368" s="256" t="s">
        <v>5982</v>
      </c>
      <c r="G368" s="254"/>
      <c r="H368" s="255" t="s">
        <v>1</v>
      </c>
      <c r="I368" s="257"/>
      <c r="J368" s="254"/>
      <c r="K368" s="254"/>
      <c r="L368" s="258"/>
      <c r="M368" s="259"/>
      <c r="N368" s="260"/>
      <c r="O368" s="260"/>
      <c r="P368" s="260"/>
      <c r="Q368" s="260"/>
      <c r="R368" s="260"/>
      <c r="S368" s="260"/>
      <c r="T368" s="261"/>
      <c r="U368" s="13"/>
      <c r="V368" s="13"/>
      <c r="W368" s="13"/>
      <c r="X368" s="13"/>
      <c r="Y368" s="13"/>
      <c r="Z368" s="13"/>
      <c r="AA368" s="13"/>
      <c r="AB368" s="13"/>
      <c r="AC368" s="13"/>
      <c r="AD368" s="13"/>
      <c r="AE368" s="13"/>
      <c r="AT368" s="262" t="s">
        <v>276</v>
      </c>
      <c r="AU368" s="262" t="s">
        <v>86</v>
      </c>
      <c r="AV368" s="13" t="s">
        <v>84</v>
      </c>
      <c r="AW368" s="13" t="s">
        <v>32</v>
      </c>
      <c r="AX368" s="13" t="s">
        <v>76</v>
      </c>
      <c r="AY368" s="262" t="s">
        <v>251</v>
      </c>
    </row>
    <row r="369" s="12" customFormat="1">
      <c r="A369" s="12"/>
      <c r="B369" s="242"/>
      <c r="C369" s="243"/>
      <c r="D369" s="234" t="s">
        <v>276</v>
      </c>
      <c r="E369" s="244" t="s">
        <v>1</v>
      </c>
      <c r="F369" s="245" t="s">
        <v>5994</v>
      </c>
      <c r="G369" s="243"/>
      <c r="H369" s="246">
        <v>93</v>
      </c>
      <c r="I369" s="247"/>
      <c r="J369" s="243"/>
      <c r="K369" s="243"/>
      <c r="L369" s="248"/>
      <c r="M369" s="249"/>
      <c r="N369" s="250"/>
      <c r="O369" s="250"/>
      <c r="P369" s="250"/>
      <c r="Q369" s="250"/>
      <c r="R369" s="250"/>
      <c r="S369" s="250"/>
      <c r="T369" s="251"/>
      <c r="U369" s="12"/>
      <c r="V369" s="12"/>
      <c r="W369" s="12"/>
      <c r="X369" s="12"/>
      <c r="Y369" s="12"/>
      <c r="Z369" s="12"/>
      <c r="AA369" s="12"/>
      <c r="AB369" s="12"/>
      <c r="AC369" s="12"/>
      <c r="AD369" s="12"/>
      <c r="AE369" s="12"/>
      <c r="AT369" s="252" t="s">
        <v>276</v>
      </c>
      <c r="AU369" s="252" t="s">
        <v>86</v>
      </c>
      <c r="AV369" s="12" t="s">
        <v>86</v>
      </c>
      <c r="AW369" s="12" t="s">
        <v>32</v>
      </c>
      <c r="AX369" s="12" t="s">
        <v>76</v>
      </c>
      <c r="AY369" s="252" t="s">
        <v>251</v>
      </c>
    </row>
    <row r="370" s="13" customFormat="1">
      <c r="A370" s="13"/>
      <c r="B370" s="253"/>
      <c r="C370" s="254"/>
      <c r="D370" s="234" t="s">
        <v>276</v>
      </c>
      <c r="E370" s="255" t="s">
        <v>1</v>
      </c>
      <c r="F370" s="256" t="s">
        <v>6005</v>
      </c>
      <c r="G370" s="254"/>
      <c r="H370" s="255" t="s">
        <v>1</v>
      </c>
      <c r="I370" s="257"/>
      <c r="J370" s="254"/>
      <c r="K370" s="254"/>
      <c r="L370" s="258"/>
      <c r="M370" s="259"/>
      <c r="N370" s="260"/>
      <c r="O370" s="260"/>
      <c r="P370" s="260"/>
      <c r="Q370" s="260"/>
      <c r="R370" s="260"/>
      <c r="S370" s="260"/>
      <c r="T370" s="261"/>
      <c r="U370" s="13"/>
      <c r="V370" s="13"/>
      <c r="W370" s="13"/>
      <c r="X370" s="13"/>
      <c r="Y370" s="13"/>
      <c r="Z370" s="13"/>
      <c r="AA370" s="13"/>
      <c r="AB370" s="13"/>
      <c r="AC370" s="13"/>
      <c r="AD370" s="13"/>
      <c r="AE370" s="13"/>
      <c r="AT370" s="262" t="s">
        <v>276</v>
      </c>
      <c r="AU370" s="262" t="s">
        <v>86</v>
      </c>
      <c r="AV370" s="13" t="s">
        <v>84</v>
      </c>
      <c r="AW370" s="13" t="s">
        <v>32</v>
      </c>
      <c r="AX370" s="13" t="s">
        <v>76</v>
      </c>
      <c r="AY370" s="262" t="s">
        <v>251</v>
      </c>
    </row>
    <row r="371" s="12" customFormat="1">
      <c r="A371" s="12"/>
      <c r="B371" s="242"/>
      <c r="C371" s="243"/>
      <c r="D371" s="234" t="s">
        <v>276</v>
      </c>
      <c r="E371" s="244" t="s">
        <v>1</v>
      </c>
      <c r="F371" s="245" t="s">
        <v>6006</v>
      </c>
      <c r="G371" s="243"/>
      <c r="H371" s="246">
        <v>8</v>
      </c>
      <c r="I371" s="247"/>
      <c r="J371" s="243"/>
      <c r="K371" s="243"/>
      <c r="L371" s="248"/>
      <c r="M371" s="249"/>
      <c r="N371" s="250"/>
      <c r="O371" s="250"/>
      <c r="P371" s="250"/>
      <c r="Q371" s="250"/>
      <c r="R371" s="250"/>
      <c r="S371" s="250"/>
      <c r="T371" s="251"/>
      <c r="U371" s="12"/>
      <c r="V371" s="12"/>
      <c r="W371" s="12"/>
      <c r="X371" s="12"/>
      <c r="Y371" s="12"/>
      <c r="Z371" s="12"/>
      <c r="AA371" s="12"/>
      <c r="AB371" s="12"/>
      <c r="AC371" s="12"/>
      <c r="AD371" s="12"/>
      <c r="AE371" s="12"/>
      <c r="AT371" s="252" t="s">
        <v>276</v>
      </c>
      <c r="AU371" s="252" t="s">
        <v>86</v>
      </c>
      <c r="AV371" s="12" t="s">
        <v>86</v>
      </c>
      <c r="AW371" s="12" t="s">
        <v>32</v>
      </c>
      <c r="AX371" s="12" t="s">
        <v>76</v>
      </c>
      <c r="AY371" s="252" t="s">
        <v>251</v>
      </c>
    </row>
    <row r="372" s="15" customFormat="1">
      <c r="A372" s="15"/>
      <c r="B372" s="274"/>
      <c r="C372" s="275"/>
      <c r="D372" s="234" t="s">
        <v>276</v>
      </c>
      <c r="E372" s="276" t="s">
        <v>1</v>
      </c>
      <c r="F372" s="277" t="s">
        <v>423</v>
      </c>
      <c r="G372" s="275"/>
      <c r="H372" s="278">
        <v>761</v>
      </c>
      <c r="I372" s="279"/>
      <c r="J372" s="275"/>
      <c r="K372" s="275"/>
      <c r="L372" s="280"/>
      <c r="M372" s="281"/>
      <c r="N372" s="282"/>
      <c r="O372" s="282"/>
      <c r="P372" s="282"/>
      <c r="Q372" s="282"/>
      <c r="R372" s="282"/>
      <c r="S372" s="282"/>
      <c r="T372" s="283"/>
      <c r="U372" s="15"/>
      <c r="V372" s="15"/>
      <c r="W372" s="15"/>
      <c r="X372" s="15"/>
      <c r="Y372" s="15"/>
      <c r="Z372" s="15"/>
      <c r="AA372" s="15"/>
      <c r="AB372" s="15"/>
      <c r="AC372" s="15"/>
      <c r="AD372" s="15"/>
      <c r="AE372" s="15"/>
      <c r="AT372" s="284" t="s">
        <v>276</v>
      </c>
      <c r="AU372" s="284" t="s">
        <v>86</v>
      </c>
      <c r="AV372" s="15" t="s">
        <v>254</v>
      </c>
      <c r="AW372" s="15" t="s">
        <v>32</v>
      </c>
      <c r="AX372" s="15" t="s">
        <v>84</v>
      </c>
      <c r="AY372" s="284" t="s">
        <v>251</v>
      </c>
    </row>
    <row r="373" s="2" customFormat="1" ht="24.15" customHeight="1">
      <c r="A373" s="38"/>
      <c r="B373" s="39"/>
      <c r="C373" s="220" t="s">
        <v>1455</v>
      </c>
      <c r="D373" s="220" t="s">
        <v>255</v>
      </c>
      <c r="E373" s="221" t="s">
        <v>6187</v>
      </c>
      <c r="F373" s="222" t="s">
        <v>6188</v>
      </c>
      <c r="G373" s="223" t="s">
        <v>802</v>
      </c>
      <c r="H373" s="224">
        <v>342</v>
      </c>
      <c r="I373" s="225"/>
      <c r="J373" s="226">
        <f>ROUND(I373*H373,2)</f>
        <v>0</v>
      </c>
      <c r="K373" s="227"/>
      <c r="L373" s="44"/>
      <c r="M373" s="228" t="s">
        <v>1</v>
      </c>
      <c r="N373" s="229" t="s">
        <v>41</v>
      </c>
      <c r="O373" s="91"/>
      <c r="P373" s="230">
        <f>O373*H373</f>
        <v>0</v>
      </c>
      <c r="Q373" s="230">
        <v>0</v>
      </c>
      <c r="R373" s="230">
        <f>Q373*H373</f>
        <v>0</v>
      </c>
      <c r="S373" s="230">
        <v>0</v>
      </c>
      <c r="T373" s="231">
        <f>S373*H373</f>
        <v>0</v>
      </c>
      <c r="U373" s="38"/>
      <c r="V373" s="38"/>
      <c r="W373" s="38"/>
      <c r="X373" s="38"/>
      <c r="Y373" s="38"/>
      <c r="Z373" s="38"/>
      <c r="AA373" s="38"/>
      <c r="AB373" s="38"/>
      <c r="AC373" s="38"/>
      <c r="AD373" s="38"/>
      <c r="AE373" s="38"/>
      <c r="AR373" s="232" t="s">
        <v>1605</v>
      </c>
      <c r="AT373" s="232" t="s">
        <v>255</v>
      </c>
      <c r="AU373" s="232" t="s">
        <v>86</v>
      </c>
      <c r="AY373" s="17" t="s">
        <v>251</v>
      </c>
      <c r="BE373" s="233">
        <f>IF(N373="základní",J373,0)</f>
        <v>0</v>
      </c>
      <c r="BF373" s="233">
        <f>IF(N373="snížená",J373,0)</f>
        <v>0</v>
      </c>
      <c r="BG373" s="233">
        <f>IF(N373="zákl. přenesená",J373,0)</f>
        <v>0</v>
      </c>
      <c r="BH373" s="233">
        <f>IF(N373="sníž. přenesená",J373,0)</f>
        <v>0</v>
      </c>
      <c r="BI373" s="233">
        <f>IF(N373="nulová",J373,0)</f>
        <v>0</v>
      </c>
      <c r="BJ373" s="17" t="s">
        <v>84</v>
      </c>
      <c r="BK373" s="233">
        <f>ROUND(I373*H373,2)</f>
        <v>0</v>
      </c>
      <c r="BL373" s="17" t="s">
        <v>1605</v>
      </c>
      <c r="BM373" s="232" t="s">
        <v>6189</v>
      </c>
    </row>
    <row r="374" s="2" customFormat="1">
      <c r="A374" s="38"/>
      <c r="B374" s="39"/>
      <c r="C374" s="40"/>
      <c r="D374" s="234" t="s">
        <v>260</v>
      </c>
      <c r="E374" s="40"/>
      <c r="F374" s="235" t="s">
        <v>6190</v>
      </c>
      <c r="G374" s="40"/>
      <c r="H374" s="40"/>
      <c r="I374" s="236"/>
      <c r="J374" s="40"/>
      <c r="K374" s="40"/>
      <c r="L374" s="44"/>
      <c r="M374" s="237"/>
      <c r="N374" s="238"/>
      <c r="O374" s="91"/>
      <c r="P374" s="91"/>
      <c r="Q374" s="91"/>
      <c r="R374" s="91"/>
      <c r="S374" s="91"/>
      <c r="T374" s="92"/>
      <c r="U374" s="38"/>
      <c r="V374" s="38"/>
      <c r="W374" s="38"/>
      <c r="X374" s="38"/>
      <c r="Y374" s="38"/>
      <c r="Z374" s="38"/>
      <c r="AA374" s="38"/>
      <c r="AB374" s="38"/>
      <c r="AC374" s="38"/>
      <c r="AD374" s="38"/>
      <c r="AE374" s="38"/>
      <c r="AT374" s="17" t="s">
        <v>260</v>
      </c>
      <c r="AU374" s="17" t="s">
        <v>86</v>
      </c>
    </row>
    <row r="375" s="2" customFormat="1">
      <c r="A375" s="38"/>
      <c r="B375" s="39"/>
      <c r="C375" s="40"/>
      <c r="D375" s="240" t="s">
        <v>274</v>
      </c>
      <c r="E375" s="40"/>
      <c r="F375" s="241" t="s">
        <v>6191</v>
      </c>
      <c r="G375" s="40"/>
      <c r="H375" s="40"/>
      <c r="I375" s="236"/>
      <c r="J375" s="40"/>
      <c r="K375" s="40"/>
      <c r="L375" s="44"/>
      <c r="M375" s="237"/>
      <c r="N375" s="238"/>
      <c r="O375" s="91"/>
      <c r="P375" s="91"/>
      <c r="Q375" s="91"/>
      <c r="R375" s="91"/>
      <c r="S375" s="91"/>
      <c r="T375" s="92"/>
      <c r="U375" s="38"/>
      <c r="V375" s="38"/>
      <c r="W375" s="38"/>
      <c r="X375" s="38"/>
      <c r="Y375" s="38"/>
      <c r="Z375" s="38"/>
      <c r="AA375" s="38"/>
      <c r="AB375" s="38"/>
      <c r="AC375" s="38"/>
      <c r="AD375" s="38"/>
      <c r="AE375" s="38"/>
      <c r="AT375" s="17" t="s">
        <v>274</v>
      </c>
      <c r="AU375" s="17" t="s">
        <v>86</v>
      </c>
    </row>
    <row r="376" s="13" customFormat="1">
      <c r="A376" s="13"/>
      <c r="B376" s="253"/>
      <c r="C376" s="254"/>
      <c r="D376" s="234" t="s">
        <v>276</v>
      </c>
      <c r="E376" s="255" t="s">
        <v>1</v>
      </c>
      <c r="F376" s="256" t="s">
        <v>5980</v>
      </c>
      <c r="G376" s="254"/>
      <c r="H376" s="255" t="s">
        <v>1</v>
      </c>
      <c r="I376" s="257"/>
      <c r="J376" s="254"/>
      <c r="K376" s="254"/>
      <c r="L376" s="258"/>
      <c r="M376" s="259"/>
      <c r="N376" s="260"/>
      <c r="O376" s="260"/>
      <c r="P376" s="260"/>
      <c r="Q376" s="260"/>
      <c r="R376" s="260"/>
      <c r="S376" s="260"/>
      <c r="T376" s="261"/>
      <c r="U376" s="13"/>
      <c r="V376" s="13"/>
      <c r="W376" s="13"/>
      <c r="X376" s="13"/>
      <c r="Y376" s="13"/>
      <c r="Z376" s="13"/>
      <c r="AA376" s="13"/>
      <c r="AB376" s="13"/>
      <c r="AC376" s="13"/>
      <c r="AD376" s="13"/>
      <c r="AE376" s="13"/>
      <c r="AT376" s="262" t="s">
        <v>276</v>
      </c>
      <c r="AU376" s="262" t="s">
        <v>86</v>
      </c>
      <c r="AV376" s="13" t="s">
        <v>84</v>
      </c>
      <c r="AW376" s="13" t="s">
        <v>32</v>
      </c>
      <c r="AX376" s="13" t="s">
        <v>76</v>
      </c>
      <c r="AY376" s="262" t="s">
        <v>251</v>
      </c>
    </row>
    <row r="377" s="12" customFormat="1">
      <c r="A377" s="12"/>
      <c r="B377" s="242"/>
      <c r="C377" s="243"/>
      <c r="D377" s="234" t="s">
        <v>276</v>
      </c>
      <c r="E377" s="244" t="s">
        <v>1</v>
      </c>
      <c r="F377" s="245" t="s">
        <v>6004</v>
      </c>
      <c r="G377" s="243"/>
      <c r="H377" s="246">
        <v>342</v>
      </c>
      <c r="I377" s="247"/>
      <c r="J377" s="243"/>
      <c r="K377" s="243"/>
      <c r="L377" s="248"/>
      <c r="M377" s="249"/>
      <c r="N377" s="250"/>
      <c r="O377" s="250"/>
      <c r="P377" s="250"/>
      <c r="Q377" s="250"/>
      <c r="R377" s="250"/>
      <c r="S377" s="250"/>
      <c r="T377" s="251"/>
      <c r="U377" s="12"/>
      <c r="V377" s="12"/>
      <c r="W377" s="12"/>
      <c r="X377" s="12"/>
      <c r="Y377" s="12"/>
      <c r="Z377" s="12"/>
      <c r="AA377" s="12"/>
      <c r="AB377" s="12"/>
      <c r="AC377" s="12"/>
      <c r="AD377" s="12"/>
      <c r="AE377" s="12"/>
      <c r="AT377" s="252" t="s">
        <v>276</v>
      </c>
      <c r="AU377" s="252" t="s">
        <v>86</v>
      </c>
      <c r="AV377" s="12" t="s">
        <v>86</v>
      </c>
      <c r="AW377" s="12" t="s">
        <v>32</v>
      </c>
      <c r="AX377" s="12" t="s">
        <v>84</v>
      </c>
      <c r="AY377" s="252" t="s">
        <v>251</v>
      </c>
    </row>
    <row r="378" s="2" customFormat="1" ht="33" customHeight="1">
      <c r="A378" s="38"/>
      <c r="B378" s="39"/>
      <c r="C378" s="292" t="s">
        <v>1462</v>
      </c>
      <c r="D378" s="292" t="s">
        <v>1133</v>
      </c>
      <c r="E378" s="293" t="s">
        <v>6192</v>
      </c>
      <c r="F378" s="294" t="s">
        <v>6193</v>
      </c>
      <c r="G378" s="295" t="s">
        <v>802</v>
      </c>
      <c r="H378" s="296">
        <v>359.10000000000002</v>
      </c>
      <c r="I378" s="297"/>
      <c r="J378" s="298">
        <f>ROUND(I378*H378,2)</f>
        <v>0</v>
      </c>
      <c r="K378" s="299"/>
      <c r="L378" s="300"/>
      <c r="M378" s="301" t="s">
        <v>1</v>
      </c>
      <c r="N378" s="302" t="s">
        <v>41</v>
      </c>
      <c r="O378" s="91"/>
      <c r="P378" s="230">
        <f>O378*H378</f>
        <v>0</v>
      </c>
      <c r="Q378" s="230">
        <v>0.00068999999999999997</v>
      </c>
      <c r="R378" s="230">
        <f>Q378*H378</f>
        <v>0.247779</v>
      </c>
      <c r="S378" s="230">
        <v>0</v>
      </c>
      <c r="T378" s="231">
        <f>S378*H378</f>
        <v>0</v>
      </c>
      <c r="U378" s="38"/>
      <c r="V378" s="38"/>
      <c r="W378" s="38"/>
      <c r="X378" s="38"/>
      <c r="Y378" s="38"/>
      <c r="Z378" s="38"/>
      <c r="AA378" s="38"/>
      <c r="AB378" s="38"/>
      <c r="AC378" s="38"/>
      <c r="AD378" s="38"/>
      <c r="AE378" s="38"/>
      <c r="AR378" s="232" t="s">
        <v>1955</v>
      </c>
      <c r="AT378" s="232" t="s">
        <v>1133</v>
      </c>
      <c r="AU378" s="232" t="s">
        <v>86</v>
      </c>
      <c r="AY378" s="17" t="s">
        <v>251</v>
      </c>
      <c r="BE378" s="233">
        <f>IF(N378="základní",J378,0)</f>
        <v>0</v>
      </c>
      <c r="BF378" s="233">
        <f>IF(N378="snížená",J378,0)</f>
        <v>0</v>
      </c>
      <c r="BG378" s="233">
        <f>IF(N378="zákl. přenesená",J378,0)</f>
        <v>0</v>
      </c>
      <c r="BH378" s="233">
        <f>IF(N378="sníž. přenesená",J378,0)</f>
        <v>0</v>
      </c>
      <c r="BI378" s="233">
        <f>IF(N378="nulová",J378,0)</f>
        <v>0</v>
      </c>
      <c r="BJ378" s="17" t="s">
        <v>84</v>
      </c>
      <c r="BK378" s="233">
        <f>ROUND(I378*H378,2)</f>
        <v>0</v>
      </c>
      <c r="BL378" s="17" t="s">
        <v>1955</v>
      </c>
      <c r="BM378" s="232" t="s">
        <v>6194</v>
      </c>
    </row>
    <row r="379" s="2" customFormat="1">
      <c r="A379" s="38"/>
      <c r="B379" s="39"/>
      <c r="C379" s="40"/>
      <c r="D379" s="234" t="s">
        <v>260</v>
      </c>
      <c r="E379" s="40"/>
      <c r="F379" s="235" t="s">
        <v>6193</v>
      </c>
      <c r="G379" s="40"/>
      <c r="H379" s="40"/>
      <c r="I379" s="236"/>
      <c r="J379" s="40"/>
      <c r="K379" s="40"/>
      <c r="L379" s="44"/>
      <c r="M379" s="237"/>
      <c r="N379" s="238"/>
      <c r="O379" s="91"/>
      <c r="P379" s="91"/>
      <c r="Q379" s="91"/>
      <c r="R379" s="91"/>
      <c r="S379" s="91"/>
      <c r="T379" s="92"/>
      <c r="U379" s="38"/>
      <c r="V379" s="38"/>
      <c r="W379" s="38"/>
      <c r="X379" s="38"/>
      <c r="Y379" s="38"/>
      <c r="Z379" s="38"/>
      <c r="AA379" s="38"/>
      <c r="AB379" s="38"/>
      <c r="AC379" s="38"/>
      <c r="AD379" s="38"/>
      <c r="AE379" s="38"/>
      <c r="AT379" s="17" t="s">
        <v>260</v>
      </c>
      <c r="AU379" s="17" t="s">
        <v>86</v>
      </c>
    </row>
    <row r="380" s="12" customFormat="1">
      <c r="A380" s="12"/>
      <c r="B380" s="242"/>
      <c r="C380" s="243"/>
      <c r="D380" s="234" t="s">
        <v>276</v>
      </c>
      <c r="E380" s="243"/>
      <c r="F380" s="245" t="s">
        <v>6195</v>
      </c>
      <c r="G380" s="243"/>
      <c r="H380" s="246">
        <v>359.10000000000002</v>
      </c>
      <c r="I380" s="247"/>
      <c r="J380" s="243"/>
      <c r="K380" s="243"/>
      <c r="L380" s="248"/>
      <c r="M380" s="249"/>
      <c r="N380" s="250"/>
      <c r="O380" s="250"/>
      <c r="P380" s="250"/>
      <c r="Q380" s="250"/>
      <c r="R380" s="250"/>
      <c r="S380" s="250"/>
      <c r="T380" s="251"/>
      <c r="U380" s="12"/>
      <c r="V380" s="12"/>
      <c r="W380" s="12"/>
      <c r="X380" s="12"/>
      <c r="Y380" s="12"/>
      <c r="Z380" s="12"/>
      <c r="AA380" s="12"/>
      <c r="AB380" s="12"/>
      <c r="AC380" s="12"/>
      <c r="AD380" s="12"/>
      <c r="AE380" s="12"/>
      <c r="AT380" s="252" t="s">
        <v>276</v>
      </c>
      <c r="AU380" s="252" t="s">
        <v>86</v>
      </c>
      <c r="AV380" s="12" t="s">
        <v>86</v>
      </c>
      <c r="AW380" s="12" t="s">
        <v>4</v>
      </c>
      <c r="AX380" s="12" t="s">
        <v>84</v>
      </c>
      <c r="AY380" s="252" t="s">
        <v>251</v>
      </c>
    </row>
    <row r="381" s="2" customFormat="1" ht="33" customHeight="1">
      <c r="A381" s="38"/>
      <c r="B381" s="39"/>
      <c r="C381" s="220" t="s">
        <v>1469</v>
      </c>
      <c r="D381" s="220" t="s">
        <v>255</v>
      </c>
      <c r="E381" s="221" t="s">
        <v>6196</v>
      </c>
      <c r="F381" s="222" t="s">
        <v>6197</v>
      </c>
      <c r="G381" s="223" t="s">
        <v>416</v>
      </c>
      <c r="H381" s="224">
        <v>14</v>
      </c>
      <c r="I381" s="225"/>
      <c r="J381" s="226">
        <f>ROUND(I381*H381,2)</f>
        <v>0</v>
      </c>
      <c r="K381" s="227"/>
      <c r="L381" s="44"/>
      <c r="M381" s="228" t="s">
        <v>1</v>
      </c>
      <c r="N381" s="229" t="s">
        <v>41</v>
      </c>
      <c r="O381" s="91"/>
      <c r="P381" s="230">
        <f>O381*H381</f>
        <v>0</v>
      </c>
      <c r="Q381" s="230">
        <v>0.37430000000000002</v>
      </c>
      <c r="R381" s="230">
        <f>Q381*H381</f>
        <v>5.2402000000000006</v>
      </c>
      <c r="S381" s="230">
        <v>0</v>
      </c>
      <c r="T381" s="231">
        <f>S381*H381</f>
        <v>0</v>
      </c>
      <c r="U381" s="38"/>
      <c r="V381" s="38"/>
      <c r="W381" s="38"/>
      <c r="X381" s="38"/>
      <c r="Y381" s="38"/>
      <c r="Z381" s="38"/>
      <c r="AA381" s="38"/>
      <c r="AB381" s="38"/>
      <c r="AC381" s="38"/>
      <c r="AD381" s="38"/>
      <c r="AE381" s="38"/>
      <c r="AR381" s="232" t="s">
        <v>1605</v>
      </c>
      <c r="AT381" s="232" t="s">
        <v>255</v>
      </c>
      <c r="AU381" s="232" t="s">
        <v>86</v>
      </c>
      <c r="AY381" s="17" t="s">
        <v>251</v>
      </c>
      <c r="BE381" s="233">
        <f>IF(N381="základní",J381,0)</f>
        <v>0</v>
      </c>
      <c r="BF381" s="233">
        <f>IF(N381="snížená",J381,0)</f>
        <v>0</v>
      </c>
      <c r="BG381" s="233">
        <f>IF(N381="zákl. přenesená",J381,0)</f>
        <v>0</v>
      </c>
      <c r="BH381" s="233">
        <f>IF(N381="sníž. přenesená",J381,0)</f>
        <v>0</v>
      </c>
      <c r="BI381" s="233">
        <f>IF(N381="nulová",J381,0)</f>
        <v>0</v>
      </c>
      <c r="BJ381" s="17" t="s">
        <v>84</v>
      </c>
      <c r="BK381" s="233">
        <f>ROUND(I381*H381,2)</f>
        <v>0</v>
      </c>
      <c r="BL381" s="17" t="s">
        <v>1605</v>
      </c>
      <c r="BM381" s="232" t="s">
        <v>6198</v>
      </c>
    </row>
    <row r="382" s="2" customFormat="1">
      <c r="A382" s="38"/>
      <c r="B382" s="39"/>
      <c r="C382" s="40"/>
      <c r="D382" s="234" t="s">
        <v>260</v>
      </c>
      <c r="E382" s="40"/>
      <c r="F382" s="235" t="s">
        <v>6199</v>
      </c>
      <c r="G382" s="40"/>
      <c r="H382" s="40"/>
      <c r="I382" s="236"/>
      <c r="J382" s="40"/>
      <c r="K382" s="40"/>
      <c r="L382" s="44"/>
      <c r="M382" s="237"/>
      <c r="N382" s="238"/>
      <c r="O382" s="91"/>
      <c r="P382" s="91"/>
      <c r="Q382" s="91"/>
      <c r="R382" s="91"/>
      <c r="S382" s="91"/>
      <c r="T382" s="92"/>
      <c r="U382" s="38"/>
      <c r="V382" s="38"/>
      <c r="W382" s="38"/>
      <c r="X382" s="38"/>
      <c r="Y382" s="38"/>
      <c r="Z382" s="38"/>
      <c r="AA382" s="38"/>
      <c r="AB382" s="38"/>
      <c r="AC382" s="38"/>
      <c r="AD382" s="38"/>
      <c r="AE382" s="38"/>
      <c r="AT382" s="17" t="s">
        <v>260</v>
      </c>
      <c r="AU382" s="17" t="s">
        <v>86</v>
      </c>
    </row>
    <row r="383" s="2" customFormat="1">
      <c r="A383" s="38"/>
      <c r="B383" s="39"/>
      <c r="C383" s="40"/>
      <c r="D383" s="240" t="s">
        <v>274</v>
      </c>
      <c r="E383" s="40"/>
      <c r="F383" s="241" t="s">
        <v>6200</v>
      </c>
      <c r="G383" s="40"/>
      <c r="H383" s="40"/>
      <c r="I383" s="236"/>
      <c r="J383" s="40"/>
      <c r="K383" s="40"/>
      <c r="L383" s="44"/>
      <c r="M383" s="237"/>
      <c r="N383" s="238"/>
      <c r="O383" s="91"/>
      <c r="P383" s="91"/>
      <c r="Q383" s="91"/>
      <c r="R383" s="91"/>
      <c r="S383" s="91"/>
      <c r="T383" s="92"/>
      <c r="U383" s="38"/>
      <c r="V383" s="38"/>
      <c r="W383" s="38"/>
      <c r="X383" s="38"/>
      <c r="Y383" s="38"/>
      <c r="Z383" s="38"/>
      <c r="AA383" s="38"/>
      <c r="AB383" s="38"/>
      <c r="AC383" s="38"/>
      <c r="AD383" s="38"/>
      <c r="AE383" s="38"/>
      <c r="AT383" s="17" t="s">
        <v>274</v>
      </c>
      <c r="AU383" s="17" t="s">
        <v>86</v>
      </c>
    </row>
    <row r="384" s="13" customFormat="1">
      <c r="A384" s="13"/>
      <c r="B384" s="253"/>
      <c r="C384" s="254"/>
      <c r="D384" s="234" t="s">
        <v>276</v>
      </c>
      <c r="E384" s="255" t="s">
        <v>1</v>
      </c>
      <c r="F384" s="256" t="s">
        <v>6201</v>
      </c>
      <c r="G384" s="254"/>
      <c r="H384" s="255" t="s">
        <v>1</v>
      </c>
      <c r="I384" s="257"/>
      <c r="J384" s="254"/>
      <c r="K384" s="254"/>
      <c r="L384" s="258"/>
      <c r="M384" s="259"/>
      <c r="N384" s="260"/>
      <c r="O384" s="260"/>
      <c r="P384" s="260"/>
      <c r="Q384" s="260"/>
      <c r="R384" s="260"/>
      <c r="S384" s="260"/>
      <c r="T384" s="261"/>
      <c r="U384" s="13"/>
      <c r="V384" s="13"/>
      <c r="W384" s="13"/>
      <c r="X384" s="13"/>
      <c r="Y384" s="13"/>
      <c r="Z384" s="13"/>
      <c r="AA384" s="13"/>
      <c r="AB384" s="13"/>
      <c r="AC384" s="13"/>
      <c r="AD384" s="13"/>
      <c r="AE384" s="13"/>
      <c r="AT384" s="262" t="s">
        <v>276</v>
      </c>
      <c r="AU384" s="262" t="s">
        <v>86</v>
      </c>
      <c r="AV384" s="13" t="s">
        <v>84</v>
      </c>
      <c r="AW384" s="13" t="s">
        <v>32</v>
      </c>
      <c r="AX384" s="13" t="s">
        <v>76</v>
      </c>
      <c r="AY384" s="262" t="s">
        <v>251</v>
      </c>
    </row>
    <row r="385" s="12" customFormat="1">
      <c r="A385" s="12"/>
      <c r="B385" s="242"/>
      <c r="C385" s="243"/>
      <c r="D385" s="234" t="s">
        <v>276</v>
      </c>
      <c r="E385" s="244" t="s">
        <v>1</v>
      </c>
      <c r="F385" s="245" t="s">
        <v>336</v>
      </c>
      <c r="G385" s="243"/>
      <c r="H385" s="246">
        <v>14</v>
      </c>
      <c r="I385" s="247"/>
      <c r="J385" s="243"/>
      <c r="K385" s="243"/>
      <c r="L385" s="248"/>
      <c r="M385" s="249"/>
      <c r="N385" s="250"/>
      <c r="O385" s="250"/>
      <c r="P385" s="250"/>
      <c r="Q385" s="250"/>
      <c r="R385" s="250"/>
      <c r="S385" s="250"/>
      <c r="T385" s="251"/>
      <c r="U385" s="12"/>
      <c r="V385" s="12"/>
      <c r="W385" s="12"/>
      <c r="X385" s="12"/>
      <c r="Y385" s="12"/>
      <c r="Z385" s="12"/>
      <c r="AA385" s="12"/>
      <c r="AB385" s="12"/>
      <c r="AC385" s="12"/>
      <c r="AD385" s="12"/>
      <c r="AE385" s="12"/>
      <c r="AT385" s="252" t="s">
        <v>276</v>
      </c>
      <c r="AU385" s="252" t="s">
        <v>86</v>
      </c>
      <c r="AV385" s="12" t="s">
        <v>86</v>
      </c>
      <c r="AW385" s="12" t="s">
        <v>32</v>
      </c>
      <c r="AX385" s="12" t="s">
        <v>84</v>
      </c>
      <c r="AY385" s="252" t="s">
        <v>251</v>
      </c>
    </row>
    <row r="386" s="2" customFormat="1" ht="16.5" customHeight="1">
      <c r="A386" s="38"/>
      <c r="B386" s="39"/>
      <c r="C386" s="292" t="s">
        <v>1479</v>
      </c>
      <c r="D386" s="292" t="s">
        <v>1133</v>
      </c>
      <c r="E386" s="293" t="s">
        <v>6202</v>
      </c>
      <c r="F386" s="294" t="s">
        <v>6203</v>
      </c>
      <c r="G386" s="295" t="s">
        <v>416</v>
      </c>
      <c r="H386" s="296">
        <v>14</v>
      </c>
      <c r="I386" s="297"/>
      <c r="J386" s="298">
        <f>ROUND(I386*H386,2)</f>
        <v>0</v>
      </c>
      <c r="K386" s="299"/>
      <c r="L386" s="300"/>
      <c r="M386" s="301" t="s">
        <v>1</v>
      </c>
      <c r="N386" s="302" t="s">
        <v>41</v>
      </c>
      <c r="O386" s="91"/>
      <c r="P386" s="230">
        <f>O386*H386</f>
        <v>0</v>
      </c>
      <c r="Q386" s="230">
        <v>0</v>
      </c>
      <c r="R386" s="230">
        <f>Q386*H386</f>
        <v>0</v>
      </c>
      <c r="S386" s="230">
        <v>0</v>
      </c>
      <c r="T386" s="231">
        <f>S386*H386</f>
        <v>0</v>
      </c>
      <c r="U386" s="38"/>
      <c r="V386" s="38"/>
      <c r="W386" s="38"/>
      <c r="X386" s="38"/>
      <c r="Y386" s="38"/>
      <c r="Z386" s="38"/>
      <c r="AA386" s="38"/>
      <c r="AB386" s="38"/>
      <c r="AC386" s="38"/>
      <c r="AD386" s="38"/>
      <c r="AE386" s="38"/>
      <c r="AR386" s="232" t="s">
        <v>1955</v>
      </c>
      <c r="AT386" s="232" t="s">
        <v>1133</v>
      </c>
      <c r="AU386" s="232" t="s">
        <v>86</v>
      </c>
      <c r="AY386" s="17" t="s">
        <v>251</v>
      </c>
      <c r="BE386" s="233">
        <f>IF(N386="základní",J386,0)</f>
        <v>0</v>
      </c>
      <c r="BF386" s="233">
        <f>IF(N386="snížená",J386,0)</f>
        <v>0</v>
      </c>
      <c r="BG386" s="233">
        <f>IF(N386="zákl. přenesená",J386,0)</f>
        <v>0</v>
      </c>
      <c r="BH386" s="233">
        <f>IF(N386="sníž. přenesená",J386,0)</f>
        <v>0</v>
      </c>
      <c r="BI386" s="233">
        <f>IF(N386="nulová",J386,0)</f>
        <v>0</v>
      </c>
      <c r="BJ386" s="17" t="s">
        <v>84</v>
      </c>
      <c r="BK386" s="233">
        <f>ROUND(I386*H386,2)</f>
        <v>0</v>
      </c>
      <c r="BL386" s="17" t="s">
        <v>1955</v>
      </c>
      <c r="BM386" s="232" t="s">
        <v>6204</v>
      </c>
    </row>
    <row r="387" s="2" customFormat="1">
      <c r="A387" s="38"/>
      <c r="B387" s="39"/>
      <c r="C387" s="40"/>
      <c r="D387" s="234" t="s">
        <v>260</v>
      </c>
      <c r="E387" s="40"/>
      <c r="F387" s="235" t="s">
        <v>6205</v>
      </c>
      <c r="G387" s="40"/>
      <c r="H387" s="40"/>
      <c r="I387" s="236"/>
      <c r="J387" s="40"/>
      <c r="K387" s="40"/>
      <c r="L387" s="44"/>
      <c r="M387" s="237"/>
      <c r="N387" s="238"/>
      <c r="O387" s="91"/>
      <c r="P387" s="91"/>
      <c r="Q387" s="91"/>
      <c r="R387" s="91"/>
      <c r="S387" s="91"/>
      <c r="T387" s="92"/>
      <c r="U387" s="38"/>
      <c r="V387" s="38"/>
      <c r="W387" s="38"/>
      <c r="X387" s="38"/>
      <c r="Y387" s="38"/>
      <c r="Z387" s="38"/>
      <c r="AA387" s="38"/>
      <c r="AB387" s="38"/>
      <c r="AC387" s="38"/>
      <c r="AD387" s="38"/>
      <c r="AE387" s="38"/>
      <c r="AT387" s="17" t="s">
        <v>260</v>
      </c>
      <c r="AU387" s="17" t="s">
        <v>86</v>
      </c>
    </row>
    <row r="388" s="12" customFormat="1">
      <c r="A388" s="12"/>
      <c r="B388" s="242"/>
      <c r="C388" s="243"/>
      <c r="D388" s="234" t="s">
        <v>276</v>
      </c>
      <c r="E388" s="244" t="s">
        <v>1</v>
      </c>
      <c r="F388" s="245" t="s">
        <v>336</v>
      </c>
      <c r="G388" s="243"/>
      <c r="H388" s="246">
        <v>14</v>
      </c>
      <c r="I388" s="247"/>
      <c r="J388" s="243"/>
      <c r="K388" s="243"/>
      <c r="L388" s="248"/>
      <c r="M388" s="249"/>
      <c r="N388" s="250"/>
      <c r="O388" s="250"/>
      <c r="P388" s="250"/>
      <c r="Q388" s="250"/>
      <c r="R388" s="250"/>
      <c r="S388" s="250"/>
      <c r="T388" s="251"/>
      <c r="U388" s="12"/>
      <c r="V388" s="12"/>
      <c r="W388" s="12"/>
      <c r="X388" s="12"/>
      <c r="Y388" s="12"/>
      <c r="Z388" s="12"/>
      <c r="AA388" s="12"/>
      <c r="AB388" s="12"/>
      <c r="AC388" s="12"/>
      <c r="AD388" s="12"/>
      <c r="AE388" s="12"/>
      <c r="AT388" s="252" t="s">
        <v>276</v>
      </c>
      <c r="AU388" s="252" t="s">
        <v>86</v>
      </c>
      <c r="AV388" s="12" t="s">
        <v>86</v>
      </c>
      <c r="AW388" s="12" t="s">
        <v>32</v>
      </c>
      <c r="AX388" s="12" t="s">
        <v>84</v>
      </c>
      <c r="AY388" s="252" t="s">
        <v>251</v>
      </c>
    </row>
    <row r="389" s="2" customFormat="1" ht="33" customHeight="1">
      <c r="A389" s="38"/>
      <c r="B389" s="39"/>
      <c r="C389" s="220" t="s">
        <v>1484</v>
      </c>
      <c r="D389" s="220" t="s">
        <v>255</v>
      </c>
      <c r="E389" s="221" t="s">
        <v>6206</v>
      </c>
      <c r="F389" s="222" t="s">
        <v>6207</v>
      </c>
      <c r="G389" s="223" t="s">
        <v>416</v>
      </c>
      <c r="H389" s="224">
        <v>14</v>
      </c>
      <c r="I389" s="225"/>
      <c r="J389" s="226">
        <f>ROUND(I389*H389,2)</f>
        <v>0</v>
      </c>
      <c r="K389" s="227"/>
      <c r="L389" s="44"/>
      <c r="M389" s="228" t="s">
        <v>1</v>
      </c>
      <c r="N389" s="229" t="s">
        <v>41</v>
      </c>
      <c r="O389" s="91"/>
      <c r="P389" s="230">
        <f>O389*H389</f>
        <v>0</v>
      </c>
      <c r="Q389" s="230">
        <v>0</v>
      </c>
      <c r="R389" s="230">
        <f>Q389*H389</f>
        <v>0</v>
      </c>
      <c r="S389" s="230">
        <v>0</v>
      </c>
      <c r="T389" s="231">
        <f>S389*H389</f>
        <v>0</v>
      </c>
      <c r="U389" s="38"/>
      <c r="V389" s="38"/>
      <c r="W389" s="38"/>
      <c r="X389" s="38"/>
      <c r="Y389" s="38"/>
      <c r="Z389" s="38"/>
      <c r="AA389" s="38"/>
      <c r="AB389" s="38"/>
      <c r="AC389" s="38"/>
      <c r="AD389" s="38"/>
      <c r="AE389" s="38"/>
      <c r="AR389" s="232" t="s">
        <v>1605</v>
      </c>
      <c r="AT389" s="232" t="s">
        <v>255</v>
      </c>
      <c r="AU389" s="232" t="s">
        <v>86</v>
      </c>
      <c r="AY389" s="17" t="s">
        <v>251</v>
      </c>
      <c r="BE389" s="233">
        <f>IF(N389="základní",J389,0)</f>
        <v>0</v>
      </c>
      <c r="BF389" s="233">
        <f>IF(N389="snížená",J389,0)</f>
        <v>0</v>
      </c>
      <c r="BG389" s="233">
        <f>IF(N389="zákl. přenesená",J389,0)</f>
        <v>0</v>
      </c>
      <c r="BH389" s="233">
        <f>IF(N389="sníž. přenesená",J389,0)</f>
        <v>0</v>
      </c>
      <c r="BI389" s="233">
        <f>IF(N389="nulová",J389,0)</f>
        <v>0</v>
      </c>
      <c r="BJ389" s="17" t="s">
        <v>84</v>
      </c>
      <c r="BK389" s="233">
        <f>ROUND(I389*H389,2)</f>
        <v>0</v>
      </c>
      <c r="BL389" s="17" t="s">
        <v>1605</v>
      </c>
      <c r="BM389" s="232" t="s">
        <v>6208</v>
      </c>
    </row>
    <row r="390" s="2" customFormat="1">
      <c r="A390" s="38"/>
      <c r="B390" s="39"/>
      <c r="C390" s="40"/>
      <c r="D390" s="234" t="s">
        <v>260</v>
      </c>
      <c r="E390" s="40"/>
      <c r="F390" s="235" t="s">
        <v>6209</v>
      </c>
      <c r="G390" s="40"/>
      <c r="H390" s="40"/>
      <c r="I390" s="236"/>
      <c r="J390" s="40"/>
      <c r="K390" s="40"/>
      <c r="L390" s="44"/>
      <c r="M390" s="237"/>
      <c r="N390" s="238"/>
      <c r="O390" s="91"/>
      <c r="P390" s="91"/>
      <c r="Q390" s="91"/>
      <c r="R390" s="91"/>
      <c r="S390" s="91"/>
      <c r="T390" s="92"/>
      <c r="U390" s="38"/>
      <c r="V390" s="38"/>
      <c r="W390" s="38"/>
      <c r="X390" s="38"/>
      <c r="Y390" s="38"/>
      <c r="Z390" s="38"/>
      <c r="AA390" s="38"/>
      <c r="AB390" s="38"/>
      <c r="AC390" s="38"/>
      <c r="AD390" s="38"/>
      <c r="AE390" s="38"/>
      <c r="AT390" s="17" t="s">
        <v>260</v>
      </c>
      <c r="AU390" s="17" t="s">
        <v>86</v>
      </c>
    </row>
    <row r="391" s="2" customFormat="1">
      <c r="A391" s="38"/>
      <c r="B391" s="39"/>
      <c r="C391" s="40"/>
      <c r="D391" s="240" t="s">
        <v>274</v>
      </c>
      <c r="E391" s="40"/>
      <c r="F391" s="241" t="s">
        <v>6210</v>
      </c>
      <c r="G391" s="40"/>
      <c r="H391" s="40"/>
      <c r="I391" s="236"/>
      <c r="J391" s="40"/>
      <c r="K391" s="40"/>
      <c r="L391" s="44"/>
      <c r="M391" s="237"/>
      <c r="N391" s="238"/>
      <c r="O391" s="91"/>
      <c r="P391" s="91"/>
      <c r="Q391" s="91"/>
      <c r="R391" s="91"/>
      <c r="S391" s="91"/>
      <c r="T391" s="92"/>
      <c r="U391" s="38"/>
      <c r="V391" s="38"/>
      <c r="W391" s="38"/>
      <c r="X391" s="38"/>
      <c r="Y391" s="38"/>
      <c r="Z391" s="38"/>
      <c r="AA391" s="38"/>
      <c r="AB391" s="38"/>
      <c r="AC391" s="38"/>
      <c r="AD391" s="38"/>
      <c r="AE391" s="38"/>
      <c r="AT391" s="17" t="s">
        <v>274</v>
      </c>
      <c r="AU391" s="17" t="s">
        <v>86</v>
      </c>
    </row>
    <row r="392" s="12" customFormat="1">
      <c r="A392" s="12"/>
      <c r="B392" s="242"/>
      <c r="C392" s="243"/>
      <c r="D392" s="234" t="s">
        <v>276</v>
      </c>
      <c r="E392" s="244" t="s">
        <v>1</v>
      </c>
      <c r="F392" s="245" t="s">
        <v>336</v>
      </c>
      <c r="G392" s="243"/>
      <c r="H392" s="246">
        <v>14</v>
      </c>
      <c r="I392" s="247"/>
      <c r="J392" s="243"/>
      <c r="K392" s="243"/>
      <c r="L392" s="248"/>
      <c r="M392" s="249"/>
      <c r="N392" s="250"/>
      <c r="O392" s="250"/>
      <c r="P392" s="250"/>
      <c r="Q392" s="250"/>
      <c r="R392" s="250"/>
      <c r="S392" s="250"/>
      <c r="T392" s="251"/>
      <c r="U392" s="12"/>
      <c r="V392" s="12"/>
      <c r="W392" s="12"/>
      <c r="X392" s="12"/>
      <c r="Y392" s="12"/>
      <c r="Z392" s="12"/>
      <c r="AA392" s="12"/>
      <c r="AB392" s="12"/>
      <c r="AC392" s="12"/>
      <c r="AD392" s="12"/>
      <c r="AE392" s="12"/>
      <c r="AT392" s="252" t="s">
        <v>276</v>
      </c>
      <c r="AU392" s="252" t="s">
        <v>86</v>
      </c>
      <c r="AV392" s="12" t="s">
        <v>86</v>
      </c>
      <c r="AW392" s="12" t="s">
        <v>32</v>
      </c>
      <c r="AX392" s="12" t="s">
        <v>84</v>
      </c>
      <c r="AY392" s="252" t="s">
        <v>251</v>
      </c>
    </row>
    <row r="393" s="2" customFormat="1" ht="16.5" customHeight="1">
      <c r="A393" s="38"/>
      <c r="B393" s="39"/>
      <c r="C393" s="292" t="s">
        <v>1492</v>
      </c>
      <c r="D393" s="292" t="s">
        <v>1133</v>
      </c>
      <c r="E393" s="293" t="s">
        <v>6211</v>
      </c>
      <c r="F393" s="294" t="s">
        <v>6212</v>
      </c>
      <c r="G393" s="295" t="s">
        <v>416</v>
      </c>
      <c r="H393" s="296">
        <v>14</v>
      </c>
      <c r="I393" s="297"/>
      <c r="J393" s="298">
        <f>ROUND(I393*H393,2)</f>
        <v>0</v>
      </c>
      <c r="K393" s="299"/>
      <c r="L393" s="300"/>
      <c r="M393" s="301" t="s">
        <v>1</v>
      </c>
      <c r="N393" s="302" t="s">
        <v>41</v>
      </c>
      <c r="O393" s="91"/>
      <c r="P393" s="230">
        <f>O393*H393</f>
        <v>0</v>
      </c>
      <c r="Q393" s="230">
        <v>0</v>
      </c>
      <c r="R393" s="230">
        <f>Q393*H393</f>
        <v>0</v>
      </c>
      <c r="S393" s="230">
        <v>0</v>
      </c>
      <c r="T393" s="231">
        <f>S393*H393</f>
        <v>0</v>
      </c>
      <c r="U393" s="38"/>
      <c r="V393" s="38"/>
      <c r="W393" s="38"/>
      <c r="X393" s="38"/>
      <c r="Y393" s="38"/>
      <c r="Z393" s="38"/>
      <c r="AA393" s="38"/>
      <c r="AB393" s="38"/>
      <c r="AC393" s="38"/>
      <c r="AD393" s="38"/>
      <c r="AE393" s="38"/>
      <c r="AR393" s="232" t="s">
        <v>1955</v>
      </c>
      <c r="AT393" s="232" t="s">
        <v>1133</v>
      </c>
      <c r="AU393" s="232" t="s">
        <v>86</v>
      </c>
      <c r="AY393" s="17" t="s">
        <v>251</v>
      </c>
      <c r="BE393" s="233">
        <f>IF(N393="základní",J393,0)</f>
        <v>0</v>
      </c>
      <c r="BF393" s="233">
        <f>IF(N393="snížená",J393,0)</f>
        <v>0</v>
      </c>
      <c r="BG393" s="233">
        <f>IF(N393="zákl. přenesená",J393,0)</f>
        <v>0</v>
      </c>
      <c r="BH393" s="233">
        <f>IF(N393="sníž. přenesená",J393,0)</f>
        <v>0</v>
      </c>
      <c r="BI393" s="233">
        <f>IF(N393="nulová",J393,0)</f>
        <v>0</v>
      </c>
      <c r="BJ393" s="17" t="s">
        <v>84</v>
      </c>
      <c r="BK393" s="233">
        <f>ROUND(I393*H393,2)</f>
        <v>0</v>
      </c>
      <c r="BL393" s="17" t="s">
        <v>1955</v>
      </c>
      <c r="BM393" s="232" t="s">
        <v>6213</v>
      </c>
    </row>
    <row r="394" s="2" customFormat="1">
      <c r="A394" s="38"/>
      <c r="B394" s="39"/>
      <c r="C394" s="40"/>
      <c r="D394" s="234" t="s">
        <v>260</v>
      </c>
      <c r="E394" s="40"/>
      <c r="F394" s="235" t="s">
        <v>6214</v>
      </c>
      <c r="G394" s="40"/>
      <c r="H394" s="40"/>
      <c r="I394" s="236"/>
      <c r="J394" s="40"/>
      <c r="K394" s="40"/>
      <c r="L394" s="44"/>
      <c r="M394" s="237"/>
      <c r="N394" s="238"/>
      <c r="O394" s="91"/>
      <c r="P394" s="91"/>
      <c r="Q394" s="91"/>
      <c r="R394" s="91"/>
      <c r="S394" s="91"/>
      <c r="T394" s="92"/>
      <c r="U394" s="38"/>
      <c r="V394" s="38"/>
      <c r="W394" s="38"/>
      <c r="X394" s="38"/>
      <c r="Y394" s="38"/>
      <c r="Z394" s="38"/>
      <c r="AA394" s="38"/>
      <c r="AB394" s="38"/>
      <c r="AC394" s="38"/>
      <c r="AD394" s="38"/>
      <c r="AE394" s="38"/>
      <c r="AT394" s="17" t="s">
        <v>260</v>
      </c>
      <c r="AU394" s="17" t="s">
        <v>86</v>
      </c>
    </row>
    <row r="395" s="12" customFormat="1">
      <c r="A395" s="12"/>
      <c r="B395" s="242"/>
      <c r="C395" s="243"/>
      <c r="D395" s="234" t="s">
        <v>276</v>
      </c>
      <c r="E395" s="244" t="s">
        <v>1</v>
      </c>
      <c r="F395" s="245" t="s">
        <v>336</v>
      </c>
      <c r="G395" s="243"/>
      <c r="H395" s="246">
        <v>14</v>
      </c>
      <c r="I395" s="247"/>
      <c r="J395" s="243"/>
      <c r="K395" s="243"/>
      <c r="L395" s="248"/>
      <c r="M395" s="249"/>
      <c r="N395" s="250"/>
      <c r="O395" s="250"/>
      <c r="P395" s="250"/>
      <c r="Q395" s="250"/>
      <c r="R395" s="250"/>
      <c r="S395" s="250"/>
      <c r="T395" s="251"/>
      <c r="U395" s="12"/>
      <c r="V395" s="12"/>
      <c r="W395" s="12"/>
      <c r="X395" s="12"/>
      <c r="Y395" s="12"/>
      <c r="Z395" s="12"/>
      <c r="AA395" s="12"/>
      <c r="AB395" s="12"/>
      <c r="AC395" s="12"/>
      <c r="AD395" s="12"/>
      <c r="AE395" s="12"/>
      <c r="AT395" s="252" t="s">
        <v>276</v>
      </c>
      <c r="AU395" s="252" t="s">
        <v>86</v>
      </c>
      <c r="AV395" s="12" t="s">
        <v>86</v>
      </c>
      <c r="AW395" s="12" t="s">
        <v>32</v>
      </c>
      <c r="AX395" s="12" t="s">
        <v>84</v>
      </c>
      <c r="AY395" s="252" t="s">
        <v>251</v>
      </c>
    </row>
    <row r="396" s="2" customFormat="1" ht="24.15" customHeight="1">
      <c r="A396" s="38"/>
      <c r="B396" s="39"/>
      <c r="C396" s="220" t="s">
        <v>744</v>
      </c>
      <c r="D396" s="220" t="s">
        <v>255</v>
      </c>
      <c r="E396" s="221" t="s">
        <v>6215</v>
      </c>
      <c r="F396" s="222" t="s">
        <v>6216</v>
      </c>
      <c r="G396" s="223" t="s">
        <v>416</v>
      </c>
      <c r="H396" s="224">
        <v>28</v>
      </c>
      <c r="I396" s="225"/>
      <c r="J396" s="226">
        <f>ROUND(I396*H396,2)</f>
        <v>0</v>
      </c>
      <c r="K396" s="227"/>
      <c r="L396" s="44"/>
      <c r="M396" s="228" t="s">
        <v>1</v>
      </c>
      <c r="N396" s="229" t="s">
        <v>41</v>
      </c>
      <c r="O396" s="91"/>
      <c r="P396" s="230">
        <f>O396*H396</f>
        <v>0</v>
      </c>
      <c r="Q396" s="230">
        <v>0</v>
      </c>
      <c r="R396" s="230">
        <f>Q396*H396</f>
        <v>0</v>
      </c>
      <c r="S396" s="230">
        <v>0</v>
      </c>
      <c r="T396" s="231">
        <f>S396*H396</f>
        <v>0</v>
      </c>
      <c r="U396" s="38"/>
      <c r="V396" s="38"/>
      <c r="W396" s="38"/>
      <c r="X396" s="38"/>
      <c r="Y396" s="38"/>
      <c r="Z396" s="38"/>
      <c r="AA396" s="38"/>
      <c r="AB396" s="38"/>
      <c r="AC396" s="38"/>
      <c r="AD396" s="38"/>
      <c r="AE396" s="38"/>
      <c r="AR396" s="232" t="s">
        <v>1605</v>
      </c>
      <c r="AT396" s="232" t="s">
        <v>255</v>
      </c>
      <c r="AU396" s="232" t="s">
        <v>86</v>
      </c>
      <c r="AY396" s="17" t="s">
        <v>251</v>
      </c>
      <c r="BE396" s="233">
        <f>IF(N396="základní",J396,0)</f>
        <v>0</v>
      </c>
      <c r="BF396" s="233">
        <f>IF(N396="snížená",J396,0)</f>
        <v>0</v>
      </c>
      <c r="BG396" s="233">
        <f>IF(N396="zákl. přenesená",J396,0)</f>
        <v>0</v>
      </c>
      <c r="BH396" s="233">
        <f>IF(N396="sníž. přenesená",J396,0)</f>
        <v>0</v>
      </c>
      <c r="BI396" s="233">
        <f>IF(N396="nulová",J396,0)</f>
        <v>0</v>
      </c>
      <c r="BJ396" s="17" t="s">
        <v>84</v>
      </c>
      <c r="BK396" s="233">
        <f>ROUND(I396*H396,2)</f>
        <v>0</v>
      </c>
      <c r="BL396" s="17" t="s">
        <v>1605</v>
      </c>
      <c r="BM396" s="232" t="s">
        <v>6217</v>
      </c>
    </row>
    <row r="397" s="2" customFormat="1">
      <c r="A397" s="38"/>
      <c r="B397" s="39"/>
      <c r="C397" s="40"/>
      <c r="D397" s="234" t="s">
        <v>260</v>
      </c>
      <c r="E397" s="40"/>
      <c r="F397" s="235" t="s">
        <v>6218</v>
      </c>
      <c r="G397" s="40"/>
      <c r="H397" s="40"/>
      <c r="I397" s="236"/>
      <c r="J397" s="40"/>
      <c r="K397" s="40"/>
      <c r="L397" s="44"/>
      <c r="M397" s="237"/>
      <c r="N397" s="238"/>
      <c r="O397" s="91"/>
      <c r="P397" s="91"/>
      <c r="Q397" s="91"/>
      <c r="R397" s="91"/>
      <c r="S397" s="91"/>
      <c r="T397" s="92"/>
      <c r="U397" s="38"/>
      <c r="V397" s="38"/>
      <c r="W397" s="38"/>
      <c r="X397" s="38"/>
      <c r="Y397" s="38"/>
      <c r="Z397" s="38"/>
      <c r="AA397" s="38"/>
      <c r="AB397" s="38"/>
      <c r="AC397" s="38"/>
      <c r="AD397" s="38"/>
      <c r="AE397" s="38"/>
      <c r="AT397" s="17" t="s">
        <v>260</v>
      </c>
      <c r="AU397" s="17" t="s">
        <v>86</v>
      </c>
    </row>
    <row r="398" s="2" customFormat="1">
      <c r="A398" s="38"/>
      <c r="B398" s="39"/>
      <c r="C398" s="40"/>
      <c r="D398" s="240" t="s">
        <v>274</v>
      </c>
      <c r="E398" s="40"/>
      <c r="F398" s="241" t="s">
        <v>6219</v>
      </c>
      <c r="G398" s="40"/>
      <c r="H398" s="40"/>
      <c r="I398" s="236"/>
      <c r="J398" s="40"/>
      <c r="K398" s="40"/>
      <c r="L398" s="44"/>
      <c r="M398" s="237"/>
      <c r="N398" s="238"/>
      <c r="O398" s="91"/>
      <c r="P398" s="91"/>
      <c r="Q398" s="91"/>
      <c r="R398" s="91"/>
      <c r="S398" s="91"/>
      <c r="T398" s="92"/>
      <c r="U398" s="38"/>
      <c r="V398" s="38"/>
      <c r="W398" s="38"/>
      <c r="X398" s="38"/>
      <c r="Y398" s="38"/>
      <c r="Z398" s="38"/>
      <c r="AA398" s="38"/>
      <c r="AB398" s="38"/>
      <c r="AC398" s="38"/>
      <c r="AD398" s="38"/>
      <c r="AE398" s="38"/>
      <c r="AT398" s="17" t="s">
        <v>274</v>
      </c>
      <c r="AU398" s="17" t="s">
        <v>86</v>
      </c>
    </row>
    <row r="399" s="12" customFormat="1">
      <c r="A399" s="12"/>
      <c r="B399" s="242"/>
      <c r="C399" s="243"/>
      <c r="D399" s="234" t="s">
        <v>276</v>
      </c>
      <c r="E399" s="244" t="s">
        <v>1</v>
      </c>
      <c r="F399" s="245" t="s">
        <v>5879</v>
      </c>
      <c r="G399" s="243"/>
      <c r="H399" s="246">
        <v>28</v>
      </c>
      <c r="I399" s="247"/>
      <c r="J399" s="243"/>
      <c r="K399" s="243"/>
      <c r="L399" s="248"/>
      <c r="M399" s="249"/>
      <c r="N399" s="250"/>
      <c r="O399" s="250"/>
      <c r="P399" s="250"/>
      <c r="Q399" s="250"/>
      <c r="R399" s="250"/>
      <c r="S399" s="250"/>
      <c r="T399" s="251"/>
      <c r="U399" s="12"/>
      <c r="V399" s="12"/>
      <c r="W399" s="12"/>
      <c r="X399" s="12"/>
      <c r="Y399" s="12"/>
      <c r="Z399" s="12"/>
      <c r="AA399" s="12"/>
      <c r="AB399" s="12"/>
      <c r="AC399" s="12"/>
      <c r="AD399" s="12"/>
      <c r="AE399" s="12"/>
      <c r="AT399" s="252" t="s">
        <v>276</v>
      </c>
      <c r="AU399" s="252" t="s">
        <v>86</v>
      </c>
      <c r="AV399" s="12" t="s">
        <v>86</v>
      </c>
      <c r="AW399" s="12" t="s">
        <v>32</v>
      </c>
      <c r="AX399" s="12" t="s">
        <v>84</v>
      </c>
      <c r="AY399" s="252" t="s">
        <v>251</v>
      </c>
    </row>
    <row r="400" s="2" customFormat="1" ht="33" customHeight="1">
      <c r="A400" s="38"/>
      <c r="B400" s="39"/>
      <c r="C400" s="220" t="s">
        <v>1502</v>
      </c>
      <c r="D400" s="220" t="s">
        <v>255</v>
      </c>
      <c r="E400" s="221" t="s">
        <v>6220</v>
      </c>
      <c r="F400" s="222" t="s">
        <v>6221</v>
      </c>
      <c r="G400" s="223" t="s">
        <v>409</v>
      </c>
      <c r="H400" s="224">
        <v>1</v>
      </c>
      <c r="I400" s="225"/>
      <c r="J400" s="226">
        <f>ROUND(I400*H400,2)</f>
        <v>0</v>
      </c>
      <c r="K400" s="227"/>
      <c r="L400" s="44"/>
      <c r="M400" s="228" t="s">
        <v>1</v>
      </c>
      <c r="N400" s="229" t="s">
        <v>41</v>
      </c>
      <c r="O400" s="91"/>
      <c r="P400" s="230">
        <f>O400*H400</f>
        <v>0</v>
      </c>
      <c r="Q400" s="230">
        <v>0</v>
      </c>
      <c r="R400" s="230">
        <f>Q400*H400</f>
        <v>0</v>
      </c>
      <c r="S400" s="230">
        <v>0</v>
      </c>
      <c r="T400" s="231">
        <f>S400*H400</f>
        <v>0</v>
      </c>
      <c r="U400" s="38"/>
      <c r="V400" s="38"/>
      <c r="W400" s="38"/>
      <c r="X400" s="38"/>
      <c r="Y400" s="38"/>
      <c r="Z400" s="38"/>
      <c r="AA400" s="38"/>
      <c r="AB400" s="38"/>
      <c r="AC400" s="38"/>
      <c r="AD400" s="38"/>
      <c r="AE400" s="38"/>
      <c r="AR400" s="232" t="s">
        <v>1605</v>
      </c>
      <c r="AT400" s="232" t="s">
        <v>255</v>
      </c>
      <c r="AU400" s="232" t="s">
        <v>86</v>
      </c>
      <c r="AY400" s="17" t="s">
        <v>251</v>
      </c>
      <c r="BE400" s="233">
        <f>IF(N400="základní",J400,0)</f>
        <v>0</v>
      </c>
      <c r="BF400" s="233">
        <f>IF(N400="snížená",J400,0)</f>
        <v>0</v>
      </c>
      <c r="BG400" s="233">
        <f>IF(N400="zákl. přenesená",J400,0)</f>
        <v>0</v>
      </c>
      <c r="BH400" s="233">
        <f>IF(N400="sníž. přenesená",J400,0)</f>
        <v>0</v>
      </c>
      <c r="BI400" s="233">
        <f>IF(N400="nulová",J400,0)</f>
        <v>0</v>
      </c>
      <c r="BJ400" s="17" t="s">
        <v>84</v>
      </c>
      <c r="BK400" s="233">
        <f>ROUND(I400*H400,2)</f>
        <v>0</v>
      </c>
      <c r="BL400" s="17" t="s">
        <v>1605</v>
      </c>
      <c r="BM400" s="232" t="s">
        <v>6222</v>
      </c>
    </row>
    <row r="401" s="2" customFormat="1">
      <c r="A401" s="38"/>
      <c r="B401" s="39"/>
      <c r="C401" s="40"/>
      <c r="D401" s="234" t="s">
        <v>260</v>
      </c>
      <c r="E401" s="40"/>
      <c r="F401" s="235" t="s">
        <v>6223</v>
      </c>
      <c r="G401" s="40"/>
      <c r="H401" s="40"/>
      <c r="I401" s="236"/>
      <c r="J401" s="40"/>
      <c r="K401" s="40"/>
      <c r="L401" s="44"/>
      <c r="M401" s="237"/>
      <c r="N401" s="238"/>
      <c r="O401" s="91"/>
      <c r="P401" s="91"/>
      <c r="Q401" s="91"/>
      <c r="R401" s="91"/>
      <c r="S401" s="91"/>
      <c r="T401" s="92"/>
      <c r="U401" s="38"/>
      <c r="V401" s="38"/>
      <c r="W401" s="38"/>
      <c r="X401" s="38"/>
      <c r="Y401" s="38"/>
      <c r="Z401" s="38"/>
      <c r="AA401" s="38"/>
      <c r="AB401" s="38"/>
      <c r="AC401" s="38"/>
      <c r="AD401" s="38"/>
      <c r="AE401" s="38"/>
      <c r="AT401" s="17" t="s">
        <v>260</v>
      </c>
      <c r="AU401" s="17" t="s">
        <v>86</v>
      </c>
    </row>
    <row r="402" s="2" customFormat="1">
      <c r="A402" s="38"/>
      <c r="B402" s="39"/>
      <c r="C402" s="40"/>
      <c r="D402" s="240" t="s">
        <v>274</v>
      </c>
      <c r="E402" s="40"/>
      <c r="F402" s="241" t="s">
        <v>6224</v>
      </c>
      <c r="G402" s="40"/>
      <c r="H402" s="40"/>
      <c r="I402" s="236"/>
      <c r="J402" s="40"/>
      <c r="K402" s="40"/>
      <c r="L402" s="44"/>
      <c r="M402" s="237"/>
      <c r="N402" s="238"/>
      <c r="O402" s="91"/>
      <c r="P402" s="91"/>
      <c r="Q402" s="91"/>
      <c r="R402" s="91"/>
      <c r="S402" s="91"/>
      <c r="T402" s="92"/>
      <c r="U402" s="38"/>
      <c r="V402" s="38"/>
      <c r="W402" s="38"/>
      <c r="X402" s="38"/>
      <c r="Y402" s="38"/>
      <c r="Z402" s="38"/>
      <c r="AA402" s="38"/>
      <c r="AB402" s="38"/>
      <c r="AC402" s="38"/>
      <c r="AD402" s="38"/>
      <c r="AE402" s="38"/>
      <c r="AT402" s="17" t="s">
        <v>274</v>
      </c>
      <c r="AU402" s="17" t="s">
        <v>86</v>
      </c>
    </row>
    <row r="403" s="13" customFormat="1">
      <c r="A403" s="13"/>
      <c r="B403" s="253"/>
      <c r="C403" s="254"/>
      <c r="D403" s="234" t="s">
        <v>276</v>
      </c>
      <c r="E403" s="255" t="s">
        <v>1</v>
      </c>
      <c r="F403" s="256" t="s">
        <v>6225</v>
      </c>
      <c r="G403" s="254"/>
      <c r="H403" s="255" t="s">
        <v>1</v>
      </c>
      <c r="I403" s="257"/>
      <c r="J403" s="254"/>
      <c r="K403" s="254"/>
      <c r="L403" s="258"/>
      <c r="M403" s="259"/>
      <c r="N403" s="260"/>
      <c r="O403" s="260"/>
      <c r="P403" s="260"/>
      <c r="Q403" s="260"/>
      <c r="R403" s="260"/>
      <c r="S403" s="260"/>
      <c r="T403" s="261"/>
      <c r="U403" s="13"/>
      <c r="V403" s="13"/>
      <c r="W403" s="13"/>
      <c r="X403" s="13"/>
      <c r="Y403" s="13"/>
      <c r="Z403" s="13"/>
      <c r="AA403" s="13"/>
      <c r="AB403" s="13"/>
      <c r="AC403" s="13"/>
      <c r="AD403" s="13"/>
      <c r="AE403" s="13"/>
      <c r="AT403" s="262" t="s">
        <v>276</v>
      </c>
      <c r="AU403" s="262" t="s">
        <v>86</v>
      </c>
      <c r="AV403" s="13" t="s">
        <v>84</v>
      </c>
      <c r="AW403" s="13" t="s">
        <v>32</v>
      </c>
      <c r="AX403" s="13" t="s">
        <v>76</v>
      </c>
      <c r="AY403" s="262" t="s">
        <v>251</v>
      </c>
    </row>
    <row r="404" s="12" customFormat="1">
      <c r="A404" s="12"/>
      <c r="B404" s="242"/>
      <c r="C404" s="243"/>
      <c r="D404" s="234" t="s">
        <v>276</v>
      </c>
      <c r="E404" s="244" t="s">
        <v>1</v>
      </c>
      <c r="F404" s="245" t="s">
        <v>84</v>
      </c>
      <c r="G404" s="243"/>
      <c r="H404" s="246">
        <v>1</v>
      </c>
      <c r="I404" s="247"/>
      <c r="J404" s="243"/>
      <c r="K404" s="243"/>
      <c r="L404" s="248"/>
      <c r="M404" s="249"/>
      <c r="N404" s="250"/>
      <c r="O404" s="250"/>
      <c r="P404" s="250"/>
      <c r="Q404" s="250"/>
      <c r="R404" s="250"/>
      <c r="S404" s="250"/>
      <c r="T404" s="251"/>
      <c r="U404" s="12"/>
      <c r="V404" s="12"/>
      <c r="W404" s="12"/>
      <c r="X404" s="12"/>
      <c r="Y404" s="12"/>
      <c r="Z404" s="12"/>
      <c r="AA404" s="12"/>
      <c r="AB404" s="12"/>
      <c r="AC404" s="12"/>
      <c r="AD404" s="12"/>
      <c r="AE404" s="12"/>
      <c r="AT404" s="252" t="s">
        <v>276</v>
      </c>
      <c r="AU404" s="252" t="s">
        <v>86</v>
      </c>
      <c r="AV404" s="12" t="s">
        <v>86</v>
      </c>
      <c r="AW404" s="12" t="s">
        <v>32</v>
      </c>
      <c r="AX404" s="12" t="s">
        <v>84</v>
      </c>
      <c r="AY404" s="252" t="s">
        <v>251</v>
      </c>
    </row>
    <row r="405" s="2" customFormat="1" ht="24.15" customHeight="1">
      <c r="A405" s="38"/>
      <c r="B405" s="39"/>
      <c r="C405" s="220" t="s">
        <v>1510</v>
      </c>
      <c r="D405" s="220" t="s">
        <v>255</v>
      </c>
      <c r="E405" s="221" t="s">
        <v>6226</v>
      </c>
      <c r="F405" s="222" t="s">
        <v>6227</v>
      </c>
      <c r="G405" s="223" t="s">
        <v>681</v>
      </c>
      <c r="H405" s="224">
        <v>467.60899999999998</v>
      </c>
      <c r="I405" s="225"/>
      <c r="J405" s="226">
        <f>ROUND(I405*H405,2)</f>
        <v>0</v>
      </c>
      <c r="K405" s="227"/>
      <c r="L405" s="44"/>
      <c r="M405" s="228" t="s">
        <v>1</v>
      </c>
      <c r="N405" s="229" t="s">
        <v>41</v>
      </c>
      <c r="O405" s="91"/>
      <c r="P405" s="230">
        <f>O405*H405</f>
        <v>0</v>
      </c>
      <c r="Q405" s="230">
        <v>0</v>
      </c>
      <c r="R405" s="230">
        <f>Q405*H405</f>
        <v>0</v>
      </c>
      <c r="S405" s="230">
        <v>0</v>
      </c>
      <c r="T405" s="231">
        <f>S405*H405</f>
        <v>0</v>
      </c>
      <c r="U405" s="38"/>
      <c r="V405" s="38"/>
      <c r="W405" s="38"/>
      <c r="X405" s="38"/>
      <c r="Y405" s="38"/>
      <c r="Z405" s="38"/>
      <c r="AA405" s="38"/>
      <c r="AB405" s="38"/>
      <c r="AC405" s="38"/>
      <c r="AD405" s="38"/>
      <c r="AE405" s="38"/>
      <c r="AR405" s="232" t="s">
        <v>1605</v>
      </c>
      <c r="AT405" s="232" t="s">
        <v>255</v>
      </c>
      <c r="AU405" s="232" t="s">
        <v>86</v>
      </c>
      <c r="AY405" s="17" t="s">
        <v>251</v>
      </c>
      <c r="BE405" s="233">
        <f>IF(N405="základní",J405,0)</f>
        <v>0</v>
      </c>
      <c r="BF405" s="233">
        <f>IF(N405="snížená",J405,0)</f>
        <v>0</v>
      </c>
      <c r="BG405" s="233">
        <f>IF(N405="zákl. přenesená",J405,0)</f>
        <v>0</v>
      </c>
      <c r="BH405" s="233">
        <f>IF(N405="sníž. přenesená",J405,0)</f>
        <v>0</v>
      </c>
      <c r="BI405" s="233">
        <f>IF(N405="nulová",J405,0)</f>
        <v>0</v>
      </c>
      <c r="BJ405" s="17" t="s">
        <v>84</v>
      </c>
      <c r="BK405" s="233">
        <f>ROUND(I405*H405,2)</f>
        <v>0</v>
      </c>
      <c r="BL405" s="17" t="s">
        <v>1605</v>
      </c>
      <c r="BM405" s="232" t="s">
        <v>6228</v>
      </c>
    </row>
    <row r="406" s="2" customFormat="1">
      <c r="A406" s="38"/>
      <c r="B406" s="39"/>
      <c r="C406" s="40"/>
      <c r="D406" s="234" t="s">
        <v>260</v>
      </c>
      <c r="E406" s="40"/>
      <c r="F406" s="235" t="s">
        <v>6229</v>
      </c>
      <c r="G406" s="40"/>
      <c r="H406" s="40"/>
      <c r="I406" s="236"/>
      <c r="J406" s="40"/>
      <c r="K406" s="40"/>
      <c r="L406" s="44"/>
      <c r="M406" s="237"/>
      <c r="N406" s="238"/>
      <c r="O406" s="91"/>
      <c r="P406" s="91"/>
      <c r="Q406" s="91"/>
      <c r="R406" s="91"/>
      <c r="S406" s="91"/>
      <c r="T406" s="92"/>
      <c r="U406" s="38"/>
      <c r="V406" s="38"/>
      <c r="W406" s="38"/>
      <c r="X406" s="38"/>
      <c r="Y406" s="38"/>
      <c r="Z406" s="38"/>
      <c r="AA406" s="38"/>
      <c r="AB406" s="38"/>
      <c r="AC406" s="38"/>
      <c r="AD406" s="38"/>
      <c r="AE406" s="38"/>
      <c r="AT406" s="17" t="s">
        <v>260</v>
      </c>
      <c r="AU406" s="17" t="s">
        <v>86</v>
      </c>
    </row>
    <row r="407" s="2" customFormat="1">
      <c r="A407" s="38"/>
      <c r="B407" s="39"/>
      <c r="C407" s="40"/>
      <c r="D407" s="240" t="s">
        <v>274</v>
      </c>
      <c r="E407" s="40"/>
      <c r="F407" s="241" t="s">
        <v>6230</v>
      </c>
      <c r="G407" s="40"/>
      <c r="H407" s="40"/>
      <c r="I407" s="236"/>
      <c r="J407" s="40"/>
      <c r="K407" s="40"/>
      <c r="L407" s="44"/>
      <c r="M407" s="263"/>
      <c r="N407" s="264"/>
      <c r="O407" s="265"/>
      <c r="P407" s="265"/>
      <c r="Q407" s="265"/>
      <c r="R407" s="265"/>
      <c r="S407" s="265"/>
      <c r="T407" s="266"/>
      <c r="U407" s="38"/>
      <c r="V407" s="38"/>
      <c r="W407" s="38"/>
      <c r="X407" s="38"/>
      <c r="Y407" s="38"/>
      <c r="Z407" s="38"/>
      <c r="AA407" s="38"/>
      <c r="AB407" s="38"/>
      <c r="AC407" s="38"/>
      <c r="AD407" s="38"/>
      <c r="AE407" s="38"/>
      <c r="AT407" s="17" t="s">
        <v>274</v>
      </c>
      <c r="AU407" s="17" t="s">
        <v>86</v>
      </c>
    </row>
    <row r="408" s="2" customFormat="1" ht="6.96" customHeight="1">
      <c r="A408" s="38"/>
      <c r="B408" s="66"/>
      <c r="C408" s="67"/>
      <c r="D408" s="67"/>
      <c r="E408" s="67"/>
      <c r="F408" s="67"/>
      <c r="G408" s="67"/>
      <c r="H408" s="67"/>
      <c r="I408" s="67"/>
      <c r="J408" s="67"/>
      <c r="K408" s="67"/>
      <c r="L408" s="44"/>
      <c r="M408" s="38"/>
      <c r="O408" s="38"/>
      <c r="P408" s="38"/>
      <c r="Q408" s="38"/>
      <c r="R408" s="38"/>
      <c r="S408" s="38"/>
      <c r="T408" s="38"/>
      <c r="U408" s="38"/>
      <c r="V408" s="38"/>
      <c r="W408" s="38"/>
      <c r="X408" s="38"/>
      <c r="Y408" s="38"/>
      <c r="Z408" s="38"/>
      <c r="AA408" s="38"/>
      <c r="AB408" s="38"/>
      <c r="AC408" s="38"/>
      <c r="AD408" s="38"/>
      <c r="AE408" s="38"/>
    </row>
  </sheetData>
  <sheetProtection sheet="1" autoFilter="0" formatColumns="0" formatRows="0" objects="1" scenarios="1" spinCount="100000" saltValue="E9HjCMa1shKFPJNPfK8R1HcozTO2llp9r89o3X9d2FQlQFmRRtNunMaylr/4phE9RbGnrBG+rDICKNyIjr7wLQ==" hashValue="CQf7O69SeD7A9w/0opVuQUhrIak+Jitk3ePPIktdNUOXwl3IE+MTeXgqJ1RCdgpYXdLEaPUVSskk6/auPCdM2g==" algorithmName="SHA-512" password="CC35"/>
  <autoFilter ref="C123:K407"/>
  <mergeCells count="9">
    <mergeCell ref="E7:H7"/>
    <mergeCell ref="E9:H9"/>
    <mergeCell ref="E18:H18"/>
    <mergeCell ref="E27:H27"/>
    <mergeCell ref="E85:H85"/>
    <mergeCell ref="E87:H87"/>
    <mergeCell ref="E114:H114"/>
    <mergeCell ref="E116:H116"/>
    <mergeCell ref="L2:V2"/>
  </mergeCells>
  <hyperlinks>
    <hyperlink ref="F129" r:id="rId1" display="https://podminky.urs.cz/item/CS_URS_2024_02/564231011"/>
    <hyperlink ref="F135" r:id="rId2" display="https://podminky.urs.cz/item/CS_URS_2024_02/899623171"/>
    <hyperlink ref="F142" r:id="rId3" display="https://podminky.urs.cz/item/CS_URS_2024_02/012444000"/>
    <hyperlink ref="F147" r:id="rId4" display="https://podminky.urs.cz/item/CS_URS_2024_02/174152101"/>
    <hyperlink ref="F164" r:id="rId5" display="https://podminky.urs.cz/item/CS_URS_2024_02/220182002"/>
    <hyperlink ref="F172" r:id="rId6" display="https://podminky.urs.cz/item/CS_URS_2024_02/220182021"/>
    <hyperlink ref="F187" r:id="rId7" display="https://podminky.urs.cz/item/CS_URS_2024_02/220182023"/>
    <hyperlink ref="F191" r:id="rId8" display="https://podminky.urs.cz/item/CS_URS_2024_02/220182026"/>
    <hyperlink ref="F204" r:id="rId9" display="https://podminky.urs.cz/item/CS_URS_2024_02/220182027"/>
    <hyperlink ref="F211" r:id="rId10" display="https://podminky.urs.cz/item/CS_URS_2024_02/228182002"/>
    <hyperlink ref="F217" r:id="rId11" display="https://podminky.urs.cz/item/CS_URS_2024_02/460010022"/>
    <hyperlink ref="F221" r:id="rId12" display="https://podminky.urs.cz/item/CS_URS_2024_02/460041111"/>
    <hyperlink ref="F225" r:id="rId13" display="https://podminky.urs.cz/item/CS_URS_2024_02/460061111"/>
    <hyperlink ref="F229" r:id="rId14" display="https://podminky.urs.cz/item/CS_URS_2024_02/460061112"/>
    <hyperlink ref="F233" r:id="rId15" display="https://podminky.urs.cz/item/CS_URS_2024_02/460061171"/>
    <hyperlink ref="F237" r:id="rId16" display="https://podminky.urs.cz/item/CS_URS_2024_02/460141112"/>
    <hyperlink ref="F242" r:id="rId17" display="https://podminky.urs.cz/item/CS_URS_2024_02/460171162"/>
    <hyperlink ref="F249" r:id="rId18" display="https://podminky.urs.cz/item/CS_URS_2024_02/460171292"/>
    <hyperlink ref="F254" r:id="rId19" display="https://podminky.urs.cz/item/CS_URS_2024_02/460171322"/>
    <hyperlink ref="F261" r:id="rId20" display="https://podminky.urs.cz/item/CS_URS_2024_02/460241111"/>
    <hyperlink ref="F265" r:id="rId21" display="https://podminky.urs.cz/item/CS_URS_2024_02/460281111"/>
    <hyperlink ref="F273" r:id="rId22" display="https://podminky.urs.cz/item/CS_URS_2024_02/460281121"/>
    <hyperlink ref="F277" r:id="rId23" display="https://podminky.urs.cz/item/CS_URS_2024_02/460341112"/>
    <hyperlink ref="F291" r:id="rId24" display="https://podminky.urs.cz/item/CS_URS_2024_02/460341121"/>
    <hyperlink ref="F296" r:id="rId25" display="https://podminky.urs.cz/item/CS_URS_2024_02/460361121"/>
    <hyperlink ref="F300" r:id="rId26" display="https://podminky.urs.cz/item/CS_URS_2024_02/460371121"/>
    <hyperlink ref="F304" r:id="rId27" display="https://podminky.urs.cz/item/CS_URS_2024_02/460391123"/>
    <hyperlink ref="F312" r:id="rId28" display="https://podminky.urs.cz/item/CS_URS_2024_02/460451172"/>
    <hyperlink ref="F319" r:id="rId29" display="https://podminky.urs.cz/item/CS_URS_2024_02/460451312"/>
    <hyperlink ref="F324" r:id="rId30" display="https://podminky.urs.cz/item/CS_URS_2024_02/460451332"/>
    <hyperlink ref="F339" r:id="rId31" display="https://podminky.urs.cz/item/CS_URS_2024_02/460481112"/>
    <hyperlink ref="F344" r:id="rId32" display="https://podminky.urs.cz/item/CS_URS_2024_02/460551111"/>
    <hyperlink ref="F353" r:id="rId33" display="https://podminky.urs.cz/item/CS_URS_2024_02/460641113"/>
    <hyperlink ref="F358" r:id="rId34" display="https://podminky.urs.cz/item/CS_URS_2024_02/460661512"/>
    <hyperlink ref="F362" r:id="rId35" display="https://podminky.urs.cz/item/CS_URS_2024_02/460671113"/>
    <hyperlink ref="F375" r:id="rId36" display="https://podminky.urs.cz/item/CS_URS_2024_02/460791214"/>
    <hyperlink ref="F383" r:id="rId37" display="https://podminky.urs.cz/item/CS_URS_2024_02/460841113"/>
    <hyperlink ref="F391" r:id="rId38" display="https://podminky.urs.cz/item/CS_URS_2024_02/460841151"/>
    <hyperlink ref="F398" r:id="rId39" display="https://podminky.urs.cz/item/CS_URS_2024_02/460841811"/>
    <hyperlink ref="F402" r:id="rId40" display="https://podminky.urs.cz/item/CS_URS_2024_02/460871144"/>
    <hyperlink ref="F407" r:id="rId41" display="https://podminky.urs.cz/item/CS_URS_2024_02/469981111"/>
  </hyperlinks>
  <pageMargins left="0.39375" right="0.39375" top="0.39375" bottom="0.39375" header="0" footer="0"/>
  <pageSetup paperSize="9" orientation="portrait" blackAndWhite="1" fitToHeight="100"/>
  <headerFooter>
    <oddFooter>&amp;CStrana &amp;P z &amp;N</oddFooter>
  </headerFooter>
  <drawing r:id="rId42"/>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188</v>
      </c>
      <c r="AZ2" s="288" t="s">
        <v>3207</v>
      </c>
      <c r="BA2" s="288" t="s">
        <v>1</v>
      </c>
      <c r="BB2" s="288" t="s">
        <v>1</v>
      </c>
      <c r="BC2" s="288" t="s">
        <v>6231</v>
      </c>
      <c r="BD2" s="288" t="s">
        <v>86</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1" customFormat="1" ht="12" customHeight="1">
      <c r="B8" s="20"/>
      <c r="D8" s="150" t="s">
        <v>223</v>
      </c>
      <c r="L8" s="20"/>
    </row>
    <row r="9" s="2" customFormat="1" ht="16.5" customHeight="1">
      <c r="A9" s="38"/>
      <c r="B9" s="44"/>
      <c r="C9" s="38"/>
      <c r="D9" s="38"/>
      <c r="E9" s="151" t="s">
        <v>6232</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403</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6233</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12. 5. 2025</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36</v>
      </c>
      <c r="E32" s="38"/>
      <c r="F32" s="38"/>
      <c r="G32" s="38"/>
      <c r="H32" s="38"/>
      <c r="I32" s="38"/>
      <c r="J32" s="160">
        <f>ROUND(J126,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38</v>
      </c>
      <c r="G34" s="38"/>
      <c r="H34" s="38"/>
      <c r="I34" s="161" t="s">
        <v>37</v>
      </c>
      <c r="J34" s="161" t="s">
        <v>39</v>
      </c>
      <c r="K34" s="38"/>
      <c r="L34" s="63"/>
      <c r="S34" s="38"/>
      <c r="T34" s="38"/>
      <c r="U34" s="38"/>
      <c r="V34" s="38"/>
      <c r="W34" s="38"/>
      <c r="X34" s="38"/>
      <c r="Y34" s="38"/>
      <c r="Z34" s="38"/>
      <c r="AA34" s="38"/>
      <c r="AB34" s="38"/>
      <c r="AC34" s="38"/>
      <c r="AD34" s="38"/>
      <c r="AE34" s="38"/>
    </row>
    <row r="35" s="2" customFormat="1" ht="14.4" customHeight="1">
      <c r="A35" s="38"/>
      <c r="B35" s="44"/>
      <c r="C35" s="38"/>
      <c r="D35" s="162" t="s">
        <v>40</v>
      </c>
      <c r="E35" s="150" t="s">
        <v>41</v>
      </c>
      <c r="F35" s="163">
        <f>ROUND((SUM(BE126:BE223)),  2)</f>
        <v>0</v>
      </c>
      <c r="G35" s="38"/>
      <c r="H35" s="38"/>
      <c r="I35" s="164">
        <v>0.20999999999999999</v>
      </c>
      <c r="J35" s="163">
        <f>ROUND(((SUM(BE126:BE223))*I35),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42</v>
      </c>
      <c r="F36" s="163">
        <f>ROUND((SUM(BF126:BF223)),  2)</f>
        <v>0</v>
      </c>
      <c r="G36" s="38"/>
      <c r="H36" s="38"/>
      <c r="I36" s="164">
        <v>0.12</v>
      </c>
      <c r="J36" s="163">
        <f>ROUND(((SUM(BF126:BF223))*I36),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43</v>
      </c>
      <c r="F37" s="163">
        <f>ROUND((SUM(BG126:BG223)),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44</v>
      </c>
      <c r="F38" s="163">
        <f>ROUND((SUM(BH126:BH223)),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45</v>
      </c>
      <c r="F39" s="163">
        <f>ROUND((SUM(BI126:BI223)),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46</v>
      </c>
      <c r="E41" s="167"/>
      <c r="F41" s="167"/>
      <c r="G41" s="168" t="s">
        <v>47</v>
      </c>
      <c r="H41" s="169" t="s">
        <v>48</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223</v>
      </c>
      <c r="D86" s="22"/>
      <c r="E86" s="22"/>
      <c r="F86" s="22"/>
      <c r="G86" s="22"/>
      <c r="H86" s="22"/>
      <c r="I86" s="22"/>
      <c r="J86" s="22"/>
      <c r="K86" s="22"/>
      <c r="L86" s="20"/>
    </row>
    <row r="87" s="2" customFormat="1" ht="16.5" customHeight="1">
      <c r="A87" s="38"/>
      <c r="B87" s="39"/>
      <c r="C87" s="40"/>
      <c r="D87" s="40"/>
      <c r="E87" s="183" t="s">
        <v>6232</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403</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701.1 - Demontáž a montáž oplocení</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Frýdek-Místek</v>
      </c>
      <c r="G91" s="40"/>
      <c r="H91" s="40"/>
      <c r="I91" s="32" t="s">
        <v>22</v>
      </c>
      <c r="J91" s="79" t="str">
        <f>IF(J14="","",J14)</f>
        <v>12. 5. 2025</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Statutární město Frýdek-Místek</v>
      </c>
      <c r="G93" s="40"/>
      <c r="H93" s="40"/>
      <c r="I93" s="32" t="s">
        <v>30</v>
      </c>
      <c r="J93" s="36" t="str">
        <f>E23</f>
        <v>DOPRAPLAN s.r.o.</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226</v>
      </c>
      <c r="D96" s="185"/>
      <c r="E96" s="185"/>
      <c r="F96" s="185"/>
      <c r="G96" s="185"/>
      <c r="H96" s="185"/>
      <c r="I96" s="185"/>
      <c r="J96" s="186" t="s">
        <v>227</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228</v>
      </c>
      <c r="D98" s="40"/>
      <c r="E98" s="40"/>
      <c r="F98" s="40"/>
      <c r="G98" s="40"/>
      <c r="H98" s="40"/>
      <c r="I98" s="40"/>
      <c r="J98" s="110">
        <f>J126</f>
        <v>0</v>
      </c>
      <c r="K98" s="40"/>
      <c r="L98" s="63"/>
      <c r="S98" s="38"/>
      <c r="T98" s="38"/>
      <c r="U98" s="38"/>
      <c r="V98" s="38"/>
      <c r="W98" s="38"/>
      <c r="X98" s="38"/>
      <c r="Y98" s="38"/>
      <c r="Z98" s="38"/>
      <c r="AA98" s="38"/>
      <c r="AB98" s="38"/>
      <c r="AC98" s="38"/>
      <c r="AD98" s="38"/>
      <c r="AE98" s="38"/>
      <c r="AU98" s="17" t="s">
        <v>229</v>
      </c>
    </row>
    <row r="99" s="9" customFormat="1" ht="24.96" customHeight="1">
      <c r="A99" s="9"/>
      <c r="B99" s="188"/>
      <c r="C99" s="189"/>
      <c r="D99" s="190" t="s">
        <v>230</v>
      </c>
      <c r="E99" s="191"/>
      <c r="F99" s="191"/>
      <c r="G99" s="191"/>
      <c r="H99" s="191"/>
      <c r="I99" s="191"/>
      <c r="J99" s="192">
        <f>J127</f>
        <v>0</v>
      </c>
      <c r="K99" s="189"/>
      <c r="L99" s="193"/>
      <c r="S99" s="9"/>
      <c r="T99" s="9"/>
      <c r="U99" s="9"/>
      <c r="V99" s="9"/>
      <c r="W99" s="9"/>
      <c r="X99" s="9"/>
      <c r="Y99" s="9"/>
      <c r="Z99" s="9"/>
      <c r="AA99" s="9"/>
      <c r="AB99" s="9"/>
      <c r="AC99" s="9"/>
      <c r="AD99" s="9"/>
      <c r="AE99" s="9"/>
    </row>
    <row r="100" s="14" customFormat="1" ht="19.92" customHeight="1">
      <c r="A100" s="14"/>
      <c r="B100" s="267"/>
      <c r="C100" s="133"/>
      <c r="D100" s="268" t="s">
        <v>405</v>
      </c>
      <c r="E100" s="269"/>
      <c r="F100" s="269"/>
      <c r="G100" s="269"/>
      <c r="H100" s="269"/>
      <c r="I100" s="269"/>
      <c r="J100" s="270">
        <f>J128</f>
        <v>0</v>
      </c>
      <c r="K100" s="133"/>
      <c r="L100" s="271"/>
      <c r="S100" s="14"/>
      <c r="T100" s="14"/>
      <c r="U100" s="14"/>
      <c r="V100" s="14"/>
      <c r="W100" s="14"/>
      <c r="X100" s="14"/>
      <c r="Y100" s="14"/>
      <c r="Z100" s="14"/>
      <c r="AA100" s="14"/>
      <c r="AB100" s="14"/>
      <c r="AC100" s="14"/>
      <c r="AD100" s="14"/>
      <c r="AE100" s="14"/>
    </row>
    <row r="101" s="14" customFormat="1" ht="19.92" customHeight="1">
      <c r="A101" s="14"/>
      <c r="B101" s="267"/>
      <c r="C101" s="133"/>
      <c r="D101" s="268" t="s">
        <v>3210</v>
      </c>
      <c r="E101" s="269"/>
      <c r="F101" s="269"/>
      <c r="G101" s="269"/>
      <c r="H101" s="269"/>
      <c r="I101" s="269"/>
      <c r="J101" s="270">
        <f>J133</f>
        <v>0</v>
      </c>
      <c r="K101" s="133"/>
      <c r="L101" s="271"/>
      <c r="S101" s="14"/>
      <c r="T101" s="14"/>
      <c r="U101" s="14"/>
      <c r="V101" s="14"/>
      <c r="W101" s="14"/>
      <c r="X101" s="14"/>
      <c r="Y101" s="14"/>
      <c r="Z101" s="14"/>
      <c r="AA101" s="14"/>
      <c r="AB101" s="14"/>
      <c r="AC101" s="14"/>
      <c r="AD101" s="14"/>
      <c r="AE101" s="14"/>
    </row>
    <row r="102" s="14" customFormat="1" ht="19.92" customHeight="1">
      <c r="A102" s="14"/>
      <c r="B102" s="267"/>
      <c r="C102" s="133"/>
      <c r="D102" s="268" t="s">
        <v>2158</v>
      </c>
      <c r="E102" s="269"/>
      <c r="F102" s="269"/>
      <c r="G102" s="269"/>
      <c r="H102" s="269"/>
      <c r="I102" s="269"/>
      <c r="J102" s="270">
        <f>J176</f>
        <v>0</v>
      </c>
      <c r="K102" s="133"/>
      <c r="L102" s="271"/>
      <c r="S102" s="14"/>
      <c r="T102" s="14"/>
      <c r="U102" s="14"/>
      <c r="V102" s="14"/>
      <c r="W102" s="14"/>
      <c r="X102" s="14"/>
      <c r="Y102" s="14"/>
      <c r="Z102" s="14"/>
      <c r="AA102" s="14"/>
      <c r="AB102" s="14"/>
      <c r="AC102" s="14"/>
      <c r="AD102" s="14"/>
      <c r="AE102" s="14"/>
    </row>
    <row r="103" s="14" customFormat="1" ht="19.92" customHeight="1">
      <c r="A103" s="14"/>
      <c r="B103" s="267"/>
      <c r="C103" s="133"/>
      <c r="D103" s="268" t="s">
        <v>756</v>
      </c>
      <c r="E103" s="269"/>
      <c r="F103" s="269"/>
      <c r="G103" s="269"/>
      <c r="H103" s="269"/>
      <c r="I103" s="269"/>
      <c r="J103" s="270">
        <f>J185</f>
        <v>0</v>
      </c>
      <c r="K103" s="133"/>
      <c r="L103" s="271"/>
      <c r="S103" s="14"/>
      <c r="T103" s="14"/>
      <c r="U103" s="14"/>
      <c r="V103" s="14"/>
      <c r="W103" s="14"/>
      <c r="X103" s="14"/>
      <c r="Y103" s="14"/>
      <c r="Z103" s="14"/>
      <c r="AA103" s="14"/>
      <c r="AB103" s="14"/>
      <c r="AC103" s="14"/>
      <c r="AD103" s="14"/>
      <c r="AE103" s="14"/>
    </row>
    <row r="104" s="14" customFormat="1" ht="19.92" customHeight="1">
      <c r="A104" s="14"/>
      <c r="B104" s="267"/>
      <c r="C104" s="133"/>
      <c r="D104" s="268" t="s">
        <v>757</v>
      </c>
      <c r="E104" s="269"/>
      <c r="F104" s="269"/>
      <c r="G104" s="269"/>
      <c r="H104" s="269"/>
      <c r="I104" s="269"/>
      <c r="J104" s="270">
        <f>J204</f>
        <v>0</v>
      </c>
      <c r="K104" s="133"/>
      <c r="L104" s="271"/>
      <c r="S104" s="14"/>
      <c r="T104" s="14"/>
      <c r="U104" s="14"/>
      <c r="V104" s="14"/>
      <c r="W104" s="14"/>
      <c r="X104" s="14"/>
      <c r="Y104" s="14"/>
      <c r="Z104" s="14"/>
      <c r="AA104" s="14"/>
      <c r="AB104" s="14"/>
      <c r="AC104" s="14"/>
      <c r="AD104" s="14"/>
      <c r="AE104" s="14"/>
    </row>
    <row r="105" s="2" customFormat="1" ht="21.84" customHeight="1">
      <c r="A105" s="38"/>
      <c r="B105" s="39"/>
      <c r="C105" s="40"/>
      <c r="D105" s="40"/>
      <c r="E105" s="40"/>
      <c r="F105" s="40"/>
      <c r="G105" s="40"/>
      <c r="H105" s="40"/>
      <c r="I105" s="40"/>
      <c r="J105" s="40"/>
      <c r="K105" s="40"/>
      <c r="L105" s="63"/>
      <c r="S105" s="38"/>
      <c r="T105" s="38"/>
      <c r="U105" s="38"/>
      <c r="V105" s="38"/>
      <c r="W105" s="38"/>
      <c r="X105" s="38"/>
      <c r="Y105" s="38"/>
      <c r="Z105" s="38"/>
      <c r="AA105" s="38"/>
      <c r="AB105" s="38"/>
      <c r="AC105" s="38"/>
      <c r="AD105" s="38"/>
      <c r="AE105" s="38"/>
    </row>
    <row r="106" s="2" customFormat="1" ht="6.96" customHeight="1">
      <c r="A106" s="38"/>
      <c r="B106" s="66"/>
      <c r="C106" s="67"/>
      <c r="D106" s="67"/>
      <c r="E106" s="67"/>
      <c r="F106" s="67"/>
      <c r="G106" s="67"/>
      <c r="H106" s="67"/>
      <c r="I106" s="67"/>
      <c r="J106" s="67"/>
      <c r="K106" s="67"/>
      <c r="L106" s="63"/>
      <c r="S106" s="38"/>
      <c r="T106" s="38"/>
      <c r="U106" s="38"/>
      <c r="V106" s="38"/>
      <c r="W106" s="38"/>
      <c r="X106" s="38"/>
      <c r="Y106" s="38"/>
      <c r="Z106" s="38"/>
      <c r="AA106" s="38"/>
      <c r="AB106" s="38"/>
      <c r="AC106" s="38"/>
      <c r="AD106" s="38"/>
      <c r="AE106" s="38"/>
    </row>
    <row r="110" s="2" customFormat="1" ht="6.96" customHeight="1">
      <c r="A110" s="38"/>
      <c r="B110" s="68"/>
      <c r="C110" s="69"/>
      <c r="D110" s="69"/>
      <c r="E110" s="69"/>
      <c r="F110" s="69"/>
      <c r="G110" s="69"/>
      <c r="H110" s="69"/>
      <c r="I110" s="69"/>
      <c r="J110" s="69"/>
      <c r="K110" s="69"/>
      <c r="L110" s="63"/>
      <c r="S110" s="38"/>
      <c r="T110" s="38"/>
      <c r="U110" s="38"/>
      <c r="V110" s="38"/>
      <c r="W110" s="38"/>
      <c r="X110" s="38"/>
      <c r="Y110" s="38"/>
      <c r="Z110" s="38"/>
      <c r="AA110" s="38"/>
      <c r="AB110" s="38"/>
      <c r="AC110" s="38"/>
      <c r="AD110" s="38"/>
      <c r="AE110" s="38"/>
    </row>
    <row r="111" s="2" customFormat="1" ht="24.96" customHeight="1">
      <c r="A111" s="38"/>
      <c r="B111" s="39"/>
      <c r="C111" s="23" t="s">
        <v>236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6.96" customHeight="1">
      <c r="A112" s="38"/>
      <c r="B112" s="39"/>
      <c r="C112" s="40"/>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16</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26.25" customHeight="1">
      <c r="A114" s="38"/>
      <c r="B114" s="39"/>
      <c r="C114" s="40"/>
      <c r="D114" s="40"/>
      <c r="E114" s="183" t="str">
        <f>E7</f>
        <v>Vybudování komunikací a inženýrských sítí v lokalitě Berlín 2, Frýdek-Místek</v>
      </c>
      <c r="F114" s="32"/>
      <c r="G114" s="32"/>
      <c r="H114" s="32"/>
      <c r="I114" s="40"/>
      <c r="J114" s="40"/>
      <c r="K114" s="40"/>
      <c r="L114" s="63"/>
      <c r="S114" s="38"/>
      <c r="T114" s="38"/>
      <c r="U114" s="38"/>
      <c r="V114" s="38"/>
      <c r="W114" s="38"/>
      <c r="X114" s="38"/>
      <c r="Y114" s="38"/>
      <c r="Z114" s="38"/>
      <c r="AA114" s="38"/>
      <c r="AB114" s="38"/>
      <c r="AC114" s="38"/>
      <c r="AD114" s="38"/>
      <c r="AE114" s="38"/>
    </row>
    <row r="115" s="1" customFormat="1" ht="12" customHeight="1">
      <c r="B115" s="21"/>
      <c r="C115" s="32" t="s">
        <v>223</v>
      </c>
      <c r="D115" s="22"/>
      <c r="E115" s="22"/>
      <c r="F115" s="22"/>
      <c r="G115" s="22"/>
      <c r="H115" s="22"/>
      <c r="I115" s="22"/>
      <c r="J115" s="22"/>
      <c r="K115" s="22"/>
      <c r="L115" s="20"/>
    </row>
    <row r="116" s="2" customFormat="1" ht="16.5" customHeight="1">
      <c r="A116" s="38"/>
      <c r="B116" s="39"/>
      <c r="C116" s="40"/>
      <c r="D116" s="40"/>
      <c r="E116" s="183" t="s">
        <v>6232</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12" customHeight="1">
      <c r="A117" s="38"/>
      <c r="B117" s="39"/>
      <c r="C117" s="32" t="s">
        <v>403</v>
      </c>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6.5" customHeight="1">
      <c r="A118" s="38"/>
      <c r="B118" s="39"/>
      <c r="C118" s="40"/>
      <c r="D118" s="40"/>
      <c r="E118" s="76" t="str">
        <f>E11</f>
        <v>701.1 - Demontáž a montáž oplocení</v>
      </c>
      <c r="F118" s="40"/>
      <c r="G118" s="40"/>
      <c r="H118" s="40"/>
      <c r="I118" s="40"/>
      <c r="J118" s="40"/>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2" customHeight="1">
      <c r="A120" s="38"/>
      <c r="B120" s="39"/>
      <c r="C120" s="32" t="s">
        <v>20</v>
      </c>
      <c r="D120" s="40"/>
      <c r="E120" s="40"/>
      <c r="F120" s="27" t="str">
        <f>F14</f>
        <v>Frýdek-Místek</v>
      </c>
      <c r="G120" s="40"/>
      <c r="H120" s="40"/>
      <c r="I120" s="32" t="s">
        <v>22</v>
      </c>
      <c r="J120" s="79" t="str">
        <f>IF(J14="","",J14)</f>
        <v>12. 5. 2025</v>
      </c>
      <c r="K120" s="40"/>
      <c r="L120" s="63"/>
      <c r="S120" s="38"/>
      <c r="T120" s="38"/>
      <c r="U120" s="38"/>
      <c r="V120" s="38"/>
      <c r="W120" s="38"/>
      <c r="X120" s="38"/>
      <c r="Y120" s="38"/>
      <c r="Z120" s="38"/>
      <c r="AA120" s="38"/>
      <c r="AB120" s="38"/>
      <c r="AC120" s="38"/>
      <c r="AD120" s="38"/>
      <c r="AE120" s="38"/>
    </row>
    <row r="121" s="2" customFormat="1" ht="6.96" customHeight="1">
      <c r="A121" s="38"/>
      <c r="B121" s="39"/>
      <c r="C121" s="40"/>
      <c r="D121" s="40"/>
      <c r="E121" s="40"/>
      <c r="F121" s="40"/>
      <c r="G121" s="40"/>
      <c r="H121" s="40"/>
      <c r="I121" s="40"/>
      <c r="J121" s="40"/>
      <c r="K121" s="40"/>
      <c r="L121" s="63"/>
      <c r="S121" s="38"/>
      <c r="T121" s="38"/>
      <c r="U121" s="38"/>
      <c r="V121" s="38"/>
      <c r="W121" s="38"/>
      <c r="X121" s="38"/>
      <c r="Y121" s="38"/>
      <c r="Z121" s="38"/>
      <c r="AA121" s="38"/>
      <c r="AB121" s="38"/>
      <c r="AC121" s="38"/>
      <c r="AD121" s="38"/>
      <c r="AE121" s="38"/>
    </row>
    <row r="122" s="2" customFormat="1" ht="15.15" customHeight="1">
      <c r="A122" s="38"/>
      <c r="B122" s="39"/>
      <c r="C122" s="32" t="s">
        <v>24</v>
      </c>
      <c r="D122" s="40"/>
      <c r="E122" s="40"/>
      <c r="F122" s="27" t="str">
        <f>E17</f>
        <v>Statutární město Frýdek-Místek</v>
      </c>
      <c r="G122" s="40"/>
      <c r="H122" s="40"/>
      <c r="I122" s="32" t="s">
        <v>30</v>
      </c>
      <c r="J122" s="36" t="str">
        <f>E23</f>
        <v>DOPRAPLAN s.r.o.</v>
      </c>
      <c r="K122" s="40"/>
      <c r="L122" s="63"/>
      <c r="S122" s="38"/>
      <c r="T122" s="38"/>
      <c r="U122" s="38"/>
      <c r="V122" s="38"/>
      <c r="W122" s="38"/>
      <c r="X122" s="38"/>
      <c r="Y122" s="38"/>
      <c r="Z122" s="38"/>
      <c r="AA122" s="38"/>
      <c r="AB122" s="38"/>
      <c r="AC122" s="38"/>
      <c r="AD122" s="38"/>
      <c r="AE122" s="38"/>
    </row>
    <row r="123" s="2" customFormat="1" ht="15.15" customHeight="1">
      <c r="A123" s="38"/>
      <c r="B123" s="39"/>
      <c r="C123" s="32" t="s">
        <v>28</v>
      </c>
      <c r="D123" s="40"/>
      <c r="E123" s="40"/>
      <c r="F123" s="27" t="str">
        <f>IF(E20="","",E20)</f>
        <v>Vyplň údaj</v>
      </c>
      <c r="G123" s="40"/>
      <c r="H123" s="40"/>
      <c r="I123" s="32" t="s">
        <v>33</v>
      </c>
      <c r="J123" s="36" t="str">
        <f>E26</f>
        <v xml:space="preserve"> </v>
      </c>
      <c r="K123" s="40"/>
      <c r="L123" s="63"/>
      <c r="S123" s="38"/>
      <c r="T123" s="38"/>
      <c r="U123" s="38"/>
      <c r="V123" s="38"/>
      <c r="W123" s="38"/>
      <c r="X123" s="38"/>
      <c r="Y123" s="38"/>
      <c r="Z123" s="38"/>
      <c r="AA123" s="38"/>
      <c r="AB123" s="38"/>
      <c r="AC123" s="38"/>
      <c r="AD123" s="38"/>
      <c r="AE123" s="38"/>
    </row>
    <row r="124" s="2" customFormat="1" ht="10.32" customHeight="1">
      <c r="A124" s="38"/>
      <c r="B124" s="39"/>
      <c r="C124" s="40"/>
      <c r="D124" s="40"/>
      <c r="E124" s="40"/>
      <c r="F124" s="40"/>
      <c r="G124" s="40"/>
      <c r="H124" s="40"/>
      <c r="I124" s="40"/>
      <c r="J124" s="40"/>
      <c r="K124" s="40"/>
      <c r="L124" s="63"/>
      <c r="S124" s="38"/>
      <c r="T124" s="38"/>
      <c r="U124" s="38"/>
      <c r="V124" s="38"/>
      <c r="W124" s="38"/>
      <c r="X124" s="38"/>
      <c r="Y124" s="38"/>
      <c r="Z124" s="38"/>
      <c r="AA124" s="38"/>
      <c r="AB124" s="38"/>
      <c r="AC124" s="38"/>
      <c r="AD124" s="38"/>
      <c r="AE124" s="38"/>
    </row>
    <row r="125" s="10" customFormat="1" ht="29.28" customHeight="1">
      <c r="A125" s="194"/>
      <c r="B125" s="195"/>
      <c r="C125" s="196" t="s">
        <v>237</v>
      </c>
      <c r="D125" s="197" t="s">
        <v>61</v>
      </c>
      <c r="E125" s="197" t="s">
        <v>57</v>
      </c>
      <c r="F125" s="197" t="s">
        <v>58</v>
      </c>
      <c r="G125" s="197" t="s">
        <v>238</v>
      </c>
      <c r="H125" s="197" t="s">
        <v>239</v>
      </c>
      <c r="I125" s="197" t="s">
        <v>240</v>
      </c>
      <c r="J125" s="198" t="s">
        <v>227</v>
      </c>
      <c r="K125" s="199" t="s">
        <v>241</v>
      </c>
      <c r="L125" s="200"/>
      <c r="M125" s="100" t="s">
        <v>1</v>
      </c>
      <c r="N125" s="101" t="s">
        <v>40</v>
      </c>
      <c r="O125" s="101" t="s">
        <v>242</v>
      </c>
      <c r="P125" s="101" t="s">
        <v>243</v>
      </c>
      <c r="Q125" s="101" t="s">
        <v>244</v>
      </c>
      <c r="R125" s="101" t="s">
        <v>245</v>
      </c>
      <c r="S125" s="101" t="s">
        <v>246</v>
      </c>
      <c r="T125" s="102" t="s">
        <v>247</v>
      </c>
      <c r="U125" s="194"/>
      <c r="V125" s="194"/>
      <c r="W125" s="194"/>
      <c r="X125" s="194"/>
      <c r="Y125" s="194"/>
      <c r="Z125" s="194"/>
      <c r="AA125" s="194"/>
      <c r="AB125" s="194"/>
      <c r="AC125" s="194"/>
      <c r="AD125" s="194"/>
      <c r="AE125" s="194"/>
    </row>
    <row r="126" s="2" customFormat="1" ht="22.8" customHeight="1">
      <c r="A126" s="38"/>
      <c r="B126" s="39"/>
      <c r="C126" s="107" t="s">
        <v>248</v>
      </c>
      <c r="D126" s="40"/>
      <c r="E126" s="40"/>
      <c r="F126" s="40"/>
      <c r="G126" s="40"/>
      <c r="H126" s="40"/>
      <c r="I126" s="40"/>
      <c r="J126" s="201">
        <f>BK126</f>
        <v>0</v>
      </c>
      <c r="K126" s="40"/>
      <c r="L126" s="44"/>
      <c r="M126" s="103"/>
      <c r="N126" s="202"/>
      <c r="O126" s="104"/>
      <c r="P126" s="203">
        <f>P127</f>
        <v>0</v>
      </c>
      <c r="Q126" s="104"/>
      <c r="R126" s="203">
        <f>R127</f>
        <v>2.2732060299999999</v>
      </c>
      <c r="S126" s="104"/>
      <c r="T126" s="204">
        <f>T127</f>
        <v>2.22648</v>
      </c>
      <c r="U126" s="38"/>
      <c r="V126" s="38"/>
      <c r="W126" s="38"/>
      <c r="X126" s="38"/>
      <c r="Y126" s="38"/>
      <c r="Z126" s="38"/>
      <c r="AA126" s="38"/>
      <c r="AB126" s="38"/>
      <c r="AC126" s="38"/>
      <c r="AD126" s="38"/>
      <c r="AE126" s="38"/>
      <c r="AT126" s="17" t="s">
        <v>75</v>
      </c>
      <c r="AU126" s="17" t="s">
        <v>229</v>
      </c>
      <c r="BK126" s="205">
        <f>BK127</f>
        <v>0</v>
      </c>
    </row>
    <row r="127" s="11" customFormat="1" ht="25.92" customHeight="1">
      <c r="A127" s="11"/>
      <c r="B127" s="206"/>
      <c r="C127" s="207"/>
      <c r="D127" s="208" t="s">
        <v>75</v>
      </c>
      <c r="E127" s="209" t="s">
        <v>249</v>
      </c>
      <c r="F127" s="209" t="s">
        <v>250</v>
      </c>
      <c r="G127" s="207"/>
      <c r="H127" s="207"/>
      <c r="I127" s="210"/>
      <c r="J127" s="211">
        <f>BK127</f>
        <v>0</v>
      </c>
      <c r="K127" s="207"/>
      <c r="L127" s="212"/>
      <c r="M127" s="213"/>
      <c r="N127" s="214"/>
      <c r="O127" s="214"/>
      <c r="P127" s="215">
        <f>P128+P133+P176+P185+P204</f>
        <v>0</v>
      </c>
      <c r="Q127" s="214"/>
      <c r="R127" s="215">
        <f>R128+R133+R176+R185+R204</f>
        <v>2.2732060299999999</v>
      </c>
      <c r="S127" s="214"/>
      <c r="T127" s="216">
        <f>T128+T133+T176+T185+T204</f>
        <v>2.22648</v>
      </c>
      <c r="U127" s="11"/>
      <c r="V127" s="11"/>
      <c r="W127" s="11"/>
      <c r="X127" s="11"/>
      <c r="Y127" s="11"/>
      <c r="Z127" s="11"/>
      <c r="AA127" s="11"/>
      <c r="AB127" s="11"/>
      <c r="AC127" s="11"/>
      <c r="AD127" s="11"/>
      <c r="AE127" s="11"/>
      <c r="AR127" s="217" t="s">
        <v>84</v>
      </c>
      <c r="AT127" s="218" t="s">
        <v>75</v>
      </c>
      <c r="AU127" s="218" t="s">
        <v>76</v>
      </c>
      <c r="AY127" s="217" t="s">
        <v>251</v>
      </c>
      <c r="BK127" s="219">
        <f>BK128+BK133+BK176+BK185+BK204</f>
        <v>0</v>
      </c>
    </row>
    <row r="128" s="11" customFormat="1" ht="22.8" customHeight="1">
      <c r="A128" s="11"/>
      <c r="B128" s="206"/>
      <c r="C128" s="207"/>
      <c r="D128" s="208" t="s">
        <v>75</v>
      </c>
      <c r="E128" s="272" t="s">
        <v>84</v>
      </c>
      <c r="F128" s="272" t="s">
        <v>406</v>
      </c>
      <c r="G128" s="207"/>
      <c r="H128" s="207"/>
      <c r="I128" s="210"/>
      <c r="J128" s="273">
        <f>BK128</f>
        <v>0</v>
      </c>
      <c r="K128" s="207"/>
      <c r="L128" s="212"/>
      <c r="M128" s="213"/>
      <c r="N128" s="214"/>
      <c r="O128" s="214"/>
      <c r="P128" s="215">
        <f>SUM(P129:P132)</f>
        <v>0</v>
      </c>
      <c r="Q128" s="214"/>
      <c r="R128" s="215">
        <f>SUM(R129:R132)</f>
        <v>0</v>
      </c>
      <c r="S128" s="214"/>
      <c r="T128" s="216">
        <f>SUM(T129:T132)</f>
        <v>0</v>
      </c>
      <c r="U128" s="11"/>
      <c r="V128" s="11"/>
      <c r="W128" s="11"/>
      <c r="X128" s="11"/>
      <c r="Y128" s="11"/>
      <c r="Z128" s="11"/>
      <c r="AA128" s="11"/>
      <c r="AB128" s="11"/>
      <c r="AC128" s="11"/>
      <c r="AD128" s="11"/>
      <c r="AE128" s="11"/>
      <c r="AR128" s="217" t="s">
        <v>84</v>
      </c>
      <c r="AT128" s="218" t="s">
        <v>75</v>
      </c>
      <c r="AU128" s="218" t="s">
        <v>84</v>
      </c>
      <c r="AY128" s="217" t="s">
        <v>251</v>
      </c>
      <c r="BK128" s="219">
        <f>SUM(BK129:BK132)</f>
        <v>0</v>
      </c>
    </row>
    <row r="129" s="2" customFormat="1" ht="24.15" customHeight="1">
      <c r="A129" s="38"/>
      <c r="B129" s="39"/>
      <c r="C129" s="220" t="s">
        <v>84</v>
      </c>
      <c r="D129" s="220" t="s">
        <v>255</v>
      </c>
      <c r="E129" s="221" t="s">
        <v>3211</v>
      </c>
      <c r="F129" s="222" t="s">
        <v>3212</v>
      </c>
      <c r="G129" s="223" t="s">
        <v>592</v>
      </c>
      <c r="H129" s="224">
        <v>0.59999999999999998</v>
      </c>
      <c r="I129" s="225"/>
      <c r="J129" s="226">
        <f>ROUND(I129*H129,2)</f>
        <v>0</v>
      </c>
      <c r="K129" s="227"/>
      <c r="L129" s="44"/>
      <c r="M129" s="228" t="s">
        <v>1</v>
      </c>
      <c r="N129" s="229" t="s">
        <v>41</v>
      </c>
      <c r="O129" s="91"/>
      <c r="P129" s="230">
        <f>O129*H129</f>
        <v>0</v>
      </c>
      <c r="Q129" s="230">
        <v>0</v>
      </c>
      <c r="R129" s="230">
        <f>Q129*H129</f>
        <v>0</v>
      </c>
      <c r="S129" s="230">
        <v>0</v>
      </c>
      <c r="T129" s="231">
        <f>S129*H129</f>
        <v>0</v>
      </c>
      <c r="U129" s="38"/>
      <c r="V129" s="38"/>
      <c r="W129" s="38"/>
      <c r="X129" s="38"/>
      <c r="Y129" s="38"/>
      <c r="Z129" s="38"/>
      <c r="AA129" s="38"/>
      <c r="AB129" s="38"/>
      <c r="AC129" s="38"/>
      <c r="AD129" s="38"/>
      <c r="AE129" s="38"/>
      <c r="AR129" s="232" t="s">
        <v>254</v>
      </c>
      <c r="AT129" s="232" t="s">
        <v>255</v>
      </c>
      <c r="AU129" s="232" t="s">
        <v>86</v>
      </c>
      <c r="AY129" s="17" t="s">
        <v>251</v>
      </c>
      <c r="BE129" s="233">
        <f>IF(N129="základní",J129,0)</f>
        <v>0</v>
      </c>
      <c r="BF129" s="233">
        <f>IF(N129="snížená",J129,0)</f>
        <v>0</v>
      </c>
      <c r="BG129" s="233">
        <f>IF(N129="zákl. přenesená",J129,0)</f>
        <v>0</v>
      </c>
      <c r="BH129" s="233">
        <f>IF(N129="sníž. přenesená",J129,0)</f>
        <v>0</v>
      </c>
      <c r="BI129" s="233">
        <f>IF(N129="nulová",J129,0)</f>
        <v>0</v>
      </c>
      <c r="BJ129" s="17" t="s">
        <v>84</v>
      </c>
      <c r="BK129" s="233">
        <f>ROUND(I129*H129,2)</f>
        <v>0</v>
      </c>
      <c r="BL129" s="17" t="s">
        <v>254</v>
      </c>
      <c r="BM129" s="232" t="s">
        <v>3213</v>
      </c>
    </row>
    <row r="130" s="2" customFormat="1">
      <c r="A130" s="38"/>
      <c r="B130" s="39"/>
      <c r="C130" s="40"/>
      <c r="D130" s="234" t="s">
        <v>260</v>
      </c>
      <c r="E130" s="40"/>
      <c r="F130" s="235" t="s">
        <v>3214</v>
      </c>
      <c r="G130" s="40"/>
      <c r="H130" s="40"/>
      <c r="I130" s="236"/>
      <c r="J130" s="40"/>
      <c r="K130" s="40"/>
      <c r="L130" s="44"/>
      <c r="M130" s="237"/>
      <c r="N130" s="238"/>
      <c r="O130" s="91"/>
      <c r="P130" s="91"/>
      <c r="Q130" s="91"/>
      <c r="R130" s="91"/>
      <c r="S130" s="91"/>
      <c r="T130" s="92"/>
      <c r="U130" s="38"/>
      <c r="V130" s="38"/>
      <c r="W130" s="38"/>
      <c r="X130" s="38"/>
      <c r="Y130" s="38"/>
      <c r="Z130" s="38"/>
      <c r="AA130" s="38"/>
      <c r="AB130" s="38"/>
      <c r="AC130" s="38"/>
      <c r="AD130" s="38"/>
      <c r="AE130" s="38"/>
      <c r="AT130" s="17" t="s">
        <v>260</v>
      </c>
      <c r="AU130" s="17" t="s">
        <v>86</v>
      </c>
    </row>
    <row r="131" s="2" customFormat="1">
      <c r="A131" s="38"/>
      <c r="B131" s="39"/>
      <c r="C131" s="40"/>
      <c r="D131" s="240" t="s">
        <v>274</v>
      </c>
      <c r="E131" s="40"/>
      <c r="F131" s="241" t="s">
        <v>3215</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274</v>
      </c>
      <c r="AU131" s="17" t="s">
        <v>86</v>
      </c>
    </row>
    <row r="132" s="12" customFormat="1">
      <c r="A132" s="12"/>
      <c r="B132" s="242"/>
      <c r="C132" s="243"/>
      <c r="D132" s="234" t="s">
        <v>276</v>
      </c>
      <c r="E132" s="244" t="s">
        <v>1</v>
      </c>
      <c r="F132" s="245" t="s">
        <v>6234</v>
      </c>
      <c r="G132" s="243"/>
      <c r="H132" s="246">
        <v>0.59999999999999998</v>
      </c>
      <c r="I132" s="247"/>
      <c r="J132" s="243"/>
      <c r="K132" s="243"/>
      <c r="L132" s="248"/>
      <c r="M132" s="249"/>
      <c r="N132" s="250"/>
      <c r="O132" s="250"/>
      <c r="P132" s="250"/>
      <c r="Q132" s="250"/>
      <c r="R132" s="250"/>
      <c r="S132" s="250"/>
      <c r="T132" s="251"/>
      <c r="U132" s="12"/>
      <c r="V132" s="12"/>
      <c r="W132" s="12"/>
      <c r="X132" s="12"/>
      <c r="Y132" s="12"/>
      <c r="Z132" s="12"/>
      <c r="AA132" s="12"/>
      <c r="AB132" s="12"/>
      <c r="AC132" s="12"/>
      <c r="AD132" s="12"/>
      <c r="AE132" s="12"/>
      <c r="AT132" s="252" t="s">
        <v>276</v>
      </c>
      <c r="AU132" s="252" t="s">
        <v>86</v>
      </c>
      <c r="AV132" s="12" t="s">
        <v>86</v>
      </c>
      <c r="AW132" s="12" t="s">
        <v>32</v>
      </c>
      <c r="AX132" s="12" t="s">
        <v>84</v>
      </c>
      <c r="AY132" s="252" t="s">
        <v>251</v>
      </c>
    </row>
    <row r="133" s="11" customFormat="1" ht="22.8" customHeight="1">
      <c r="A133" s="11"/>
      <c r="B133" s="206"/>
      <c r="C133" s="207"/>
      <c r="D133" s="208" t="s">
        <v>75</v>
      </c>
      <c r="E133" s="272" t="s">
        <v>269</v>
      </c>
      <c r="F133" s="272" t="s">
        <v>3217</v>
      </c>
      <c r="G133" s="207"/>
      <c r="H133" s="207"/>
      <c r="I133" s="210"/>
      <c r="J133" s="273">
        <f>BK133</f>
        <v>0</v>
      </c>
      <c r="K133" s="207"/>
      <c r="L133" s="212"/>
      <c r="M133" s="213"/>
      <c r="N133" s="214"/>
      <c r="O133" s="214"/>
      <c r="P133" s="215">
        <f>SUM(P134:P175)</f>
        <v>0</v>
      </c>
      <c r="Q133" s="214"/>
      <c r="R133" s="215">
        <f>SUM(R134:R175)</f>
        <v>1.21698715</v>
      </c>
      <c r="S133" s="214"/>
      <c r="T133" s="216">
        <f>SUM(T134:T175)</f>
        <v>0</v>
      </c>
      <c r="U133" s="11"/>
      <c r="V133" s="11"/>
      <c r="W133" s="11"/>
      <c r="X133" s="11"/>
      <c r="Y133" s="11"/>
      <c r="Z133" s="11"/>
      <c r="AA133" s="11"/>
      <c r="AB133" s="11"/>
      <c r="AC133" s="11"/>
      <c r="AD133" s="11"/>
      <c r="AE133" s="11"/>
      <c r="AR133" s="217" t="s">
        <v>84</v>
      </c>
      <c r="AT133" s="218" t="s">
        <v>75</v>
      </c>
      <c r="AU133" s="218" t="s">
        <v>84</v>
      </c>
      <c r="AY133" s="217" t="s">
        <v>251</v>
      </c>
      <c r="BK133" s="219">
        <f>SUM(BK134:BK175)</f>
        <v>0</v>
      </c>
    </row>
    <row r="134" s="2" customFormat="1" ht="24.15" customHeight="1">
      <c r="A134" s="38"/>
      <c r="B134" s="39"/>
      <c r="C134" s="220" t="s">
        <v>86</v>
      </c>
      <c r="D134" s="220" t="s">
        <v>255</v>
      </c>
      <c r="E134" s="221" t="s">
        <v>3218</v>
      </c>
      <c r="F134" s="222" t="s">
        <v>3219</v>
      </c>
      <c r="G134" s="223" t="s">
        <v>416</v>
      </c>
      <c r="H134" s="224">
        <v>3</v>
      </c>
      <c r="I134" s="225"/>
      <c r="J134" s="226">
        <f>ROUND(I134*H134,2)</f>
        <v>0</v>
      </c>
      <c r="K134" s="227"/>
      <c r="L134" s="44"/>
      <c r="M134" s="228" t="s">
        <v>1</v>
      </c>
      <c r="N134" s="229" t="s">
        <v>41</v>
      </c>
      <c r="O134" s="91"/>
      <c r="P134" s="230">
        <f>O134*H134</f>
        <v>0</v>
      </c>
      <c r="Q134" s="230">
        <v>0.17488999999999999</v>
      </c>
      <c r="R134" s="230">
        <f>Q134*H134</f>
        <v>0.52466999999999997</v>
      </c>
      <c r="S134" s="230">
        <v>0</v>
      </c>
      <c r="T134" s="231">
        <f>S134*H134</f>
        <v>0</v>
      </c>
      <c r="U134" s="38"/>
      <c r="V134" s="38"/>
      <c r="W134" s="38"/>
      <c r="X134" s="38"/>
      <c r="Y134" s="38"/>
      <c r="Z134" s="38"/>
      <c r="AA134" s="38"/>
      <c r="AB134" s="38"/>
      <c r="AC134" s="38"/>
      <c r="AD134" s="38"/>
      <c r="AE134" s="38"/>
      <c r="AR134" s="232" t="s">
        <v>254</v>
      </c>
      <c r="AT134" s="232" t="s">
        <v>255</v>
      </c>
      <c r="AU134" s="232" t="s">
        <v>86</v>
      </c>
      <c r="AY134" s="17" t="s">
        <v>251</v>
      </c>
      <c r="BE134" s="233">
        <f>IF(N134="základní",J134,0)</f>
        <v>0</v>
      </c>
      <c r="BF134" s="233">
        <f>IF(N134="snížená",J134,0)</f>
        <v>0</v>
      </c>
      <c r="BG134" s="233">
        <f>IF(N134="zákl. přenesená",J134,0)</f>
        <v>0</v>
      </c>
      <c r="BH134" s="233">
        <f>IF(N134="sníž. přenesená",J134,0)</f>
        <v>0</v>
      </c>
      <c r="BI134" s="233">
        <f>IF(N134="nulová",J134,0)</f>
        <v>0</v>
      </c>
      <c r="BJ134" s="17" t="s">
        <v>84</v>
      </c>
      <c r="BK134" s="233">
        <f>ROUND(I134*H134,2)</f>
        <v>0</v>
      </c>
      <c r="BL134" s="17" t="s">
        <v>254</v>
      </c>
      <c r="BM134" s="232" t="s">
        <v>3220</v>
      </c>
    </row>
    <row r="135" s="2" customFormat="1">
      <c r="A135" s="38"/>
      <c r="B135" s="39"/>
      <c r="C135" s="40"/>
      <c r="D135" s="234" t="s">
        <v>260</v>
      </c>
      <c r="E135" s="40"/>
      <c r="F135" s="235" t="s">
        <v>3221</v>
      </c>
      <c r="G135" s="40"/>
      <c r="H135" s="40"/>
      <c r="I135" s="236"/>
      <c r="J135" s="40"/>
      <c r="K135" s="40"/>
      <c r="L135" s="44"/>
      <c r="M135" s="237"/>
      <c r="N135" s="238"/>
      <c r="O135" s="91"/>
      <c r="P135" s="91"/>
      <c r="Q135" s="91"/>
      <c r="R135" s="91"/>
      <c r="S135" s="91"/>
      <c r="T135" s="92"/>
      <c r="U135" s="38"/>
      <c r="V135" s="38"/>
      <c r="W135" s="38"/>
      <c r="X135" s="38"/>
      <c r="Y135" s="38"/>
      <c r="Z135" s="38"/>
      <c r="AA135" s="38"/>
      <c r="AB135" s="38"/>
      <c r="AC135" s="38"/>
      <c r="AD135" s="38"/>
      <c r="AE135" s="38"/>
      <c r="AT135" s="17" t="s">
        <v>260</v>
      </c>
      <c r="AU135" s="17" t="s">
        <v>86</v>
      </c>
    </row>
    <row r="136" s="2" customFormat="1">
      <c r="A136" s="38"/>
      <c r="B136" s="39"/>
      <c r="C136" s="40"/>
      <c r="D136" s="240" t="s">
        <v>274</v>
      </c>
      <c r="E136" s="40"/>
      <c r="F136" s="241" t="s">
        <v>3222</v>
      </c>
      <c r="G136" s="40"/>
      <c r="H136" s="40"/>
      <c r="I136" s="236"/>
      <c r="J136" s="40"/>
      <c r="K136" s="40"/>
      <c r="L136" s="44"/>
      <c r="M136" s="237"/>
      <c r="N136" s="238"/>
      <c r="O136" s="91"/>
      <c r="P136" s="91"/>
      <c r="Q136" s="91"/>
      <c r="R136" s="91"/>
      <c r="S136" s="91"/>
      <c r="T136" s="92"/>
      <c r="U136" s="38"/>
      <c r="V136" s="38"/>
      <c r="W136" s="38"/>
      <c r="X136" s="38"/>
      <c r="Y136" s="38"/>
      <c r="Z136" s="38"/>
      <c r="AA136" s="38"/>
      <c r="AB136" s="38"/>
      <c r="AC136" s="38"/>
      <c r="AD136" s="38"/>
      <c r="AE136" s="38"/>
      <c r="AT136" s="17" t="s">
        <v>274</v>
      </c>
      <c r="AU136" s="17" t="s">
        <v>86</v>
      </c>
    </row>
    <row r="137" s="12" customFormat="1">
      <c r="A137" s="12"/>
      <c r="B137" s="242"/>
      <c r="C137" s="243"/>
      <c r="D137" s="234" t="s">
        <v>276</v>
      </c>
      <c r="E137" s="244" t="s">
        <v>1</v>
      </c>
      <c r="F137" s="245" t="s">
        <v>5523</v>
      </c>
      <c r="G137" s="243"/>
      <c r="H137" s="246">
        <v>3</v>
      </c>
      <c r="I137" s="247"/>
      <c r="J137" s="243"/>
      <c r="K137" s="243"/>
      <c r="L137" s="248"/>
      <c r="M137" s="249"/>
      <c r="N137" s="250"/>
      <c r="O137" s="250"/>
      <c r="P137" s="250"/>
      <c r="Q137" s="250"/>
      <c r="R137" s="250"/>
      <c r="S137" s="250"/>
      <c r="T137" s="251"/>
      <c r="U137" s="12"/>
      <c r="V137" s="12"/>
      <c r="W137" s="12"/>
      <c r="X137" s="12"/>
      <c r="Y137" s="12"/>
      <c r="Z137" s="12"/>
      <c r="AA137" s="12"/>
      <c r="AB137" s="12"/>
      <c r="AC137" s="12"/>
      <c r="AD137" s="12"/>
      <c r="AE137" s="12"/>
      <c r="AT137" s="252" t="s">
        <v>276</v>
      </c>
      <c r="AU137" s="252" t="s">
        <v>86</v>
      </c>
      <c r="AV137" s="12" t="s">
        <v>86</v>
      </c>
      <c r="AW137" s="12" t="s">
        <v>32</v>
      </c>
      <c r="AX137" s="12" t="s">
        <v>84</v>
      </c>
      <c r="AY137" s="252" t="s">
        <v>251</v>
      </c>
    </row>
    <row r="138" s="2" customFormat="1" ht="24.15" customHeight="1">
      <c r="A138" s="38"/>
      <c r="B138" s="39"/>
      <c r="C138" s="292" t="s">
        <v>269</v>
      </c>
      <c r="D138" s="292" t="s">
        <v>1133</v>
      </c>
      <c r="E138" s="293" t="s">
        <v>3226</v>
      </c>
      <c r="F138" s="294" t="s">
        <v>3227</v>
      </c>
      <c r="G138" s="295" t="s">
        <v>416</v>
      </c>
      <c r="H138" s="296">
        <v>3</v>
      </c>
      <c r="I138" s="297"/>
      <c r="J138" s="298">
        <f>ROUND(I138*H138,2)</f>
        <v>0</v>
      </c>
      <c r="K138" s="299"/>
      <c r="L138" s="300"/>
      <c r="M138" s="301" t="s">
        <v>1</v>
      </c>
      <c r="N138" s="302" t="s">
        <v>41</v>
      </c>
      <c r="O138" s="91"/>
      <c r="P138" s="230">
        <f>O138*H138</f>
        <v>0</v>
      </c>
      <c r="Q138" s="230">
        <v>0.0035000000000000001</v>
      </c>
      <c r="R138" s="230">
        <f>Q138*H138</f>
        <v>0.010500000000000001</v>
      </c>
      <c r="S138" s="230">
        <v>0</v>
      </c>
      <c r="T138" s="231">
        <f>S138*H138</f>
        <v>0</v>
      </c>
      <c r="U138" s="38"/>
      <c r="V138" s="38"/>
      <c r="W138" s="38"/>
      <c r="X138" s="38"/>
      <c r="Y138" s="38"/>
      <c r="Z138" s="38"/>
      <c r="AA138" s="38"/>
      <c r="AB138" s="38"/>
      <c r="AC138" s="38"/>
      <c r="AD138" s="38"/>
      <c r="AE138" s="38"/>
      <c r="AR138" s="232" t="s">
        <v>299</v>
      </c>
      <c r="AT138" s="232" t="s">
        <v>1133</v>
      </c>
      <c r="AU138" s="232" t="s">
        <v>86</v>
      </c>
      <c r="AY138" s="17" t="s">
        <v>251</v>
      </c>
      <c r="BE138" s="233">
        <f>IF(N138="základní",J138,0)</f>
        <v>0</v>
      </c>
      <c r="BF138" s="233">
        <f>IF(N138="snížená",J138,0)</f>
        <v>0</v>
      </c>
      <c r="BG138" s="233">
        <f>IF(N138="zákl. přenesená",J138,0)</f>
        <v>0</v>
      </c>
      <c r="BH138" s="233">
        <f>IF(N138="sníž. přenesená",J138,0)</f>
        <v>0</v>
      </c>
      <c r="BI138" s="233">
        <f>IF(N138="nulová",J138,0)</f>
        <v>0</v>
      </c>
      <c r="BJ138" s="17" t="s">
        <v>84</v>
      </c>
      <c r="BK138" s="233">
        <f>ROUND(I138*H138,2)</f>
        <v>0</v>
      </c>
      <c r="BL138" s="17" t="s">
        <v>254</v>
      </c>
      <c r="BM138" s="232" t="s">
        <v>3228</v>
      </c>
    </row>
    <row r="139" s="2" customFormat="1">
      <c r="A139" s="38"/>
      <c r="B139" s="39"/>
      <c r="C139" s="40"/>
      <c r="D139" s="234" t="s">
        <v>260</v>
      </c>
      <c r="E139" s="40"/>
      <c r="F139" s="235" t="s">
        <v>3227</v>
      </c>
      <c r="G139" s="40"/>
      <c r="H139" s="40"/>
      <c r="I139" s="236"/>
      <c r="J139" s="40"/>
      <c r="K139" s="40"/>
      <c r="L139" s="44"/>
      <c r="M139" s="237"/>
      <c r="N139" s="238"/>
      <c r="O139" s="91"/>
      <c r="P139" s="91"/>
      <c r="Q139" s="91"/>
      <c r="R139" s="91"/>
      <c r="S139" s="91"/>
      <c r="T139" s="92"/>
      <c r="U139" s="38"/>
      <c r="V139" s="38"/>
      <c r="W139" s="38"/>
      <c r="X139" s="38"/>
      <c r="Y139" s="38"/>
      <c r="Z139" s="38"/>
      <c r="AA139" s="38"/>
      <c r="AB139" s="38"/>
      <c r="AC139" s="38"/>
      <c r="AD139" s="38"/>
      <c r="AE139" s="38"/>
      <c r="AT139" s="17" t="s">
        <v>260</v>
      </c>
      <c r="AU139" s="17" t="s">
        <v>86</v>
      </c>
    </row>
    <row r="140" s="2" customFormat="1" ht="21.75" customHeight="1">
      <c r="A140" s="38"/>
      <c r="B140" s="39"/>
      <c r="C140" s="220" t="s">
        <v>254</v>
      </c>
      <c r="D140" s="220" t="s">
        <v>255</v>
      </c>
      <c r="E140" s="221" t="s">
        <v>6235</v>
      </c>
      <c r="F140" s="222" t="s">
        <v>6236</v>
      </c>
      <c r="G140" s="223" t="s">
        <v>592</v>
      </c>
      <c r="H140" s="224">
        <v>0.221</v>
      </c>
      <c r="I140" s="225"/>
      <c r="J140" s="226">
        <f>ROUND(I140*H140,2)</f>
        <v>0</v>
      </c>
      <c r="K140" s="227"/>
      <c r="L140" s="44"/>
      <c r="M140" s="228" t="s">
        <v>1</v>
      </c>
      <c r="N140" s="229" t="s">
        <v>41</v>
      </c>
      <c r="O140" s="91"/>
      <c r="P140" s="230">
        <f>O140*H140</f>
        <v>0</v>
      </c>
      <c r="Q140" s="230">
        <v>2.5018699999999998</v>
      </c>
      <c r="R140" s="230">
        <f>Q140*H140</f>
        <v>0.55291327000000001</v>
      </c>
      <c r="S140" s="230">
        <v>0</v>
      </c>
      <c r="T140" s="231">
        <f>S140*H140</f>
        <v>0</v>
      </c>
      <c r="U140" s="38"/>
      <c r="V140" s="38"/>
      <c r="W140" s="38"/>
      <c r="X140" s="38"/>
      <c r="Y140" s="38"/>
      <c r="Z140" s="38"/>
      <c r="AA140" s="38"/>
      <c r="AB140" s="38"/>
      <c r="AC140" s="38"/>
      <c r="AD140" s="38"/>
      <c r="AE140" s="38"/>
      <c r="AR140" s="232" t="s">
        <v>254</v>
      </c>
      <c r="AT140" s="232" t="s">
        <v>255</v>
      </c>
      <c r="AU140" s="232" t="s">
        <v>86</v>
      </c>
      <c r="AY140" s="17" t="s">
        <v>251</v>
      </c>
      <c r="BE140" s="233">
        <f>IF(N140="základní",J140,0)</f>
        <v>0</v>
      </c>
      <c r="BF140" s="233">
        <f>IF(N140="snížená",J140,0)</f>
        <v>0</v>
      </c>
      <c r="BG140" s="233">
        <f>IF(N140="zákl. přenesená",J140,0)</f>
        <v>0</v>
      </c>
      <c r="BH140" s="233">
        <f>IF(N140="sníž. přenesená",J140,0)</f>
        <v>0</v>
      </c>
      <c r="BI140" s="233">
        <f>IF(N140="nulová",J140,0)</f>
        <v>0</v>
      </c>
      <c r="BJ140" s="17" t="s">
        <v>84</v>
      </c>
      <c r="BK140" s="233">
        <f>ROUND(I140*H140,2)</f>
        <v>0</v>
      </c>
      <c r="BL140" s="17" t="s">
        <v>254</v>
      </c>
      <c r="BM140" s="232" t="s">
        <v>6237</v>
      </c>
    </row>
    <row r="141" s="2" customFormat="1">
      <c r="A141" s="38"/>
      <c r="B141" s="39"/>
      <c r="C141" s="40"/>
      <c r="D141" s="234" t="s">
        <v>260</v>
      </c>
      <c r="E141" s="40"/>
      <c r="F141" s="235" t="s">
        <v>6238</v>
      </c>
      <c r="G141" s="40"/>
      <c r="H141" s="40"/>
      <c r="I141" s="236"/>
      <c r="J141" s="40"/>
      <c r="K141" s="40"/>
      <c r="L141" s="44"/>
      <c r="M141" s="237"/>
      <c r="N141" s="238"/>
      <c r="O141" s="91"/>
      <c r="P141" s="91"/>
      <c r="Q141" s="91"/>
      <c r="R141" s="91"/>
      <c r="S141" s="91"/>
      <c r="T141" s="92"/>
      <c r="U141" s="38"/>
      <c r="V141" s="38"/>
      <c r="W141" s="38"/>
      <c r="X141" s="38"/>
      <c r="Y141" s="38"/>
      <c r="Z141" s="38"/>
      <c r="AA141" s="38"/>
      <c r="AB141" s="38"/>
      <c r="AC141" s="38"/>
      <c r="AD141" s="38"/>
      <c r="AE141" s="38"/>
      <c r="AT141" s="17" t="s">
        <v>260</v>
      </c>
      <c r="AU141" s="17" t="s">
        <v>86</v>
      </c>
    </row>
    <row r="142" s="2" customFormat="1">
      <c r="A142" s="38"/>
      <c r="B142" s="39"/>
      <c r="C142" s="40"/>
      <c r="D142" s="240" t="s">
        <v>274</v>
      </c>
      <c r="E142" s="40"/>
      <c r="F142" s="241" t="s">
        <v>6239</v>
      </c>
      <c r="G142" s="40"/>
      <c r="H142" s="40"/>
      <c r="I142" s="236"/>
      <c r="J142" s="40"/>
      <c r="K142" s="40"/>
      <c r="L142" s="44"/>
      <c r="M142" s="237"/>
      <c r="N142" s="238"/>
      <c r="O142" s="91"/>
      <c r="P142" s="91"/>
      <c r="Q142" s="91"/>
      <c r="R142" s="91"/>
      <c r="S142" s="91"/>
      <c r="T142" s="92"/>
      <c r="U142" s="38"/>
      <c r="V142" s="38"/>
      <c r="W142" s="38"/>
      <c r="X142" s="38"/>
      <c r="Y142" s="38"/>
      <c r="Z142" s="38"/>
      <c r="AA142" s="38"/>
      <c r="AB142" s="38"/>
      <c r="AC142" s="38"/>
      <c r="AD142" s="38"/>
      <c r="AE142" s="38"/>
      <c r="AT142" s="17" t="s">
        <v>274</v>
      </c>
      <c r="AU142" s="17" t="s">
        <v>86</v>
      </c>
    </row>
    <row r="143" s="13" customFormat="1">
      <c r="A143" s="13"/>
      <c r="B143" s="253"/>
      <c r="C143" s="254"/>
      <c r="D143" s="234" t="s">
        <v>276</v>
      </c>
      <c r="E143" s="255" t="s">
        <v>1</v>
      </c>
      <c r="F143" s="256" t="s">
        <v>6240</v>
      </c>
      <c r="G143" s="254"/>
      <c r="H143" s="255" t="s">
        <v>1</v>
      </c>
      <c r="I143" s="257"/>
      <c r="J143" s="254"/>
      <c r="K143" s="254"/>
      <c r="L143" s="258"/>
      <c r="M143" s="259"/>
      <c r="N143" s="260"/>
      <c r="O143" s="260"/>
      <c r="P143" s="260"/>
      <c r="Q143" s="260"/>
      <c r="R143" s="260"/>
      <c r="S143" s="260"/>
      <c r="T143" s="261"/>
      <c r="U143" s="13"/>
      <c r="V143" s="13"/>
      <c r="W143" s="13"/>
      <c r="X143" s="13"/>
      <c r="Y143" s="13"/>
      <c r="Z143" s="13"/>
      <c r="AA143" s="13"/>
      <c r="AB143" s="13"/>
      <c r="AC143" s="13"/>
      <c r="AD143" s="13"/>
      <c r="AE143" s="13"/>
      <c r="AT143" s="262" t="s">
        <v>276</v>
      </c>
      <c r="AU143" s="262" t="s">
        <v>86</v>
      </c>
      <c r="AV143" s="13" t="s">
        <v>84</v>
      </c>
      <c r="AW143" s="13" t="s">
        <v>32</v>
      </c>
      <c r="AX143" s="13" t="s">
        <v>76</v>
      </c>
      <c r="AY143" s="262" t="s">
        <v>251</v>
      </c>
    </row>
    <row r="144" s="12" customFormat="1">
      <c r="A144" s="12"/>
      <c r="B144" s="242"/>
      <c r="C144" s="243"/>
      <c r="D144" s="234" t="s">
        <v>276</v>
      </c>
      <c r="E144" s="244" t="s">
        <v>1</v>
      </c>
      <c r="F144" s="245" t="s">
        <v>6241</v>
      </c>
      <c r="G144" s="243"/>
      <c r="H144" s="246">
        <v>0.221</v>
      </c>
      <c r="I144" s="247"/>
      <c r="J144" s="243"/>
      <c r="K144" s="243"/>
      <c r="L144" s="248"/>
      <c r="M144" s="249"/>
      <c r="N144" s="250"/>
      <c r="O144" s="250"/>
      <c r="P144" s="250"/>
      <c r="Q144" s="250"/>
      <c r="R144" s="250"/>
      <c r="S144" s="250"/>
      <c r="T144" s="251"/>
      <c r="U144" s="12"/>
      <c r="V144" s="12"/>
      <c r="W144" s="12"/>
      <c r="X144" s="12"/>
      <c r="Y144" s="12"/>
      <c r="Z144" s="12"/>
      <c r="AA144" s="12"/>
      <c r="AB144" s="12"/>
      <c r="AC144" s="12"/>
      <c r="AD144" s="12"/>
      <c r="AE144" s="12"/>
      <c r="AT144" s="252" t="s">
        <v>276</v>
      </c>
      <c r="AU144" s="252" t="s">
        <v>86</v>
      </c>
      <c r="AV144" s="12" t="s">
        <v>86</v>
      </c>
      <c r="AW144" s="12" t="s">
        <v>32</v>
      </c>
      <c r="AX144" s="12" t="s">
        <v>84</v>
      </c>
      <c r="AY144" s="252" t="s">
        <v>251</v>
      </c>
    </row>
    <row r="145" s="2" customFormat="1" ht="21.75" customHeight="1">
      <c r="A145" s="38"/>
      <c r="B145" s="39"/>
      <c r="C145" s="220" t="s">
        <v>282</v>
      </c>
      <c r="D145" s="220" t="s">
        <v>255</v>
      </c>
      <c r="E145" s="221" t="s">
        <v>6242</v>
      </c>
      <c r="F145" s="222" t="s">
        <v>6243</v>
      </c>
      <c r="G145" s="223" t="s">
        <v>409</v>
      </c>
      <c r="H145" s="224">
        <v>3</v>
      </c>
      <c r="I145" s="225"/>
      <c r="J145" s="226">
        <f>ROUND(I145*H145,2)</f>
        <v>0</v>
      </c>
      <c r="K145" s="227"/>
      <c r="L145" s="44"/>
      <c r="M145" s="228" t="s">
        <v>1</v>
      </c>
      <c r="N145" s="229" t="s">
        <v>41</v>
      </c>
      <c r="O145" s="91"/>
      <c r="P145" s="230">
        <f>O145*H145</f>
        <v>0</v>
      </c>
      <c r="Q145" s="230">
        <v>0.015890000000000001</v>
      </c>
      <c r="R145" s="230">
        <f>Q145*H145</f>
        <v>0.047670000000000004</v>
      </c>
      <c r="S145" s="230">
        <v>0</v>
      </c>
      <c r="T145" s="231">
        <f>S145*H145</f>
        <v>0</v>
      </c>
      <c r="U145" s="38"/>
      <c r="V145" s="38"/>
      <c r="W145" s="38"/>
      <c r="X145" s="38"/>
      <c r="Y145" s="38"/>
      <c r="Z145" s="38"/>
      <c r="AA145" s="38"/>
      <c r="AB145" s="38"/>
      <c r="AC145" s="38"/>
      <c r="AD145" s="38"/>
      <c r="AE145" s="38"/>
      <c r="AR145" s="232" t="s">
        <v>254</v>
      </c>
      <c r="AT145" s="232" t="s">
        <v>255</v>
      </c>
      <c r="AU145" s="232" t="s">
        <v>86</v>
      </c>
      <c r="AY145" s="17" t="s">
        <v>251</v>
      </c>
      <c r="BE145" s="233">
        <f>IF(N145="základní",J145,0)</f>
        <v>0</v>
      </c>
      <c r="BF145" s="233">
        <f>IF(N145="snížená",J145,0)</f>
        <v>0</v>
      </c>
      <c r="BG145" s="233">
        <f>IF(N145="zákl. přenesená",J145,0)</f>
        <v>0</v>
      </c>
      <c r="BH145" s="233">
        <f>IF(N145="sníž. přenesená",J145,0)</f>
        <v>0</v>
      </c>
      <c r="BI145" s="233">
        <f>IF(N145="nulová",J145,0)</f>
        <v>0</v>
      </c>
      <c r="BJ145" s="17" t="s">
        <v>84</v>
      </c>
      <c r="BK145" s="233">
        <f>ROUND(I145*H145,2)</f>
        <v>0</v>
      </c>
      <c r="BL145" s="17" t="s">
        <v>254</v>
      </c>
      <c r="BM145" s="232" t="s">
        <v>6244</v>
      </c>
    </row>
    <row r="146" s="2" customFormat="1">
      <c r="A146" s="38"/>
      <c r="B146" s="39"/>
      <c r="C146" s="40"/>
      <c r="D146" s="234" t="s">
        <v>260</v>
      </c>
      <c r="E146" s="40"/>
      <c r="F146" s="235" t="s">
        <v>6245</v>
      </c>
      <c r="G146" s="40"/>
      <c r="H146" s="40"/>
      <c r="I146" s="236"/>
      <c r="J146" s="40"/>
      <c r="K146" s="40"/>
      <c r="L146" s="44"/>
      <c r="M146" s="237"/>
      <c r="N146" s="238"/>
      <c r="O146" s="91"/>
      <c r="P146" s="91"/>
      <c r="Q146" s="91"/>
      <c r="R146" s="91"/>
      <c r="S146" s="91"/>
      <c r="T146" s="92"/>
      <c r="U146" s="38"/>
      <c r="V146" s="38"/>
      <c r="W146" s="38"/>
      <c r="X146" s="38"/>
      <c r="Y146" s="38"/>
      <c r="Z146" s="38"/>
      <c r="AA146" s="38"/>
      <c r="AB146" s="38"/>
      <c r="AC146" s="38"/>
      <c r="AD146" s="38"/>
      <c r="AE146" s="38"/>
      <c r="AT146" s="17" t="s">
        <v>260</v>
      </c>
      <c r="AU146" s="17" t="s">
        <v>86</v>
      </c>
    </row>
    <row r="147" s="2" customFormat="1">
      <c r="A147" s="38"/>
      <c r="B147" s="39"/>
      <c r="C147" s="40"/>
      <c r="D147" s="240" t="s">
        <v>274</v>
      </c>
      <c r="E147" s="40"/>
      <c r="F147" s="241" t="s">
        <v>6246</v>
      </c>
      <c r="G147" s="40"/>
      <c r="H147" s="40"/>
      <c r="I147" s="236"/>
      <c r="J147" s="40"/>
      <c r="K147" s="40"/>
      <c r="L147" s="44"/>
      <c r="M147" s="237"/>
      <c r="N147" s="238"/>
      <c r="O147" s="91"/>
      <c r="P147" s="91"/>
      <c r="Q147" s="91"/>
      <c r="R147" s="91"/>
      <c r="S147" s="91"/>
      <c r="T147" s="92"/>
      <c r="U147" s="38"/>
      <c r="V147" s="38"/>
      <c r="W147" s="38"/>
      <c r="X147" s="38"/>
      <c r="Y147" s="38"/>
      <c r="Z147" s="38"/>
      <c r="AA147" s="38"/>
      <c r="AB147" s="38"/>
      <c r="AC147" s="38"/>
      <c r="AD147" s="38"/>
      <c r="AE147" s="38"/>
      <c r="AT147" s="17" t="s">
        <v>274</v>
      </c>
      <c r="AU147" s="17" t="s">
        <v>86</v>
      </c>
    </row>
    <row r="148" s="12" customFormat="1">
      <c r="A148" s="12"/>
      <c r="B148" s="242"/>
      <c r="C148" s="243"/>
      <c r="D148" s="234" t="s">
        <v>276</v>
      </c>
      <c r="E148" s="244" t="s">
        <v>1</v>
      </c>
      <c r="F148" s="245" t="s">
        <v>6247</v>
      </c>
      <c r="G148" s="243"/>
      <c r="H148" s="246">
        <v>3</v>
      </c>
      <c r="I148" s="247"/>
      <c r="J148" s="243"/>
      <c r="K148" s="243"/>
      <c r="L148" s="248"/>
      <c r="M148" s="249"/>
      <c r="N148" s="250"/>
      <c r="O148" s="250"/>
      <c r="P148" s="250"/>
      <c r="Q148" s="250"/>
      <c r="R148" s="250"/>
      <c r="S148" s="250"/>
      <c r="T148" s="251"/>
      <c r="U148" s="12"/>
      <c r="V148" s="12"/>
      <c r="W148" s="12"/>
      <c r="X148" s="12"/>
      <c r="Y148" s="12"/>
      <c r="Z148" s="12"/>
      <c r="AA148" s="12"/>
      <c r="AB148" s="12"/>
      <c r="AC148" s="12"/>
      <c r="AD148" s="12"/>
      <c r="AE148" s="12"/>
      <c r="AT148" s="252" t="s">
        <v>276</v>
      </c>
      <c r="AU148" s="252" t="s">
        <v>86</v>
      </c>
      <c r="AV148" s="12" t="s">
        <v>86</v>
      </c>
      <c r="AW148" s="12" t="s">
        <v>32</v>
      </c>
      <c r="AX148" s="12" t="s">
        <v>84</v>
      </c>
      <c r="AY148" s="252" t="s">
        <v>251</v>
      </c>
    </row>
    <row r="149" s="2" customFormat="1" ht="24.15" customHeight="1">
      <c r="A149" s="38"/>
      <c r="B149" s="39"/>
      <c r="C149" s="220" t="s">
        <v>287</v>
      </c>
      <c r="D149" s="220" t="s">
        <v>255</v>
      </c>
      <c r="E149" s="221" t="s">
        <v>6248</v>
      </c>
      <c r="F149" s="222" t="s">
        <v>6249</v>
      </c>
      <c r="G149" s="223" t="s">
        <v>409</v>
      </c>
      <c r="H149" s="224">
        <v>3</v>
      </c>
      <c r="I149" s="225"/>
      <c r="J149" s="226">
        <f>ROUND(I149*H149,2)</f>
        <v>0</v>
      </c>
      <c r="K149" s="227"/>
      <c r="L149" s="44"/>
      <c r="M149" s="228" t="s">
        <v>1</v>
      </c>
      <c r="N149" s="229" t="s">
        <v>41</v>
      </c>
      <c r="O149" s="91"/>
      <c r="P149" s="230">
        <f>O149*H149</f>
        <v>0</v>
      </c>
      <c r="Q149" s="230">
        <v>0</v>
      </c>
      <c r="R149" s="230">
        <f>Q149*H149</f>
        <v>0</v>
      </c>
      <c r="S149" s="230">
        <v>0</v>
      </c>
      <c r="T149" s="231">
        <f>S149*H149</f>
        <v>0</v>
      </c>
      <c r="U149" s="38"/>
      <c r="V149" s="38"/>
      <c r="W149" s="38"/>
      <c r="X149" s="38"/>
      <c r="Y149" s="38"/>
      <c r="Z149" s="38"/>
      <c r="AA149" s="38"/>
      <c r="AB149" s="38"/>
      <c r="AC149" s="38"/>
      <c r="AD149" s="38"/>
      <c r="AE149" s="38"/>
      <c r="AR149" s="232" t="s">
        <v>254</v>
      </c>
      <c r="AT149" s="232" t="s">
        <v>255</v>
      </c>
      <c r="AU149" s="232" t="s">
        <v>86</v>
      </c>
      <c r="AY149" s="17" t="s">
        <v>251</v>
      </c>
      <c r="BE149" s="233">
        <f>IF(N149="základní",J149,0)</f>
        <v>0</v>
      </c>
      <c r="BF149" s="233">
        <f>IF(N149="snížená",J149,0)</f>
        <v>0</v>
      </c>
      <c r="BG149" s="233">
        <f>IF(N149="zákl. přenesená",J149,0)</f>
        <v>0</v>
      </c>
      <c r="BH149" s="233">
        <f>IF(N149="sníž. přenesená",J149,0)</f>
        <v>0</v>
      </c>
      <c r="BI149" s="233">
        <f>IF(N149="nulová",J149,0)</f>
        <v>0</v>
      </c>
      <c r="BJ149" s="17" t="s">
        <v>84</v>
      </c>
      <c r="BK149" s="233">
        <f>ROUND(I149*H149,2)</f>
        <v>0</v>
      </c>
      <c r="BL149" s="17" t="s">
        <v>254</v>
      </c>
      <c r="BM149" s="232" t="s">
        <v>6250</v>
      </c>
    </row>
    <row r="150" s="2" customFormat="1">
      <c r="A150" s="38"/>
      <c r="B150" s="39"/>
      <c r="C150" s="40"/>
      <c r="D150" s="234" t="s">
        <v>260</v>
      </c>
      <c r="E150" s="40"/>
      <c r="F150" s="235" t="s">
        <v>6251</v>
      </c>
      <c r="G150" s="40"/>
      <c r="H150" s="40"/>
      <c r="I150" s="236"/>
      <c r="J150" s="40"/>
      <c r="K150" s="40"/>
      <c r="L150" s="44"/>
      <c r="M150" s="237"/>
      <c r="N150" s="238"/>
      <c r="O150" s="91"/>
      <c r="P150" s="91"/>
      <c r="Q150" s="91"/>
      <c r="R150" s="91"/>
      <c r="S150" s="91"/>
      <c r="T150" s="92"/>
      <c r="U150" s="38"/>
      <c r="V150" s="38"/>
      <c r="W150" s="38"/>
      <c r="X150" s="38"/>
      <c r="Y150" s="38"/>
      <c r="Z150" s="38"/>
      <c r="AA150" s="38"/>
      <c r="AB150" s="38"/>
      <c r="AC150" s="38"/>
      <c r="AD150" s="38"/>
      <c r="AE150" s="38"/>
      <c r="AT150" s="17" t="s">
        <v>260</v>
      </c>
      <c r="AU150" s="17" t="s">
        <v>86</v>
      </c>
    </row>
    <row r="151" s="2" customFormat="1">
      <c r="A151" s="38"/>
      <c r="B151" s="39"/>
      <c r="C151" s="40"/>
      <c r="D151" s="240" t="s">
        <v>274</v>
      </c>
      <c r="E151" s="40"/>
      <c r="F151" s="241" t="s">
        <v>6252</v>
      </c>
      <c r="G151" s="40"/>
      <c r="H151" s="40"/>
      <c r="I151" s="236"/>
      <c r="J151" s="40"/>
      <c r="K151" s="40"/>
      <c r="L151" s="44"/>
      <c r="M151" s="237"/>
      <c r="N151" s="238"/>
      <c r="O151" s="91"/>
      <c r="P151" s="91"/>
      <c r="Q151" s="91"/>
      <c r="R151" s="91"/>
      <c r="S151" s="91"/>
      <c r="T151" s="92"/>
      <c r="U151" s="38"/>
      <c r="V151" s="38"/>
      <c r="W151" s="38"/>
      <c r="X151" s="38"/>
      <c r="Y151" s="38"/>
      <c r="Z151" s="38"/>
      <c r="AA151" s="38"/>
      <c r="AB151" s="38"/>
      <c r="AC151" s="38"/>
      <c r="AD151" s="38"/>
      <c r="AE151" s="38"/>
      <c r="AT151" s="17" t="s">
        <v>274</v>
      </c>
      <c r="AU151" s="17" t="s">
        <v>86</v>
      </c>
    </row>
    <row r="152" s="12" customFormat="1">
      <c r="A152" s="12"/>
      <c r="B152" s="242"/>
      <c r="C152" s="243"/>
      <c r="D152" s="234" t="s">
        <v>276</v>
      </c>
      <c r="E152" s="244" t="s">
        <v>1</v>
      </c>
      <c r="F152" s="245" t="s">
        <v>5523</v>
      </c>
      <c r="G152" s="243"/>
      <c r="H152" s="246">
        <v>3</v>
      </c>
      <c r="I152" s="247"/>
      <c r="J152" s="243"/>
      <c r="K152" s="243"/>
      <c r="L152" s="248"/>
      <c r="M152" s="249"/>
      <c r="N152" s="250"/>
      <c r="O152" s="250"/>
      <c r="P152" s="250"/>
      <c r="Q152" s="250"/>
      <c r="R152" s="250"/>
      <c r="S152" s="250"/>
      <c r="T152" s="251"/>
      <c r="U152" s="12"/>
      <c r="V152" s="12"/>
      <c r="W152" s="12"/>
      <c r="X152" s="12"/>
      <c r="Y152" s="12"/>
      <c r="Z152" s="12"/>
      <c r="AA152" s="12"/>
      <c r="AB152" s="12"/>
      <c r="AC152" s="12"/>
      <c r="AD152" s="12"/>
      <c r="AE152" s="12"/>
      <c r="AT152" s="252" t="s">
        <v>276</v>
      </c>
      <c r="AU152" s="252" t="s">
        <v>86</v>
      </c>
      <c r="AV152" s="12" t="s">
        <v>86</v>
      </c>
      <c r="AW152" s="12" t="s">
        <v>32</v>
      </c>
      <c r="AX152" s="12" t="s">
        <v>84</v>
      </c>
      <c r="AY152" s="252" t="s">
        <v>251</v>
      </c>
    </row>
    <row r="153" s="2" customFormat="1" ht="24.15" customHeight="1">
      <c r="A153" s="38"/>
      <c r="B153" s="39"/>
      <c r="C153" s="220" t="s">
        <v>294</v>
      </c>
      <c r="D153" s="220" t="s">
        <v>255</v>
      </c>
      <c r="E153" s="221" t="s">
        <v>6253</v>
      </c>
      <c r="F153" s="222" t="s">
        <v>6254</v>
      </c>
      <c r="G153" s="223" t="s">
        <v>681</v>
      </c>
      <c r="H153" s="224">
        <v>0.066000000000000003</v>
      </c>
      <c r="I153" s="225"/>
      <c r="J153" s="226">
        <f>ROUND(I153*H153,2)</f>
        <v>0</v>
      </c>
      <c r="K153" s="227"/>
      <c r="L153" s="44"/>
      <c r="M153" s="228" t="s">
        <v>1</v>
      </c>
      <c r="N153" s="229" t="s">
        <v>41</v>
      </c>
      <c r="O153" s="91"/>
      <c r="P153" s="230">
        <f>O153*H153</f>
        <v>0</v>
      </c>
      <c r="Q153" s="230">
        <v>1.0421800000000001</v>
      </c>
      <c r="R153" s="230">
        <f>Q153*H153</f>
        <v>0.068783880000000006</v>
      </c>
      <c r="S153" s="230">
        <v>0</v>
      </c>
      <c r="T153" s="231">
        <f>S153*H153</f>
        <v>0</v>
      </c>
      <c r="U153" s="38"/>
      <c r="V153" s="38"/>
      <c r="W153" s="38"/>
      <c r="X153" s="38"/>
      <c r="Y153" s="38"/>
      <c r="Z153" s="38"/>
      <c r="AA153" s="38"/>
      <c r="AB153" s="38"/>
      <c r="AC153" s="38"/>
      <c r="AD153" s="38"/>
      <c r="AE153" s="38"/>
      <c r="AR153" s="232" t="s">
        <v>254</v>
      </c>
      <c r="AT153" s="232" t="s">
        <v>255</v>
      </c>
      <c r="AU153" s="232" t="s">
        <v>86</v>
      </c>
      <c r="AY153" s="17" t="s">
        <v>251</v>
      </c>
      <c r="BE153" s="233">
        <f>IF(N153="základní",J153,0)</f>
        <v>0</v>
      </c>
      <c r="BF153" s="233">
        <f>IF(N153="snížená",J153,0)</f>
        <v>0</v>
      </c>
      <c r="BG153" s="233">
        <f>IF(N153="zákl. přenesená",J153,0)</f>
        <v>0</v>
      </c>
      <c r="BH153" s="233">
        <f>IF(N153="sníž. přenesená",J153,0)</f>
        <v>0</v>
      </c>
      <c r="BI153" s="233">
        <f>IF(N153="nulová",J153,0)</f>
        <v>0</v>
      </c>
      <c r="BJ153" s="17" t="s">
        <v>84</v>
      </c>
      <c r="BK153" s="233">
        <f>ROUND(I153*H153,2)</f>
        <v>0</v>
      </c>
      <c r="BL153" s="17" t="s">
        <v>254</v>
      </c>
      <c r="BM153" s="232" t="s">
        <v>6255</v>
      </c>
    </row>
    <row r="154" s="2" customFormat="1">
      <c r="A154" s="38"/>
      <c r="B154" s="39"/>
      <c r="C154" s="40"/>
      <c r="D154" s="234" t="s">
        <v>260</v>
      </c>
      <c r="E154" s="40"/>
      <c r="F154" s="235" t="s">
        <v>6256</v>
      </c>
      <c r="G154" s="40"/>
      <c r="H154" s="40"/>
      <c r="I154" s="236"/>
      <c r="J154" s="40"/>
      <c r="K154" s="40"/>
      <c r="L154" s="44"/>
      <c r="M154" s="237"/>
      <c r="N154" s="238"/>
      <c r="O154" s="91"/>
      <c r="P154" s="91"/>
      <c r="Q154" s="91"/>
      <c r="R154" s="91"/>
      <c r="S154" s="91"/>
      <c r="T154" s="92"/>
      <c r="U154" s="38"/>
      <c r="V154" s="38"/>
      <c r="W154" s="38"/>
      <c r="X154" s="38"/>
      <c r="Y154" s="38"/>
      <c r="Z154" s="38"/>
      <c r="AA154" s="38"/>
      <c r="AB154" s="38"/>
      <c r="AC154" s="38"/>
      <c r="AD154" s="38"/>
      <c r="AE154" s="38"/>
      <c r="AT154" s="17" t="s">
        <v>260</v>
      </c>
      <c r="AU154" s="17" t="s">
        <v>86</v>
      </c>
    </row>
    <row r="155" s="2" customFormat="1">
      <c r="A155" s="38"/>
      <c r="B155" s="39"/>
      <c r="C155" s="40"/>
      <c r="D155" s="240" t="s">
        <v>274</v>
      </c>
      <c r="E155" s="40"/>
      <c r="F155" s="241" t="s">
        <v>6257</v>
      </c>
      <c r="G155" s="40"/>
      <c r="H155" s="40"/>
      <c r="I155" s="236"/>
      <c r="J155" s="40"/>
      <c r="K155" s="40"/>
      <c r="L155" s="44"/>
      <c r="M155" s="237"/>
      <c r="N155" s="238"/>
      <c r="O155" s="91"/>
      <c r="P155" s="91"/>
      <c r="Q155" s="91"/>
      <c r="R155" s="91"/>
      <c r="S155" s="91"/>
      <c r="T155" s="92"/>
      <c r="U155" s="38"/>
      <c r="V155" s="38"/>
      <c r="W155" s="38"/>
      <c r="X155" s="38"/>
      <c r="Y155" s="38"/>
      <c r="Z155" s="38"/>
      <c r="AA155" s="38"/>
      <c r="AB155" s="38"/>
      <c r="AC155" s="38"/>
      <c r="AD155" s="38"/>
      <c r="AE155" s="38"/>
      <c r="AT155" s="17" t="s">
        <v>274</v>
      </c>
      <c r="AU155" s="17" t="s">
        <v>86</v>
      </c>
    </row>
    <row r="156" s="12" customFormat="1">
      <c r="A156" s="12"/>
      <c r="B156" s="242"/>
      <c r="C156" s="243"/>
      <c r="D156" s="234" t="s">
        <v>276</v>
      </c>
      <c r="E156" s="244" t="s">
        <v>1</v>
      </c>
      <c r="F156" s="245" t="s">
        <v>6258</v>
      </c>
      <c r="G156" s="243"/>
      <c r="H156" s="246">
        <v>0.066000000000000003</v>
      </c>
      <c r="I156" s="247"/>
      <c r="J156" s="243"/>
      <c r="K156" s="243"/>
      <c r="L156" s="248"/>
      <c r="M156" s="249"/>
      <c r="N156" s="250"/>
      <c r="O156" s="250"/>
      <c r="P156" s="250"/>
      <c r="Q156" s="250"/>
      <c r="R156" s="250"/>
      <c r="S156" s="250"/>
      <c r="T156" s="251"/>
      <c r="U156" s="12"/>
      <c r="V156" s="12"/>
      <c r="W156" s="12"/>
      <c r="X156" s="12"/>
      <c r="Y156" s="12"/>
      <c r="Z156" s="12"/>
      <c r="AA156" s="12"/>
      <c r="AB156" s="12"/>
      <c r="AC156" s="12"/>
      <c r="AD156" s="12"/>
      <c r="AE156" s="12"/>
      <c r="AT156" s="252" t="s">
        <v>276</v>
      </c>
      <c r="AU156" s="252" t="s">
        <v>86</v>
      </c>
      <c r="AV156" s="12" t="s">
        <v>86</v>
      </c>
      <c r="AW156" s="12" t="s">
        <v>32</v>
      </c>
      <c r="AX156" s="12" t="s">
        <v>84</v>
      </c>
      <c r="AY156" s="252" t="s">
        <v>251</v>
      </c>
    </row>
    <row r="157" s="2" customFormat="1" ht="24.15" customHeight="1">
      <c r="A157" s="38"/>
      <c r="B157" s="39"/>
      <c r="C157" s="220" t="s">
        <v>299</v>
      </c>
      <c r="D157" s="220" t="s">
        <v>255</v>
      </c>
      <c r="E157" s="221" t="s">
        <v>3243</v>
      </c>
      <c r="F157" s="222" t="s">
        <v>3244</v>
      </c>
      <c r="G157" s="223" t="s">
        <v>802</v>
      </c>
      <c r="H157" s="224">
        <v>6</v>
      </c>
      <c r="I157" s="225"/>
      <c r="J157" s="226">
        <f>ROUND(I157*H157,2)</f>
        <v>0</v>
      </c>
      <c r="K157" s="227"/>
      <c r="L157" s="44"/>
      <c r="M157" s="228" t="s">
        <v>1</v>
      </c>
      <c r="N157" s="229" t="s">
        <v>41</v>
      </c>
      <c r="O157" s="91"/>
      <c r="P157" s="230">
        <f>O157*H157</f>
        <v>0</v>
      </c>
      <c r="Q157" s="230">
        <v>0</v>
      </c>
      <c r="R157" s="230">
        <f>Q157*H157</f>
        <v>0</v>
      </c>
      <c r="S157" s="230">
        <v>0</v>
      </c>
      <c r="T157" s="231">
        <f>S157*H157</f>
        <v>0</v>
      </c>
      <c r="U157" s="38"/>
      <c r="V157" s="38"/>
      <c r="W157" s="38"/>
      <c r="X157" s="38"/>
      <c r="Y157" s="38"/>
      <c r="Z157" s="38"/>
      <c r="AA157" s="38"/>
      <c r="AB157" s="38"/>
      <c r="AC157" s="38"/>
      <c r="AD157" s="38"/>
      <c r="AE157" s="38"/>
      <c r="AR157" s="232" t="s">
        <v>254</v>
      </c>
      <c r="AT157" s="232" t="s">
        <v>255</v>
      </c>
      <c r="AU157" s="232" t="s">
        <v>86</v>
      </c>
      <c r="AY157" s="17" t="s">
        <v>251</v>
      </c>
      <c r="BE157" s="233">
        <f>IF(N157="základní",J157,0)</f>
        <v>0</v>
      </c>
      <c r="BF157" s="233">
        <f>IF(N157="snížená",J157,0)</f>
        <v>0</v>
      </c>
      <c r="BG157" s="233">
        <f>IF(N157="zákl. přenesená",J157,0)</f>
        <v>0</v>
      </c>
      <c r="BH157" s="233">
        <f>IF(N157="sníž. přenesená",J157,0)</f>
        <v>0</v>
      </c>
      <c r="BI157" s="233">
        <f>IF(N157="nulová",J157,0)</f>
        <v>0</v>
      </c>
      <c r="BJ157" s="17" t="s">
        <v>84</v>
      </c>
      <c r="BK157" s="233">
        <f>ROUND(I157*H157,2)</f>
        <v>0</v>
      </c>
      <c r="BL157" s="17" t="s">
        <v>254</v>
      </c>
      <c r="BM157" s="232" t="s">
        <v>3245</v>
      </c>
    </row>
    <row r="158" s="2" customFormat="1">
      <c r="A158" s="38"/>
      <c r="B158" s="39"/>
      <c r="C158" s="40"/>
      <c r="D158" s="234" t="s">
        <v>260</v>
      </c>
      <c r="E158" s="40"/>
      <c r="F158" s="235" t="s">
        <v>3246</v>
      </c>
      <c r="G158" s="40"/>
      <c r="H158" s="40"/>
      <c r="I158" s="236"/>
      <c r="J158" s="40"/>
      <c r="K158" s="40"/>
      <c r="L158" s="44"/>
      <c r="M158" s="237"/>
      <c r="N158" s="238"/>
      <c r="O158" s="91"/>
      <c r="P158" s="91"/>
      <c r="Q158" s="91"/>
      <c r="R158" s="91"/>
      <c r="S158" s="91"/>
      <c r="T158" s="92"/>
      <c r="U158" s="38"/>
      <c r="V158" s="38"/>
      <c r="W158" s="38"/>
      <c r="X158" s="38"/>
      <c r="Y158" s="38"/>
      <c r="Z158" s="38"/>
      <c r="AA158" s="38"/>
      <c r="AB158" s="38"/>
      <c r="AC158" s="38"/>
      <c r="AD158" s="38"/>
      <c r="AE158" s="38"/>
      <c r="AT158" s="17" t="s">
        <v>260</v>
      </c>
      <c r="AU158" s="17" t="s">
        <v>86</v>
      </c>
    </row>
    <row r="159" s="2" customFormat="1">
      <c r="A159" s="38"/>
      <c r="B159" s="39"/>
      <c r="C159" s="40"/>
      <c r="D159" s="240" t="s">
        <v>274</v>
      </c>
      <c r="E159" s="40"/>
      <c r="F159" s="241" t="s">
        <v>3247</v>
      </c>
      <c r="G159" s="40"/>
      <c r="H159" s="40"/>
      <c r="I159" s="236"/>
      <c r="J159" s="40"/>
      <c r="K159" s="40"/>
      <c r="L159" s="44"/>
      <c r="M159" s="237"/>
      <c r="N159" s="238"/>
      <c r="O159" s="91"/>
      <c r="P159" s="91"/>
      <c r="Q159" s="91"/>
      <c r="R159" s="91"/>
      <c r="S159" s="91"/>
      <c r="T159" s="92"/>
      <c r="U159" s="38"/>
      <c r="V159" s="38"/>
      <c r="W159" s="38"/>
      <c r="X159" s="38"/>
      <c r="Y159" s="38"/>
      <c r="Z159" s="38"/>
      <c r="AA159" s="38"/>
      <c r="AB159" s="38"/>
      <c r="AC159" s="38"/>
      <c r="AD159" s="38"/>
      <c r="AE159" s="38"/>
      <c r="AT159" s="17" t="s">
        <v>274</v>
      </c>
      <c r="AU159" s="17" t="s">
        <v>86</v>
      </c>
    </row>
    <row r="160" s="12" customFormat="1">
      <c r="A160" s="12"/>
      <c r="B160" s="242"/>
      <c r="C160" s="243"/>
      <c r="D160" s="234" t="s">
        <v>276</v>
      </c>
      <c r="E160" s="244" t="s">
        <v>1</v>
      </c>
      <c r="F160" s="245" t="s">
        <v>3368</v>
      </c>
      <c r="G160" s="243"/>
      <c r="H160" s="246">
        <v>6</v>
      </c>
      <c r="I160" s="247"/>
      <c r="J160" s="243"/>
      <c r="K160" s="243"/>
      <c r="L160" s="248"/>
      <c r="M160" s="249"/>
      <c r="N160" s="250"/>
      <c r="O160" s="250"/>
      <c r="P160" s="250"/>
      <c r="Q160" s="250"/>
      <c r="R160" s="250"/>
      <c r="S160" s="250"/>
      <c r="T160" s="251"/>
      <c r="U160" s="12"/>
      <c r="V160" s="12"/>
      <c r="W160" s="12"/>
      <c r="X160" s="12"/>
      <c r="Y160" s="12"/>
      <c r="Z160" s="12"/>
      <c r="AA160" s="12"/>
      <c r="AB160" s="12"/>
      <c r="AC160" s="12"/>
      <c r="AD160" s="12"/>
      <c r="AE160" s="12"/>
      <c r="AT160" s="252" t="s">
        <v>276</v>
      </c>
      <c r="AU160" s="252" t="s">
        <v>86</v>
      </c>
      <c r="AV160" s="12" t="s">
        <v>86</v>
      </c>
      <c r="AW160" s="12" t="s">
        <v>32</v>
      </c>
      <c r="AX160" s="12" t="s">
        <v>84</v>
      </c>
      <c r="AY160" s="252" t="s">
        <v>251</v>
      </c>
    </row>
    <row r="161" s="2" customFormat="1" ht="24.15" customHeight="1">
      <c r="A161" s="38"/>
      <c r="B161" s="39"/>
      <c r="C161" s="292" t="s">
        <v>306</v>
      </c>
      <c r="D161" s="292" t="s">
        <v>1133</v>
      </c>
      <c r="E161" s="293" t="s">
        <v>3248</v>
      </c>
      <c r="F161" s="294" t="s">
        <v>6259</v>
      </c>
      <c r="G161" s="295" t="s">
        <v>802</v>
      </c>
      <c r="H161" s="296">
        <v>6</v>
      </c>
      <c r="I161" s="297"/>
      <c r="J161" s="298">
        <f>ROUND(I161*H161,2)</f>
        <v>0</v>
      </c>
      <c r="K161" s="299"/>
      <c r="L161" s="300"/>
      <c r="M161" s="301" t="s">
        <v>1</v>
      </c>
      <c r="N161" s="302" t="s">
        <v>41</v>
      </c>
      <c r="O161" s="91"/>
      <c r="P161" s="230">
        <f>O161*H161</f>
        <v>0</v>
      </c>
      <c r="Q161" s="230">
        <v>0.00131</v>
      </c>
      <c r="R161" s="230">
        <f>Q161*H161</f>
        <v>0.0078599999999999989</v>
      </c>
      <c r="S161" s="230">
        <v>0</v>
      </c>
      <c r="T161" s="231">
        <f>S161*H161</f>
        <v>0</v>
      </c>
      <c r="U161" s="38"/>
      <c r="V161" s="38"/>
      <c r="W161" s="38"/>
      <c r="X161" s="38"/>
      <c r="Y161" s="38"/>
      <c r="Z161" s="38"/>
      <c r="AA161" s="38"/>
      <c r="AB161" s="38"/>
      <c r="AC161" s="38"/>
      <c r="AD161" s="38"/>
      <c r="AE161" s="38"/>
      <c r="AR161" s="232" t="s">
        <v>299</v>
      </c>
      <c r="AT161" s="232" t="s">
        <v>1133</v>
      </c>
      <c r="AU161" s="232" t="s">
        <v>86</v>
      </c>
      <c r="AY161" s="17" t="s">
        <v>251</v>
      </c>
      <c r="BE161" s="233">
        <f>IF(N161="základní",J161,0)</f>
        <v>0</v>
      </c>
      <c r="BF161" s="233">
        <f>IF(N161="snížená",J161,0)</f>
        <v>0</v>
      </c>
      <c r="BG161" s="233">
        <f>IF(N161="zákl. přenesená",J161,0)</f>
        <v>0</v>
      </c>
      <c r="BH161" s="233">
        <f>IF(N161="sníž. přenesená",J161,0)</f>
        <v>0</v>
      </c>
      <c r="BI161" s="233">
        <f>IF(N161="nulová",J161,0)</f>
        <v>0</v>
      </c>
      <c r="BJ161" s="17" t="s">
        <v>84</v>
      </c>
      <c r="BK161" s="233">
        <f>ROUND(I161*H161,2)</f>
        <v>0</v>
      </c>
      <c r="BL161" s="17" t="s">
        <v>254</v>
      </c>
      <c r="BM161" s="232" t="s">
        <v>3250</v>
      </c>
    </row>
    <row r="162" s="2" customFormat="1">
      <c r="A162" s="38"/>
      <c r="B162" s="39"/>
      <c r="C162" s="40"/>
      <c r="D162" s="234" t="s">
        <v>260</v>
      </c>
      <c r="E162" s="40"/>
      <c r="F162" s="235" t="s">
        <v>6259</v>
      </c>
      <c r="G162" s="40"/>
      <c r="H162" s="40"/>
      <c r="I162" s="236"/>
      <c r="J162" s="40"/>
      <c r="K162" s="40"/>
      <c r="L162" s="44"/>
      <c r="M162" s="237"/>
      <c r="N162" s="238"/>
      <c r="O162" s="91"/>
      <c r="P162" s="91"/>
      <c r="Q162" s="91"/>
      <c r="R162" s="91"/>
      <c r="S162" s="91"/>
      <c r="T162" s="92"/>
      <c r="U162" s="38"/>
      <c r="V162" s="38"/>
      <c r="W162" s="38"/>
      <c r="X162" s="38"/>
      <c r="Y162" s="38"/>
      <c r="Z162" s="38"/>
      <c r="AA162" s="38"/>
      <c r="AB162" s="38"/>
      <c r="AC162" s="38"/>
      <c r="AD162" s="38"/>
      <c r="AE162" s="38"/>
      <c r="AT162" s="17" t="s">
        <v>260</v>
      </c>
      <c r="AU162" s="17" t="s">
        <v>86</v>
      </c>
    </row>
    <row r="163" s="2" customFormat="1" ht="16.5" customHeight="1">
      <c r="A163" s="38"/>
      <c r="B163" s="39"/>
      <c r="C163" s="220" t="s">
        <v>311</v>
      </c>
      <c r="D163" s="220" t="s">
        <v>255</v>
      </c>
      <c r="E163" s="221" t="s">
        <v>6260</v>
      </c>
      <c r="F163" s="222" t="s">
        <v>6261</v>
      </c>
      <c r="G163" s="223" t="s">
        <v>802</v>
      </c>
      <c r="H163" s="224">
        <v>18</v>
      </c>
      <c r="I163" s="225"/>
      <c r="J163" s="226">
        <f>ROUND(I163*H163,2)</f>
        <v>0</v>
      </c>
      <c r="K163" s="227"/>
      <c r="L163" s="44"/>
      <c r="M163" s="228" t="s">
        <v>1</v>
      </c>
      <c r="N163" s="229" t="s">
        <v>41</v>
      </c>
      <c r="O163" s="91"/>
      <c r="P163" s="230">
        <f>O163*H163</f>
        <v>0</v>
      </c>
      <c r="Q163" s="230">
        <v>0</v>
      </c>
      <c r="R163" s="230">
        <f>Q163*H163</f>
        <v>0</v>
      </c>
      <c r="S163" s="230">
        <v>0</v>
      </c>
      <c r="T163" s="231">
        <f>S163*H163</f>
        <v>0</v>
      </c>
      <c r="U163" s="38"/>
      <c r="V163" s="38"/>
      <c r="W163" s="38"/>
      <c r="X163" s="38"/>
      <c r="Y163" s="38"/>
      <c r="Z163" s="38"/>
      <c r="AA163" s="38"/>
      <c r="AB163" s="38"/>
      <c r="AC163" s="38"/>
      <c r="AD163" s="38"/>
      <c r="AE163" s="38"/>
      <c r="AR163" s="232" t="s">
        <v>254</v>
      </c>
      <c r="AT163" s="232" t="s">
        <v>255</v>
      </c>
      <c r="AU163" s="232" t="s">
        <v>86</v>
      </c>
      <c r="AY163" s="17" t="s">
        <v>251</v>
      </c>
      <c r="BE163" s="233">
        <f>IF(N163="základní",J163,0)</f>
        <v>0</v>
      </c>
      <c r="BF163" s="233">
        <f>IF(N163="snížená",J163,0)</f>
        <v>0</v>
      </c>
      <c r="BG163" s="233">
        <f>IF(N163="zákl. přenesená",J163,0)</f>
        <v>0</v>
      </c>
      <c r="BH163" s="233">
        <f>IF(N163="sníž. přenesená",J163,0)</f>
        <v>0</v>
      </c>
      <c r="BI163" s="233">
        <f>IF(N163="nulová",J163,0)</f>
        <v>0</v>
      </c>
      <c r="BJ163" s="17" t="s">
        <v>84</v>
      </c>
      <c r="BK163" s="233">
        <f>ROUND(I163*H163,2)</f>
        <v>0</v>
      </c>
      <c r="BL163" s="17" t="s">
        <v>254</v>
      </c>
      <c r="BM163" s="232" t="s">
        <v>6262</v>
      </c>
    </row>
    <row r="164" s="2" customFormat="1">
      <c r="A164" s="38"/>
      <c r="B164" s="39"/>
      <c r="C164" s="40"/>
      <c r="D164" s="234" t="s">
        <v>260</v>
      </c>
      <c r="E164" s="40"/>
      <c r="F164" s="235" t="s">
        <v>6263</v>
      </c>
      <c r="G164" s="40"/>
      <c r="H164" s="40"/>
      <c r="I164" s="236"/>
      <c r="J164" s="40"/>
      <c r="K164" s="40"/>
      <c r="L164" s="44"/>
      <c r="M164" s="237"/>
      <c r="N164" s="238"/>
      <c r="O164" s="91"/>
      <c r="P164" s="91"/>
      <c r="Q164" s="91"/>
      <c r="R164" s="91"/>
      <c r="S164" s="91"/>
      <c r="T164" s="92"/>
      <c r="U164" s="38"/>
      <c r="V164" s="38"/>
      <c r="W164" s="38"/>
      <c r="X164" s="38"/>
      <c r="Y164" s="38"/>
      <c r="Z164" s="38"/>
      <c r="AA164" s="38"/>
      <c r="AB164" s="38"/>
      <c r="AC164" s="38"/>
      <c r="AD164" s="38"/>
      <c r="AE164" s="38"/>
      <c r="AT164" s="17" t="s">
        <v>260</v>
      </c>
      <c r="AU164" s="17" t="s">
        <v>86</v>
      </c>
    </row>
    <row r="165" s="2" customFormat="1">
      <c r="A165" s="38"/>
      <c r="B165" s="39"/>
      <c r="C165" s="40"/>
      <c r="D165" s="240" t="s">
        <v>274</v>
      </c>
      <c r="E165" s="40"/>
      <c r="F165" s="241" t="s">
        <v>6264</v>
      </c>
      <c r="G165" s="40"/>
      <c r="H165" s="40"/>
      <c r="I165" s="236"/>
      <c r="J165" s="40"/>
      <c r="K165" s="40"/>
      <c r="L165" s="44"/>
      <c r="M165" s="237"/>
      <c r="N165" s="238"/>
      <c r="O165" s="91"/>
      <c r="P165" s="91"/>
      <c r="Q165" s="91"/>
      <c r="R165" s="91"/>
      <c r="S165" s="91"/>
      <c r="T165" s="92"/>
      <c r="U165" s="38"/>
      <c r="V165" s="38"/>
      <c r="W165" s="38"/>
      <c r="X165" s="38"/>
      <c r="Y165" s="38"/>
      <c r="Z165" s="38"/>
      <c r="AA165" s="38"/>
      <c r="AB165" s="38"/>
      <c r="AC165" s="38"/>
      <c r="AD165" s="38"/>
      <c r="AE165" s="38"/>
      <c r="AT165" s="17" t="s">
        <v>274</v>
      </c>
      <c r="AU165" s="17" t="s">
        <v>86</v>
      </c>
    </row>
    <row r="166" s="12" customFormat="1">
      <c r="A166" s="12"/>
      <c r="B166" s="242"/>
      <c r="C166" s="243"/>
      <c r="D166" s="234" t="s">
        <v>276</v>
      </c>
      <c r="E166" s="244" t="s">
        <v>1</v>
      </c>
      <c r="F166" s="245" t="s">
        <v>6265</v>
      </c>
      <c r="G166" s="243"/>
      <c r="H166" s="246">
        <v>18</v>
      </c>
      <c r="I166" s="247"/>
      <c r="J166" s="243"/>
      <c r="K166" s="243"/>
      <c r="L166" s="248"/>
      <c r="M166" s="249"/>
      <c r="N166" s="250"/>
      <c r="O166" s="250"/>
      <c r="P166" s="250"/>
      <c r="Q166" s="250"/>
      <c r="R166" s="250"/>
      <c r="S166" s="250"/>
      <c r="T166" s="251"/>
      <c r="U166" s="12"/>
      <c r="V166" s="12"/>
      <c r="W166" s="12"/>
      <c r="X166" s="12"/>
      <c r="Y166" s="12"/>
      <c r="Z166" s="12"/>
      <c r="AA166" s="12"/>
      <c r="AB166" s="12"/>
      <c r="AC166" s="12"/>
      <c r="AD166" s="12"/>
      <c r="AE166" s="12"/>
      <c r="AT166" s="252" t="s">
        <v>276</v>
      </c>
      <c r="AU166" s="252" t="s">
        <v>86</v>
      </c>
      <c r="AV166" s="12" t="s">
        <v>86</v>
      </c>
      <c r="AW166" s="12" t="s">
        <v>32</v>
      </c>
      <c r="AX166" s="12" t="s">
        <v>84</v>
      </c>
      <c r="AY166" s="252" t="s">
        <v>251</v>
      </c>
    </row>
    <row r="167" s="2" customFormat="1" ht="16.5" customHeight="1">
      <c r="A167" s="38"/>
      <c r="B167" s="39"/>
      <c r="C167" s="292" t="s">
        <v>319</v>
      </c>
      <c r="D167" s="292" t="s">
        <v>1133</v>
      </c>
      <c r="E167" s="293" t="s">
        <v>6266</v>
      </c>
      <c r="F167" s="294" t="s">
        <v>6267</v>
      </c>
      <c r="G167" s="295" t="s">
        <v>802</v>
      </c>
      <c r="H167" s="296">
        <v>18.899999999999999</v>
      </c>
      <c r="I167" s="297"/>
      <c r="J167" s="298">
        <f>ROUND(I167*H167,2)</f>
        <v>0</v>
      </c>
      <c r="K167" s="299"/>
      <c r="L167" s="300"/>
      <c r="M167" s="301" t="s">
        <v>1</v>
      </c>
      <c r="N167" s="302" t="s">
        <v>41</v>
      </c>
      <c r="O167" s="91"/>
      <c r="P167" s="230">
        <f>O167*H167</f>
        <v>0</v>
      </c>
      <c r="Q167" s="230">
        <v>0.00010000000000000001</v>
      </c>
      <c r="R167" s="230">
        <f>Q167*H167</f>
        <v>0.00189</v>
      </c>
      <c r="S167" s="230">
        <v>0</v>
      </c>
      <c r="T167" s="231">
        <f>S167*H167</f>
        <v>0</v>
      </c>
      <c r="U167" s="38"/>
      <c r="V167" s="38"/>
      <c r="W167" s="38"/>
      <c r="X167" s="38"/>
      <c r="Y167" s="38"/>
      <c r="Z167" s="38"/>
      <c r="AA167" s="38"/>
      <c r="AB167" s="38"/>
      <c r="AC167" s="38"/>
      <c r="AD167" s="38"/>
      <c r="AE167" s="38"/>
      <c r="AR167" s="232" t="s">
        <v>299</v>
      </c>
      <c r="AT167" s="232" t="s">
        <v>1133</v>
      </c>
      <c r="AU167" s="232" t="s">
        <v>86</v>
      </c>
      <c r="AY167" s="17" t="s">
        <v>251</v>
      </c>
      <c r="BE167" s="233">
        <f>IF(N167="základní",J167,0)</f>
        <v>0</v>
      </c>
      <c r="BF167" s="233">
        <f>IF(N167="snížená",J167,0)</f>
        <v>0</v>
      </c>
      <c r="BG167" s="233">
        <f>IF(N167="zákl. přenesená",J167,0)</f>
        <v>0</v>
      </c>
      <c r="BH167" s="233">
        <f>IF(N167="sníž. přenesená",J167,0)</f>
        <v>0</v>
      </c>
      <c r="BI167" s="233">
        <f>IF(N167="nulová",J167,0)</f>
        <v>0</v>
      </c>
      <c r="BJ167" s="17" t="s">
        <v>84</v>
      </c>
      <c r="BK167" s="233">
        <f>ROUND(I167*H167,2)</f>
        <v>0</v>
      </c>
      <c r="BL167" s="17" t="s">
        <v>254</v>
      </c>
      <c r="BM167" s="232" t="s">
        <v>6268</v>
      </c>
    </row>
    <row r="168" s="2" customFormat="1">
      <c r="A168" s="38"/>
      <c r="B168" s="39"/>
      <c r="C168" s="40"/>
      <c r="D168" s="234" t="s">
        <v>260</v>
      </c>
      <c r="E168" s="40"/>
      <c r="F168" s="235" t="s">
        <v>6267</v>
      </c>
      <c r="G168" s="40"/>
      <c r="H168" s="40"/>
      <c r="I168" s="236"/>
      <c r="J168" s="40"/>
      <c r="K168" s="40"/>
      <c r="L168" s="44"/>
      <c r="M168" s="237"/>
      <c r="N168" s="238"/>
      <c r="O168" s="91"/>
      <c r="P168" s="91"/>
      <c r="Q168" s="91"/>
      <c r="R168" s="91"/>
      <c r="S168" s="91"/>
      <c r="T168" s="92"/>
      <c r="U168" s="38"/>
      <c r="V168" s="38"/>
      <c r="W168" s="38"/>
      <c r="X168" s="38"/>
      <c r="Y168" s="38"/>
      <c r="Z168" s="38"/>
      <c r="AA168" s="38"/>
      <c r="AB168" s="38"/>
      <c r="AC168" s="38"/>
      <c r="AD168" s="38"/>
      <c r="AE168" s="38"/>
      <c r="AT168" s="17" t="s">
        <v>260</v>
      </c>
      <c r="AU168" s="17" t="s">
        <v>86</v>
      </c>
    </row>
    <row r="169" s="12" customFormat="1">
      <c r="A169" s="12"/>
      <c r="B169" s="242"/>
      <c r="C169" s="243"/>
      <c r="D169" s="234" t="s">
        <v>276</v>
      </c>
      <c r="E169" s="243"/>
      <c r="F169" s="245" t="s">
        <v>6269</v>
      </c>
      <c r="G169" s="243"/>
      <c r="H169" s="246">
        <v>18.899999999999999</v>
      </c>
      <c r="I169" s="247"/>
      <c r="J169" s="243"/>
      <c r="K169" s="243"/>
      <c r="L169" s="248"/>
      <c r="M169" s="249"/>
      <c r="N169" s="250"/>
      <c r="O169" s="250"/>
      <c r="P169" s="250"/>
      <c r="Q169" s="250"/>
      <c r="R169" s="250"/>
      <c r="S169" s="250"/>
      <c r="T169" s="251"/>
      <c r="U169" s="12"/>
      <c r="V169" s="12"/>
      <c r="W169" s="12"/>
      <c r="X169" s="12"/>
      <c r="Y169" s="12"/>
      <c r="Z169" s="12"/>
      <c r="AA169" s="12"/>
      <c r="AB169" s="12"/>
      <c r="AC169" s="12"/>
      <c r="AD169" s="12"/>
      <c r="AE169" s="12"/>
      <c r="AT169" s="252" t="s">
        <v>276</v>
      </c>
      <c r="AU169" s="252" t="s">
        <v>86</v>
      </c>
      <c r="AV169" s="12" t="s">
        <v>86</v>
      </c>
      <c r="AW169" s="12" t="s">
        <v>4</v>
      </c>
      <c r="AX169" s="12" t="s">
        <v>84</v>
      </c>
      <c r="AY169" s="252" t="s">
        <v>251</v>
      </c>
    </row>
    <row r="170" s="2" customFormat="1" ht="16.5" customHeight="1">
      <c r="A170" s="38"/>
      <c r="B170" s="39"/>
      <c r="C170" s="220" t="s">
        <v>8</v>
      </c>
      <c r="D170" s="220" t="s">
        <v>255</v>
      </c>
      <c r="E170" s="221" t="s">
        <v>6270</v>
      </c>
      <c r="F170" s="222" t="s">
        <v>6271</v>
      </c>
      <c r="G170" s="223" t="s">
        <v>416</v>
      </c>
      <c r="H170" s="224">
        <v>3</v>
      </c>
      <c r="I170" s="225"/>
      <c r="J170" s="226">
        <f>ROUND(I170*H170,2)</f>
        <v>0</v>
      </c>
      <c r="K170" s="227"/>
      <c r="L170" s="44"/>
      <c r="M170" s="228" t="s">
        <v>1</v>
      </c>
      <c r="N170" s="229" t="s">
        <v>41</v>
      </c>
      <c r="O170" s="91"/>
      <c r="P170" s="230">
        <f>O170*H170</f>
        <v>0</v>
      </c>
      <c r="Q170" s="230">
        <v>0</v>
      </c>
      <c r="R170" s="230">
        <f>Q170*H170</f>
        <v>0</v>
      </c>
      <c r="S170" s="230">
        <v>0</v>
      </c>
      <c r="T170" s="231">
        <f>S170*H170</f>
        <v>0</v>
      </c>
      <c r="U170" s="38"/>
      <c r="V170" s="38"/>
      <c r="W170" s="38"/>
      <c r="X170" s="38"/>
      <c r="Y170" s="38"/>
      <c r="Z170" s="38"/>
      <c r="AA170" s="38"/>
      <c r="AB170" s="38"/>
      <c r="AC170" s="38"/>
      <c r="AD170" s="38"/>
      <c r="AE170" s="38"/>
      <c r="AR170" s="232" t="s">
        <v>254</v>
      </c>
      <c r="AT170" s="232" t="s">
        <v>255</v>
      </c>
      <c r="AU170" s="232" t="s">
        <v>86</v>
      </c>
      <c r="AY170" s="17" t="s">
        <v>251</v>
      </c>
      <c r="BE170" s="233">
        <f>IF(N170="základní",J170,0)</f>
        <v>0</v>
      </c>
      <c r="BF170" s="233">
        <f>IF(N170="snížená",J170,0)</f>
        <v>0</v>
      </c>
      <c r="BG170" s="233">
        <f>IF(N170="zákl. přenesená",J170,0)</f>
        <v>0</v>
      </c>
      <c r="BH170" s="233">
        <f>IF(N170="sníž. přenesená",J170,0)</f>
        <v>0</v>
      </c>
      <c r="BI170" s="233">
        <f>IF(N170="nulová",J170,0)</f>
        <v>0</v>
      </c>
      <c r="BJ170" s="17" t="s">
        <v>84</v>
      </c>
      <c r="BK170" s="233">
        <f>ROUND(I170*H170,2)</f>
        <v>0</v>
      </c>
      <c r="BL170" s="17" t="s">
        <v>254</v>
      </c>
      <c r="BM170" s="232" t="s">
        <v>6272</v>
      </c>
    </row>
    <row r="171" s="2" customFormat="1">
      <c r="A171" s="38"/>
      <c r="B171" s="39"/>
      <c r="C171" s="40"/>
      <c r="D171" s="234" t="s">
        <v>260</v>
      </c>
      <c r="E171" s="40"/>
      <c r="F171" s="235" t="s">
        <v>6273</v>
      </c>
      <c r="G171" s="40"/>
      <c r="H171" s="40"/>
      <c r="I171" s="236"/>
      <c r="J171" s="40"/>
      <c r="K171" s="40"/>
      <c r="L171" s="44"/>
      <c r="M171" s="237"/>
      <c r="N171" s="238"/>
      <c r="O171" s="91"/>
      <c r="P171" s="91"/>
      <c r="Q171" s="91"/>
      <c r="R171" s="91"/>
      <c r="S171" s="91"/>
      <c r="T171" s="92"/>
      <c r="U171" s="38"/>
      <c r="V171" s="38"/>
      <c r="W171" s="38"/>
      <c r="X171" s="38"/>
      <c r="Y171" s="38"/>
      <c r="Z171" s="38"/>
      <c r="AA171" s="38"/>
      <c r="AB171" s="38"/>
      <c r="AC171" s="38"/>
      <c r="AD171" s="38"/>
      <c r="AE171" s="38"/>
      <c r="AT171" s="17" t="s">
        <v>260</v>
      </c>
      <c r="AU171" s="17" t="s">
        <v>86</v>
      </c>
    </row>
    <row r="172" s="2" customFormat="1">
      <c r="A172" s="38"/>
      <c r="B172" s="39"/>
      <c r="C172" s="40"/>
      <c r="D172" s="240" t="s">
        <v>274</v>
      </c>
      <c r="E172" s="40"/>
      <c r="F172" s="241" t="s">
        <v>6274</v>
      </c>
      <c r="G172" s="40"/>
      <c r="H172" s="40"/>
      <c r="I172" s="236"/>
      <c r="J172" s="40"/>
      <c r="K172" s="40"/>
      <c r="L172" s="44"/>
      <c r="M172" s="237"/>
      <c r="N172" s="238"/>
      <c r="O172" s="91"/>
      <c r="P172" s="91"/>
      <c r="Q172" s="91"/>
      <c r="R172" s="91"/>
      <c r="S172" s="91"/>
      <c r="T172" s="92"/>
      <c r="U172" s="38"/>
      <c r="V172" s="38"/>
      <c r="W172" s="38"/>
      <c r="X172" s="38"/>
      <c r="Y172" s="38"/>
      <c r="Z172" s="38"/>
      <c r="AA172" s="38"/>
      <c r="AB172" s="38"/>
      <c r="AC172" s="38"/>
      <c r="AD172" s="38"/>
      <c r="AE172" s="38"/>
      <c r="AT172" s="17" t="s">
        <v>274</v>
      </c>
      <c r="AU172" s="17" t="s">
        <v>86</v>
      </c>
    </row>
    <row r="173" s="12" customFormat="1">
      <c r="A173" s="12"/>
      <c r="B173" s="242"/>
      <c r="C173" s="243"/>
      <c r="D173" s="234" t="s">
        <v>276</v>
      </c>
      <c r="E173" s="244" t="s">
        <v>1</v>
      </c>
      <c r="F173" s="245" t="s">
        <v>269</v>
      </c>
      <c r="G173" s="243"/>
      <c r="H173" s="246">
        <v>3</v>
      </c>
      <c r="I173" s="247"/>
      <c r="J173" s="243"/>
      <c r="K173" s="243"/>
      <c r="L173" s="248"/>
      <c r="M173" s="249"/>
      <c r="N173" s="250"/>
      <c r="O173" s="250"/>
      <c r="P173" s="250"/>
      <c r="Q173" s="250"/>
      <c r="R173" s="250"/>
      <c r="S173" s="250"/>
      <c r="T173" s="251"/>
      <c r="U173" s="12"/>
      <c r="V173" s="12"/>
      <c r="W173" s="12"/>
      <c r="X173" s="12"/>
      <c r="Y173" s="12"/>
      <c r="Z173" s="12"/>
      <c r="AA173" s="12"/>
      <c r="AB173" s="12"/>
      <c r="AC173" s="12"/>
      <c r="AD173" s="12"/>
      <c r="AE173" s="12"/>
      <c r="AT173" s="252" t="s">
        <v>276</v>
      </c>
      <c r="AU173" s="252" t="s">
        <v>86</v>
      </c>
      <c r="AV173" s="12" t="s">
        <v>86</v>
      </c>
      <c r="AW173" s="12" t="s">
        <v>32</v>
      </c>
      <c r="AX173" s="12" t="s">
        <v>84</v>
      </c>
      <c r="AY173" s="252" t="s">
        <v>251</v>
      </c>
    </row>
    <row r="174" s="2" customFormat="1" ht="37.8" customHeight="1">
      <c r="A174" s="38"/>
      <c r="B174" s="39"/>
      <c r="C174" s="292" t="s">
        <v>331</v>
      </c>
      <c r="D174" s="292" t="s">
        <v>1133</v>
      </c>
      <c r="E174" s="293" t="s">
        <v>6275</v>
      </c>
      <c r="F174" s="294" t="s">
        <v>6276</v>
      </c>
      <c r="G174" s="295" t="s">
        <v>416</v>
      </c>
      <c r="H174" s="296">
        <v>3</v>
      </c>
      <c r="I174" s="297"/>
      <c r="J174" s="298">
        <f>ROUND(I174*H174,2)</f>
        <v>0</v>
      </c>
      <c r="K174" s="299"/>
      <c r="L174" s="300"/>
      <c r="M174" s="301" t="s">
        <v>1</v>
      </c>
      <c r="N174" s="302" t="s">
        <v>41</v>
      </c>
      <c r="O174" s="91"/>
      <c r="P174" s="230">
        <f>O174*H174</f>
        <v>0</v>
      </c>
      <c r="Q174" s="230">
        <v>0.00089999999999999998</v>
      </c>
      <c r="R174" s="230">
        <f>Q174*H174</f>
        <v>0.0027000000000000001</v>
      </c>
      <c r="S174" s="230">
        <v>0</v>
      </c>
      <c r="T174" s="231">
        <f>S174*H174</f>
        <v>0</v>
      </c>
      <c r="U174" s="38"/>
      <c r="V174" s="38"/>
      <c r="W174" s="38"/>
      <c r="X174" s="38"/>
      <c r="Y174" s="38"/>
      <c r="Z174" s="38"/>
      <c r="AA174" s="38"/>
      <c r="AB174" s="38"/>
      <c r="AC174" s="38"/>
      <c r="AD174" s="38"/>
      <c r="AE174" s="38"/>
      <c r="AR174" s="232" t="s">
        <v>299</v>
      </c>
      <c r="AT174" s="232" t="s">
        <v>1133</v>
      </c>
      <c r="AU174" s="232" t="s">
        <v>86</v>
      </c>
      <c r="AY174" s="17" t="s">
        <v>251</v>
      </c>
      <c r="BE174" s="233">
        <f>IF(N174="základní",J174,0)</f>
        <v>0</v>
      </c>
      <c r="BF174" s="233">
        <f>IF(N174="snížená",J174,0)</f>
        <v>0</v>
      </c>
      <c r="BG174" s="233">
        <f>IF(N174="zákl. přenesená",J174,0)</f>
        <v>0</v>
      </c>
      <c r="BH174" s="233">
        <f>IF(N174="sníž. přenesená",J174,0)</f>
        <v>0</v>
      </c>
      <c r="BI174" s="233">
        <f>IF(N174="nulová",J174,0)</f>
        <v>0</v>
      </c>
      <c r="BJ174" s="17" t="s">
        <v>84</v>
      </c>
      <c r="BK174" s="233">
        <f>ROUND(I174*H174,2)</f>
        <v>0</v>
      </c>
      <c r="BL174" s="17" t="s">
        <v>254</v>
      </c>
      <c r="BM174" s="232" t="s">
        <v>6277</v>
      </c>
    </row>
    <row r="175" s="2" customFormat="1">
      <c r="A175" s="38"/>
      <c r="B175" s="39"/>
      <c r="C175" s="40"/>
      <c r="D175" s="234" t="s">
        <v>260</v>
      </c>
      <c r="E175" s="40"/>
      <c r="F175" s="235" t="s">
        <v>6276</v>
      </c>
      <c r="G175" s="40"/>
      <c r="H175" s="40"/>
      <c r="I175" s="236"/>
      <c r="J175" s="40"/>
      <c r="K175" s="40"/>
      <c r="L175" s="44"/>
      <c r="M175" s="237"/>
      <c r="N175" s="238"/>
      <c r="O175" s="91"/>
      <c r="P175" s="91"/>
      <c r="Q175" s="91"/>
      <c r="R175" s="91"/>
      <c r="S175" s="91"/>
      <c r="T175" s="92"/>
      <c r="U175" s="38"/>
      <c r="V175" s="38"/>
      <c r="W175" s="38"/>
      <c r="X175" s="38"/>
      <c r="Y175" s="38"/>
      <c r="Z175" s="38"/>
      <c r="AA175" s="38"/>
      <c r="AB175" s="38"/>
      <c r="AC175" s="38"/>
      <c r="AD175" s="38"/>
      <c r="AE175" s="38"/>
      <c r="AT175" s="17" t="s">
        <v>260</v>
      </c>
      <c r="AU175" s="17" t="s">
        <v>86</v>
      </c>
    </row>
    <row r="176" s="11" customFormat="1" ht="22.8" customHeight="1">
      <c r="A176" s="11"/>
      <c r="B176" s="206"/>
      <c r="C176" s="207"/>
      <c r="D176" s="208" t="s">
        <v>75</v>
      </c>
      <c r="E176" s="272" t="s">
        <v>254</v>
      </c>
      <c r="F176" s="272" t="s">
        <v>2267</v>
      </c>
      <c r="G176" s="207"/>
      <c r="H176" s="207"/>
      <c r="I176" s="210"/>
      <c r="J176" s="273">
        <f>BK176</f>
        <v>0</v>
      </c>
      <c r="K176" s="207"/>
      <c r="L176" s="212"/>
      <c r="M176" s="213"/>
      <c r="N176" s="214"/>
      <c r="O176" s="214"/>
      <c r="P176" s="215">
        <f>SUM(P177:P184)</f>
        <v>0</v>
      </c>
      <c r="Q176" s="214"/>
      <c r="R176" s="215">
        <f>SUM(R177:R184)</f>
        <v>0.96261887999999995</v>
      </c>
      <c r="S176" s="214"/>
      <c r="T176" s="216">
        <f>SUM(T177:T184)</f>
        <v>0</v>
      </c>
      <c r="U176" s="11"/>
      <c r="V176" s="11"/>
      <c r="W176" s="11"/>
      <c r="X176" s="11"/>
      <c r="Y176" s="11"/>
      <c r="Z176" s="11"/>
      <c r="AA176" s="11"/>
      <c r="AB176" s="11"/>
      <c r="AC176" s="11"/>
      <c r="AD176" s="11"/>
      <c r="AE176" s="11"/>
      <c r="AR176" s="217" t="s">
        <v>84</v>
      </c>
      <c r="AT176" s="218" t="s">
        <v>75</v>
      </c>
      <c r="AU176" s="218" t="s">
        <v>84</v>
      </c>
      <c r="AY176" s="217" t="s">
        <v>251</v>
      </c>
      <c r="BK176" s="219">
        <f>SUM(BK177:BK184)</f>
        <v>0</v>
      </c>
    </row>
    <row r="177" s="2" customFormat="1" ht="16.5" customHeight="1">
      <c r="A177" s="38"/>
      <c r="B177" s="39"/>
      <c r="C177" s="220" t="s">
        <v>336</v>
      </c>
      <c r="D177" s="220" t="s">
        <v>255</v>
      </c>
      <c r="E177" s="221" t="s">
        <v>3252</v>
      </c>
      <c r="F177" s="222" t="s">
        <v>3253</v>
      </c>
      <c r="G177" s="223" t="s">
        <v>592</v>
      </c>
      <c r="H177" s="224">
        <v>0.048000000000000001</v>
      </c>
      <c r="I177" s="225"/>
      <c r="J177" s="226">
        <f>ROUND(I177*H177,2)</f>
        <v>0</v>
      </c>
      <c r="K177" s="227"/>
      <c r="L177" s="44"/>
      <c r="M177" s="228" t="s">
        <v>1</v>
      </c>
      <c r="N177" s="229" t="s">
        <v>41</v>
      </c>
      <c r="O177" s="91"/>
      <c r="P177" s="230">
        <f>O177*H177</f>
        <v>0</v>
      </c>
      <c r="Q177" s="230">
        <v>0</v>
      </c>
      <c r="R177" s="230">
        <f>Q177*H177</f>
        <v>0</v>
      </c>
      <c r="S177" s="230">
        <v>0</v>
      </c>
      <c r="T177" s="231">
        <f>S177*H177</f>
        <v>0</v>
      </c>
      <c r="U177" s="38"/>
      <c r="V177" s="38"/>
      <c r="W177" s="38"/>
      <c r="X177" s="38"/>
      <c r="Y177" s="38"/>
      <c r="Z177" s="38"/>
      <c r="AA177" s="38"/>
      <c r="AB177" s="38"/>
      <c r="AC177" s="38"/>
      <c r="AD177" s="38"/>
      <c r="AE177" s="38"/>
      <c r="AR177" s="232" t="s">
        <v>254</v>
      </c>
      <c r="AT177" s="232" t="s">
        <v>255</v>
      </c>
      <c r="AU177" s="232" t="s">
        <v>86</v>
      </c>
      <c r="AY177" s="17" t="s">
        <v>251</v>
      </c>
      <c r="BE177" s="233">
        <f>IF(N177="základní",J177,0)</f>
        <v>0</v>
      </c>
      <c r="BF177" s="233">
        <f>IF(N177="snížená",J177,0)</f>
        <v>0</v>
      </c>
      <c r="BG177" s="233">
        <f>IF(N177="zákl. přenesená",J177,0)</f>
        <v>0</v>
      </c>
      <c r="BH177" s="233">
        <f>IF(N177="sníž. přenesená",J177,0)</f>
        <v>0</v>
      </c>
      <c r="BI177" s="233">
        <f>IF(N177="nulová",J177,0)</f>
        <v>0</v>
      </c>
      <c r="BJ177" s="17" t="s">
        <v>84</v>
      </c>
      <c r="BK177" s="233">
        <f>ROUND(I177*H177,2)</f>
        <v>0</v>
      </c>
      <c r="BL177" s="17" t="s">
        <v>254</v>
      </c>
      <c r="BM177" s="232" t="s">
        <v>3254</v>
      </c>
    </row>
    <row r="178" s="2" customFormat="1">
      <c r="A178" s="38"/>
      <c r="B178" s="39"/>
      <c r="C178" s="40"/>
      <c r="D178" s="234" t="s">
        <v>260</v>
      </c>
      <c r="E178" s="40"/>
      <c r="F178" s="235" t="s">
        <v>3255</v>
      </c>
      <c r="G178" s="40"/>
      <c r="H178" s="40"/>
      <c r="I178" s="236"/>
      <c r="J178" s="40"/>
      <c r="K178" s="40"/>
      <c r="L178" s="44"/>
      <c r="M178" s="237"/>
      <c r="N178" s="238"/>
      <c r="O178" s="91"/>
      <c r="P178" s="91"/>
      <c r="Q178" s="91"/>
      <c r="R178" s="91"/>
      <c r="S178" s="91"/>
      <c r="T178" s="92"/>
      <c r="U178" s="38"/>
      <c r="V178" s="38"/>
      <c r="W178" s="38"/>
      <c r="X178" s="38"/>
      <c r="Y178" s="38"/>
      <c r="Z178" s="38"/>
      <c r="AA178" s="38"/>
      <c r="AB178" s="38"/>
      <c r="AC178" s="38"/>
      <c r="AD178" s="38"/>
      <c r="AE178" s="38"/>
      <c r="AT178" s="17" t="s">
        <v>260</v>
      </c>
      <c r="AU178" s="17" t="s">
        <v>86</v>
      </c>
    </row>
    <row r="179" s="2" customFormat="1">
      <c r="A179" s="38"/>
      <c r="B179" s="39"/>
      <c r="C179" s="40"/>
      <c r="D179" s="240" t="s">
        <v>274</v>
      </c>
      <c r="E179" s="40"/>
      <c r="F179" s="241" t="s">
        <v>3256</v>
      </c>
      <c r="G179" s="40"/>
      <c r="H179" s="40"/>
      <c r="I179" s="236"/>
      <c r="J179" s="40"/>
      <c r="K179" s="40"/>
      <c r="L179" s="44"/>
      <c r="M179" s="237"/>
      <c r="N179" s="238"/>
      <c r="O179" s="91"/>
      <c r="P179" s="91"/>
      <c r="Q179" s="91"/>
      <c r="R179" s="91"/>
      <c r="S179" s="91"/>
      <c r="T179" s="92"/>
      <c r="U179" s="38"/>
      <c r="V179" s="38"/>
      <c r="W179" s="38"/>
      <c r="X179" s="38"/>
      <c r="Y179" s="38"/>
      <c r="Z179" s="38"/>
      <c r="AA179" s="38"/>
      <c r="AB179" s="38"/>
      <c r="AC179" s="38"/>
      <c r="AD179" s="38"/>
      <c r="AE179" s="38"/>
      <c r="AT179" s="17" t="s">
        <v>274</v>
      </c>
      <c r="AU179" s="17" t="s">
        <v>86</v>
      </c>
    </row>
    <row r="180" s="12" customFormat="1">
      <c r="A180" s="12"/>
      <c r="B180" s="242"/>
      <c r="C180" s="243"/>
      <c r="D180" s="234" t="s">
        <v>276</v>
      </c>
      <c r="E180" s="244" t="s">
        <v>1</v>
      </c>
      <c r="F180" s="245" t="s">
        <v>6278</v>
      </c>
      <c r="G180" s="243"/>
      <c r="H180" s="246">
        <v>0.048000000000000001</v>
      </c>
      <c r="I180" s="247"/>
      <c r="J180" s="243"/>
      <c r="K180" s="243"/>
      <c r="L180" s="248"/>
      <c r="M180" s="249"/>
      <c r="N180" s="250"/>
      <c r="O180" s="250"/>
      <c r="P180" s="250"/>
      <c r="Q180" s="250"/>
      <c r="R180" s="250"/>
      <c r="S180" s="250"/>
      <c r="T180" s="251"/>
      <c r="U180" s="12"/>
      <c r="V180" s="12"/>
      <c r="W180" s="12"/>
      <c r="X180" s="12"/>
      <c r="Y180" s="12"/>
      <c r="Z180" s="12"/>
      <c r="AA180" s="12"/>
      <c r="AB180" s="12"/>
      <c r="AC180" s="12"/>
      <c r="AD180" s="12"/>
      <c r="AE180" s="12"/>
      <c r="AT180" s="252" t="s">
        <v>276</v>
      </c>
      <c r="AU180" s="252" t="s">
        <v>86</v>
      </c>
      <c r="AV180" s="12" t="s">
        <v>86</v>
      </c>
      <c r="AW180" s="12" t="s">
        <v>32</v>
      </c>
      <c r="AX180" s="12" t="s">
        <v>84</v>
      </c>
      <c r="AY180" s="252" t="s">
        <v>251</v>
      </c>
    </row>
    <row r="181" s="2" customFormat="1" ht="16.5" customHeight="1">
      <c r="A181" s="38"/>
      <c r="B181" s="39"/>
      <c r="C181" s="220" t="s">
        <v>342</v>
      </c>
      <c r="D181" s="220" t="s">
        <v>255</v>
      </c>
      <c r="E181" s="221" t="s">
        <v>3258</v>
      </c>
      <c r="F181" s="222" t="s">
        <v>3259</v>
      </c>
      <c r="G181" s="223" t="s">
        <v>592</v>
      </c>
      <c r="H181" s="224">
        <v>0.38400000000000001</v>
      </c>
      <c r="I181" s="225"/>
      <c r="J181" s="226">
        <f>ROUND(I181*H181,2)</f>
        <v>0</v>
      </c>
      <c r="K181" s="227"/>
      <c r="L181" s="44"/>
      <c r="M181" s="228" t="s">
        <v>1</v>
      </c>
      <c r="N181" s="229" t="s">
        <v>41</v>
      </c>
      <c r="O181" s="91"/>
      <c r="P181" s="230">
        <f>O181*H181</f>
        <v>0</v>
      </c>
      <c r="Q181" s="230">
        <v>2.5068199999999998</v>
      </c>
      <c r="R181" s="230">
        <f>Q181*H181</f>
        <v>0.96261887999999995</v>
      </c>
      <c r="S181" s="230">
        <v>0</v>
      </c>
      <c r="T181" s="231">
        <f>S181*H181</f>
        <v>0</v>
      </c>
      <c r="U181" s="38"/>
      <c r="V181" s="38"/>
      <c r="W181" s="38"/>
      <c r="X181" s="38"/>
      <c r="Y181" s="38"/>
      <c r="Z181" s="38"/>
      <c r="AA181" s="38"/>
      <c r="AB181" s="38"/>
      <c r="AC181" s="38"/>
      <c r="AD181" s="38"/>
      <c r="AE181" s="38"/>
      <c r="AR181" s="232" t="s">
        <v>254</v>
      </c>
      <c r="AT181" s="232" t="s">
        <v>255</v>
      </c>
      <c r="AU181" s="232" t="s">
        <v>86</v>
      </c>
      <c r="AY181" s="17" t="s">
        <v>251</v>
      </c>
      <c r="BE181" s="233">
        <f>IF(N181="základní",J181,0)</f>
        <v>0</v>
      </c>
      <c r="BF181" s="233">
        <f>IF(N181="snížená",J181,0)</f>
        <v>0</v>
      </c>
      <c r="BG181" s="233">
        <f>IF(N181="zákl. přenesená",J181,0)</f>
        <v>0</v>
      </c>
      <c r="BH181" s="233">
        <f>IF(N181="sníž. přenesená",J181,0)</f>
        <v>0</v>
      </c>
      <c r="BI181" s="233">
        <f>IF(N181="nulová",J181,0)</f>
        <v>0</v>
      </c>
      <c r="BJ181" s="17" t="s">
        <v>84</v>
      </c>
      <c r="BK181" s="233">
        <f>ROUND(I181*H181,2)</f>
        <v>0</v>
      </c>
      <c r="BL181" s="17" t="s">
        <v>254</v>
      </c>
      <c r="BM181" s="232" t="s">
        <v>3260</v>
      </c>
    </row>
    <row r="182" s="2" customFormat="1">
      <c r="A182" s="38"/>
      <c r="B182" s="39"/>
      <c r="C182" s="40"/>
      <c r="D182" s="234" t="s">
        <v>260</v>
      </c>
      <c r="E182" s="40"/>
      <c r="F182" s="235" t="s">
        <v>3261</v>
      </c>
      <c r="G182" s="40"/>
      <c r="H182" s="40"/>
      <c r="I182" s="236"/>
      <c r="J182" s="40"/>
      <c r="K182" s="40"/>
      <c r="L182" s="44"/>
      <c r="M182" s="237"/>
      <c r="N182" s="238"/>
      <c r="O182" s="91"/>
      <c r="P182" s="91"/>
      <c r="Q182" s="91"/>
      <c r="R182" s="91"/>
      <c r="S182" s="91"/>
      <c r="T182" s="92"/>
      <c r="U182" s="38"/>
      <c r="V182" s="38"/>
      <c r="W182" s="38"/>
      <c r="X182" s="38"/>
      <c r="Y182" s="38"/>
      <c r="Z182" s="38"/>
      <c r="AA182" s="38"/>
      <c r="AB182" s="38"/>
      <c r="AC182" s="38"/>
      <c r="AD182" s="38"/>
      <c r="AE182" s="38"/>
      <c r="AT182" s="17" t="s">
        <v>260</v>
      </c>
      <c r="AU182" s="17" t="s">
        <v>86</v>
      </c>
    </row>
    <row r="183" s="2" customFormat="1">
      <c r="A183" s="38"/>
      <c r="B183" s="39"/>
      <c r="C183" s="40"/>
      <c r="D183" s="240" t="s">
        <v>274</v>
      </c>
      <c r="E183" s="40"/>
      <c r="F183" s="241" t="s">
        <v>3262</v>
      </c>
      <c r="G183" s="40"/>
      <c r="H183" s="40"/>
      <c r="I183" s="236"/>
      <c r="J183" s="40"/>
      <c r="K183" s="40"/>
      <c r="L183" s="44"/>
      <c r="M183" s="237"/>
      <c r="N183" s="238"/>
      <c r="O183" s="91"/>
      <c r="P183" s="91"/>
      <c r="Q183" s="91"/>
      <c r="R183" s="91"/>
      <c r="S183" s="91"/>
      <c r="T183" s="92"/>
      <c r="U183" s="38"/>
      <c r="V183" s="38"/>
      <c r="W183" s="38"/>
      <c r="X183" s="38"/>
      <c r="Y183" s="38"/>
      <c r="Z183" s="38"/>
      <c r="AA183" s="38"/>
      <c r="AB183" s="38"/>
      <c r="AC183" s="38"/>
      <c r="AD183" s="38"/>
      <c r="AE183" s="38"/>
      <c r="AT183" s="17" t="s">
        <v>274</v>
      </c>
      <c r="AU183" s="17" t="s">
        <v>86</v>
      </c>
    </row>
    <row r="184" s="12" customFormat="1">
      <c r="A184" s="12"/>
      <c r="B184" s="242"/>
      <c r="C184" s="243"/>
      <c r="D184" s="234" t="s">
        <v>276</v>
      </c>
      <c r="E184" s="244" t="s">
        <v>1</v>
      </c>
      <c r="F184" s="245" t="s">
        <v>6279</v>
      </c>
      <c r="G184" s="243"/>
      <c r="H184" s="246">
        <v>0.38400000000000001</v>
      </c>
      <c r="I184" s="247"/>
      <c r="J184" s="243"/>
      <c r="K184" s="243"/>
      <c r="L184" s="248"/>
      <c r="M184" s="249"/>
      <c r="N184" s="250"/>
      <c r="O184" s="250"/>
      <c r="P184" s="250"/>
      <c r="Q184" s="250"/>
      <c r="R184" s="250"/>
      <c r="S184" s="250"/>
      <c r="T184" s="251"/>
      <c r="U184" s="12"/>
      <c r="V184" s="12"/>
      <c r="W184" s="12"/>
      <c r="X184" s="12"/>
      <c r="Y184" s="12"/>
      <c r="Z184" s="12"/>
      <c r="AA184" s="12"/>
      <c r="AB184" s="12"/>
      <c r="AC184" s="12"/>
      <c r="AD184" s="12"/>
      <c r="AE184" s="12"/>
      <c r="AT184" s="252" t="s">
        <v>276</v>
      </c>
      <c r="AU184" s="252" t="s">
        <v>86</v>
      </c>
      <c r="AV184" s="12" t="s">
        <v>86</v>
      </c>
      <c r="AW184" s="12" t="s">
        <v>32</v>
      </c>
      <c r="AX184" s="12" t="s">
        <v>84</v>
      </c>
      <c r="AY184" s="252" t="s">
        <v>251</v>
      </c>
    </row>
    <row r="185" s="11" customFormat="1" ht="22.8" customHeight="1">
      <c r="A185" s="11"/>
      <c r="B185" s="206"/>
      <c r="C185" s="207"/>
      <c r="D185" s="208" t="s">
        <v>75</v>
      </c>
      <c r="E185" s="272" t="s">
        <v>306</v>
      </c>
      <c r="F185" s="272" t="s">
        <v>814</v>
      </c>
      <c r="G185" s="207"/>
      <c r="H185" s="207"/>
      <c r="I185" s="210"/>
      <c r="J185" s="273">
        <f>BK185</f>
        <v>0</v>
      </c>
      <c r="K185" s="207"/>
      <c r="L185" s="212"/>
      <c r="M185" s="213"/>
      <c r="N185" s="214"/>
      <c r="O185" s="214"/>
      <c r="P185" s="215">
        <f>SUM(P186:P203)</f>
        <v>0</v>
      </c>
      <c r="Q185" s="214"/>
      <c r="R185" s="215">
        <f>SUM(R186:R203)</f>
        <v>0.093600000000000003</v>
      </c>
      <c r="S185" s="214"/>
      <c r="T185" s="216">
        <f>SUM(T186:T203)</f>
        <v>2.22648</v>
      </c>
      <c r="U185" s="11"/>
      <c r="V185" s="11"/>
      <c r="W185" s="11"/>
      <c r="X185" s="11"/>
      <c r="Y185" s="11"/>
      <c r="Z185" s="11"/>
      <c r="AA185" s="11"/>
      <c r="AB185" s="11"/>
      <c r="AC185" s="11"/>
      <c r="AD185" s="11"/>
      <c r="AE185" s="11"/>
      <c r="AR185" s="217" t="s">
        <v>84</v>
      </c>
      <c r="AT185" s="218" t="s">
        <v>75</v>
      </c>
      <c r="AU185" s="218" t="s">
        <v>84</v>
      </c>
      <c r="AY185" s="217" t="s">
        <v>251</v>
      </c>
      <c r="BK185" s="219">
        <f>SUM(BK186:BK203)</f>
        <v>0</v>
      </c>
    </row>
    <row r="186" s="2" customFormat="1" ht="16.5" customHeight="1">
      <c r="A186" s="38"/>
      <c r="B186" s="39"/>
      <c r="C186" s="220" t="s">
        <v>350</v>
      </c>
      <c r="D186" s="220" t="s">
        <v>255</v>
      </c>
      <c r="E186" s="221" t="s">
        <v>3264</v>
      </c>
      <c r="F186" s="222" t="s">
        <v>3265</v>
      </c>
      <c r="G186" s="223" t="s">
        <v>592</v>
      </c>
      <c r="H186" s="224">
        <v>0.78000000000000003</v>
      </c>
      <c r="I186" s="225"/>
      <c r="J186" s="226">
        <f>ROUND(I186*H186,2)</f>
        <v>0</v>
      </c>
      <c r="K186" s="227"/>
      <c r="L186" s="44"/>
      <c r="M186" s="228" t="s">
        <v>1</v>
      </c>
      <c r="N186" s="229" t="s">
        <v>41</v>
      </c>
      <c r="O186" s="91"/>
      <c r="P186" s="230">
        <f>O186*H186</f>
        <v>0</v>
      </c>
      <c r="Q186" s="230">
        <v>0.12</v>
      </c>
      <c r="R186" s="230">
        <f>Q186*H186</f>
        <v>0.093600000000000003</v>
      </c>
      <c r="S186" s="230">
        <v>2.2000000000000002</v>
      </c>
      <c r="T186" s="231">
        <f>S186*H186</f>
        <v>1.7160000000000002</v>
      </c>
      <c r="U186" s="38"/>
      <c r="V186" s="38"/>
      <c r="W186" s="38"/>
      <c r="X186" s="38"/>
      <c r="Y186" s="38"/>
      <c r="Z186" s="38"/>
      <c r="AA186" s="38"/>
      <c r="AB186" s="38"/>
      <c r="AC186" s="38"/>
      <c r="AD186" s="38"/>
      <c r="AE186" s="38"/>
      <c r="AR186" s="232" t="s">
        <v>254</v>
      </c>
      <c r="AT186" s="232" t="s">
        <v>255</v>
      </c>
      <c r="AU186" s="232" t="s">
        <v>86</v>
      </c>
      <c r="AY186" s="17" t="s">
        <v>251</v>
      </c>
      <c r="BE186" s="233">
        <f>IF(N186="základní",J186,0)</f>
        <v>0</v>
      </c>
      <c r="BF186" s="233">
        <f>IF(N186="snížená",J186,0)</f>
        <v>0</v>
      </c>
      <c r="BG186" s="233">
        <f>IF(N186="zákl. přenesená",J186,0)</f>
        <v>0</v>
      </c>
      <c r="BH186" s="233">
        <f>IF(N186="sníž. přenesená",J186,0)</f>
        <v>0</v>
      </c>
      <c r="BI186" s="233">
        <f>IF(N186="nulová",J186,0)</f>
        <v>0</v>
      </c>
      <c r="BJ186" s="17" t="s">
        <v>84</v>
      </c>
      <c r="BK186" s="233">
        <f>ROUND(I186*H186,2)</f>
        <v>0</v>
      </c>
      <c r="BL186" s="17" t="s">
        <v>254</v>
      </c>
      <c r="BM186" s="232" t="s">
        <v>3266</v>
      </c>
    </row>
    <row r="187" s="2" customFormat="1">
      <c r="A187" s="38"/>
      <c r="B187" s="39"/>
      <c r="C187" s="40"/>
      <c r="D187" s="234" t="s">
        <v>260</v>
      </c>
      <c r="E187" s="40"/>
      <c r="F187" s="235" t="s">
        <v>3267</v>
      </c>
      <c r="G187" s="40"/>
      <c r="H187" s="40"/>
      <c r="I187" s="236"/>
      <c r="J187" s="40"/>
      <c r="K187" s="40"/>
      <c r="L187" s="44"/>
      <c r="M187" s="237"/>
      <c r="N187" s="238"/>
      <c r="O187" s="91"/>
      <c r="P187" s="91"/>
      <c r="Q187" s="91"/>
      <c r="R187" s="91"/>
      <c r="S187" s="91"/>
      <c r="T187" s="92"/>
      <c r="U187" s="38"/>
      <c r="V187" s="38"/>
      <c r="W187" s="38"/>
      <c r="X187" s="38"/>
      <c r="Y187" s="38"/>
      <c r="Z187" s="38"/>
      <c r="AA187" s="38"/>
      <c r="AB187" s="38"/>
      <c r="AC187" s="38"/>
      <c r="AD187" s="38"/>
      <c r="AE187" s="38"/>
      <c r="AT187" s="17" t="s">
        <v>260</v>
      </c>
      <c r="AU187" s="17" t="s">
        <v>86</v>
      </c>
    </row>
    <row r="188" s="2" customFormat="1">
      <c r="A188" s="38"/>
      <c r="B188" s="39"/>
      <c r="C188" s="40"/>
      <c r="D188" s="240" t="s">
        <v>274</v>
      </c>
      <c r="E188" s="40"/>
      <c r="F188" s="241" t="s">
        <v>3268</v>
      </c>
      <c r="G188" s="40"/>
      <c r="H188" s="40"/>
      <c r="I188" s="236"/>
      <c r="J188" s="40"/>
      <c r="K188" s="40"/>
      <c r="L188" s="44"/>
      <c r="M188" s="237"/>
      <c r="N188" s="238"/>
      <c r="O188" s="91"/>
      <c r="P188" s="91"/>
      <c r="Q188" s="91"/>
      <c r="R188" s="91"/>
      <c r="S188" s="91"/>
      <c r="T188" s="92"/>
      <c r="U188" s="38"/>
      <c r="V188" s="38"/>
      <c r="W188" s="38"/>
      <c r="X188" s="38"/>
      <c r="Y188" s="38"/>
      <c r="Z188" s="38"/>
      <c r="AA188" s="38"/>
      <c r="AB188" s="38"/>
      <c r="AC188" s="38"/>
      <c r="AD188" s="38"/>
      <c r="AE188" s="38"/>
      <c r="AT188" s="17" t="s">
        <v>274</v>
      </c>
      <c r="AU188" s="17" t="s">
        <v>86</v>
      </c>
    </row>
    <row r="189" s="12" customFormat="1">
      <c r="A189" s="12"/>
      <c r="B189" s="242"/>
      <c r="C189" s="243"/>
      <c r="D189" s="234" t="s">
        <v>276</v>
      </c>
      <c r="E189" s="244" t="s">
        <v>1</v>
      </c>
      <c r="F189" s="245" t="s">
        <v>6280</v>
      </c>
      <c r="G189" s="243"/>
      <c r="H189" s="246">
        <v>0.59999999999999998</v>
      </c>
      <c r="I189" s="247"/>
      <c r="J189" s="243"/>
      <c r="K189" s="243"/>
      <c r="L189" s="248"/>
      <c r="M189" s="249"/>
      <c r="N189" s="250"/>
      <c r="O189" s="250"/>
      <c r="P189" s="250"/>
      <c r="Q189" s="250"/>
      <c r="R189" s="250"/>
      <c r="S189" s="250"/>
      <c r="T189" s="251"/>
      <c r="U189" s="12"/>
      <c r="V189" s="12"/>
      <c r="W189" s="12"/>
      <c r="X189" s="12"/>
      <c r="Y189" s="12"/>
      <c r="Z189" s="12"/>
      <c r="AA189" s="12"/>
      <c r="AB189" s="12"/>
      <c r="AC189" s="12"/>
      <c r="AD189" s="12"/>
      <c r="AE189" s="12"/>
      <c r="AT189" s="252" t="s">
        <v>276</v>
      </c>
      <c r="AU189" s="252" t="s">
        <v>86</v>
      </c>
      <c r="AV189" s="12" t="s">
        <v>86</v>
      </c>
      <c r="AW189" s="12" t="s">
        <v>32</v>
      </c>
      <c r="AX189" s="12" t="s">
        <v>76</v>
      </c>
      <c r="AY189" s="252" t="s">
        <v>251</v>
      </c>
    </row>
    <row r="190" s="12" customFormat="1">
      <c r="A190" s="12"/>
      <c r="B190" s="242"/>
      <c r="C190" s="243"/>
      <c r="D190" s="234" t="s">
        <v>276</v>
      </c>
      <c r="E190" s="244" t="s">
        <v>1</v>
      </c>
      <c r="F190" s="245" t="s">
        <v>6281</v>
      </c>
      <c r="G190" s="243"/>
      <c r="H190" s="246">
        <v>0.17999999999999999</v>
      </c>
      <c r="I190" s="247"/>
      <c r="J190" s="243"/>
      <c r="K190" s="243"/>
      <c r="L190" s="248"/>
      <c r="M190" s="249"/>
      <c r="N190" s="250"/>
      <c r="O190" s="250"/>
      <c r="P190" s="250"/>
      <c r="Q190" s="250"/>
      <c r="R190" s="250"/>
      <c r="S190" s="250"/>
      <c r="T190" s="251"/>
      <c r="U190" s="12"/>
      <c r="V190" s="12"/>
      <c r="W190" s="12"/>
      <c r="X190" s="12"/>
      <c r="Y190" s="12"/>
      <c r="Z190" s="12"/>
      <c r="AA190" s="12"/>
      <c r="AB190" s="12"/>
      <c r="AC190" s="12"/>
      <c r="AD190" s="12"/>
      <c r="AE190" s="12"/>
      <c r="AT190" s="252" t="s">
        <v>276</v>
      </c>
      <c r="AU190" s="252" t="s">
        <v>86</v>
      </c>
      <c r="AV190" s="12" t="s">
        <v>86</v>
      </c>
      <c r="AW190" s="12" t="s">
        <v>32</v>
      </c>
      <c r="AX190" s="12" t="s">
        <v>76</v>
      </c>
      <c r="AY190" s="252" t="s">
        <v>251</v>
      </c>
    </row>
    <row r="191" s="15" customFormat="1">
      <c r="A191" s="15"/>
      <c r="B191" s="274"/>
      <c r="C191" s="275"/>
      <c r="D191" s="234" t="s">
        <v>276</v>
      </c>
      <c r="E191" s="276" t="s">
        <v>1</v>
      </c>
      <c r="F191" s="277" t="s">
        <v>423</v>
      </c>
      <c r="G191" s="275"/>
      <c r="H191" s="278">
        <v>0.78000000000000003</v>
      </c>
      <c r="I191" s="279"/>
      <c r="J191" s="275"/>
      <c r="K191" s="275"/>
      <c r="L191" s="280"/>
      <c r="M191" s="281"/>
      <c r="N191" s="282"/>
      <c r="O191" s="282"/>
      <c r="P191" s="282"/>
      <c r="Q191" s="282"/>
      <c r="R191" s="282"/>
      <c r="S191" s="282"/>
      <c r="T191" s="283"/>
      <c r="U191" s="15"/>
      <c r="V191" s="15"/>
      <c r="W191" s="15"/>
      <c r="X191" s="15"/>
      <c r="Y191" s="15"/>
      <c r="Z191" s="15"/>
      <c r="AA191" s="15"/>
      <c r="AB191" s="15"/>
      <c r="AC191" s="15"/>
      <c r="AD191" s="15"/>
      <c r="AE191" s="15"/>
      <c r="AT191" s="284" t="s">
        <v>276</v>
      </c>
      <c r="AU191" s="284" t="s">
        <v>86</v>
      </c>
      <c r="AV191" s="15" t="s">
        <v>254</v>
      </c>
      <c r="AW191" s="15" t="s">
        <v>32</v>
      </c>
      <c r="AX191" s="15" t="s">
        <v>84</v>
      </c>
      <c r="AY191" s="284" t="s">
        <v>251</v>
      </c>
    </row>
    <row r="192" s="2" customFormat="1" ht="24.15" customHeight="1">
      <c r="A192" s="38"/>
      <c r="B192" s="39"/>
      <c r="C192" s="220" t="s">
        <v>357</v>
      </c>
      <c r="D192" s="220" t="s">
        <v>255</v>
      </c>
      <c r="E192" s="221" t="s">
        <v>917</v>
      </c>
      <c r="F192" s="222" t="s">
        <v>918</v>
      </c>
      <c r="G192" s="223" t="s">
        <v>416</v>
      </c>
      <c r="H192" s="224">
        <v>3</v>
      </c>
      <c r="I192" s="225"/>
      <c r="J192" s="226">
        <f>ROUND(I192*H192,2)</f>
        <v>0</v>
      </c>
      <c r="K192" s="227"/>
      <c r="L192" s="44"/>
      <c r="M192" s="228" t="s">
        <v>1</v>
      </c>
      <c r="N192" s="229" t="s">
        <v>41</v>
      </c>
      <c r="O192" s="91"/>
      <c r="P192" s="230">
        <f>O192*H192</f>
        <v>0</v>
      </c>
      <c r="Q192" s="230">
        <v>0</v>
      </c>
      <c r="R192" s="230">
        <f>Q192*H192</f>
        <v>0</v>
      </c>
      <c r="S192" s="230">
        <v>0.16500000000000001</v>
      </c>
      <c r="T192" s="231">
        <f>S192*H192</f>
        <v>0.495</v>
      </c>
      <c r="U192" s="38"/>
      <c r="V192" s="38"/>
      <c r="W192" s="38"/>
      <c r="X192" s="38"/>
      <c r="Y192" s="38"/>
      <c r="Z192" s="38"/>
      <c r="AA192" s="38"/>
      <c r="AB192" s="38"/>
      <c r="AC192" s="38"/>
      <c r="AD192" s="38"/>
      <c r="AE192" s="38"/>
      <c r="AR192" s="232" t="s">
        <v>254</v>
      </c>
      <c r="AT192" s="232" t="s">
        <v>255</v>
      </c>
      <c r="AU192" s="232" t="s">
        <v>86</v>
      </c>
      <c r="AY192" s="17" t="s">
        <v>251</v>
      </c>
      <c r="BE192" s="233">
        <f>IF(N192="základní",J192,0)</f>
        <v>0</v>
      </c>
      <c r="BF192" s="233">
        <f>IF(N192="snížená",J192,0)</f>
        <v>0</v>
      </c>
      <c r="BG192" s="233">
        <f>IF(N192="zákl. přenesená",J192,0)</f>
        <v>0</v>
      </c>
      <c r="BH192" s="233">
        <f>IF(N192="sníž. přenesená",J192,0)</f>
        <v>0</v>
      </c>
      <c r="BI192" s="233">
        <f>IF(N192="nulová",J192,0)</f>
        <v>0</v>
      </c>
      <c r="BJ192" s="17" t="s">
        <v>84</v>
      </c>
      <c r="BK192" s="233">
        <f>ROUND(I192*H192,2)</f>
        <v>0</v>
      </c>
      <c r="BL192" s="17" t="s">
        <v>254</v>
      </c>
      <c r="BM192" s="232" t="s">
        <v>3270</v>
      </c>
    </row>
    <row r="193" s="2" customFormat="1">
      <c r="A193" s="38"/>
      <c r="B193" s="39"/>
      <c r="C193" s="40"/>
      <c r="D193" s="234" t="s">
        <v>260</v>
      </c>
      <c r="E193" s="40"/>
      <c r="F193" s="235" t="s">
        <v>920</v>
      </c>
      <c r="G193" s="40"/>
      <c r="H193" s="40"/>
      <c r="I193" s="236"/>
      <c r="J193" s="40"/>
      <c r="K193" s="40"/>
      <c r="L193" s="44"/>
      <c r="M193" s="237"/>
      <c r="N193" s="238"/>
      <c r="O193" s="91"/>
      <c r="P193" s="91"/>
      <c r="Q193" s="91"/>
      <c r="R193" s="91"/>
      <c r="S193" s="91"/>
      <c r="T193" s="92"/>
      <c r="U193" s="38"/>
      <c r="V193" s="38"/>
      <c r="W193" s="38"/>
      <c r="X193" s="38"/>
      <c r="Y193" s="38"/>
      <c r="Z193" s="38"/>
      <c r="AA193" s="38"/>
      <c r="AB193" s="38"/>
      <c r="AC193" s="38"/>
      <c r="AD193" s="38"/>
      <c r="AE193" s="38"/>
      <c r="AT193" s="17" t="s">
        <v>260</v>
      </c>
      <c r="AU193" s="17" t="s">
        <v>86</v>
      </c>
    </row>
    <row r="194" s="2" customFormat="1">
      <c r="A194" s="38"/>
      <c r="B194" s="39"/>
      <c r="C194" s="40"/>
      <c r="D194" s="240" t="s">
        <v>274</v>
      </c>
      <c r="E194" s="40"/>
      <c r="F194" s="241" t="s">
        <v>921</v>
      </c>
      <c r="G194" s="40"/>
      <c r="H194" s="40"/>
      <c r="I194" s="236"/>
      <c r="J194" s="40"/>
      <c r="K194" s="40"/>
      <c r="L194" s="44"/>
      <c r="M194" s="237"/>
      <c r="N194" s="238"/>
      <c r="O194" s="91"/>
      <c r="P194" s="91"/>
      <c r="Q194" s="91"/>
      <c r="R194" s="91"/>
      <c r="S194" s="91"/>
      <c r="T194" s="92"/>
      <c r="U194" s="38"/>
      <c r="V194" s="38"/>
      <c r="W194" s="38"/>
      <c r="X194" s="38"/>
      <c r="Y194" s="38"/>
      <c r="Z194" s="38"/>
      <c r="AA194" s="38"/>
      <c r="AB194" s="38"/>
      <c r="AC194" s="38"/>
      <c r="AD194" s="38"/>
      <c r="AE194" s="38"/>
      <c r="AT194" s="17" t="s">
        <v>274</v>
      </c>
      <c r="AU194" s="17" t="s">
        <v>86</v>
      </c>
    </row>
    <row r="195" s="12" customFormat="1">
      <c r="A195" s="12"/>
      <c r="B195" s="242"/>
      <c r="C195" s="243"/>
      <c r="D195" s="234" t="s">
        <v>276</v>
      </c>
      <c r="E195" s="244" t="s">
        <v>1</v>
      </c>
      <c r="F195" s="245" t="s">
        <v>6282</v>
      </c>
      <c r="G195" s="243"/>
      <c r="H195" s="246">
        <v>3</v>
      </c>
      <c r="I195" s="247"/>
      <c r="J195" s="243"/>
      <c r="K195" s="243"/>
      <c r="L195" s="248"/>
      <c r="M195" s="249"/>
      <c r="N195" s="250"/>
      <c r="O195" s="250"/>
      <c r="P195" s="250"/>
      <c r="Q195" s="250"/>
      <c r="R195" s="250"/>
      <c r="S195" s="250"/>
      <c r="T195" s="251"/>
      <c r="U195" s="12"/>
      <c r="V195" s="12"/>
      <c r="W195" s="12"/>
      <c r="X195" s="12"/>
      <c r="Y195" s="12"/>
      <c r="Z195" s="12"/>
      <c r="AA195" s="12"/>
      <c r="AB195" s="12"/>
      <c r="AC195" s="12"/>
      <c r="AD195" s="12"/>
      <c r="AE195" s="12"/>
      <c r="AT195" s="252" t="s">
        <v>276</v>
      </c>
      <c r="AU195" s="252" t="s">
        <v>86</v>
      </c>
      <c r="AV195" s="12" t="s">
        <v>86</v>
      </c>
      <c r="AW195" s="12" t="s">
        <v>32</v>
      </c>
      <c r="AX195" s="12" t="s">
        <v>84</v>
      </c>
      <c r="AY195" s="252" t="s">
        <v>251</v>
      </c>
    </row>
    <row r="196" s="2" customFormat="1" ht="24.15" customHeight="1">
      <c r="A196" s="38"/>
      <c r="B196" s="39"/>
      <c r="C196" s="220" t="s">
        <v>363</v>
      </c>
      <c r="D196" s="220" t="s">
        <v>255</v>
      </c>
      <c r="E196" s="221" t="s">
        <v>934</v>
      </c>
      <c r="F196" s="222" t="s">
        <v>935</v>
      </c>
      <c r="G196" s="223" t="s">
        <v>802</v>
      </c>
      <c r="H196" s="224">
        <v>6</v>
      </c>
      <c r="I196" s="225"/>
      <c r="J196" s="226">
        <f>ROUND(I196*H196,2)</f>
        <v>0</v>
      </c>
      <c r="K196" s="227"/>
      <c r="L196" s="44"/>
      <c r="M196" s="228" t="s">
        <v>1</v>
      </c>
      <c r="N196" s="229" t="s">
        <v>41</v>
      </c>
      <c r="O196" s="91"/>
      <c r="P196" s="230">
        <f>O196*H196</f>
        <v>0</v>
      </c>
      <c r="Q196" s="230">
        <v>0</v>
      </c>
      <c r="R196" s="230">
        <f>Q196*H196</f>
        <v>0</v>
      </c>
      <c r="S196" s="230">
        <v>0.00248</v>
      </c>
      <c r="T196" s="231">
        <f>S196*H196</f>
        <v>0.014880000000000001</v>
      </c>
      <c r="U196" s="38"/>
      <c r="V196" s="38"/>
      <c r="W196" s="38"/>
      <c r="X196" s="38"/>
      <c r="Y196" s="38"/>
      <c r="Z196" s="38"/>
      <c r="AA196" s="38"/>
      <c r="AB196" s="38"/>
      <c r="AC196" s="38"/>
      <c r="AD196" s="38"/>
      <c r="AE196" s="38"/>
      <c r="AR196" s="232" t="s">
        <v>254</v>
      </c>
      <c r="AT196" s="232" t="s">
        <v>255</v>
      </c>
      <c r="AU196" s="232" t="s">
        <v>86</v>
      </c>
      <c r="AY196" s="17" t="s">
        <v>251</v>
      </c>
      <c r="BE196" s="233">
        <f>IF(N196="základní",J196,0)</f>
        <v>0</v>
      </c>
      <c r="BF196" s="233">
        <f>IF(N196="snížená",J196,0)</f>
        <v>0</v>
      </c>
      <c r="BG196" s="233">
        <f>IF(N196="zákl. přenesená",J196,0)</f>
        <v>0</v>
      </c>
      <c r="BH196" s="233">
        <f>IF(N196="sníž. přenesená",J196,0)</f>
        <v>0</v>
      </c>
      <c r="BI196" s="233">
        <f>IF(N196="nulová",J196,0)</f>
        <v>0</v>
      </c>
      <c r="BJ196" s="17" t="s">
        <v>84</v>
      </c>
      <c r="BK196" s="233">
        <f>ROUND(I196*H196,2)</f>
        <v>0</v>
      </c>
      <c r="BL196" s="17" t="s">
        <v>254</v>
      </c>
      <c r="BM196" s="232" t="s">
        <v>3272</v>
      </c>
    </row>
    <row r="197" s="2" customFormat="1">
      <c r="A197" s="38"/>
      <c r="B197" s="39"/>
      <c r="C197" s="40"/>
      <c r="D197" s="234" t="s">
        <v>260</v>
      </c>
      <c r="E197" s="40"/>
      <c r="F197" s="235" t="s">
        <v>937</v>
      </c>
      <c r="G197" s="40"/>
      <c r="H197" s="40"/>
      <c r="I197" s="236"/>
      <c r="J197" s="40"/>
      <c r="K197" s="40"/>
      <c r="L197" s="44"/>
      <c r="M197" s="237"/>
      <c r="N197" s="238"/>
      <c r="O197" s="91"/>
      <c r="P197" s="91"/>
      <c r="Q197" s="91"/>
      <c r="R197" s="91"/>
      <c r="S197" s="91"/>
      <c r="T197" s="92"/>
      <c r="U197" s="38"/>
      <c r="V197" s="38"/>
      <c r="W197" s="38"/>
      <c r="X197" s="38"/>
      <c r="Y197" s="38"/>
      <c r="Z197" s="38"/>
      <c r="AA197" s="38"/>
      <c r="AB197" s="38"/>
      <c r="AC197" s="38"/>
      <c r="AD197" s="38"/>
      <c r="AE197" s="38"/>
      <c r="AT197" s="17" t="s">
        <v>260</v>
      </c>
      <c r="AU197" s="17" t="s">
        <v>86</v>
      </c>
    </row>
    <row r="198" s="2" customFormat="1">
      <c r="A198" s="38"/>
      <c r="B198" s="39"/>
      <c r="C198" s="40"/>
      <c r="D198" s="240" t="s">
        <v>274</v>
      </c>
      <c r="E198" s="40"/>
      <c r="F198" s="241" t="s">
        <v>938</v>
      </c>
      <c r="G198" s="40"/>
      <c r="H198" s="40"/>
      <c r="I198" s="236"/>
      <c r="J198" s="40"/>
      <c r="K198" s="40"/>
      <c r="L198" s="44"/>
      <c r="M198" s="237"/>
      <c r="N198" s="238"/>
      <c r="O198" s="91"/>
      <c r="P198" s="91"/>
      <c r="Q198" s="91"/>
      <c r="R198" s="91"/>
      <c r="S198" s="91"/>
      <c r="T198" s="92"/>
      <c r="U198" s="38"/>
      <c r="V198" s="38"/>
      <c r="W198" s="38"/>
      <c r="X198" s="38"/>
      <c r="Y198" s="38"/>
      <c r="Z198" s="38"/>
      <c r="AA198" s="38"/>
      <c r="AB198" s="38"/>
      <c r="AC198" s="38"/>
      <c r="AD198" s="38"/>
      <c r="AE198" s="38"/>
      <c r="AT198" s="17" t="s">
        <v>274</v>
      </c>
      <c r="AU198" s="17" t="s">
        <v>86</v>
      </c>
    </row>
    <row r="199" s="12" customFormat="1">
      <c r="A199" s="12"/>
      <c r="B199" s="242"/>
      <c r="C199" s="243"/>
      <c r="D199" s="234" t="s">
        <v>276</v>
      </c>
      <c r="E199" s="244" t="s">
        <v>1</v>
      </c>
      <c r="F199" s="245" t="s">
        <v>6283</v>
      </c>
      <c r="G199" s="243"/>
      <c r="H199" s="246">
        <v>6</v>
      </c>
      <c r="I199" s="247"/>
      <c r="J199" s="243"/>
      <c r="K199" s="243"/>
      <c r="L199" s="248"/>
      <c r="M199" s="249"/>
      <c r="N199" s="250"/>
      <c r="O199" s="250"/>
      <c r="P199" s="250"/>
      <c r="Q199" s="250"/>
      <c r="R199" s="250"/>
      <c r="S199" s="250"/>
      <c r="T199" s="251"/>
      <c r="U199" s="12"/>
      <c r="V199" s="12"/>
      <c r="W199" s="12"/>
      <c r="X199" s="12"/>
      <c r="Y199" s="12"/>
      <c r="Z199" s="12"/>
      <c r="AA199" s="12"/>
      <c r="AB199" s="12"/>
      <c r="AC199" s="12"/>
      <c r="AD199" s="12"/>
      <c r="AE199" s="12"/>
      <c r="AT199" s="252" t="s">
        <v>276</v>
      </c>
      <c r="AU199" s="252" t="s">
        <v>86</v>
      </c>
      <c r="AV199" s="12" t="s">
        <v>86</v>
      </c>
      <c r="AW199" s="12" t="s">
        <v>32</v>
      </c>
      <c r="AX199" s="12" t="s">
        <v>84</v>
      </c>
      <c r="AY199" s="252" t="s">
        <v>251</v>
      </c>
    </row>
    <row r="200" s="2" customFormat="1" ht="16.5" customHeight="1">
      <c r="A200" s="38"/>
      <c r="B200" s="39"/>
      <c r="C200" s="220" t="s">
        <v>371</v>
      </c>
      <c r="D200" s="220" t="s">
        <v>255</v>
      </c>
      <c r="E200" s="221" t="s">
        <v>6284</v>
      </c>
      <c r="F200" s="222" t="s">
        <v>6285</v>
      </c>
      <c r="G200" s="223" t="s">
        <v>802</v>
      </c>
      <c r="H200" s="224">
        <v>6</v>
      </c>
      <c r="I200" s="225"/>
      <c r="J200" s="226">
        <f>ROUND(I200*H200,2)</f>
        <v>0</v>
      </c>
      <c r="K200" s="227"/>
      <c r="L200" s="44"/>
      <c r="M200" s="228" t="s">
        <v>1</v>
      </c>
      <c r="N200" s="229" t="s">
        <v>41</v>
      </c>
      <c r="O200" s="91"/>
      <c r="P200" s="230">
        <f>O200*H200</f>
        <v>0</v>
      </c>
      <c r="Q200" s="230">
        <v>0</v>
      </c>
      <c r="R200" s="230">
        <f>Q200*H200</f>
        <v>0</v>
      </c>
      <c r="S200" s="230">
        <v>0.00010000000000000001</v>
      </c>
      <c r="T200" s="231">
        <f>S200*H200</f>
        <v>0.00060000000000000006</v>
      </c>
      <c r="U200" s="38"/>
      <c r="V200" s="38"/>
      <c r="W200" s="38"/>
      <c r="X200" s="38"/>
      <c r="Y200" s="38"/>
      <c r="Z200" s="38"/>
      <c r="AA200" s="38"/>
      <c r="AB200" s="38"/>
      <c r="AC200" s="38"/>
      <c r="AD200" s="38"/>
      <c r="AE200" s="38"/>
      <c r="AR200" s="232" t="s">
        <v>254</v>
      </c>
      <c r="AT200" s="232" t="s">
        <v>255</v>
      </c>
      <c r="AU200" s="232" t="s">
        <v>86</v>
      </c>
      <c r="AY200" s="17" t="s">
        <v>251</v>
      </c>
      <c r="BE200" s="233">
        <f>IF(N200="základní",J200,0)</f>
        <v>0</v>
      </c>
      <c r="BF200" s="233">
        <f>IF(N200="snížená",J200,0)</f>
        <v>0</v>
      </c>
      <c r="BG200" s="233">
        <f>IF(N200="zákl. přenesená",J200,0)</f>
        <v>0</v>
      </c>
      <c r="BH200" s="233">
        <f>IF(N200="sníž. přenesená",J200,0)</f>
        <v>0</v>
      </c>
      <c r="BI200" s="233">
        <f>IF(N200="nulová",J200,0)</f>
        <v>0</v>
      </c>
      <c r="BJ200" s="17" t="s">
        <v>84</v>
      </c>
      <c r="BK200" s="233">
        <f>ROUND(I200*H200,2)</f>
        <v>0</v>
      </c>
      <c r="BL200" s="17" t="s">
        <v>254</v>
      </c>
      <c r="BM200" s="232" t="s">
        <v>6286</v>
      </c>
    </row>
    <row r="201" s="2" customFormat="1">
      <c r="A201" s="38"/>
      <c r="B201" s="39"/>
      <c r="C201" s="40"/>
      <c r="D201" s="234" t="s">
        <v>260</v>
      </c>
      <c r="E201" s="40"/>
      <c r="F201" s="235" t="s">
        <v>6287</v>
      </c>
      <c r="G201" s="40"/>
      <c r="H201" s="40"/>
      <c r="I201" s="236"/>
      <c r="J201" s="40"/>
      <c r="K201" s="40"/>
      <c r="L201" s="44"/>
      <c r="M201" s="237"/>
      <c r="N201" s="238"/>
      <c r="O201" s="91"/>
      <c r="P201" s="91"/>
      <c r="Q201" s="91"/>
      <c r="R201" s="91"/>
      <c r="S201" s="91"/>
      <c r="T201" s="92"/>
      <c r="U201" s="38"/>
      <c r="V201" s="38"/>
      <c r="W201" s="38"/>
      <c r="X201" s="38"/>
      <c r="Y201" s="38"/>
      <c r="Z201" s="38"/>
      <c r="AA201" s="38"/>
      <c r="AB201" s="38"/>
      <c r="AC201" s="38"/>
      <c r="AD201" s="38"/>
      <c r="AE201" s="38"/>
      <c r="AT201" s="17" t="s">
        <v>260</v>
      </c>
      <c r="AU201" s="17" t="s">
        <v>86</v>
      </c>
    </row>
    <row r="202" s="2" customFormat="1">
      <c r="A202" s="38"/>
      <c r="B202" s="39"/>
      <c r="C202" s="40"/>
      <c r="D202" s="240" t="s">
        <v>274</v>
      </c>
      <c r="E202" s="40"/>
      <c r="F202" s="241" t="s">
        <v>6288</v>
      </c>
      <c r="G202" s="40"/>
      <c r="H202" s="40"/>
      <c r="I202" s="236"/>
      <c r="J202" s="40"/>
      <c r="K202" s="40"/>
      <c r="L202" s="44"/>
      <c r="M202" s="237"/>
      <c r="N202" s="238"/>
      <c r="O202" s="91"/>
      <c r="P202" s="91"/>
      <c r="Q202" s="91"/>
      <c r="R202" s="91"/>
      <c r="S202" s="91"/>
      <c r="T202" s="92"/>
      <c r="U202" s="38"/>
      <c r="V202" s="38"/>
      <c r="W202" s="38"/>
      <c r="X202" s="38"/>
      <c r="Y202" s="38"/>
      <c r="Z202" s="38"/>
      <c r="AA202" s="38"/>
      <c r="AB202" s="38"/>
      <c r="AC202" s="38"/>
      <c r="AD202" s="38"/>
      <c r="AE202" s="38"/>
      <c r="AT202" s="17" t="s">
        <v>274</v>
      </c>
      <c r="AU202" s="17" t="s">
        <v>86</v>
      </c>
    </row>
    <row r="203" s="12" customFormat="1">
      <c r="A203" s="12"/>
      <c r="B203" s="242"/>
      <c r="C203" s="243"/>
      <c r="D203" s="234" t="s">
        <v>276</v>
      </c>
      <c r="E203" s="244" t="s">
        <v>1</v>
      </c>
      <c r="F203" s="245" t="s">
        <v>6289</v>
      </c>
      <c r="G203" s="243"/>
      <c r="H203" s="246">
        <v>6</v>
      </c>
      <c r="I203" s="247"/>
      <c r="J203" s="243"/>
      <c r="K203" s="243"/>
      <c r="L203" s="248"/>
      <c r="M203" s="249"/>
      <c r="N203" s="250"/>
      <c r="O203" s="250"/>
      <c r="P203" s="250"/>
      <c r="Q203" s="250"/>
      <c r="R203" s="250"/>
      <c r="S203" s="250"/>
      <c r="T203" s="251"/>
      <c r="U203" s="12"/>
      <c r="V203" s="12"/>
      <c r="W203" s="12"/>
      <c r="X203" s="12"/>
      <c r="Y203" s="12"/>
      <c r="Z203" s="12"/>
      <c r="AA203" s="12"/>
      <c r="AB203" s="12"/>
      <c r="AC203" s="12"/>
      <c r="AD203" s="12"/>
      <c r="AE203" s="12"/>
      <c r="AT203" s="252" t="s">
        <v>276</v>
      </c>
      <c r="AU203" s="252" t="s">
        <v>86</v>
      </c>
      <c r="AV203" s="12" t="s">
        <v>86</v>
      </c>
      <c r="AW203" s="12" t="s">
        <v>32</v>
      </c>
      <c r="AX203" s="12" t="s">
        <v>84</v>
      </c>
      <c r="AY203" s="252" t="s">
        <v>251</v>
      </c>
    </row>
    <row r="204" s="11" customFormat="1" ht="22.8" customHeight="1">
      <c r="A204" s="11"/>
      <c r="B204" s="206"/>
      <c r="C204" s="207"/>
      <c r="D204" s="208" t="s">
        <v>75</v>
      </c>
      <c r="E204" s="272" t="s">
        <v>970</v>
      </c>
      <c r="F204" s="272" t="s">
        <v>971</v>
      </c>
      <c r="G204" s="207"/>
      <c r="H204" s="207"/>
      <c r="I204" s="210"/>
      <c r="J204" s="273">
        <f>BK204</f>
        <v>0</v>
      </c>
      <c r="K204" s="207"/>
      <c r="L204" s="212"/>
      <c r="M204" s="213"/>
      <c r="N204" s="214"/>
      <c r="O204" s="214"/>
      <c r="P204" s="215">
        <f>SUM(P205:P223)</f>
        <v>0</v>
      </c>
      <c r="Q204" s="214"/>
      <c r="R204" s="215">
        <f>SUM(R205:R223)</f>
        <v>0</v>
      </c>
      <c r="S204" s="214"/>
      <c r="T204" s="216">
        <f>SUM(T205:T223)</f>
        <v>0</v>
      </c>
      <c r="U204" s="11"/>
      <c r="V204" s="11"/>
      <c r="W204" s="11"/>
      <c r="X204" s="11"/>
      <c r="Y204" s="11"/>
      <c r="Z204" s="11"/>
      <c r="AA204" s="11"/>
      <c r="AB204" s="11"/>
      <c r="AC204" s="11"/>
      <c r="AD204" s="11"/>
      <c r="AE204" s="11"/>
      <c r="AR204" s="217" t="s">
        <v>84</v>
      </c>
      <c r="AT204" s="218" t="s">
        <v>75</v>
      </c>
      <c r="AU204" s="218" t="s">
        <v>84</v>
      </c>
      <c r="AY204" s="217" t="s">
        <v>251</v>
      </c>
      <c r="BK204" s="219">
        <f>SUM(BK205:BK223)</f>
        <v>0</v>
      </c>
    </row>
    <row r="205" s="2" customFormat="1" ht="37.8" customHeight="1">
      <c r="A205" s="38"/>
      <c r="B205" s="39"/>
      <c r="C205" s="220" t="s">
        <v>378</v>
      </c>
      <c r="D205" s="220" t="s">
        <v>255</v>
      </c>
      <c r="E205" s="221" t="s">
        <v>1031</v>
      </c>
      <c r="F205" s="222" t="s">
        <v>1032</v>
      </c>
      <c r="G205" s="223" t="s">
        <v>681</v>
      </c>
      <c r="H205" s="224">
        <v>1.8720000000000001</v>
      </c>
      <c r="I205" s="225"/>
      <c r="J205" s="226">
        <f>ROUND(I205*H205,2)</f>
        <v>0</v>
      </c>
      <c r="K205" s="227"/>
      <c r="L205" s="44"/>
      <c r="M205" s="228" t="s">
        <v>1</v>
      </c>
      <c r="N205" s="229" t="s">
        <v>41</v>
      </c>
      <c r="O205" s="91"/>
      <c r="P205" s="230">
        <f>O205*H205</f>
        <v>0</v>
      </c>
      <c r="Q205" s="230">
        <v>0</v>
      </c>
      <c r="R205" s="230">
        <f>Q205*H205</f>
        <v>0</v>
      </c>
      <c r="S205" s="230">
        <v>0</v>
      </c>
      <c r="T205" s="231">
        <f>S205*H205</f>
        <v>0</v>
      </c>
      <c r="U205" s="38"/>
      <c r="V205" s="38"/>
      <c r="W205" s="38"/>
      <c r="X205" s="38"/>
      <c r="Y205" s="38"/>
      <c r="Z205" s="38"/>
      <c r="AA205" s="38"/>
      <c r="AB205" s="38"/>
      <c r="AC205" s="38"/>
      <c r="AD205" s="38"/>
      <c r="AE205" s="38"/>
      <c r="AR205" s="232" t="s">
        <v>254</v>
      </c>
      <c r="AT205" s="232" t="s">
        <v>255</v>
      </c>
      <c r="AU205" s="232" t="s">
        <v>86</v>
      </c>
      <c r="AY205" s="17" t="s">
        <v>251</v>
      </c>
      <c r="BE205" s="233">
        <f>IF(N205="základní",J205,0)</f>
        <v>0</v>
      </c>
      <c r="BF205" s="233">
        <f>IF(N205="snížená",J205,0)</f>
        <v>0</v>
      </c>
      <c r="BG205" s="233">
        <f>IF(N205="zákl. přenesená",J205,0)</f>
        <v>0</v>
      </c>
      <c r="BH205" s="233">
        <f>IF(N205="sníž. přenesená",J205,0)</f>
        <v>0</v>
      </c>
      <c r="BI205" s="233">
        <f>IF(N205="nulová",J205,0)</f>
        <v>0</v>
      </c>
      <c r="BJ205" s="17" t="s">
        <v>84</v>
      </c>
      <c r="BK205" s="233">
        <f>ROUND(I205*H205,2)</f>
        <v>0</v>
      </c>
      <c r="BL205" s="17" t="s">
        <v>254</v>
      </c>
      <c r="BM205" s="232" t="s">
        <v>3276</v>
      </c>
    </row>
    <row r="206" s="2" customFormat="1">
      <c r="A206" s="38"/>
      <c r="B206" s="39"/>
      <c r="C206" s="40"/>
      <c r="D206" s="234" t="s">
        <v>260</v>
      </c>
      <c r="E206" s="40"/>
      <c r="F206" s="235" t="s">
        <v>1034</v>
      </c>
      <c r="G206" s="40"/>
      <c r="H206" s="40"/>
      <c r="I206" s="236"/>
      <c r="J206" s="40"/>
      <c r="K206" s="40"/>
      <c r="L206" s="44"/>
      <c r="M206" s="237"/>
      <c r="N206" s="238"/>
      <c r="O206" s="91"/>
      <c r="P206" s="91"/>
      <c r="Q206" s="91"/>
      <c r="R206" s="91"/>
      <c r="S206" s="91"/>
      <c r="T206" s="92"/>
      <c r="U206" s="38"/>
      <c r="V206" s="38"/>
      <c r="W206" s="38"/>
      <c r="X206" s="38"/>
      <c r="Y206" s="38"/>
      <c r="Z206" s="38"/>
      <c r="AA206" s="38"/>
      <c r="AB206" s="38"/>
      <c r="AC206" s="38"/>
      <c r="AD206" s="38"/>
      <c r="AE206" s="38"/>
      <c r="AT206" s="17" t="s">
        <v>260</v>
      </c>
      <c r="AU206" s="17" t="s">
        <v>86</v>
      </c>
    </row>
    <row r="207" s="2" customFormat="1">
      <c r="A207" s="38"/>
      <c r="B207" s="39"/>
      <c r="C207" s="40"/>
      <c r="D207" s="240" t="s">
        <v>274</v>
      </c>
      <c r="E207" s="40"/>
      <c r="F207" s="241" t="s">
        <v>1035</v>
      </c>
      <c r="G207" s="40"/>
      <c r="H207" s="40"/>
      <c r="I207" s="236"/>
      <c r="J207" s="40"/>
      <c r="K207" s="40"/>
      <c r="L207" s="44"/>
      <c r="M207" s="237"/>
      <c r="N207" s="238"/>
      <c r="O207" s="91"/>
      <c r="P207" s="91"/>
      <c r="Q207" s="91"/>
      <c r="R207" s="91"/>
      <c r="S207" s="91"/>
      <c r="T207" s="92"/>
      <c r="U207" s="38"/>
      <c r="V207" s="38"/>
      <c r="W207" s="38"/>
      <c r="X207" s="38"/>
      <c r="Y207" s="38"/>
      <c r="Z207" s="38"/>
      <c r="AA207" s="38"/>
      <c r="AB207" s="38"/>
      <c r="AC207" s="38"/>
      <c r="AD207" s="38"/>
      <c r="AE207" s="38"/>
      <c r="AT207" s="17" t="s">
        <v>274</v>
      </c>
      <c r="AU207" s="17" t="s">
        <v>86</v>
      </c>
    </row>
    <row r="208" s="12" customFormat="1">
      <c r="A208" s="12"/>
      <c r="B208" s="242"/>
      <c r="C208" s="243"/>
      <c r="D208" s="234" t="s">
        <v>276</v>
      </c>
      <c r="E208" s="244" t="s">
        <v>1</v>
      </c>
      <c r="F208" s="245" t="s">
        <v>6290</v>
      </c>
      <c r="G208" s="243"/>
      <c r="H208" s="246">
        <v>1.44</v>
      </c>
      <c r="I208" s="247"/>
      <c r="J208" s="243"/>
      <c r="K208" s="243"/>
      <c r="L208" s="248"/>
      <c r="M208" s="249"/>
      <c r="N208" s="250"/>
      <c r="O208" s="250"/>
      <c r="P208" s="250"/>
      <c r="Q208" s="250"/>
      <c r="R208" s="250"/>
      <c r="S208" s="250"/>
      <c r="T208" s="251"/>
      <c r="U208" s="12"/>
      <c r="V208" s="12"/>
      <c r="W208" s="12"/>
      <c r="X208" s="12"/>
      <c r="Y208" s="12"/>
      <c r="Z208" s="12"/>
      <c r="AA208" s="12"/>
      <c r="AB208" s="12"/>
      <c r="AC208" s="12"/>
      <c r="AD208" s="12"/>
      <c r="AE208" s="12"/>
      <c r="AT208" s="252" t="s">
        <v>276</v>
      </c>
      <c r="AU208" s="252" t="s">
        <v>86</v>
      </c>
      <c r="AV208" s="12" t="s">
        <v>86</v>
      </c>
      <c r="AW208" s="12" t="s">
        <v>32</v>
      </c>
      <c r="AX208" s="12" t="s">
        <v>76</v>
      </c>
      <c r="AY208" s="252" t="s">
        <v>251</v>
      </c>
    </row>
    <row r="209" s="12" customFormat="1">
      <c r="A209" s="12"/>
      <c r="B209" s="242"/>
      <c r="C209" s="243"/>
      <c r="D209" s="234" t="s">
        <v>276</v>
      </c>
      <c r="E209" s="244" t="s">
        <v>1</v>
      </c>
      <c r="F209" s="245" t="s">
        <v>6291</v>
      </c>
      <c r="G209" s="243"/>
      <c r="H209" s="246">
        <v>0.432</v>
      </c>
      <c r="I209" s="247"/>
      <c r="J209" s="243"/>
      <c r="K209" s="243"/>
      <c r="L209" s="248"/>
      <c r="M209" s="249"/>
      <c r="N209" s="250"/>
      <c r="O209" s="250"/>
      <c r="P209" s="250"/>
      <c r="Q209" s="250"/>
      <c r="R209" s="250"/>
      <c r="S209" s="250"/>
      <c r="T209" s="251"/>
      <c r="U209" s="12"/>
      <c r="V209" s="12"/>
      <c r="W209" s="12"/>
      <c r="X209" s="12"/>
      <c r="Y209" s="12"/>
      <c r="Z209" s="12"/>
      <c r="AA209" s="12"/>
      <c r="AB209" s="12"/>
      <c r="AC209" s="12"/>
      <c r="AD209" s="12"/>
      <c r="AE209" s="12"/>
      <c r="AT209" s="252" t="s">
        <v>276</v>
      </c>
      <c r="AU209" s="252" t="s">
        <v>86</v>
      </c>
      <c r="AV209" s="12" t="s">
        <v>86</v>
      </c>
      <c r="AW209" s="12" t="s">
        <v>32</v>
      </c>
      <c r="AX209" s="12" t="s">
        <v>76</v>
      </c>
      <c r="AY209" s="252" t="s">
        <v>251</v>
      </c>
    </row>
    <row r="210" s="15" customFormat="1">
      <c r="A210" s="15"/>
      <c r="B210" s="274"/>
      <c r="C210" s="275"/>
      <c r="D210" s="234" t="s">
        <v>276</v>
      </c>
      <c r="E210" s="276" t="s">
        <v>3207</v>
      </c>
      <c r="F210" s="277" t="s">
        <v>423</v>
      </c>
      <c r="G210" s="275"/>
      <c r="H210" s="278">
        <v>1.8720000000000001</v>
      </c>
      <c r="I210" s="279"/>
      <c r="J210" s="275"/>
      <c r="K210" s="275"/>
      <c r="L210" s="280"/>
      <c r="M210" s="281"/>
      <c r="N210" s="282"/>
      <c r="O210" s="282"/>
      <c r="P210" s="282"/>
      <c r="Q210" s="282"/>
      <c r="R210" s="282"/>
      <c r="S210" s="282"/>
      <c r="T210" s="283"/>
      <c r="U210" s="15"/>
      <c r="V210" s="15"/>
      <c r="W210" s="15"/>
      <c r="X210" s="15"/>
      <c r="Y210" s="15"/>
      <c r="Z210" s="15"/>
      <c r="AA210" s="15"/>
      <c r="AB210" s="15"/>
      <c r="AC210" s="15"/>
      <c r="AD210" s="15"/>
      <c r="AE210" s="15"/>
      <c r="AT210" s="284" t="s">
        <v>276</v>
      </c>
      <c r="AU210" s="284" t="s">
        <v>86</v>
      </c>
      <c r="AV210" s="15" t="s">
        <v>254</v>
      </c>
      <c r="AW210" s="15" t="s">
        <v>32</v>
      </c>
      <c r="AX210" s="15" t="s">
        <v>84</v>
      </c>
      <c r="AY210" s="284" t="s">
        <v>251</v>
      </c>
    </row>
    <row r="211" s="2" customFormat="1" ht="24.15" customHeight="1">
      <c r="A211" s="38"/>
      <c r="B211" s="39"/>
      <c r="C211" s="220" t="s">
        <v>7</v>
      </c>
      <c r="D211" s="220" t="s">
        <v>255</v>
      </c>
      <c r="E211" s="221" t="s">
        <v>1990</v>
      </c>
      <c r="F211" s="222" t="s">
        <v>1991</v>
      </c>
      <c r="G211" s="223" t="s">
        <v>681</v>
      </c>
      <c r="H211" s="224">
        <v>1.8720000000000001</v>
      </c>
      <c r="I211" s="225"/>
      <c r="J211" s="226">
        <f>ROUND(I211*H211,2)</f>
        <v>0</v>
      </c>
      <c r="K211" s="227"/>
      <c r="L211" s="44"/>
      <c r="M211" s="228" t="s">
        <v>1</v>
      </c>
      <c r="N211" s="229" t="s">
        <v>41</v>
      </c>
      <c r="O211" s="91"/>
      <c r="P211" s="230">
        <f>O211*H211</f>
        <v>0</v>
      </c>
      <c r="Q211" s="230">
        <v>0</v>
      </c>
      <c r="R211" s="230">
        <f>Q211*H211</f>
        <v>0</v>
      </c>
      <c r="S211" s="230">
        <v>0</v>
      </c>
      <c r="T211" s="231">
        <f>S211*H211</f>
        <v>0</v>
      </c>
      <c r="U211" s="38"/>
      <c r="V211" s="38"/>
      <c r="W211" s="38"/>
      <c r="X211" s="38"/>
      <c r="Y211" s="38"/>
      <c r="Z211" s="38"/>
      <c r="AA211" s="38"/>
      <c r="AB211" s="38"/>
      <c r="AC211" s="38"/>
      <c r="AD211" s="38"/>
      <c r="AE211" s="38"/>
      <c r="AR211" s="232" t="s">
        <v>254</v>
      </c>
      <c r="AT211" s="232" t="s">
        <v>255</v>
      </c>
      <c r="AU211" s="232" t="s">
        <v>86</v>
      </c>
      <c r="AY211" s="17" t="s">
        <v>251</v>
      </c>
      <c r="BE211" s="233">
        <f>IF(N211="základní",J211,0)</f>
        <v>0</v>
      </c>
      <c r="BF211" s="233">
        <f>IF(N211="snížená",J211,0)</f>
        <v>0</v>
      </c>
      <c r="BG211" s="233">
        <f>IF(N211="zákl. přenesená",J211,0)</f>
        <v>0</v>
      </c>
      <c r="BH211" s="233">
        <f>IF(N211="sníž. přenesená",J211,0)</f>
        <v>0</v>
      </c>
      <c r="BI211" s="233">
        <f>IF(N211="nulová",J211,0)</f>
        <v>0</v>
      </c>
      <c r="BJ211" s="17" t="s">
        <v>84</v>
      </c>
      <c r="BK211" s="233">
        <f>ROUND(I211*H211,2)</f>
        <v>0</v>
      </c>
      <c r="BL211" s="17" t="s">
        <v>254</v>
      </c>
      <c r="BM211" s="232" t="s">
        <v>3278</v>
      </c>
    </row>
    <row r="212" s="2" customFormat="1">
      <c r="A212" s="38"/>
      <c r="B212" s="39"/>
      <c r="C212" s="40"/>
      <c r="D212" s="234" t="s">
        <v>260</v>
      </c>
      <c r="E212" s="40"/>
      <c r="F212" s="235" t="s">
        <v>1993</v>
      </c>
      <c r="G212" s="40"/>
      <c r="H212" s="40"/>
      <c r="I212" s="236"/>
      <c r="J212" s="40"/>
      <c r="K212" s="40"/>
      <c r="L212" s="44"/>
      <c r="M212" s="237"/>
      <c r="N212" s="238"/>
      <c r="O212" s="91"/>
      <c r="P212" s="91"/>
      <c r="Q212" s="91"/>
      <c r="R212" s="91"/>
      <c r="S212" s="91"/>
      <c r="T212" s="92"/>
      <c r="U212" s="38"/>
      <c r="V212" s="38"/>
      <c r="W212" s="38"/>
      <c r="X212" s="38"/>
      <c r="Y212" s="38"/>
      <c r="Z212" s="38"/>
      <c r="AA212" s="38"/>
      <c r="AB212" s="38"/>
      <c r="AC212" s="38"/>
      <c r="AD212" s="38"/>
      <c r="AE212" s="38"/>
      <c r="AT212" s="17" t="s">
        <v>260</v>
      </c>
      <c r="AU212" s="17" t="s">
        <v>86</v>
      </c>
    </row>
    <row r="213" s="2" customFormat="1">
      <c r="A213" s="38"/>
      <c r="B213" s="39"/>
      <c r="C213" s="40"/>
      <c r="D213" s="240" t="s">
        <v>274</v>
      </c>
      <c r="E213" s="40"/>
      <c r="F213" s="241" t="s">
        <v>1994</v>
      </c>
      <c r="G213" s="40"/>
      <c r="H213" s="40"/>
      <c r="I213" s="236"/>
      <c r="J213" s="40"/>
      <c r="K213" s="40"/>
      <c r="L213" s="44"/>
      <c r="M213" s="237"/>
      <c r="N213" s="238"/>
      <c r="O213" s="91"/>
      <c r="P213" s="91"/>
      <c r="Q213" s="91"/>
      <c r="R213" s="91"/>
      <c r="S213" s="91"/>
      <c r="T213" s="92"/>
      <c r="U213" s="38"/>
      <c r="V213" s="38"/>
      <c r="W213" s="38"/>
      <c r="X213" s="38"/>
      <c r="Y213" s="38"/>
      <c r="Z213" s="38"/>
      <c r="AA213" s="38"/>
      <c r="AB213" s="38"/>
      <c r="AC213" s="38"/>
      <c r="AD213" s="38"/>
      <c r="AE213" s="38"/>
      <c r="AT213" s="17" t="s">
        <v>274</v>
      </c>
      <c r="AU213" s="17" t="s">
        <v>86</v>
      </c>
    </row>
    <row r="214" s="12" customFormat="1">
      <c r="A214" s="12"/>
      <c r="B214" s="242"/>
      <c r="C214" s="243"/>
      <c r="D214" s="234" t="s">
        <v>276</v>
      </c>
      <c r="E214" s="244" t="s">
        <v>1</v>
      </c>
      <c r="F214" s="245" t="s">
        <v>3207</v>
      </c>
      <c r="G214" s="243"/>
      <c r="H214" s="246">
        <v>1.8720000000000001</v>
      </c>
      <c r="I214" s="247"/>
      <c r="J214" s="243"/>
      <c r="K214" s="243"/>
      <c r="L214" s="248"/>
      <c r="M214" s="249"/>
      <c r="N214" s="250"/>
      <c r="O214" s="250"/>
      <c r="P214" s="250"/>
      <c r="Q214" s="250"/>
      <c r="R214" s="250"/>
      <c r="S214" s="250"/>
      <c r="T214" s="251"/>
      <c r="U214" s="12"/>
      <c r="V214" s="12"/>
      <c r="W214" s="12"/>
      <c r="X214" s="12"/>
      <c r="Y214" s="12"/>
      <c r="Z214" s="12"/>
      <c r="AA214" s="12"/>
      <c r="AB214" s="12"/>
      <c r="AC214" s="12"/>
      <c r="AD214" s="12"/>
      <c r="AE214" s="12"/>
      <c r="AT214" s="252" t="s">
        <v>276</v>
      </c>
      <c r="AU214" s="252" t="s">
        <v>86</v>
      </c>
      <c r="AV214" s="12" t="s">
        <v>86</v>
      </c>
      <c r="AW214" s="12" t="s">
        <v>32</v>
      </c>
      <c r="AX214" s="12" t="s">
        <v>84</v>
      </c>
      <c r="AY214" s="252" t="s">
        <v>251</v>
      </c>
    </row>
    <row r="215" s="2" customFormat="1" ht="16.5" customHeight="1">
      <c r="A215" s="38"/>
      <c r="B215" s="39"/>
      <c r="C215" s="220" t="s">
        <v>387</v>
      </c>
      <c r="D215" s="220" t="s">
        <v>255</v>
      </c>
      <c r="E215" s="221" t="s">
        <v>1996</v>
      </c>
      <c r="F215" s="222" t="s">
        <v>1997</v>
      </c>
      <c r="G215" s="223" t="s">
        <v>681</v>
      </c>
      <c r="H215" s="224">
        <v>35.567999999999998</v>
      </c>
      <c r="I215" s="225"/>
      <c r="J215" s="226">
        <f>ROUND(I215*H215,2)</f>
        <v>0</v>
      </c>
      <c r="K215" s="227"/>
      <c r="L215" s="44"/>
      <c r="M215" s="228" t="s">
        <v>1</v>
      </c>
      <c r="N215" s="229" t="s">
        <v>41</v>
      </c>
      <c r="O215" s="91"/>
      <c r="P215" s="230">
        <f>O215*H215</f>
        <v>0</v>
      </c>
      <c r="Q215" s="230">
        <v>0</v>
      </c>
      <c r="R215" s="230">
        <f>Q215*H215</f>
        <v>0</v>
      </c>
      <c r="S215" s="230">
        <v>0</v>
      </c>
      <c r="T215" s="231">
        <f>S215*H215</f>
        <v>0</v>
      </c>
      <c r="U215" s="38"/>
      <c r="V215" s="38"/>
      <c r="W215" s="38"/>
      <c r="X215" s="38"/>
      <c r="Y215" s="38"/>
      <c r="Z215" s="38"/>
      <c r="AA215" s="38"/>
      <c r="AB215" s="38"/>
      <c r="AC215" s="38"/>
      <c r="AD215" s="38"/>
      <c r="AE215" s="38"/>
      <c r="AR215" s="232" t="s">
        <v>254</v>
      </c>
      <c r="AT215" s="232" t="s">
        <v>255</v>
      </c>
      <c r="AU215" s="232" t="s">
        <v>86</v>
      </c>
      <c r="AY215" s="17" t="s">
        <v>251</v>
      </c>
      <c r="BE215" s="233">
        <f>IF(N215="základní",J215,0)</f>
        <v>0</v>
      </c>
      <c r="BF215" s="233">
        <f>IF(N215="snížená",J215,0)</f>
        <v>0</v>
      </c>
      <c r="BG215" s="233">
        <f>IF(N215="zákl. přenesená",J215,0)</f>
        <v>0</v>
      </c>
      <c r="BH215" s="233">
        <f>IF(N215="sníž. přenesená",J215,0)</f>
        <v>0</v>
      </c>
      <c r="BI215" s="233">
        <f>IF(N215="nulová",J215,0)</f>
        <v>0</v>
      </c>
      <c r="BJ215" s="17" t="s">
        <v>84</v>
      </c>
      <c r="BK215" s="233">
        <f>ROUND(I215*H215,2)</f>
        <v>0</v>
      </c>
      <c r="BL215" s="17" t="s">
        <v>254</v>
      </c>
      <c r="BM215" s="232" t="s">
        <v>3279</v>
      </c>
    </row>
    <row r="216" s="2" customFormat="1">
      <c r="A216" s="38"/>
      <c r="B216" s="39"/>
      <c r="C216" s="40"/>
      <c r="D216" s="234" t="s">
        <v>260</v>
      </c>
      <c r="E216" s="40"/>
      <c r="F216" s="235" t="s">
        <v>1999</v>
      </c>
      <c r="G216" s="40"/>
      <c r="H216" s="40"/>
      <c r="I216" s="236"/>
      <c r="J216" s="40"/>
      <c r="K216" s="40"/>
      <c r="L216" s="44"/>
      <c r="M216" s="237"/>
      <c r="N216" s="238"/>
      <c r="O216" s="91"/>
      <c r="P216" s="91"/>
      <c r="Q216" s="91"/>
      <c r="R216" s="91"/>
      <c r="S216" s="91"/>
      <c r="T216" s="92"/>
      <c r="U216" s="38"/>
      <c r="V216" s="38"/>
      <c r="W216" s="38"/>
      <c r="X216" s="38"/>
      <c r="Y216" s="38"/>
      <c r="Z216" s="38"/>
      <c r="AA216" s="38"/>
      <c r="AB216" s="38"/>
      <c r="AC216" s="38"/>
      <c r="AD216" s="38"/>
      <c r="AE216" s="38"/>
      <c r="AT216" s="17" t="s">
        <v>260</v>
      </c>
      <c r="AU216" s="17" t="s">
        <v>86</v>
      </c>
    </row>
    <row r="217" s="2" customFormat="1">
      <c r="A217" s="38"/>
      <c r="B217" s="39"/>
      <c r="C217" s="40"/>
      <c r="D217" s="240" t="s">
        <v>274</v>
      </c>
      <c r="E217" s="40"/>
      <c r="F217" s="241" t="s">
        <v>2000</v>
      </c>
      <c r="G217" s="40"/>
      <c r="H217" s="40"/>
      <c r="I217" s="236"/>
      <c r="J217" s="40"/>
      <c r="K217" s="40"/>
      <c r="L217" s="44"/>
      <c r="M217" s="237"/>
      <c r="N217" s="238"/>
      <c r="O217" s="91"/>
      <c r="P217" s="91"/>
      <c r="Q217" s="91"/>
      <c r="R217" s="91"/>
      <c r="S217" s="91"/>
      <c r="T217" s="92"/>
      <c r="U217" s="38"/>
      <c r="V217" s="38"/>
      <c r="W217" s="38"/>
      <c r="X217" s="38"/>
      <c r="Y217" s="38"/>
      <c r="Z217" s="38"/>
      <c r="AA217" s="38"/>
      <c r="AB217" s="38"/>
      <c r="AC217" s="38"/>
      <c r="AD217" s="38"/>
      <c r="AE217" s="38"/>
      <c r="AT217" s="17" t="s">
        <v>274</v>
      </c>
      <c r="AU217" s="17" t="s">
        <v>86</v>
      </c>
    </row>
    <row r="218" s="13" customFormat="1">
      <c r="A218" s="13"/>
      <c r="B218" s="253"/>
      <c r="C218" s="254"/>
      <c r="D218" s="234" t="s">
        <v>276</v>
      </c>
      <c r="E218" s="255" t="s">
        <v>1</v>
      </c>
      <c r="F218" s="256" t="s">
        <v>992</v>
      </c>
      <c r="G218" s="254"/>
      <c r="H218" s="255" t="s">
        <v>1</v>
      </c>
      <c r="I218" s="257"/>
      <c r="J218" s="254"/>
      <c r="K218" s="254"/>
      <c r="L218" s="258"/>
      <c r="M218" s="259"/>
      <c r="N218" s="260"/>
      <c r="O218" s="260"/>
      <c r="P218" s="260"/>
      <c r="Q218" s="260"/>
      <c r="R218" s="260"/>
      <c r="S218" s="260"/>
      <c r="T218" s="261"/>
      <c r="U218" s="13"/>
      <c r="V218" s="13"/>
      <c r="W218" s="13"/>
      <c r="X218" s="13"/>
      <c r="Y218" s="13"/>
      <c r="Z218" s="13"/>
      <c r="AA218" s="13"/>
      <c r="AB218" s="13"/>
      <c r="AC218" s="13"/>
      <c r="AD218" s="13"/>
      <c r="AE218" s="13"/>
      <c r="AT218" s="262" t="s">
        <v>276</v>
      </c>
      <c r="AU218" s="262" t="s">
        <v>86</v>
      </c>
      <c r="AV218" s="13" t="s">
        <v>84</v>
      </c>
      <c r="AW218" s="13" t="s">
        <v>32</v>
      </c>
      <c r="AX218" s="13" t="s">
        <v>76</v>
      </c>
      <c r="AY218" s="262" t="s">
        <v>251</v>
      </c>
    </row>
    <row r="219" s="12" customFormat="1">
      <c r="A219" s="12"/>
      <c r="B219" s="242"/>
      <c r="C219" s="243"/>
      <c r="D219" s="234" t="s">
        <v>276</v>
      </c>
      <c r="E219" s="244" t="s">
        <v>1</v>
      </c>
      <c r="F219" s="245" t="s">
        <v>3280</v>
      </c>
      <c r="G219" s="243"/>
      <c r="H219" s="246">
        <v>35.567999999999998</v>
      </c>
      <c r="I219" s="247"/>
      <c r="J219" s="243"/>
      <c r="K219" s="243"/>
      <c r="L219" s="248"/>
      <c r="M219" s="249"/>
      <c r="N219" s="250"/>
      <c r="O219" s="250"/>
      <c r="P219" s="250"/>
      <c r="Q219" s="250"/>
      <c r="R219" s="250"/>
      <c r="S219" s="250"/>
      <c r="T219" s="251"/>
      <c r="U219" s="12"/>
      <c r="V219" s="12"/>
      <c r="W219" s="12"/>
      <c r="X219" s="12"/>
      <c r="Y219" s="12"/>
      <c r="Z219" s="12"/>
      <c r="AA219" s="12"/>
      <c r="AB219" s="12"/>
      <c r="AC219" s="12"/>
      <c r="AD219" s="12"/>
      <c r="AE219" s="12"/>
      <c r="AT219" s="252" t="s">
        <v>276</v>
      </c>
      <c r="AU219" s="252" t="s">
        <v>86</v>
      </c>
      <c r="AV219" s="12" t="s">
        <v>86</v>
      </c>
      <c r="AW219" s="12" t="s">
        <v>32</v>
      </c>
      <c r="AX219" s="12" t="s">
        <v>84</v>
      </c>
      <c r="AY219" s="252" t="s">
        <v>251</v>
      </c>
    </row>
    <row r="220" s="2" customFormat="1" ht="24.15" customHeight="1">
      <c r="A220" s="38"/>
      <c r="B220" s="39"/>
      <c r="C220" s="220" t="s">
        <v>392</v>
      </c>
      <c r="D220" s="220" t="s">
        <v>255</v>
      </c>
      <c r="E220" s="221" t="s">
        <v>2004</v>
      </c>
      <c r="F220" s="222" t="s">
        <v>2005</v>
      </c>
      <c r="G220" s="223" t="s">
        <v>681</v>
      </c>
      <c r="H220" s="224">
        <v>1.8720000000000001</v>
      </c>
      <c r="I220" s="225"/>
      <c r="J220" s="226">
        <f>ROUND(I220*H220,2)</f>
        <v>0</v>
      </c>
      <c r="K220" s="227"/>
      <c r="L220" s="44"/>
      <c r="M220" s="228" t="s">
        <v>1</v>
      </c>
      <c r="N220" s="229" t="s">
        <v>41</v>
      </c>
      <c r="O220" s="91"/>
      <c r="P220" s="230">
        <f>O220*H220</f>
        <v>0</v>
      </c>
      <c r="Q220" s="230">
        <v>0</v>
      </c>
      <c r="R220" s="230">
        <f>Q220*H220</f>
        <v>0</v>
      </c>
      <c r="S220" s="230">
        <v>0</v>
      </c>
      <c r="T220" s="231">
        <f>S220*H220</f>
        <v>0</v>
      </c>
      <c r="U220" s="38"/>
      <c r="V220" s="38"/>
      <c r="W220" s="38"/>
      <c r="X220" s="38"/>
      <c r="Y220" s="38"/>
      <c r="Z220" s="38"/>
      <c r="AA220" s="38"/>
      <c r="AB220" s="38"/>
      <c r="AC220" s="38"/>
      <c r="AD220" s="38"/>
      <c r="AE220" s="38"/>
      <c r="AR220" s="232" t="s">
        <v>254</v>
      </c>
      <c r="AT220" s="232" t="s">
        <v>255</v>
      </c>
      <c r="AU220" s="232" t="s">
        <v>86</v>
      </c>
      <c r="AY220" s="17" t="s">
        <v>251</v>
      </c>
      <c r="BE220" s="233">
        <f>IF(N220="základní",J220,0)</f>
        <v>0</v>
      </c>
      <c r="BF220" s="233">
        <f>IF(N220="snížená",J220,0)</f>
        <v>0</v>
      </c>
      <c r="BG220" s="233">
        <f>IF(N220="zákl. přenesená",J220,0)</f>
        <v>0</v>
      </c>
      <c r="BH220" s="233">
        <f>IF(N220="sníž. přenesená",J220,0)</f>
        <v>0</v>
      </c>
      <c r="BI220" s="233">
        <f>IF(N220="nulová",J220,0)</f>
        <v>0</v>
      </c>
      <c r="BJ220" s="17" t="s">
        <v>84</v>
      </c>
      <c r="BK220" s="233">
        <f>ROUND(I220*H220,2)</f>
        <v>0</v>
      </c>
      <c r="BL220" s="17" t="s">
        <v>254</v>
      </c>
      <c r="BM220" s="232" t="s">
        <v>3281</v>
      </c>
    </row>
    <row r="221" s="2" customFormat="1">
      <c r="A221" s="38"/>
      <c r="B221" s="39"/>
      <c r="C221" s="40"/>
      <c r="D221" s="234" t="s">
        <v>260</v>
      </c>
      <c r="E221" s="40"/>
      <c r="F221" s="235" t="s">
        <v>2007</v>
      </c>
      <c r="G221" s="40"/>
      <c r="H221" s="40"/>
      <c r="I221" s="236"/>
      <c r="J221" s="40"/>
      <c r="K221" s="40"/>
      <c r="L221" s="44"/>
      <c r="M221" s="237"/>
      <c r="N221" s="238"/>
      <c r="O221" s="91"/>
      <c r="P221" s="91"/>
      <c r="Q221" s="91"/>
      <c r="R221" s="91"/>
      <c r="S221" s="91"/>
      <c r="T221" s="92"/>
      <c r="U221" s="38"/>
      <c r="V221" s="38"/>
      <c r="W221" s="38"/>
      <c r="X221" s="38"/>
      <c r="Y221" s="38"/>
      <c r="Z221" s="38"/>
      <c r="AA221" s="38"/>
      <c r="AB221" s="38"/>
      <c r="AC221" s="38"/>
      <c r="AD221" s="38"/>
      <c r="AE221" s="38"/>
      <c r="AT221" s="17" t="s">
        <v>260</v>
      </c>
      <c r="AU221" s="17" t="s">
        <v>86</v>
      </c>
    </row>
    <row r="222" s="2" customFormat="1">
      <c r="A222" s="38"/>
      <c r="B222" s="39"/>
      <c r="C222" s="40"/>
      <c r="D222" s="240" t="s">
        <v>274</v>
      </c>
      <c r="E222" s="40"/>
      <c r="F222" s="241" t="s">
        <v>2008</v>
      </c>
      <c r="G222" s="40"/>
      <c r="H222" s="40"/>
      <c r="I222" s="236"/>
      <c r="J222" s="40"/>
      <c r="K222" s="40"/>
      <c r="L222" s="44"/>
      <c r="M222" s="237"/>
      <c r="N222" s="238"/>
      <c r="O222" s="91"/>
      <c r="P222" s="91"/>
      <c r="Q222" s="91"/>
      <c r="R222" s="91"/>
      <c r="S222" s="91"/>
      <c r="T222" s="92"/>
      <c r="U222" s="38"/>
      <c r="V222" s="38"/>
      <c r="W222" s="38"/>
      <c r="X222" s="38"/>
      <c r="Y222" s="38"/>
      <c r="Z222" s="38"/>
      <c r="AA222" s="38"/>
      <c r="AB222" s="38"/>
      <c r="AC222" s="38"/>
      <c r="AD222" s="38"/>
      <c r="AE222" s="38"/>
      <c r="AT222" s="17" t="s">
        <v>274</v>
      </c>
      <c r="AU222" s="17" t="s">
        <v>86</v>
      </c>
    </row>
    <row r="223" s="12" customFormat="1">
      <c r="A223" s="12"/>
      <c r="B223" s="242"/>
      <c r="C223" s="243"/>
      <c r="D223" s="234" t="s">
        <v>276</v>
      </c>
      <c r="E223" s="244" t="s">
        <v>1</v>
      </c>
      <c r="F223" s="245" t="s">
        <v>3207</v>
      </c>
      <c r="G223" s="243"/>
      <c r="H223" s="246">
        <v>1.8720000000000001</v>
      </c>
      <c r="I223" s="247"/>
      <c r="J223" s="243"/>
      <c r="K223" s="243"/>
      <c r="L223" s="248"/>
      <c r="M223" s="285"/>
      <c r="N223" s="286"/>
      <c r="O223" s="286"/>
      <c r="P223" s="286"/>
      <c r="Q223" s="286"/>
      <c r="R223" s="286"/>
      <c r="S223" s="286"/>
      <c r="T223" s="287"/>
      <c r="U223" s="12"/>
      <c r="V223" s="12"/>
      <c r="W223" s="12"/>
      <c r="X223" s="12"/>
      <c r="Y223" s="12"/>
      <c r="Z223" s="12"/>
      <c r="AA223" s="12"/>
      <c r="AB223" s="12"/>
      <c r="AC223" s="12"/>
      <c r="AD223" s="12"/>
      <c r="AE223" s="12"/>
      <c r="AT223" s="252" t="s">
        <v>276</v>
      </c>
      <c r="AU223" s="252" t="s">
        <v>86</v>
      </c>
      <c r="AV223" s="12" t="s">
        <v>86</v>
      </c>
      <c r="AW223" s="12" t="s">
        <v>32</v>
      </c>
      <c r="AX223" s="12" t="s">
        <v>84</v>
      </c>
      <c r="AY223" s="252" t="s">
        <v>251</v>
      </c>
    </row>
    <row r="224" s="2" customFormat="1" ht="6.96" customHeight="1">
      <c r="A224" s="38"/>
      <c r="B224" s="66"/>
      <c r="C224" s="67"/>
      <c r="D224" s="67"/>
      <c r="E224" s="67"/>
      <c r="F224" s="67"/>
      <c r="G224" s="67"/>
      <c r="H224" s="67"/>
      <c r="I224" s="67"/>
      <c r="J224" s="67"/>
      <c r="K224" s="67"/>
      <c r="L224" s="44"/>
      <c r="M224" s="38"/>
      <c r="O224" s="38"/>
      <c r="P224" s="38"/>
      <c r="Q224" s="38"/>
      <c r="R224" s="38"/>
      <c r="S224" s="38"/>
      <c r="T224" s="38"/>
      <c r="U224" s="38"/>
      <c r="V224" s="38"/>
      <c r="W224" s="38"/>
      <c r="X224" s="38"/>
      <c r="Y224" s="38"/>
      <c r="Z224" s="38"/>
      <c r="AA224" s="38"/>
      <c r="AB224" s="38"/>
      <c r="AC224" s="38"/>
      <c r="AD224" s="38"/>
      <c r="AE224" s="38"/>
    </row>
  </sheetData>
  <sheetProtection sheet="1" autoFilter="0" formatColumns="0" formatRows="0" objects="1" scenarios="1" spinCount="100000" saltValue="6ZUjbRkGjYck6hORLgGNRxs9z7mk3CWRD6Uphzb+VqHszSa8Gogxvdowde+vtBdE4/XPcwvGbi/2SjT2/+QZXg==" hashValue="MlJP3hdBAV/D5GY+UJWlIHmtRNyMR6OCuPhCawDB4WypFpBKdnNASN2YDVfvtTdOsUGi9e8S9roDO/jsEUCgcQ==" algorithmName="SHA-512" password="CC35"/>
  <autoFilter ref="C125:K223"/>
  <mergeCells count="12">
    <mergeCell ref="E7:H7"/>
    <mergeCell ref="E9:H9"/>
    <mergeCell ref="E11:H11"/>
    <mergeCell ref="E20:H20"/>
    <mergeCell ref="E29:H29"/>
    <mergeCell ref="E85:H85"/>
    <mergeCell ref="E87:H87"/>
    <mergeCell ref="E89:H89"/>
    <mergeCell ref="E114:H114"/>
    <mergeCell ref="E116:H116"/>
    <mergeCell ref="E118:H118"/>
    <mergeCell ref="L2:V2"/>
  </mergeCells>
  <hyperlinks>
    <hyperlink ref="F131" r:id="rId1" display="https://podminky.urs.cz/item/CS_URS_2024_02/131213701"/>
    <hyperlink ref="F136" r:id="rId2" display="https://podminky.urs.cz/item/CS_URS_2024_02/338171123"/>
    <hyperlink ref="F142" r:id="rId3" display="https://podminky.urs.cz/item/CS_URS_2024_02/348321217"/>
    <hyperlink ref="F147" r:id="rId4" display="https://podminky.urs.cz/item/CS_URS_2024_02/348351211"/>
    <hyperlink ref="F151" r:id="rId5" display="https://podminky.urs.cz/item/CS_URS_2024_02/348351212"/>
    <hyperlink ref="F155" r:id="rId6" display="https://podminky.urs.cz/item/CS_URS_2024_02/348361211"/>
    <hyperlink ref="F159" r:id="rId7" display="https://podminky.urs.cz/item/CS_URS_2024_02/348401130"/>
    <hyperlink ref="F165" r:id="rId8" display="https://podminky.urs.cz/item/CS_URS_2024_02/348401320"/>
    <hyperlink ref="F172" r:id="rId9" display="https://podminky.urs.cz/item/CS_URS_2024_02/348401411"/>
    <hyperlink ref="F179" r:id="rId10" display="https://podminky.urs.cz/item/CS_URS_2024_02/451573111"/>
    <hyperlink ref="F183" r:id="rId11" display="https://podminky.urs.cz/item/CS_URS_2024_02/461310115"/>
    <hyperlink ref="F188" r:id="rId12" display="https://podminky.urs.cz/item/CS_URS_2024_02/961041211"/>
    <hyperlink ref="F194" r:id="rId13" display="https://podminky.urs.cz/item/CS_URS_2024_02/966071711"/>
    <hyperlink ref="F198" r:id="rId14" display="https://podminky.urs.cz/item/CS_URS_2024_02/966071822"/>
    <hyperlink ref="F202" r:id="rId15" display="https://podminky.urs.cz/item/CS_URS_2024_02/966071832"/>
    <hyperlink ref="F207" r:id="rId16" display="https://podminky.urs.cz/item/CS_URS_2024_02/997013861"/>
    <hyperlink ref="F213" r:id="rId17" display="https://podminky.urs.cz/item/CS_URS_2024_02/997211511"/>
    <hyperlink ref="F217" r:id="rId18" display="https://podminky.urs.cz/item/CS_URS_2024_02/997211519"/>
    <hyperlink ref="F222" r:id="rId19" display="https://podminky.urs.cz/item/CS_URS_2024_02/997211611"/>
  </hyperlinks>
  <pageMargins left="0.39375" right="0.39375" top="0.39375" bottom="0.39375" header="0" footer="0"/>
  <pageSetup paperSize="9" orientation="portrait" blackAndWhite="1" fitToHeight="100"/>
  <headerFooter>
    <oddFooter>&amp;CStrana &amp;P z &amp;N</oddFooter>
  </headerFooter>
  <drawing r:id="rId20"/>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191</v>
      </c>
      <c r="AZ2" s="288" t="s">
        <v>3207</v>
      </c>
      <c r="BA2" s="288" t="s">
        <v>1</v>
      </c>
      <c r="BB2" s="288" t="s">
        <v>1</v>
      </c>
      <c r="BC2" s="288" t="s">
        <v>6292</v>
      </c>
      <c r="BD2" s="288" t="s">
        <v>86</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1" customFormat="1" ht="12" customHeight="1">
      <c r="B8" s="20"/>
      <c r="D8" s="150" t="s">
        <v>223</v>
      </c>
      <c r="L8" s="20"/>
    </row>
    <row r="9" s="2" customFormat="1" ht="16.5" customHeight="1">
      <c r="A9" s="38"/>
      <c r="B9" s="44"/>
      <c r="C9" s="38"/>
      <c r="D9" s="38"/>
      <c r="E9" s="151" t="s">
        <v>6232</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403</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6293</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12. 5. 2025</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36</v>
      </c>
      <c r="E32" s="38"/>
      <c r="F32" s="38"/>
      <c r="G32" s="38"/>
      <c r="H32" s="38"/>
      <c r="I32" s="38"/>
      <c r="J32" s="160">
        <f>ROUND(J126,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38</v>
      </c>
      <c r="G34" s="38"/>
      <c r="H34" s="38"/>
      <c r="I34" s="161" t="s">
        <v>37</v>
      </c>
      <c r="J34" s="161" t="s">
        <v>39</v>
      </c>
      <c r="K34" s="38"/>
      <c r="L34" s="63"/>
      <c r="S34" s="38"/>
      <c r="T34" s="38"/>
      <c r="U34" s="38"/>
      <c r="V34" s="38"/>
      <c r="W34" s="38"/>
      <c r="X34" s="38"/>
      <c r="Y34" s="38"/>
      <c r="Z34" s="38"/>
      <c r="AA34" s="38"/>
      <c r="AB34" s="38"/>
      <c r="AC34" s="38"/>
      <c r="AD34" s="38"/>
      <c r="AE34" s="38"/>
    </row>
    <row r="35" s="2" customFormat="1" ht="14.4" customHeight="1">
      <c r="A35" s="38"/>
      <c r="B35" s="44"/>
      <c r="C35" s="38"/>
      <c r="D35" s="162" t="s">
        <v>40</v>
      </c>
      <c r="E35" s="150" t="s">
        <v>41</v>
      </c>
      <c r="F35" s="163">
        <f>ROUND((SUM(BE126:BE223)),  2)</f>
        <v>0</v>
      </c>
      <c r="G35" s="38"/>
      <c r="H35" s="38"/>
      <c r="I35" s="164">
        <v>0.20999999999999999</v>
      </c>
      <c r="J35" s="163">
        <f>ROUND(((SUM(BE126:BE223))*I35),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42</v>
      </c>
      <c r="F36" s="163">
        <f>ROUND((SUM(BF126:BF223)),  2)</f>
        <v>0</v>
      </c>
      <c r="G36" s="38"/>
      <c r="H36" s="38"/>
      <c r="I36" s="164">
        <v>0.12</v>
      </c>
      <c r="J36" s="163">
        <f>ROUND(((SUM(BF126:BF223))*I36),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43</v>
      </c>
      <c r="F37" s="163">
        <f>ROUND((SUM(BG126:BG223)),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44</v>
      </c>
      <c r="F38" s="163">
        <f>ROUND((SUM(BH126:BH223)),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45</v>
      </c>
      <c r="F39" s="163">
        <f>ROUND((SUM(BI126:BI223)),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46</v>
      </c>
      <c r="E41" s="167"/>
      <c r="F41" s="167"/>
      <c r="G41" s="168" t="s">
        <v>47</v>
      </c>
      <c r="H41" s="169" t="s">
        <v>48</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223</v>
      </c>
      <c r="D86" s="22"/>
      <c r="E86" s="22"/>
      <c r="F86" s="22"/>
      <c r="G86" s="22"/>
      <c r="H86" s="22"/>
      <c r="I86" s="22"/>
      <c r="J86" s="22"/>
      <c r="K86" s="22"/>
      <c r="L86" s="20"/>
    </row>
    <row r="87" s="2" customFormat="1" ht="16.5" customHeight="1">
      <c r="A87" s="38"/>
      <c r="B87" s="39"/>
      <c r="C87" s="40"/>
      <c r="D87" s="40"/>
      <c r="E87" s="183" t="s">
        <v>6232</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403</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701.2 - Obnova oplocení při poškození</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Frýdek-Místek</v>
      </c>
      <c r="G91" s="40"/>
      <c r="H91" s="40"/>
      <c r="I91" s="32" t="s">
        <v>22</v>
      </c>
      <c r="J91" s="79" t="str">
        <f>IF(J14="","",J14)</f>
        <v>12. 5. 2025</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Statutární město Frýdek-Místek</v>
      </c>
      <c r="G93" s="40"/>
      <c r="H93" s="40"/>
      <c r="I93" s="32" t="s">
        <v>30</v>
      </c>
      <c r="J93" s="36" t="str">
        <f>E23</f>
        <v>DOPRAPLAN s.r.o.</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226</v>
      </c>
      <c r="D96" s="185"/>
      <c r="E96" s="185"/>
      <c r="F96" s="185"/>
      <c r="G96" s="185"/>
      <c r="H96" s="185"/>
      <c r="I96" s="185"/>
      <c r="J96" s="186" t="s">
        <v>227</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228</v>
      </c>
      <c r="D98" s="40"/>
      <c r="E98" s="40"/>
      <c r="F98" s="40"/>
      <c r="G98" s="40"/>
      <c r="H98" s="40"/>
      <c r="I98" s="40"/>
      <c r="J98" s="110">
        <f>J126</f>
        <v>0</v>
      </c>
      <c r="K98" s="40"/>
      <c r="L98" s="63"/>
      <c r="S98" s="38"/>
      <c r="T98" s="38"/>
      <c r="U98" s="38"/>
      <c r="V98" s="38"/>
      <c r="W98" s="38"/>
      <c r="X98" s="38"/>
      <c r="Y98" s="38"/>
      <c r="Z98" s="38"/>
      <c r="AA98" s="38"/>
      <c r="AB98" s="38"/>
      <c r="AC98" s="38"/>
      <c r="AD98" s="38"/>
      <c r="AE98" s="38"/>
      <c r="AU98" s="17" t="s">
        <v>229</v>
      </c>
    </row>
    <row r="99" s="9" customFormat="1" ht="24.96" customHeight="1">
      <c r="A99" s="9"/>
      <c r="B99" s="188"/>
      <c r="C99" s="189"/>
      <c r="D99" s="190" t="s">
        <v>230</v>
      </c>
      <c r="E99" s="191"/>
      <c r="F99" s="191"/>
      <c r="G99" s="191"/>
      <c r="H99" s="191"/>
      <c r="I99" s="191"/>
      <c r="J99" s="192">
        <f>J127</f>
        <v>0</v>
      </c>
      <c r="K99" s="189"/>
      <c r="L99" s="193"/>
      <c r="S99" s="9"/>
      <c r="T99" s="9"/>
      <c r="U99" s="9"/>
      <c r="V99" s="9"/>
      <c r="W99" s="9"/>
      <c r="X99" s="9"/>
      <c r="Y99" s="9"/>
      <c r="Z99" s="9"/>
      <c r="AA99" s="9"/>
      <c r="AB99" s="9"/>
      <c r="AC99" s="9"/>
      <c r="AD99" s="9"/>
      <c r="AE99" s="9"/>
    </row>
    <row r="100" s="14" customFormat="1" ht="19.92" customHeight="1">
      <c r="A100" s="14"/>
      <c r="B100" s="267"/>
      <c r="C100" s="133"/>
      <c r="D100" s="268" t="s">
        <v>405</v>
      </c>
      <c r="E100" s="269"/>
      <c r="F100" s="269"/>
      <c r="G100" s="269"/>
      <c r="H100" s="269"/>
      <c r="I100" s="269"/>
      <c r="J100" s="270">
        <f>J128</f>
        <v>0</v>
      </c>
      <c r="K100" s="133"/>
      <c r="L100" s="271"/>
      <c r="S100" s="14"/>
      <c r="T100" s="14"/>
      <c r="U100" s="14"/>
      <c r="V100" s="14"/>
      <c r="W100" s="14"/>
      <c r="X100" s="14"/>
      <c r="Y100" s="14"/>
      <c r="Z100" s="14"/>
      <c r="AA100" s="14"/>
      <c r="AB100" s="14"/>
      <c r="AC100" s="14"/>
      <c r="AD100" s="14"/>
      <c r="AE100" s="14"/>
    </row>
    <row r="101" s="14" customFormat="1" ht="19.92" customHeight="1">
      <c r="A101" s="14"/>
      <c r="B101" s="267"/>
      <c r="C101" s="133"/>
      <c r="D101" s="268" t="s">
        <v>3210</v>
      </c>
      <c r="E101" s="269"/>
      <c r="F101" s="269"/>
      <c r="G101" s="269"/>
      <c r="H101" s="269"/>
      <c r="I101" s="269"/>
      <c r="J101" s="270">
        <f>J133</f>
        <v>0</v>
      </c>
      <c r="K101" s="133"/>
      <c r="L101" s="271"/>
      <c r="S101" s="14"/>
      <c r="T101" s="14"/>
      <c r="U101" s="14"/>
      <c r="V101" s="14"/>
      <c r="W101" s="14"/>
      <c r="X101" s="14"/>
      <c r="Y101" s="14"/>
      <c r="Z101" s="14"/>
      <c r="AA101" s="14"/>
      <c r="AB101" s="14"/>
      <c r="AC101" s="14"/>
      <c r="AD101" s="14"/>
      <c r="AE101" s="14"/>
    </row>
    <row r="102" s="14" customFormat="1" ht="19.92" customHeight="1">
      <c r="A102" s="14"/>
      <c r="B102" s="267"/>
      <c r="C102" s="133"/>
      <c r="D102" s="268" t="s">
        <v>2158</v>
      </c>
      <c r="E102" s="269"/>
      <c r="F102" s="269"/>
      <c r="G102" s="269"/>
      <c r="H102" s="269"/>
      <c r="I102" s="269"/>
      <c r="J102" s="270">
        <f>J176</f>
        <v>0</v>
      </c>
      <c r="K102" s="133"/>
      <c r="L102" s="271"/>
      <c r="S102" s="14"/>
      <c r="T102" s="14"/>
      <c r="U102" s="14"/>
      <c r="V102" s="14"/>
      <c r="W102" s="14"/>
      <c r="X102" s="14"/>
      <c r="Y102" s="14"/>
      <c r="Z102" s="14"/>
      <c r="AA102" s="14"/>
      <c r="AB102" s="14"/>
      <c r="AC102" s="14"/>
      <c r="AD102" s="14"/>
      <c r="AE102" s="14"/>
    </row>
    <row r="103" s="14" customFormat="1" ht="19.92" customHeight="1">
      <c r="A103" s="14"/>
      <c r="B103" s="267"/>
      <c r="C103" s="133"/>
      <c r="D103" s="268" t="s">
        <v>756</v>
      </c>
      <c r="E103" s="269"/>
      <c r="F103" s="269"/>
      <c r="G103" s="269"/>
      <c r="H103" s="269"/>
      <c r="I103" s="269"/>
      <c r="J103" s="270">
        <f>J185</f>
        <v>0</v>
      </c>
      <c r="K103" s="133"/>
      <c r="L103" s="271"/>
      <c r="S103" s="14"/>
      <c r="T103" s="14"/>
      <c r="U103" s="14"/>
      <c r="V103" s="14"/>
      <c r="W103" s="14"/>
      <c r="X103" s="14"/>
      <c r="Y103" s="14"/>
      <c r="Z103" s="14"/>
      <c r="AA103" s="14"/>
      <c r="AB103" s="14"/>
      <c r="AC103" s="14"/>
      <c r="AD103" s="14"/>
      <c r="AE103" s="14"/>
    </row>
    <row r="104" s="14" customFormat="1" ht="19.92" customHeight="1">
      <c r="A104" s="14"/>
      <c r="B104" s="267"/>
      <c r="C104" s="133"/>
      <c r="D104" s="268" t="s">
        <v>757</v>
      </c>
      <c r="E104" s="269"/>
      <c r="F104" s="269"/>
      <c r="G104" s="269"/>
      <c r="H104" s="269"/>
      <c r="I104" s="269"/>
      <c r="J104" s="270">
        <f>J204</f>
        <v>0</v>
      </c>
      <c r="K104" s="133"/>
      <c r="L104" s="271"/>
      <c r="S104" s="14"/>
      <c r="T104" s="14"/>
      <c r="U104" s="14"/>
      <c r="V104" s="14"/>
      <c r="W104" s="14"/>
      <c r="X104" s="14"/>
      <c r="Y104" s="14"/>
      <c r="Z104" s="14"/>
      <c r="AA104" s="14"/>
      <c r="AB104" s="14"/>
      <c r="AC104" s="14"/>
      <c r="AD104" s="14"/>
      <c r="AE104" s="14"/>
    </row>
    <row r="105" s="2" customFormat="1" ht="21.84" customHeight="1">
      <c r="A105" s="38"/>
      <c r="B105" s="39"/>
      <c r="C105" s="40"/>
      <c r="D105" s="40"/>
      <c r="E105" s="40"/>
      <c r="F105" s="40"/>
      <c r="G105" s="40"/>
      <c r="H105" s="40"/>
      <c r="I105" s="40"/>
      <c r="J105" s="40"/>
      <c r="K105" s="40"/>
      <c r="L105" s="63"/>
      <c r="S105" s="38"/>
      <c r="T105" s="38"/>
      <c r="U105" s="38"/>
      <c r="V105" s="38"/>
      <c r="W105" s="38"/>
      <c r="X105" s="38"/>
      <c r="Y105" s="38"/>
      <c r="Z105" s="38"/>
      <c r="AA105" s="38"/>
      <c r="AB105" s="38"/>
      <c r="AC105" s="38"/>
      <c r="AD105" s="38"/>
      <c r="AE105" s="38"/>
    </row>
    <row r="106" s="2" customFormat="1" ht="6.96" customHeight="1">
      <c r="A106" s="38"/>
      <c r="B106" s="66"/>
      <c r="C106" s="67"/>
      <c r="D106" s="67"/>
      <c r="E106" s="67"/>
      <c r="F106" s="67"/>
      <c r="G106" s="67"/>
      <c r="H106" s="67"/>
      <c r="I106" s="67"/>
      <c r="J106" s="67"/>
      <c r="K106" s="67"/>
      <c r="L106" s="63"/>
      <c r="S106" s="38"/>
      <c r="T106" s="38"/>
      <c r="U106" s="38"/>
      <c r="V106" s="38"/>
      <c r="W106" s="38"/>
      <c r="X106" s="38"/>
      <c r="Y106" s="38"/>
      <c r="Z106" s="38"/>
      <c r="AA106" s="38"/>
      <c r="AB106" s="38"/>
      <c r="AC106" s="38"/>
      <c r="AD106" s="38"/>
      <c r="AE106" s="38"/>
    </row>
    <row r="110" s="2" customFormat="1" ht="6.96" customHeight="1">
      <c r="A110" s="38"/>
      <c r="B110" s="68"/>
      <c r="C110" s="69"/>
      <c r="D110" s="69"/>
      <c r="E110" s="69"/>
      <c r="F110" s="69"/>
      <c r="G110" s="69"/>
      <c r="H110" s="69"/>
      <c r="I110" s="69"/>
      <c r="J110" s="69"/>
      <c r="K110" s="69"/>
      <c r="L110" s="63"/>
      <c r="S110" s="38"/>
      <c r="T110" s="38"/>
      <c r="U110" s="38"/>
      <c r="V110" s="38"/>
      <c r="W110" s="38"/>
      <c r="X110" s="38"/>
      <c r="Y110" s="38"/>
      <c r="Z110" s="38"/>
      <c r="AA110" s="38"/>
      <c r="AB110" s="38"/>
      <c r="AC110" s="38"/>
      <c r="AD110" s="38"/>
      <c r="AE110" s="38"/>
    </row>
    <row r="111" s="2" customFormat="1" ht="24.96" customHeight="1">
      <c r="A111" s="38"/>
      <c r="B111" s="39"/>
      <c r="C111" s="23" t="s">
        <v>236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6.96" customHeight="1">
      <c r="A112" s="38"/>
      <c r="B112" s="39"/>
      <c r="C112" s="40"/>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16</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26.25" customHeight="1">
      <c r="A114" s="38"/>
      <c r="B114" s="39"/>
      <c r="C114" s="40"/>
      <c r="D114" s="40"/>
      <c r="E114" s="183" t="str">
        <f>E7</f>
        <v>Vybudování komunikací a inženýrských sítí v lokalitě Berlín 2, Frýdek-Místek</v>
      </c>
      <c r="F114" s="32"/>
      <c r="G114" s="32"/>
      <c r="H114" s="32"/>
      <c r="I114" s="40"/>
      <c r="J114" s="40"/>
      <c r="K114" s="40"/>
      <c r="L114" s="63"/>
      <c r="S114" s="38"/>
      <c r="T114" s="38"/>
      <c r="U114" s="38"/>
      <c r="V114" s="38"/>
      <c r="W114" s="38"/>
      <c r="X114" s="38"/>
      <c r="Y114" s="38"/>
      <c r="Z114" s="38"/>
      <c r="AA114" s="38"/>
      <c r="AB114" s="38"/>
      <c r="AC114" s="38"/>
      <c r="AD114" s="38"/>
      <c r="AE114" s="38"/>
    </row>
    <row r="115" s="1" customFormat="1" ht="12" customHeight="1">
      <c r="B115" s="21"/>
      <c r="C115" s="32" t="s">
        <v>223</v>
      </c>
      <c r="D115" s="22"/>
      <c r="E115" s="22"/>
      <c r="F115" s="22"/>
      <c r="G115" s="22"/>
      <c r="H115" s="22"/>
      <c r="I115" s="22"/>
      <c r="J115" s="22"/>
      <c r="K115" s="22"/>
      <c r="L115" s="20"/>
    </row>
    <row r="116" s="2" customFormat="1" ht="16.5" customHeight="1">
      <c r="A116" s="38"/>
      <c r="B116" s="39"/>
      <c r="C116" s="40"/>
      <c r="D116" s="40"/>
      <c r="E116" s="183" t="s">
        <v>6232</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12" customHeight="1">
      <c r="A117" s="38"/>
      <c r="B117" s="39"/>
      <c r="C117" s="32" t="s">
        <v>403</v>
      </c>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6.5" customHeight="1">
      <c r="A118" s="38"/>
      <c r="B118" s="39"/>
      <c r="C118" s="40"/>
      <c r="D118" s="40"/>
      <c r="E118" s="76" t="str">
        <f>E11</f>
        <v>701.2 - Obnova oplocení při poškození</v>
      </c>
      <c r="F118" s="40"/>
      <c r="G118" s="40"/>
      <c r="H118" s="40"/>
      <c r="I118" s="40"/>
      <c r="J118" s="40"/>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2" customHeight="1">
      <c r="A120" s="38"/>
      <c r="B120" s="39"/>
      <c r="C120" s="32" t="s">
        <v>20</v>
      </c>
      <c r="D120" s="40"/>
      <c r="E120" s="40"/>
      <c r="F120" s="27" t="str">
        <f>F14</f>
        <v>Frýdek-Místek</v>
      </c>
      <c r="G120" s="40"/>
      <c r="H120" s="40"/>
      <c r="I120" s="32" t="s">
        <v>22</v>
      </c>
      <c r="J120" s="79" t="str">
        <f>IF(J14="","",J14)</f>
        <v>12. 5. 2025</v>
      </c>
      <c r="K120" s="40"/>
      <c r="L120" s="63"/>
      <c r="S120" s="38"/>
      <c r="T120" s="38"/>
      <c r="U120" s="38"/>
      <c r="V120" s="38"/>
      <c r="W120" s="38"/>
      <c r="X120" s="38"/>
      <c r="Y120" s="38"/>
      <c r="Z120" s="38"/>
      <c r="AA120" s="38"/>
      <c r="AB120" s="38"/>
      <c r="AC120" s="38"/>
      <c r="AD120" s="38"/>
      <c r="AE120" s="38"/>
    </row>
    <row r="121" s="2" customFormat="1" ht="6.96" customHeight="1">
      <c r="A121" s="38"/>
      <c r="B121" s="39"/>
      <c r="C121" s="40"/>
      <c r="D121" s="40"/>
      <c r="E121" s="40"/>
      <c r="F121" s="40"/>
      <c r="G121" s="40"/>
      <c r="H121" s="40"/>
      <c r="I121" s="40"/>
      <c r="J121" s="40"/>
      <c r="K121" s="40"/>
      <c r="L121" s="63"/>
      <c r="S121" s="38"/>
      <c r="T121" s="38"/>
      <c r="U121" s="38"/>
      <c r="V121" s="38"/>
      <c r="W121" s="38"/>
      <c r="X121" s="38"/>
      <c r="Y121" s="38"/>
      <c r="Z121" s="38"/>
      <c r="AA121" s="38"/>
      <c r="AB121" s="38"/>
      <c r="AC121" s="38"/>
      <c r="AD121" s="38"/>
      <c r="AE121" s="38"/>
    </row>
    <row r="122" s="2" customFormat="1" ht="15.15" customHeight="1">
      <c r="A122" s="38"/>
      <c r="B122" s="39"/>
      <c r="C122" s="32" t="s">
        <v>24</v>
      </c>
      <c r="D122" s="40"/>
      <c r="E122" s="40"/>
      <c r="F122" s="27" t="str">
        <f>E17</f>
        <v>Statutární město Frýdek-Místek</v>
      </c>
      <c r="G122" s="40"/>
      <c r="H122" s="40"/>
      <c r="I122" s="32" t="s">
        <v>30</v>
      </c>
      <c r="J122" s="36" t="str">
        <f>E23</f>
        <v>DOPRAPLAN s.r.o.</v>
      </c>
      <c r="K122" s="40"/>
      <c r="L122" s="63"/>
      <c r="S122" s="38"/>
      <c r="T122" s="38"/>
      <c r="U122" s="38"/>
      <c r="V122" s="38"/>
      <c r="W122" s="38"/>
      <c r="X122" s="38"/>
      <c r="Y122" s="38"/>
      <c r="Z122" s="38"/>
      <c r="AA122" s="38"/>
      <c r="AB122" s="38"/>
      <c r="AC122" s="38"/>
      <c r="AD122" s="38"/>
      <c r="AE122" s="38"/>
    </row>
    <row r="123" s="2" customFormat="1" ht="15.15" customHeight="1">
      <c r="A123" s="38"/>
      <c r="B123" s="39"/>
      <c r="C123" s="32" t="s">
        <v>28</v>
      </c>
      <c r="D123" s="40"/>
      <c r="E123" s="40"/>
      <c r="F123" s="27" t="str">
        <f>IF(E20="","",E20)</f>
        <v>Vyplň údaj</v>
      </c>
      <c r="G123" s="40"/>
      <c r="H123" s="40"/>
      <c r="I123" s="32" t="s">
        <v>33</v>
      </c>
      <c r="J123" s="36" t="str">
        <f>E26</f>
        <v xml:space="preserve"> </v>
      </c>
      <c r="K123" s="40"/>
      <c r="L123" s="63"/>
      <c r="S123" s="38"/>
      <c r="T123" s="38"/>
      <c r="U123" s="38"/>
      <c r="V123" s="38"/>
      <c r="W123" s="38"/>
      <c r="X123" s="38"/>
      <c r="Y123" s="38"/>
      <c r="Z123" s="38"/>
      <c r="AA123" s="38"/>
      <c r="AB123" s="38"/>
      <c r="AC123" s="38"/>
      <c r="AD123" s="38"/>
      <c r="AE123" s="38"/>
    </row>
    <row r="124" s="2" customFormat="1" ht="10.32" customHeight="1">
      <c r="A124" s="38"/>
      <c r="B124" s="39"/>
      <c r="C124" s="40"/>
      <c r="D124" s="40"/>
      <c r="E124" s="40"/>
      <c r="F124" s="40"/>
      <c r="G124" s="40"/>
      <c r="H124" s="40"/>
      <c r="I124" s="40"/>
      <c r="J124" s="40"/>
      <c r="K124" s="40"/>
      <c r="L124" s="63"/>
      <c r="S124" s="38"/>
      <c r="T124" s="38"/>
      <c r="U124" s="38"/>
      <c r="V124" s="38"/>
      <c r="W124" s="38"/>
      <c r="X124" s="38"/>
      <c r="Y124" s="38"/>
      <c r="Z124" s="38"/>
      <c r="AA124" s="38"/>
      <c r="AB124" s="38"/>
      <c r="AC124" s="38"/>
      <c r="AD124" s="38"/>
      <c r="AE124" s="38"/>
    </row>
    <row r="125" s="10" customFormat="1" ht="29.28" customHeight="1">
      <c r="A125" s="194"/>
      <c r="B125" s="195"/>
      <c r="C125" s="196" t="s">
        <v>237</v>
      </c>
      <c r="D125" s="197" t="s">
        <v>61</v>
      </c>
      <c r="E125" s="197" t="s">
        <v>57</v>
      </c>
      <c r="F125" s="197" t="s">
        <v>58</v>
      </c>
      <c r="G125" s="197" t="s">
        <v>238</v>
      </c>
      <c r="H125" s="197" t="s">
        <v>239</v>
      </c>
      <c r="I125" s="197" t="s">
        <v>240</v>
      </c>
      <c r="J125" s="198" t="s">
        <v>227</v>
      </c>
      <c r="K125" s="199" t="s">
        <v>241</v>
      </c>
      <c r="L125" s="200"/>
      <c r="M125" s="100" t="s">
        <v>1</v>
      </c>
      <c r="N125" s="101" t="s">
        <v>40</v>
      </c>
      <c r="O125" s="101" t="s">
        <v>242</v>
      </c>
      <c r="P125" s="101" t="s">
        <v>243</v>
      </c>
      <c r="Q125" s="101" t="s">
        <v>244</v>
      </c>
      <c r="R125" s="101" t="s">
        <v>245</v>
      </c>
      <c r="S125" s="101" t="s">
        <v>246</v>
      </c>
      <c r="T125" s="102" t="s">
        <v>247</v>
      </c>
      <c r="U125" s="194"/>
      <c r="V125" s="194"/>
      <c r="W125" s="194"/>
      <c r="X125" s="194"/>
      <c r="Y125" s="194"/>
      <c r="Z125" s="194"/>
      <c r="AA125" s="194"/>
      <c r="AB125" s="194"/>
      <c r="AC125" s="194"/>
      <c r="AD125" s="194"/>
      <c r="AE125" s="194"/>
    </row>
    <row r="126" s="2" customFormat="1" ht="22.8" customHeight="1">
      <c r="A126" s="38"/>
      <c r="B126" s="39"/>
      <c r="C126" s="107" t="s">
        <v>248</v>
      </c>
      <c r="D126" s="40"/>
      <c r="E126" s="40"/>
      <c r="F126" s="40"/>
      <c r="G126" s="40"/>
      <c r="H126" s="40"/>
      <c r="I126" s="40"/>
      <c r="J126" s="201">
        <f>BK126</f>
        <v>0</v>
      </c>
      <c r="K126" s="40"/>
      <c r="L126" s="44"/>
      <c r="M126" s="103"/>
      <c r="N126" s="202"/>
      <c r="O126" s="104"/>
      <c r="P126" s="203">
        <f>P127</f>
        <v>0</v>
      </c>
      <c r="Q126" s="104"/>
      <c r="R126" s="203">
        <f>R127</f>
        <v>7.7156014699999993</v>
      </c>
      <c r="S126" s="104"/>
      <c r="T126" s="204">
        <f>T127</f>
        <v>7.0909200000000006</v>
      </c>
      <c r="U126" s="38"/>
      <c r="V126" s="38"/>
      <c r="W126" s="38"/>
      <c r="X126" s="38"/>
      <c r="Y126" s="38"/>
      <c r="Z126" s="38"/>
      <c r="AA126" s="38"/>
      <c r="AB126" s="38"/>
      <c r="AC126" s="38"/>
      <c r="AD126" s="38"/>
      <c r="AE126" s="38"/>
      <c r="AT126" s="17" t="s">
        <v>75</v>
      </c>
      <c r="AU126" s="17" t="s">
        <v>229</v>
      </c>
      <c r="BK126" s="205">
        <f>BK127</f>
        <v>0</v>
      </c>
    </row>
    <row r="127" s="11" customFormat="1" ht="25.92" customHeight="1">
      <c r="A127" s="11"/>
      <c r="B127" s="206"/>
      <c r="C127" s="207"/>
      <c r="D127" s="208" t="s">
        <v>75</v>
      </c>
      <c r="E127" s="209" t="s">
        <v>249</v>
      </c>
      <c r="F127" s="209" t="s">
        <v>250</v>
      </c>
      <c r="G127" s="207"/>
      <c r="H127" s="207"/>
      <c r="I127" s="210"/>
      <c r="J127" s="211">
        <f>BK127</f>
        <v>0</v>
      </c>
      <c r="K127" s="207"/>
      <c r="L127" s="212"/>
      <c r="M127" s="213"/>
      <c r="N127" s="214"/>
      <c r="O127" s="214"/>
      <c r="P127" s="215">
        <f>P128+P133+P176+P185+P204</f>
        <v>0</v>
      </c>
      <c r="Q127" s="214"/>
      <c r="R127" s="215">
        <f>R128+R133+R176+R185+R204</f>
        <v>7.7156014699999993</v>
      </c>
      <c r="S127" s="214"/>
      <c r="T127" s="216">
        <f>T128+T133+T176+T185+T204</f>
        <v>7.0909200000000006</v>
      </c>
      <c r="U127" s="11"/>
      <c r="V127" s="11"/>
      <c r="W127" s="11"/>
      <c r="X127" s="11"/>
      <c r="Y127" s="11"/>
      <c r="Z127" s="11"/>
      <c r="AA127" s="11"/>
      <c r="AB127" s="11"/>
      <c r="AC127" s="11"/>
      <c r="AD127" s="11"/>
      <c r="AE127" s="11"/>
      <c r="AR127" s="217" t="s">
        <v>84</v>
      </c>
      <c r="AT127" s="218" t="s">
        <v>75</v>
      </c>
      <c r="AU127" s="218" t="s">
        <v>76</v>
      </c>
      <c r="AY127" s="217" t="s">
        <v>251</v>
      </c>
      <c r="BK127" s="219">
        <f>BK128+BK133+BK176+BK185+BK204</f>
        <v>0</v>
      </c>
    </row>
    <row r="128" s="11" customFormat="1" ht="22.8" customHeight="1">
      <c r="A128" s="11"/>
      <c r="B128" s="206"/>
      <c r="C128" s="207"/>
      <c r="D128" s="208" t="s">
        <v>75</v>
      </c>
      <c r="E128" s="272" t="s">
        <v>84</v>
      </c>
      <c r="F128" s="272" t="s">
        <v>406</v>
      </c>
      <c r="G128" s="207"/>
      <c r="H128" s="207"/>
      <c r="I128" s="210"/>
      <c r="J128" s="273">
        <f>BK128</f>
        <v>0</v>
      </c>
      <c r="K128" s="207"/>
      <c r="L128" s="212"/>
      <c r="M128" s="213"/>
      <c r="N128" s="214"/>
      <c r="O128" s="214"/>
      <c r="P128" s="215">
        <f>SUM(P129:P132)</f>
        <v>0</v>
      </c>
      <c r="Q128" s="214"/>
      <c r="R128" s="215">
        <f>SUM(R129:R132)</f>
        <v>0</v>
      </c>
      <c r="S128" s="214"/>
      <c r="T128" s="216">
        <f>SUM(T129:T132)</f>
        <v>0</v>
      </c>
      <c r="U128" s="11"/>
      <c r="V128" s="11"/>
      <c r="W128" s="11"/>
      <c r="X128" s="11"/>
      <c r="Y128" s="11"/>
      <c r="Z128" s="11"/>
      <c r="AA128" s="11"/>
      <c r="AB128" s="11"/>
      <c r="AC128" s="11"/>
      <c r="AD128" s="11"/>
      <c r="AE128" s="11"/>
      <c r="AR128" s="217" t="s">
        <v>84</v>
      </c>
      <c r="AT128" s="218" t="s">
        <v>75</v>
      </c>
      <c r="AU128" s="218" t="s">
        <v>84</v>
      </c>
      <c r="AY128" s="217" t="s">
        <v>251</v>
      </c>
      <c r="BK128" s="219">
        <f>SUM(BK129:BK132)</f>
        <v>0</v>
      </c>
    </row>
    <row r="129" s="2" customFormat="1" ht="24.15" customHeight="1">
      <c r="A129" s="38"/>
      <c r="B129" s="39"/>
      <c r="C129" s="220" t="s">
        <v>84</v>
      </c>
      <c r="D129" s="220" t="s">
        <v>255</v>
      </c>
      <c r="E129" s="221" t="s">
        <v>3211</v>
      </c>
      <c r="F129" s="222" t="s">
        <v>3212</v>
      </c>
      <c r="G129" s="223" t="s">
        <v>592</v>
      </c>
      <c r="H129" s="224">
        <v>1.8</v>
      </c>
      <c r="I129" s="225"/>
      <c r="J129" s="226">
        <f>ROUND(I129*H129,2)</f>
        <v>0</v>
      </c>
      <c r="K129" s="227"/>
      <c r="L129" s="44"/>
      <c r="M129" s="228" t="s">
        <v>1</v>
      </c>
      <c r="N129" s="229" t="s">
        <v>41</v>
      </c>
      <c r="O129" s="91"/>
      <c r="P129" s="230">
        <f>O129*H129</f>
        <v>0</v>
      </c>
      <c r="Q129" s="230">
        <v>0</v>
      </c>
      <c r="R129" s="230">
        <f>Q129*H129</f>
        <v>0</v>
      </c>
      <c r="S129" s="230">
        <v>0</v>
      </c>
      <c r="T129" s="231">
        <f>S129*H129</f>
        <v>0</v>
      </c>
      <c r="U129" s="38"/>
      <c r="V129" s="38"/>
      <c r="W129" s="38"/>
      <c r="X129" s="38"/>
      <c r="Y129" s="38"/>
      <c r="Z129" s="38"/>
      <c r="AA129" s="38"/>
      <c r="AB129" s="38"/>
      <c r="AC129" s="38"/>
      <c r="AD129" s="38"/>
      <c r="AE129" s="38"/>
      <c r="AR129" s="232" t="s">
        <v>254</v>
      </c>
      <c r="AT129" s="232" t="s">
        <v>255</v>
      </c>
      <c r="AU129" s="232" t="s">
        <v>86</v>
      </c>
      <c r="AY129" s="17" t="s">
        <v>251</v>
      </c>
      <c r="BE129" s="233">
        <f>IF(N129="základní",J129,0)</f>
        <v>0</v>
      </c>
      <c r="BF129" s="233">
        <f>IF(N129="snížená",J129,0)</f>
        <v>0</v>
      </c>
      <c r="BG129" s="233">
        <f>IF(N129="zákl. přenesená",J129,0)</f>
        <v>0</v>
      </c>
      <c r="BH129" s="233">
        <f>IF(N129="sníž. přenesená",J129,0)</f>
        <v>0</v>
      </c>
      <c r="BI129" s="233">
        <f>IF(N129="nulová",J129,0)</f>
        <v>0</v>
      </c>
      <c r="BJ129" s="17" t="s">
        <v>84</v>
      </c>
      <c r="BK129" s="233">
        <f>ROUND(I129*H129,2)</f>
        <v>0</v>
      </c>
      <c r="BL129" s="17" t="s">
        <v>254</v>
      </c>
      <c r="BM129" s="232" t="s">
        <v>6294</v>
      </c>
    </row>
    <row r="130" s="2" customFormat="1">
      <c r="A130" s="38"/>
      <c r="B130" s="39"/>
      <c r="C130" s="40"/>
      <c r="D130" s="234" t="s">
        <v>260</v>
      </c>
      <c r="E130" s="40"/>
      <c r="F130" s="235" t="s">
        <v>3214</v>
      </c>
      <c r="G130" s="40"/>
      <c r="H130" s="40"/>
      <c r="I130" s="236"/>
      <c r="J130" s="40"/>
      <c r="K130" s="40"/>
      <c r="L130" s="44"/>
      <c r="M130" s="237"/>
      <c r="N130" s="238"/>
      <c r="O130" s="91"/>
      <c r="P130" s="91"/>
      <c r="Q130" s="91"/>
      <c r="R130" s="91"/>
      <c r="S130" s="91"/>
      <c r="T130" s="92"/>
      <c r="U130" s="38"/>
      <c r="V130" s="38"/>
      <c r="W130" s="38"/>
      <c r="X130" s="38"/>
      <c r="Y130" s="38"/>
      <c r="Z130" s="38"/>
      <c r="AA130" s="38"/>
      <c r="AB130" s="38"/>
      <c r="AC130" s="38"/>
      <c r="AD130" s="38"/>
      <c r="AE130" s="38"/>
      <c r="AT130" s="17" t="s">
        <v>260</v>
      </c>
      <c r="AU130" s="17" t="s">
        <v>86</v>
      </c>
    </row>
    <row r="131" s="2" customFormat="1">
      <c r="A131" s="38"/>
      <c r="B131" s="39"/>
      <c r="C131" s="40"/>
      <c r="D131" s="240" t="s">
        <v>274</v>
      </c>
      <c r="E131" s="40"/>
      <c r="F131" s="241" t="s">
        <v>3215</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274</v>
      </c>
      <c r="AU131" s="17" t="s">
        <v>86</v>
      </c>
    </row>
    <row r="132" s="12" customFormat="1">
      <c r="A132" s="12"/>
      <c r="B132" s="242"/>
      <c r="C132" s="243"/>
      <c r="D132" s="234" t="s">
        <v>276</v>
      </c>
      <c r="E132" s="244" t="s">
        <v>1</v>
      </c>
      <c r="F132" s="245" t="s">
        <v>6295</v>
      </c>
      <c r="G132" s="243"/>
      <c r="H132" s="246">
        <v>1.8</v>
      </c>
      <c r="I132" s="247"/>
      <c r="J132" s="243"/>
      <c r="K132" s="243"/>
      <c r="L132" s="248"/>
      <c r="M132" s="249"/>
      <c r="N132" s="250"/>
      <c r="O132" s="250"/>
      <c r="P132" s="250"/>
      <c r="Q132" s="250"/>
      <c r="R132" s="250"/>
      <c r="S132" s="250"/>
      <c r="T132" s="251"/>
      <c r="U132" s="12"/>
      <c r="V132" s="12"/>
      <c r="W132" s="12"/>
      <c r="X132" s="12"/>
      <c r="Y132" s="12"/>
      <c r="Z132" s="12"/>
      <c r="AA132" s="12"/>
      <c r="AB132" s="12"/>
      <c r="AC132" s="12"/>
      <c r="AD132" s="12"/>
      <c r="AE132" s="12"/>
      <c r="AT132" s="252" t="s">
        <v>276</v>
      </c>
      <c r="AU132" s="252" t="s">
        <v>86</v>
      </c>
      <c r="AV132" s="12" t="s">
        <v>86</v>
      </c>
      <c r="AW132" s="12" t="s">
        <v>32</v>
      </c>
      <c r="AX132" s="12" t="s">
        <v>84</v>
      </c>
      <c r="AY132" s="252" t="s">
        <v>251</v>
      </c>
    </row>
    <row r="133" s="11" customFormat="1" ht="22.8" customHeight="1">
      <c r="A133" s="11"/>
      <c r="B133" s="206"/>
      <c r="C133" s="207"/>
      <c r="D133" s="208" t="s">
        <v>75</v>
      </c>
      <c r="E133" s="272" t="s">
        <v>269</v>
      </c>
      <c r="F133" s="272" t="s">
        <v>3217</v>
      </c>
      <c r="G133" s="207"/>
      <c r="H133" s="207"/>
      <c r="I133" s="210"/>
      <c r="J133" s="273">
        <f>BK133</f>
        <v>0</v>
      </c>
      <c r="K133" s="207"/>
      <c r="L133" s="212"/>
      <c r="M133" s="213"/>
      <c r="N133" s="214"/>
      <c r="O133" s="214"/>
      <c r="P133" s="215">
        <f>SUM(P134:P175)</f>
        <v>0</v>
      </c>
      <c r="Q133" s="214"/>
      <c r="R133" s="215">
        <f>SUM(R134:R175)</f>
        <v>4.525344829999999</v>
      </c>
      <c r="S133" s="214"/>
      <c r="T133" s="216">
        <f>SUM(T134:T175)</f>
        <v>0</v>
      </c>
      <c r="U133" s="11"/>
      <c r="V133" s="11"/>
      <c r="W133" s="11"/>
      <c r="X133" s="11"/>
      <c r="Y133" s="11"/>
      <c r="Z133" s="11"/>
      <c r="AA133" s="11"/>
      <c r="AB133" s="11"/>
      <c r="AC133" s="11"/>
      <c r="AD133" s="11"/>
      <c r="AE133" s="11"/>
      <c r="AR133" s="217" t="s">
        <v>84</v>
      </c>
      <c r="AT133" s="218" t="s">
        <v>75</v>
      </c>
      <c r="AU133" s="218" t="s">
        <v>84</v>
      </c>
      <c r="AY133" s="217" t="s">
        <v>251</v>
      </c>
      <c r="BK133" s="219">
        <f>SUM(BK134:BK175)</f>
        <v>0</v>
      </c>
    </row>
    <row r="134" s="2" customFormat="1" ht="24.15" customHeight="1">
      <c r="A134" s="38"/>
      <c r="B134" s="39"/>
      <c r="C134" s="220" t="s">
        <v>86</v>
      </c>
      <c r="D134" s="220" t="s">
        <v>255</v>
      </c>
      <c r="E134" s="221" t="s">
        <v>3218</v>
      </c>
      <c r="F134" s="222" t="s">
        <v>3219</v>
      </c>
      <c r="G134" s="223" t="s">
        <v>416</v>
      </c>
      <c r="H134" s="224">
        <v>9</v>
      </c>
      <c r="I134" s="225"/>
      <c r="J134" s="226">
        <f>ROUND(I134*H134,2)</f>
        <v>0</v>
      </c>
      <c r="K134" s="227"/>
      <c r="L134" s="44"/>
      <c r="M134" s="228" t="s">
        <v>1</v>
      </c>
      <c r="N134" s="229" t="s">
        <v>41</v>
      </c>
      <c r="O134" s="91"/>
      <c r="P134" s="230">
        <f>O134*H134</f>
        <v>0</v>
      </c>
      <c r="Q134" s="230">
        <v>0.17488999999999999</v>
      </c>
      <c r="R134" s="230">
        <f>Q134*H134</f>
        <v>1.5740099999999999</v>
      </c>
      <c r="S134" s="230">
        <v>0</v>
      </c>
      <c r="T134" s="231">
        <f>S134*H134</f>
        <v>0</v>
      </c>
      <c r="U134" s="38"/>
      <c r="V134" s="38"/>
      <c r="W134" s="38"/>
      <c r="X134" s="38"/>
      <c r="Y134" s="38"/>
      <c r="Z134" s="38"/>
      <c r="AA134" s="38"/>
      <c r="AB134" s="38"/>
      <c r="AC134" s="38"/>
      <c r="AD134" s="38"/>
      <c r="AE134" s="38"/>
      <c r="AR134" s="232" t="s">
        <v>254</v>
      </c>
      <c r="AT134" s="232" t="s">
        <v>255</v>
      </c>
      <c r="AU134" s="232" t="s">
        <v>86</v>
      </c>
      <c r="AY134" s="17" t="s">
        <v>251</v>
      </c>
      <c r="BE134" s="233">
        <f>IF(N134="základní",J134,0)</f>
        <v>0</v>
      </c>
      <c r="BF134" s="233">
        <f>IF(N134="snížená",J134,0)</f>
        <v>0</v>
      </c>
      <c r="BG134" s="233">
        <f>IF(N134="zákl. přenesená",J134,0)</f>
        <v>0</v>
      </c>
      <c r="BH134" s="233">
        <f>IF(N134="sníž. přenesená",J134,0)</f>
        <v>0</v>
      </c>
      <c r="BI134" s="233">
        <f>IF(N134="nulová",J134,0)</f>
        <v>0</v>
      </c>
      <c r="BJ134" s="17" t="s">
        <v>84</v>
      </c>
      <c r="BK134" s="233">
        <f>ROUND(I134*H134,2)</f>
        <v>0</v>
      </c>
      <c r="BL134" s="17" t="s">
        <v>254</v>
      </c>
      <c r="BM134" s="232" t="s">
        <v>6296</v>
      </c>
    </row>
    <row r="135" s="2" customFormat="1">
      <c r="A135" s="38"/>
      <c r="B135" s="39"/>
      <c r="C135" s="40"/>
      <c r="D135" s="234" t="s">
        <v>260</v>
      </c>
      <c r="E135" s="40"/>
      <c r="F135" s="235" t="s">
        <v>3221</v>
      </c>
      <c r="G135" s="40"/>
      <c r="H135" s="40"/>
      <c r="I135" s="236"/>
      <c r="J135" s="40"/>
      <c r="K135" s="40"/>
      <c r="L135" s="44"/>
      <c r="M135" s="237"/>
      <c r="N135" s="238"/>
      <c r="O135" s="91"/>
      <c r="P135" s="91"/>
      <c r="Q135" s="91"/>
      <c r="R135" s="91"/>
      <c r="S135" s="91"/>
      <c r="T135" s="92"/>
      <c r="U135" s="38"/>
      <c r="V135" s="38"/>
      <c r="W135" s="38"/>
      <c r="X135" s="38"/>
      <c r="Y135" s="38"/>
      <c r="Z135" s="38"/>
      <c r="AA135" s="38"/>
      <c r="AB135" s="38"/>
      <c r="AC135" s="38"/>
      <c r="AD135" s="38"/>
      <c r="AE135" s="38"/>
      <c r="AT135" s="17" t="s">
        <v>260</v>
      </c>
      <c r="AU135" s="17" t="s">
        <v>86</v>
      </c>
    </row>
    <row r="136" s="2" customFormat="1">
      <c r="A136" s="38"/>
      <c r="B136" s="39"/>
      <c r="C136" s="40"/>
      <c r="D136" s="240" t="s">
        <v>274</v>
      </c>
      <c r="E136" s="40"/>
      <c r="F136" s="241" t="s">
        <v>3222</v>
      </c>
      <c r="G136" s="40"/>
      <c r="H136" s="40"/>
      <c r="I136" s="236"/>
      <c r="J136" s="40"/>
      <c r="K136" s="40"/>
      <c r="L136" s="44"/>
      <c r="M136" s="237"/>
      <c r="N136" s="238"/>
      <c r="O136" s="91"/>
      <c r="P136" s="91"/>
      <c r="Q136" s="91"/>
      <c r="R136" s="91"/>
      <c r="S136" s="91"/>
      <c r="T136" s="92"/>
      <c r="U136" s="38"/>
      <c r="V136" s="38"/>
      <c r="W136" s="38"/>
      <c r="X136" s="38"/>
      <c r="Y136" s="38"/>
      <c r="Z136" s="38"/>
      <c r="AA136" s="38"/>
      <c r="AB136" s="38"/>
      <c r="AC136" s="38"/>
      <c r="AD136" s="38"/>
      <c r="AE136" s="38"/>
      <c r="AT136" s="17" t="s">
        <v>274</v>
      </c>
      <c r="AU136" s="17" t="s">
        <v>86</v>
      </c>
    </row>
    <row r="137" s="12" customFormat="1">
      <c r="A137" s="12"/>
      <c r="B137" s="242"/>
      <c r="C137" s="243"/>
      <c r="D137" s="234" t="s">
        <v>276</v>
      </c>
      <c r="E137" s="244" t="s">
        <v>1</v>
      </c>
      <c r="F137" s="245" t="s">
        <v>306</v>
      </c>
      <c r="G137" s="243"/>
      <c r="H137" s="246">
        <v>9</v>
      </c>
      <c r="I137" s="247"/>
      <c r="J137" s="243"/>
      <c r="K137" s="243"/>
      <c r="L137" s="248"/>
      <c r="M137" s="249"/>
      <c r="N137" s="250"/>
      <c r="O137" s="250"/>
      <c r="P137" s="250"/>
      <c r="Q137" s="250"/>
      <c r="R137" s="250"/>
      <c r="S137" s="250"/>
      <c r="T137" s="251"/>
      <c r="U137" s="12"/>
      <c r="V137" s="12"/>
      <c r="W137" s="12"/>
      <c r="X137" s="12"/>
      <c r="Y137" s="12"/>
      <c r="Z137" s="12"/>
      <c r="AA137" s="12"/>
      <c r="AB137" s="12"/>
      <c r="AC137" s="12"/>
      <c r="AD137" s="12"/>
      <c r="AE137" s="12"/>
      <c r="AT137" s="252" t="s">
        <v>276</v>
      </c>
      <c r="AU137" s="252" t="s">
        <v>86</v>
      </c>
      <c r="AV137" s="12" t="s">
        <v>86</v>
      </c>
      <c r="AW137" s="12" t="s">
        <v>32</v>
      </c>
      <c r="AX137" s="12" t="s">
        <v>84</v>
      </c>
      <c r="AY137" s="252" t="s">
        <v>251</v>
      </c>
    </row>
    <row r="138" s="2" customFormat="1" ht="24.15" customHeight="1">
      <c r="A138" s="38"/>
      <c r="B138" s="39"/>
      <c r="C138" s="292" t="s">
        <v>269</v>
      </c>
      <c r="D138" s="292" t="s">
        <v>1133</v>
      </c>
      <c r="E138" s="293" t="s">
        <v>3226</v>
      </c>
      <c r="F138" s="294" t="s">
        <v>3227</v>
      </c>
      <c r="G138" s="295" t="s">
        <v>416</v>
      </c>
      <c r="H138" s="296">
        <v>9</v>
      </c>
      <c r="I138" s="297"/>
      <c r="J138" s="298">
        <f>ROUND(I138*H138,2)</f>
        <v>0</v>
      </c>
      <c r="K138" s="299"/>
      <c r="L138" s="300"/>
      <c r="M138" s="301" t="s">
        <v>1</v>
      </c>
      <c r="N138" s="302" t="s">
        <v>41</v>
      </c>
      <c r="O138" s="91"/>
      <c r="P138" s="230">
        <f>O138*H138</f>
        <v>0</v>
      </c>
      <c r="Q138" s="230">
        <v>0.0035000000000000001</v>
      </c>
      <c r="R138" s="230">
        <f>Q138*H138</f>
        <v>0.0315</v>
      </c>
      <c r="S138" s="230">
        <v>0</v>
      </c>
      <c r="T138" s="231">
        <f>S138*H138</f>
        <v>0</v>
      </c>
      <c r="U138" s="38"/>
      <c r="V138" s="38"/>
      <c r="W138" s="38"/>
      <c r="X138" s="38"/>
      <c r="Y138" s="38"/>
      <c r="Z138" s="38"/>
      <c r="AA138" s="38"/>
      <c r="AB138" s="38"/>
      <c r="AC138" s="38"/>
      <c r="AD138" s="38"/>
      <c r="AE138" s="38"/>
      <c r="AR138" s="232" t="s">
        <v>299</v>
      </c>
      <c r="AT138" s="232" t="s">
        <v>1133</v>
      </c>
      <c r="AU138" s="232" t="s">
        <v>86</v>
      </c>
      <c r="AY138" s="17" t="s">
        <v>251</v>
      </c>
      <c r="BE138" s="233">
        <f>IF(N138="základní",J138,0)</f>
        <v>0</v>
      </c>
      <c r="BF138" s="233">
        <f>IF(N138="snížená",J138,0)</f>
        <v>0</v>
      </c>
      <c r="BG138" s="233">
        <f>IF(N138="zákl. přenesená",J138,0)</f>
        <v>0</v>
      </c>
      <c r="BH138" s="233">
        <f>IF(N138="sníž. přenesená",J138,0)</f>
        <v>0</v>
      </c>
      <c r="BI138" s="233">
        <f>IF(N138="nulová",J138,0)</f>
        <v>0</v>
      </c>
      <c r="BJ138" s="17" t="s">
        <v>84</v>
      </c>
      <c r="BK138" s="233">
        <f>ROUND(I138*H138,2)</f>
        <v>0</v>
      </c>
      <c r="BL138" s="17" t="s">
        <v>254</v>
      </c>
      <c r="BM138" s="232" t="s">
        <v>6297</v>
      </c>
    </row>
    <row r="139" s="2" customFormat="1">
      <c r="A139" s="38"/>
      <c r="B139" s="39"/>
      <c r="C139" s="40"/>
      <c r="D139" s="234" t="s">
        <v>260</v>
      </c>
      <c r="E139" s="40"/>
      <c r="F139" s="235" t="s">
        <v>3227</v>
      </c>
      <c r="G139" s="40"/>
      <c r="H139" s="40"/>
      <c r="I139" s="236"/>
      <c r="J139" s="40"/>
      <c r="K139" s="40"/>
      <c r="L139" s="44"/>
      <c r="M139" s="237"/>
      <c r="N139" s="238"/>
      <c r="O139" s="91"/>
      <c r="P139" s="91"/>
      <c r="Q139" s="91"/>
      <c r="R139" s="91"/>
      <c r="S139" s="91"/>
      <c r="T139" s="92"/>
      <c r="U139" s="38"/>
      <c r="V139" s="38"/>
      <c r="W139" s="38"/>
      <c r="X139" s="38"/>
      <c r="Y139" s="38"/>
      <c r="Z139" s="38"/>
      <c r="AA139" s="38"/>
      <c r="AB139" s="38"/>
      <c r="AC139" s="38"/>
      <c r="AD139" s="38"/>
      <c r="AE139" s="38"/>
      <c r="AT139" s="17" t="s">
        <v>260</v>
      </c>
      <c r="AU139" s="17" t="s">
        <v>86</v>
      </c>
    </row>
    <row r="140" s="2" customFormat="1" ht="21.75" customHeight="1">
      <c r="A140" s="38"/>
      <c r="B140" s="39"/>
      <c r="C140" s="220" t="s">
        <v>254</v>
      </c>
      <c r="D140" s="220" t="s">
        <v>255</v>
      </c>
      <c r="E140" s="221" t="s">
        <v>6235</v>
      </c>
      <c r="F140" s="222" t="s">
        <v>6236</v>
      </c>
      <c r="G140" s="223" t="s">
        <v>592</v>
      </c>
      <c r="H140" s="224">
        <v>0.88500000000000001</v>
      </c>
      <c r="I140" s="225"/>
      <c r="J140" s="226">
        <f>ROUND(I140*H140,2)</f>
        <v>0</v>
      </c>
      <c r="K140" s="227"/>
      <c r="L140" s="44"/>
      <c r="M140" s="228" t="s">
        <v>1</v>
      </c>
      <c r="N140" s="229" t="s">
        <v>41</v>
      </c>
      <c r="O140" s="91"/>
      <c r="P140" s="230">
        <f>O140*H140</f>
        <v>0</v>
      </c>
      <c r="Q140" s="230">
        <v>2.5018699999999998</v>
      </c>
      <c r="R140" s="230">
        <f>Q140*H140</f>
        <v>2.2141549499999997</v>
      </c>
      <c r="S140" s="230">
        <v>0</v>
      </c>
      <c r="T140" s="231">
        <f>S140*H140</f>
        <v>0</v>
      </c>
      <c r="U140" s="38"/>
      <c r="V140" s="38"/>
      <c r="W140" s="38"/>
      <c r="X140" s="38"/>
      <c r="Y140" s="38"/>
      <c r="Z140" s="38"/>
      <c r="AA140" s="38"/>
      <c r="AB140" s="38"/>
      <c r="AC140" s="38"/>
      <c r="AD140" s="38"/>
      <c r="AE140" s="38"/>
      <c r="AR140" s="232" t="s">
        <v>254</v>
      </c>
      <c r="AT140" s="232" t="s">
        <v>255</v>
      </c>
      <c r="AU140" s="232" t="s">
        <v>86</v>
      </c>
      <c r="AY140" s="17" t="s">
        <v>251</v>
      </c>
      <c r="BE140" s="233">
        <f>IF(N140="základní",J140,0)</f>
        <v>0</v>
      </c>
      <c r="BF140" s="233">
        <f>IF(N140="snížená",J140,0)</f>
        <v>0</v>
      </c>
      <c r="BG140" s="233">
        <f>IF(N140="zákl. přenesená",J140,0)</f>
        <v>0</v>
      </c>
      <c r="BH140" s="233">
        <f>IF(N140="sníž. přenesená",J140,0)</f>
        <v>0</v>
      </c>
      <c r="BI140" s="233">
        <f>IF(N140="nulová",J140,0)</f>
        <v>0</v>
      </c>
      <c r="BJ140" s="17" t="s">
        <v>84</v>
      </c>
      <c r="BK140" s="233">
        <f>ROUND(I140*H140,2)</f>
        <v>0</v>
      </c>
      <c r="BL140" s="17" t="s">
        <v>254</v>
      </c>
      <c r="BM140" s="232" t="s">
        <v>6298</v>
      </c>
    </row>
    <row r="141" s="2" customFormat="1">
      <c r="A141" s="38"/>
      <c r="B141" s="39"/>
      <c r="C141" s="40"/>
      <c r="D141" s="234" t="s">
        <v>260</v>
      </c>
      <c r="E141" s="40"/>
      <c r="F141" s="235" t="s">
        <v>6238</v>
      </c>
      <c r="G141" s="40"/>
      <c r="H141" s="40"/>
      <c r="I141" s="236"/>
      <c r="J141" s="40"/>
      <c r="K141" s="40"/>
      <c r="L141" s="44"/>
      <c r="M141" s="237"/>
      <c r="N141" s="238"/>
      <c r="O141" s="91"/>
      <c r="P141" s="91"/>
      <c r="Q141" s="91"/>
      <c r="R141" s="91"/>
      <c r="S141" s="91"/>
      <c r="T141" s="92"/>
      <c r="U141" s="38"/>
      <c r="V141" s="38"/>
      <c r="W141" s="38"/>
      <c r="X141" s="38"/>
      <c r="Y141" s="38"/>
      <c r="Z141" s="38"/>
      <c r="AA141" s="38"/>
      <c r="AB141" s="38"/>
      <c r="AC141" s="38"/>
      <c r="AD141" s="38"/>
      <c r="AE141" s="38"/>
      <c r="AT141" s="17" t="s">
        <v>260</v>
      </c>
      <c r="AU141" s="17" t="s">
        <v>86</v>
      </c>
    </row>
    <row r="142" s="2" customFormat="1">
      <c r="A142" s="38"/>
      <c r="B142" s="39"/>
      <c r="C142" s="40"/>
      <c r="D142" s="240" t="s">
        <v>274</v>
      </c>
      <c r="E142" s="40"/>
      <c r="F142" s="241" t="s">
        <v>6239</v>
      </c>
      <c r="G142" s="40"/>
      <c r="H142" s="40"/>
      <c r="I142" s="236"/>
      <c r="J142" s="40"/>
      <c r="K142" s="40"/>
      <c r="L142" s="44"/>
      <c r="M142" s="237"/>
      <c r="N142" s="238"/>
      <c r="O142" s="91"/>
      <c r="P142" s="91"/>
      <c r="Q142" s="91"/>
      <c r="R142" s="91"/>
      <c r="S142" s="91"/>
      <c r="T142" s="92"/>
      <c r="U142" s="38"/>
      <c r="V142" s="38"/>
      <c r="W142" s="38"/>
      <c r="X142" s="38"/>
      <c r="Y142" s="38"/>
      <c r="Z142" s="38"/>
      <c r="AA142" s="38"/>
      <c r="AB142" s="38"/>
      <c r="AC142" s="38"/>
      <c r="AD142" s="38"/>
      <c r="AE142" s="38"/>
      <c r="AT142" s="17" t="s">
        <v>274</v>
      </c>
      <c r="AU142" s="17" t="s">
        <v>86</v>
      </c>
    </row>
    <row r="143" s="13" customFormat="1">
      <c r="A143" s="13"/>
      <c r="B143" s="253"/>
      <c r="C143" s="254"/>
      <c r="D143" s="234" t="s">
        <v>276</v>
      </c>
      <c r="E143" s="255" t="s">
        <v>1</v>
      </c>
      <c r="F143" s="256" t="s">
        <v>6240</v>
      </c>
      <c r="G143" s="254"/>
      <c r="H143" s="255" t="s">
        <v>1</v>
      </c>
      <c r="I143" s="257"/>
      <c r="J143" s="254"/>
      <c r="K143" s="254"/>
      <c r="L143" s="258"/>
      <c r="M143" s="259"/>
      <c r="N143" s="260"/>
      <c r="O143" s="260"/>
      <c r="P143" s="260"/>
      <c r="Q143" s="260"/>
      <c r="R143" s="260"/>
      <c r="S143" s="260"/>
      <c r="T143" s="261"/>
      <c r="U143" s="13"/>
      <c r="V143" s="13"/>
      <c r="W143" s="13"/>
      <c r="X143" s="13"/>
      <c r="Y143" s="13"/>
      <c r="Z143" s="13"/>
      <c r="AA143" s="13"/>
      <c r="AB143" s="13"/>
      <c r="AC143" s="13"/>
      <c r="AD143" s="13"/>
      <c r="AE143" s="13"/>
      <c r="AT143" s="262" t="s">
        <v>276</v>
      </c>
      <c r="AU143" s="262" t="s">
        <v>86</v>
      </c>
      <c r="AV143" s="13" t="s">
        <v>84</v>
      </c>
      <c r="AW143" s="13" t="s">
        <v>32</v>
      </c>
      <c r="AX143" s="13" t="s">
        <v>76</v>
      </c>
      <c r="AY143" s="262" t="s">
        <v>251</v>
      </c>
    </row>
    <row r="144" s="12" customFormat="1">
      <c r="A144" s="12"/>
      <c r="B144" s="242"/>
      <c r="C144" s="243"/>
      <c r="D144" s="234" t="s">
        <v>276</v>
      </c>
      <c r="E144" s="244" t="s">
        <v>1</v>
      </c>
      <c r="F144" s="245" t="s">
        <v>6299</v>
      </c>
      <c r="G144" s="243"/>
      <c r="H144" s="246">
        <v>0.88500000000000001</v>
      </c>
      <c r="I144" s="247"/>
      <c r="J144" s="243"/>
      <c r="K144" s="243"/>
      <c r="L144" s="248"/>
      <c r="M144" s="249"/>
      <c r="N144" s="250"/>
      <c r="O144" s="250"/>
      <c r="P144" s="250"/>
      <c r="Q144" s="250"/>
      <c r="R144" s="250"/>
      <c r="S144" s="250"/>
      <c r="T144" s="251"/>
      <c r="U144" s="12"/>
      <c r="V144" s="12"/>
      <c r="W144" s="12"/>
      <c r="X144" s="12"/>
      <c r="Y144" s="12"/>
      <c r="Z144" s="12"/>
      <c r="AA144" s="12"/>
      <c r="AB144" s="12"/>
      <c r="AC144" s="12"/>
      <c r="AD144" s="12"/>
      <c r="AE144" s="12"/>
      <c r="AT144" s="252" t="s">
        <v>276</v>
      </c>
      <c r="AU144" s="252" t="s">
        <v>86</v>
      </c>
      <c r="AV144" s="12" t="s">
        <v>86</v>
      </c>
      <c r="AW144" s="12" t="s">
        <v>32</v>
      </c>
      <c r="AX144" s="12" t="s">
        <v>84</v>
      </c>
      <c r="AY144" s="252" t="s">
        <v>251</v>
      </c>
    </row>
    <row r="145" s="2" customFormat="1" ht="21.75" customHeight="1">
      <c r="A145" s="38"/>
      <c r="B145" s="39"/>
      <c r="C145" s="220" t="s">
        <v>282</v>
      </c>
      <c r="D145" s="220" t="s">
        <v>255</v>
      </c>
      <c r="E145" s="221" t="s">
        <v>6242</v>
      </c>
      <c r="F145" s="222" t="s">
        <v>6243</v>
      </c>
      <c r="G145" s="223" t="s">
        <v>409</v>
      </c>
      <c r="H145" s="224">
        <v>24</v>
      </c>
      <c r="I145" s="225"/>
      <c r="J145" s="226">
        <f>ROUND(I145*H145,2)</f>
        <v>0</v>
      </c>
      <c r="K145" s="227"/>
      <c r="L145" s="44"/>
      <c r="M145" s="228" t="s">
        <v>1</v>
      </c>
      <c r="N145" s="229" t="s">
        <v>41</v>
      </c>
      <c r="O145" s="91"/>
      <c r="P145" s="230">
        <f>O145*H145</f>
        <v>0</v>
      </c>
      <c r="Q145" s="230">
        <v>0.015890000000000001</v>
      </c>
      <c r="R145" s="230">
        <f>Q145*H145</f>
        <v>0.38136000000000003</v>
      </c>
      <c r="S145" s="230">
        <v>0</v>
      </c>
      <c r="T145" s="231">
        <f>S145*H145</f>
        <v>0</v>
      </c>
      <c r="U145" s="38"/>
      <c r="V145" s="38"/>
      <c r="W145" s="38"/>
      <c r="X145" s="38"/>
      <c r="Y145" s="38"/>
      <c r="Z145" s="38"/>
      <c r="AA145" s="38"/>
      <c r="AB145" s="38"/>
      <c r="AC145" s="38"/>
      <c r="AD145" s="38"/>
      <c r="AE145" s="38"/>
      <c r="AR145" s="232" t="s">
        <v>254</v>
      </c>
      <c r="AT145" s="232" t="s">
        <v>255</v>
      </c>
      <c r="AU145" s="232" t="s">
        <v>86</v>
      </c>
      <c r="AY145" s="17" t="s">
        <v>251</v>
      </c>
      <c r="BE145" s="233">
        <f>IF(N145="základní",J145,0)</f>
        <v>0</v>
      </c>
      <c r="BF145" s="233">
        <f>IF(N145="snížená",J145,0)</f>
        <v>0</v>
      </c>
      <c r="BG145" s="233">
        <f>IF(N145="zákl. přenesená",J145,0)</f>
        <v>0</v>
      </c>
      <c r="BH145" s="233">
        <f>IF(N145="sníž. přenesená",J145,0)</f>
        <v>0</v>
      </c>
      <c r="BI145" s="233">
        <f>IF(N145="nulová",J145,0)</f>
        <v>0</v>
      </c>
      <c r="BJ145" s="17" t="s">
        <v>84</v>
      </c>
      <c r="BK145" s="233">
        <f>ROUND(I145*H145,2)</f>
        <v>0</v>
      </c>
      <c r="BL145" s="17" t="s">
        <v>254</v>
      </c>
      <c r="BM145" s="232" t="s">
        <v>6300</v>
      </c>
    </row>
    <row r="146" s="2" customFormat="1">
      <c r="A146" s="38"/>
      <c r="B146" s="39"/>
      <c r="C146" s="40"/>
      <c r="D146" s="234" t="s">
        <v>260</v>
      </c>
      <c r="E146" s="40"/>
      <c r="F146" s="235" t="s">
        <v>6245</v>
      </c>
      <c r="G146" s="40"/>
      <c r="H146" s="40"/>
      <c r="I146" s="236"/>
      <c r="J146" s="40"/>
      <c r="K146" s="40"/>
      <c r="L146" s="44"/>
      <c r="M146" s="237"/>
      <c r="N146" s="238"/>
      <c r="O146" s="91"/>
      <c r="P146" s="91"/>
      <c r="Q146" s="91"/>
      <c r="R146" s="91"/>
      <c r="S146" s="91"/>
      <c r="T146" s="92"/>
      <c r="U146" s="38"/>
      <c r="V146" s="38"/>
      <c r="W146" s="38"/>
      <c r="X146" s="38"/>
      <c r="Y146" s="38"/>
      <c r="Z146" s="38"/>
      <c r="AA146" s="38"/>
      <c r="AB146" s="38"/>
      <c r="AC146" s="38"/>
      <c r="AD146" s="38"/>
      <c r="AE146" s="38"/>
      <c r="AT146" s="17" t="s">
        <v>260</v>
      </c>
      <c r="AU146" s="17" t="s">
        <v>86</v>
      </c>
    </row>
    <row r="147" s="2" customFormat="1">
      <c r="A147" s="38"/>
      <c r="B147" s="39"/>
      <c r="C147" s="40"/>
      <c r="D147" s="240" t="s">
        <v>274</v>
      </c>
      <c r="E147" s="40"/>
      <c r="F147" s="241" t="s">
        <v>6246</v>
      </c>
      <c r="G147" s="40"/>
      <c r="H147" s="40"/>
      <c r="I147" s="236"/>
      <c r="J147" s="40"/>
      <c r="K147" s="40"/>
      <c r="L147" s="44"/>
      <c r="M147" s="237"/>
      <c r="N147" s="238"/>
      <c r="O147" s="91"/>
      <c r="P147" s="91"/>
      <c r="Q147" s="91"/>
      <c r="R147" s="91"/>
      <c r="S147" s="91"/>
      <c r="T147" s="92"/>
      <c r="U147" s="38"/>
      <c r="V147" s="38"/>
      <c r="W147" s="38"/>
      <c r="X147" s="38"/>
      <c r="Y147" s="38"/>
      <c r="Z147" s="38"/>
      <c r="AA147" s="38"/>
      <c r="AB147" s="38"/>
      <c r="AC147" s="38"/>
      <c r="AD147" s="38"/>
      <c r="AE147" s="38"/>
      <c r="AT147" s="17" t="s">
        <v>274</v>
      </c>
      <c r="AU147" s="17" t="s">
        <v>86</v>
      </c>
    </row>
    <row r="148" s="12" customFormat="1">
      <c r="A148" s="12"/>
      <c r="B148" s="242"/>
      <c r="C148" s="243"/>
      <c r="D148" s="234" t="s">
        <v>276</v>
      </c>
      <c r="E148" s="244" t="s">
        <v>1</v>
      </c>
      <c r="F148" s="245" t="s">
        <v>6301</v>
      </c>
      <c r="G148" s="243"/>
      <c r="H148" s="246">
        <v>24</v>
      </c>
      <c r="I148" s="247"/>
      <c r="J148" s="243"/>
      <c r="K148" s="243"/>
      <c r="L148" s="248"/>
      <c r="M148" s="249"/>
      <c r="N148" s="250"/>
      <c r="O148" s="250"/>
      <c r="P148" s="250"/>
      <c r="Q148" s="250"/>
      <c r="R148" s="250"/>
      <c r="S148" s="250"/>
      <c r="T148" s="251"/>
      <c r="U148" s="12"/>
      <c r="V148" s="12"/>
      <c r="W148" s="12"/>
      <c r="X148" s="12"/>
      <c r="Y148" s="12"/>
      <c r="Z148" s="12"/>
      <c r="AA148" s="12"/>
      <c r="AB148" s="12"/>
      <c r="AC148" s="12"/>
      <c r="AD148" s="12"/>
      <c r="AE148" s="12"/>
      <c r="AT148" s="252" t="s">
        <v>276</v>
      </c>
      <c r="AU148" s="252" t="s">
        <v>86</v>
      </c>
      <c r="AV148" s="12" t="s">
        <v>86</v>
      </c>
      <c r="AW148" s="12" t="s">
        <v>32</v>
      </c>
      <c r="AX148" s="12" t="s">
        <v>84</v>
      </c>
      <c r="AY148" s="252" t="s">
        <v>251</v>
      </c>
    </row>
    <row r="149" s="2" customFormat="1" ht="24.15" customHeight="1">
      <c r="A149" s="38"/>
      <c r="B149" s="39"/>
      <c r="C149" s="220" t="s">
        <v>287</v>
      </c>
      <c r="D149" s="220" t="s">
        <v>255</v>
      </c>
      <c r="E149" s="221" t="s">
        <v>6248</v>
      </c>
      <c r="F149" s="222" t="s">
        <v>6249</v>
      </c>
      <c r="G149" s="223" t="s">
        <v>409</v>
      </c>
      <c r="H149" s="224">
        <v>24</v>
      </c>
      <c r="I149" s="225"/>
      <c r="J149" s="226">
        <f>ROUND(I149*H149,2)</f>
        <v>0</v>
      </c>
      <c r="K149" s="227"/>
      <c r="L149" s="44"/>
      <c r="M149" s="228" t="s">
        <v>1</v>
      </c>
      <c r="N149" s="229" t="s">
        <v>41</v>
      </c>
      <c r="O149" s="91"/>
      <c r="P149" s="230">
        <f>O149*H149</f>
        <v>0</v>
      </c>
      <c r="Q149" s="230">
        <v>0</v>
      </c>
      <c r="R149" s="230">
        <f>Q149*H149</f>
        <v>0</v>
      </c>
      <c r="S149" s="230">
        <v>0</v>
      </c>
      <c r="T149" s="231">
        <f>S149*H149</f>
        <v>0</v>
      </c>
      <c r="U149" s="38"/>
      <c r="V149" s="38"/>
      <c r="W149" s="38"/>
      <c r="X149" s="38"/>
      <c r="Y149" s="38"/>
      <c r="Z149" s="38"/>
      <c r="AA149" s="38"/>
      <c r="AB149" s="38"/>
      <c r="AC149" s="38"/>
      <c r="AD149" s="38"/>
      <c r="AE149" s="38"/>
      <c r="AR149" s="232" t="s">
        <v>254</v>
      </c>
      <c r="AT149" s="232" t="s">
        <v>255</v>
      </c>
      <c r="AU149" s="232" t="s">
        <v>86</v>
      </c>
      <c r="AY149" s="17" t="s">
        <v>251</v>
      </c>
      <c r="BE149" s="233">
        <f>IF(N149="základní",J149,0)</f>
        <v>0</v>
      </c>
      <c r="BF149" s="233">
        <f>IF(N149="snížená",J149,0)</f>
        <v>0</v>
      </c>
      <c r="BG149" s="233">
        <f>IF(N149="zákl. přenesená",J149,0)</f>
        <v>0</v>
      </c>
      <c r="BH149" s="233">
        <f>IF(N149="sníž. přenesená",J149,0)</f>
        <v>0</v>
      </c>
      <c r="BI149" s="233">
        <f>IF(N149="nulová",J149,0)</f>
        <v>0</v>
      </c>
      <c r="BJ149" s="17" t="s">
        <v>84</v>
      </c>
      <c r="BK149" s="233">
        <f>ROUND(I149*H149,2)</f>
        <v>0</v>
      </c>
      <c r="BL149" s="17" t="s">
        <v>254</v>
      </c>
      <c r="BM149" s="232" t="s">
        <v>6302</v>
      </c>
    </row>
    <row r="150" s="2" customFormat="1">
      <c r="A150" s="38"/>
      <c r="B150" s="39"/>
      <c r="C150" s="40"/>
      <c r="D150" s="234" t="s">
        <v>260</v>
      </c>
      <c r="E150" s="40"/>
      <c r="F150" s="235" t="s">
        <v>6251</v>
      </c>
      <c r="G150" s="40"/>
      <c r="H150" s="40"/>
      <c r="I150" s="236"/>
      <c r="J150" s="40"/>
      <c r="K150" s="40"/>
      <c r="L150" s="44"/>
      <c r="M150" s="237"/>
      <c r="N150" s="238"/>
      <c r="O150" s="91"/>
      <c r="P150" s="91"/>
      <c r="Q150" s="91"/>
      <c r="R150" s="91"/>
      <c r="S150" s="91"/>
      <c r="T150" s="92"/>
      <c r="U150" s="38"/>
      <c r="V150" s="38"/>
      <c r="W150" s="38"/>
      <c r="X150" s="38"/>
      <c r="Y150" s="38"/>
      <c r="Z150" s="38"/>
      <c r="AA150" s="38"/>
      <c r="AB150" s="38"/>
      <c r="AC150" s="38"/>
      <c r="AD150" s="38"/>
      <c r="AE150" s="38"/>
      <c r="AT150" s="17" t="s">
        <v>260</v>
      </c>
      <c r="AU150" s="17" t="s">
        <v>86</v>
      </c>
    </row>
    <row r="151" s="2" customFormat="1">
      <c r="A151" s="38"/>
      <c r="B151" s="39"/>
      <c r="C151" s="40"/>
      <c r="D151" s="240" t="s">
        <v>274</v>
      </c>
      <c r="E151" s="40"/>
      <c r="F151" s="241" t="s">
        <v>6252</v>
      </c>
      <c r="G151" s="40"/>
      <c r="H151" s="40"/>
      <c r="I151" s="236"/>
      <c r="J151" s="40"/>
      <c r="K151" s="40"/>
      <c r="L151" s="44"/>
      <c r="M151" s="237"/>
      <c r="N151" s="238"/>
      <c r="O151" s="91"/>
      <c r="P151" s="91"/>
      <c r="Q151" s="91"/>
      <c r="R151" s="91"/>
      <c r="S151" s="91"/>
      <c r="T151" s="92"/>
      <c r="U151" s="38"/>
      <c r="V151" s="38"/>
      <c r="W151" s="38"/>
      <c r="X151" s="38"/>
      <c r="Y151" s="38"/>
      <c r="Z151" s="38"/>
      <c r="AA151" s="38"/>
      <c r="AB151" s="38"/>
      <c r="AC151" s="38"/>
      <c r="AD151" s="38"/>
      <c r="AE151" s="38"/>
      <c r="AT151" s="17" t="s">
        <v>274</v>
      </c>
      <c r="AU151" s="17" t="s">
        <v>86</v>
      </c>
    </row>
    <row r="152" s="12" customFormat="1">
      <c r="A152" s="12"/>
      <c r="B152" s="242"/>
      <c r="C152" s="243"/>
      <c r="D152" s="234" t="s">
        <v>276</v>
      </c>
      <c r="E152" s="244" t="s">
        <v>1</v>
      </c>
      <c r="F152" s="245" t="s">
        <v>5718</v>
      </c>
      <c r="G152" s="243"/>
      <c r="H152" s="246">
        <v>24</v>
      </c>
      <c r="I152" s="247"/>
      <c r="J152" s="243"/>
      <c r="K152" s="243"/>
      <c r="L152" s="248"/>
      <c r="M152" s="249"/>
      <c r="N152" s="250"/>
      <c r="O152" s="250"/>
      <c r="P152" s="250"/>
      <c r="Q152" s="250"/>
      <c r="R152" s="250"/>
      <c r="S152" s="250"/>
      <c r="T152" s="251"/>
      <c r="U152" s="12"/>
      <c r="V152" s="12"/>
      <c r="W152" s="12"/>
      <c r="X152" s="12"/>
      <c r="Y152" s="12"/>
      <c r="Z152" s="12"/>
      <c r="AA152" s="12"/>
      <c r="AB152" s="12"/>
      <c r="AC152" s="12"/>
      <c r="AD152" s="12"/>
      <c r="AE152" s="12"/>
      <c r="AT152" s="252" t="s">
        <v>276</v>
      </c>
      <c r="AU152" s="252" t="s">
        <v>86</v>
      </c>
      <c r="AV152" s="12" t="s">
        <v>86</v>
      </c>
      <c r="AW152" s="12" t="s">
        <v>32</v>
      </c>
      <c r="AX152" s="12" t="s">
        <v>84</v>
      </c>
      <c r="AY152" s="252" t="s">
        <v>251</v>
      </c>
    </row>
    <row r="153" s="2" customFormat="1" ht="24.15" customHeight="1">
      <c r="A153" s="38"/>
      <c r="B153" s="39"/>
      <c r="C153" s="220" t="s">
        <v>294</v>
      </c>
      <c r="D153" s="220" t="s">
        <v>255</v>
      </c>
      <c r="E153" s="221" t="s">
        <v>6253</v>
      </c>
      <c r="F153" s="222" t="s">
        <v>6254</v>
      </c>
      <c r="G153" s="223" t="s">
        <v>681</v>
      </c>
      <c r="H153" s="224">
        <v>0.26600000000000001</v>
      </c>
      <c r="I153" s="225"/>
      <c r="J153" s="226">
        <f>ROUND(I153*H153,2)</f>
        <v>0</v>
      </c>
      <c r="K153" s="227"/>
      <c r="L153" s="44"/>
      <c r="M153" s="228" t="s">
        <v>1</v>
      </c>
      <c r="N153" s="229" t="s">
        <v>41</v>
      </c>
      <c r="O153" s="91"/>
      <c r="P153" s="230">
        <f>O153*H153</f>
        <v>0</v>
      </c>
      <c r="Q153" s="230">
        <v>1.0421800000000001</v>
      </c>
      <c r="R153" s="230">
        <f>Q153*H153</f>
        <v>0.27721988000000003</v>
      </c>
      <c r="S153" s="230">
        <v>0</v>
      </c>
      <c r="T153" s="231">
        <f>S153*H153</f>
        <v>0</v>
      </c>
      <c r="U153" s="38"/>
      <c r="V153" s="38"/>
      <c r="W153" s="38"/>
      <c r="X153" s="38"/>
      <c r="Y153" s="38"/>
      <c r="Z153" s="38"/>
      <c r="AA153" s="38"/>
      <c r="AB153" s="38"/>
      <c r="AC153" s="38"/>
      <c r="AD153" s="38"/>
      <c r="AE153" s="38"/>
      <c r="AR153" s="232" t="s">
        <v>254</v>
      </c>
      <c r="AT153" s="232" t="s">
        <v>255</v>
      </c>
      <c r="AU153" s="232" t="s">
        <v>86</v>
      </c>
      <c r="AY153" s="17" t="s">
        <v>251</v>
      </c>
      <c r="BE153" s="233">
        <f>IF(N153="základní",J153,0)</f>
        <v>0</v>
      </c>
      <c r="BF153" s="233">
        <f>IF(N153="snížená",J153,0)</f>
        <v>0</v>
      </c>
      <c r="BG153" s="233">
        <f>IF(N153="zákl. přenesená",J153,0)</f>
        <v>0</v>
      </c>
      <c r="BH153" s="233">
        <f>IF(N153="sníž. přenesená",J153,0)</f>
        <v>0</v>
      </c>
      <c r="BI153" s="233">
        <f>IF(N153="nulová",J153,0)</f>
        <v>0</v>
      </c>
      <c r="BJ153" s="17" t="s">
        <v>84</v>
      </c>
      <c r="BK153" s="233">
        <f>ROUND(I153*H153,2)</f>
        <v>0</v>
      </c>
      <c r="BL153" s="17" t="s">
        <v>254</v>
      </c>
      <c r="BM153" s="232" t="s">
        <v>6303</v>
      </c>
    </row>
    <row r="154" s="2" customFormat="1">
      <c r="A154" s="38"/>
      <c r="B154" s="39"/>
      <c r="C154" s="40"/>
      <c r="D154" s="234" t="s">
        <v>260</v>
      </c>
      <c r="E154" s="40"/>
      <c r="F154" s="235" t="s">
        <v>6256</v>
      </c>
      <c r="G154" s="40"/>
      <c r="H154" s="40"/>
      <c r="I154" s="236"/>
      <c r="J154" s="40"/>
      <c r="K154" s="40"/>
      <c r="L154" s="44"/>
      <c r="M154" s="237"/>
      <c r="N154" s="238"/>
      <c r="O154" s="91"/>
      <c r="P154" s="91"/>
      <c r="Q154" s="91"/>
      <c r="R154" s="91"/>
      <c r="S154" s="91"/>
      <c r="T154" s="92"/>
      <c r="U154" s="38"/>
      <c r="V154" s="38"/>
      <c r="W154" s="38"/>
      <c r="X154" s="38"/>
      <c r="Y154" s="38"/>
      <c r="Z154" s="38"/>
      <c r="AA154" s="38"/>
      <c r="AB154" s="38"/>
      <c r="AC154" s="38"/>
      <c r="AD154" s="38"/>
      <c r="AE154" s="38"/>
      <c r="AT154" s="17" t="s">
        <v>260</v>
      </c>
      <c r="AU154" s="17" t="s">
        <v>86</v>
      </c>
    </row>
    <row r="155" s="2" customFormat="1">
      <c r="A155" s="38"/>
      <c r="B155" s="39"/>
      <c r="C155" s="40"/>
      <c r="D155" s="240" t="s">
        <v>274</v>
      </c>
      <c r="E155" s="40"/>
      <c r="F155" s="241" t="s">
        <v>6257</v>
      </c>
      <c r="G155" s="40"/>
      <c r="H155" s="40"/>
      <c r="I155" s="236"/>
      <c r="J155" s="40"/>
      <c r="K155" s="40"/>
      <c r="L155" s="44"/>
      <c r="M155" s="237"/>
      <c r="N155" s="238"/>
      <c r="O155" s="91"/>
      <c r="P155" s="91"/>
      <c r="Q155" s="91"/>
      <c r="R155" s="91"/>
      <c r="S155" s="91"/>
      <c r="T155" s="92"/>
      <c r="U155" s="38"/>
      <c r="V155" s="38"/>
      <c r="W155" s="38"/>
      <c r="X155" s="38"/>
      <c r="Y155" s="38"/>
      <c r="Z155" s="38"/>
      <c r="AA155" s="38"/>
      <c r="AB155" s="38"/>
      <c r="AC155" s="38"/>
      <c r="AD155" s="38"/>
      <c r="AE155" s="38"/>
      <c r="AT155" s="17" t="s">
        <v>274</v>
      </c>
      <c r="AU155" s="17" t="s">
        <v>86</v>
      </c>
    </row>
    <row r="156" s="12" customFormat="1">
      <c r="A156" s="12"/>
      <c r="B156" s="242"/>
      <c r="C156" s="243"/>
      <c r="D156" s="234" t="s">
        <v>276</v>
      </c>
      <c r="E156" s="244" t="s">
        <v>1</v>
      </c>
      <c r="F156" s="245" t="s">
        <v>6304</v>
      </c>
      <c r="G156" s="243"/>
      <c r="H156" s="246">
        <v>0.26600000000000001</v>
      </c>
      <c r="I156" s="247"/>
      <c r="J156" s="243"/>
      <c r="K156" s="243"/>
      <c r="L156" s="248"/>
      <c r="M156" s="249"/>
      <c r="N156" s="250"/>
      <c r="O156" s="250"/>
      <c r="P156" s="250"/>
      <c r="Q156" s="250"/>
      <c r="R156" s="250"/>
      <c r="S156" s="250"/>
      <c r="T156" s="251"/>
      <c r="U156" s="12"/>
      <c r="V156" s="12"/>
      <c r="W156" s="12"/>
      <c r="X156" s="12"/>
      <c r="Y156" s="12"/>
      <c r="Z156" s="12"/>
      <c r="AA156" s="12"/>
      <c r="AB156" s="12"/>
      <c r="AC156" s="12"/>
      <c r="AD156" s="12"/>
      <c r="AE156" s="12"/>
      <c r="AT156" s="252" t="s">
        <v>276</v>
      </c>
      <c r="AU156" s="252" t="s">
        <v>86</v>
      </c>
      <c r="AV156" s="12" t="s">
        <v>86</v>
      </c>
      <c r="AW156" s="12" t="s">
        <v>32</v>
      </c>
      <c r="AX156" s="12" t="s">
        <v>84</v>
      </c>
      <c r="AY156" s="252" t="s">
        <v>251</v>
      </c>
    </row>
    <row r="157" s="2" customFormat="1" ht="24.15" customHeight="1">
      <c r="A157" s="38"/>
      <c r="B157" s="39"/>
      <c r="C157" s="220" t="s">
        <v>299</v>
      </c>
      <c r="D157" s="220" t="s">
        <v>255</v>
      </c>
      <c r="E157" s="221" t="s">
        <v>3243</v>
      </c>
      <c r="F157" s="222" t="s">
        <v>3244</v>
      </c>
      <c r="G157" s="223" t="s">
        <v>802</v>
      </c>
      <c r="H157" s="224">
        <v>24</v>
      </c>
      <c r="I157" s="225"/>
      <c r="J157" s="226">
        <f>ROUND(I157*H157,2)</f>
        <v>0</v>
      </c>
      <c r="K157" s="227"/>
      <c r="L157" s="44"/>
      <c r="M157" s="228" t="s">
        <v>1</v>
      </c>
      <c r="N157" s="229" t="s">
        <v>41</v>
      </c>
      <c r="O157" s="91"/>
      <c r="P157" s="230">
        <f>O157*H157</f>
        <v>0</v>
      </c>
      <c r="Q157" s="230">
        <v>0</v>
      </c>
      <c r="R157" s="230">
        <f>Q157*H157</f>
        <v>0</v>
      </c>
      <c r="S157" s="230">
        <v>0</v>
      </c>
      <c r="T157" s="231">
        <f>S157*H157</f>
        <v>0</v>
      </c>
      <c r="U157" s="38"/>
      <c r="V157" s="38"/>
      <c r="W157" s="38"/>
      <c r="X157" s="38"/>
      <c r="Y157" s="38"/>
      <c r="Z157" s="38"/>
      <c r="AA157" s="38"/>
      <c r="AB157" s="38"/>
      <c r="AC157" s="38"/>
      <c r="AD157" s="38"/>
      <c r="AE157" s="38"/>
      <c r="AR157" s="232" t="s">
        <v>254</v>
      </c>
      <c r="AT157" s="232" t="s">
        <v>255</v>
      </c>
      <c r="AU157" s="232" t="s">
        <v>86</v>
      </c>
      <c r="AY157" s="17" t="s">
        <v>251</v>
      </c>
      <c r="BE157" s="233">
        <f>IF(N157="základní",J157,0)</f>
        <v>0</v>
      </c>
      <c r="BF157" s="233">
        <f>IF(N157="snížená",J157,0)</f>
        <v>0</v>
      </c>
      <c r="BG157" s="233">
        <f>IF(N157="zákl. přenesená",J157,0)</f>
        <v>0</v>
      </c>
      <c r="BH157" s="233">
        <f>IF(N157="sníž. přenesená",J157,0)</f>
        <v>0</v>
      </c>
      <c r="BI157" s="233">
        <f>IF(N157="nulová",J157,0)</f>
        <v>0</v>
      </c>
      <c r="BJ157" s="17" t="s">
        <v>84</v>
      </c>
      <c r="BK157" s="233">
        <f>ROUND(I157*H157,2)</f>
        <v>0</v>
      </c>
      <c r="BL157" s="17" t="s">
        <v>254</v>
      </c>
      <c r="BM157" s="232" t="s">
        <v>6305</v>
      </c>
    </row>
    <row r="158" s="2" customFormat="1">
      <c r="A158" s="38"/>
      <c r="B158" s="39"/>
      <c r="C158" s="40"/>
      <c r="D158" s="234" t="s">
        <v>260</v>
      </c>
      <c r="E158" s="40"/>
      <c r="F158" s="235" t="s">
        <v>3246</v>
      </c>
      <c r="G158" s="40"/>
      <c r="H158" s="40"/>
      <c r="I158" s="236"/>
      <c r="J158" s="40"/>
      <c r="K158" s="40"/>
      <c r="L158" s="44"/>
      <c r="M158" s="237"/>
      <c r="N158" s="238"/>
      <c r="O158" s="91"/>
      <c r="P158" s="91"/>
      <c r="Q158" s="91"/>
      <c r="R158" s="91"/>
      <c r="S158" s="91"/>
      <c r="T158" s="92"/>
      <c r="U158" s="38"/>
      <c r="V158" s="38"/>
      <c r="W158" s="38"/>
      <c r="X158" s="38"/>
      <c r="Y158" s="38"/>
      <c r="Z158" s="38"/>
      <c r="AA158" s="38"/>
      <c r="AB158" s="38"/>
      <c r="AC158" s="38"/>
      <c r="AD158" s="38"/>
      <c r="AE158" s="38"/>
      <c r="AT158" s="17" t="s">
        <v>260</v>
      </c>
      <c r="AU158" s="17" t="s">
        <v>86</v>
      </c>
    </row>
    <row r="159" s="2" customFormat="1">
      <c r="A159" s="38"/>
      <c r="B159" s="39"/>
      <c r="C159" s="40"/>
      <c r="D159" s="240" t="s">
        <v>274</v>
      </c>
      <c r="E159" s="40"/>
      <c r="F159" s="241" t="s">
        <v>3247</v>
      </c>
      <c r="G159" s="40"/>
      <c r="H159" s="40"/>
      <c r="I159" s="236"/>
      <c r="J159" s="40"/>
      <c r="K159" s="40"/>
      <c r="L159" s="44"/>
      <c r="M159" s="237"/>
      <c r="N159" s="238"/>
      <c r="O159" s="91"/>
      <c r="P159" s="91"/>
      <c r="Q159" s="91"/>
      <c r="R159" s="91"/>
      <c r="S159" s="91"/>
      <c r="T159" s="92"/>
      <c r="U159" s="38"/>
      <c r="V159" s="38"/>
      <c r="W159" s="38"/>
      <c r="X159" s="38"/>
      <c r="Y159" s="38"/>
      <c r="Z159" s="38"/>
      <c r="AA159" s="38"/>
      <c r="AB159" s="38"/>
      <c r="AC159" s="38"/>
      <c r="AD159" s="38"/>
      <c r="AE159" s="38"/>
      <c r="AT159" s="17" t="s">
        <v>274</v>
      </c>
      <c r="AU159" s="17" t="s">
        <v>86</v>
      </c>
    </row>
    <row r="160" s="12" customFormat="1">
      <c r="A160" s="12"/>
      <c r="B160" s="242"/>
      <c r="C160" s="243"/>
      <c r="D160" s="234" t="s">
        <v>276</v>
      </c>
      <c r="E160" s="244" t="s">
        <v>1</v>
      </c>
      <c r="F160" s="245" t="s">
        <v>5718</v>
      </c>
      <c r="G160" s="243"/>
      <c r="H160" s="246">
        <v>24</v>
      </c>
      <c r="I160" s="247"/>
      <c r="J160" s="243"/>
      <c r="K160" s="243"/>
      <c r="L160" s="248"/>
      <c r="M160" s="249"/>
      <c r="N160" s="250"/>
      <c r="O160" s="250"/>
      <c r="P160" s="250"/>
      <c r="Q160" s="250"/>
      <c r="R160" s="250"/>
      <c r="S160" s="250"/>
      <c r="T160" s="251"/>
      <c r="U160" s="12"/>
      <c r="V160" s="12"/>
      <c r="W160" s="12"/>
      <c r="X160" s="12"/>
      <c r="Y160" s="12"/>
      <c r="Z160" s="12"/>
      <c r="AA160" s="12"/>
      <c r="AB160" s="12"/>
      <c r="AC160" s="12"/>
      <c r="AD160" s="12"/>
      <c r="AE160" s="12"/>
      <c r="AT160" s="252" t="s">
        <v>276</v>
      </c>
      <c r="AU160" s="252" t="s">
        <v>86</v>
      </c>
      <c r="AV160" s="12" t="s">
        <v>86</v>
      </c>
      <c r="AW160" s="12" t="s">
        <v>32</v>
      </c>
      <c r="AX160" s="12" t="s">
        <v>84</v>
      </c>
      <c r="AY160" s="252" t="s">
        <v>251</v>
      </c>
    </row>
    <row r="161" s="2" customFormat="1" ht="24.15" customHeight="1">
      <c r="A161" s="38"/>
      <c r="B161" s="39"/>
      <c r="C161" s="292" t="s">
        <v>306</v>
      </c>
      <c r="D161" s="292" t="s">
        <v>1133</v>
      </c>
      <c r="E161" s="293" t="s">
        <v>3248</v>
      </c>
      <c r="F161" s="294" t="s">
        <v>6259</v>
      </c>
      <c r="G161" s="295" t="s">
        <v>802</v>
      </c>
      <c r="H161" s="296">
        <v>24</v>
      </c>
      <c r="I161" s="297"/>
      <c r="J161" s="298">
        <f>ROUND(I161*H161,2)</f>
        <v>0</v>
      </c>
      <c r="K161" s="299"/>
      <c r="L161" s="300"/>
      <c r="M161" s="301" t="s">
        <v>1</v>
      </c>
      <c r="N161" s="302" t="s">
        <v>41</v>
      </c>
      <c r="O161" s="91"/>
      <c r="P161" s="230">
        <f>O161*H161</f>
        <v>0</v>
      </c>
      <c r="Q161" s="230">
        <v>0.00131</v>
      </c>
      <c r="R161" s="230">
        <f>Q161*H161</f>
        <v>0.031439999999999996</v>
      </c>
      <c r="S161" s="230">
        <v>0</v>
      </c>
      <c r="T161" s="231">
        <f>S161*H161</f>
        <v>0</v>
      </c>
      <c r="U161" s="38"/>
      <c r="V161" s="38"/>
      <c r="W161" s="38"/>
      <c r="X161" s="38"/>
      <c r="Y161" s="38"/>
      <c r="Z161" s="38"/>
      <c r="AA161" s="38"/>
      <c r="AB161" s="38"/>
      <c r="AC161" s="38"/>
      <c r="AD161" s="38"/>
      <c r="AE161" s="38"/>
      <c r="AR161" s="232" t="s">
        <v>299</v>
      </c>
      <c r="AT161" s="232" t="s">
        <v>1133</v>
      </c>
      <c r="AU161" s="232" t="s">
        <v>86</v>
      </c>
      <c r="AY161" s="17" t="s">
        <v>251</v>
      </c>
      <c r="BE161" s="233">
        <f>IF(N161="základní",J161,0)</f>
        <v>0</v>
      </c>
      <c r="BF161" s="233">
        <f>IF(N161="snížená",J161,0)</f>
        <v>0</v>
      </c>
      <c r="BG161" s="233">
        <f>IF(N161="zákl. přenesená",J161,0)</f>
        <v>0</v>
      </c>
      <c r="BH161" s="233">
        <f>IF(N161="sníž. přenesená",J161,0)</f>
        <v>0</v>
      </c>
      <c r="BI161" s="233">
        <f>IF(N161="nulová",J161,0)</f>
        <v>0</v>
      </c>
      <c r="BJ161" s="17" t="s">
        <v>84</v>
      </c>
      <c r="BK161" s="233">
        <f>ROUND(I161*H161,2)</f>
        <v>0</v>
      </c>
      <c r="BL161" s="17" t="s">
        <v>254</v>
      </c>
      <c r="BM161" s="232" t="s">
        <v>6306</v>
      </c>
    </row>
    <row r="162" s="2" customFormat="1">
      <c r="A162" s="38"/>
      <c r="B162" s="39"/>
      <c r="C162" s="40"/>
      <c r="D162" s="234" t="s">
        <v>260</v>
      </c>
      <c r="E162" s="40"/>
      <c r="F162" s="235" t="s">
        <v>6259</v>
      </c>
      <c r="G162" s="40"/>
      <c r="H162" s="40"/>
      <c r="I162" s="236"/>
      <c r="J162" s="40"/>
      <c r="K162" s="40"/>
      <c r="L162" s="44"/>
      <c r="M162" s="237"/>
      <c r="N162" s="238"/>
      <c r="O162" s="91"/>
      <c r="P162" s="91"/>
      <c r="Q162" s="91"/>
      <c r="R162" s="91"/>
      <c r="S162" s="91"/>
      <c r="T162" s="92"/>
      <c r="U162" s="38"/>
      <c r="V162" s="38"/>
      <c r="W162" s="38"/>
      <c r="X162" s="38"/>
      <c r="Y162" s="38"/>
      <c r="Z162" s="38"/>
      <c r="AA162" s="38"/>
      <c r="AB162" s="38"/>
      <c r="AC162" s="38"/>
      <c r="AD162" s="38"/>
      <c r="AE162" s="38"/>
      <c r="AT162" s="17" t="s">
        <v>260</v>
      </c>
      <c r="AU162" s="17" t="s">
        <v>86</v>
      </c>
    </row>
    <row r="163" s="2" customFormat="1" ht="16.5" customHeight="1">
      <c r="A163" s="38"/>
      <c r="B163" s="39"/>
      <c r="C163" s="220" t="s">
        <v>311</v>
      </c>
      <c r="D163" s="220" t="s">
        <v>255</v>
      </c>
      <c r="E163" s="221" t="s">
        <v>6260</v>
      </c>
      <c r="F163" s="222" t="s">
        <v>6261</v>
      </c>
      <c r="G163" s="223" t="s">
        <v>802</v>
      </c>
      <c r="H163" s="224">
        <v>72</v>
      </c>
      <c r="I163" s="225"/>
      <c r="J163" s="226">
        <f>ROUND(I163*H163,2)</f>
        <v>0</v>
      </c>
      <c r="K163" s="227"/>
      <c r="L163" s="44"/>
      <c r="M163" s="228" t="s">
        <v>1</v>
      </c>
      <c r="N163" s="229" t="s">
        <v>41</v>
      </c>
      <c r="O163" s="91"/>
      <c r="P163" s="230">
        <f>O163*H163</f>
        <v>0</v>
      </c>
      <c r="Q163" s="230">
        <v>0</v>
      </c>
      <c r="R163" s="230">
        <f>Q163*H163</f>
        <v>0</v>
      </c>
      <c r="S163" s="230">
        <v>0</v>
      </c>
      <c r="T163" s="231">
        <f>S163*H163</f>
        <v>0</v>
      </c>
      <c r="U163" s="38"/>
      <c r="V163" s="38"/>
      <c r="W163" s="38"/>
      <c r="X163" s="38"/>
      <c r="Y163" s="38"/>
      <c r="Z163" s="38"/>
      <c r="AA163" s="38"/>
      <c r="AB163" s="38"/>
      <c r="AC163" s="38"/>
      <c r="AD163" s="38"/>
      <c r="AE163" s="38"/>
      <c r="AR163" s="232" t="s">
        <v>254</v>
      </c>
      <c r="AT163" s="232" t="s">
        <v>255</v>
      </c>
      <c r="AU163" s="232" t="s">
        <v>86</v>
      </c>
      <c r="AY163" s="17" t="s">
        <v>251</v>
      </c>
      <c r="BE163" s="233">
        <f>IF(N163="základní",J163,0)</f>
        <v>0</v>
      </c>
      <c r="BF163" s="233">
        <f>IF(N163="snížená",J163,0)</f>
        <v>0</v>
      </c>
      <c r="BG163" s="233">
        <f>IF(N163="zákl. přenesená",J163,0)</f>
        <v>0</v>
      </c>
      <c r="BH163" s="233">
        <f>IF(N163="sníž. přenesená",J163,0)</f>
        <v>0</v>
      </c>
      <c r="BI163" s="233">
        <f>IF(N163="nulová",J163,0)</f>
        <v>0</v>
      </c>
      <c r="BJ163" s="17" t="s">
        <v>84</v>
      </c>
      <c r="BK163" s="233">
        <f>ROUND(I163*H163,2)</f>
        <v>0</v>
      </c>
      <c r="BL163" s="17" t="s">
        <v>254</v>
      </c>
      <c r="BM163" s="232" t="s">
        <v>6307</v>
      </c>
    </row>
    <row r="164" s="2" customFormat="1">
      <c r="A164" s="38"/>
      <c r="B164" s="39"/>
      <c r="C164" s="40"/>
      <c r="D164" s="234" t="s">
        <v>260</v>
      </c>
      <c r="E164" s="40"/>
      <c r="F164" s="235" t="s">
        <v>6263</v>
      </c>
      <c r="G164" s="40"/>
      <c r="H164" s="40"/>
      <c r="I164" s="236"/>
      <c r="J164" s="40"/>
      <c r="K164" s="40"/>
      <c r="L164" s="44"/>
      <c r="M164" s="237"/>
      <c r="N164" s="238"/>
      <c r="O164" s="91"/>
      <c r="P164" s="91"/>
      <c r="Q164" s="91"/>
      <c r="R164" s="91"/>
      <c r="S164" s="91"/>
      <c r="T164" s="92"/>
      <c r="U164" s="38"/>
      <c r="V164" s="38"/>
      <c r="W164" s="38"/>
      <c r="X164" s="38"/>
      <c r="Y164" s="38"/>
      <c r="Z164" s="38"/>
      <c r="AA164" s="38"/>
      <c r="AB164" s="38"/>
      <c r="AC164" s="38"/>
      <c r="AD164" s="38"/>
      <c r="AE164" s="38"/>
      <c r="AT164" s="17" t="s">
        <v>260</v>
      </c>
      <c r="AU164" s="17" t="s">
        <v>86</v>
      </c>
    </row>
    <row r="165" s="2" customFormat="1">
      <c r="A165" s="38"/>
      <c r="B165" s="39"/>
      <c r="C165" s="40"/>
      <c r="D165" s="240" t="s">
        <v>274</v>
      </c>
      <c r="E165" s="40"/>
      <c r="F165" s="241" t="s">
        <v>6264</v>
      </c>
      <c r="G165" s="40"/>
      <c r="H165" s="40"/>
      <c r="I165" s="236"/>
      <c r="J165" s="40"/>
      <c r="K165" s="40"/>
      <c r="L165" s="44"/>
      <c r="M165" s="237"/>
      <c r="N165" s="238"/>
      <c r="O165" s="91"/>
      <c r="P165" s="91"/>
      <c r="Q165" s="91"/>
      <c r="R165" s="91"/>
      <c r="S165" s="91"/>
      <c r="T165" s="92"/>
      <c r="U165" s="38"/>
      <c r="V165" s="38"/>
      <c r="W165" s="38"/>
      <c r="X165" s="38"/>
      <c r="Y165" s="38"/>
      <c r="Z165" s="38"/>
      <c r="AA165" s="38"/>
      <c r="AB165" s="38"/>
      <c r="AC165" s="38"/>
      <c r="AD165" s="38"/>
      <c r="AE165" s="38"/>
      <c r="AT165" s="17" t="s">
        <v>274</v>
      </c>
      <c r="AU165" s="17" t="s">
        <v>86</v>
      </c>
    </row>
    <row r="166" s="12" customFormat="1">
      <c r="A166" s="12"/>
      <c r="B166" s="242"/>
      <c r="C166" s="243"/>
      <c r="D166" s="234" t="s">
        <v>276</v>
      </c>
      <c r="E166" s="244" t="s">
        <v>1</v>
      </c>
      <c r="F166" s="245" t="s">
        <v>6308</v>
      </c>
      <c r="G166" s="243"/>
      <c r="H166" s="246">
        <v>72</v>
      </c>
      <c r="I166" s="247"/>
      <c r="J166" s="243"/>
      <c r="K166" s="243"/>
      <c r="L166" s="248"/>
      <c r="M166" s="249"/>
      <c r="N166" s="250"/>
      <c r="O166" s="250"/>
      <c r="P166" s="250"/>
      <c r="Q166" s="250"/>
      <c r="R166" s="250"/>
      <c r="S166" s="250"/>
      <c r="T166" s="251"/>
      <c r="U166" s="12"/>
      <c r="V166" s="12"/>
      <c r="W166" s="12"/>
      <c r="X166" s="12"/>
      <c r="Y166" s="12"/>
      <c r="Z166" s="12"/>
      <c r="AA166" s="12"/>
      <c r="AB166" s="12"/>
      <c r="AC166" s="12"/>
      <c r="AD166" s="12"/>
      <c r="AE166" s="12"/>
      <c r="AT166" s="252" t="s">
        <v>276</v>
      </c>
      <c r="AU166" s="252" t="s">
        <v>86</v>
      </c>
      <c r="AV166" s="12" t="s">
        <v>86</v>
      </c>
      <c r="AW166" s="12" t="s">
        <v>32</v>
      </c>
      <c r="AX166" s="12" t="s">
        <v>84</v>
      </c>
      <c r="AY166" s="252" t="s">
        <v>251</v>
      </c>
    </row>
    <row r="167" s="2" customFormat="1" ht="16.5" customHeight="1">
      <c r="A167" s="38"/>
      <c r="B167" s="39"/>
      <c r="C167" s="292" t="s">
        <v>319</v>
      </c>
      <c r="D167" s="292" t="s">
        <v>1133</v>
      </c>
      <c r="E167" s="293" t="s">
        <v>6266</v>
      </c>
      <c r="F167" s="294" t="s">
        <v>6267</v>
      </c>
      <c r="G167" s="295" t="s">
        <v>802</v>
      </c>
      <c r="H167" s="296">
        <v>75.599999999999994</v>
      </c>
      <c r="I167" s="297"/>
      <c r="J167" s="298">
        <f>ROUND(I167*H167,2)</f>
        <v>0</v>
      </c>
      <c r="K167" s="299"/>
      <c r="L167" s="300"/>
      <c r="M167" s="301" t="s">
        <v>1</v>
      </c>
      <c r="N167" s="302" t="s">
        <v>41</v>
      </c>
      <c r="O167" s="91"/>
      <c r="P167" s="230">
        <f>O167*H167</f>
        <v>0</v>
      </c>
      <c r="Q167" s="230">
        <v>0.00010000000000000001</v>
      </c>
      <c r="R167" s="230">
        <f>Q167*H167</f>
        <v>0.0075599999999999999</v>
      </c>
      <c r="S167" s="230">
        <v>0</v>
      </c>
      <c r="T167" s="231">
        <f>S167*H167</f>
        <v>0</v>
      </c>
      <c r="U167" s="38"/>
      <c r="V167" s="38"/>
      <c r="W167" s="38"/>
      <c r="X167" s="38"/>
      <c r="Y167" s="38"/>
      <c r="Z167" s="38"/>
      <c r="AA167" s="38"/>
      <c r="AB167" s="38"/>
      <c r="AC167" s="38"/>
      <c r="AD167" s="38"/>
      <c r="AE167" s="38"/>
      <c r="AR167" s="232" t="s">
        <v>299</v>
      </c>
      <c r="AT167" s="232" t="s">
        <v>1133</v>
      </c>
      <c r="AU167" s="232" t="s">
        <v>86</v>
      </c>
      <c r="AY167" s="17" t="s">
        <v>251</v>
      </c>
      <c r="BE167" s="233">
        <f>IF(N167="základní",J167,0)</f>
        <v>0</v>
      </c>
      <c r="BF167" s="233">
        <f>IF(N167="snížená",J167,0)</f>
        <v>0</v>
      </c>
      <c r="BG167" s="233">
        <f>IF(N167="zákl. přenesená",J167,0)</f>
        <v>0</v>
      </c>
      <c r="BH167" s="233">
        <f>IF(N167="sníž. přenesená",J167,0)</f>
        <v>0</v>
      </c>
      <c r="BI167" s="233">
        <f>IF(N167="nulová",J167,0)</f>
        <v>0</v>
      </c>
      <c r="BJ167" s="17" t="s">
        <v>84</v>
      </c>
      <c r="BK167" s="233">
        <f>ROUND(I167*H167,2)</f>
        <v>0</v>
      </c>
      <c r="BL167" s="17" t="s">
        <v>254</v>
      </c>
      <c r="BM167" s="232" t="s">
        <v>6309</v>
      </c>
    </row>
    <row r="168" s="2" customFormat="1">
      <c r="A168" s="38"/>
      <c r="B168" s="39"/>
      <c r="C168" s="40"/>
      <c r="D168" s="234" t="s">
        <v>260</v>
      </c>
      <c r="E168" s="40"/>
      <c r="F168" s="235" t="s">
        <v>6267</v>
      </c>
      <c r="G168" s="40"/>
      <c r="H168" s="40"/>
      <c r="I168" s="236"/>
      <c r="J168" s="40"/>
      <c r="K168" s="40"/>
      <c r="L168" s="44"/>
      <c r="M168" s="237"/>
      <c r="N168" s="238"/>
      <c r="O168" s="91"/>
      <c r="P168" s="91"/>
      <c r="Q168" s="91"/>
      <c r="R168" s="91"/>
      <c r="S168" s="91"/>
      <c r="T168" s="92"/>
      <c r="U168" s="38"/>
      <c r="V168" s="38"/>
      <c r="W168" s="38"/>
      <c r="X168" s="38"/>
      <c r="Y168" s="38"/>
      <c r="Z168" s="38"/>
      <c r="AA168" s="38"/>
      <c r="AB168" s="38"/>
      <c r="AC168" s="38"/>
      <c r="AD168" s="38"/>
      <c r="AE168" s="38"/>
      <c r="AT168" s="17" t="s">
        <v>260</v>
      </c>
      <c r="AU168" s="17" t="s">
        <v>86</v>
      </c>
    </row>
    <row r="169" s="12" customFormat="1">
      <c r="A169" s="12"/>
      <c r="B169" s="242"/>
      <c r="C169" s="243"/>
      <c r="D169" s="234" t="s">
        <v>276</v>
      </c>
      <c r="E169" s="243"/>
      <c r="F169" s="245" t="s">
        <v>6310</v>
      </c>
      <c r="G169" s="243"/>
      <c r="H169" s="246">
        <v>75.599999999999994</v>
      </c>
      <c r="I169" s="247"/>
      <c r="J169" s="243"/>
      <c r="K169" s="243"/>
      <c r="L169" s="248"/>
      <c r="M169" s="249"/>
      <c r="N169" s="250"/>
      <c r="O169" s="250"/>
      <c r="P169" s="250"/>
      <c r="Q169" s="250"/>
      <c r="R169" s="250"/>
      <c r="S169" s="250"/>
      <c r="T169" s="251"/>
      <c r="U169" s="12"/>
      <c r="V169" s="12"/>
      <c r="W169" s="12"/>
      <c r="X169" s="12"/>
      <c r="Y169" s="12"/>
      <c r="Z169" s="12"/>
      <c r="AA169" s="12"/>
      <c r="AB169" s="12"/>
      <c r="AC169" s="12"/>
      <c r="AD169" s="12"/>
      <c r="AE169" s="12"/>
      <c r="AT169" s="252" t="s">
        <v>276</v>
      </c>
      <c r="AU169" s="252" t="s">
        <v>86</v>
      </c>
      <c r="AV169" s="12" t="s">
        <v>86</v>
      </c>
      <c r="AW169" s="12" t="s">
        <v>4</v>
      </c>
      <c r="AX169" s="12" t="s">
        <v>84</v>
      </c>
      <c r="AY169" s="252" t="s">
        <v>251</v>
      </c>
    </row>
    <row r="170" s="2" customFormat="1" ht="16.5" customHeight="1">
      <c r="A170" s="38"/>
      <c r="B170" s="39"/>
      <c r="C170" s="220" t="s">
        <v>8</v>
      </c>
      <c r="D170" s="220" t="s">
        <v>255</v>
      </c>
      <c r="E170" s="221" t="s">
        <v>6270</v>
      </c>
      <c r="F170" s="222" t="s">
        <v>6271</v>
      </c>
      <c r="G170" s="223" t="s">
        <v>416</v>
      </c>
      <c r="H170" s="224">
        <v>9</v>
      </c>
      <c r="I170" s="225"/>
      <c r="J170" s="226">
        <f>ROUND(I170*H170,2)</f>
        <v>0</v>
      </c>
      <c r="K170" s="227"/>
      <c r="L170" s="44"/>
      <c r="M170" s="228" t="s">
        <v>1</v>
      </c>
      <c r="N170" s="229" t="s">
        <v>41</v>
      </c>
      <c r="O170" s="91"/>
      <c r="P170" s="230">
        <f>O170*H170</f>
        <v>0</v>
      </c>
      <c r="Q170" s="230">
        <v>0</v>
      </c>
      <c r="R170" s="230">
        <f>Q170*H170</f>
        <v>0</v>
      </c>
      <c r="S170" s="230">
        <v>0</v>
      </c>
      <c r="T170" s="231">
        <f>S170*H170</f>
        <v>0</v>
      </c>
      <c r="U170" s="38"/>
      <c r="V170" s="38"/>
      <c r="W170" s="38"/>
      <c r="X170" s="38"/>
      <c r="Y170" s="38"/>
      <c r="Z170" s="38"/>
      <c r="AA170" s="38"/>
      <c r="AB170" s="38"/>
      <c r="AC170" s="38"/>
      <c r="AD170" s="38"/>
      <c r="AE170" s="38"/>
      <c r="AR170" s="232" t="s">
        <v>254</v>
      </c>
      <c r="AT170" s="232" t="s">
        <v>255</v>
      </c>
      <c r="AU170" s="232" t="s">
        <v>86</v>
      </c>
      <c r="AY170" s="17" t="s">
        <v>251</v>
      </c>
      <c r="BE170" s="233">
        <f>IF(N170="základní",J170,0)</f>
        <v>0</v>
      </c>
      <c r="BF170" s="233">
        <f>IF(N170="snížená",J170,0)</f>
        <v>0</v>
      </c>
      <c r="BG170" s="233">
        <f>IF(N170="zákl. přenesená",J170,0)</f>
        <v>0</v>
      </c>
      <c r="BH170" s="233">
        <f>IF(N170="sníž. přenesená",J170,0)</f>
        <v>0</v>
      </c>
      <c r="BI170" s="233">
        <f>IF(N170="nulová",J170,0)</f>
        <v>0</v>
      </c>
      <c r="BJ170" s="17" t="s">
        <v>84</v>
      </c>
      <c r="BK170" s="233">
        <f>ROUND(I170*H170,2)</f>
        <v>0</v>
      </c>
      <c r="BL170" s="17" t="s">
        <v>254</v>
      </c>
      <c r="BM170" s="232" t="s">
        <v>6311</v>
      </c>
    </row>
    <row r="171" s="2" customFormat="1">
      <c r="A171" s="38"/>
      <c r="B171" s="39"/>
      <c r="C171" s="40"/>
      <c r="D171" s="234" t="s">
        <v>260</v>
      </c>
      <c r="E171" s="40"/>
      <c r="F171" s="235" t="s">
        <v>6273</v>
      </c>
      <c r="G171" s="40"/>
      <c r="H171" s="40"/>
      <c r="I171" s="236"/>
      <c r="J171" s="40"/>
      <c r="K171" s="40"/>
      <c r="L171" s="44"/>
      <c r="M171" s="237"/>
      <c r="N171" s="238"/>
      <c r="O171" s="91"/>
      <c r="P171" s="91"/>
      <c r="Q171" s="91"/>
      <c r="R171" s="91"/>
      <c r="S171" s="91"/>
      <c r="T171" s="92"/>
      <c r="U171" s="38"/>
      <c r="V171" s="38"/>
      <c r="W171" s="38"/>
      <c r="X171" s="38"/>
      <c r="Y171" s="38"/>
      <c r="Z171" s="38"/>
      <c r="AA171" s="38"/>
      <c r="AB171" s="38"/>
      <c r="AC171" s="38"/>
      <c r="AD171" s="38"/>
      <c r="AE171" s="38"/>
      <c r="AT171" s="17" t="s">
        <v>260</v>
      </c>
      <c r="AU171" s="17" t="s">
        <v>86</v>
      </c>
    </row>
    <row r="172" s="2" customFormat="1">
      <c r="A172" s="38"/>
      <c r="B172" s="39"/>
      <c r="C172" s="40"/>
      <c r="D172" s="240" t="s">
        <v>274</v>
      </c>
      <c r="E172" s="40"/>
      <c r="F172" s="241" t="s">
        <v>6274</v>
      </c>
      <c r="G172" s="40"/>
      <c r="H172" s="40"/>
      <c r="I172" s="236"/>
      <c r="J172" s="40"/>
      <c r="K172" s="40"/>
      <c r="L172" s="44"/>
      <c r="M172" s="237"/>
      <c r="N172" s="238"/>
      <c r="O172" s="91"/>
      <c r="P172" s="91"/>
      <c r="Q172" s="91"/>
      <c r="R172" s="91"/>
      <c r="S172" s="91"/>
      <c r="T172" s="92"/>
      <c r="U172" s="38"/>
      <c r="V172" s="38"/>
      <c r="W172" s="38"/>
      <c r="X172" s="38"/>
      <c r="Y172" s="38"/>
      <c r="Z172" s="38"/>
      <c r="AA172" s="38"/>
      <c r="AB172" s="38"/>
      <c r="AC172" s="38"/>
      <c r="AD172" s="38"/>
      <c r="AE172" s="38"/>
      <c r="AT172" s="17" t="s">
        <v>274</v>
      </c>
      <c r="AU172" s="17" t="s">
        <v>86</v>
      </c>
    </row>
    <row r="173" s="12" customFormat="1">
      <c r="A173" s="12"/>
      <c r="B173" s="242"/>
      <c r="C173" s="243"/>
      <c r="D173" s="234" t="s">
        <v>276</v>
      </c>
      <c r="E173" s="244" t="s">
        <v>1</v>
      </c>
      <c r="F173" s="245" t="s">
        <v>306</v>
      </c>
      <c r="G173" s="243"/>
      <c r="H173" s="246">
        <v>9</v>
      </c>
      <c r="I173" s="247"/>
      <c r="J173" s="243"/>
      <c r="K173" s="243"/>
      <c r="L173" s="248"/>
      <c r="M173" s="249"/>
      <c r="N173" s="250"/>
      <c r="O173" s="250"/>
      <c r="P173" s="250"/>
      <c r="Q173" s="250"/>
      <c r="R173" s="250"/>
      <c r="S173" s="250"/>
      <c r="T173" s="251"/>
      <c r="U173" s="12"/>
      <c r="V173" s="12"/>
      <c r="W173" s="12"/>
      <c r="X173" s="12"/>
      <c r="Y173" s="12"/>
      <c r="Z173" s="12"/>
      <c r="AA173" s="12"/>
      <c r="AB173" s="12"/>
      <c r="AC173" s="12"/>
      <c r="AD173" s="12"/>
      <c r="AE173" s="12"/>
      <c r="AT173" s="252" t="s">
        <v>276</v>
      </c>
      <c r="AU173" s="252" t="s">
        <v>86</v>
      </c>
      <c r="AV173" s="12" t="s">
        <v>86</v>
      </c>
      <c r="AW173" s="12" t="s">
        <v>32</v>
      </c>
      <c r="AX173" s="12" t="s">
        <v>84</v>
      </c>
      <c r="AY173" s="252" t="s">
        <v>251</v>
      </c>
    </row>
    <row r="174" s="2" customFormat="1" ht="37.8" customHeight="1">
      <c r="A174" s="38"/>
      <c r="B174" s="39"/>
      <c r="C174" s="292" t="s">
        <v>331</v>
      </c>
      <c r="D174" s="292" t="s">
        <v>1133</v>
      </c>
      <c r="E174" s="293" t="s">
        <v>6275</v>
      </c>
      <c r="F174" s="294" t="s">
        <v>6276</v>
      </c>
      <c r="G174" s="295" t="s">
        <v>416</v>
      </c>
      <c r="H174" s="296">
        <v>9</v>
      </c>
      <c r="I174" s="297"/>
      <c r="J174" s="298">
        <f>ROUND(I174*H174,2)</f>
        <v>0</v>
      </c>
      <c r="K174" s="299"/>
      <c r="L174" s="300"/>
      <c r="M174" s="301" t="s">
        <v>1</v>
      </c>
      <c r="N174" s="302" t="s">
        <v>41</v>
      </c>
      <c r="O174" s="91"/>
      <c r="P174" s="230">
        <f>O174*H174</f>
        <v>0</v>
      </c>
      <c r="Q174" s="230">
        <v>0.00089999999999999998</v>
      </c>
      <c r="R174" s="230">
        <f>Q174*H174</f>
        <v>0.0080999999999999996</v>
      </c>
      <c r="S174" s="230">
        <v>0</v>
      </c>
      <c r="T174" s="231">
        <f>S174*H174</f>
        <v>0</v>
      </c>
      <c r="U174" s="38"/>
      <c r="V174" s="38"/>
      <c r="W174" s="38"/>
      <c r="X174" s="38"/>
      <c r="Y174" s="38"/>
      <c r="Z174" s="38"/>
      <c r="AA174" s="38"/>
      <c r="AB174" s="38"/>
      <c r="AC174" s="38"/>
      <c r="AD174" s="38"/>
      <c r="AE174" s="38"/>
      <c r="AR174" s="232" t="s">
        <v>299</v>
      </c>
      <c r="AT174" s="232" t="s">
        <v>1133</v>
      </c>
      <c r="AU174" s="232" t="s">
        <v>86</v>
      </c>
      <c r="AY174" s="17" t="s">
        <v>251</v>
      </c>
      <c r="BE174" s="233">
        <f>IF(N174="základní",J174,0)</f>
        <v>0</v>
      </c>
      <c r="BF174" s="233">
        <f>IF(N174="snížená",J174,0)</f>
        <v>0</v>
      </c>
      <c r="BG174" s="233">
        <f>IF(N174="zákl. přenesená",J174,0)</f>
        <v>0</v>
      </c>
      <c r="BH174" s="233">
        <f>IF(N174="sníž. přenesená",J174,0)</f>
        <v>0</v>
      </c>
      <c r="BI174" s="233">
        <f>IF(N174="nulová",J174,0)</f>
        <v>0</v>
      </c>
      <c r="BJ174" s="17" t="s">
        <v>84</v>
      </c>
      <c r="BK174" s="233">
        <f>ROUND(I174*H174,2)</f>
        <v>0</v>
      </c>
      <c r="BL174" s="17" t="s">
        <v>254</v>
      </c>
      <c r="BM174" s="232" t="s">
        <v>6312</v>
      </c>
    </row>
    <row r="175" s="2" customFormat="1">
      <c r="A175" s="38"/>
      <c r="B175" s="39"/>
      <c r="C175" s="40"/>
      <c r="D175" s="234" t="s">
        <v>260</v>
      </c>
      <c r="E175" s="40"/>
      <c r="F175" s="235" t="s">
        <v>6276</v>
      </c>
      <c r="G175" s="40"/>
      <c r="H175" s="40"/>
      <c r="I175" s="236"/>
      <c r="J175" s="40"/>
      <c r="K175" s="40"/>
      <c r="L175" s="44"/>
      <c r="M175" s="237"/>
      <c r="N175" s="238"/>
      <c r="O175" s="91"/>
      <c r="P175" s="91"/>
      <c r="Q175" s="91"/>
      <c r="R175" s="91"/>
      <c r="S175" s="91"/>
      <c r="T175" s="92"/>
      <c r="U175" s="38"/>
      <c r="V175" s="38"/>
      <c r="W175" s="38"/>
      <c r="X175" s="38"/>
      <c r="Y175" s="38"/>
      <c r="Z175" s="38"/>
      <c r="AA175" s="38"/>
      <c r="AB175" s="38"/>
      <c r="AC175" s="38"/>
      <c r="AD175" s="38"/>
      <c r="AE175" s="38"/>
      <c r="AT175" s="17" t="s">
        <v>260</v>
      </c>
      <c r="AU175" s="17" t="s">
        <v>86</v>
      </c>
    </row>
    <row r="176" s="11" customFormat="1" ht="22.8" customHeight="1">
      <c r="A176" s="11"/>
      <c r="B176" s="206"/>
      <c r="C176" s="207"/>
      <c r="D176" s="208" t="s">
        <v>75</v>
      </c>
      <c r="E176" s="272" t="s">
        <v>254</v>
      </c>
      <c r="F176" s="272" t="s">
        <v>2267</v>
      </c>
      <c r="G176" s="207"/>
      <c r="H176" s="207"/>
      <c r="I176" s="210"/>
      <c r="J176" s="273">
        <f>BK176</f>
        <v>0</v>
      </c>
      <c r="K176" s="207"/>
      <c r="L176" s="212"/>
      <c r="M176" s="213"/>
      <c r="N176" s="214"/>
      <c r="O176" s="214"/>
      <c r="P176" s="215">
        <f>SUM(P177:P184)</f>
        <v>0</v>
      </c>
      <c r="Q176" s="214"/>
      <c r="R176" s="215">
        <f>SUM(R177:R184)</f>
        <v>2.8878566399999994</v>
      </c>
      <c r="S176" s="214"/>
      <c r="T176" s="216">
        <f>SUM(T177:T184)</f>
        <v>0</v>
      </c>
      <c r="U176" s="11"/>
      <c r="V176" s="11"/>
      <c r="W176" s="11"/>
      <c r="X176" s="11"/>
      <c r="Y176" s="11"/>
      <c r="Z176" s="11"/>
      <c r="AA176" s="11"/>
      <c r="AB176" s="11"/>
      <c r="AC176" s="11"/>
      <c r="AD176" s="11"/>
      <c r="AE176" s="11"/>
      <c r="AR176" s="217" t="s">
        <v>84</v>
      </c>
      <c r="AT176" s="218" t="s">
        <v>75</v>
      </c>
      <c r="AU176" s="218" t="s">
        <v>84</v>
      </c>
      <c r="AY176" s="217" t="s">
        <v>251</v>
      </c>
      <c r="BK176" s="219">
        <f>SUM(BK177:BK184)</f>
        <v>0</v>
      </c>
    </row>
    <row r="177" s="2" customFormat="1" ht="16.5" customHeight="1">
      <c r="A177" s="38"/>
      <c r="B177" s="39"/>
      <c r="C177" s="220" t="s">
        <v>336</v>
      </c>
      <c r="D177" s="220" t="s">
        <v>255</v>
      </c>
      <c r="E177" s="221" t="s">
        <v>3252</v>
      </c>
      <c r="F177" s="222" t="s">
        <v>3253</v>
      </c>
      <c r="G177" s="223" t="s">
        <v>592</v>
      </c>
      <c r="H177" s="224">
        <v>0.14399999999999999</v>
      </c>
      <c r="I177" s="225"/>
      <c r="J177" s="226">
        <f>ROUND(I177*H177,2)</f>
        <v>0</v>
      </c>
      <c r="K177" s="227"/>
      <c r="L177" s="44"/>
      <c r="M177" s="228" t="s">
        <v>1</v>
      </c>
      <c r="N177" s="229" t="s">
        <v>41</v>
      </c>
      <c r="O177" s="91"/>
      <c r="P177" s="230">
        <f>O177*H177</f>
        <v>0</v>
      </c>
      <c r="Q177" s="230">
        <v>0</v>
      </c>
      <c r="R177" s="230">
        <f>Q177*H177</f>
        <v>0</v>
      </c>
      <c r="S177" s="230">
        <v>0</v>
      </c>
      <c r="T177" s="231">
        <f>S177*H177</f>
        <v>0</v>
      </c>
      <c r="U177" s="38"/>
      <c r="V177" s="38"/>
      <c r="W177" s="38"/>
      <c r="X177" s="38"/>
      <c r="Y177" s="38"/>
      <c r="Z177" s="38"/>
      <c r="AA177" s="38"/>
      <c r="AB177" s="38"/>
      <c r="AC177" s="38"/>
      <c r="AD177" s="38"/>
      <c r="AE177" s="38"/>
      <c r="AR177" s="232" t="s">
        <v>254</v>
      </c>
      <c r="AT177" s="232" t="s">
        <v>255</v>
      </c>
      <c r="AU177" s="232" t="s">
        <v>86</v>
      </c>
      <c r="AY177" s="17" t="s">
        <v>251</v>
      </c>
      <c r="BE177" s="233">
        <f>IF(N177="základní",J177,0)</f>
        <v>0</v>
      </c>
      <c r="BF177" s="233">
        <f>IF(N177="snížená",J177,0)</f>
        <v>0</v>
      </c>
      <c r="BG177" s="233">
        <f>IF(N177="zákl. přenesená",J177,0)</f>
        <v>0</v>
      </c>
      <c r="BH177" s="233">
        <f>IF(N177="sníž. přenesená",J177,0)</f>
        <v>0</v>
      </c>
      <c r="BI177" s="233">
        <f>IF(N177="nulová",J177,0)</f>
        <v>0</v>
      </c>
      <c r="BJ177" s="17" t="s">
        <v>84</v>
      </c>
      <c r="BK177" s="233">
        <f>ROUND(I177*H177,2)</f>
        <v>0</v>
      </c>
      <c r="BL177" s="17" t="s">
        <v>254</v>
      </c>
      <c r="BM177" s="232" t="s">
        <v>6313</v>
      </c>
    </row>
    <row r="178" s="2" customFormat="1">
      <c r="A178" s="38"/>
      <c r="B178" s="39"/>
      <c r="C178" s="40"/>
      <c r="D178" s="234" t="s">
        <v>260</v>
      </c>
      <c r="E178" s="40"/>
      <c r="F178" s="235" t="s">
        <v>3255</v>
      </c>
      <c r="G178" s="40"/>
      <c r="H178" s="40"/>
      <c r="I178" s="236"/>
      <c r="J178" s="40"/>
      <c r="K178" s="40"/>
      <c r="L178" s="44"/>
      <c r="M178" s="237"/>
      <c r="N178" s="238"/>
      <c r="O178" s="91"/>
      <c r="P178" s="91"/>
      <c r="Q178" s="91"/>
      <c r="R178" s="91"/>
      <c r="S178" s="91"/>
      <c r="T178" s="92"/>
      <c r="U178" s="38"/>
      <c r="V178" s="38"/>
      <c r="W178" s="38"/>
      <c r="X178" s="38"/>
      <c r="Y178" s="38"/>
      <c r="Z178" s="38"/>
      <c r="AA178" s="38"/>
      <c r="AB178" s="38"/>
      <c r="AC178" s="38"/>
      <c r="AD178" s="38"/>
      <c r="AE178" s="38"/>
      <c r="AT178" s="17" t="s">
        <v>260</v>
      </c>
      <c r="AU178" s="17" t="s">
        <v>86</v>
      </c>
    </row>
    <row r="179" s="2" customFormat="1">
      <c r="A179" s="38"/>
      <c r="B179" s="39"/>
      <c r="C179" s="40"/>
      <c r="D179" s="240" t="s">
        <v>274</v>
      </c>
      <c r="E179" s="40"/>
      <c r="F179" s="241" t="s">
        <v>3256</v>
      </c>
      <c r="G179" s="40"/>
      <c r="H179" s="40"/>
      <c r="I179" s="236"/>
      <c r="J179" s="40"/>
      <c r="K179" s="40"/>
      <c r="L179" s="44"/>
      <c r="M179" s="237"/>
      <c r="N179" s="238"/>
      <c r="O179" s="91"/>
      <c r="P179" s="91"/>
      <c r="Q179" s="91"/>
      <c r="R179" s="91"/>
      <c r="S179" s="91"/>
      <c r="T179" s="92"/>
      <c r="U179" s="38"/>
      <c r="V179" s="38"/>
      <c r="W179" s="38"/>
      <c r="X179" s="38"/>
      <c r="Y179" s="38"/>
      <c r="Z179" s="38"/>
      <c r="AA179" s="38"/>
      <c r="AB179" s="38"/>
      <c r="AC179" s="38"/>
      <c r="AD179" s="38"/>
      <c r="AE179" s="38"/>
      <c r="AT179" s="17" t="s">
        <v>274</v>
      </c>
      <c r="AU179" s="17" t="s">
        <v>86</v>
      </c>
    </row>
    <row r="180" s="12" customFormat="1">
      <c r="A180" s="12"/>
      <c r="B180" s="242"/>
      <c r="C180" s="243"/>
      <c r="D180" s="234" t="s">
        <v>276</v>
      </c>
      <c r="E180" s="244" t="s">
        <v>1</v>
      </c>
      <c r="F180" s="245" t="s">
        <v>6314</v>
      </c>
      <c r="G180" s="243"/>
      <c r="H180" s="246">
        <v>0.14399999999999999</v>
      </c>
      <c r="I180" s="247"/>
      <c r="J180" s="243"/>
      <c r="K180" s="243"/>
      <c r="L180" s="248"/>
      <c r="M180" s="249"/>
      <c r="N180" s="250"/>
      <c r="O180" s="250"/>
      <c r="P180" s="250"/>
      <c r="Q180" s="250"/>
      <c r="R180" s="250"/>
      <c r="S180" s="250"/>
      <c r="T180" s="251"/>
      <c r="U180" s="12"/>
      <c r="V180" s="12"/>
      <c r="W180" s="12"/>
      <c r="X180" s="12"/>
      <c r="Y180" s="12"/>
      <c r="Z180" s="12"/>
      <c r="AA180" s="12"/>
      <c r="AB180" s="12"/>
      <c r="AC180" s="12"/>
      <c r="AD180" s="12"/>
      <c r="AE180" s="12"/>
      <c r="AT180" s="252" t="s">
        <v>276</v>
      </c>
      <c r="AU180" s="252" t="s">
        <v>86</v>
      </c>
      <c r="AV180" s="12" t="s">
        <v>86</v>
      </c>
      <c r="AW180" s="12" t="s">
        <v>32</v>
      </c>
      <c r="AX180" s="12" t="s">
        <v>84</v>
      </c>
      <c r="AY180" s="252" t="s">
        <v>251</v>
      </c>
    </row>
    <row r="181" s="2" customFormat="1" ht="16.5" customHeight="1">
      <c r="A181" s="38"/>
      <c r="B181" s="39"/>
      <c r="C181" s="220" t="s">
        <v>342</v>
      </c>
      <c r="D181" s="220" t="s">
        <v>255</v>
      </c>
      <c r="E181" s="221" t="s">
        <v>3258</v>
      </c>
      <c r="F181" s="222" t="s">
        <v>3259</v>
      </c>
      <c r="G181" s="223" t="s">
        <v>592</v>
      </c>
      <c r="H181" s="224">
        <v>1.1519999999999999</v>
      </c>
      <c r="I181" s="225"/>
      <c r="J181" s="226">
        <f>ROUND(I181*H181,2)</f>
        <v>0</v>
      </c>
      <c r="K181" s="227"/>
      <c r="L181" s="44"/>
      <c r="M181" s="228" t="s">
        <v>1</v>
      </c>
      <c r="N181" s="229" t="s">
        <v>41</v>
      </c>
      <c r="O181" s="91"/>
      <c r="P181" s="230">
        <f>O181*H181</f>
        <v>0</v>
      </c>
      <c r="Q181" s="230">
        <v>2.5068199999999998</v>
      </c>
      <c r="R181" s="230">
        <f>Q181*H181</f>
        <v>2.8878566399999994</v>
      </c>
      <c r="S181" s="230">
        <v>0</v>
      </c>
      <c r="T181" s="231">
        <f>S181*H181</f>
        <v>0</v>
      </c>
      <c r="U181" s="38"/>
      <c r="V181" s="38"/>
      <c r="W181" s="38"/>
      <c r="X181" s="38"/>
      <c r="Y181" s="38"/>
      <c r="Z181" s="38"/>
      <c r="AA181" s="38"/>
      <c r="AB181" s="38"/>
      <c r="AC181" s="38"/>
      <c r="AD181" s="38"/>
      <c r="AE181" s="38"/>
      <c r="AR181" s="232" t="s">
        <v>254</v>
      </c>
      <c r="AT181" s="232" t="s">
        <v>255</v>
      </c>
      <c r="AU181" s="232" t="s">
        <v>86</v>
      </c>
      <c r="AY181" s="17" t="s">
        <v>251</v>
      </c>
      <c r="BE181" s="233">
        <f>IF(N181="základní",J181,0)</f>
        <v>0</v>
      </c>
      <c r="BF181" s="233">
        <f>IF(N181="snížená",J181,0)</f>
        <v>0</v>
      </c>
      <c r="BG181" s="233">
        <f>IF(N181="zákl. přenesená",J181,0)</f>
        <v>0</v>
      </c>
      <c r="BH181" s="233">
        <f>IF(N181="sníž. přenesená",J181,0)</f>
        <v>0</v>
      </c>
      <c r="BI181" s="233">
        <f>IF(N181="nulová",J181,0)</f>
        <v>0</v>
      </c>
      <c r="BJ181" s="17" t="s">
        <v>84</v>
      </c>
      <c r="BK181" s="233">
        <f>ROUND(I181*H181,2)</f>
        <v>0</v>
      </c>
      <c r="BL181" s="17" t="s">
        <v>254</v>
      </c>
      <c r="BM181" s="232" t="s">
        <v>6315</v>
      </c>
    </row>
    <row r="182" s="2" customFormat="1">
      <c r="A182" s="38"/>
      <c r="B182" s="39"/>
      <c r="C182" s="40"/>
      <c r="D182" s="234" t="s">
        <v>260</v>
      </c>
      <c r="E182" s="40"/>
      <c r="F182" s="235" t="s">
        <v>3261</v>
      </c>
      <c r="G182" s="40"/>
      <c r="H182" s="40"/>
      <c r="I182" s="236"/>
      <c r="J182" s="40"/>
      <c r="K182" s="40"/>
      <c r="L182" s="44"/>
      <c r="M182" s="237"/>
      <c r="N182" s="238"/>
      <c r="O182" s="91"/>
      <c r="P182" s="91"/>
      <c r="Q182" s="91"/>
      <c r="R182" s="91"/>
      <c r="S182" s="91"/>
      <c r="T182" s="92"/>
      <c r="U182" s="38"/>
      <c r="V182" s="38"/>
      <c r="W182" s="38"/>
      <c r="X182" s="38"/>
      <c r="Y182" s="38"/>
      <c r="Z182" s="38"/>
      <c r="AA182" s="38"/>
      <c r="AB182" s="38"/>
      <c r="AC182" s="38"/>
      <c r="AD182" s="38"/>
      <c r="AE182" s="38"/>
      <c r="AT182" s="17" t="s">
        <v>260</v>
      </c>
      <c r="AU182" s="17" t="s">
        <v>86</v>
      </c>
    </row>
    <row r="183" s="2" customFormat="1">
      <c r="A183" s="38"/>
      <c r="B183" s="39"/>
      <c r="C183" s="40"/>
      <c r="D183" s="240" t="s">
        <v>274</v>
      </c>
      <c r="E183" s="40"/>
      <c r="F183" s="241" t="s">
        <v>3262</v>
      </c>
      <c r="G183" s="40"/>
      <c r="H183" s="40"/>
      <c r="I183" s="236"/>
      <c r="J183" s="40"/>
      <c r="K183" s="40"/>
      <c r="L183" s="44"/>
      <c r="M183" s="237"/>
      <c r="N183" s="238"/>
      <c r="O183" s="91"/>
      <c r="P183" s="91"/>
      <c r="Q183" s="91"/>
      <c r="R183" s="91"/>
      <c r="S183" s="91"/>
      <c r="T183" s="92"/>
      <c r="U183" s="38"/>
      <c r="V183" s="38"/>
      <c r="W183" s="38"/>
      <c r="X183" s="38"/>
      <c r="Y183" s="38"/>
      <c r="Z183" s="38"/>
      <c r="AA183" s="38"/>
      <c r="AB183" s="38"/>
      <c r="AC183" s="38"/>
      <c r="AD183" s="38"/>
      <c r="AE183" s="38"/>
      <c r="AT183" s="17" t="s">
        <v>274</v>
      </c>
      <c r="AU183" s="17" t="s">
        <v>86</v>
      </c>
    </row>
    <row r="184" s="12" customFormat="1">
      <c r="A184" s="12"/>
      <c r="B184" s="242"/>
      <c r="C184" s="243"/>
      <c r="D184" s="234" t="s">
        <v>276</v>
      </c>
      <c r="E184" s="244" t="s">
        <v>1</v>
      </c>
      <c r="F184" s="245" t="s">
        <v>6316</v>
      </c>
      <c r="G184" s="243"/>
      <c r="H184" s="246">
        <v>1.1519999999999999</v>
      </c>
      <c r="I184" s="247"/>
      <c r="J184" s="243"/>
      <c r="K184" s="243"/>
      <c r="L184" s="248"/>
      <c r="M184" s="249"/>
      <c r="N184" s="250"/>
      <c r="O184" s="250"/>
      <c r="P184" s="250"/>
      <c r="Q184" s="250"/>
      <c r="R184" s="250"/>
      <c r="S184" s="250"/>
      <c r="T184" s="251"/>
      <c r="U184" s="12"/>
      <c r="V184" s="12"/>
      <c r="W184" s="12"/>
      <c r="X184" s="12"/>
      <c r="Y184" s="12"/>
      <c r="Z184" s="12"/>
      <c r="AA184" s="12"/>
      <c r="AB184" s="12"/>
      <c r="AC184" s="12"/>
      <c r="AD184" s="12"/>
      <c r="AE184" s="12"/>
      <c r="AT184" s="252" t="s">
        <v>276</v>
      </c>
      <c r="AU184" s="252" t="s">
        <v>86</v>
      </c>
      <c r="AV184" s="12" t="s">
        <v>86</v>
      </c>
      <c r="AW184" s="12" t="s">
        <v>32</v>
      </c>
      <c r="AX184" s="12" t="s">
        <v>84</v>
      </c>
      <c r="AY184" s="252" t="s">
        <v>251</v>
      </c>
    </row>
    <row r="185" s="11" customFormat="1" ht="22.8" customHeight="1">
      <c r="A185" s="11"/>
      <c r="B185" s="206"/>
      <c r="C185" s="207"/>
      <c r="D185" s="208" t="s">
        <v>75</v>
      </c>
      <c r="E185" s="272" t="s">
        <v>306</v>
      </c>
      <c r="F185" s="272" t="s">
        <v>814</v>
      </c>
      <c r="G185" s="207"/>
      <c r="H185" s="207"/>
      <c r="I185" s="210"/>
      <c r="J185" s="273">
        <f>BK185</f>
        <v>0</v>
      </c>
      <c r="K185" s="207"/>
      <c r="L185" s="212"/>
      <c r="M185" s="213"/>
      <c r="N185" s="214"/>
      <c r="O185" s="214"/>
      <c r="P185" s="215">
        <f>SUM(P186:P203)</f>
        <v>0</v>
      </c>
      <c r="Q185" s="214"/>
      <c r="R185" s="215">
        <f>SUM(R186:R203)</f>
        <v>0.3024</v>
      </c>
      <c r="S185" s="214"/>
      <c r="T185" s="216">
        <f>SUM(T186:T203)</f>
        <v>7.0909200000000006</v>
      </c>
      <c r="U185" s="11"/>
      <c r="V185" s="11"/>
      <c r="W185" s="11"/>
      <c r="X185" s="11"/>
      <c r="Y185" s="11"/>
      <c r="Z185" s="11"/>
      <c r="AA185" s="11"/>
      <c r="AB185" s="11"/>
      <c r="AC185" s="11"/>
      <c r="AD185" s="11"/>
      <c r="AE185" s="11"/>
      <c r="AR185" s="217" t="s">
        <v>84</v>
      </c>
      <c r="AT185" s="218" t="s">
        <v>75</v>
      </c>
      <c r="AU185" s="218" t="s">
        <v>84</v>
      </c>
      <c r="AY185" s="217" t="s">
        <v>251</v>
      </c>
      <c r="BK185" s="219">
        <f>SUM(BK186:BK203)</f>
        <v>0</v>
      </c>
    </row>
    <row r="186" s="2" customFormat="1" ht="16.5" customHeight="1">
      <c r="A186" s="38"/>
      <c r="B186" s="39"/>
      <c r="C186" s="220" t="s">
        <v>350</v>
      </c>
      <c r="D186" s="220" t="s">
        <v>255</v>
      </c>
      <c r="E186" s="221" t="s">
        <v>3264</v>
      </c>
      <c r="F186" s="222" t="s">
        <v>3265</v>
      </c>
      <c r="G186" s="223" t="s">
        <v>592</v>
      </c>
      <c r="H186" s="224">
        <v>2.52</v>
      </c>
      <c r="I186" s="225"/>
      <c r="J186" s="226">
        <f>ROUND(I186*H186,2)</f>
        <v>0</v>
      </c>
      <c r="K186" s="227"/>
      <c r="L186" s="44"/>
      <c r="M186" s="228" t="s">
        <v>1</v>
      </c>
      <c r="N186" s="229" t="s">
        <v>41</v>
      </c>
      <c r="O186" s="91"/>
      <c r="P186" s="230">
        <f>O186*H186</f>
        <v>0</v>
      </c>
      <c r="Q186" s="230">
        <v>0.12</v>
      </c>
      <c r="R186" s="230">
        <f>Q186*H186</f>
        <v>0.3024</v>
      </c>
      <c r="S186" s="230">
        <v>2.2000000000000002</v>
      </c>
      <c r="T186" s="231">
        <f>S186*H186</f>
        <v>5.5440000000000005</v>
      </c>
      <c r="U186" s="38"/>
      <c r="V186" s="38"/>
      <c r="W186" s="38"/>
      <c r="X186" s="38"/>
      <c r="Y186" s="38"/>
      <c r="Z186" s="38"/>
      <c r="AA186" s="38"/>
      <c r="AB186" s="38"/>
      <c r="AC186" s="38"/>
      <c r="AD186" s="38"/>
      <c r="AE186" s="38"/>
      <c r="AR186" s="232" t="s">
        <v>254</v>
      </c>
      <c r="AT186" s="232" t="s">
        <v>255</v>
      </c>
      <c r="AU186" s="232" t="s">
        <v>86</v>
      </c>
      <c r="AY186" s="17" t="s">
        <v>251</v>
      </c>
      <c r="BE186" s="233">
        <f>IF(N186="základní",J186,0)</f>
        <v>0</v>
      </c>
      <c r="BF186" s="233">
        <f>IF(N186="snížená",J186,0)</f>
        <v>0</v>
      </c>
      <c r="BG186" s="233">
        <f>IF(N186="zákl. přenesená",J186,0)</f>
        <v>0</v>
      </c>
      <c r="BH186" s="233">
        <f>IF(N186="sníž. přenesená",J186,0)</f>
        <v>0</v>
      </c>
      <c r="BI186" s="233">
        <f>IF(N186="nulová",J186,0)</f>
        <v>0</v>
      </c>
      <c r="BJ186" s="17" t="s">
        <v>84</v>
      </c>
      <c r="BK186" s="233">
        <f>ROUND(I186*H186,2)</f>
        <v>0</v>
      </c>
      <c r="BL186" s="17" t="s">
        <v>254</v>
      </c>
      <c r="BM186" s="232" t="s">
        <v>6317</v>
      </c>
    </row>
    <row r="187" s="2" customFormat="1">
      <c r="A187" s="38"/>
      <c r="B187" s="39"/>
      <c r="C187" s="40"/>
      <c r="D187" s="234" t="s">
        <v>260</v>
      </c>
      <c r="E187" s="40"/>
      <c r="F187" s="235" t="s">
        <v>3267</v>
      </c>
      <c r="G187" s="40"/>
      <c r="H187" s="40"/>
      <c r="I187" s="236"/>
      <c r="J187" s="40"/>
      <c r="K187" s="40"/>
      <c r="L187" s="44"/>
      <c r="M187" s="237"/>
      <c r="N187" s="238"/>
      <c r="O187" s="91"/>
      <c r="P187" s="91"/>
      <c r="Q187" s="91"/>
      <c r="R187" s="91"/>
      <c r="S187" s="91"/>
      <c r="T187" s="92"/>
      <c r="U187" s="38"/>
      <c r="V187" s="38"/>
      <c r="W187" s="38"/>
      <c r="X187" s="38"/>
      <c r="Y187" s="38"/>
      <c r="Z187" s="38"/>
      <c r="AA187" s="38"/>
      <c r="AB187" s="38"/>
      <c r="AC187" s="38"/>
      <c r="AD187" s="38"/>
      <c r="AE187" s="38"/>
      <c r="AT187" s="17" t="s">
        <v>260</v>
      </c>
      <c r="AU187" s="17" t="s">
        <v>86</v>
      </c>
    </row>
    <row r="188" s="2" customFormat="1">
      <c r="A188" s="38"/>
      <c r="B188" s="39"/>
      <c r="C188" s="40"/>
      <c r="D188" s="240" t="s">
        <v>274</v>
      </c>
      <c r="E188" s="40"/>
      <c r="F188" s="241" t="s">
        <v>3268</v>
      </c>
      <c r="G188" s="40"/>
      <c r="H188" s="40"/>
      <c r="I188" s="236"/>
      <c r="J188" s="40"/>
      <c r="K188" s="40"/>
      <c r="L188" s="44"/>
      <c r="M188" s="237"/>
      <c r="N188" s="238"/>
      <c r="O188" s="91"/>
      <c r="P188" s="91"/>
      <c r="Q188" s="91"/>
      <c r="R188" s="91"/>
      <c r="S188" s="91"/>
      <c r="T188" s="92"/>
      <c r="U188" s="38"/>
      <c r="V188" s="38"/>
      <c r="W188" s="38"/>
      <c r="X188" s="38"/>
      <c r="Y188" s="38"/>
      <c r="Z188" s="38"/>
      <c r="AA188" s="38"/>
      <c r="AB188" s="38"/>
      <c r="AC188" s="38"/>
      <c r="AD188" s="38"/>
      <c r="AE188" s="38"/>
      <c r="AT188" s="17" t="s">
        <v>274</v>
      </c>
      <c r="AU188" s="17" t="s">
        <v>86</v>
      </c>
    </row>
    <row r="189" s="12" customFormat="1">
      <c r="A189" s="12"/>
      <c r="B189" s="242"/>
      <c r="C189" s="243"/>
      <c r="D189" s="234" t="s">
        <v>276</v>
      </c>
      <c r="E189" s="244" t="s">
        <v>1</v>
      </c>
      <c r="F189" s="245" t="s">
        <v>6318</v>
      </c>
      <c r="G189" s="243"/>
      <c r="H189" s="246">
        <v>1.8</v>
      </c>
      <c r="I189" s="247"/>
      <c r="J189" s="243"/>
      <c r="K189" s="243"/>
      <c r="L189" s="248"/>
      <c r="M189" s="249"/>
      <c r="N189" s="250"/>
      <c r="O189" s="250"/>
      <c r="P189" s="250"/>
      <c r="Q189" s="250"/>
      <c r="R189" s="250"/>
      <c r="S189" s="250"/>
      <c r="T189" s="251"/>
      <c r="U189" s="12"/>
      <c r="V189" s="12"/>
      <c r="W189" s="12"/>
      <c r="X189" s="12"/>
      <c r="Y189" s="12"/>
      <c r="Z189" s="12"/>
      <c r="AA189" s="12"/>
      <c r="AB189" s="12"/>
      <c r="AC189" s="12"/>
      <c r="AD189" s="12"/>
      <c r="AE189" s="12"/>
      <c r="AT189" s="252" t="s">
        <v>276</v>
      </c>
      <c r="AU189" s="252" t="s">
        <v>86</v>
      </c>
      <c r="AV189" s="12" t="s">
        <v>86</v>
      </c>
      <c r="AW189" s="12" t="s">
        <v>32</v>
      </c>
      <c r="AX189" s="12" t="s">
        <v>76</v>
      </c>
      <c r="AY189" s="252" t="s">
        <v>251</v>
      </c>
    </row>
    <row r="190" s="12" customFormat="1">
      <c r="A190" s="12"/>
      <c r="B190" s="242"/>
      <c r="C190" s="243"/>
      <c r="D190" s="234" t="s">
        <v>276</v>
      </c>
      <c r="E190" s="244" t="s">
        <v>1</v>
      </c>
      <c r="F190" s="245" t="s">
        <v>6319</v>
      </c>
      <c r="G190" s="243"/>
      <c r="H190" s="246">
        <v>0.71999999999999997</v>
      </c>
      <c r="I190" s="247"/>
      <c r="J190" s="243"/>
      <c r="K190" s="243"/>
      <c r="L190" s="248"/>
      <c r="M190" s="249"/>
      <c r="N190" s="250"/>
      <c r="O190" s="250"/>
      <c r="P190" s="250"/>
      <c r="Q190" s="250"/>
      <c r="R190" s="250"/>
      <c r="S190" s="250"/>
      <c r="T190" s="251"/>
      <c r="U190" s="12"/>
      <c r="V190" s="12"/>
      <c r="W190" s="12"/>
      <c r="X190" s="12"/>
      <c r="Y190" s="12"/>
      <c r="Z190" s="12"/>
      <c r="AA190" s="12"/>
      <c r="AB190" s="12"/>
      <c r="AC190" s="12"/>
      <c r="AD190" s="12"/>
      <c r="AE190" s="12"/>
      <c r="AT190" s="252" t="s">
        <v>276</v>
      </c>
      <c r="AU190" s="252" t="s">
        <v>86</v>
      </c>
      <c r="AV190" s="12" t="s">
        <v>86</v>
      </c>
      <c r="AW190" s="12" t="s">
        <v>32</v>
      </c>
      <c r="AX190" s="12" t="s">
        <v>76</v>
      </c>
      <c r="AY190" s="252" t="s">
        <v>251</v>
      </c>
    </row>
    <row r="191" s="15" customFormat="1">
      <c r="A191" s="15"/>
      <c r="B191" s="274"/>
      <c r="C191" s="275"/>
      <c r="D191" s="234" t="s">
        <v>276</v>
      </c>
      <c r="E191" s="276" t="s">
        <v>1</v>
      </c>
      <c r="F191" s="277" t="s">
        <v>423</v>
      </c>
      <c r="G191" s="275"/>
      <c r="H191" s="278">
        <v>2.52</v>
      </c>
      <c r="I191" s="279"/>
      <c r="J191" s="275"/>
      <c r="K191" s="275"/>
      <c r="L191" s="280"/>
      <c r="M191" s="281"/>
      <c r="N191" s="282"/>
      <c r="O191" s="282"/>
      <c r="P191" s="282"/>
      <c r="Q191" s="282"/>
      <c r="R191" s="282"/>
      <c r="S191" s="282"/>
      <c r="T191" s="283"/>
      <c r="U191" s="15"/>
      <c r="V191" s="15"/>
      <c r="W191" s="15"/>
      <c r="X191" s="15"/>
      <c r="Y191" s="15"/>
      <c r="Z191" s="15"/>
      <c r="AA191" s="15"/>
      <c r="AB191" s="15"/>
      <c r="AC191" s="15"/>
      <c r="AD191" s="15"/>
      <c r="AE191" s="15"/>
      <c r="AT191" s="284" t="s">
        <v>276</v>
      </c>
      <c r="AU191" s="284" t="s">
        <v>86</v>
      </c>
      <c r="AV191" s="15" t="s">
        <v>254</v>
      </c>
      <c r="AW191" s="15" t="s">
        <v>32</v>
      </c>
      <c r="AX191" s="15" t="s">
        <v>84</v>
      </c>
      <c r="AY191" s="284" t="s">
        <v>251</v>
      </c>
    </row>
    <row r="192" s="2" customFormat="1" ht="24.15" customHeight="1">
      <c r="A192" s="38"/>
      <c r="B192" s="39"/>
      <c r="C192" s="220" t="s">
        <v>357</v>
      </c>
      <c r="D192" s="220" t="s">
        <v>255</v>
      </c>
      <c r="E192" s="221" t="s">
        <v>917</v>
      </c>
      <c r="F192" s="222" t="s">
        <v>918</v>
      </c>
      <c r="G192" s="223" t="s">
        <v>416</v>
      </c>
      <c r="H192" s="224">
        <v>9</v>
      </c>
      <c r="I192" s="225"/>
      <c r="J192" s="226">
        <f>ROUND(I192*H192,2)</f>
        <v>0</v>
      </c>
      <c r="K192" s="227"/>
      <c r="L192" s="44"/>
      <c r="M192" s="228" t="s">
        <v>1</v>
      </c>
      <c r="N192" s="229" t="s">
        <v>41</v>
      </c>
      <c r="O192" s="91"/>
      <c r="P192" s="230">
        <f>O192*H192</f>
        <v>0</v>
      </c>
      <c r="Q192" s="230">
        <v>0</v>
      </c>
      <c r="R192" s="230">
        <f>Q192*H192</f>
        <v>0</v>
      </c>
      <c r="S192" s="230">
        <v>0.16500000000000001</v>
      </c>
      <c r="T192" s="231">
        <f>S192*H192</f>
        <v>1.4850000000000001</v>
      </c>
      <c r="U192" s="38"/>
      <c r="V192" s="38"/>
      <c r="W192" s="38"/>
      <c r="X192" s="38"/>
      <c r="Y192" s="38"/>
      <c r="Z192" s="38"/>
      <c r="AA192" s="38"/>
      <c r="AB192" s="38"/>
      <c r="AC192" s="38"/>
      <c r="AD192" s="38"/>
      <c r="AE192" s="38"/>
      <c r="AR192" s="232" t="s">
        <v>254</v>
      </c>
      <c r="AT192" s="232" t="s">
        <v>255</v>
      </c>
      <c r="AU192" s="232" t="s">
        <v>86</v>
      </c>
      <c r="AY192" s="17" t="s">
        <v>251</v>
      </c>
      <c r="BE192" s="233">
        <f>IF(N192="základní",J192,0)</f>
        <v>0</v>
      </c>
      <c r="BF192" s="233">
        <f>IF(N192="snížená",J192,0)</f>
        <v>0</v>
      </c>
      <c r="BG192" s="233">
        <f>IF(N192="zákl. přenesená",J192,0)</f>
        <v>0</v>
      </c>
      <c r="BH192" s="233">
        <f>IF(N192="sníž. přenesená",J192,0)</f>
        <v>0</v>
      </c>
      <c r="BI192" s="233">
        <f>IF(N192="nulová",J192,0)</f>
        <v>0</v>
      </c>
      <c r="BJ192" s="17" t="s">
        <v>84</v>
      </c>
      <c r="BK192" s="233">
        <f>ROUND(I192*H192,2)</f>
        <v>0</v>
      </c>
      <c r="BL192" s="17" t="s">
        <v>254</v>
      </c>
      <c r="BM192" s="232" t="s">
        <v>6320</v>
      </c>
    </row>
    <row r="193" s="2" customFormat="1">
      <c r="A193" s="38"/>
      <c r="B193" s="39"/>
      <c r="C193" s="40"/>
      <c r="D193" s="234" t="s">
        <v>260</v>
      </c>
      <c r="E193" s="40"/>
      <c r="F193" s="235" t="s">
        <v>920</v>
      </c>
      <c r="G193" s="40"/>
      <c r="H193" s="40"/>
      <c r="I193" s="236"/>
      <c r="J193" s="40"/>
      <c r="K193" s="40"/>
      <c r="L193" s="44"/>
      <c r="M193" s="237"/>
      <c r="N193" s="238"/>
      <c r="O193" s="91"/>
      <c r="P193" s="91"/>
      <c r="Q193" s="91"/>
      <c r="R193" s="91"/>
      <c r="S193" s="91"/>
      <c r="T193" s="92"/>
      <c r="U193" s="38"/>
      <c r="V193" s="38"/>
      <c r="W193" s="38"/>
      <c r="X193" s="38"/>
      <c r="Y193" s="38"/>
      <c r="Z193" s="38"/>
      <c r="AA193" s="38"/>
      <c r="AB193" s="38"/>
      <c r="AC193" s="38"/>
      <c r="AD193" s="38"/>
      <c r="AE193" s="38"/>
      <c r="AT193" s="17" t="s">
        <v>260</v>
      </c>
      <c r="AU193" s="17" t="s">
        <v>86</v>
      </c>
    </row>
    <row r="194" s="2" customFormat="1">
      <c r="A194" s="38"/>
      <c r="B194" s="39"/>
      <c r="C194" s="40"/>
      <c r="D194" s="240" t="s">
        <v>274</v>
      </c>
      <c r="E194" s="40"/>
      <c r="F194" s="241" t="s">
        <v>921</v>
      </c>
      <c r="G194" s="40"/>
      <c r="H194" s="40"/>
      <c r="I194" s="236"/>
      <c r="J194" s="40"/>
      <c r="K194" s="40"/>
      <c r="L194" s="44"/>
      <c r="M194" s="237"/>
      <c r="N194" s="238"/>
      <c r="O194" s="91"/>
      <c r="P194" s="91"/>
      <c r="Q194" s="91"/>
      <c r="R194" s="91"/>
      <c r="S194" s="91"/>
      <c r="T194" s="92"/>
      <c r="U194" s="38"/>
      <c r="V194" s="38"/>
      <c r="W194" s="38"/>
      <c r="X194" s="38"/>
      <c r="Y194" s="38"/>
      <c r="Z194" s="38"/>
      <c r="AA194" s="38"/>
      <c r="AB194" s="38"/>
      <c r="AC194" s="38"/>
      <c r="AD194" s="38"/>
      <c r="AE194" s="38"/>
      <c r="AT194" s="17" t="s">
        <v>274</v>
      </c>
      <c r="AU194" s="17" t="s">
        <v>86</v>
      </c>
    </row>
    <row r="195" s="12" customFormat="1">
      <c r="A195" s="12"/>
      <c r="B195" s="242"/>
      <c r="C195" s="243"/>
      <c r="D195" s="234" t="s">
        <v>276</v>
      </c>
      <c r="E195" s="244" t="s">
        <v>1</v>
      </c>
      <c r="F195" s="245" t="s">
        <v>6321</v>
      </c>
      <c r="G195" s="243"/>
      <c r="H195" s="246">
        <v>9</v>
      </c>
      <c r="I195" s="247"/>
      <c r="J195" s="243"/>
      <c r="K195" s="243"/>
      <c r="L195" s="248"/>
      <c r="M195" s="249"/>
      <c r="N195" s="250"/>
      <c r="O195" s="250"/>
      <c r="P195" s="250"/>
      <c r="Q195" s="250"/>
      <c r="R195" s="250"/>
      <c r="S195" s="250"/>
      <c r="T195" s="251"/>
      <c r="U195" s="12"/>
      <c r="V195" s="12"/>
      <c r="W195" s="12"/>
      <c r="X195" s="12"/>
      <c r="Y195" s="12"/>
      <c r="Z195" s="12"/>
      <c r="AA195" s="12"/>
      <c r="AB195" s="12"/>
      <c r="AC195" s="12"/>
      <c r="AD195" s="12"/>
      <c r="AE195" s="12"/>
      <c r="AT195" s="252" t="s">
        <v>276</v>
      </c>
      <c r="AU195" s="252" t="s">
        <v>86</v>
      </c>
      <c r="AV195" s="12" t="s">
        <v>86</v>
      </c>
      <c r="AW195" s="12" t="s">
        <v>32</v>
      </c>
      <c r="AX195" s="12" t="s">
        <v>84</v>
      </c>
      <c r="AY195" s="252" t="s">
        <v>251</v>
      </c>
    </row>
    <row r="196" s="2" customFormat="1" ht="24.15" customHeight="1">
      <c r="A196" s="38"/>
      <c r="B196" s="39"/>
      <c r="C196" s="220" t="s">
        <v>363</v>
      </c>
      <c r="D196" s="220" t="s">
        <v>255</v>
      </c>
      <c r="E196" s="221" t="s">
        <v>934</v>
      </c>
      <c r="F196" s="222" t="s">
        <v>935</v>
      </c>
      <c r="G196" s="223" t="s">
        <v>802</v>
      </c>
      <c r="H196" s="224">
        <v>24</v>
      </c>
      <c r="I196" s="225"/>
      <c r="J196" s="226">
        <f>ROUND(I196*H196,2)</f>
        <v>0</v>
      </c>
      <c r="K196" s="227"/>
      <c r="L196" s="44"/>
      <c r="M196" s="228" t="s">
        <v>1</v>
      </c>
      <c r="N196" s="229" t="s">
        <v>41</v>
      </c>
      <c r="O196" s="91"/>
      <c r="P196" s="230">
        <f>O196*H196</f>
        <v>0</v>
      </c>
      <c r="Q196" s="230">
        <v>0</v>
      </c>
      <c r="R196" s="230">
        <f>Q196*H196</f>
        <v>0</v>
      </c>
      <c r="S196" s="230">
        <v>0.00248</v>
      </c>
      <c r="T196" s="231">
        <f>S196*H196</f>
        <v>0.059520000000000003</v>
      </c>
      <c r="U196" s="38"/>
      <c r="V196" s="38"/>
      <c r="W196" s="38"/>
      <c r="X196" s="38"/>
      <c r="Y196" s="38"/>
      <c r="Z196" s="38"/>
      <c r="AA196" s="38"/>
      <c r="AB196" s="38"/>
      <c r="AC196" s="38"/>
      <c r="AD196" s="38"/>
      <c r="AE196" s="38"/>
      <c r="AR196" s="232" t="s">
        <v>254</v>
      </c>
      <c r="AT196" s="232" t="s">
        <v>255</v>
      </c>
      <c r="AU196" s="232" t="s">
        <v>86</v>
      </c>
      <c r="AY196" s="17" t="s">
        <v>251</v>
      </c>
      <c r="BE196" s="233">
        <f>IF(N196="základní",J196,0)</f>
        <v>0</v>
      </c>
      <c r="BF196" s="233">
        <f>IF(N196="snížená",J196,0)</f>
        <v>0</v>
      </c>
      <c r="BG196" s="233">
        <f>IF(N196="zákl. přenesená",J196,0)</f>
        <v>0</v>
      </c>
      <c r="BH196" s="233">
        <f>IF(N196="sníž. přenesená",J196,0)</f>
        <v>0</v>
      </c>
      <c r="BI196" s="233">
        <f>IF(N196="nulová",J196,0)</f>
        <v>0</v>
      </c>
      <c r="BJ196" s="17" t="s">
        <v>84</v>
      </c>
      <c r="BK196" s="233">
        <f>ROUND(I196*H196,2)</f>
        <v>0</v>
      </c>
      <c r="BL196" s="17" t="s">
        <v>254</v>
      </c>
      <c r="BM196" s="232" t="s">
        <v>6322</v>
      </c>
    </row>
    <row r="197" s="2" customFormat="1">
      <c r="A197" s="38"/>
      <c r="B197" s="39"/>
      <c r="C197" s="40"/>
      <c r="D197" s="234" t="s">
        <v>260</v>
      </c>
      <c r="E197" s="40"/>
      <c r="F197" s="235" t="s">
        <v>937</v>
      </c>
      <c r="G197" s="40"/>
      <c r="H197" s="40"/>
      <c r="I197" s="236"/>
      <c r="J197" s="40"/>
      <c r="K197" s="40"/>
      <c r="L197" s="44"/>
      <c r="M197" s="237"/>
      <c r="N197" s="238"/>
      <c r="O197" s="91"/>
      <c r="P197" s="91"/>
      <c r="Q197" s="91"/>
      <c r="R197" s="91"/>
      <c r="S197" s="91"/>
      <c r="T197" s="92"/>
      <c r="U197" s="38"/>
      <c r="V197" s="38"/>
      <c r="W197" s="38"/>
      <c r="X197" s="38"/>
      <c r="Y197" s="38"/>
      <c r="Z197" s="38"/>
      <c r="AA197" s="38"/>
      <c r="AB197" s="38"/>
      <c r="AC197" s="38"/>
      <c r="AD197" s="38"/>
      <c r="AE197" s="38"/>
      <c r="AT197" s="17" t="s">
        <v>260</v>
      </c>
      <c r="AU197" s="17" t="s">
        <v>86</v>
      </c>
    </row>
    <row r="198" s="2" customFormat="1">
      <c r="A198" s="38"/>
      <c r="B198" s="39"/>
      <c r="C198" s="40"/>
      <c r="D198" s="240" t="s">
        <v>274</v>
      </c>
      <c r="E198" s="40"/>
      <c r="F198" s="241" t="s">
        <v>938</v>
      </c>
      <c r="G198" s="40"/>
      <c r="H198" s="40"/>
      <c r="I198" s="236"/>
      <c r="J198" s="40"/>
      <c r="K198" s="40"/>
      <c r="L198" s="44"/>
      <c r="M198" s="237"/>
      <c r="N198" s="238"/>
      <c r="O198" s="91"/>
      <c r="P198" s="91"/>
      <c r="Q198" s="91"/>
      <c r="R198" s="91"/>
      <c r="S198" s="91"/>
      <c r="T198" s="92"/>
      <c r="U198" s="38"/>
      <c r="V198" s="38"/>
      <c r="W198" s="38"/>
      <c r="X198" s="38"/>
      <c r="Y198" s="38"/>
      <c r="Z198" s="38"/>
      <c r="AA198" s="38"/>
      <c r="AB198" s="38"/>
      <c r="AC198" s="38"/>
      <c r="AD198" s="38"/>
      <c r="AE198" s="38"/>
      <c r="AT198" s="17" t="s">
        <v>274</v>
      </c>
      <c r="AU198" s="17" t="s">
        <v>86</v>
      </c>
    </row>
    <row r="199" s="12" customFormat="1">
      <c r="A199" s="12"/>
      <c r="B199" s="242"/>
      <c r="C199" s="243"/>
      <c r="D199" s="234" t="s">
        <v>276</v>
      </c>
      <c r="E199" s="244" t="s">
        <v>1</v>
      </c>
      <c r="F199" s="245" t="s">
        <v>6323</v>
      </c>
      <c r="G199" s="243"/>
      <c r="H199" s="246">
        <v>24</v>
      </c>
      <c r="I199" s="247"/>
      <c r="J199" s="243"/>
      <c r="K199" s="243"/>
      <c r="L199" s="248"/>
      <c r="M199" s="249"/>
      <c r="N199" s="250"/>
      <c r="O199" s="250"/>
      <c r="P199" s="250"/>
      <c r="Q199" s="250"/>
      <c r="R199" s="250"/>
      <c r="S199" s="250"/>
      <c r="T199" s="251"/>
      <c r="U199" s="12"/>
      <c r="V199" s="12"/>
      <c r="W199" s="12"/>
      <c r="X199" s="12"/>
      <c r="Y199" s="12"/>
      <c r="Z199" s="12"/>
      <c r="AA199" s="12"/>
      <c r="AB199" s="12"/>
      <c r="AC199" s="12"/>
      <c r="AD199" s="12"/>
      <c r="AE199" s="12"/>
      <c r="AT199" s="252" t="s">
        <v>276</v>
      </c>
      <c r="AU199" s="252" t="s">
        <v>86</v>
      </c>
      <c r="AV199" s="12" t="s">
        <v>86</v>
      </c>
      <c r="AW199" s="12" t="s">
        <v>32</v>
      </c>
      <c r="AX199" s="12" t="s">
        <v>84</v>
      </c>
      <c r="AY199" s="252" t="s">
        <v>251</v>
      </c>
    </row>
    <row r="200" s="2" customFormat="1" ht="16.5" customHeight="1">
      <c r="A200" s="38"/>
      <c r="B200" s="39"/>
      <c r="C200" s="220" t="s">
        <v>371</v>
      </c>
      <c r="D200" s="220" t="s">
        <v>255</v>
      </c>
      <c r="E200" s="221" t="s">
        <v>6284</v>
      </c>
      <c r="F200" s="222" t="s">
        <v>6285</v>
      </c>
      <c r="G200" s="223" t="s">
        <v>802</v>
      </c>
      <c r="H200" s="224">
        <v>24</v>
      </c>
      <c r="I200" s="225"/>
      <c r="J200" s="226">
        <f>ROUND(I200*H200,2)</f>
        <v>0</v>
      </c>
      <c r="K200" s="227"/>
      <c r="L200" s="44"/>
      <c r="M200" s="228" t="s">
        <v>1</v>
      </c>
      <c r="N200" s="229" t="s">
        <v>41</v>
      </c>
      <c r="O200" s="91"/>
      <c r="P200" s="230">
        <f>O200*H200</f>
        <v>0</v>
      </c>
      <c r="Q200" s="230">
        <v>0</v>
      </c>
      <c r="R200" s="230">
        <f>Q200*H200</f>
        <v>0</v>
      </c>
      <c r="S200" s="230">
        <v>0.00010000000000000001</v>
      </c>
      <c r="T200" s="231">
        <f>S200*H200</f>
        <v>0.0024000000000000002</v>
      </c>
      <c r="U200" s="38"/>
      <c r="V200" s="38"/>
      <c r="W200" s="38"/>
      <c r="X200" s="38"/>
      <c r="Y200" s="38"/>
      <c r="Z200" s="38"/>
      <c r="AA200" s="38"/>
      <c r="AB200" s="38"/>
      <c r="AC200" s="38"/>
      <c r="AD200" s="38"/>
      <c r="AE200" s="38"/>
      <c r="AR200" s="232" t="s">
        <v>254</v>
      </c>
      <c r="AT200" s="232" t="s">
        <v>255</v>
      </c>
      <c r="AU200" s="232" t="s">
        <v>86</v>
      </c>
      <c r="AY200" s="17" t="s">
        <v>251</v>
      </c>
      <c r="BE200" s="233">
        <f>IF(N200="základní",J200,0)</f>
        <v>0</v>
      </c>
      <c r="BF200" s="233">
        <f>IF(N200="snížená",J200,0)</f>
        <v>0</v>
      </c>
      <c r="BG200" s="233">
        <f>IF(N200="zákl. přenesená",J200,0)</f>
        <v>0</v>
      </c>
      <c r="BH200" s="233">
        <f>IF(N200="sníž. přenesená",J200,0)</f>
        <v>0</v>
      </c>
      <c r="BI200" s="233">
        <f>IF(N200="nulová",J200,0)</f>
        <v>0</v>
      </c>
      <c r="BJ200" s="17" t="s">
        <v>84</v>
      </c>
      <c r="BK200" s="233">
        <f>ROUND(I200*H200,2)</f>
        <v>0</v>
      </c>
      <c r="BL200" s="17" t="s">
        <v>254</v>
      </c>
      <c r="BM200" s="232" t="s">
        <v>6324</v>
      </c>
    </row>
    <row r="201" s="2" customFormat="1">
      <c r="A201" s="38"/>
      <c r="B201" s="39"/>
      <c r="C201" s="40"/>
      <c r="D201" s="234" t="s">
        <v>260</v>
      </c>
      <c r="E201" s="40"/>
      <c r="F201" s="235" t="s">
        <v>6287</v>
      </c>
      <c r="G201" s="40"/>
      <c r="H201" s="40"/>
      <c r="I201" s="236"/>
      <c r="J201" s="40"/>
      <c r="K201" s="40"/>
      <c r="L201" s="44"/>
      <c r="M201" s="237"/>
      <c r="N201" s="238"/>
      <c r="O201" s="91"/>
      <c r="P201" s="91"/>
      <c r="Q201" s="91"/>
      <c r="R201" s="91"/>
      <c r="S201" s="91"/>
      <c r="T201" s="92"/>
      <c r="U201" s="38"/>
      <c r="V201" s="38"/>
      <c r="W201" s="38"/>
      <c r="X201" s="38"/>
      <c r="Y201" s="38"/>
      <c r="Z201" s="38"/>
      <c r="AA201" s="38"/>
      <c r="AB201" s="38"/>
      <c r="AC201" s="38"/>
      <c r="AD201" s="38"/>
      <c r="AE201" s="38"/>
      <c r="AT201" s="17" t="s">
        <v>260</v>
      </c>
      <c r="AU201" s="17" t="s">
        <v>86</v>
      </c>
    </row>
    <row r="202" s="2" customFormat="1">
      <c r="A202" s="38"/>
      <c r="B202" s="39"/>
      <c r="C202" s="40"/>
      <c r="D202" s="240" t="s">
        <v>274</v>
      </c>
      <c r="E202" s="40"/>
      <c r="F202" s="241" t="s">
        <v>6288</v>
      </c>
      <c r="G202" s="40"/>
      <c r="H202" s="40"/>
      <c r="I202" s="236"/>
      <c r="J202" s="40"/>
      <c r="K202" s="40"/>
      <c r="L202" s="44"/>
      <c r="M202" s="237"/>
      <c r="N202" s="238"/>
      <c r="O202" s="91"/>
      <c r="P202" s="91"/>
      <c r="Q202" s="91"/>
      <c r="R202" s="91"/>
      <c r="S202" s="91"/>
      <c r="T202" s="92"/>
      <c r="U202" s="38"/>
      <c r="V202" s="38"/>
      <c r="W202" s="38"/>
      <c r="X202" s="38"/>
      <c r="Y202" s="38"/>
      <c r="Z202" s="38"/>
      <c r="AA202" s="38"/>
      <c r="AB202" s="38"/>
      <c r="AC202" s="38"/>
      <c r="AD202" s="38"/>
      <c r="AE202" s="38"/>
      <c r="AT202" s="17" t="s">
        <v>274</v>
      </c>
      <c r="AU202" s="17" t="s">
        <v>86</v>
      </c>
    </row>
    <row r="203" s="12" customFormat="1">
      <c r="A203" s="12"/>
      <c r="B203" s="242"/>
      <c r="C203" s="243"/>
      <c r="D203" s="234" t="s">
        <v>276</v>
      </c>
      <c r="E203" s="244" t="s">
        <v>1</v>
      </c>
      <c r="F203" s="245" t="s">
        <v>6325</v>
      </c>
      <c r="G203" s="243"/>
      <c r="H203" s="246">
        <v>24</v>
      </c>
      <c r="I203" s="247"/>
      <c r="J203" s="243"/>
      <c r="K203" s="243"/>
      <c r="L203" s="248"/>
      <c r="M203" s="249"/>
      <c r="N203" s="250"/>
      <c r="O203" s="250"/>
      <c r="P203" s="250"/>
      <c r="Q203" s="250"/>
      <c r="R203" s="250"/>
      <c r="S203" s="250"/>
      <c r="T203" s="251"/>
      <c r="U203" s="12"/>
      <c r="V203" s="12"/>
      <c r="W203" s="12"/>
      <c r="X203" s="12"/>
      <c r="Y203" s="12"/>
      <c r="Z203" s="12"/>
      <c r="AA203" s="12"/>
      <c r="AB203" s="12"/>
      <c r="AC203" s="12"/>
      <c r="AD203" s="12"/>
      <c r="AE203" s="12"/>
      <c r="AT203" s="252" t="s">
        <v>276</v>
      </c>
      <c r="AU203" s="252" t="s">
        <v>86</v>
      </c>
      <c r="AV203" s="12" t="s">
        <v>86</v>
      </c>
      <c r="AW203" s="12" t="s">
        <v>32</v>
      </c>
      <c r="AX203" s="12" t="s">
        <v>84</v>
      </c>
      <c r="AY203" s="252" t="s">
        <v>251</v>
      </c>
    </row>
    <row r="204" s="11" customFormat="1" ht="22.8" customHeight="1">
      <c r="A204" s="11"/>
      <c r="B204" s="206"/>
      <c r="C204" s="207"/>
      <c r="D204" s="208" t="s">
        <v>75</v>
      </c>
      <c r="E204" s="272" t="s">
        <v>970</v>
      </c>
      <c r="F204" s="272" t="s">
        <v>971</v>
      </c>
      <c r="G204" s="207"/>
      <c r="H204" s="207"/>
      <c r="I204" s="210"/>
      <c r="J204" s="273">
        <f>BK204</f>
        <v>0</v>
      </c>
      <c r="K204" s="207"/>
      <c r="L204" s="212"/>
      <c r="M204" s="213"/>
      <c r="N204" s="214"/>
      <c r="O204" s="214"/>
      <c r="P204" s="215">
        <f>SUM(P205:P223)</f>
        <v>0</v>
      </c>
      <c r="Q204" s="214"/>
      <c r="R204" s="215">
        <f>SUM(R205:R223)</f>
        <v>0</v>
      </c>
      <c r="S204" s="214"/>
      <c r="T204" s="216">
        <f>SUM(T205:T223)</f>
        <v>0</v>
      </c>
      <c r="U204" s="11"/>
      <c r="V204" s="11"/>
      <c r="W204" s="11"/>
      <c r="X204" s="11"/>
      <c r="Y204" s="11"/>
      <c r="Z204" s="11"/>
      <c r="AA204" s="11"/>
      <c r="AB204" s="11"/>
      <c r="AC204" s="11"/>
      <c r="AD204" s="11"/>
      <c r="AE204" s="11"/>
      <c r="AR204" s="217" t="s">
        <v>84</v>
      </c>
      <c r="AT204" s="218" t="s">
        <v>75</v>
      </c>
      <c r="AU204" s="218" t="s">
        <v>84</v>
      </c>
      <c r="AY204" s="217" t="s">
        <v>251</v>
      </c>
      <c r="BK204" s="219">
        <f>SUM(BK205:BK223)</f>
        <v>0</v>
      </c>
    </row>
    <row r="205" s="2" customFormat="1" ht="37.8" customHeight="1">
      <c r="A205" s="38"/>
      <c r="B205" s="39"/>
      <c r="C205" s="220" t="s">
        <v>378</v>
      </c>
      <c r="D205" s="220" t="s">
        <v>255</v>
      </c>
      <c r="E205" s="221" t="s">
        <v>1031</v>
      </c>
      <c r="F205" s="222" t="s">
        <v>1032</v>
      </c>
      <c r="G205" s="223" t="s">
        <v>681</v>
      </c>
      <c r="H205" s="224">
        <v>6.048</v>
      </c>
      <c r="I205" s="225"/>
      <c r="J205" s="226">
        <f>ROUND(I205*H205,2)</f>
        <v>0</v>
      </c>
      <c r="K205" s="227"/>
      <c r="L205" s="44"/>
      <c r="M205" s="228" t="s">
        <v>1</v>
      </c>
      <c r="N205" s="229" t="s">
        <v>41</v>
      </c>
      <c r="O205" s="91"/>
      <c r="P205" s="230">
        <f>O205*H205</f>
        <v>0</v>
      </c>
      <c r="Q205" s="230">
        <v>0</v>
      </c>
      <c r="R205" s="230">
        <f>Q205*H205</f>
        <v>0</v>
      </c>
      <c r="S205" s="230">
        <v>0</v>
      </c>
      <c r="T205" s="231">
        <f>S205*H205</f>
        <v>0</v>
      </c>
      <c r="U205" s="38"/>
      <c r="V205" s="38"/>
      <c r="W205" s="38"/>
      <c r="X205" s="38"/>
      <c r="Y205" s="38"/>
      <c r="Z205" s="38"/>
      <c r="AA205" s="38"/>
      <c r="AB205" s="38"/>
      <c r="AC205" s="38"/>
      <c r="AD205" s="38"/>
      <c r="AE205" s="38"/>
      <c r="AR205" s="232" t="s">
        <v>254</v>
      </c>
      <c r="AT205" s="232" t="s">
        <v>255</v>
      </c>
      <c r="AU205" s="232" t="s">
        <v>86</v>
      </c>
      <c r="AY205" s="17" t="s">
        <v>251</v>
      </c>
      <c r="BE205" s="233">
        <f>IF(N205="základní",J205,0)</f>
        <v>0</v>
      </c>
      <c r="BF205" s="233">
        <f>IF(N205="snížená",J205,0)</f>
        <v>0</v>
      </c>
      <c r="BG205" s="233">
        <f>IF(N205="zákl. přenesená",J205,0)</f>
        <v>0</v>
      </c>
      <c r="BH205" s="233">
        <f>IF(N205="sníž. přenesená",J205,0)</f>
        <v>0</v>
      </c>
      <c r="BI205" s="233">
        <f>IF(N205="nulová",J205,0)</f>
        <v>0</v>
      </c>
      <c r="BJ205" s="17" t="s">
        <v>84</v>
      </c>
      <c r="BK205" s="233">
        <f>ROUND(I205*H205,2)</f>
        <v>0</v>
      </c>
      <c r="BL205" s="17" t="s">
        <v>254</v>
      </c>
      <c r="BM205" s="232" t="s">
        <v>6326</v>
      </c>
    </row>
    <row r="206" s="2" customFormat="1">
      <c r="A206" s="38"/>
      <c r="B206" s="39"/>
      <c r="C206" s="40"/>
      <c r="D206" s="234" t="s">
        <v>260</v>
      </c>
      <c r="E206" s="40"/>
      <c r="F206" s="235" t="s">
        <v>1034</v>
      </c>
      <c r="G206" s="40"/>
      <c r="H206" s="40"/>
      <c r="I206" s="236"/>
      <c r="J206" s="40"/>
      <c r="K206" s="40"/>
      <c r="L206" s="44"/>
      <c r="M206" s="237"/>
      <c r="N206" s="238"/>
      <c r="O206" s="91"/>
      <c r="P206" s="91"/>
      <c r="Q206" s="91"/>
      <c r="R206" s="91"/>
      <c r="S206" s="91"/>
      <c r="T206" s="92"/>
      <c r="U206" s="38"/>
      <c r="V206" s="38"/>
      <c r="W206" s="38"/>
      <c r="X206" s="38"/>
      <c r="Y206" s="38"/>
      <c r="Z206" s="38"/>
      <c r="AA206" s="38"/>
      <c r="AB206" s="38"/>
      <c r="AC206" s="38"/>
      <c r="AD206" s="38"/>
      <c r="AE206" s="38"/>
      <c r="AT206" s="17" t="s">
        <v>260</v>
      </c>
      <c r="AU206" s="17" t="s">
        <v>86</v>
      </c>
    </row>
    <row r="207" s="2" customFormat="1">
      <c r="A207" s="38"/>
      <c r="B207" s="39"/>
      <c r="C207" s="40"/>
      <c r="D207" s="240" t="s">
        <v>274</v>
      </c>
      <c r="E207" s="40"/>
      <c r="F207" s="241" t="s">
        <v>1035</v>
      </c>
      <c r="G207" s="40"/>
      <c r="H207" s="40"/>
      <c r="I207" s="236"/>
      <c r="J207" s="40"/>
      <c r="K207" s="40"/>
      <c r="L207" s="44"/>
      <c r="M207" s="237"/>
      <c r="N207" s="238"/>
      <c r="O207" s="91"/>
      <c r="P207" s="91"/>
      <c r="Q207" s="91"/>
      <c r="R207" s="91"/>
      <c r="S207" s="91"/>
      <c r="T207" s="92"/>
      <c r="U207" s="38"/>
      <c r="V207" s="38"/>
      <c r="W207" s="38"/>
      <c r="X207" s="38"/>
      <c r="Y207" s="38"/>
      <c r="Z207" s="38"/>
      <c r="AA207" s="38"/>
      <c r="AB207" s="38"/>
      <c r="AC207" s="38"/>
      <c r="AD207" s="38"/>
      <c r="AE207" s="38"/>
      <c r="AT207" s="17" t="s">
        <v>274</v>
      </c>
      <c r="AU207" s="17" t="s">
        <v>86</v>
      </c>
    </row>
    <row r="208" s="12" customFormat="1">
      <c r="A208" s="12"/>
      <c r="B208" s="242"/>
      <c r="C208" s="243"/>
      <c r="D208" s="234" t="s">
        <v>276</v>
      </c>
      <c r="E208" s="244" t="s">
        <v>1</v>
      </c>
      <c r="F208" s="245" t="s">
        <v>6327</v>
      </c>
      <c r="G208" s="243"/>
      <c r="H208" s="246">
        <v>4.3200000000000003</v>
      </c>
      <c r="I208" s="247"/>
      <c r="J208" s="243"/>
      <c r="K208" s="243"/>
      <c r="L208" s="248"/>
      <c r="M208" s="249"/>
      <c r="N208" s="250"/>
      <c r="O208" s="250"/>
      <c r="P208" s="250"/>
      <c r="Q208" s="250"/>
      <c r="R208" s="250"/>
      <c r="S208" s="250"/>
      <c r="T208" s="251"/>
      <c r="U208" s="12"/>
      <c r="V208" s="12"/>
      <c r="W208" s="12"/>
      <c r="X208" s="12"/>
      <c r="Y208" s="12"/>
      <c r="Z208" s="12"/>
      <c r="AA208" s="12"/>
      <c r="AB208" s="12"/>
      <c r="AC208" s="12"/>
      <c r="AD208" s="12"/>
      <c r="AE208" s="12"/>
      <c r="AT208" s="252" t="s">
        <v>276</v>
      </c>
      <c r="AU208" s="252" t="s">
        <v>86</v>
      </c>
      <c r="AV208" s="12" t="s">
        <v>86</v>
      </c>
      <c r="AW208" s="12" t="s">
        <v>32</v>
      </c>
      <c r="AX208" s="12" t="s">
        <v>76</v>
      </c>
      <c r="AY208" s="252" t="s">
        <v>251</v>
      </c>
    </row>
    <row r="209" s="12" customFormat="1">
      <c r="A209" s="12"/>
      <c r="B209" s="242"/>
      <c r="C209" s="243"/>
      <c r="D209" s="234" t="s">
        <v>276</v>
      </c>
      <c r="E209" s="244" t="s">
        <v>1</v>
      </c>
      <c r="F209" s="245" t="s">
        <v>6328</v>
      </c>
      <c r="G209" s="243"/>
      <c r="H209" s="246">
        <v>1.728</v>
      </c>
      <c r="I209" s="247"/>
      <c r="J209" s="243"/>
      <c r="K209" s="243"/>
      <c r="L209" s="248"/>
      <c r="M209" s="249"/>
      <c r="N209" s="250"/>
      <c r="O209" s="250"/>
      <c r="P209" s="250"/>
      <c r="Q209" s="250"/>
      <c r="R209" s="250"/>
      <c r="S209" s="250"/>
      <c r="T209" s="251"/>
      <c r="U209" s="12"/>
      <c r="V209" s="12"/>
      <c r="W209" s="12"/>
      <c r="X209" s="12"/>
      <c r="Y209" s="12"/>
      <c r="Z209" s="12"/>
      <c r="AA209" s="12"/>
      <c r="AB209" s="12"/>
      <c r="AC209" s="12"/>
      <c r="AD209" s="12"/>
      <c r="AE209" s="12"/>
      <c r="AT209" s="252" t="s">
        <v>276</v>
      </c>
      <c r="AU209" s="252" t="s">
        <v>86</v>
      </c>
      <c r="AV209" s="12" t="s">
        <v>86</v>
      </c>
      <c r="AW209" s="12" t="s">
        <v>32</v>
      </c>
      <c r="AX209" s="12" t="s">
        <v>76</v>
      </c>
      <c r="AY209" s="252" t="s">
        <v>251</v>
      </c>
    </row>
    <row r="210" s="15" customFormat="1">
      <c r="A210" s="15"/>
      <c r="B210" s="274"/>
      <c r="C210" s="275"/>
      <c r="D210" s="234" t="s">
        <v>276</v>
      </c>
      <c r="E210" s="276" t="s">
        <v>3207</v>
      </c>
      <c r="F210" s="277" t="s">
        <v>423</v>
      </c>
      <c r="G210" s="275"/>
      <c r="H210" s="278">
        <v>6.048</v>
      </c>
      <c r="I210" s="279"/>
      <c r="J210" s="275"/>
      <c r="K210" s="275"/>
      <c r="L210" s="280"/>
      <c r="M210" s="281"/>
      <c r="N210" s="282"/>
      <c r="O210" s="282"/>
      <c r="P210" s="282"/>
      <c r="Q210" s="282"/>
      <c r="R210" s="282"/>
      <c r="S210" s="282"/>
      <c r="T210" s="283"/>
      <c r="U210" s="15"/>
      <c r="V210" s="15"/>
      <c r="W210" s="15"/>
      <c r="X210" s="15"/>
      <c r="Y210" s="15"/>
      <c r="Z210" s="15"/>
      <c r="AA210" s="15"/>
      <c r="AB210" s="15"/>
      <c r="AC210" s="15"/>
      <c r="AD210" s="15"/>
      <c r="AE210" s="15"/>
      <c r="AT210" s="284" t="s">
        <v>276</v>
      </c>
      <c r="AU210" s="284" t="s">
        <v>86</v>
      </c>
      <c r="AV210" s="15" t="s">
        <v>254</v>
      </c>
      <c r="AW210" s="15" t="s">
        <v>32</v>
      </c>
      <c r="AX210" s="15" t="s">
        <v>84</v>
      </c>
      <c r="AY210" s="284" t="s">
        <v>251</v>
      </c>
    </row>
    <row r="211" s="2" customFormat="1" ht="24.15" customHeight="1">
      <c r="A211" s="38"/>
      <c r="B211" s="39"/>
      <c r="C211" s="220" t="s">
        <v>7</v>
      </c>
      <c r="D211" s="220" t="s">
        <v>255</v>
      </c>
      <c r="E211" s="221" t="s">
        <v>1990</v>
      </c>
      <c r="F211" s="222" t="s">
        <v>1991</v>
      </c>
      <c r="G211" s="223" t="s">
        <v>681</v>
      </c>
      <c r="H211" s="224">
        <v>6.048</v>
      </c>
      <c r="I211" s="225"/>
      <c r="J211" s="226">
        <f>ROUND(I211*H211,2)</f>
        <v>0</v>
      </c>
      <c r="K211" s="227"/>
      <c r="L211" s="44"/>
      <c r="M211" s="228" t="s">
        <v>1</v>
      </c>
      <c r="N211" s="229" t="s">
        <v>41</v>
      </c>
      <c r="O211" s="91"/>
      <c r="P211" s="230">
        <f>O211*H211</f>
        <v>0</v>
      </c>
      <c r="Q211" s="230">
        <v>0</v>
      </c>
      <c r="R211" s="230">
        <f>Q211*H211</f>
        <v>0</v>
      </c>
      <c r="S211" s="230">
        <v>0</v>
      </c>
      <c r="T211" s="231">
        <f>S211*H211</f>
        <v>0</v>
      </c>
      <c r="U211" s="38"/>
      <c r="V211" s="38"/>
      <c r="W211" s="38"/>
      <c r="X211" s="38"/>
      <c r="Y211" s="38"/>
      <c r="Z211" s="38"/>
      <c r="AA211" s="38"/>
      <c r="AB211" s="38"/>
      <c r="AC211" s="38"/>
      <c r="AD211" s="38"/>
      <c r="AE211" s="38"/>
      <c r="AR211" s="232" t="s">
        <v>254</v>
      </c>
      <c r="AT211" s="232" t="s">
        <v>255</v>
      </c>
      <c r="AU211" s="232" t="s">
        <v>86</v>
      </c>
      <c r="AY211" s="17" t="s">
        <v>251</v>
      </c>
      <c r="BE211" s="233">
        <f>IF(N211="základní",J211,0)</f>
        <v>0</v>
      </c>
      <c r="BF211" s="233">
        <f>IF(N211="snížená",J211,0)</f>
        <v>0</v>
      </c>
      <c r="BG211" s="233">
        <f>IF(N211="zákl. přenesená",J211,0)</f>
        <v>0</v>
      </c>
      <c r="BH211" s="233">
        <f>IF(N211="sníž. přenesená",J211,0)</f>
        <v>0</v>
      </c>
      <c r="BI211" s="233">
        <f>IF(N211="nulová",J211,0)</f>
        <v>0</v>
      </c>
      <c r="BJ211" s="17" t="s">
        <v>84</v>
      </c>
      <c r="BK211" s="233">
        <f>ROUND(I211*H211,2)</f>
        <v>0</v>
      </c>
      <c r="BL211" s="17" t="s">
        <v>254</v>
      </c>
      <c r="BM211" s="232" t="s">
        <v>6329</v>
      </c>
    </row>
    <row r="212" s="2" customFormat="1">
      <c r="A212" s="38"/>
      <c r="B212" s="39"/>
      <c r="C212" s="40"/>
      <c r="D212" s="234" t="s">
        <v>260</v>
      </c>
      <c r="E212" s="40"/>
      <c r="F212" s="235" t="s">
        <v>1993</v>
      </c>
      <c r="G212" s="40"/>
      <c r="H212" s="40"/>
      <c r="I212" s="236"/>
      <c r="J212" s="40"/>
      <c r="K212" s="40"/>
      <c r="L212" s="44"/>
      <c r="M212" s="237"/>
      <c r="N212" s="238"/>
      <c r="O212" s="91"/>
      <c r="P212" s="91"/>
      <c r="Q212" s="91"/>
      <c r="R212" s="91"/>
      <c r="S212" s="91"/>
      <c r="T212" s="92"/>
      <c r="U212" s="38"/>
      <c r="V212" s="38"/>
      <c r="W212" s="38"/>
      <c r="X212" s="38"/>
      <c r="Y212" s="38"/>
      <c r="Z212" s="38"/>
      <c r="AA212" s="38"/>
      <c r="AB212" s="38"/>
      <c r="AC212" s="38"/>
      <c r="AD212" s="38"/>
      <c r="AE212" s="38"/>
      <c r="AT212" s="17" t="s">
        <v>260</v>
      </c>
      <c r="AU212" s="17" t="s">
        <v>86</v>
      </c>
    </row>
    <row r="213" s="2" customFormat="1">
      <c r="A213" s="38"/>
      <c r="B213" s="39"/>
      <c r="C213" s="40"/>
      <c r="D213" s="240" t="s">
        <v>274</v>
      </c>
      <c r="E213" s="40"/>
      <c r="F213" s="241" t="s">
        <v>1994</v>
      </c>
      <c r="G213" s="40"/>
      <c r="H213" s="40"/>
      <c r="I213" s="236"/>
      <c r="J213" s="40"/>
      <c r="K213" s="40"/>
      <c r="L213" s="44"/>
      <c r="M213" s="237"/>
      <c r="N213" s="238"/>
      <c r="O213" s="91"/>
      <c r="P213" s="91"/>
      <c r="Q213" s="91"/>
      <c r="R213" s="91"/>
      <c r="S213" s="91"/>
      <c r="T213" s="92"/>
      <c r="U213" s="38"/>
      <c r="V213" s="38"/>
      <c r="W213" s="38"/>
      <c r="X213" s="38"/>
      <c r="Y213" s="38"/>
      <c r="Z213" s="38"/>
      <c r="AA213" s="38"/>
      <c r="AB213" s="38"/>
      <c r="AC213" s="38"/>
      <c r="AD213" s="38"/>
      <c r="AE213" s="38"/>
      <c r="AT213" s="17" t="s">
        <v>274</v>
      </c>
      <c r="AU213" s="17" t="s">
        <v>86</v>
      </c>
    </row>
    <row r="214" s="12" customFormat="1">
      <c r="A214" s="12"/>
      <c r="B214" s="242"/>
      <c r="C214" s="243"/>
      <c r="D214" s="234" t="s">
        <v>276</v>
      </c>
      <c r="E214" s="244" t="s">
        <v>1</v>
      </c>
      <c r="F214" s="245" t="s">
        <v>3207</v>
      </c>
      <c r="G214" s="243"/>
      <c r="H214" s="246">
        <v>6.048</v>
      </c>
      <c r="I214" s="247"/>
      <c r="J214" s="243"/>
      <c r="K214" s="243"/>
      <c r="L214" s="248"/>
      <c r="M214" s="249"/>
      <c r="N214" s="250"/>
      <c r="O214" s="250"/>
      <c r="P214" s="250"/>
      <c r="Q214" s="250"/>
      <c r="R214" s="250"/>
      <c r="S214" s="250"/>
      <c r="T214" s="251"/>
      <c r="U214" s="12"/>
      <c r="V214" s="12"/>
      <c r="W214" s="12"/>
      <c r="X214" s="12"/>
      <c r="Y214" s="12"/>
      <c r="Z214" s="12"/>
      <c r="AA214" s="12"/>
      <c r="AB214" s="12"/>
      <c r="AC214" s="12"/>
      <c r="AD214" s="12"/>
      <c r="AE214" s="12"/>
      <c r="AT214" s="252" t="s">
        <v>276</v>
      </c>
      <c r="AU214" s="252" t="s">
        <v>86</v>
      </c>
      <c r="AV214" s="12" t="s">
        <v>86</v>
      </c>
      <c r="AW214" s="12" t="s">
        <v>32</v>
      </c>
      <c r="AX214" s="12" t="s">
        <v>84</v>
      </c>
      <c r="AY214" s="252" t="s">
        <v>251</v>
      </c>
    </row>
    <row r="215" s="2" customFormat="1" ht="16.5" customHeight="1">
      <c r="A215" s="38"/>
      <c r="B215" s="39"/>
      <c r="C215" s="220" t="s">
        <v>387</v>
      </c>
      <c r="D215" s="220" t="s">
        <v>255</v>
      </c>
      <c r="E215" s="221" t="s">
        <v>1996</v>
      </c>
      <c r="F215" s="222" t="s">
        <v>1997</v>
      </c>
      <c r="G215" s="223" t="s">
        <v>681</v>
      </c>
      <c r="H215" s="224">
        <v>114.91200000000001</v>
      </c>
      <c r="I215" s="225"/>
      <c r="J215" s="226">
        <f>ROUND(I215*H215,2)</f>
        <v>0</v>
      </c>
      <c r="K215" s="227"/>
      <c r="L215" s="44"/>
      <c r="M215" s="228" t="s">
        <v>1</v>
      </c>
      <c r="N215" s="229" t="s">
        <v>41</v>
      </c>
      <c r="O215" s="91"/>
      <c r="P215" s="230">
        <f>O215*H215</f>
        <v>0</v>
      </c>
      <c r="Q215" s="230">
        <v>0</v>
      </c>
      <c r="R215" s="230">
        <f>Q215*H215</f>
        <v>0</v>
      </c>
      <c r="S215" s="230">
        <v>0</v>
      </c>
      <c r="T215" s="231">
        <f>S215*H215</f>
        <v>0</v>
      </c>
      <c r="U215" s="38"/>
      <c r="V215" s="38"/>
      <c r="W215" s="38"/>
      <c r="X215" s="38"/>
      <c r="Y215" s="38"/>
      <c r="Z215" s="38"/>
      <c r="AA215" s="38"/>
      <c r="AB215" s="38"/>
      <c r="AC215" s="38"/>
      <c r="AD215" s="38"/>
      <c r="AE215" s="38"/>
      <c r="AR215" s="232" t="s">
        <v>254</v>
      </c>
      <c r="AT215" s="232" t="s">
        <v>255</v>
      </c>
      <c r="AU215" s="232" t="s">
        <v>86</v>
      </c>
      <c r="AY215" s="17" t="s">
        <v>251</v>
      </c>
      <c r="BE215" s="233">
        <f>IF(N215="základní",J215,0)</f>
        <v>0</v>
      </c>
      <c r="BF215" s="233">
        <f>IF(N215="snížená",J215,0)</f>
        <v>0</v>
      </c>
      <c r="BG215" s="233">
        <f>IF(N215="zákl. přenesená",J215,0)</f>
        <v>0</v>
      </c>
      <c r="BH215" s="233">
        <f>IF(N215="sníž. přenesená",J215,0)</f>
        <v>0</v>
      </c>
      <c r="BI215" s="233">
        <f>IF(N215="nulová",J215,0)</f>
        <v>0</v>
      </c>
      <c r="BJ215" s="17" t="s">
        <v>84</v>
      </c>
      <c r="BK215" s="233">
        <f>ROUND(I215*H215,2)</f>
        <v>0</v>
      </c>
      <c r="BL215" s="17" t="s">
        <v>254</v>
      </c>
      <c r="BM215" s="232" t="s">
        <v>6330</v>
      </c>
    </row>
    <row r="216" s="2" customFormat="1">
      <c r="A216" s="38"/>
      <c r="B216" s="39"/>
      <c r="C216" s="40"/>
      <c r="D216" s="234" t="s">
        <v>260</v>
      </c>
      <c r="E216" s="40"/>
      <c r="F216" s="235" t="s">
        <v>1999</v>
      </c>
      <c r="G216" s="40"/>
      <c r="H216" s="40"/>
      <c r="I216" s="236"/>
      <c r="J216" s="40"/>
      <c r="K216" s="40"/>
      <c r="L216" s="44"/>
      <c r="M216" s="237"/>
      <c r="N216" s="238"/>
      <c r="O216" s="91"/>
      <c r="P216" s="91"/>
      <c r="Q216" s="91"/>
      <c r="R216" s="91"/>
      <c r="S216" s="91"/>
      <c r="T216" s="92"/>
      <c r="U216" s="38"/>
      <c r="V216" s="38"/>
      <c r="W216" s="38"/>
      <c r="X216" s="38"/>
      <c r="Y216" s="38"/>
      <c r="Z216" s="38"/>
      <c r="AA216" s="38"/>
      <c r="AB216" s="38"/>
      <c r="AC216" s="38"/>
      <c r="AD216" s="38"/>
      <c r="AE216" s="38"/>
      <c r="AT216" s="17" t="s">
        <v>260</v>
      </c>
      <c r="AU216" s="17" t="s">
        <v>86</v>
      </c>
    </row>
    <row r="217" s="2" customFormat="1">
      <c r="A217" s="38"/>
      <c r="B217" s="39"/>
      <c r="C217" s="40"/>
      <c r="D217" s="240" t="s">
        <v>274</v>
      </c>
      <c r="E217" s="40"/>
      <c r="F217" s="241" t="s">
        <v>2000</v>
      </c>
      <c r="G217" s="40"/>
      <c r="H217" s="40"/>
      <c r="I217" s="236"/>
      <c r="J217" s="40"/>
      <c r="K217" s="40"/>
      <c r="L217" s="44"/>
      <c r="M217" s="237"/>
      <c r="N217" s="238"/>
      <c r="O217" s="91"/>
      <c r="P217" s="91"/>
      <c r="Q217" s="91"/>
      <c r="R217" s="91"/>
      <c r="S217" s="91"/>
      <c r="T217" s="92"/>
      <c r="U217" s="38"/>
      <c r="V217" s="38"/>
      <c r="W217" s="38"/>
      <c r="X217" s="38"/>
      <c r="Y217" s="38"/>
      <c r="Z217" s="38"/>
      <c r="AA217" s="38"/>
      <c r="AB217" s="38"/>
      <c r="AC217" s="38"/>
      <c r="AD217" s="38"/>
      <c r="AE217" s="38"/>
      <c r="AT217" s="17" t="s">
        <v>274</v>
      </c>
      <c r="AU217" s="17" t="s">
        <v>86</v>
      </c>
    </row>
    <row r="218" s="13" customFormat="1">
      <c r="A218" s="13"/>
      <c r="B218" s="253"/>
      <c r="C218" s="254"/>
      <c r="D218" s="234" t="s">
        <v>276</v>
      </c>
      <c r="E218" s="255" t="s">
        <v>1</v>
      </c>
      <c r="F218" s="256" t="s">
        <v>992</v>
      </c>
      <c r="G218" s="254"/>
      <c r="H218" s="255" t="s">
        <v>1</v>
      </c>
      <c r="I218" s="257"/>
      <c r="J218" s="254"/>
      <c r="K218" s="254"/>
      <c r="L218" s="258"/>
      <c r="M218" s="259"/>
      <c r="N218" s="260"/>
      <c r="O218" s="260"/>
      <c r="P218" s="260"/>
      <c r="Q218" s="260"/>
      <c r="R218" s="260"/>
      <c r="S218" s="260"/>
      <c r="T218" s="261"/>
      <c r="U218" s="13"/>
      <c r="V218" s="13"/>
      <c r="W218" s="13"/>
      <c r="X218" s="13"/>
      <c r="Y218" s="13"/>
      <c r="Z218" s="13"/>
      <c r="AA218" s="13"/>
      <c r="AB218" s="13"/>
      <c r="AC218" s="13"/>
      <c r="AD218" s="13"/>
      <c r="AE218" s="13"/>
      <c r="AT218" s="262" t="s">
        <v>276</v>
      </c>
      <c r="AU218" s="262" t="s">
        <v>86</v>
      </c>
      <c r="AV218" s="13" t="s">
        <v>84</v>
      </c>
      <c r="AW218" s="13" t="s">
        <v>32</v>
      </c>
      <c r="AX218" s="13" t="s">
        <v>76</v>
      </c>
      <c r="AY218" s="262" t="s">
        <v>251</v>
      </c>
    </row>
    <row r="219" s="12" customFormat="1">
      <c r="A219" s="12"/>
      <c r="B219" s="242"/>
      <c r="C219" s="243"/>
      <c r="D219" s="234" t="s">
        <v>276</v>
      </c>
      <c r="E219" s="244" t="s">
        <v>1</v>
      </c>
      <c r="F219" s="245" t="s">
        <v>3280</v>
      </c>
      <c r="G219" s="243"/>
      <c r="H219" s="246">
        <v>114.91200000000001</v>
      </c>
      <c r="I219" s="247"/>
      <c r="J219" s="243"/>
      <c r="K219" s="243"/>
      <c r="L219" s="248"/>
      <c r="M219" s="249"/>
      <c r="N219" s="250"/>
      <c r="O219" s="250"/>
      <c r="P219" s="250"/>
      <c r="Q219" s="250"/>
      <c r="R219" s="250"/>
      <c r="S219" s="250"/>
      <c r="T219" s="251"/>
      <c r="U219" s="12"/>
      <c r="V219" s="12"/>
      <c r="W219" s="12"/>
      <c r="X219" s="12"/>
      <c r="Y219" s="12"/>
      <c r="Z219" s="12"/>
      <c r="AA219" s="12"/>
      <c r="AB219" s="12"/>
      <c r="AC219" s="12"/>
      <c r="AD219" s="12"/>
      <c r="AE219" s="12"/>
      <c r="AT219" s="252" t="s">
        <v>276</v>
      </c>
      <c r="AU219" s="252" t="s">
        <v>86</v>
      </c>
      <c r="AV219" s="12" t="s">
        <v>86</v>
      </c>
      <c r="AW219" s="12" t="s">
        <v>32</v>
      </c>
      <c r="AX219" s="12" t="s">
        <v>84</v>
      </c>
      <c r="AY219" s="252" t="s">
        <v>251</v>
      </c>
    </row>
    <row r="220" s="2" customFormat="1" ht="24.15" customHeight="1">
      <c r="A220" s="38"/>
      <c r="B220" s="39"/>
      <c r="C220" s="220" t="s">
        <v>392</v>
      </c>
      <c r="D220" s="220" t="s">
        <v>255</v>
      </c>
      <c r="E220" s="221" t="s">
        <v>2004</v>
      </c>
      <c r="F220" s="222" t="s">
        <v>2005</v>
      </c>
      <c r="G220" s="223" t="s">
        <v>681</v>
      </c>
      <c r="H220" s="224">
        <v>6.048</v>
      </c>
      <c r="I220" s="225"/>
      <c r="J220" s="226">
        <f>ROUND(I220*H220,2)</f>
        <v>0</v>
      </c>
      <c r="K220" s="227"/>
      <c r="L220" s="44"/>
      <c r="M220" s="228" t="s">
        <v>1</v>
      </c>
      <c r="N220" s="229" t="s">
        <v>41</v>
      </c>
      <c r="O220" s="91"/>
      <c r="P220" s="230">
        <f>O220*H220</f>
        <v>0</v>
      </c>
      <c r="Q220" s="230">
        <v>0</v>
      </c>
      <c r="R220" s="230">
        <f>Q220*H220</f>
        <v>0</v>
      </c>
      <c r="S220" s="230">
        <v>0</v>
      </c>
      <c r="T220" s="231">
        <f>S220*H220</f>
        <v>0</v>
      </c>
      <c r="U220" s="38"/>
      <c r="V220" s="38"/>
      <c r="W220" s="38"/>
      <c r="X220" s="38"/>
      <c r="Y220" s="38"/>
      <c r="Z220" s="38"/>
      <c r="AA220" s="38"/>
      <c r="AB220" s="38"/>
      <c r="AC220" s="38"/>
      <c r="AD220" s="38"/>
      <c r="AE220" s="38"/>
      <c r="AR220" s="232" t="s">
        <v>254</v>
      </c>
      <c r="AT220" s="232" t="s">
        <v>255</v>
      </c>
      <c r="AU220" s="232" t="s">
        <v>86</v>
      </c>
      <c r="AY220" s="17" t="s">
        <v>251</v>
      </c>
      <c r="BE220" s="233">
        <f>IF(N220="základní",J220,0)</f>
        <v>0</v>
      </c>
      <c r="BF220" s="233">
        <f>IF(N220="snížená",J220,0)</f>
        <v>0</v>
      </c>
      <c r="BG220" s="233">
        <f>IF(N220="zákl. přenesená",J220,0)</f>
        <v>0</v>
      </c>
      <c r="BH220" s="233">
        <f>IF(N220="sníž. přenesená",J220,0)</f>
        <v>0</v>
      </c>
      <c r="BI220" s="233">
        <f>IF(N220="nulová",J220,0)</f>
        <v>0</v>
      </c>
      <c r="BJ220" s="17" t="s">
        <v>84</v>
      </c>
      <c r="BK220" s="233">
        <f>ROUND(I220*H220,2)</f>
        <v>0</v>
      </c>
      <c r="BL220" s="17" t="s">
        <v>254</v>
      </c>
      <c r="BM220" s="232" t="s">
        <v>6331</v>
      </c>
    </row>
    <row r="221" s="2" customFormat="1">
      <c r="A221" s="38"/>
      <c r="B221" s="39"/>
      <c r="C221" s="40"/>
      <c r="D221" s="234" t="s">
        <v>260</v>
      </c>
      <c r="E221" s="40"/>
      <c r="F221" s="235" t="s">
        <v>2007</v>
      </c>
      <c r="G221" s="40"/>
      <c r="H221" s="40"/>
      <c r="I221" s="236"/>
      <c r="J221" s="40"/>
      <c r="K221" s="40"/>
      <c r="L221" s="44"/>
      <c r="M221" s="237"/>
      <c r="N221" s="238"/>
      <c r="O221" s="91"/>
      <c r="P221" s="91"/>
      <c r="Q221" s="91"/>
      <c r="R221" s="91"/>
      <c r="S221" s="91"/>
      <c r="T221" s="92"/>
      <c r="U221" s="38"/>
      <c r="V221" s="38"/>
      <c r="W221" s="38"/>
      <c r="X221" s="38"/>
      <c r="Y221" s="38"/>
      <c r="Z221" s="38"/>
      <c r="AA221" s="38"/>
      <c r="AB221" s="38"/>
      <c r="AC221" s="38"/>
      <c r="AD221" s="38"/>
      <c r="AE221" s="38"/>
      <c r="AT221" s="17" t="s">
        <v>260</v>
      </c>
      <c r="AU221" s="17" t="s">
        <v>86</v>
      </c>
    </row>
    <row r="222" s="2" customFormat="1">
      <c r="A222" s="38"/>
      <c r="B222" s="39"/>
      <c r="C222" s="40"/>
      <c r="D222" s="240" t="s">
        <v>274</v>
      </c>
      <c r="E222" s="40"/>
      <c r="F222" s="241" t="s">
        <v>2008</v>
      </c>
      <c r="G222" s="40"/>
      <c r="H222" s="40"/>
      <c r="I222" s="236"/>
      <c r="J222" s="40"/>
      <c r="K222" s="40"/>
      <c r="L222" s="44"/>
      <c r="M222" s="237"/>
      <c r="N222" s="238"/>
      <c r="O222" s="91"/>
      <c r="P222" s="91"/>
      <c r="Q222" s="91"/>
      <c r="R222" s="91"/>
      <c r="S222" s="91"/>
      <c r="T222" s="92"/>
      <c r="U222" s="38"/>
      <c r="V222" s="38"/>
      <c r="W222" s="38"/>
      <c r="X222" s="38"/>
      <c r="Y222" s="38"/>
      <c r="Z222" s="38"/>
      <c r="AA222" s="38"/>
      <c r="AB222" s="38"/>
      <c r="AC222" s="38"/>
      <c r="AD222" s="38"/>
      <c r="AE222" s="38"/>
      <c r="AT222" s="17" t="s">
        <v>274</v>
      </c>
      <c r="AU222" s="17" t="s">
        <v>86</v>
      </c>
    </row>
    <row r="223" s="12" customFormat="1">
      <c r="A223" s="12"/>
      <c r="B223" s="242"/>
      <c r="C223" s="243"/>
      <c r="D223" s="234" t="s">
        <v>276</v>
      </c>
      <c r="E223" s="244" t="s">
        <v>1</v>
      </c>
      <c r="F223" s="245" t="s">
        <v>3207</v>
      </c>
      <c r="G223" s="243"/>
      <c r="H223" s="246">
        <v>6.048</v>
      </c>
      <c r="I223" s="247"/>
      <c r="J223" s="243"/>
      <c r="K223" s="243"/>
      <c r="L223" s="248"/>
      <c r="M223" s="285"/>
      <c r="N223" s="286"/>
      <c r="O223" s="286"/>
      <c r="P223" s="286"/>
      <c r="Q223" s="286"/>
      <c r="R223" s="286"/>
      <c r="S223" s="286"/>
      <c r="T223" s="287"/>
      <c r="U223" s="12"/>
      <c r="V223" s="12"/>
      <c r="W223" s="12"/>
      <c r="X223" s="12"/>
      <c r="Y223" s="12"/>
      <c r="Z223" s="12"/>
      <c r="AA223" s="12"/>
      <c r="AB223" s="12"/>
      <c r="AC223" s="12"/>
      <c r="AD223" s="12"/>
      <c r="AE223" s="12"/>
      <c r="AT223" s="252" t="s">
        <v>276</v>
      </c>
      <c r="AU223" s="252" t="s">
        <v>86</v>
      </c>
      <c r="AV223" s="12" t="s">
        <v>86</v>
      </c>
      <c r="AW223" s="12" t="s">
        <v>32</v>
      </c>
      <c r="AX223" s="12" t="s">
        <v>84</v>
      </c>
      <c r="AY223" s="252" t="s">
        <v>251</v>
      </c>
    </row>
    <row r="224" s="2" customFormat="1" ht="6.96" customHeight="1">
      <c r="A224" s="38"/>
      <c r="B224" s="66"/>
      <c r="C224" s="67"/>
      <c r="D224" s="67"/>
      <c r="E224" s="67"/>
      <c r="F224" s="67"/>
      <c r="G224" s="67"/>
      <c r="H224" s="67"/>
      <c r="I224" s="67"/>
      <c r="J224" s="67"/>
      <c r="K224" s="67"/>
      <c r="L224" s="44"/>
      <c r="M224" s="38"/>
      <c r="O224" s="38"/>
      <c r="P224" s="38"/>
      <c r="Q224" s="38"/>
      <c r="R224" s="38"/>
      <c r="S224" s="38"/>
      <c r="T224" s="38"/>
      <c r="U224" s="38"/>
      <c r="V224" s="38"/>
      <c r="W224" s="38"/>
      <c r="X224" s="38"/>
      <c r="Y224" s="38"/>
      <c r="Z224" s="38"/>
      <c r="AA224" s="38"/>
      <c r="AB224" s="38"/>
      <c r="AC224" s="38"/>
      <c r="AD224" s="38"/>
      <c r="AE224" s="38"/>
    </row>
  </sheetData>
  <sheetProtection sheet="1" autoFilter="0" formatColumns="0" formatRows="0" objects="1" scenarios="1" spinCount="100000" saltValue="8/tIA+xJs3NsibrM6A5/C6DOiQ36K1LKKJjsTPVGC+0jV9gKi9gvfEQuGWaVa1QmJM7+4UFUimWPSg/wvq4OzA==" hashValue="69k5hpbWDjOrM5bVYOOI78d0M4lCgqIh643+PKaq6uZNcY/kJtv2+G1TLb5yGxxYTsUl0KSpLakOz6OAng/Lew==" algorithmName="SHA-512" password="CC35"/>
  <autoFilter ref="C125:K223"/>
  <mergeCells count="12">
    <mergeCell ref="E7:H7"/>
    <mergeCell ref="E9:H9"/>
    <mergeCell ref="E11:H11"/>
    <mergeCell ref="E20:H20"/>
    <mergeCell ref="E29:H29"/>
    <mergeCell ref="E85:H85"/>
    <mergeCell ref="E87:H87"/>
    <mergeCell ref="E89:H89"/>
    <mergeCell ref="E114:H114"/>
    <mergeCell ref="E116:H116"/>
    <mergeCell ref="E118:H118"/>
    <mergeCell ref="L2:V2"/>
  </mergeCells>
  <hyperlinks>
    <hyperlink ref="F131" r:id="rId1" display="https://podminky.urs.cz/item/CS_URS_2024_02/131213701"/>
    <hyperlink ref="F136" r:id="rId2" display="https://podminky.urs.cz/item/CS_URS_2024_02/338171123"/>
    <hyperlink ref="F142" r:id="rId3" display="https://podminky.urs.cz/item/CS_URS_2024_02/348321217"/>
    <hyperlink ref="F147" r:id="rId4" display="https://podminky.urs.cz/item/CS_URS_2024_02/348351211"/>
    <hyperlink ref="F151" r:id="rId5" display="https://podminky.urs.cz/item/CS_URS_2024_02/348351212"/>
    <hyperlink ref="F155" r:id="rId6" display="https://podminky.urs.cz/item/CS_URS_2024_02/348361211"/>
    <hyperlink ref="F159" r:id="rId7" display="https://podminky.urs.cz/item/CS_URS_2024_02/348401130"/>
    <hyperlink ref="F165" r:id="rId8" display="https://podminky.urs.cz/item/CS_URS_2024_02/348401320"/>
    <hyperlink ref="F172" r:id="rId9" display="https://podminky.urs.cz/item/CS_URS_2024_02/348401411"/>
    <hyperlink ref="F179" r:id="rId10" display="https://podminky.urs.cz/item/CS_URS_2024_02/451573111"/>
    <hyperlink ref="F183" r:id="rId11" display="https://podminky.urs.cz/item/CS_URS_2024_02/461310115"/>
    <hyperlink ref="F188" r:id="rId12" display="https://podminky.urs.cz/item/CS_URS_2024_02/961041211"/>
    <hyperlink ref="F194" r:id="rId13" display="https://podminky.urs.cz/item/CS_URS_2024_02/966071711"/>
    <hyperlink ref="F198" r:id="rId14" display="https://podminky.urs.cz/item/CS_URS_2024_02/966071822"/>
    <hyperlink ref="F202" r:id="rId15" display="https://podminky.urs.cz/item/CS_URS_2024_02/966071832"/>
    <hyperlink ref="F207" r:id="rId16" display="https://podminky.urs.cz/item/CS_URS_2024_02/997013861"/>
    <hyperlink ref="F213" r:id="rId17" display="https://podminky.urs.cz/item/CS_URS_2024_02/997211511"/>
    <hyperlink ref="F217" r:id="rId18" display="https://podminky.urs.cz/item/CS_URS_2024_02/997211519"/>
    <hyperlink ref="F222" r:id="rId19" display="https://podminky.urs.cz/item/CS_URS_2024_02/997211611"/>
  </hyperlinks>
  <pageMargins left="0.39375" right="0.39375" top="0.39375" bottom="0.39375" header="0" footer="0"/>
  <pageSetup paperSize="9" orientation="portrait" blackAndWhite="1" fitToHeight="100"/>
  <headerFooter>
    <oddFooter>&amp;CStrana &amp;P z &amp;N</oddFooter>
  </headerFooter>
  <drawing r:id="rId20"/>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194</v>
      </c>
      <c r="AZ2" s="288" t="s">
        <v>3207</v>
      </c>
      <c r="BA2" s="288" t="s">
        <v>1</v>
      </c>
      <c r="BB2" s="288" t="s">
        <v>1</v>
      </c>
      <c r="BC2" s="288" t="s">
        <v>6231</v>
      </c>
      <c r="BD2" s="288" t="s">
        <v>86</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2" customFormat="1" ht="12" customHeight="1">
      <c r="A8" s="38"/>
      <c r="B8" s="44"/>
      <c r="C8" s="38"/>
      <c r="D8" s="150" t="s">
        <v>223</v>
      </c>
      <c r="E8" s="38"/>
      <c r="F8" s="38"/>
      <c r="G8" s="38"/>
      <c r="H8" s="38"/>
      <c r="I8" s="38"/>
      <c r="J8" s="38"/>
      <c r="K8" s="38"/>
      <c r="L8" s="63"/>
      <c r="S8" s="38"/>
      <c r="T8" s="38"/>
      <c r="U8" s="38"/>
      <c r="V8" s="38"/>
      <c r="W8" s="38"/>
      <c r="X8" s="38"/>
      <c r="Y8" s="38"/>
      <c r="Z8" s="38"/>
      <c r="AA8" s="38"/>
      <c r="AB8" s="38"/>
      <c r="AC8" s="38"/>
      <c r="AD8" s="38"/>
      <c r="AE8" s="38"/>
    </row>
    <row r="9" s="2" customFormat="1" ht="16.5" customHeight="1">
      <c r="A9" s="38"/>
      <c r="B9" s="44"/>
      <c r="C9" s="38"/>
      <c r="D9" s="38"/>
      <c r="E9" s="152" t="s">
        <v>6332</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50" t="s">
        <v>18</v>
      </c>
      <c r="E11" s="38"/>
      <c r="F11" s="141" t="s">
        <v>1</v>
      </c>
      <c r="G11" s="38"/>
      <c r="H11" s="38"/>
      <c r="I11" s="150" t="s">
        <v>19</v>
      </c>
      <c r="J11" s="141" t="s">
        <v>1</v>
      </c>
      <c r="K11" s="38"/>
      <c r="L11" s="63"/>
      <c r="S11" s="38"/>
      <c r="T11" s="38"/>
      <c r="U11" s="38"/>
      <c r="V11" s="38"/>
      <c r="W11" s="38"/>
      <c r="X11" s="38"/>
      <c r="Y11" s="38"/>
      <c r="Z11" s="38"/>
      <c r="AA11" s="38"/>
      <c r="AB11" s="38"/>
      <c r="AC11" s="38"/>
      <c r="AD11" s="38"/>
      <c r="AE11" s="38"/>
    </row>
    <row r="12" s="2" customFormat="1" ht="12" customHeight="1">
      <c r="A12" s="38"/>
      <c r="B12" s="44"/>
      <c r="C12" s="38"/>
      <c r="D12" s="150" t="s">
        <v>20</v>
      </c>
      <c r="E12" s="38"/>
      <c r="F12" s="141" t="s">
        <v>21</v>
      </c>
      <c r="G12" s="38"/>
      <c r="H12" s="38"/>
      <c r="I12" s="150" t="s">
        <v>22</v>
      </c>
      <c r="J12" s="153" t="str">
        <f>'Rekapitulace stavby'!AN8</f>
        <v>12. 5. 2025</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50" t="s">
        <v>24</v>
      </c>
      <c r="E14" s="38"/>
      <c r="F14" s="38"/>
      <c r="G14" s="38"/>
      <c r="H14" s="38"/>
      <c r="I14" s="150" t="s">
        <v>25</v>
      </c>
      <c r="J14" s="141"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1" t="s">
        <v>26</v>
      </c>
      <c r="F15" s="38"/>
      <c r="G15" s="38"/>
      <c r="H15" s="38"/>
      <c r="I15" s="150" t="s">
        <v>27</v>
      </c>
      <c r="J15" s="141"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50" t="s">
        <v>28</v>
      </c>
      <c r="E17" s="38"/>
      <c r="F17" s="38"/>
      <c r="G17" s="38"/>
      <c r="H17" s="38"/>
      <c r="I17" s="15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1"/>
      <c r="G18" s="141"/>
      <c r="H18" s="141"/>
      <c r="I18" s="15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50" t="s">
        <v>30</v>
      </c>
      <c r="E20" s="38"/>
      <c r="F20" s="38"/>
      <c r="G20" s="38"/>
      <c r="H20" s="38"/>
      <c r="I20" s="150" t="s">
        <v>25</v>
      </c>
      <c r="J20" s="141"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1" t="s">
        <v>31</v>
      </c>
      <c r="F21" s="38"/>
      <c r="G21" s="38"/>
      <c r="H21" s="38"/>
      <c r="I21" s="150" t="s">
        <v>27</v>
      </c>
      <c r="J21" s="141"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50" t="s">
        <v>33</v>
      </c>
      <c r="E23" s="38"/>
      <c r="F23" s="38"/>
      <c r="G23" s="38"/>
      <c r="H23" s="38"/>
      <c r="I23" s="150" t="s">
        <v>25</v>
      </c>
      <c r="J23" s="141" t="str">
        <f>IF('Rekapitulace stavby'!AN19="","",'Rekapitulace stavby'!AN19)</f>
        <v/>
      </c>
      <c r="K23" s="38"/>
      <c r="L23" s="63"/>
      <c r="S23" s="38"/>
      <c r="T23" s="38"/>
      <c r="U23" s="38"/>
      <c r="V23" s="38"/>
      <c r="W23" s="38"/>
      <c r="X23" s="38"/>
      <c r="Y23" s="38"/>
      <c r="Z23" s="38"/>
      <c r="AA23" s="38"/>
      <c r="AB23" s="38"/>
      <c r="AC23" s="38"/>
      <c r="AD23" s="38"/>
      <c r="AE23" s="38"/>
    </row>
    <row r="24" s="2" customFormat="1" ht="18" customHeight="1">
      <c r="A24" s="38"/>
      <c r="B24" s="44"/>
      <c r="C24" s="38"/>
      <c r="D24" s="38"/>
      <c r="E24" s="141" t="str">
        <f>IF('Rekapitulace stavby'!E20="","",'Rekapitulace stavby'!E20)</f>
        <v xml:space="preserve"> </v>
      </c>
      <c r="F24" s="38"/>
      <c r="G24" s="38"/>
      <c r="H24" s="38"/>
      <c r="I24" s="150" t="s">
        <v>27</v>
      </c>
      <c r="J24" s="141" t="str">
        <f>IF('Rekapitulace stavby'!AN20="","",'Rekapitulace stavby'!AN20)</f>
        <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5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54"/>
      <c r="B27" s="155"/>
      <c r="C27" s="154"/>
      <c r="D27" s="154"/>
      <c r="E27" s="156" t="s">
        <v>1</v>
      </c>
      <c r="F27" s="156"/>
      <c r="G27" s="156"/>
      <c r="H27" s="156"/>
      <c r="I27" s="154"/>
      <c r="J27" s="154"/>
      <c r="K27" s="154"/>
      <c r="L27" s="157"/>
      <c r="S27" s="154"/>
      <c r="T27" s="154"/>
      <c r="U27" s="154"/>
      <c r="V27" s="154"/>
      <c r="W27" s="154"/>
      <c r="X27" s="154"/>
      <c r="Y27" s="154"/>
      <c r="Z27" s="154"/>
      <c r="AA27" s="154"/>
      <c r="AB27" s="154"/>
      <c r="AC27" s="154"/>
      <c r="AD27" s="154"/>
      <c r="AE27" s="154"/>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58"/>
      <c r="E29" s="158"/>
      <c r="F29" s="158"/>
      <c r="G29" s="158"/>
      <c r="H29" s="158"/>
      <c r="I29" s="158"/>
      <c r="J29" s="158"/>
      <c r="K29" s="158"/>
      <c r="L29" s="63"/>
      <c r="S29" s="38"/>
      <c r="T29" s="38"/>
      <c r="U29" s="38"/>
      <c r="V29" s="38"/>
      <c r="W29" s="38"/>
      <c r="X29" s="38"/>
      <c r="Y29" s="38"/>
      <c r="Z29" s="38"/>
      <c r="AA29" s="38"/>
      <c r="AB29" s="38"/>
      <c r="AC29" s="38"/>
      <c r="AD29" s="38"/>
      <c r="AE29" s="38"/>
    </row>
    <row r="30" s="2" customFormat="1" ht="25.44" customHeight="1">
      <c r="A30" s="38"/>
      <c r="B30" s="44"/>
      <c r="C30" s="38"/>
      <c r="D30" s="159" t="s">
        <v>36</v>
      </c>
      <c r="E30" s="38"/>
      <c r="F30" s="38"/>
      <c r="G30" s="38"/>
      <c r="H30" s="38"/>
      <c r="I30" s="38"/>
      <c r="J30" s="160">
        <f>ROUND(J122, 2)</f>
        <v>0</v>
      </c>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14.4" customHeight="1">
      <c r="A32" s="38"/>
      <c r="B32" s="44"/>
      <c r="C32" s="38"/>
      <c r="D32" s="38"/>
      <c r="E32" s="38"/>
      <c r="F32" s="161" t="s">
        <v>38</v>
      </c>
      <c r="G32" s="38"/>
      <c r="H32" s="38"/>
      <c r="I32" s="161" t="s">
        <v>37</v>
      </c>
      <c r="J32" s="161" t="s">
        <v>39</v>
      </c>
      <c r="K32" s="38"/>
      <c r="L32" s="63"/>
      <c r="S32" s="38"/>
      <c r="T32" s="38"/>
      <c r="U32" s="38"/>
      <c r="V32" s="38"/>
      <c r="W32" s="38"/>
      <c r="X32" s="38"/>
      <c r="Y32" s="38"/>
      <c r="Z32" s="38"/>
      <c r="AA32" s="38"/>
      <c r="AB32" s="38"/>
      <c r="AC32" s="38"/>
      <c r="AD32" s="38"/>
      <c r="AE32" s="38"/>
    </row>
    <row r="33" s="2" customFormat="1" ht="14.4" customHeight="1">
      <c r="A33" s="38"/>
      <c r="B33" s="44"/>
      <c r="C33" s="38"/>
      <c r="D33" s="162" t="s">
        <v>40</v>
      </c>
      <c r="E33" s="150" t="s">
        <v>41</v>
      </c>
      <c r="F33" s="163">
        <f>ROUND((SUM(BE122:BE219)),  2)</f>
        <v>0</v>
      </c>
      <c r="G33" s="38"/>
      <c r="H33" s="38"/>
      <c r="I33" s="164">
        <v>0.20999999999999999</v>
      </c>
      <c r="J33" s="163">
        <f>ROUND(((SUM(BE122:BE219))*I33),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50" t="s">
        <v>42</v>
      </c>
      <c r="F34" s="163">
        <f>ROUND((SUM(BF122:BF219)),  2)</f>
        <v>0</v>
      </c>
      <c r="G34" s="38"/>
      <c r="H34" s="38"/>
      <c r="I34" s="164">
        <v>0.12</v>
      </c>
      <c r="J34" s="163">
        <f>ROUND(((SUM(BF122:BF219))*I34),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50" t="s">
        <v>43</v>
      </c>
      <c r="F35" s="163">
        <f>ROUND((SUM(BG122:BG219)),  2)</f>
        <v>0</v>
      </c>
      <c r="G35" s="38"/>
      <c r="H35" s="38"/>
      <c r="I35" s="164">
        <v>0.20999999999999999</v>
      </c>
      <c r="J35" s="163">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50" t="s">
        <v>44</v>
      </c>
      <c r="F36" s="163">
        <f>ROUND((SUM(BH122:BH219)),  2)</f>
        <v>0</v>
      </c>
      <c r="G36" s="38"/>
      <c r="H36" s="38"/>
      <c r="I36" s="164">
        <v>0.12</v>
      </c>
      <c r="J36" s="163">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45</v>
      </c>
      <c r="F37" s="163">
        <f>ROUND((SUM(BI122:BI219)),  2)</f>
        <v>0</v>
      </c>
      <c r="G37" s="38"/>
      <c r="H37" s="38"/>
      <c r="I37" s="164">
        <v>0</v>
      </c>
      <c r="J37" s="163">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65"/>
      <c r="D39" s="166" t="s">
        <v>46</v>
      </c>
      <c r="E39" s="167"/>
      <c r="F39" s="167"/>
      <c r="G39" s="168" t="s">
        <v>47</v>
      </c>
      <c r="H39" s="169" t="s">
        <v>48</v>
      </c>
      <c r="I39" s="167"/>
      <c r="J39" s="170">
        <f>SUM(J30:J37)</f>
        <v>0</v>
      </c>
      <c r="K39" s="171"/>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223</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702 - Oplocení na parc.č. 5274/43</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Frýdek-Místek</v>
      </c>
      <c r="G89" s="40"/>
      <c r="H89" s="40"/>
      <c r="I89" s="32" t="s">
        <v>22</v>
      </c>
      <c r="J89" s="79" t="str">
        <f>IF(J12="","",J12)</f>
        <v>12. 5. 2025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5.15" customHeight="1">
      <c r="A91" s="38"/>
      <c r="B91" s="39"/>
      <c r="C91" s="32" t="s">
        <v>24</v>
      </c>
      <c r="D91" s="40"/>
      <c r="E91" s="40"/>
      <c r="F91" s="27" t="str">
        <f>E15</f>
        <v>Statutární město Frýdek-Místek</v>
      </c>
      <c r="G91" s="40"/>
      <c r="H91" s="40"/>
      <c r="I91" s="32" t="s">
        <v>30</v>
      </c>
      <c r="J91" s="36" t="str">
        <f>E21</f>
        <v>DOPRAPLAN s.r.o.</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 xml:space="preserve"> </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84" t="s">
        <v>226</v>
      </c>
      <c r="D94" s="185"/>
      <c r="E94" s="185"/>
      <c r="F94" s="185"/>
      <c r="G94" s="185"/>
      <c r="H94" s="185"/>
      <c r="I94" s="185"/>
      <c r="J94" s="186" t="s">
        <v>227</v>
      </c>
      <c r="K94" s="185"/>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87" t="s">
        <v>228</v>
      </c>
      <c r="D96" s="40"/>
      <c r="E96" s="40"/>
      <c r="F96" s="40"/>
      <c r="G96" s="40"/>
      <c r="H96" s="40"/>
      <c r="I96" s="40"/>
      <c r="J96" s="110">
        <f>J122</f>
        <v>0</v>
      </c>
      <c r="K96" s="40"/>
      <c r="L96" s="63"/>
      <c r="S96" s="38"/>
      <c r="T96" s="38"/>
      <c r="U96" s="38"/>
      <c r="V96" s="38"/>
      <c r="W96" s="38"/>
      <c r="X96" s="38"/>
      <c r="Y96" s="38"/>
      <c r="Z96" s="38"/>
      <c r="AA96" s="38"/>
      <c r="AB96" s="38"/>
      <c r="AC96" s="38"/>
      <c r="AD96" s="38"/>
      <c r="AE96" s="38"/>
      <c r="AU96" s="17" t="s">
        <v>229</v>
      </c>
    </row>
    <row r="97" s="9" customFormat="1" ht="24.96" customHeight="1">
      <c r="A97" s="9"/>
      <c r="B97" s="188"/>
      <c r="C97" s="189"/>
      <c r="D97" s="190" t="s">
        <v>230</v>
      </c>
      <c r="E97" s="191"/>
      <c r="F97" s="191"/>
      <c r="G97" s="191"/>
      <c r="H97" s="191"/>
      <c r="I97" s="191"/>
      <c r="J97" s="192">
        <f>J123</f>
        <v>0</v>
      </c>
      <c r="K97" s="189"/>
      <c r="L97" s="193"/>
      <c r="S97" s="9"/>
      <c r="T97" s="9"/>
      <c r="U97" s="9"/>
      <c r="V97" s="9"/>
      <c r="W97" s="9"/>
      <c r="X97" s="9"/>
      <c r="Y97" s="9"/>
      <c r="Z97" s="9"/>
      <c r="AA97" s="9"/>
      <c r="AB97" s="9"/>
      <c r="AC97" s="9"/>
      <c r="AD97" s="9"/>
      <c r="AE97" s="9"/>
    </row>
    <row r="98" s="14" customFormat="1" ht="19.92" customHeight="1">
      <c r="A98" s="14"/>
      <c r="B98" s="267"/>
      <c r="C98" s="133"/>
      <c r="D98" s="268" t="s">
        <v>405</v>
      </c>
      <c r="E98" s="269"/>
      <c r="F98" s="269"/>
      <c r="G98" s="269"/>
      <c r="H98" s="269"/>
      <c r="I98" s="269"/>
      <c r="J98" s="270">
        <f>J124</f>
        <v>0</v>
      </c>
      <c r="K98" s="133"/>
      <c r="L98" s="271"/>
      <c r="S98" s="14"/>
      <c r="T98" s="14"/>
      <c r="U98" s="14"/>
      <c r="V98" s="14"/>
      <c r="W98" s="14"/>
      <c r="X98" s="14"/>
      <c r="Y98" s="14"/>
      <c r="Z98" s="14"/>
      <c r="AA98" s="14"/>
      <c r="AB98" s="14"/>
      <c r="AC98" s="14"/>
      <c r="AD98" s="14"/>
      <c r="AE98" s="14"/>
    </row>
    <row r="99" s="14" customFormat="1" ht="19.92" customHeight="1">
      <c r="A99" s="14"/>
      <c r="B99" s="267"/>
      <c r="C99" s="133"/>
      <c r="D99" s="268" t="s">
        <v>3210</v>
      </c>
      <c r="E99" s="269"/>
      <c r="F99" s="269"/>
      <c r="G99" s="269"/>
      <c r="H99" s="269"/>
      <c r="I99" s="269"/>
      <c r="J99" s="270">
        <f>J129</f>
        <v>0</v>
      </c>
      <c r="K99" s="133"/>
      <c r="L99" s="271"/>
      <c r="S99" s="14"/>
      <c r="T99" s="14"/>
      <c r="U99" s="14"/>
      <c r="V99" s="14"/>
      <c r="W99" s="14"/>
      <c r="X99" s="14"/>
      <c r="Y99" s="14"/>
      <c r="Z99" s="14"/>
      <c r="AA99" s="14"/>
      <c r="AB99" s="14"/>
      <c r="AC99" s="14"/>
      <c r="AD99" s="14"/>
      <c r="AE99" s="14"/>
    </row>
    <row r="100" s="14" customFormat="1" ht="19.92" customHeight="1">
      <c r="A100" s="14"/>
      <c r="B100" s="267"/>
      <c r="C100" s="133"/>
      <c r="D100" s="268" t="s">
        <v>2158</v>
      </c>
      <c r="E100" s="269"/>
      <c r="F100" s="269"/>
      <c r="G100" s="269"/>
      <c r="H100" s="269"/>
      <c r="I100" s="269"/>
      <c r="J100" s="270">
        <f>J172</f>
        <v>0</v>
      </c>
      <c r="K100" s="133"/>
      <c r="L100" s="271"/>
      <c r="S100" s="14"/>
      <c r="T100" s="14"/>
      <c r="U100" s="14"/>
      <c r="V100" s="14"/>
      <c r="W100" s="14"/>
      <c r="X100" s="14"/>
      <c r="Y100" s="14"/>
      <c r="Z100" s="14"/>
      <c r="AA100" s="14"/>
      <c r="AB100" s="14"/>
      <c r="AC100" s="14"/>
      <c r="AD100" s="14"/>
      <c r="AE100" s="14"/>
    </row>
    <row r="101" s="14" customFormat="1" ht="19.92" customHeight="1">
      <c r="A101" s="14"/>
      <c r="B101" s="267"/>
      <c r="C101" s="133"/>
      <c r="D101" s="268" t="s">
        <v>756</v>
      </c>
      <c r="E101" s="269"/>
      <c r="F101" s="269"/>
      <c r="G101" s="269"/>
      <c r="H101" s="269"/>
      <c r="I101" s="269"/>
      <c r="J101" s="270">
        <f>J181</f>
        <v>0</v>
      </c>
      <c r="K101" s="133"/>
      <c r="L101" s="271"/>
      <c r="S101" s="14"/>
      <c r="T101" s="14"/>
      <c r="U101" s="14"/>
      <c r="V101" s="14"/>
      <c r="W101" s="14"/>
      <c r="X101" s="14"/>
      <c r="Y101" s="14"/>
      <c r="Z101" s="14"/>
      <c r="AA101" s="14"/>
      <c r="AB101" s="14"/>
      <c r="AC101" s="14"/>
      <c r="AD101" s="14"/>
      <c r="AE101" s="14"/>
    </row>
    <row r="102" s="14" customFormat="1" ht="19.92" customHeight="1">
      <c r="A102" s="14"/>
      <c r="B102" s="267"/>
      <c r="C102" s="133"/>
      <c r="D102" s="268" t="s">
        <v>757</v>
      </c>
      <c r="E102" s="269"/>
      <c r="F102" s="269"/>
      <c r="G102" s="269"/>
      <c r="H102" s="269"/>
      <c r="I102" s="269"/>
      <c r="J102" s="270">
        <f>J200</f>
        <v>0</v>
      </c>
      <c r="K102" s="133"/>
      <c r="L102" s="271"/>
      <c r="S102" s="14"/>
      <c r="T102" s="14"/>
      <c r="U102" s="14"/>
      <c r="V102" s="14"/>
      <c r="W102" s="14"/>
      <c r="X102" s="14"/>
      <c r="Y102" s="14"/>
      <c r="Z102" s="14"/>
      <c r="AA102" s="14"/>
      <c r="AB102" s="14"/>
      <c r="AC102" s="14"/>
      <c r="AD102" s="14"/>
      <c r="AE102" s="14"/>
    </row>
    <row r="103" s="2" customFormat="1" ht="21.84" customHeight="1">
      <c r="A103" s="38"/>
      <c r="B103" s="39"/>
      <c r="C103" s="40"/>
      <c r="D103" s="40"/>
      <c r="E103" s="40"/>
      <c r="F103" s="40"/>
      <c r="G103" s="40"/>
      <c r="H103" s="40"/>
      <c r="I103" s="40"/>
      <c r="J103" s="40"/>
      <c r="K103" s="40"/>
      <c r="L103" s="63"/>
      <c r="S103" s="38"/>
      <c r="T103" s="38"/>
      <c r="U103" s="38"/>
      <c r="V103" s="38"/>
      <c r="W103" s="38"/>
      <c r="X103" s="38"/>
      <c r="Y103" s="38"/>
      <c r="Z103" s="38"/>
      <c r="AA103" s="38"/>
      <c r="AB103" s="38"/>
      <c r="AC103" s="38"/>
      <c r="AD103" s="38"/>
      <c r="AE103" s="38"/>
    </row>
    <row r="104" s="2" customFormat="1" ht="6.96" customHeight="1">
      <c r="A104" s="38"/>
      <c r="B104" s="66"/>
      <c r="C104" s="67"/>
      <c r="D104" s="67"/>
      <c r="E104" s="67"/>
      <c r="F104" s="67"/>
      <c r="G104" s="67"/>
      <c r="H104" s="67"/>
      <c r="I104" s="67"/>
      <c r="J104" s="67"/>
      <c r="K104" s="67"/>
      <c r="L104" s="63"/>
      <c r="S104" s="38"/>
      <c r="T104" s="38"/>
      <c r="U104" s="38"/>
      <c r="V104" s="38"/>
      <c r="W104" s="38"/>
      <c r="X104" s="38"/>
      <c r="Y104" s="38"/>
      <c r="Z104" s="38"/>
      <c r="AA104" s="38"/>
      <c r="AB104" s="38"/>
      <c r="AC104" s="38"/>
      <c r="AD104" s="38"/>
      <c r="AE104" s="38"/>
    </row>
    <row r="108" s="2" customFormat="1" ht="6.96" customHeight="1">
      <c r="A108" s="38"/>
      <c r="B108" s="68"/>
      <c r="C108" s="69"/>
      <c r="D108" s="69"/>
      <c r="E108" s="69"/>
      <c r="F108" s="69"/>
      <c r="G108" s="69"/>
      <c r="H108" s="69"/>
      <c r="I108" s="69"/>
      <c r="J108" s="69"/>
      <c r="K108" s="69"/>
      <c r="L108" s="63"/>
      <c r="S108" s="38"/>
      <c r="T108" s="38"/>
      <c r="U108" s="38"/>
      <c r="V108" s="38"/>
      <c r="W108" s="38"/>
      <c r="X108" s="38"/>
      <c r="Y108" s="38"/>
      <c r="Z108" s="38"/>
      <c r="AA108" s="38"/>
      <c r="AB108" s="38"/>
      <c r="AC108" s="38"/>
      <c r="AD108" s="38"/>
      <c r="AE108" s="38"/>
    </row>
    <row r="109" s="2" customFormat="1" ht="24.96" customHeight="1">
      <c r="A109" s="38"/>
      <c r="B109" s="39"/>
      <c r="C109" s="23" t="s">
        <v>236</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39"/>
      <c r="C110" s="40"/>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26.25" customHeight="1">
      <c r="A112" s="38"/>
      <c r="B112" s="39"/>
      <c r="C112" s="40"/>
      <c r="D112" s="40"/>
      <c r="E112" s="183" t="str">
        <f>E7</f>
        <v>Vybudování komunikací a inženýrských sítí v lokalitě Berlín 2, Frýdek-Místek</v>
      </c>
      <c r="F112" s="32"/>
      <c r="G112" s="32"/>
      <c r="H112" s="32"/>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223</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6.5" customHeight="1">
      <c r="A114" s="38"/>
      <c r="B114" s="39"/>
      <c r="C114" s="40"/>
      <c r="D114" s="40"/>
      <c r="E114" s="76" t="str">
        <f>E9</f>
        <v>702 - Oplocení na parc.č. 5274/43</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6.96" customHeight="1">
      <c r="A115" s="38"/>
      <c r="B115" s="39"/>
      <c r="C115" s="40"/>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20</v>
      </c>
      <c r="D116" s="40"/>
      <c r="E116" s="40"/>
      <c r="F116" s="27" t="str">
        <f>F12</f>
        <v>Frýdek-Místek</v>
      </c>
      <c r="G116" s="40"/>
      <c r="H116" s="40"/>
      <c r="I116" s="32" t="s">
        <v>22</v>
      </c>
      <c r="J116" s="79" t="str">
        <f>IF(J12="","",J12)</f>
        <v>12. 5. 2025</v>
      </c>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5.15" customHeight="1">
      <c r="A118" s="38"/>
      <c r="B118" s="39"/>
      <c r="C118" s="32" t="s">
        <v>24</v>
      </c>
      <c r="D118" s="40"/>
      <c r="E118" s="40"/>
      <c r="F118" s="27" t="str">
        <f>E15</f>
        <v>Statutární město Frýdek-Místek</v>
      </c>
      <c r="G118" s="40"/>
      <c r="H118" s="40"/>
      <c r="I118" s="32" t="s">
        <v>30</v>
      </c>
      <c r="J118" s="36" t="str">
        <f>E21</f>
        <v>DOPRAPLAN s.r.o.</v>
      </c>
      <c r="K118" s="40"/>
      <c r="L118" s="63"/>
      <c r="S118" s="38"/>
      <c r="T118" s="38"/>
      <c r="U118" s="38"/>
      <c r="V118" s="38"/>
      <c r="W118" s="38"/>
      <c r="X118" s="38"/>
      <c r="Y118" s="38"/>
      <c r="Z118" s="38"/>
      <c r="AA118" s="38"/>
      <c r="AB118" s="38"/>
      <c r="AC118" s="38"/>
      <c r="AD118" s="38"/>
      <c r="AE118" s="38"/>
    </row>
    <row r="119" s="2" customFormat="1" ht="15.15" customHeight="1">
      <c r="A119" s="38"/>
      <c r="B119" s="39"/>
      <c r="C119" s="32" t="s">
        <v>28</v>
      </c>
      <c r="D119" s="40"/>
      <c r="E119" s="40"/>
      <c r="F119" s="27" t="str">
        <f>IF(E18="","",E18)</f>
        <v>Vyplň údaj</v>
      </c>
      <c r="G119" s="40"/>
      <c r="H119" s="40"/>
      <c r="I119" s="32" t="s">
        <v>33</v>
      </c>
      <c r="J119" s="36" t="str">
        <f>E24</f>
        <v xml:space="preserve"> </v>
      </c>
      <c r="K119" s="40"/>
      <c r="L119" s="63"/>
      <c r="S119" s="38"/>
      <c r="T119" s="38"/>
      <c r="U119" s="38"/>
      <c r="V119" s="38"/>
      <c r="W119" s="38"/>
      <c r="X119" s="38"/>
      <c r="Y119" s="38"/>
      <c r="Z119" s="38"/>
      <c r="AA119" s="38"/>
      <c r="AB119" s="38"/>
      <c r="AC119" s="38"/>
      <c r="AD119" s="38"/>
      <c r="AE119" s="38"/>
    </row>
    <row r="120" s="2" customFormat="1" ht="10.32"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10" customFormat="1" ht="29.28" customHeight="1">
      <c r="A121" s="194"/>
      <c r="B121" s="195"/>
      <c r="C121" s="196" t="s">
        <v>237</v>
      </c>
      <c r="D121" s="197" t="s">
        <v>61</v>
      </c>
      <c r="E121" s="197" t="s">
        <v>57</v>
      </c>
      <c r="F121" s="197" t="s">
        <v>58</v>
      </c>
      <c r="G121" s="197" t="s">
        <v>238</v>
      </c>
      <c r="H121" s="197" t="s">
        <v>239</v>
      </c>
      <c r="I121" s="197" t="s">
        <v>240</v>
      </c>
      <c r="J121" s="198" t="s">
        <v>227</v>
      </c>
      <c r="K121" s="199" t="s">
        <v>241</v>
      </c>
      <c r="L121" s="200"/>
      <c r="M121" s="100" t="s">
        <v>1</v>
      </c>
      <c r="N121" s="101" t="s">
        <v>40</v>
      </c>
      <c r="O121" s="101" t="s">
        <v>242</v>
      </c>
      <c r="P121" s="101" t="s">
        <v>243</v>
      </c>
      <c r="Q121" s="101" t="s">
        <v>244</v>
      </c>
      <c r="R121" s="101" t="s">
        <v>245</v>
      </c>
      <c r="S121" s="101" t="s">
        <v>246</v>
      </c>
      <c r="T121" s="102" t="s">
        <v>247</v>
      </c>
      <c r="U121" s="194"/>
      <c r="V121" s="194"/>
      <c r="W121" s="194"/>
      <c r="X121" s="194"/>
      <c r="Y121" s="194"/>
      <c r="Z121" s="194"/>
      <c r="AA121" s="194"/>
      <c r="AB121" s="194"/>
      <c r="AC121" s="194"/>
      <c r="AD121" s="194"/>
      <c r="AE121" s="194"/>
    </row>
    <row r="122" s="2" customFormat="1" ht="22.8" customHeight="1">
      <c r="A122" s="38"/>
      <c r="B122" s="39"/>
      <c r="C122" s="107" t="s">
        <v>248</v>
      </c>
      <c r="D122" s="40"/>
      <c r="E122" s="40"/>
      <c r="F122" s="40"/>
      <c r="G122" s="40"/>
      <c r="H122" s="40"/>
      <c r="I122" s="40"/>
      <c r="J122" s="201">
        <f>BK122</f>
        <v>0</v>
      </c>
      <c r="K122" s="40"/>
      <c r="L122" s="44"/>
      <c r="M122" s="103"/>
      <c r="N122" s="202"/>
      <c r="O122" s="104"/>
      <c r="P122" s="203">
        <f>P123</f>
        <v>0</v>
      </c>
      <c r="Q122" s="104"/>
      <c r="R122" s="203">
        <f>R123</f>
        <v>2.2732060299999999</v>
      </c>
      <c r="S122" s="104"/>
      <c r="T122" s="204">
        <f>T123</f>
        <v>2.22648</v>
      </c>
      <c r="U122" s="38"/>
      <c r="V122" s="38"/>
      <c r="W122" s="38"/>
      <c r="X122" s="38"/>
      <c r="Y122" s="38"/>
      <c r="Z122" s="38"/>
      <c r="AA122" s="38"/>
      <c r="AB122" s="38"/>
      <c r="AC122" s="38"/>
      <c r="AD122" s="38"/>
      <c r="AE122" s="38"/>
      <c r="AT122" s="17" t="s">
        <v>75</v>
      </c>
      <c r="AU122" s="17" t="s">
        <v>229</v>
      </c>
      <c r="BK122" s="205">
        <f>BK123</f>
        <v>0</v>
      </c>
    </row>
    <row r="123" s="11" customFormat="1" ht="25.92" customHeight="1">
      <c r="A123" s="11"/>
      <c r="B123" s="206"/>
      <c r="C123" s="207"/>
      <c r="D123" s="208" t="s">
        <v>75</v>
      </c>
      <c r="E123" s="209" t="s">
        <v>249</v>
      </c>
      <c r="F123" s="209" t="s">
        <v>250</v>
      </c>
      <c r="G123" s="207"/>
      <c r="H123" s="207"/>
      <c r="I123" s="210"/>
      <c r="J123" s="211">
        <f>BK123</f>
        <v>0</v>
      </c>
      <c r="K123" s="207"/>
      <c r="L123" s="212"/>
      <c r="M123" s="213"/>
      <c r="N123" s="214"/>
      <c r="O123" s="214"/>
      <c r="P123" s="215">
        <f>P124+P129+P172+P181+P200</f>
        <v>0</v>
      </c>
      <c r="Q123" s="214"/>
      <c r="R123" s="215">
        <f>R124+R129+R172+R181+R200</f>
        <v>2.2732060299999999</v>
      </c>
      <c r="S123" s="214"/>
      <c r="T123" s="216">
        <f>T124+T129+T172+T181+T200</f>
        <v>2.22648</v>
      </c>
      <c r="U123" s="11"/>
      <c r="V123" s="11"/>
      <c r="W123" s="11"/>
      <c r="X123" s="11"/>
      <c r="Y123" s="11"/>
      <c r="Z123" s="11"/>
      <c r="AA123" s="11"/>
      <c r="AB123" s="11"/>
      <c r="AC123" s="11"/>
      <c r="AD123" s="11"/>
      <c r="AE123" s="11"/>
      <c r="AR123" s="217" t="s">
        <v>84</v>
      </c>
      <c r="AT123" s="218" t="s">
        <v>75</v>
      </c>
      <c r="AU123" s="218" t="s">
        <v>76</v>
      </c>
      <c r="AY123" s="217" t="s">
        <v>251</v>
      </c>
      <c r="BK123" s="219">
        <f>BK124+BK129+BK172+BK181+BK200</f>
        <v>0</v>
      </c>
    </row>
    <row r="124" s="11" customFormat="1" ht="22.8" customHeight="1">
      <c r="A124" s="11"/>
      <c r="B124" s="206"/>
      <c r="C124" s="207"/>
      <c r="D124" s="208" t="s">
        <v>75</v>
      </c>
      <c r="E124" s="272" t="s">
        <v>84</v>
      </c>
      <c r="F124" s="272" t="s">
        <v>406</v>
      </c>
      <c r="G124" s="207"/>
      <c r="H124" s="207"/>
      <c r="I124" s="210"/>
      <c r="J124" s="273">
        <f>BK124</f>
        <v>0</v>
      </c>
      <c r="K124" s="207"/>
      <c r="L124" s="212"/>
      <c r="M124" s="213"/>
      <c r="N124" s="214"/>
      <c r="O124" s="214"/>
      <c r="P124" s="215">
        <f>SUM(P125:P128)</f>
        <v>0</v>
      </c>
      <c r="Q124" s="214"/>
      <c r="R124" s="215">
        <f>SUM(R125:R128)</f>
        <v>0</v>
      </c>
      <c r="S124" s="214"/>
      <c r="T124" s="216">
        <f>SUM(T125:T128)</f>
        <v>0</v>
      </c>
      <c r="U124" s="11"/>
      <c r="V124" s="11"/>
      <c r="W124" s="11"/>
      <c r="X124" s="11"/>
      <c r="Y124" s="11"/>
      <c r="Z124" s="11"/>
      <c r="AA124" s="11"/>
      <c r="AB124" s="11"/>
      <c r="AC124" s="11"/>
      <c r="AD124" s="11"/>
      <c r="AE124" s="11"/>
      <c r="AR124" s="217" t="s">
        <v>84</v>
      </c>
      <c r="AT124" s="218" t="s">
        <v>75</v>
      </c>
      <c r="AU124" s="218" t="s">
        <v>84</v>
      </c>
      <c r="AY124" s="217" t="s">
        <v>251</v>
      </c>
      <c r="BK124" s="219">
        <f>SUM(BK125:BK128)</f>
        <v>0</v>
      </c>
    </row>
    <row r="125" s="2" customFormat="1" ht="24.15" customHeight="1">
      <c r="A125" s="38"/>
      <c r="B125" s="39"/>
      <c r="C125" s="220" t="s">
        <v>84</v>
      </c>
      <c r="D125" s="220" t="s">
        <v>255</v>
      </c>
      <c r="E125" s="221" t="s">
        <v>3211</v>
      </c>
      <c r="F125" s="222" t="s">
        <v>3212</v>
      </c>
      <c r="G125" s="223" t="s">
        <v>592</v>
      </c>
      <c r="H125" s="224">
        <v>0.59999999999999998</v>
      </c>
      <c r="I125" s="225"/>
      <c r="J125" s="226">
        <f>ROUND(I125*H125,2)</f>
        <v>0</v>
      </c>
      <c r="K125" s="227"/>
      <c r="L125" s="44"/>
      <c r="M125" s="228" t="s">
        <v>1</v>
      </c>
      <c r="N125" s="229" t="s">
        <v>41</v>
      </c>
      <c r="O125" s="91"/>
      <c r="P125" s="230">
        <f>O125*H125</f>
        <v>0</v>
      </c>
      <c r="Q125" s="230">
        <v>0</v>
      </c>
      <c r="R125" s="230">
        <f>Q125*H125</f>
        <v>0</v>
      </c>
      <c r="S125" s="230">
        <v>0</v>
      </c>
      <c r="T125" s="231">
        <f>S125*H125</f>
        <v>0</v>
      </c>
      <c r="U125" s="38"/>
      <c r="V125" s="38"/>
      <c r="W125" s="38"/>
      <c r="X125" s="38"/>
      <c r="Y125" s="38"/>
      <c r="Z125" s="38"/>
      <c r="AA125" s="38"/>
      <c r="AB125" s="38"/>
      <c r="AC125" s="38"/>
      <c r="AD125" s="38"/>
      <c r="AE125" s="38"/>
      <c r="AR125" s="232" t="s">
        <v>254</v>
      </c>
      <c r="AT125" s="232" t="s">
        <v>255</v>
      </c>
      <c r="AU125" s="232" t="s">
        <v>86</v>
      </c>
      <c r="AY125" s="17" t="s">
        <v>251</v>
      </c>
      <c r="BE125" s="233">
        <f>IF(N125="základní",J125,0)</f>
        <v>0</v>
      </c>
      <c r="BF125" s="233">
        <f>IF(N125="snížená",J125,0)</f>
        <v>0</v>
      </c>
      <c r="BG125" s="233">
        <f>IF(N125="zákl. přenesená",J125,0)</f>
        <v>0</v>
      </c>
      <c r="BH125" s="233">
        <f>IF(N125="sníž. přenesená",J125,0)</f>
        <v>0</v>
      </c>
      <c r="BI125" s="233">
        <f>IF(N125="nulová",J125,0)</f>
        <v>0</v>
      </c>
      <c r="BJ125" s="17" t="s">
        <v>84</v>
      </c>
      <c r="BK125" s="233">
        <f>ROUND(I125*H125,2)</f>
        <v>0</v>
      </c>
      <c r="BL125" s="17" t="s">
        <v>254</v>
      </c>
      <c r="BM125" s="232" t="s">
        <v>6333</v>
      </c>
    </row>
    <row r="126" s="2" customFormat="1">
      <c r="A126" s="38"/>
      <c r="B126" s="39"/>
      <c r="C126" s="40"/>
      <c r="D126" s="234" t="s">
        <v>260</v>
      </c>
      <c r="E126" s="40"/>
      <c r="F126" s="235" t="s">
        <v>3214</v>
      </c>
      <c r="G126" s="40"/>
      <c r="H126" s="40"/>
      <c r="I126" s="236"/>
      <c r="J126" s="40"/>
      <c r="K126" s="40"/>
      <c r="L126" s="44"/>
      <c r="M126" s="237"/>
      <c r="N126" s="238"/>
      <c r="O126" s="91"/>
      <c r="P126" s="91"/>
      <c r="Q126" s="91"/>
      <c r="R126" s="91"/>
      <c r="S126" s="91"/>
      <c r="T126" s="92"/>
      <c r="U126" s="38"/>
      <c r="V126" s="38"/>
      <c r="W126" s="38"/>
      <c r="X126" s="38"/>
      <c r="Y126" s="38"/>
      <c r="Z126" s="38"/>
      <c r="AA126" s="38"/>
      <c r="AB126" s="38"/>
      <c r="AC126" s="38"/>
      <c r="AD126" s="38"/>
      <c r="AE126" s="38"/>
      <c r="AT126" s="17" t="s">
        <v>260</v>
      </c>
      <c r="AU126" s="17" t="s">
        <v>86</v>
      </c>
    </row>
    <row r="127" s="2" customFormat="1">
      <c r="A127" s="38"/>
      <c r="B127" s="39"/>
      <c r="C127" s="40"/>
      <c r="D127" s="240" t="s">
        <v>274</v>
      </c>
      <c r="E127" s="40"/>
      <c r="F127" s="241" t="s">
        <v>3215</v>
      </c>
      <c r="G127" s="40"/>
      <c r="H127" s="40"/>
      <c r="I127" s="236"/>
      <c r="J127" s="40"/>
      <c r="K127" s="40"/>
      <c r="L127" s="44"/>
      <c r="M127" s="237"/>
      <c r="N127" s="238"/>
      <c r="O127" s="91"/>
      <c r="P127" s="91"/>
      <c r="Q127" s="91"/>
      <c r="R127" s="91"/>
      <c r="S127" s="91"/>
      <c r="T127" s="92"/>
      <c r="U127" s="38"/>
      <c r="V127" s="38"/>
      <c r="W127" s="38"/>
      <c r="X127" s="38"/>
      <c r="Y127" s="38"/>
      <c r="Z127" s="38"/>
      <c r="AA127" s="38"/>
      <c r="AB127" s="38"/>
      <c r="AC127" s="38"/>
      <c r="AD127" s="38"/>
      <c r="AE127" s="38"/>
      <c r="AT127" s="17" t="s">
        <v>274</v>
      </c>
      <c r="AU127" s="17" t="s">
        <v>86</v>
      </c>
    </row>
    <row r="128" s="12" customFormat="1">
      <c r="A128" s="12"/>
      <c r="B128" s="242"/>
      <c r="C128" s="243"/>
      <c r="D128" s="234" t="s">
        <v>276</v>
      </c>
      <c r="E128" s="244" t="s">
        <v>1</v>
      </c>
      <c r="F128" s="245" t="s">
        <v>6234</v>
      </c>
      <c r="G128" s="243"/>
      <c r="H128" s="246">
        <v>0.59999999999999998</v>
      </c>
      <c r="I128" s="247"/>
      <c r="J128" s="243"/>
      <c r="K128" s="243"/>
      <c r="L128" s="248"/>
      <c r="M128" s="249"/>
      <c r="N128" s="250"/>
      <c r="O128" s="250"/>
      <c r="P128" s="250"/>
      <c r="Q128" s="250"/>
      <c r="R128" s="250"/>
      <c r="S128" s="250"/>
      <c r="T128" s="251"/>
      <c r="U128" s="12"/>
      <c r="V128" s="12"/>
      <c r="W128" s="12"/>
      <c r="X128" s="12"/>
      <c r="Y128" s="12"/>
      <c r="Z128" s="12"/>
      <c r="AA128" s="12"/>
      <c r="AB128" s="12"/>
      <c r="AC128" s="12"/>
      <c r="AD128" s="12"/>
      <c r="AE128" s="12"/>
      <c r="AT128" s="252" t="s">
        <v>276</v>
      </c>
      <c r="AU128" s="252" t="s">
        <v>86</v>
      </c>
      <c r="AV128" s="12" t="s">
        <v>86</v>
      </c>
      <c r="AW128" s="12" t="s">
        <v>32</v>
      </c>
      <c r="AX128" s="12" t="s">
        <v>84</v>
      </c>
      <c r="AY128" s="252" t="s">
        <v>251</v>
      </c>
    </row>
    <row r="129" s="11" customFormat="1" ht="22.8" customHeight="1">
      <c r="A129" s="11"/>
      <c r="B129" s="206"/>
      <c r="C129" s="207"/>
      <c r="D129" s="208" t="s">
        <v>75</v>
      </c>
      <c r="E129" s="272" t="s">
        <v>269</v>
      </c>
      <c r="F129" s="272" t="s">
        <v>3217</v>
      </c>
      <c r="G129" s="207"/>
      <c r="H129" s="207"/>
      <c r="I129" s="210"/>
      <c r="J129" s="273">
        <f>BK129</f>
        <v>0</v>
      </c>
      <c r="K129" s="207"/>
      <c r="L129" s="212"/>
      <c r="M129" s="213"/>
      <c r="N129" s="214"/>
      <c r="O129" s="214"/>
      <c r="P129" s="215">
        <f>SUM(P130:P171)</f>
        <v>0</v>
      </c>
      <c r="Q129" s="214"/>
      <c r="R129" s="215">
        <f>SUM(R130:R171)</f>
        <v>1.21698715</v>
      </c>
      <c r="S129" s="214"/>
      <c r="T129" s="216">
        <f>SUM(T130:T171)</f>
        <v>0</v>
      </c>
      <c r="U129" s="11"/>
      <c r="V129" s="11"/>
      <c r="W129" s="11"/>
      <c r="X129" s="11"/>
      <c r="Y129" s="11"/>
      <c r="Z129" s="11"/>
      <c r="AA129" s="11"/>
      <c r="AB129" s="11"/>
      <c r="AC129" s="11"/>
      <c r="AD129" s="11"/>
      <c r="AE129" s="11"/>
      <c r="AR129" s="217" t="s">
        <v>84</v>
      </c>
      <c r="AT129" s="218" t="s">
        <v>75</v>
      </c>
      <c r="AU129" s="218" t="s">
        <v>84</v>
      </c>
      <c r="AY129" s="217" t="s">
        <v>251</v>
      </c>
      <c r="BK129" s="219">
        <f>SUM(BK130:BK171)</f>
        <v>0</v>
      </c>
    </row>
    <row r="130" s="2" customFormat="1" ht="24.15" customHeight="1">
      <c r="A130" s="38"/>
      <c r="B130" s="39"/>
      <c r="C130" s="220" t="s">
        <v>86</v>
      </c>
      <c r="D130" s="220" t="s">
        <v>255</v>
      </c>
      <c r="E130" s="221" t="s">
        <v>3218</v>
      </c>
      <c r="F130" s="222" t="s">
        <v>3219</v>
      </c>
      <c r="G130" s="223" t="s">
        <v>416</v>
      </c>
      <c r="H130" s="224">
        <v>3</v>
      </c>
      <c r="I130" s="225"/>
      <c r="J130" s="226">
        <f>ROUND(I130*H130,2)</f>
        <v>0</v>
      </c>
      <c r="K130" s="227"/>
      <c r="L130" s="44"/>
      <c r="M130" s="228" t="s">
        <v>1</v>
      </c>
      <c r="N130" s="229" t="s">
        <v>41</v>
      </c>
      <c r="O130" s="91"/>
      <c r="P130" s="230">
        <f>O130*H130</f>
        <v>0</v>
      </c>
      <c r="Q130" s="230">
        <v>0.17488999999999999</v>
      </c>
      <c r="R130" s="230">
        <f>Q130*H130</f>
        <v>0.52466999999999997</v>
      </c>
      <c r="S130" s="230">
        <v>0</v>
      </c>
      <c r="T130" s="231">
        <f>S130*H130</f>
        <v>0</v>
      </c>
      <c r="U130" s="38"/>
      <c r="V130" s="38"/>
      <c r="W130" s="38"/>
      <c r="X130" s="38"/>
      <c r="Y130" s="38"/>
      <c r="Z130" s="38"/>
      <c r="AA130" s="38"/>
      <c r="AB130" s="38"/>
      <c r="AC130" s="38"/>
      <c r="AD130" s="38"/>
      <c r="AE130" s="38"/>
      <c r="AR130" s="232" t="s">
        <v>254</v>
      </c>
      <c r="AT130" s="232" t="s">
        <v>255</v>
      </c>
      <c r="AU130" s="232" t="s">
        <v>86</v>
      </c>
      <c r="AY130" s="17" t="s">
        <v>251</v>
      </c>
      <c r="BE130" s="233">
        <f>IF(N130="základní",J130,0)</f>
        <v>0</v>
      </c>
      <c r="BF130" s="233">
        <f>IF(N130="snížená",J130,0)</f>
        <v>0</v>
      </c>
      <c r="BG130" s="233">
        <f>IF(N130="zákl. přenesená",J130,0)</f>
        <v>0</v>
      </c>
      <c r="BH130" s="233">
        <f>IF(N130="sníž. přenesená",J130,0)</f>
        <v>0</v>
      </c>
      <c r="BI130" s="233">
        <f>IF(N130="nulová",J130,0)</f>
        <v>0</v>
      </c>
      <c r="BJ130" s="17" t="s">
        <v>84</v>
      </c>
      <c r="BK130" s="233">
        <f>ROUND(I130*H130,2)</f>
        <v>0</v>
      </c>
      <c r="BL130" s="17" t="s">
        <v>254</v>
      </c>
      <c r="BM130" s="232" t="s">
        <v>6334</v>
      </c>
    </row>
    <row r="131" s="2" customFormat="1">
      <c r="A131" s="38"/>
      <c r="B131" s="39"/>
      <c r="C131" s="40"/>
      <c r="D131" s="234" t="s">
        <v>260</v>
      </c>
      <c r="E131" s="40"/>
      <c r="F131" s="235" t="s">
        <v>3221</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260</v>
      </c>
      <c r="AU131" s="17" t="s">
        <v>86</v>
      </c>
    </row>
    <row r="132" s="2" customFormat="1">
      <c r="A132" s="38"/>
      <c r="B132" s="39"/>
      <c r="C132" s="40"/>
      <c r="D132" s="240" t="s">
        <v>274</v>
      </c>
      <c r="E132" s="40"/>
      <c r="F132" s="241" t="s">
        <v>3222</v>
      </c>
      <c r="G132" s="40"/>
      <c r="H132" s="40"/>
      <c r="I132" s="236"/>
      <c r="J132" s="40"/>
      <c r="K132" s="40"/>
      <c r="L132" s="44"/>
      <c r="M132" s="237"/>
      <c r="N132" s="238"/>
      <c r="O132" s="91"/>
      <c r="P132" s="91"/>
      <c r="Q132" s="91"/>
      <c r="R132" s="91"/>
      <c r="S132" s="91"/>
      <c r="T132" s="92"/>
      <c r="U132" s="38"/>
      <c r="V132" s="38"/>
      <c r="W132" s="38"/>
      <c r="X132" s="38"/>
      <c r="Y132" s="38"/>
      <c r="Z132" s="38"/>
      <c r="AA132" s="38"/>
      <c r="AB132" s="38"/>
      <c r="AC132" s="38"/>
      <c r="AD132" s="38"/>
      <c r="AE132" s="38"/>
      <c r="AT132" s="17" t="s">
        <v>274</v>
      </c>
      <c r="AU132" s="17" t="s">
        <v>86</v>
      </c>
    </row>
    <row r="133" s="12" customFormat="1">
      <c r="A133" s="12"/>
      <c r="B133" s="242"/>
      <c r="C133" s="243"/>
      <c r="D133" s="234" t="s">
        <v>276</v>
      </c>
      <c r="E133" s="244" t="s">
        <v>1</v>
      </c>
      <c r="F133" s="245" t="s">
        <v>5523</v>
      </c>
      <c r="G133" s="243"/>
      <c r="H133" s="246">
        <v>3</v>
      </c>
      <c r="I133" s="247"/>
      <c r="J133" s="243"/>
      <c r="K133" s="243"/>
      <c r="L133" s="248"/>
      <c r="M133" s="249"/>
      <c r="N133" s="250"/>
      <c r="O133" s="250"/>
      <c r="P133" s="250"/>
      <c r="Q133" s="250"/>
      <c r="R133" s="250"/>
      <c r="S133" s="250"/>
      <c r="T133" s="251"/>
      <c r="U133" s="12"/>
      <c r="V133" s="12"/>
      <c r="W133" s="12"/>
      <c r="X133" s="12"/>
      <c r="Y133" s="12"/>
      <c r="Z133" s="12"/>
      <c r="AA133" s="12"/>
      <c r="AB133" s="12"/>
      <c r="AC133" s="12"/>
      <c r="AD133" s="12"/>
      <c r="AE133" s="12"/>
      <c r="AT133" s="252" t="s">
        <v>276</v>
      </c>
      <c r="AU133" s="252" t="s">
        <v>86</v>
      </c>
      <c r="AV133" s="12" t="s">
        <v>86</v>
      </c>
      <c r="AW133" s="12" t="s">
        <v>32</v>
      </c>
      <c r="AX133" s="12" t="s">
        <v>84</v>
      </c>
      <c r="AY133" s="252" t="s">
        <v>251</v>
      </c>
    </row>
    <row r="134" s="2" customFormat="1" ht="24.15" customHeight="1">
      <c r="A134" s="38"/>
      <c r="B134" s="39"/>
      <c r="C134" s="292" t="s">
        <v>269</v>
      </c>
      <c r="D134" s="292" t="s">
        <v>1133</v>
      </c>
      <c r="E134" s="293" t="s">
        <v>3226</v>
      </c>
      <c r="F134" s="294" t="s">
        <v>3227</v>
      </c>
      <c r="G134" s="295" t="s">
        <v>416</v>
      </c>
      <c r="H134" s="296">
        <v>3</v>
      </c>
      <c r="I134" s="297"/>
      <c r="J134" s="298">
        <f>ROUND(I134*H134,2)</f>
        <v>0</v>
      </c>
      <c r="K134" s="299"/>
      <c r="L134" s="300"/>
      <c r="M134" s="301" t="s">
        <v>1</v>
      </c>
      <c r="N134" s="302" t="s">
        <v>41</v>
      </c>
      <c r="O134" s="91"/>
      <c r="P134" s="230">
        <f>O134*H134</f>
        <v>0</v>
      </c>
      <c r="Q134" s="230">
        <v>0.0035000000000000001</v>
      </c>
      <c r="R134" s="230">
        <f>Q134*H134</f>
        <v>0.010500000000000001</v>
      </c>
      <c r="S134" s="230">
        <v>0</v>
      </c>
      <c r="T134" s="231">
        <f>S134*H134</f>
        <v>0</v>
      </c>
      <c r="U134" s="38"/>
      <c r="V134" s="38"/>
      <c r="W134" s="38"/>
      <c r="X134" s="38"/>
      <c r="Y134" s="38"/>
      <c r="Z134" s="38"/>
      <c r="AA134" s="38"/>
      <c r="AB134" s="38"/>
      <c r="AC134" s="38"/>
      <c r="AD134" s="38"/>
      <c r="AE134" s="38"/>
      <c r="AR134" s="232" t="s">
        <v>299</v>
      </c>
      <c r="AT134" s="232" t="s">
        <v>1133</v>
      </c>
      <c r="AU134" s="232" t="s">
        <v>86</v>
      </c>
      <c r="AY134" s="17" t="s">
        <v>251</v>
      </c>
      <c r="BE134" s="233">
        <f>IF(N134="základní",J134,0)</f>
        <v>0</v>
      </c>
      <c r="BF134" s="233">
        <f>IF(N134="snížená",J134,0)</f>
        <v>0</v>
      </c>
      <c r="BG134" s="233">
        <f>IF(N134="zákl. přenesená",J134,0)</f>
        <v>0</v>
      </c>
      <c r="BH134" s="233">
        <f>IF(N134="sníž. přenesená",J134,0)</f>
        <v>0</v>
      </c>
      <c r="BI134" s="233">
        <f>IF(N134="nulová",J134,0)</f>
        <v>0</v>
      </c>
      <c r="BJ134" s="17" t="s">
        <v>84</v>
      </c>
      <c r="BK134" s="233">
        <f>ROUND(I134*H134,2)</f>
        <v>0</v>
      </c>
      <c r="BL134" s="17" t="s">
        <v>254</v>
      </c>
      <c r="BM134" s="232" t="s">
        <v>6335</v>
      </c>
    </row>
    <row r="135" s="2" customFormat="1">
      <c r="A135" s="38"/>
      <c r="B135" s="39"/>
      <c r="C135" s="40"/>
      <c r="D135" s="234" t="s">
        <v>260</v>
      </c>
      <c r="E135" s="40"/>
      <c r="F135" s="235" t="s">
        <v>3227</v>
      </c>
      <c r="G135" s="40"/>
      <c r="H135" s="40"/>
      <c r="I135" s="236"/>
      <c r="J135" s="40"/>
      <c r="K135" s="40"/>
      <c r="L135" s="44"/>
      <c r="M135" s="237"/>
      <c r="N135" s="238"/>
      <c r="O135" s="91"/>
      <c r="P135" s="91"/>
      <c r="Q135" s="91"/>
      <c r="R135" s="91"/>
      <c r="S135" s="91"/>
      <c r="T135" s="92"/>
      <c r="U135" s="38"/>
      <c r="V135" s="38"/>
      <c r="W135" s="38"/>
      <c r="X135" s="38"/>
      <c r="Y135" s="38"/>
      <c r="Z135" s="38"/>
      <c r="AA135" s="38"/>
      <c r="AB135" s="38"/>
      <c r="AC135" s="38"/>
      <c r="AD135" s="38"/>
      <c r="AE135" s="38"/>
      <c r="AT135" s="17" t="s">
        <v>260</v>
      </c>
      <c r="AU135" s="17" t="s">
        <v>86</v>
      </c>
    </row>
    <row r="136" s="2" customFormat="1" ht="21.75" customHeight="1">
      <c r="A136" s="38"/>
      <c r="B136" s="39"/>
      <c r="C136" s="220" t="s">
        <v>254</v>
      </c>
      <c r="D136" s="220" t="s">
        <v>255</v>
      </c>
      <c r="E136" s="221" t="s">
        <v>6235</v>
      </c>
      <c r="F136" s="222" t="s">
        <v>6236</v>
      </c>
      <c r="G136" s="223" t="s">
        <v>592</v>
      </c>
      <c r="H136" s="224">
        <v>0.221</v>
      </c>
      <c r="I136" s="225"/>
      <c r="J136" s="226">
        <f>ROUND(I136*H136,2)</f>
        <v>0</v>
      </c>
      <c r="K136" s="227"/>
      <c r="L136" s="44"/>
      <c r="M136" s="228" t="s">
        <v>1</v>
      </c>
      <c r="N136" s="229" t="s">
        <v>41</v>
      </c>
      <c r="O136" s="91"/>
      <c r="P136" s="230">
        <f>O136*H136</f>
        <v>0</v>
      </c>
      <c r="Q136" s="230">
        <v>2.5018699999999998</v>
      </c>
      <c r="R136" s="230">
        <f>Q136*H136</f>
        <v>0.55291327000000001</v>
      </c>
      <c r="S136" s="230">
        <v>0</v>
      </c>
      <c r="T136" s="231">
        <f>S136*H136</f>
        <v>0</v>
      </c>
      <c r="U136" s="38"/>
      <c r="V136" s="38"/>
      <c r="W136" s="38"/>
      <c r="X136" s="38"/>
      <c r="Y136" s="38"/>
      <c r="Z136" s="38"/>
      <c r="AA136" s="38"/>
      <c r="AB136" s="38"/>
      <c r="AC136" s="38"/>
      <c r="AD136" s="38"/>
      <c r="AE136" s="38"/>
      <c r="AR136" s="232" t="s">
        <v>254</v>
      </c>
      <c r="AT136" s="232" t="s">
        <v>255</v>
      </c>
      <c r="AU136" s="232" t="s">
        <v>86</v>
      </c>
      <c r="AY136" s="17" t="s">
        <v>251</v>
      </c>
      <c r="BE136" s="233">
        <f>IF(N136="základní",J136,0)</f>
        <v>0</v>
      </c>
      <c r="BF136" s="233">
        <f>IF(N136="snížená",J136,0)</f>
        <v>0</v>
      </c>
      <c r="BG136" s="233">
        <f>IF(N136="zákl. přenesená",J136,0)</f>
        <v>0</v>
      </c>
      <c r="BH136" s="233">
        <f>IF(N136="sníž. přenesená",J136,0)</f>
        <v>0</v>
      </c>
      <c r="BI136" s="233">
        <f>IF(N136="nulová",J136,0)</f>
        <v>0</v>
      </c>
      <c r="BJ136" s="17" t="s">
        <v>84</v>
      </c>
      <c r="BK136" s="233">
        <f>ROUND(I136*H136,2)</f>
        <v>0</v>
      </c>
      <c r="BL136" s="17" t="s">
        <v>254</v>
      </c>
      <c r="BM136" s="232" t="s">
        <v>6336</v>
      </c>
    </row>
    <row r="137" s="2" customFormat="1">
      <c r="A137" s="38"/>
      <c r="B137" s="39"/>
      <c r="C137" s="40"/>
      <c r="D137" s="234" t="s">
        <v>260</v>
      </c>
      <c r="E137" s="40"/>
      <c r="F137" s="235" t="s">
        <v>6238</v>
      </c>
      <c r="G137" s="40"/>
      <c r="H137" s="40"/>
      <c r="I137" s="236"/>
      <c r="J137" s="40"/>
      <c r="K137" s="40"/>
      <c r="L137" s="44"/>
      <c r="M137" s="237"/>
      <c r="N137" s="238"/>
      <c r="O137" s="91"/>
      <c r="P137" s="91"/>
      <c r="Q137" s="91"/>
      <c r="R137" s="91"/>
      <c r="S137" s="91"/>
      <c r="T137" s="92"/>
      <c r="U137" s="38"/>
      <c r="V137" s="38"/>
      <c r="W137" s="38"/>
      <c r="X137" s="38"/>
      <c r="Y137" s="38"/>
      <c r="Z137" s="38"/>
      <c r="AA137" s="38"/>
      <c r="AB137" s="38"/>
      <c r="AC137" s="38"/>
      <c r="AD137" s="38"/>
      <c r="AE137" s="38"/>
      <c r="AT137" s="17" t="s">
        <v>260</v>
      </c>
      <c r="AU137" s="17" t="s">
        <v>86</v>
      </c>
    </row>
    <row r="138" s="2" customFormat="1">
      <c r="A138" s="38"/>
      <c r="B138" s="39"/>
      <c r="C138" s="40"/>
      <c r="D138" s="240" t="s">
        <v>274</v>
      </c>
      <c r="E138" s="40"/>
      <c r="F138" s="241" t="s">
        <v>6239</v>
      </c>
      <c r="G138" s="40"/>
      <c r="H138" s="40"/>
      <c r="I138" s="236"/>
      <c r="J138" s="40"/>
      <c r="K138" s="40"/>
      <c r="L138" s="44"/>
      <c r="M138" s="237"/>
      <c r="N138" s="238"/>
      <c r="O138" s="91"/>
      <c r="P138" s="91"/>
      <c r="Q138" s="91"/>
      <c r="R138" s="91"/>
      <c r="S138" s="91"/>
      <c r="T138" s="92"/>
      <c r="U138" s="38"/>
      <c r="V138" s="38"/>
      <c r="W138" s="38"/>
      <c r="X138" s="38"/>
      <c r="Y138" s="38"/>
      <c r="Z138" s="38"/>
      <c r="AA138" s="38"/>
      <c r="AB138" s="38"/>
      <c r="AC138" s="38"/>
      <c r="AD138" s="38"/>
      <c r="AE138" s="38"/>
      <c r="AT138" s="17" t="s">
        <v>274</v>
      </c>
      <c r="AU138" s="17" t="s">
        <v>86</v>
      </c>
    </row>
    <row r="139" s="13" customFormat="1">
      <c r="A139" s="13"/>
      <c r="B139" s="253"/>
      <c r="C139" s="254"/>
      <c r="D139" s="234" t="s">
        <v>276</v>
      </c>
      <c r="E139" s="255" t="s">
        <v>1</v>
      </c>
      <c r="F139" s="256" t="s">
        <v>6240</v>
      </c>
      <c r="G139" s="254"/>
      <c r="H139" s="255" t="s">
        <v>1</v>
      </c>
      <c r="I139" s="257"/>
      <c r="J139" s="254"/>
      <c r="K139" s="254"/>
      <c r="L139" s="258"/>
      <c r="M139" s="259"/>
      <c r="N139" s="260"/>
      <c r="O139" s="260"/>
      <c r="P139" s="260"/>
      <c r="Q139" s="260"/>
      <c r="R139" s="260"/>
      <c r="S139" s="260"/>
      <c r="T139" s="261"/>
      <c r="U139" s="13"/>
      <c r="V139" s="13"/>
      <c r="W139" s="13"/>
      <c r="X139" s="13"/>
      <c r="Y139" s="13"/>
      <c r="Z139" s="13"/>
      <c r="AA139" s="13"/>
      <c r="AB139" s="13"/>
      <c r="AC139" s="13"/>
      <c r="AD139" s="13"/>
      <c r="AE139" s="13"/>
      <c r="AT139" s="262" t="s">
        <v>276</v>
      </c>
      <c r="AU139" s="262" t="s">
        <v>86</v>
      </c>
      <c r="AV139" s="13" t="s">
        <v>84</v>
      </c>
      <c r="AW139" s="13" t="s">
        <v>32</v>
      </c>
      <c r="AX139" s="13" t="s">
        <v>76</v>
      </c>
      <c r="AY139" s="262" t="s">
        <v>251</v>
      </c>
    </row>
    <row r="140" s="12" customFormat="1">
      <c r="A140" s="12"/>
      <c r="B140" s="242"/>
      <c r="C140" s="243"/>
      <c r="D140" s="234" t="s">
        <v>276</v>
      </c>
      <c r="E140" s="244" t="s">
        <v>1</v>
      </c>
      <c r="F140" s="245" t="s">
        <v>6241</v>
      </c>
      <c r="G140" s="243"/>
      <c r="H140" s="246">
        <v>0.221</v>
      </c>
      <c r="I140" s="247"/>
      <c r="J140" s="243"/>
      <c r="K140" s="243"/>
      <c r="L140" s="248"/>
      <c r="M140" s="249"/>
      <c r="N140" s="250"/>
      <c r="O140" s="250"/>
      <c r="P140" s="250"/>
      <c r="Q140" s="250"/>
      <c r="R140" s="250"/>
      <c r="S140" s="250"/>
      <c r="T140" s="251"/>
      <c r="U140" s="12"/>
      <c r="V140" s="12"/>
      <c r="W140" s="12"/>
      <c r="X140" s="12"/>
      <c r="Y140" s="12"/>
      <c r="Z140" s="12"/>
      <c r="AA140" s="12"/>
      <c r="AB140" s="12"/>
      <c r="AC140" s="12"/>
      <c r="AD140" s="12"/>
      <c r="AE140" s="12"/>
      <c r="AT140" s="252" t="s">
        <v>276</v>
      </c>
      <c r="AU140" s="252" t="s">
        <v>86</v>
      </c>
      <c r="AV140" s="12" t="s">
        <v>86</v>
      </c>
      <c r="AW140" s="12" t="s">
        <v>32</v>
      </c>
      <c r="AX140" s="12" t="s">
        <v>84</v>
      </c>
      <c r="AY140" s="252" t="s">
        <v>251</v>
      </c>
    </row>
    <row r="141" s="2" customFormat="1" ht="21.75" customHeight="1">
      <c r="A141" s="38"/>
      <c r="B141" s="39"/>
      <c r="C141" s="220" t="s">
        <v>282</v>
      </c>
      <c r="D141" s="220" t="s">
        <v>255</v>
      </c>
      <c r="E141" s="221" t="s">
        <v>6242</v>
      </c>
      <c r="F141" s="222" t="s">
        <v>6243</v>
      </c>
      <c r="G141" s="223" t="s">
        <v>409</v>
      </c>
      <c r="H141" s="224">
        <v>3</v>
      </c>
      <c r="I141" s="225"/>
      <c r="J141" s="226">
        <f>ROUND(I141*H141,2)</f>
        <v>0</v>
      </c>
      <c r="K141" s="227"/>
      <c r="L141" s="44"/>
      <c r="M141" s="228" t="s">
        <v>1</v>
      </c>
      <c r="N141" s="229" t="s">
        <v>41</v>
      </c>
      <c r="O141" s="91"/>
      <c r="P141" s="230">
        <f>O141*H141</f>
        <v>0</v>
      </c>
      <c r="Q141" s="230">
        <v>0.015890000000000001</v>
      </c>
      <c r="R141" s="230">
        <f>Q141*H141</f>
        <v>0.047670000000000004</v>
      </c>
      <c r="S141" s="230">
        <v>0</v>
      </c>
      <c r="T141" s="231">
        <f>S141*H141</f>
        <v>0</v>
      </c>
      <c r="U141" s="38"/>
      <c r="V141" s="38"/>
      <c r="W141" s="38"/>
      <c r="X141" s="38"/>
      <c r="Y141" s="38"/>
      <c r="Z141" s="38"/>
      <c r="AA141" s="38"/>
      <c r="AB141" s="38"/>
      <c r="AC141" s="38"/>
      <c r="AD141" s="38"/>
      <c r="AE141" s="38"/>
      <c r="AR141" s="232" t="s">
        <v>254</v>
      </c>
      <c r="AT141" s="232" t="s">
        <v>255</v>
      </c>
      <c r="AU141" s="232" t="s">
        <v>86</v>
      </c>
      <c r="AY141" s="17" t="s">
        <v>251</v>
      </c>
      <c r="BE141" s="233">
        <f>IF(N141="základní",J141,0)</f>
        <v>0</v>
      </c>
      <c r="BF141" s="233">
        <f>IF(N141="snížená",J141,0)</f>
        <v>0</v>
      </c>
      <c r="BG141" s="233">
        <f>IF(N141="zákl. přenesená",J141,0)</f>
        <v>0</v>
      </c>
      <c r="BH141" s="233">
        <f>IF(N141="sníž. přenesená",J141,0)</f>
        <v>0</v>
      </c>
      <c r="BI141" s="233">
        <f>IF(N141="nulová",J141,0)</f>
        <v>0</v>
      </c>
      <c r="BJ141" s="17" t="s">
        <v>84</v>
      </c>
      <c r="BK141" s="233">
        <f>ROUND(I141*H141,2)</f>
        <v>0</v>
      </c>
      <c r="BL141" s="17" t="s">
        <v>254</v>
      </c>
      <c r="BM141" s="232" t="s">
        <v>6337</v>
      </c>
    </row>
    <row r="142" s="2" customFormat="1">
      <c r="A142" s="38"/>
      <c r="B142" s="39"/>
      <c r="C142" s="40"/>
      <c r="D142" s="234" t="s">
        <v>260</v>
      </c>
      <c r="E142" s="40"/>
      <c r="F142" s="235" t="s">
        <v>6245</v>
      </c>
      <c r="G142" s="40"/>
      <c r="H142" s="40"/>
      <c r="I142" s="236"/>
      <c r="J142" s="40"/>
      <c r="K142" s="40"/>
      <c r="L142" s="44"/>
      <c r="M142" s="237"/>
      <c r="N142" s="238"/>
      <c r="O142" s="91"/>
      <c r="P142" s="91"/>
      <c r="Q142" s="91"/>
      <c r="R142" s="91"/>
      <c r="S142" s="91"/>
      <c r="T142" s="92"/>
      <c r="U142" s="38"/>
      <c r="V142" s="38"/>
      <c r="W142" s="38"/>
      <c r="X142" s="38"/>
      <c r="Y142" s="38"/>
      <c r="Z142" s="38"/>
      <c r="AA142" s="38"/>
      <c r="AB142" s="38"/>
      <c r="AC142" s="38"/>
      <c r="AD142" s="38"/>
      <c r="AE142" s="38"/>
      <c r="AT142" s="17" t="s">
        <v>260</v>
      </c>
      <c r="AU142" s="17" t="s">
        <v>86</v>
      </c>
    </row>
    <row r="143" s="2" customFormat="1">
      <c r="A143" s="38"/>
      <c r="B143" s="39"/>
      <c r="C143" s="40"/>
      <c r="D143" s="240" t="s">
        <v>274</v>
      </c>
      <c r="E143" s="40"/>
      <c r="F143" s="241" t="s">
        <v>6246</v>
      </c>
      <c r="G143" s="40"/>
      <c r="H143" s="40"/>
      <c r="I143" s="236"/>
      <c r="J143" s="40"/>
      <c r="K143" s="40"/>
      <c r="L143" s="44"/>
      <c r="M143" s="237"/>
      <c r="N143" s="238"/>
      <c r="O143" s="91"/>
      <c r="P143" s="91"/>
      <c r="Q143" s="91"/>
      <c r="R143" s="91"/>
      <c r="S143" s="91"/>
      <c r="T143" s="92"/>
      <c r="U143" s="38"/>
      <c r="V143" s="38"/>
      <c r="W143" s="38"/>
      <c r="X143" s="38"/>
      <c r="Y143" s="38"/>
      <c r="Z143" s="38"/>
      <c r="AA143" s="38"/>
      <c r="AB143" s="38"/>
      <c r="AC143" s="38"/>
      <c r="AD143" s="38"/>
      <c r="AE143" s="38"/>
      <c r="AT143" s="17" t="s">
        <v>274</v>
      </c>
      <c r="AU143" s="17" t="s">
        <v>86</v>
      </c>
    </row>
    <row r="144" s="12" customFormat="1">
      <c r="A144" s="12"/>
      <c r="B144" s="242"/>
      <c r="C144" s="243"/>
      <c r="D144" s="234" t="s">
        <v>276</v>
      </c>
      <c r="E144" s="244" t="s">
        <v>1</v>
      </c>
      <c r="F144" s="245" t="s">
        <v>6247</v>
      </c>
      <c r="G144" s="243"/>
      <c r="H144" s="246">
        <v>3</v>
      </c>
      <c r="I144" s="247"/>
      <c r="J144" s="243"/>
      <c r="K144" s="243"/>
      <c r="L144" s="248"/>
      <c r="M144" s="249"/>
      <c r="N144" s="250"/>
      <c r="O144" s="250"/>
      <c r="P144" s="250"/>
      <c r="Q144" s="250"/>
      <c r="R144" s="250"/>
      <c r="S144" s="250"/>
      <c r="T144" s="251"/>
      <c r="U144" s="12"/>
      <c r="V144" s="12"/>
      <c r="W144" s="12"/>
      <c r="X144" s="12"/>
      <c r="Y144" s="12"/>
      <c r="Z144" s="12"/>
      <c r="AA144" s="12"/>
      <c r="AB144" s="12"/>
      <c r="AC144" s="12"/>
      <c r="AD144" s="12"/>
      <c r="AE144" s="12"/>
      <c r="AT144" s="252" t="s">
        <v>276</v>
      </c>
      <c r="AU144" s="252" t="s">
        <v>86</v>
      </c>
      <c r="AV144" s="12" t="s">
        <v>86</v>
      </c>
      <c r="AW144" s="12" t="s">
        <v>32</v>
      </c>
      <c r="AX144" s="12" t="s">
        <v>84</v>
      </c>
      <c r="AY144" s="252" t="s">
        <v>251</v>
      </c>
    </row>
    <row r="145" s="2" customFormat="1" ht="24.15" customHeight="1">
      <c r="A145" s="38"/>
      <c r="B145" s="39"/>
      <c r="C145" s="220" t="s">
        <v>287</v>
      </c>
      <c r="D145" s="220" t="s">
        <v>255</v>
      </c>
      <c r="E145" s="221" t="s">
        <v>6248</v>
      </c>
      <c r="F145" s="222" t="s">
        <v>6249</v>
      </c>
      <c r="G145" s="223" t="s">
        <v>409</v>
      </c>
      <c r="H145" s="224">
        <v>3</v>
      </c>
      <c r="I145" s="225"/>
      <c r="J145" s="226">
        <f>ROUND(I145*H145,2)</f>
        <v>0</v>
      </c>
      <c r="K145" s="227"/>
      <c r="L145" s="44"/>
      <c r="M145" s="228" t="s">
        <v>1</v>
      </c>
      <c r="N145" s="229" t="s">
        <v>41</v>
      </c>
      <c r="O145" s="91"/>
      <c r="P145" s="230">
        <f>O145*H145</f>
        <v>0</v>
      </c>
      <c r="Q145" s="230">
        <v>0</v>
      </c>
      <c r="R145" s="230">
        <f>Q145*H145</f>
        <v>0</v>
      </c>
      <c r="S145" s="230">
        <v>0</v>
      </c>
      <c r="T145" s="231">
        <f>S145*H145</f>
        <v>0</v>
      </c>
      <c r="U145" s="38"/>
      <c r="V145" s="38"/>
      <c r="W145" s="38"/>
      <c r="X145" s="38"/>
      <c r="Y145" s="38"/>
      <c r="Z145" s="38"/>
      <c r="AA145" s="38"/>
      <c r="AB145" s="38"/>
      <c r="AC145" s="38"/>
      <c r="AD145" s="38"/>
      <c r="AE145" s="38"/>
      <c r="AR145" s="232" t="s">
        <v>254</v>
      </c>
      <c r="AT145" s="232" t="s">
        <v>255</v>
      </c>
      <c r="AU145" s="232" t="s">
        <v>86</v>
      </c>
      <c r="AY145" s="17" t="s">
        <v>251</v>
      </c>
      <c r="BE145" s="233">
        <f>IF(N145="základní",J145,0)</f>
        <v>0</v>
      </c>
      <c r="BF145" s="233">
        <f>IF(N145="snížená",J145,0)</f>
        <v>0</v>
      </c>
      <c r="BG145" s="233">
        <f>IF(N145="zákl. přenesená",J145,0)</f>
        <v>0</v>
      </c>
      <c r="BH145" s="233">
        <f>IF(N145="sníž. přenesená",J145,0)</f>
        <v>0</v>
      </c>
      <c r="BI145" s="233">
        <f>IF(N145="nulová",J145,0)</f>
        <v>0</v>
      </c>
      <c r="BJ145" s="17" t="s">
        <v>84</v>
      </c>
      <c r="BK145" s="233">
        <f>ROUND(I145*H145,2)</f>
        <v>0</v>
      </c>
      <c r="BL145" s="17" t="s">
        <v>254</v>
      </c>
      <c r="BM145" s="232" t="s">
        <v>6338</v>
      </c>
    </row>
    <row r="146" s="2" customFormat="1">
      <c r="A146" s="38"/>
      <c r="B146" s="39"/>
      <c r="C146" s="40"/>
      <c r="D146" s="234" t="s">
        <v>260</v>
      </c>
      <c r="E146" s="40"/>
      <c r="F146" s="235" t="s">
        <v>6251</v>
      </c>
      <c r="G146" s="40"/>
      <c r="H146" s="40"/>
      <c r="I146" s="236"/>
      <c r="J146" s="40"/>
      <c r="K146" s="40"/>
      <c r="L146" s="44"/>
      <c r="M146" s="237"/>
      <c r="N146" s="238"/>
      <c r="O146" s="91"/>
      <c r="P146" s="91"/>
      <c r="Q146" s="91"/>
      <c r="R146" s="91"/>
      <c r="S146" s="91"/>
      <c r="T146" s="92"/>
      <c r="U146" s="38"/>
      <c r="V146" s="38"/>
      <c r="W146" s="38"/>
      <c r="X146" s="38"/>
      <c r="Y146" s="38"/>
      <c r="Z146" s="38"/>
      <c r="AA146" s="38"/>
      <c r="AB146" s="38"/>
      <c r="AC146" s="38"/>
      <c r="AD146" s="38"/>
      <c r="AE146" s="38"/>
      <c r="AT146" s="17" t="s">
        <v>260</v>
      </c>
      <c r="AU146" s="17" t="s">
        <v>86</v>
      </c>
    </row>
    <row r="147" s="2" customFormat="1">
      <c r="A147" s="38"/>
      <c r="B147" s="39"/>
      <c r="C147" s="40"/>
      <c r="D147" s="240" t="s">
        <v>274</v>
      </c>
      <c r="E147" s="40"/>
      <c r="F147" s="241" t="s">
        <v>6252</v>
      </c>
      <c r="G147" s="40"/>
      <c r="H147" s="40"/>
      <c r="I147" s="236"/>
      <c r="J147" s="40"/>
      <c r="K147" s="40"/>
      <c r="L147" s="44"/>
      <c r="M147" s="237"/>
      <c r="N147" s="238"/>
      <c r="O147" s="91"/>
      <c r="P147" s="91"/>
      <c r="Q147" s="91"/>
      <c r="R147" s="91"/>
      <c r="S147" s="91"/>
      <c r="T147" s="92"/>
      <c r="U147" s="38"/>
      <c r="V147" s="38"/>
      <c r="W147" s="38"/>
      <c r="X147" s="38"/>
      <c r="Y147" s="38"/>
      <c r="Z147" s="38"/>
      <c r="AA147" s="38"/>
      <c r="AB147" s="38"/>
      <c r="AC147" s="38"/>
      <c r="AD147" s="38"/>
      <c r="AE147" s="38"/>
      <c r="AT147" s="17" t="s">
        <v>274</v>
      </c>
      <c r="AU147" s="17" t="s">
        <v>86</v>
      </c>
    </row>
    <row r="148" s="12" customFormat="1">
      <c r="A148" s="12"/>
      <c r="B148" s="242"/>
      <c r="C148" s="243"/>
      <c r="D148" s="234" t="s">
        <v>276</v>
      </c>
      <c r="E148" s="244" t="s">
        <v>1</v>
      </c>
      <c r="F148" s="245" t="s">
        <v>5523</v>
      </c>
      <c r="G148" s="243"/>
      <c r="H148" s="246">
        <v>3</v>
      </c>
      <c r="I148" s="247"/>
      <c r="J148" s="243"/>
      <c r="K148" s="243"/>
      <c r="L148" s="248"/>
      <c r="M148" s="249"/>
      <c r="N148" s="250"/>
      <c r="O148" s="250"/>
      <c r="P148" s="250"/>
      <c r="Q148" s="250"/>
      <c r="R148" s="250"/>
      <c r="S148" s="250"/>
      <c r="T148" s="251"/>
      <c r="U148" s="12"/>
      <c r="V148" s="12"/>
      <c r="W148" s="12"/>
      <c r="X148" s="12"/>
      <c r="Y148" s="12"/>
      <c r="Z148" s="12"/>
      <c r="AA148" s="12"/>
      <c r="AB148" s="12"/>
      <c r="AC148" s="12"/>
      <c r="AD148" s="12"/>
      <c r="AE148" s="12"/>
      <c r="AT148" s="252" t="s">
        <v>276</v>
      </c>
      <c r="AU148" s="252" t="s">
        <v>86</v>
      </c>
      <c r="AV148" s="12" t="s">
        <v>86</v>
      </c>
      <c r="AW148" s="12" t="s">
        <v>32</v>
      </c>
      <c r="AX148" s="12" t="s">
        <v>84</v>
      </c>
      <c r="AY148" s="252" t="s">
        <v>251</v>
      </c>
    </row>
    <row r="149" s="2" customFormat="1" ht="24.15" customHeight="1">
      <c r="A149" s="38"/>
      <c r="B149" s="39"/>
      <c r="C149" s="220" t="s">
        <v>294</v>
      </c>
      <c r="D149" s="220" t="s">
        <v>255</v>
      </c>
      <c r="E149" s="221" t="s">
        <v>6253</v>
      </c>
      <c r="F149" s="222" t="s">
        <v>6254</v>
      </c>
      <c r="G149" s="223" t="s">
        <v>681</v>
      </c>
      <c r="H149" s="224">
        <v>0.066000000000000003</v>
      </c>
      <c r="I149" s="225"/>
      <c r="J149" s="226">
        <f>ROUND(I149*H149,2)</f>
        <v>0</v>
      </c>
      <c r="K149" s="227"/>
      <c r="L149" s="44"/>
      <c r="M149" s="228" t="s">
        <v>1</v>
      </c>
      <c r="N149" s="229" t="s">
        <v>41</v>
      </c>
      <c r="O149" s="91"/>
      <c r="P149" s="230">
        <f>O149*H149</f>
        <v>0</v>
      </c>
      <c r="Q149" s="230">
        <v>1.0421800000000001</v>
      </c>
      <c r="R149" s="230">
        <f>Q149*H149</f>
        <v>0.068783880000000006</v>
      </c>
      <c r="S149" s="230">
        <v>0</v>
      </c>
      <c r="T149" s="231">
        <f>S149*H149</f>
        <v>0</v>
      </c>
      <c r="U149" s="38"/>
      <c r="V149" s="38"/>
      <c r="W149" s="38"/>
      <c r="X149" s="38"/>
      <c r="Y149" s="38"/>
      <c r="Z149" s="38"/>
      <c r="AA149" s="38"/>
      <c r="AB149" s="38"/>
      <c r="AC149" s="38"/>
      <c r="AD149" s="38"/>
      <c r="AE149" s="38"/>
      <c r="AR149" s="232" t="s">
        <v>254</v>
      </c>
      <c r="AT149" s="232" t="s">
        <v>255</v>
      </c>
      <c r="AU149" s="232" t="s">
        <v>86</v>
      </c>
      <c r="AY149" s="17" t="s">
        <v>251</v>
      </c>
      <c r="BE149" s="233">
        <f>IF(N149="základní",J149,0)</f>
        <v>0</v>
      </c>
      <c r="BF149" s="233">
        <f>IF(N149="snížená",J149,0)</f>
        <v>0</v>
      </c>
      <c r="BG149" s="233">
        <f>IF(N149="zákl. přenesená",J149,0)</f>
        <v>0</v>
      </c>
      <c r="BH149" s="233">
        <f>IF(N149="sníž. přenesená",J149,0)</f>
        <v>0</v>
      </c>
      <c r="BI149" s="233">
        <f>IF(N149="nulová",J149,0)</f>
        <v>0</v>
      </c>
      <c r="BJ149" s="17" t="s">
        <v>84</v>
      </c>
      <c r="BK149" s="233">
        <f>ROUND(I149*H149,2)</f>
        <v>0</v>
      </c>
      <c r="BL149" s="17" t="s">
        <v>254</v>
      </c>
      <c r="BM149" s="232" t="s">
        <v>6339</v>
      </c>
    </row>
    <row r="150" s="2" customFormat="1">
      <c r="A150" s="38"/>
      <c r="B150" s="39"/>
      <c r="C150" s="40"/>
      <c r="D150" s="234" t="s">
        <v>260</v>
      </c>
      <c r="E150" s="40"/>
      <c r="F150" s="235" t="s">
        <v>6256</v>
      </c>
      <c r="G150" s="40"/>
      <c r="H150" s="40"/>
      <c r="I150" s="236"/>
      <c r="J150" s="40"/>
      <c r="K150" s="40"/>
      <c r="L150" s="44"/>
      <c r="M150" s="237"/>
      <c r="N150" s="238"/>
      <c r="O150" s="91"/>
      <c r="P150" s="91"/>
      <c r="Q150" s="91"/>
      <c r="R150" s="91"/>
      <c r="S150" s="91"/>
      <c r="T150" s="92"/>
      <c r="U150" s="38"/>
      <c r="V150" s="38"/>
      <c r="W150" s="38"/>
      <c r="X150" s="38"/>
      <c r="Y150" s="38"/>
      <c r="Z150" s="38"/>
      <c r="AA150" s="38"/>
      <c r="AB150" s="38"/>
      <c r="AC150" s="38"/>
      <c r="AD150" s="38"/>
      <c r="AE150" s="38"/>
      <c r="AT150" s="17" t="s">
        <v>260</v>
      </c>
      <c r="AU150" s="17" t="s">
        <v>86</v>
      </c>
    </row>
    <row r="151" s="2" customFormat="1">
      <c r="A151" s="38"/>
      <c r="B151" s="39"/>
      <c r="C151" s="40"/>
      <c r="D151" s="240" t="s">
        <v>274</v>
      </c>
      <c r="E151" s="40"/>
      <c r="F151" s="241" t="s">
        <v>6257</v>
      </c>
      <c r="G151" s="40"/>
      <c r="H151" s="40"/>
      <c r="I151" s="236"/>
      <c r="J151" s="40"/>
      <c r="K151" s="40"/>
      <c r="L151" s="44"/>
      <c r="M151" s="237"/>
      <c r="N151" s="238"/>
      <c r="O151" s="91"/>
      <c r="P151" s="91"/>
      <c r="Q151" s="91"/>
      <c r="R151" s="91"/>
      <c r="S151" s="91"/>
      <c r="T151" s="92"/>
      <c r="U151" s="38"/>
      <c r="V151" s="38"/>
      <c r="W151" s="38"/>
      <c r="X151" s="38"/>
      <c r="Y151" s="38"/>
      <c r="Z151" s="38"/>
      <c r="AA151" s="38"/>
      <c r="AB151" s="38"/>
      <c r="AC151" s="38"/>
      <c r="AD151" s="38"/>
      <c r="AE151" s="38"/>
      <c r="AT151" s="17" t="s">
        <v>274</v>
      </c>
      <c r="AU151" s="17" t="s">
        <v>86</v>
      </c>
    </row>
    <row r="152" s="12" customFormat="1">
      <c r="A152" s="12"/>
      <c r="B152" s="242"/>
      <c r="C152" s="243"/>
      <c r="D152" s="234" t="s">
        <v>276</v>
      </c>
      <c r="E152" s="244" t="s">
        <v>1</v>
      </c>
      <c r="F152" s="245" t="s">
        <v>6258</v>
      </c>
      <c r="G152" s="243"/>
      <c r="H152" s="246">
        <v>0.066000000000000003</v>
      </c>
      <c r="I152" s="247"/>
      <c r="J152" s="243"/>
      <c r="K152" s="243"/>
      <c r="L152" s="248"/>
      <c r="M152" s="249"/>
      <c r="N152" s="250"/>
      <c r="O152" s="250"/>
      <c r="P152" s="250"/>
      <c r="Q152" s="250"/>
      <c r="R152" s="250"/>
      <c r="S152" s="250"/>
      <c r="T152" s="251"/>
      <c r="U152" s="12"/>
      <c r="V152" s="12"/>
      <c r="W152" s="12"/>
      <c r="X152" s="12"/>
      <c r="Y152" s="12"/>
      <c r="Z152" s="12"/>
      <c r="AA152" s="12"/>
      <c r="AB152" s="12"/>
      <c r="AC152" s="12"/>
      <c r="AD152" s="12"/>
      <c r="AE152" s="12"/>
      <c r="AT152" s="252" t="s">
        <v>276</v>
      </c>
      <c r="AU152" s="252" t="s">
        <v>86</v>
      </c>
      <c r="AV152" s="12" t="s">
        <v>86</v>
      </c>
      <c r="AW152" s="12" t="s">
        <v>32</v>
      </c>
      <c r="AX152" s="12" t="s">
        <v>84</v>
      </c>
      <c r="AY152" s="252" t="s">
        <v>251</v>
      </c>
    </row>
    <row r="153" s="2" customFormat="1" ht="24.15" customHeight="1">
      <c r="A153" s="38"/>
      <c r="B153" s="39"/>
      <c r="C153" s="220" t="s">
        <v>299</v>
      </c>
      <c r="D153" s="220" t="s">
        <v>255</v>
      </c>
      <c r="E153" s="221" t="s">
        <v>3243</v>
      </c>
      <c r="F153" s="222" t="s">
        <v>3244</v>
      </c>
      <c r="G153" s="223" t="s">
        <v>802</v>
      </c>
      <c r="H153" s="224">
        <v>6</v>
      </c>
      <c r="I153" s="225"/>
      <c r="J153" s="226">
        <f>ROUND(I153*H153,2)</f>
        <v>0</v>
      </c>
      <c r="K153" s="227"/>
      <c r="L153" s="44"/>
      <c r="M153" s="228" t="s">
        <v>1</v>
      </c>
      <c r="N153" s="229" t="s">
        <v>41</v>
      </c>
      <c r="O153" s="91"/>
      <c r="P153" s="230">
        <f>O153*H153</f>
        <v>0</v>
      </c>
      <c r="Q153" s="230">
        <v>0</v>
      </c>
      <c r="R153" s="230">
        <f>Q153*H153</f>
        <v>0</v>
      </c>
      <c r="S153" s="230">
        <v>0</v>
      </c>
      <c r="T153" s="231">
        <f>S153*H153</f>
        <v>0</v>
      </c>
      <c r="U153" s="38"/>
      <c r="V153" s="38"/>
      <c r="W153" s="38"/>
      <c r="X153" s="38"/>
      <c r="Y153" s="38"/>
      <c r="Z153" s="38"/>
      <c r="AA153" s="38"/>
      <c r="AB153" s="38"/>
      <c r="AC153" s="38"/>
      <c r="AD153" s="38"/>
      <c r="AE153" s="38"/>
      <c r="AR153" s="232" t="s">
        <v>254</v>
      </c>
      <c r="AT153" s="232" t="s">
        <v>255</v>
      </c>
      <c r="AU153" s="232" t="s">
        <v>86</v>
      </c>
      <c r="AY153" s="17" t="s">
        <v>251</v>
      </c>
      <c r="BE153" s="233">
        <f>IF(N153="základní",J153,0)</f>
        <v>0</v>
      </c>
      <c r="BF153" s="233">
        <f>IF(N153="snížená",J153,0)</f>
        <v>0</v>
      </c>
      <c r="BG153" s="233">
        <f>IF(N153="zákl. přenesená",J153,0)</f>
        <v>0</v>
      </c>
      <c r="BH153" s="233">
        <f>IF(N153="sníž. přenesená",J153,0)</f>
        <v>0</v>
      </c>
      <c r="BI153" s="233">
        <f>IF(N153="nulová",J153,0)</f>
        <v>0</v>
      </c>
      <c r="BJ153" s="17" t="s">
        <v>84</v>
      </c>
      <c r="BK153" s="233">
        <f>ROUND(I153*H153,2)</f>
        <v>0</v>
      </c>
      <c r="BL153" s="17" t="s">
        <v>254</v>
      </c>
      <c r="BM153" s="232" t="s">
        <v>6340</v>
      </c>
    </row>
    <row r="154" s="2" customFormat="1">
      <c r="A154" s="38"/>
      <c r="B154" s="39"/>
      <c r="C154" s="40"/>
      <c r="D154" s="234" t="s">
        <v>260</v>
      </c>
      <c r="E154" s="40"/>
      <c r="F154" s="235" t="s">
        <v>3246</v>
      </c>
      <c r="G154" s="40"/>
      <c r="H154" s="40"/>
      <c r="I154" s="236"/>
      <c r="J154" s="40"/>
      <c r="K154" s="40"/>
      <c r="L154" s="44"/>
      <c r="M154" s="237"/>
      <c r="N154" s="238"/>
      <c r="O154" s="91"/>
      <c r="P154" s="91"/>
      <c r="Q154" s="91"/>
      <c r="R154" s="91"/>
      <c r="S154" s="91"/>
      <c r="T154" s="92"/>
      <c r="U154" s="38"/>
      <c r="V154" s="38"/>
      <c r="W154" s="38"/>
      <c r="X154" s="38"/>
      <c r="Y154" s="38"/>
      <c r="Z154" s="38"/>
      <c r="AA154" s="38"/>
      <c r="AB154" s="38"/>
      <c r="AC154" s="38"/>
      <c r="AD154" s="38"/>
      <c r="AE154" s="38"/>
      <c r="AT154" s="17" t="s">
        <v>260</v>
      </c>
      <c r="AU154" s="17" t="s">
        <v>86</v>
      </c>
    </row>
    <row r="155" s="2" customFormat="1">
      <c r="A155" s="38"/>
      <c r="B155" s="39"/>
      <c r="C155" s="40"/>
      <c r="D155" s="240" t="s">
        <v>274</v>
      </c>
      <c r="E155" s="40"/>
      <c r="F155" s="241" t="s">
        <v>3247</v>
      </c>
      <c r="G155" s="40"/>
      <c r="H155" s="40"/>
      <c r="I155" s="236"/>
      <c r="J155" s="40"/>
      <c r="K155" s="40"/>
      <c r="L155" s="44"/>
      <c r="M155" s="237"/>
      <c r="N155" s="238"/>
      <c r="O155" s="91"/>
      <c r="P155" s="91"/>
      <c r="Q155" s="91"/>
      <c r="R155" s="91"/>
      <c r="S155" s="91"/>
      <c r="T155" s="92"/>
      <c r="U155" s="38"/>
      <c r="V155" s="38"/>
      <c r="W155" s="38"/>
      <c r="X155" s="38"/>
      <c r="Y155" s="38"/>
      <c r="Z155" s="38"/>
      <c r="AA155" s="38"/>
      <c r="AB155" s="38"/>
      <c r="AC155" s="38"/>
      <c r="AD155" s="38"/>
      <c r="AE155" s="38"/>
      <c r="AT155" s="17" t="s">
        <v>274</v>
      </c>
      <c r="AU155" s="17" t="s">
        <v>86</v>
      </c>
    </row>
    <row r="156" s="12" customFormat="1">
      <c r="A156" s="12"/>
      <c r="B156" s="242"/>
      <c r="C156" s="243"/>
      <c r="D156" s="234" t="s">
        <v>276</v>
      </c>
      <c r="E156" s="244" t="s">
        <v>1</v>
      </c>
      <c r="F156" s="245" t="s">
        <v>3368</v>
      </c>
      <c r="G156" s="243"/>
      <c r="H156" s="246">
        <v>6</v>
      </c>
      <c r="I156" s="247"/>
      <c r="J156" s="243"/>
      <c r="K156" s="243"/>
      <c r="L156" s="248"/>
      <c r="M156" s="249"/>
      <c r="N156" s="250"/>
      <c r="O156" s="250"/>
      <c r="P156" s="250"/>
      <c r="Q156" s="250"/>
      <c r="R156" s="250"/>
      <c r="S156" s="250"/>
      <c r="T156" s="251"/>
      <c r="U156" s="12"/>
      <c r="V156" s="12"/>
      <c r="W156" s="12"/>
      <c r="X156" s="12"/>
      <c r="Y156" s="12"/>
      <c r="Z156" s="12"/>
      <c r="AA156" s="12"/>
      <c r="AB156" s="12"/>
      <c r="AC156" s="12"/>
      <c r="AD156" s="12"/>
      <c r="AE156" s="12"/>
      <c r="AT156" s="252" t="s">
        <v>276</v>
      </c>
      <c r="AU156" s="252" t="s">
        <v>86</v>
      </c>
      <c r="AV156" s="12" t="s">
        <v>86</v>
      </c>
      <c r="AW156" s="12" t="s">
        <v>32</v>
      </c>
      <c r="AX156" s="12" t="s">
        <v>84</v>
      </c>
      <c r="AY156" s="252" t="s">
        <v>251</v>
      </c>
    </row>
    <row r="157" s="2" customFormat="1" ht="24.15" customHeight="1">
      <c r="A157" s="38"/>
      <c r="B157" s="39"/>
      <c r="C157" s="292" t="s">
        <v>306</v>
      </c>
      <c r="D157" s="292" t="s">
        <v>1133</v>
      </c>
      <c r="E157" s="293" t="s">
        <v>3248</v>
      </c>
      <c r="F157" s="294" t="s">
        <v>6259</v>
      </c>
      <c r="G157" s="295" t="s">
        <v>802</v>
      </c>
      <c r="H157" s="296">
        <v>6</v>
      </c>
      <c r="I157" s="297"/>
      <c r="J157" s="298">
        <f>ROUND(I157*H157,2)</f>
        <v>0</v>
      </c>
      <c r="K157" s="299"/>
      <c r="L157" s="300"/>
      <c r="M157" s="301" t="s">
        <v>1</v>
      </c>
      <c r="N157" s="302" t="s">
        <v>41</v>
      </c>
      <c r="O157" s="91"/>
      <c r="P157" s="230">
        <f>O157*H157</f>
        <v>0</v>
      </c>
      <c r="Q157" s="230">
        <v>0.00131</v>
      </c>
      <c r="R157" s="230">
        <f>Q157*H157</f>
        <v>0.0078599999999999989</v>
      </c>
      <c r="S157" s="230">
        <v>0</v>
      </c>
      <c r="T157" s="231">
        <f>S157*H157</f>
        <v>0</v>
      </c>
      <c r="U157" s="38"/>
      <c r="V157" s="38"/>
      <c r="W157" s="38"/>
      <c r="X157" s="38"/>
      <c r="Y157" s="38"/>
      <c r="Z157" s="38"/>
      <c r="AA157" s="38"/>
      <c r="AB157" s="38"/>
      <c r="AC157" s="38"/>
      <c r="AD157" s="38"/>
      <c r="AE157" s="38"/>
      <c r="AR157" s="232" t="s">
        <v>299</v>
      </c>
      <c r="AT157" s="232" t="s">
        <v>1133</v>
      </c>
      <c r="AU157" s="232" t="s">
        <v>86</v>
      </c>
      <c r="AY157" s="17" t="s">
        <v>251</v>
      </c>
      <c r="BE157" s="233">
        <f>IF(N157="základní",J157,0)</f>
        <v>0</v>
      </c>
      <c r="BF157" s="233">
        <f>IF(N157="snížená",J157,0)</f>
        <v>0</v>
      </c>
      <c r="BG157" s="233">
        <f>IF(N157="zákl. přenesená",J157,0)</f>
        <v>0</v>
      </c>
      <c r="BH157" s="233">
        <f>IF(N157="sníž. přenesená",J157,0)</f>
        <v>0</v>
      </c>
      <c r="BI157" s="233">
        <f>IF(N157="nulová",J157,0)</f>
        <v>0</v>
      </c>
      <c r="BJ157" s="17" t="s">
        <v>84</v>
      </c>
      <c r="BK157" s="233">
        <f>ROUND(I157*H157,2)</f>
        <v>0</v>
      </c>
      <c r="BL157" s="17" t="s">
        <v>254</v>
      </c>
      <c r="BM157" s="232" t="s">
        <v>6341</v>
      </c>
    </row>
    <row r="158" s="2" customFormat="1">
      <c r="A158" s="38"/>
      <c r="B158" s="39"/>
      <c r="C158" s="40"/>
      <c r="D158" s="234" t="s">
        <v>260</v>
      </c>
      <c r="E158" s="40"/>
      <c r="F158" s="235" t="s">
        <v>6259</v>
      </c>
      <c r="G158" s="40"/>
      <c r="H158" s="40"/>
      <c r="I158" s="236"/>
      <c r="J158" s="40"/>
      <c r="K158" s="40"/>
      <c r="L158" s="44"/>
      <c r="M158" s="237"/>
      <c r="N158" s="238"/>
      <c r="O158" s="91"/>
      <c r="P158" s="91"/>
      <c r="Q158" s="91"/>
      <c r="R158" s="91"/>
      <c r="S158" s="91"/>
      <c r="T158" s="92"/>
      <c r="U158" s="38"/>
      <c r="V158" s="38"/>
      <c r="W158" s="38"/>
      <c r="X158" s="38"/>
      <c r="Y158" s="38"/>
      <c r="Z158" s="38"/>
      <c r="AA158" s="38"/>
      <c r="AB158" s="38"/>
      <c r="AC158" s="38"/>
      <c r="AD158" s="38"/>
      <c r="AE158" s="38"/>
      <c r="AT158" s="17" t="s">
        <v>260</v>
      </c>
      <c r="AU158" s="17" t="s">
        <v>86</v>
      </c>
    </row>
    <row r="159" s="2" customFormat="1" ht="16.5" customHeight="1">
      <c r="A159" s="38"/>
      <c r="B159" s="39"/>
      <c r="C159" s="220" t="s">
        <v>311</v>
      </c>
      <c r="D159" s="220" t="s">
        <v>255</v>
      </c>
      <c r="E159" s="221" t="s">
        <v>6260</v>
      </c>
      <c r="F159" s="222" t="s">
        <v>6261</v>
      </c>
      <c r="G159" s="223" t="s">
        <v>802</v>
      </c>
      <c r="H159" s="224">
        <v>18</v>
      </c>
      <c r="I159" s="225"/>
      <c r="J159" s="226">
        <f>ROUND(I159*H159,2)</f>
        <v>0</v>
      </c>
      <c r="K159" s="227"/>
      <c r="L159" s="44"/>
      <c r="M159" s="228" t="s">
        <v>1</v>
      </c>
      <c r="N159" s="229" t="s">
        <v>41</v>
      </c>
      <c r="O159" s="91"/>
      <c r="P159" s="230">
        <f>O159*H159</f>
        <v>0</v>
      </c>
      <c r="Q159" s="230">
        <v>0</v>
      </c>
      <c r="R159" s="230">
        <f>Q159*H159</f>
        <v>0</v>
      </c>
      <c r="S159" s="230">
        <v>0</v>
      </c>
      <c r="T159" s="231">
        <f>S159*H159</f>
        <v>0</v>
      </c>
      <c r="U159" s="38"/>
      <c r="V159" s="38"/>
      <c r="W159" s="38"/>
      <c r="X159" s="38"/>
      <c r="Y159" s="38"/>
      <c r="Z159" s="38"/>
      <c r="AA159" s="38"/>
      <c r="AB159" s="38"/>
      <c r="AC159" s="38"/>
      <c r="AD159" s="38"/>
      <c r="AE159" s="38"/>
      <c r="AR159" s="232" t="s">
        <v>254</v>
      </c>
      <c r="AT159" s="232" t="s">
        <v>255</v>
      </c>
      <c r="AU159" s="232" t="s">
        <v>86</v>
      </c>
      <c r="AY159" s="17" t="s">
        <v>251</v>
      </c>
      <c r="BE159" s="233">
        <f>IF(N159="základní",J159,0)</f>
        <v>0</v>
      </c>
      <c r="BF159" s="233">
        <f>IF(N159="snížená",J159,0)</f>
        <v>0</v>
      </c>
      <c r="BG159" s="233">
        <f>IF(N159="zákl. přenesená",J159,0)</f>
        <v>0</v>
      </c>
      <c r="BH159" s="233">
        <f>IF(N159="sníž. přenesená",J159,0)</f>
        <v>0</v>
      </c>
      <c r="BI159" s="233">
        <f>IF(N159="nulová",J159,0)</f>
        <v>0</v>
      </c>
      <c r="BJ159" s="17" t="s">
        <v>84</v>
      </c>
      <c r="BK159" s="233">
        <f>ROUND(I159*H159,2)</f>
        <v>0</v>
      </c>
      <c r="BL159" s="17" t="s">
        <v>254</v>
      </c>
      <c r="BM159" s="232" t="s">
        <v>6342</v>
      </c>
    </row>
    <row r="160" s="2" customFormat="1">
      <c r="A160" s="38"/>
      <c r="B160" s="39"/>
      <c r="C160" s="40"/>
      <c r="D160" s="234" t="s">
        <v>260</v>
      </c>
      <c r="E160" s="40"/>
      <c r="F160" s="235" t="s">
        <v>6263</v>
      </c>
      <c r="G160" s="40"/>
      <c r="H160" s="40"/>
      <c r="I160" s="236"/>
      <c r="J160" s="40"/>
      <c r="K160" s="40"/>
      <c r="L160" s="44"/>
      <c r="M160" s="237"/>
      <c r="N160" s="238"/>
      <c r="O160" s="91"/>
      <c r="P160" s="91"/>
      <c r="Q160" s="91"/>
      <c r="R160" s="91"/>
      <c r="S160" s="91"/>
      <c r="T160" s="92"/>
      <c r="U160" s="38"/>
      <c r="V160" s="38"/>
      <c r="W160" s="38"/>
      <c r="X160" s="38"/>
      <c r="Y160" s="38"/>
      <c r="Z160" s="38"/>
      <c r="AA160" s="38"/>
      <c r="AB160" s="38"/>
      <c r="AC160" s="38"/>
      <c r="AD160" s="38"/>
      <c r="AE160" s="38"/>
      <c r="AT160" s="17" t="s">
        <v>260</v>
      </c>
      <c r="AU160" s="17" t="s">
        <v>86</v>
      </c>
    </row>
    <row r="161" s="2" customFormat="1">
      <c r="A161" s="38"/>
      <c r="B161" s="39"/>
      <c r="C161" s="40"/>
      <c r="D161" s="240" t="s">
        <v>274</v>
      </c>
      <c r="E161" s="40"/>
      <c r="F161" s="241" t="s">
        <v>6264</v>
      </c>
      <c r="G161" s="40"/>
      <c r="H161" s="40"/>
      <c r="I161" s="236"/>
      <c r="J161" s="40"/>
      <c r="K161" s="40"/>
      <c r="L161" s="44"/>
      <c r="M161" s="237"/>
      <c r="N161" s="238"/>
      <c r="O161" s="91"/>
      <c r="P161" s="91"/>
      <c r="Q161" s="91"/>
      <c r="R161" s="91"/>
      <c r="S161" s="91"/>
      <c r="T161" s="92"/>
      <c r="U161" s="38"/>
      <c r="V161" s="38"/>
      <c r="W161" s="38"/>
      <c r="X161" s="38"/>
      <c r="Y161" s="38"/>
      <c r="Z161" s="38"/>
      <c r="AA161" s="38"/>
      <c r="AB161" s="38"/>
      <c r="AC161" s="38"/>
      <c r="AD161" s="38"/>
      <c r="AE161" s="38"/>
      <c r="AT161" s="17" t="s">
        <v>274</v>
      </c>
      <c r="AU161" s="17" t="s">
        <v>86</v>
      </c>
    </row>
    <row r="162" s="12" customFormat="1">
      <c r="A162" s="12"/>
      <c r="B162" s="242"/>
      <c r="C162" s="243"/>
      <c r="D162" s="234" t="s">
        <v>276</v>
      </c>
      <c r="E162" s="244" t="s">
        <v>1</v>
      </c>
      <c r="F162" s="245" t="s">
        <v>6265</v>
      </c>
      <c r="G162" s="243"/>
      <c r="H162" s="246">
        <v>18</v>
      </c>
      <c r="I162" s="247"/>
      <c r="J162" s="243"/>
      <c r="K162" s="243"/>
      <c r="L162" s="248"/>
      <c r="M162" s="249"/>
      <c r="N162" s="250"/>
      <c r="O162" s="250"/>
      <c r="P162" s="250"/>
      <c r="Q162" s="250"/>
      <c r="R162" s="250"/>
      <c r="S162" s="250"/>
      <c r="T162" s="251"/>
      <c r="U162" s="12"/>
      <c r="V162" s="12"/>
      <c r="W162" s="12"/>
      <c r="X162" s="12"/>
      <c r="Y162" s="12"/>
      <c r="Z162" s="12"/>
      <c r="AA162" s="12"/>
      <c r="AB162" s="12"/>
      <c r="AC162" s="12"/>
      <c r="AD162" s="12"/>
      <c r="AE162" s="12"/>
      <c r="AT162" s="252" t="s">
        <v>276</v>
      </c>
      <c r="AU162" s="252" t="s">
        <v>86</v>
      </c>
      <c r="AV162" s="12" t="s">
        <v>86</v>
      </c>
      <c r="AW162" s="12" t="s">
        <v>32</v>
      </c>
      <c r="AX162" s="12" t="s">
        <v>84</v>
      </c>
      <c r="AY162" s="252" t="s">
        <v>251</v>
      </c>
    </row>
    <row r="163" s="2" customFormat="1" ht="16.5" customHeight="1">
      <c r="A163" s="38"/>
      <c r="B163" s="39"/>
      <c r="C163" s="292" t="s">
        <v>319</v>
      </c>
      <c r="D163" s="292" t="s">
        <v>1133</v>
      </c>
      <c r="E163" s="293" t="s">
        <v>6266</v>
      </c>
      <c r="F163" s="294" t="s">
        <v>6267</v>
      </c>
      <c r="G163" s="295" t="s">
        <v>802</v>
      </c>
      <c r="H163" s="296">
        <v>18.899999999999999</v>
      </c>
      <c r="I163" s="297"/>
      <c r="J163" s="298">
        <f>ROUND(I163*H163,2)</f>
        <v>0</v>
      </c>
      <c r="K163" s="299"/>
      <c r="L163" s="300"/>
      <c r="M163" s="301" t="s">
        <v>1</v>
      </c>
      <c r="N163" s="302" t="s">
        <v>41</v>
      </c>
      <c r="O163" s="91"/>
      <c r="P163" s="230">
        <f>O163*H163</f>
        <v>0</v>
      </c>
      <c r="Q163" s="230">
        <v>0.00010000000000000001</v>
      </c>
      <c r="R163" s="230">
        <f>Q163*H163</f>
        <v>0.00189</v>
      </c>
      <c r="S163" s="230">
        <v>0</v>
      </c>
      <c r="T163" s="231">
        <f>S163*H163</f>
        <v>0</v>
      </c>
      <c r="U163" s="38"/>
      <c r="V163" s="38"/>
      <c r="W163" s="38"/>
      <c r="X163" s="38"/>
      <c r="Y163" s="38"/>
      <c r="Z163" s="38"/>
      <c r="AA163" s="38"/>
      <c r="AB163" s="38"/>
      <c r="AC163" s="38"/>
      <c r="AD163" s="38"/>
      <c r="AE163" s="38"/>
      <c r="AR163" s="232" t="s">
        <v>299</v>
      </c>
      <c r="AT163" s="232" t="s">
        <v>1133</v>
      </c>
      <c r="AU163" s="232" t="s">
        <v>86</v>
      </c>
      <c r="AY163" s="17" t="s">
        <v>251</v>
      </c>
      <c r="BE163" s="233">
        <f>IF(N163="základní",J163,0)</f>
        <v>0</v>
      </c>
      <c r="BF163" s="233">
        <f>IF(N163="snížená",J163,0)</f>
        <v>0</v>
      </c>
      <c r="BG163" s="233">
        <f>IF(N163="zákl. přenesená",J163,0)</f>
        <v>0</v>
      </c>
      <c r="BH163" s="233">
        <f>IF(N163="sníž. přenesená",J163,0)</f>
        <v>0</v>
      </c>
      <c r="BI163" s="233">
        <f>IF(N163="nulová",J163,0)</f>
        <v>0</v>
      </c>
      <c r="BJ163" s="17" t="s">
        <v>84</v>
      </c>
      <c r="BK163" s="233">
        <f>ROUND(I163*H163,2)</f>
        <v>0</v>
      </c>
      <c r="BL163" s="17" t="s">
        <v>254</v>
      </c>
      <c r="BM163" s="232" t="s">
        <v>6343</v>
      </c>
    </row>
    <row r="164" s="2" customFormat="1">
      <c r="A164" s="38"/>
      <c r="B164" s="39"/>
      <c r="C164" s="40"/>
      <c r="D164" s="234" t="s">
        <v>260</v>
      </c>
      <c r="E164" s="40"/>
      <c r="F164" s="235" t="s">
        <v>6267</v>
      </c>
      <c r="G164" s="40"/>
      <c r="H164" s="40"/>
      <c r="I164" s="236"/>
      <c r="J164" s="40"/>
      <c r="K164" s="40"/>
      <c r="L164" s="44"/>
      <c r="M164" s="237"/>
      <c r="N164" s="238"/>
      <c r="O164" s="91"/>
      <c r="P164" s="91"/>
      <c r="Q164" s="91"/>
      <c r="R164" s="91"/>
      <c r="S164" s="91"/>
      <c r="T164" s="92"/>
      <c r="U164" s="38"/>
      <c r="V164" s="38"/>
      <c r="W164" s="38"/>
      <c r="X164" s="38"/>
      <c r="Y164" s="38"/>
      <c r="Z164" s="38"/>
      <c r="AA164" s="38"/>
      <c r="AB164" s="38"/>
      <c r="AC164" s="38"/>
      <c r="AD164" s="38"/>
      <c r="AE164" s="38"/>
      <c r="AT164" s="17" t="s">
        <v>260</v>
      </c>
      <c r="AU164" s="17" t="s">
        <v>86</v>
      </c>
    </row>
    <row r="165" s="12" customFormat="1">
      <c r="A165" s="12"/>
      <c r="B165" s="242"/>
      <c r="C165" s="243"/>
      <c r="D165" s="234" t="s">
        <v>276</v>
      </c>
      <c r="E165" s="243"/>
      <c r="F165" s="245" t="s">
        <v>6269</v>
      </c>
      <c r="G165" s="243"/>
      <c r="H165" s="246">
        <v>18.899999999999999</v>
      </c>
      <c r="I165" s="247"/>
      <c r="J165" s="243"/>
      <c r="K165" s="243"/>
      <c r="L165" s="248"/>
      <c r="M165" s="249"/>
      <c r="N165" s="250"/>
      <c r="O165" s="250"/>
      <c r="P165" s="250"/>
      <c r="Q165" s="250"/>
      <c r="R165" s="250"/>
      <c r="S165" s="250"/>
      <c r="T165" s="251"/>
      <c r="U165" s="12"/>
      <c r="V165" s="12"/>
      <c r="W165" s="12"/>
      <c r="X165" s="12"/>
      <c r="Y165" s="12"/>
      <c r="Z165" s="12"/>
      <c r="AA165" s="12"/>
      <c r="AB165" s="12"/>
      <c r="AC165" s="12"/>
      <c r="AD165" s="12"/>
      <c r="AE165" s="12"/>
      <c r="AT165" s="252" t="s">
        <v>276</v>
      </c>
      <c r="AU165" s="252" t="s">
        <v>86</v>
      </c>
      <c r="AV165" s="12" t="s">
        <v>86</v>
      </c>
      <c r="AW165" s="12" t="s">
        <v>4</v>
      </c>
      <c r="AX165" s="12" t="s">
        <v>84</v>
      </c>
      <c r="AY165" s="252" t="s">
        <v>251</v>
      </c>
    </row>
    <row r="166" s="2" customFormat="1" ht="16.5" customHeight="1">
      <c r="A166" s="38"/>
      <c r="B166" s="39"/>
      <c r="C166" s="220" t="s">
        <v>8</v>
      </c>
      <c r="D166" s="220" t="s">
        <v>255</v>
      </c>
      <c r="E166" s="221" t="s">
        <v>6270</v>
      </c>
      <c r="F166" s="222" t="s">
        <v>6271</v>
      </c>
      <c r="G166" s="223" t="s">
        <v>416</v>
      </c>
      <c r="H166" s="224">
        <v>3</v>
      </c>
      <c r="I166" s="225"/>
      <c r="J166" s="226">
        <f>ROUND(I166*H166,2)</f>
        <v>0</v>
      </c>
      <c r="K166" s="227"/>
      <c r="L166" s="44"/>
      <c r="M166" s="228" t="s">
        <v>1</v>
      </c>
      <c r="N166" s="229" t="s">
        <v>41</v>
      </c>
      <c r="O166" s="91"/>
      <c r="P166" s="230">
        <f>O166*H166</f>
        <v>0</v>
      </c>
      <c r="Q166" s="230">
        <v>0</v>
      </c>
      <c r="R166" s="230">
        <f>Q166*H166</f>
        <v>0</v>
      </c>
      <c r="S166" s="230">
        <v>0</v>
      </c>
      <c r="T166" s="231">
        <f>S166*H166</f>
        <v>0</v>
      </c>
      <c r="U166" s="38"/>
      <c r="V166" s="38"/>
      <c r="W166" s="38"/>
      <c r="X166" s="38"/>
      <c r="Y166" s="38"/>
      <c r="Z166" s="38"/>
      <c r="AA166" s="38"/>
      <c r="AB166" s="38"/>
      <c r="AC166" s="38"/>
      <c r="AD166" s="38"/>
      <c r="AE166" s="38"/>
      <c r="AR166" s="232" t="s">
        <v>254</v>
      </c>
      <c r="AT166" s="232" t="s">
        <v>255</v>
      </c>
      <c r="AU166" s="232" t="s">
        <v>86</v>
      </c>
      <c r="AY166" s="17" t="s">
        <v>251</v>
      </c>
      <c r="BE166" s="233">
        <f>IF(N166="základní",J166,0)</f>
        <v>0</v>
      </c>
      <c r="BF166" s="233">
        <f>IF(N166="snížená",J166,0)</f>
        <v>0</v>
      </c>
      <c r="BG166" s="233">
        <f>IF(N166="zákl. přenesená",J166,0)</f>
        <v>0</v>
      </c>
      <c r="BH166" s="233">
        <f>IF(N166="sníž. přenesená",J166,0)</f>
        <v>0</v>
      </c>
      <c r="BI166" s="233">
        <f>IF(N166="nulová",J166,0)</f>
        <v>0</v>
      </c>
      <c r="BJ166" s="17" t="s">
        <v>84</v>
      </c>
      <c r="BK166" s="233">
        <f>ROUND(I166*H166,2)</f>
        <v>0</v>
      </c>
      <c r="BL166" s="17" t="s">
        <v>254</v>
      </c>
      <c r="BM166" s="232" t="s">
        <v>6344</v>
      </c>
    </row>
    <row r="167" s="2" customFormat="1">
      <c r="A167" s="38"/>
      <c r="B167" s="39"/>
      <c r="C167" s="40"/>
      <c r="D167" s="234" t="s">
        <v>260</v>
      </c>
      <c r="E167" s="40"/>
      <c r="F167" s="235" t="s">
        <v>6273</v>
      </c>
      <c r="G167" s="40"/>
      <c r="H167" s="40"/>
      <c r="I167" s="236"/>
      <c r="J167" s="40"/>
      <c r="K167" s="40"/>
      <c r="L167" s="44"/>
      <c r="M167" s="237"/>
      <c r="N167" s="238"/>
      <c r="O167" s="91"/>
      <c r="P167" s="91"/>
      <c r="Q167" s="91"/>
      <c r="R167" s="91"/>
      <c r="S167" s="91"/>
      <c r="T167" s="92"/>
      <c r="U167" s="38"/>
      <c r="V167" s="38"/>
      <c r="W167" s="38"/>
      <c r="X167" s="38"/>
      <c r="Y167" s="38"/>
      <c r="Z167" s="38"/>
      <c r="AA167" s="38"/>
      <c r="AB167" s="38"/>
      <c r="AC167" s="38"/>
      <c r="AD167" s="38"/>
      <c r="AE167" s="38"/>
      <c r="AT167" s="17" t="s">
        <v>260</v>
      </c>
      <c r="AU167" s="17" t="s">
        <v>86</v>
      </c>
    </row>
    <row r="168" s="2" customFormat="1">
      <c r="A168" s="38"/>
      <c r="B168" s="39"/>
      <c r="C168" s="40"/>
      <c r="D168" s="240" t="s">
        <v>274</v>
      </c>
      <c r="E168" s="40"/>
      <c r="F168" s="241" t="s">
        <v>6274</v>
      </c>
      <c r="G168" s="40"/>
      <c r="H168" s="40"/>
      <c r="I168" s="236"/>
      <c r="J168" s="40"/>
      <c r="K168" s="40"/>
      <c r="L168" s="44"/>
      <c r="M168" s="237"/>
      <c r="N168" s="238"/>
      <c r="O168" s="91"/>
      <c r="P168" s="91"/>
      <c r="Q168" s="91"/>
      <c r="R168" s="91"/>
      <c r="S168" s="91"/>
      <c r="T168" s="92"/>
      <c r="U168" s="38"/>
      <c r="V168" s="38"/>
      <c r="W168" s="38"/>
      <c r="X168" s="38"/>
      <c r="Y168" s="38"/>
      <c r="Z168" s="38"/>
      <c r="AA168" s="38"/>
      <c r="AB168" s="38"/>
      <c r="AC168" s="38"/>
      <c r="AD168" s="38"/>
      <c r="AE168" s="38"/>
      <c r="AT168" s="17" t="s">
        <v>274</v>
      </c>
      <c r="AU168" s="17" t="s">
        <v>86</v>
      </c>
    </row>
    <row r="169" s="12" customFormat="1">
      <c r="A169" s="12"/>
      <c r="B169" s="242"/>
      <c r="C169" s="243"/>
      <c r="D169" s="234" t="s">
        <v>276</v>
      </c>
      <c r="E169" s="244" t="s">
        <v>1</v>
      </c>
      <c r="F169" s="245" t="s">
        <v>269</v>
      </c>
      <c r="G169" s="243"/>
      <c r="H169" s="246">
        <v>3</v>
      </c>
      <c r="I169" s="247"/>
      <c r="J169" s="243"/>
      <c r="K169" s="243"/>
      <c r="L169" s="248"/>
      <c r="M169" s="249"/>
      <c r="N169" s="250"/>
      <c r="O169" s="250"/>
      <c r="P169" s="250"/>
      <c r="Q169" s="250"/>
      <c r="R169" s="250"/>
      <c r="S169" s="250"/>
      <c r="T169" s="251"/>
      <c r="U169" s="12"/>
      <c r="V169" s="12"/>
      <c r="W169" s="12"/>
      <c r="X169" s="12"/>
      <c r="Y169" s="12"/>
      <c r="Z169" s="12"/>
      <c r="AA169" s="12"/>
      <c r="AB169" s="12"/>
      <c r="AC169" s="12"/>
      <c r="AD169" s="12"/>
      <c r="AE169" s="12"/>
      <c r="AT169" s="252" t="s">
        <v>276</v>
      </c>
      <c r="AU169" s="252" t="s">
        <v>86</v>
      </c>
      <c r="AV169" s="12" t="s">
        <v>86</v>
      </c>
      <c r="AW169" s="12" t="s">
        <v>32</v>
      </c>
      <c r="AX169" s="12" t="s">
        <v>84</v>
      </c>
      <c r="AY169" s="252" t="s">
        <v>251</v>
      </c>
    </row>
    <row r="170" s="2" customFormat="1" ht="37.8" customHeight="1">
      <c r="A170" s="38"/>
      <c r="B170" s="39"/>
      <c r="C170" s="292" t="s">
        <v>331</v>
      </c>
      <c r="D170" s="292" t="s">
        <v>1133</v>
      </c>
      <c r="E170" s="293" t="s">
        <v>6275</v>
      </c>
      <c r="F170" s="294" t="s">
        <v>6276</v>
      </c>
      <c r="G170" s="295" t="s">
        <v>416</v>
      </c>
      <c r="H170" s="296">
        <v>3</v>
      </c>
      <c r="I170" s="297"/>
      <c r="J170" s="298">
        <f>ROUND(I170*H170,2)</f>
        <v>0</v>
      </c>
      <c r="K170" s="299"/>
      <c r="L170" s="300"/>
      <c r="M170" s="301" t="s">
        <v>1</v>
      </c>
      <c r="N170" s="302" t="s">
        <v>41</v>
      </c>
      <c r="O170" s="91"/>
      <c r="P170" s="230">
        <f>O170*H170</f>
        <v>0</v>
      </c>
      <c r="Q170" s="230">
        <v>0.00089999999999999998</v>
      </c>
      <c r="R170" s="230">
        <f>Q170*H170</f>
        <v>0.0027000000000000001</v>
      </c>
      <c r="S170" s="230">
        <v>0</v>
      </c>
      <c r="T170" s="231">
        <f>S170*H170</f>
        <v>0</v>
      </c>
      <c r="U170" s="38"/>
      <c r="V170" s="38"/>
      <c r="W170" s="38"/>
      <c r="X170" s="38"/>
      <c r="Y170" s="38"/>
      <c r="Z170" s="38"/>
      <c r="AA170" s="38"/>
      <c r="AB170" s="38"/>
      <c r="AC170" s="38"/>
      <c r="AD170" s="38"/>
      <c r="AE170" s="38"/>
      <c r="AR170" s="232" t="s">
        <v>299</v>
      </c>
      <c r="AT170" s="232" t="s">
        <v>1133</v>
      </c>
      <c r="AU170" s="232" t="s">
        <v>86</v>
      </c>
      <c r="AY170" s="17" t="s">
        <v>251</v>
      </c>
      <c r="BE170" s="233">
        <f>IF(N170="základní",J170,0)</f>
        <v>0</v>
      </c>
      <c r="BF170" s="233">
        <f>IF(N170="snížená",J170,0)</f>
        <v>0</v>
      </c>
      <c r="BG170" s="233">
        <f>IF(N170="zákl. přenesená",J170,0)</f>
        <v>0</v>
      </c>
      <c r="BH170" s="233">
        <f>IF(N170="sníž. přenesená",J170,0)</f>
        <v>0</v>
      </c>
      <c r="BI170" s="233">
        <f>IF(N170="nulová",J170,0)</f>
        <v>0</v>
      </c>
      <c r="BJ170" s="17" t="s">
        <v>84</v>
      </c>
      <c r="BK170" s="233">
        <f>ROUND(I170*H170,2)</f>
        <v>0</v>
      </c>
      <c r="BL170" s="17" t="s">
        <v>254</v>
      </c>
      <c r="BM170" s="232" t="s">
        <v>6345</v>
      </c>
    </row>
    <row r="171" s="2" customFormat="1">
      <c r="A171" s="38"/>
      <c r="B171" s="39"/>
      <c r="C171" s="40"/>
      <c r="D171" s="234" t="s">
        <v>260</v>
      </c>
      <c r="E171" s="40"/>
      <c r="F171" s="235" t="s">
        <v>6276</v>
      </c>
      <c r="G171" s="40"/>
      <c r="H171" s="40"/>
      <c r="I171" s="236"/>
      <c r="J171" s="40"/>
      <c r="K171" s="40"/>
      <c r="L171" s="44"/>
      <c r="M171" s="237"/>
      <c r="N171" s="238"/>
      <c r="O171" s="91"/>
      <c r="P171" s="91"/>
      <c r="Q171" s="91"/>
      <c r="R171" s="91"/>
      <c r="S171" s="91"/>
      <c r="T171" s="92"/>
      <c r="U171" s="38"/>
      <c r="V171" s="38"/>
      <c r="W171" s="38"/>
      <c r="X171" s="38"/>
      <c r="Y171" s="38"/>
      <c r="Z171" s="38"/>
      <c r="AA171" s="38"/>
      <c r="AB171" s="38"/>
      <c r="AC171" s="38"/>
      <c r="AD171" s="38"/>
      <c r="AE171" s="38"/>
      <c r="AT171" s="17" t="s">
        <v>260</v>
      </c>
      <c r="AU171" s="17" t="s">
        <v>86</v>
      </c>
    </row>
    <row r="172" s="11" customFormat="1" ht="22.8" customHeight="1">
      <c r="A172" s="11"/>
      <c r="B172" s="206"/>
      <c r="C172" s="207"/>
      <c r="D172" s="208" t="s">
        <v>75</v>
      </c>
      <c r="E172" s="272" t="s">
        <v>254</v>
      </c>
      <c r="F172" s="272" t="s">
        <v>2267</v>
      </c>
      <c r="G172" s="207"/>
      <c r="H172" s="207"/>
      <c r="I172" s="210"/>
      <c r="J172" s="273">
        <f>BK172</f>
        <v>0</v>
      </c>
      <c r="K172" s="207"/>
      <c r="L172" s="212"/>
      <c r="M172" s="213"/>
      <c r="N172" s="214"/>
      <c r="O172" s="214"/>
      <c r="P172" s="215">
        <f>SUM(P173:P180)</f>
        <v>0</v>
      </c>
      <c r="Q172" s="214"/>
      <c r="R172" s="215">
        <f>SUM(R173:R180)</f>
        <v>0.96261887999999995</v>
      </c>
      <c r="S172" s="214"/>
      <c r="T172" s="216">
        <f>SUM(T173:T180)</f>
        <v>0</v>
      </c>
      <c r="U172" s="11"/>
      <c r="V172" s="11"/>
      <c r="W172" s="11"/>
      <c r="X172" s="11"/>
      <c r="Y172" s="11"/>
      <c r="Z172" s="11"/>
      <c r="AA172" s="11"/>
      <c r="AB172" s="11"/>
      <c r="AC172" s="11"/>
      <c r="AD172" s="11"/>
      <c r="AE172" s="11"/>
      <c r="AR172" s="217" t="s">
        <v>84</v>
      </c>
      <c r="AT172" s="218" t="s">
        <v>75</v>
      </c>
      <c r="AU172" s="218" t="s">
        <v>84</v>
      </c>
      <c r="AY172" s="217" t="s">
        <v>251</v>
      </c>
      <c r="BK172" s="219">
        <f>SUM(BK173:BK180)</f>
        <v>0</v>
      </c>
    </row>
    <row r="173" s="2" customFormat="1" ht="16.5" customHeight="1">
      <c r="A173" s="38"/>
      <c r="B173" s="39"/>
      <c r="C173" s="220" t="s">
        <v>336</v>
      </c>
      <c r="D173" s="220" t="s">
        <v>255</v>
      </c>
      <c r="E173" s="221" t="s">
        <v>3252</v>
      </c>
      <c r="F173" s="222" t="s">
        <v>3253</v>
      </c>
      <c r="G173" s="223" t="s">
        <v>592</v>
      </c>
      <c r="H173" s="224">
        <v>0.048000000000000001</v>
      </c>
      <c r="I173" s="225"/>
      <c r="J173" s="226">
        <f>ROUND(I173*H173,2)</f>
        <v>0</v>
      </c>
      <c r="K173" s="227"/>
      <c r="L173" s="44"/>
      <c r="M173" s="228" t="s">
        <v>1</v>
      </c>
      <c r="N173" s="229" t="s">
        <v>41</v>
      </c>
      <c r="O173" s="91"/>
      <c r="P173" s="230">
        <f>O173*H173</f>
        <v>0</v>
      </c>
      <c r="Q173" s="230">
        <v>0</v>
      </c>
      <c r="R173" s="230">
        <f>Q173*H173</f>
        <v>0</v>
      </c>
      <c r="S173" s="230">
        <v>0</v>
      </c>
      <c r="T173" s="231">
        <f>S173*H173</f>
        <v>0</v>
      </c>
      <c r="U173" s="38"/>
      <c r="V173" s="38"/>
      <c r="W173" s="38"/>
      <c r="X173" s="38"/>
      <c r="Y173" s="38"/>
      <c r="Z173" s="38"/>
      <c r="AA173" s="38"/>
      <c r="AB173" s="38"/>
      <c r="AC173" s="38"/>
      <c r="AD173" s="38"/>
      <c r="AE173" s="38"/>
      <c r="AR173" s="232" t="s">
        <v>254</v>
      </c>
      <c r="AT173" s="232" t="s">
        <v>255</v>
      </c>
      <c r="AU173" s="232" t="s">
        <v>86</v>
      </c>
      <c r="AY173" s="17" t="s">
        <v>251</v>
      </c>
      <c r="BE173" s="233">
        <f>IF(N173="základní",J173,0)</f>
        <v>0</v>
      </c>
      <c r="BF173" s="233">
        <f>IF(N173="snížená",J173,0)</f>
        <v>0</v>
      </c>
      <c r="BG173" s="233">
        <f>IF(N173="zákl. přenesená",J173,0)</f>
        <v>0</v>
      </c>
      <c r="BH173" s="233">
        <f>IF(N173="sníž. přenesená",J173,0)</f>
        <v>0</v>
      </c>
      <c r="BI173" s="233">
        <f>IF(N173="nulová",J173,0)</f>
        <v>0</v>
      </c>
      <c r="BJ173" s="17" t="s">
        <v>84</v>
      </c>
      <c r="BK173" s="233">
        <f>ROUND(I173*H173,2)</f>
        <v>0</v>
      </c>
      <c r="BL173" s="17" t="s">
        <v>254</v>
      </c>
      <c r="BM173" s="232" t="s">
        <v>6346</v>
      </c>
    </row>
    <row r="174" s="2" customFormat="1">
      <c r="A174" s="38"/>
      <c r="B174" s="39"/>
      <c r="C174" s="40"/>
      <c r="D174" s="234" t="s">
        <v>260</v>
      </c>
      <c r="E174" s="40"/>
      <c r="F174" s="235" t="s">
        <v>3255</v>
      </c>
      <c r="G174" s="40"/>
      <c r="H174" s="40"/>
      <c r="I174" s="236"/>
      <c r="J174" s="40"/>
      <c r="K174" s="40"/>
      <c r="L174" s="44"/>
      <c r="M174" s="237"/>
      <c r="N174" s="238"/>
      <c r="O174" s="91"/>
      <c r="P174" s="91"/>
      <c r="Q174" s="91"/>
      <c r="R174" s="91"/>
      <c r="S174" s="91"/>
      <c r="T174" s="92"/>
      <c r="U174" s="38"/>
      <c r="V174" s="38"/>
      <c r="W174" s="38"/>
      <c r="X174" s="38"/>
      <c r="Y174" s="38"/>
      <c r="Z174" s="38"/>
      <c r="AA174" s="38"/>
      <c r="AB174" s="38"/>
      <c r="AC174" s="38"/>
      <c r="AD174" s="38"/>
      <c r="AE174" s="38"/>
      <c r="AT174" s="17" t="s">
        <v>260</v>
      </c>
      <c r="AU174" s="17" t="s">
        <v>86</v>
      </c>
    </row>
    <row r="175" s="2" customFormat="1">
      <c r="A175" s="38"/>
      <c r="B175" s="39"/>
      <c r="C175" s="40"/>
      <c r="D175" s="240" t="s">
        <v>274</v>
      </c>
      <c r="E175" s="40"/>
      <c r="F175" s="241" t="s">
        <v>3256</v>
      </c>
      <c r="G175" s="40"/>
      <c r="H175" s="40"/>
      <c r="I175" s="236"/>
      <c r="J175" s="40"/>
      <c r="K175" s="40"/>
      <c r="L175" s="44"/>
      <c r="M175" s="237"/>
      <c r="N175" s="238"/>
      <c r="O175" s="91"/>
      <c r="P175" s="91"/>
      <c r="Q175" s="91"/>
      <c r="R175" s="91"/>
      <c r="S175" s="91"/>
      <c r="T175" s="92"/>
      <c r="U175" s="38"/>
      <c r="V175" s="38"/>
      <c r="W175" s="38"/>
      <c r="X175" s="38"/>
      <c r="Y175" s="38"/>
      <c r="Z175" s="38"/>
      <c r="AA175" s="38"/>
      <c r="AB175" s="38"/>
      <c r="AC175" s="38"/>
      <c r="AD175" s="38"/>
      <c r="AE175" s="38"/>
      <c r="AT175" s="17" t="s">
        <v>274</v>
      </c>
      <c r="AU175" s="17" t="s">
        <v>86</v>
      </c>
    </row>
    <row r="176" s="12" customFormat="1">
      <c r="A176" s="12"/>
      <c r="B176" s="242"/>
      <c r="C176" s="243"/>
      <c r="D176" s="234" t="s">
        <v>276</v>
      </c>
      <c r="E176" s="244" t="s">
        <v>1</v>
      </c>
      <c r="F176" s="245" t="s">
        <v>6278</v>
      </c>
      <c r="G176" s="243"/>
      <c r="H176" s="246">
        <v>0.048000000000000001</v>
      </c>
      <c r="I176" s="247"/>
      <c r="J176" s="243"/>
      <c r="K176" s="243"/>
      <c r="L176" s="248"/>
      <c r="M176" s="249"/>
      <c r="N176" s="250"/>
      <c r="O176" s="250"/>
      <c r="P176" s="250"/>
      <c r="Q176" s="250"/>
      <c r="R176" s="250"/>
      <c r="S176" s="250"/>
      <c r="T176" s="251"/>
      <c r="U176" s="12"/>
      <c r="V176" s="12"/>
      <c r="W176" s="12"/>
      <c r="X176" s="12"/>
      <c r="Y176" s="12"/>
      <c r="Z176" s="12"/>
      <c r="AA176" s="12"/>
      <c r="AB176" s="12"/>
      <c r="AC176" s="12"/>
      <c r="AD176" s="12"/>
      <c r="AE176" s="12"/>
      <c r="AT176" s="252" t="s">
        <v>276</v>
      </c>
      <c r="AU176" s="252" t="s">
        <v>86</v>
      </c>
      <c r="AV176" s="12" t="s">
        <v>86</v>
      </c>
      <c r="AW176" s="12" t="s">
        <v>32</v>
      </c>
      <c r="AX176" s="12" t="s">
        <v>84</v>
      </c>
      <c r="AY176" s="252" t="s">
        <v>251</v>
      </c>
    </row>
    <row r="177" s="2" customFormat="1" ht="16.5" customHeight="1">
      <c r="A177" s="38"/>
      <c r="B177" s="39"/>
      <c r="C177" s="220" t="s">
        <v>342</v>
      </c>
      <c r="D177" s="220" t="s">
        <v>255</v>
      </c>
      <c r="E177" s="221" t="s">
        <v>3258</v>
      </c>
      <c r="F177" s="222" t="s">
        <v>3259</v>
      </c>
      <c r="G177" s="223" t="s">
        <v>592</v>
      </c>
      <c r="H177" s="224">
        <v>0.38400000000000001</v>
      </c>
      <c r="I177" s="225"/>
      <c r="J177" s="226">
        <f>ROUND(I177*H177,2)</f>
        <v>0</v>
      </c>
      <c r="K177" s="227"/>
      <c r="L177" s="44"/>
      <c r="M177" s="228" t="s">
        <v>1</v>
      </c>
      <c r="N177" s="229" t="s">
        <v>41</v>
      </c>
      <c r="O177" s="91"/>
      <c r="P177" s="230">
        <f>O177*H177</f>
        <v>0</v>
      </c>
      <c r="Q177" s="230">
        <v>2.5068199999999998</v>
      </c>
      <c r="R177" s="230">
        <f>Q177*H177</f>
        <v>0.96261887999999995</v>
      </c>
      <c r="S177" s="230">
        <v>0</v>
      </c>
      <c r="T177" s="231">
        <f>S177*H177</f>
        <v>0</v>
      </c>
      <c r="U177" s="38"/>
      <c r="V177" s="38"/>
      <c r="W177" s="38"/>
      <c r="X177" s="38"/>
      <c r="Y177" s="38"/>
      <c r="Z177" s="38"/>
      <c r="AA177" s="38"/>
      <c r="AB177" s="38"/>
      <c r="AC177" s="38"/>
      <c r="AD177" s="38"/>
      <c r="AE177" s="38"/>
      <c r="AR177" s="232" t="s">
        <v>254</v>
      </c>
      <c r="AT177" s="232" t="s">
        <v>255</v>
      </c>
      <c r="AU177" s="232" t="s">
        <v>86</v>
      </c>
      <c r="AY177" s="17" t="s">
        <v>251</v>
      </c>
      <c r="BE177" s="233">
        <f>IF(N177="základní",J177,0)</f>
        <v>0</v>
      </c>
      <c r="BF177" s="233">
        <f>IF(N177="snížená",J177,0)</f>
        <v>0</v>
      </c>
      <c r="BG177" s="233">
        <f>IF(N177="zákl. přenesená",J177,0)</f>
        <v>0</v>
      </c>
      <c r="BH177" s="233">
        <f>IF(N177="sníž. přenesená",J177,0)</f>
        <v>0</v>
      </c>
      <c r="BI177" s="233">
        <f>IF(N177="nulová",J177,0)</f>
        <v>0</v>
      </c>
      <c r="BJ177" s="17" t="s">
        <v>84</v>
      </c>
      <c r="BK177" s="233">
        <f>ROUND(I177*H177,2)</f>
        <v>0</v>
      </c>
      <c r="BL177" s="17" t="s">
        <v>254</v>
      </c>
      <c r="BM177" s="232" t="s">
        <v>6347</v>
      </c>
    </row>
    <row r="178" s="2" customFormat="1">
      <c r="A178" s="38"/>
      <c r="B178" s="39"/>
      <c r="C178" s="40"/>
      <c r="D178" s="234" t="s">
        <v>260</v>
      </c>
      <c r="E178" s="40"/>
      <c r="F178" s="235" t="s">
        <v>3261</v>
      </c>
      <c r="G178" s="40"/>
      <c r="H178" s="40"/>
      <c r="I178" s="236"/>
      <c r="J178" s="40"/>
      <c r="K178" s="40"/>
      <c r="L178" s="44"/>
      <c r="M178" s="237"/>
      <c r="N178" s="238"/>
      <c r="O178" s="91"/>
      <c r="P178" s="91"/>
      <c r="Q178" s="91"/>
      <c r="R178" s="91"/>
      <c r="S178" s="91"/>
      <c r="T178" s="92"/>
      <c r="U178" s="38"/>
      <c r="V178" s="38"/>
      <c r="W178" s="38"/>
      <c r="X178" s="38"/>
      <c r="Y178" s="38"/>
      <c r="Z178" s="38"/>
      <c r="AA178" s="38"/>
      <c r="AB178" s="38"/>
      <c r="AC178" s="38"/>
      <c r="AD178" s="38"/>
      <c r="AE178" s="38"/>
      <c r="AT178" s="17" t="s">
        <v>260</v>
      </c>
      <c r="AU178" s="17" t="s">
        <v>86</v>
      </c>
    </row>
    <row r="179" s="2" customFormat="1">
      <c r="A179" s="38"/>
      <c r="B179" s="39"/>
      <c r="C179" s="40"/>
      <c r="D179" s="240" t="s">
        <v>274</v>
      </c>
      <c r="E179" s="40"/>
      <c r="F179" s="241" t="s">
        <v>3262</v>
      </c>
      <c r="G179" s="40"/>
      <c r="H179" s="40"/>
      <c r="I179" s="236"/>
      <c r="J179" s="40"/>
      <c r="K179" s="40"/>
      <c r="L179" s="44"/>
      <c r="M179" s="237"/>
      <c r="N179" s="238"/>
      <c r="O179" s="91"/>
      <c r="P179" s="91"/>
      <c r="Q179" s="91"/>
      <c r="R179" s="91"/>
      <c r="S179" s="91"/>
      <c r="T179" s="92"/>
      <c r="U179" s="38"/>
      <c r="V179" s="38"/>
      <c r="W179" s="38"/>
      <c r="X179" s="38"/>
      <c r="Y179" s="38"/>
      <c r="Z179" s="38"/>
      <c r="AA179" s="38"/>
      <c r="AB179" s="38"/>
      <c r="AC179" s="38"/>
      <c r="AD179" s="38"/>
      <c r="AE179" s="38"/>
      <c r="AT179" s="17" t="s">
        <v>274</v>
      </c>
      <c r="AU179" s="17" t="s">
        <v>86</v>
      </c>
    </row>
    <row r="180" s="12" customFormat="1">
      <c r="A180" s="12"/>
      <c r="B180" s="242"/>
      <c r="C180" s="243"/>
      <c r="D180" s="234" t="s">
        <v>276</v>
      </c>
      <c r="E180" s="244" t="s">
        <v>1</v>
      </c>
      <c r="F180" s="245" t="s">
        <v>6279</v>
      </c>
      <c r="G180" s="243"/>
      <c r="H180" s="246">
        <v>0.38400000000000001</v>
      </c>
      <c r="I180" s="247"/>
      <c r="J180" s="243"/>
      <c r="K180" s="243"/>
      <c r="L180" s="248"/>
      <c r="M180" s="249"/>
      <c r="N180" s="250"/>
      <c r="O180" s="250"/>
      <c r="P180" s="250"/>
      <c r="Q180" s="250"/>
      <c r="R180" s="250"/>
      <c r="S180" s="250"/>
      <c r="T180" s="251"/>
      <c r="U180" s="12"/>
      <c r="V180" s="12"/>
      <c r="W180" s="12"/>
      <c r="X180" s="12"/>
      <c r="Y180" s="12"/>
      <c r="Z180" s="12"/>
      <c r="AA180" s="12"/>
      <c r="AB180" s="12"/>
      <c r="AC180" s="12"/>
      <c r="AD180" s="12"/>
      <c r="AE180" s="12"/>
      <c r="AT180" s="252" t="s">
        <v>276</v>
      </c>
      <c r="AU180" s="252" t="s">
        <v>86</v>
      </c>
      <c r="AV180" s="12" t="s">
        <v>86</v>
      </c>
      <c r="AW180" s="12" t="s">
        <v>32</v>
      </c>
      <c r="AX180" s="12" t="s">
        <v>84</v>
      </c>
      <c r="AY180" s="252" t="s">
        <v>251</v>
      </c>
    </row>
    <row r="181" s="11" customFormat="1" ht="22.8" customHeight="1">
      <c r="A181" s="11"/>
      <c r="B181" s="206"/>
      <c r="C181" s="207"/>
      <c r="D181" s="208" t="s">
        <v>75</v>
      </c>
      <c r="E181" s="272" t="s">
        <v>306</v>
      </c>
      <c r="F181" s="272" t="s">
        <v>814</v>
      </c>
      <c r="G181" s="207"/>
      <c r="H181" s="207"/>
      <c r="I181" s="210"/>
      <c r="J181" s="273">
        <f>BK181</f>
        <v>0</v>
      </c>
      <c r="K181" s="207"/>
      <c r="L181" s="212"/>
      <c r="M181" s="213"/>
      <c r="N181" s="214"/>
      <c r="O181" s="214"/>
      <c r="P181" s="215">
        <f>SUM(P182:P199)</f>
        <v>0</v>
      </c>
      <c r="Q181" s="214"/>
      <c r="R181" s="215">
        <f>SUM(R182:R199)</f>
        <v>0.093600000000000003</v>
      </c>
      <c r="S181" s="214"/>
      <c r="T181" s="216">
        <f>SUM(T182:T199)</f>
        <v>2.22648</v>
      </c>
      <c r="U181" s="11"/>
      <c r="V181" s="11"/>
      <c r="W181" s="11"/>
      <c r="X181" s="11"/>
      <c r="Y181" s="11"/>
      <c r="Z181" s="11"/>
      <c r="AA181" s="11"/>
      <c r="AB181" s="11"/>
      <c r="AC181" s="11"/>
      <c r="AD181" s="11"/>
      <c r="AE181" s="11"/>
      <c r="AR181" s="217" t="s">
        <v>84</v>
      </c>
      <c r="AT181" s="218" t="s">
        <v>75</v>
      </c>
      <c r="AU181" s="218" t="s">
        <v>84</v>
      </c>
      <c r="AY181" s="217" t="s">
        <v>251</v>
      </c>
      <c r="BK181" s="219">
        <f>SUM(BK182:BK199)</f>
        <v>0</v>
      </c>
    </row>
    <row r="182" s="2" customFormat="1" ht="16.5" customHeight="1">
      <c r="A182" s="38"/>
      <c r="B182" s="39"/>
      <c r="C182" s="220" t="s">
        <v>350</v>
      </c>
      <c r="D182" s="220" t="s">
        <v>255</v>
      </c>
      <c r="E182" s="221" t="s">
        <v>3264</v>
      </c>
      <c r="F182" s="222" t="s">
        <v>3265</v>
      </c>
      <c r="G182" s="223" t="s">
        <v>592</v>
      </c>
      <c r="H182" s="224">
        <v>0.78000000000000003</v>
      </c>
      <c r="I182" s="225"/>
      <c r="J182" s="226">
        <f>ROUND(I182*H182,2)</f>
        <v>0</v>
      </c>
      <c r="K182" s="227"/>
      <c r="L182" s="44"/>
      <c r="M182" s="228" t="s">
        <v>1</v>
      </c>
      <c r="N182" s="229" t="s">
        <v>41</v>
      </c>
      <c r="O182" s="91"/>
      <c r="P182" s="230">
        <f>O182*H182</f>
        <v>0</v>
      </c>
      <c r="Q182" s="230">
        <v>0.12</v>
      </c>
      <c r="R182" s="230">
        <f>Q182*H182</f>
        <v>0.093600000000000003</v>
      </c>
      <c r="S182" s="230">
        <v>2.2000000000000002</v>
      </c>
      <c r="T182" s="231">
        <f>S182*H182</f>
        <v>1.7160000000000002</v>
      </c>
      <c r="U182" s="38"/>
      <c r="V182" s="38"/>
      <c r="W182" s="38"/>
      <c r="X182" s="38"/>
      <c r="Y182" s="38"/>
      <c r="Z182" s="38"/>
      <c r="AA182" s="38"/>
      <c r="AB182" s="38"/>
      <c r="AC182" s="38"/>
      <c r="AD182" s="38"/>
      <c r="AE182" s="38"/>
      <c r="AR182" s="232" t="s">
        <v>254</v>
      </c>
      <c r="AT182" s="232" t="s">
        <v>255</v>
      </c>
      <c r="AU182" s="232" t="s">
        <v>86</v>
      </c>
      <c r="AY182" s="17" t="s">
        <v>251</v>
      </c>
      <c r="BE182" s="233">
        <f>IF(N182="základní",J182,0)</f>
        <v>0</v>
      </c>
      <c r="BF182" s="233">
        <f>IF(N182="snížená",J182,0)</f>
        <v>0</v>
      </c>
      <c r="BG182" s="233">
        <f>IF(N182="zákl. přenesená",J182,0)</f>
        <v>0</v>
      </c>
      <c r="BH182" s="233">
        <f>IF(N182="sníž. přenesená",J182,0)</f>
        <v>0</v>
      </c>
      <c r="BI182" s="233">
        <f>IF(N182="nulová",J182,0)</f>
        <v>0</v>
      </c>
      <c r="BJ182" s="17" t="s">
        <v>84</v>
      </c>
      <c r="BK182" s="233">
        <f>ROUND(I182*H182,2)</f>
        <v>0</v>
      </c>
      <c r="BL182" s="17" t="s">
        <v>254</v>
      </c>
      <c r="BM182" s="232" t="s">
        <v>6348</v>
      </c>
    </row>
    <row r="183" s="2" customFormat="1">
      <c r="A183" s="38"/>
      <c r="B183" s="39"/>
      <c r="C183" s="40"/>
      <c r="D183" s="234" t="s">
        <v>260</v>
      </c>
      <c r="E183" s="40"/>
      <c r="F183" s="235" t="s">
        <v>3267</v>
      </c>
      <c r="G183" s="40"/>
      <c r="H183" s="40"/>
      <c r="I183" s="236"/>
      <c r="J183" s="40"/>
      <c r="K183" s="40"/>
      <c r="L183" s="44"/>
      <c r="M183" s="237"/>
      <c r="N183" s="238"/>
      <c r="O183" s="91"/>
      <c r="P183" s="91"/>
      <c r="Q183" s="91"/>
      <c r="R183" s="91"/>
      <c r="S183" s="91"/>
      <c r="T183" s="92"/>
      <c r="U183" s="38"/>
      <c r="V183" s="38"/>
      <c r="W183" s="38"/>
      <c r="X183" s="38"/>
      <c r="Y183" s="38"/>
      <c r="Z183" s="38"/>
      <c r="AA183" s="38"/>
      <c r="AB183" s="38"/>
      <c r="AC183" s="38"/>
      <c r="AD183" s="38"/>
      <c r="AE183" s="38"/>
      <c r="AT183" s="17" t="s">
        <v>260</v>
      </c>
      <c r="AU183" s="17" t="s">
        <v>86</v>
      </c>
    </row>
    <row r="184" s="2" customFormat="1">
      <c r="A184" s="38"/>
      <c r="B184" s="39"/>
      <c r="C184" s="40"/>
      <c r="D184" s="240" t="s">
        <v>274</v>
      </c>
      <c r="E184" s="40"/>
      <c r="F184" s="241" t="s">
        <v>3268</v>
      </c>
      <c r="G184" s="40"/>
      <c r="H184" s="40"/>
      <c r="I184" s="236"/>
      <c r="J184" s="40"/>
      <c r="K184" s="40"/>
      <c r="L184" s="44"/>
      <c r="M184" s="237"/>
      <c r="N184" s="238"/>
      <c r="O184" s="91"/>
      <c r="P184" s="91"/>
      <c r="Q184" s="91"/>
      <c r="R184" s="91"/>
      <c r="S184" s="91"/>
      <c r="T184" s="92"/>
      <c r="U184" s="38"/>
      <c r="V184" s="38"/>
      <c r="W184" s="38"/>
      <c r="X184" s="38"/>
      <c r="Y184" s="38"/>
      <c r="Z184" s="38"/>
      <c r="AA184" s="38"/>
      <c r="AB184" s="38"/>
      <c r="AC184" s="38"/>
      <c r="AD184" s="38"/>
      <c r="AE184" s="38"/>
      <c r="AT184" s="17" t="s">
        <v>274</v>
      </c>
      <c r="AU184" s="17" t="s">
        <v>86</v>
      </c>
    </row>
    <row r="185" s="12" customFormat="1">
      <c r="A185" s="12"/>
      <c r="B185" s="242"/>
      <c r="C185" s="243"/>
      <c r="D185" s="234" t="s">
        <v>276</v>
      </c>
      <c r="E185" s="244" t="s">
        <v>1</v>
      </c>
      <c r="F185" s="245" t="s">
        <v>6280</v>
      </c>
      <c r="G185" s="243"/>
      <c r="H185" s="246">
        <v>0.59999999999999998</v>
      </c>
      <c r="I185" s="247"/>
      <c r="J185" s="243"/>
      <c r="K185" s="243"/>
      <c r="L185" s="248"/>
      <c r="M185" s="249"/>
      <c r="N185" s="250"/>
      <c r="O185" s="250"/>
      <c r="P185" s="250"/>
      <c r="Q185" s="250"/>
      <c r="R185" s="250"/>
      <c r="S185" s="250"/>
      <c r="T185" s="251"/>
      <c r="U185" s="12"/>
      <c r="V185" s="12"/>
      <c r="W185" s="12"/>
      <c r="X185" s="12"/>
      <c r="Y185" s="12"/>
      <c r="Z185" s="12"/>
      <c r="AA185" s="12"/>
      <c r="AB185" s="12"/>
      <c r="AC185" s="12"/>
      <c r="AD185" s="12"/>
      <c r="AE185" s="12"/>
      <c r="AT185" s="252" t="s">
        <v>276</v>
      </c>
      <c r="AU185" s="252" t="s">
        <v>86</v>
      </c>
      <c r="AV185" s="12" t="s">
        <v>86</v>
      </c>
      <c r="AW185" s="12" t="s">
        <v>32</v>
      </c>
      <c r="AX185" s="12" t="s">
        <v>76</v>
      </c>
      <c r="AY185" s="252" t="s">
        <v>251</v>
      </c>
    </row>
    <row r="186" s="12" customFormat="1">
      <c r="A186" s="12"/>
      <c r="B186" s="242"/>
      <c r="C186" s="243"/>
      <c r="D186" s="234" t="s">
        <v>276</v>
      </c>
      <c r="E186" s="244" t="s">
        <v>1</v>
      </c>
      <c r="F186" s="245" t="s">
        <v>6281</v>
      </c>
      <c r="G186" s="243"/>
      <c r="H186" s="246">
        <v>0.17999999999999999</v>
      </c>
      <c r="I186" s="247"/>
      <c r="J186" s="243"/>
      <c r="K186" s="243"/>
      <c r="L186" s="248"/>
      <c r="M186" s="249"/>
      <c r="N186" s="250"/>
      <c r="O186" s="250"/>
      <c r="P186" s="250"/>
      <c r="Q186" s="250"/>
      <c r="R186" s="250"/>
      <c r="S186" s="250"/>
      <c r="T186" s="251"/>
      <c r="U186" s="12"/>
      <c r="V186" s="12"/>
      <c r="W186" s="12"/>
      <c r="X186" s="12"/>
      <c r="Y186" s="12"/>
      <c r="Z186" s="12"/>
      <c r="AA186" s="12"/>
      <c r="AB186" s="12"/>
      <c r="AC186" s="12"/>
      <c r="AD186" s="12"/>
      <c r="AE186" s="12"/>
      <c r="AT186" s="252" t="s">
        <v>276</v>
      </c>
      <c r="AU186" s="252" t="s">
        <v>86</v>
      </c>
      <c r="AV186" s="12" t="s">
        <v>86</v>
      </c>
      <c r="AW186" s="12" t="s">
        <v>32</v>
      </c>
      <c r="AX186" s="12" t="s">
        <v>76</v>
      </c>
      <c r="AY186" s="252" t="s">
        <v>251</v>
      </c>
    </row>
    <row r="187" s="15" customFormat="1">
      <c r="A187" s="15"/>
      <c r="B187" s="274"/>
      <c r="C187" s="275"/>
      <c r="D187" s="234" t="s">
        <v>276</v>
      </c>
      <c r="E187" s="276" t="s">
        <v>1</v>
      </c>
      <c r="F187" s="277" t="s">
        <v>423</v>
      </c>
      <c r="G187" s="275"/>
      <c r="H187" s="278">
        <v>0.78000000000000003</v>
      </c>
      <c r="I187" s="279"/>
      <c r="J187" s="275"/>
      <c r="K187" s="275"/>
      <c r="L187" s="280"/>
      <c r="M187" s="281"/>
      <c r="N187" s="282"/>
      <c r="O187" s="282"/>
      <c r="P187" s="282"/>
      <c r="Q187" s="282"/>
      <c r="R187" s="282"/>
      <c r="S187" s="282"/>
      <c r="T187" s="283"/>
      <c r="U187" s="15"/>
      <c r="V187" s="15"/>
      <c r="W187" s="15"/>
      <c r="X187" s="15"/>
      <c r="Y187" s="15"/>
      <c r="Z187" s="15"/>
      <c r="AA187" s="15"/>
      <c r="AB187" s="15"/>
      <c r="AC187" s="15"/>
      <c r="AD187" s="15"/>
      <c r="AE187" s="15"/>
      <c r="AT187" s="284" t="s">
        <v>276</v>
      </c>
      <c r="AU187" s="284" t="s">
        <v>86</v>
      </c>
      <c r="AV187" s="15" t="s">
        <v>254</v>
      </c>
      <c r="AW187" s="15" t="s">
        <v>32</v>
      </c>
      <c r="AX187" s="15" t="s">
        <v>84</v>
      </c>
      <c r="AY187" s="284" t="s">
        <v>251</v>
      </c>
    </row>
    <row r="188" s="2" customFormat="1" ht="24.15" customHeight="1">
      <c r="A188" s="38"/>
      <c r="B188" s="39"/>
      <c r="C188" s="220" t="s">
        <v>357</v>
      </c>
      <c r="D188" s="220" t="s">
        <v>255</v>
      </c>
      <c r="E188" s="221" t="s">
        <v>917</v>
      </c>
      <c r="F188" s="222" t="s">
        <v>918</v>
      </c>
      <c r="G188" s="223" t="s">
        <v>416</v>
      </c>
      <c r="H188" s="224">
        <v>3</v>
      </c>
      <c r="I188" s="225"/>
      <c r="J188" s="226">
        <f>ROUND(I188*H188,2)</f>
        <v>0</v>
      </c>
      <c r="K188" s="227"/>
      <c r="L188" s="44"/>
      <c r="M188" s="228" t="s">
        <v>1</v>
      </c>
      <c r="N188" s="229" t="s">
        <v>41</v>
      </c>
      <c r="O188" s="91"/>
      <c r="P188" s="230">
        <f>O188*H188</f>
        <v>0</v>
      </c>
      <c r="Q188" s="230">
        <v>0</v>
      </c>
      <c r="R188" s="230">
        <f>Q188*H188</f>
        <v>0</v>
      </c>
      <c r="S188" s="230">
        <v>0.16500000000000001</v>
      </c>
      <c r="T188" s="231">
        <f>S188*H188</f>
        <v>0.495</v>
      </c>
      <c r="U188" s="38"/>
      <c r="V188" s="38"/>
      <c r="W188" s="38"/>
      <c r="X188" s="38"/>
      <c r="Y188" s="38"/>
      <c r="Z188" s="38"/>
      <c r="AA188" s="38"/>
      <c r="AB188" s="38"/>
      <c r="AC188" s="38"/>
      <c r="AD188" s="38"/>
      <c r="AE188" s="38"/>
      <c r="AR188" s="232" t="s">
        <v>254</v>
      </c>
      <c r="AT188" s="232" t="s">
        <v>255</v>
      </c>
      <c r="AU188" s="232" t="s">
        <v>86</v>
      </c>
      <c r="AY188" s="17" t="s">
        <v>251</v>
      </c>
      <c r="BE188" s="233">
        <f>IF(N188="základní",J188,0)</f>
        <v>0</v>
      </c>
      <c r="BF188" s="233">
        <f>IF(N188="snížená",J188,0)</f>
        <v>0</v>
      </c>
      <c r="BG188" s="233">
        <f>IF(N188="zákl. přenesená",J188,0)</f>
        <v>0</v>
      </c>
      <c r="BH188" s="233">
        <f>IF(N188="sníž. přenesená",J188,0)</f>
        <v>0</v>
      </c>
      <c r="BI188" s="233">
        <f>IF(N188="nulová",J188,0)</f>
        <v>0</v>
      </c>
      <c r="BJ188" s="17" t="s">
        <v>84</v>
      </c>
      <c r="BK188" s="233">
        <f>ROUND(I188*H188,2)</f>
        <v>0</v>
      </c>
      <c r="BL188" s="17" t="s">
        <v>254</v>
      </c>
      <c r="BM188" s="232" t="s">
        <v>6349</v>
      </c>
    </row>
    <row r="189" s="2" customFormat="1">
      <c r="A189" s="38"/>
      <c r="B189" s="39"/>
      <c r="C189" s="40"/>
      <c r="D189" s="234" t="s">
        <v>260</v>
      </c>
      <c r="E189" s="40"/>
      <c r="F189" s="235" t="s">
        <v>920</v>
      </c>
      <c r="G189" s="40"/>
      <c r="H189" s="40"/>
      <c r="I189" s="236"/>
      <c r="J189" s="40"/>
      <c r="K189" s="40"/>
      <c r="L189" s="44"/>
      <c r="M189" s="237"/>
      <c r="N189" s="238"/>
      <c r="O189" s="91"/>
      <c r="P189" s="91"/>
      <c r="Q189" s="91"/>
      <c r="R189" s="91"/>
      <c r="S189" s="91"/>
      <c r="T189" s="92"/>
      <c r="U189" s="38"/>
      <c r="V189" s="38"/>
      <c r="W189" s="38"/>
      <c r="X189" s="38"/>
      <c r="Y189" s="38"/>
      <c r="Z189" s="38"/>
      <c r="AA189" s="38"/>
      <c r="AB189" s="38"/>
      <c r="AC189" s="38"/>
      <c r="AD189" s="38"/>
      <c r="AE189" s="38"/>
      <c r="AT189" s="17" t="s">
        <v>260</v>
      </c>
      <c r="AU189" s="17" t="s">
        <v>86</v>
      </c>
    </row>
    <row r="190" s="2" customFormat="1">
      <c r="A190" s="38"/>
      <c r="B190" s="39"/>
      <c r="C190" s="40"/>
      <c r="D190" s="240" t="s">
        <v>274</v>
      </c>
      <c r="E190" s="40"/>
      <c r="F190" s="241" t="s">
        <v>921</v>
      </c>
      <c r="G190" s="40"/>
      <c r="H190" s="40"/>
      <c r="I190" s="236"/>
      <c r="J190" s="40"/>
      <c r="K190" s="40"/>
      <c r="L190" s="44"/>
      <c r="M190" s="237"/>
      <c r="N190" s="238"/>
      <c r="O190" s="91"/>
      <c r="P190" s="91"/>
      <c r="Q190" s="91"/>
      <c r="R190" s="91"/>
      <c r="S190" s="91"/>
      <c r="T190" s="92"/>
      <c r="U190" s="38"/>
      <c r="V190" s="38"/>
      <c r="W190" s="38"/>
      <c r="X190" s="38"/>
      <c r="Y190" s="38"/>
      <c r="Z190" s="38"/>
      <c r="AA190" s="38"/>
      <c r="AB190" s="38"/>
      <c r="AC190" s="38"/>
      <c r="AD190" s="38"/>
      <c r="AE190" s="38"/>
      <c r="AT190" s="17" t="s">
        <v>274</v>
      </c>
      <c r="AU190" s="17" t="s">
        <v>86</v>
      </c>
    </row>
    <row r="191" s="12" customFormat="1">
      <c r="A191" s="12"/>
      <c r="B191" s="242"/>
      <c r="C191" s="243"/>
      <c r="D191" s="234" t="s">
        <v>276</v>
      </c>
      <c r="E191" s="244" t="s">
        <v>1</v>
      </c>
      <c r="F191" s="245" t="s">
        <v>6282</v>
      </c>
      <c r="G191" s="243"/>
      <c r="H191" s="246">
        <v>3</v>
      </c>
      <c r="I191" s="247"/>
      <c r="J191" s="243"/>
      <c r="K191" s="243"/>
      <c r="L191" s="248"/>
      <c r="M191" s="249"/>
      <c r="N191" s="250"/>
      <c r="O191" s="250"/>
      <c r="P191" s="250"/>
      <c r="Q191" s="250"/>
      <c r="R191" s="250"/>
      <c r="S191" s="250"/>
      <c r="T191" s="251"/>
      <c r="U191" s="12"/>
      <c r="V191" s="12"/>
      <c r="W191" s="12"/>
      <c r="X191" s="12"/>
      <c r="Y191" s="12"/>
      <c r="Z191" s="12"/>
      <c r="AA191" s="12"/>
      <c r="AB191" s="12"/>
      <c r="AC191" s="12"/>
      <c r="AD191" s="12"/>
      <c r="AE191" s="12"/>
      <c r="AT191" s="252" t="s">
        <v>276</v>
      </c>
      <c r="AU191" s="252" t="s">
        <v>86</v>
      </c>
      <c r="AV191" s="12" t="s">
        <v>86</v>
      </c>
      <c r="AW191" s="12" t="s">
        <v>32</v>
      </c>
      <c r="AX191" s="12" t="s">
        <v>84</v>
      </c>
      <c r="AY191" s="252" t="s">
        <v>251</v>
      </c>
    </row>
    <row r="192" s="2" customFormat="1" ht="24.15" customHeight="1">
      <c r="A192" s="38"/>
      <c r="B192" s="39"/>
      <c r="C192" s="220" t="s">
        <v>363</v>
      </c>
      <c r="D192" s="220" t="s">
        <v>255</v>
      </c>
      <c r="E192" s="221" t="s">
        <v>934</v>
      </c>
      <c r="F192" s="222" t="s">
        <v>935</v>
      </c>
      <c r="G192" s="223" t="s">
        <v>802</v>
      </c>
      <c r="H192" s="224">
        <v>6</v>
      </c>
      <c r="I192" s="225"/>
      <c r="J192" s="226">
        <f>ROUND(I192*H192,2)</f>
        <v>0</v>
      </c>
      <c r="K192" s="227"/>
      <c r="L192" s="44"/>
      <c r="M192" s="228" t="s">
        <v>1</v>
      </c>
      <c r="N192" s="229" t="s">
        <v>41</v>
      </c>
      <c r="O192" s="91"/>
      <c r="P192" s="230">
        <f>O192*H192</f>
        <v>0</v>
      </c>
      <c r="Q192" s="230">
        <v>0</v>
      </c>
      <c r="R192" s="230">
        <f>Q192*H192</f>
        <v>0</v>
      </c>
      <c r="S192" s="230">
        <v>0.00248</v>
      </c>
      <c r="T192" s="231">
        <f>S192*H192</f>
        <v>0.014880000000000001</v>
      </c>
      <c r="U192" s="38"/>
      <c r="V192" s="38"/>
      <c r="W192" s="38"/>
      <c r="X192" s="38"/>
      <c r="Y192" s="38"/>
      <c r="Z192" s="38"/>
      <c r="AA192" s="38"/>
      <c r="AB192" s="38"/>
      <c r="AC192" s="38"/>
      <c r="AD192" s="38"/>
      <c r="AE192" s="38"/>
      <c r="AR192" s="232" t="s">
        <v>254</v>
      </c>
      <c r="AT192" s="232" t="s">
        <v>255</v>
      </c>
      <c r="AU192" s="232" t="s">
        <v>86</v>
      </c>
      <c r="AY192" s="17" t="s">
        <v>251</v>
      </c>
      <c r="BE192" s="233">
        <f>IF(N192="základní",J192,0)</f>
        <v>0</v>
      </c>
      <c r="BF192" s="233">
        <f>IF(N192="snížená",J192,0)</f>
        <v>0</v>
      </c>
      <c r="BG192" s="233">
        <f>IF(N192="zákl. přenesená",J192,0)</f>
        <v>0</v>
      </c>
      <c r="BH192" s="233">
        <f>IF(N192="sníž. přenesená",J192,0)</f>
        <v>0</v>
      </c>
      <c r="BI192" s="233">
        <f>IF(N192="nulová",J192,0)</f>
        <v>0</v>
      </c>
      <c r="BJ192" s="17" t="s">
        <v>84</v>
      </c>
      <c r="BK192" s="233">
        <f>ROUND(I192*H192,2)</f>
        <v>0</v>
      </c>
      <c r="BL192" s="17" t="s">
        <v>254</v>
      </c>
      <c r="BM192" s="232" t="s">
        <v>6350</v>
      </c>
    </row>
    <row r="193" s="2" customFormat="1">
      <c r="A193" s="38"/>
      <c r="B193" s="39"/>
      <c r="C193" s="40"/>
      <c r="D193" s="234" t="s">
        <v>260</v>
      </c>
      <c r="E193" s="40"/>
      <c r="F193" s="235" t="s">
        <v>937</v>
      </c>
      <c r="G193" s="40"/>
      <c r="H193" s="40"/>
      <c r="I193" s="236"/>
      <c r="J193" s="40"/>
      <c r="K193" s="40"/>
      <c r="L193" s="44"/>
      <c r="M193" s="237"/>
      <c r="N193" s="238"/>
      <c r="O193" s="91"/>
      <c r="P193" s="91"/>
      <c r="Q193" s="91"/>
      <c r="R193" s="91"/>
      <c r="S193" s="91"/>
      <c r="T193" s="92"/>
      <c r="U193" s="38"/>
      <c r="V193" s="38"/>
      <c r="W193" s="38"/>
      <c r="X193" s="38"/>
      <c r="Y193" s="38"/>
      <c r="Z193" s="38"/>
      <c r="AA193" s="38"/>
      <c r="AB193" s="38"/>
      <c r="AC193" s="38"/>
      <c r="AD193" s="38"/>
      <c r="AE193" s="38"/>
      <c r="AT193" s="17" t="s">
        <v>260</v>
      </c>
      <c r="AU193" s="17" t="s">
        <v>86</v>
      </c>
    </row>
    <row r="194" s="2" customFormat="1">
      <c r="A194" s="38"/>
      <c r="B194" s="39"/>
      <c r="C194" s="40"/>
      <c r="D194" s="240" t="s">
        <v>274</v>
      </c>
      <c r="E194" s="40"/>
      <c r="F194" s="241" t="s">
        <v>938</v>
      </c>
      <c r="G194" s="40"/>
      <c r="H194" s="40"/>
      <c r="I194" s="236"/>
      <c r="J194" s="40"/>
      <c r="K194" s="40"/>
      <c r="L194" s="44"/>
      <c r="M194" s="237"/>
      <c r="N194" s="238"/>
      <c r="O194" s="91"/>
      <c r="P194" s="91"/>
      <c r="Q194" s="91"/>
      <c r="R194" s="91"/>
      <c r="S194" s="91"/>
      <c r="T194" s="92"/>
      <c r="U194" s="38"/>
      <c r="V194" s="38"/>
      <c r="W194" s="38"/>
      <c r="X194" s="38"/>
      <c r="Y194" s="38"/>
      <c r="Z194" s="38"/>
      <c r="AA194" s="38"/>
      <c r="AB194" s="38"/>
      <c r="AC194" s="38"/>
      <c r="AD194" s="38"/>
      <c r="AE194" s="38"/>
      <c r="AT194" s="17" t="s">
        <v>274</v>
      </c>
      <c r="AU194" s="17" t="s">
        <v>86</v>
      </c>
    </row>
    <row r="195" s="12" customFormat="1">
      <c r="A195" s="12"/>
      <c r="B195" s="242"/>
      <c r="C195" s="243"/>
      <c r="D195" s="234" t="s">
        <v>276</v>
      </c>
      <c r="E195" s="244" t="s">
        <v>1</v>
      </c>
      <c r="F195" s="245" t="s">
        <v>6283</v>
      </c>
      <c r="G195" s="243"/>
      <c r="H195" s="246">
        <v>6</v>
      </c>
      <c r="I195" s="247"/>
      <c r="J195" s="243"/>
      <c r="K195" s="243"/>
      <c r="L195" s="248"/>
      <c r="M195" s="249"/>
      <c r="N195" s="250"/>
      <c r="O195" s="250"/>
      <c r="P195" s="250"/>
      <c r="Q195" s="250"/>
      <c r="R195" s="250"/>
      <c r="S195" s="250"/>
      <c r="T195" s="251"/>
      <c r="U195" s="12"/>
      <c r="V195" s="12"/>
      <c r="W195" s="12"/>
      <c r="X195" s="12"/>
      <c r="Y195" s="12"/>
      <c r="Z195" s="12"/>
      <c r="AA195" s="12"/>
      <c r="AB195" s="12"/>
      <c r="AC195" s="12"/>
      <c r="AD195" s="12"/>
      <c r="AE195" s="12"/>
      <c r="AT195" s="252" t="s">
        <v>276</v>
      </c>
      <c r="AU195" s="252" t="s">
        <v>86</v>
      </c>
      <c r="AV195" s="12" t="s">
        <v>86</v>
      </c>
      <c r="AW195" s="12" t="s">
        <v>32</v>
      </c>
      <c r="AX195" s="12" t="s">
        <v>84</v>
      </c>
      <c r="AY195" s="252" t="s">
        <v>251</v>
      </c>
    </row>
    <row r="196" s="2" customFormat="1" ht="16.5" customHeight="1">
      <c r="A196" s="38"/>
      <c r="B196" s="39"/>
      <c r="C196" s="220" t="s">
        <v>371</v>
      </c>
      <c r="D196" s="220" t="s">
        <v>255</v>
      </c>
      <c r="E196" s="221" t="s">
        <v>6284</v>
      </c>
      <c r="F196" s="222" t="s">
        <v>6285</v>
      </c>
      <c r="G196" s="223" t="s">
        <v>802</v>
      </c>
      <c r="H196" s="224">
        <v>6</v>
      </c>
      <c r="I196" s="225"/>
      <c r="J196" s="226">
        <f>ROUND(I196*H196,2)</f>
        <v>0</v>
      </c>
      <c r="K196" s="227"/>
      <c r="L196" s="44"/>
      <c r="M196" s="228" t="s">
        <v>1</v>
      </c>
      <c r="N196" s="229" t="s">
        <v>41</v>
      </c>
      <c r="O196" s="91"/>
      <c r="P196" s="230">
        <f>O196*H196</f>
        <v>0</v>
      </c>
      <c r="Q196" s="230">
        <v>0</v>
      </c>
      <c r="R196" s="230">
        <f>Q196*H196</f>
        <v>0</v>
      </c>
      <c r="S196" s="230">
        <v>0.00010000000000000001</v>
      </c>
      <c r="T196" s="231">
        <f>S196*H196</f>
        <v>0.00060000000000000006</v>
      </c>
      <c r="U196" s="38"/>
      <c r="V196" s="38"/>
      <c r="W196" s="38"/>
      <c r="X196" s="38"/>
      <c r="Y196" s="38"/>
      <c r="Z196" s="38"/>
      <c r="AA196" s="38"/>
      <c r="AB196" s="38"/>
      <c r="AC196" s="38"/>
      <c r="AD196" s="38"/>
      <c r="AE196" s="38"/>
      <c r="AR196" s="232" t="s">
        <v>254</v>
      </c>
      <c r="AT196" s="232" t="s">
        <v>255</v>
      </c>
      <c r="AU196" s="232" t="s">
        <v>86</v>
      </c>
      <c r="AY196" s="17" t="s">
        <v>251</v>
      </c>
      <c r="BE196" s="233">
        <f>IF(N196="základní",J196,0)</f>
        <v>0</v>
      </c>
      <c r="BF196" s="233">
        <f>IF(N196="snížená",J196,0)</f>
        <v>0</v>
      </c>
      <c r="BG196" s="233">
        <f>IF(N196="zákl. přenesená",J196,0)</f>
        <v>0</v>
      </c>
      <c r="BH196" s="233">
        <f>IF(N196="sníž. přenesená",J196,0)</f>
        <v>0</v>
      </c>
      <c r="BI196" s="233">
        <f>IF(N196="nulová",J196,0)</f>
        <v>0</v>
      </c>
      <c r="BJ196" s="17" t="s">
        <v>84</v>
      </c>
      <c r="BK196" s="233">
        <f>ROUND(I196*H196,2)</f>
        <v>0</v>
      </c>
      <c r="BL196" s="17" t="s">
        <v>254</v>
      </c>
      <c r="BM196" s="232" t="s">
        <v>6351</v>
      </c>
    </row>
    <row r="197" s="2" customFormat="1">
      <c r="A197" s="38"/>
      <c r="B197" s="39"/>
      <c r="C197" s="40"/>
      <c r="D197" s="234" t="s">
        <v>260</v>
      </c>
      <c r="E197" s="40"/>
      <c r="F197" s="235" t="s">
        <v>6287</v>
      </c>
      <c r="G197" s="40"/>
      <c r="H197" s="40"/>
      <c r="I197" s="236"/>
      <c r="J197" s="40"/>
      <c r="K197" s="40"/>
      <c r="L197" s="44"/>
      <c r="M197" s="237"/>
      <c r="N197" s="238"/>
      <c r="O197" s="91"/>
      <c r="P197" s="91"/>
      <c r="Q197" s="91"/>
      <c r="R197" s="91"/>
      <c r="S197" s="91"/>
      <c r="T197" s="92"/>
      <c r="U197" s="38"/>
      <c r="V197" s="38"/>
      <c r="W197" s="38"/>
      <c r="X197" s="38"/>
      <c r="Y197" s="38"/>
      <c r="Z197" s="38"/>
      <c r="AA197" s="38"/>
      <c r="AB197" s="38"/>
      <c r="AC197" s="38"/>
      <c r="AD197" s="38"/>
      <c r="AE197" s="38"/>
      <c r="AT197" s="17" t="s">
        <v>260</v>
      </c>
      <c r="AU197" s="17" t="s">
        <v>86</v>
      </c>
    </row>
    <row r="198" s="2" customFormat="1">
      <c r="A198" s="38"/>
      <c r="B198" s="39"/>
      <c r="C198" s="40"/>
      <c r="D198" s="240" t="s">
        <v>274</v>
      </c>
      <c r="E198" s="40"/>
      <c r="F198" s="241" t="s">
        <v>6288</v>
      </c>
      <c r="G198" s="40"/>
      <c r="H198" s="40"/>
      <c r="I198" s="236"/>
      <c r="J198" s="40"/>
      <c r="K198" s="40"/>
      <c r="L198" s="44"/>
      <c r="M198" s="237"/>
      <c r="N198" s="238"/>
      <c r="O198" s="91"/>
      <c r="P198" s="91"/>
      <c r="Q198" s="91"/>
      <c r="R198" s="91"/>
      <c r="S198" s="91"/>
      <c r="T198" s="92"/>
      <c r="U198" s="38"/>
      <c r="V198" s="38"/>
      <c r="W198" s="38"/>
      <c r="X198" s="38"/>
      <c r="Y198" s="38"/>
      <c r="Z198" s="38"/>
      <c r="AA198" s="38"/>
      <c r="AB198" s="38"/>
      <c r="AC198" s="38"/>
      <c r="AD198" s="38"/>
      <c r="AE198" s="38"/>
      <c r="AT198" s="17" t="s">
        <v>274</v>
      </c>
      <c r="AU198" s="17" t="s">
        <v>86</v>
      </c>
    </row>
    <row r="199" s="12" customFormat="1">
      <c r="A199" s="12"/>
      <c r="B199" s="242"/>
      <c r="C199" s="243"/>
      <c r="D199" s="234" t="s">
        <v>276</v>
      </c>
      <c r="E199" s="244" t="s">
        <v>1</v>
      </c>
      <c r="F199" s="245" t="s">
        <v>6289</v>
      </c>
      <c r="G199" s="243"/>
      <c r="H199" s="246">
        <v>6</v>
      </c>
      <c r="I199" s="247"/>
      <c r="J199" s="243"/>
      <c r="K199" s="243"/>
      <c r="L199" s="248"/>
      <c r="M199" s="249"/>
      <c r="N199" s="250"/>
      <c r="O199" s="250"/>
      <c r="P199" s="250"/>
      <c r="Q199" s="250"/>
      <c r="R199" s="250"/>
      <c r="S199" s="250"/>
      <c r="T199" s="251"/>
      <c r="U199" s="12"/>
      <c r="V199" s="12"/>
      <c r="W199" s="12"/>
      <c r="X199" s="12"/>
      <c r="Y199" s="12"/>
      <c r="Z199" s="12"/>
      <c r="AA199" s="12"/>
      <c r="AB199" s="12"/>
      <c r="AC199" s="12"/>
      <c r="AD199" s="12"/>
      <c r="AE199" s="12"/>
      <c r="AT199" s="252" t="s">
        <v>276</v>
      </c>
      <c r="AU199" s="252" t="s">
        <v>86</v>
      </c>
      <c r="AV199" s="12" t="s">
        <v>86</v>
      </c>
      <c r="AW199" s="12" t="s">
        <v>32</v>
      </c>
      <c r="AX199" s="12" t="s">
        <v>84</v>
      </c>
      <c r="AY199" s="252" t="s">
        <v>251</v>
      </c>
    </row>
    <row r="200" s="11" customFormat="1" ht="22.8" customHeight="1">
      <c r="A200" s="11"/>
      <c r="B200" s="206"/>
      <c r="C200" s="207"/>
      <c r="D200" s="208" t="s">
        <v>75</v>
      </c>
      <c r="E200" s="272" t="s">
        <v>970</v>
      </c>
      <c r="F200" s="272" t="s">
        <v>971</v>
      </c>
      <c r="G200" s="207"/>
      <c r="H200" s="207"/>
      <c r="I200" s="210"/>
      <c r="J200" s="273">
        <f>BK200</f>
        <v>0</v>
      </c>
      <c r="K200" s="207"/>
      <c r="L200" s="212"/>
      <c r="M200" s="213"/>
      <c r="N200" s="214"/>
      <c r="O200" s="214"/>
      <c r="P200" s="215">
        <f>SUM(P201:P219)</f>
        <v>0</v>
      </c>
      <c r="Q200" s="214"/>
      <c r="R200" s="215">
        <f>SUM(R201:R219)</f>
        <v>0</v>
      </c>
      <c r="S200" s="214"/>
      <c r="T200" s="216">
        <f>SUM(T201:T219)</f>
        <v>0</v>
      </c>
      <c r="U200" s="11"/>
      <c r="V200" s="11"/>
      <c r="W200" s="11"/>
      <c r="X200" s="11"/>
      <c r="Y200" s="11"/>
      <c r="Z200" s="11"/>
      <c r="AA200" s="11"/>
      <c r="AB200" s="11"/>
      <c r="AC200" s="11"/>
      <c r="AD200" s="11"/>
      <c r="AE200" s="11"/>
      <c r="AR200" s="217" t="s">
        <v>84</v>
      </c>
      <c r="AT200" s="218" t="s">
        <v>75</v>
      </c>
      <c r="AU200" s="218" t="s">
        <v>84</v>
      </c>
      <c r="AY200" s="217" t="s">
        <v>251</v>
      </c>
      <c r="BK200" s="219">
        <f>SUM(BK201:BK219)</f>
        <v>0</v>
      </c>
    </row>
    <row r="201" s="2" customFormat="1" ht="37.8" customHeight="1">
      <c r="A201" s="38"/>
      <c r="B201" s="39"/>
      <c r="C201" s="220" t="s">
        <v>378</v>
      </c>
      <c r="D201" s="220" t="s">
        <v>255</v>
      </c>
      <c r="E201" s="221" t="s">
        <v>1031</v>
      </c>
      <c r="F201" s="222" t="s">
        <v>1032</v>
      </c>
      <c r="G201" s="223" t="s">
        <v>681</v>
      </c>
      <c r="H201" s="224">
        <v>1.8720000000000001</v>
      </c>
      <c r="I201" s="225"/>
      <c r="J201" s="226">
        <f>ROUND(I201*H201,2)</f>
        <v>0</v>
      </c>
      <c r="K201" s="227"/>
      <c r="L201" s="44"/>
      <c r="M201" s="228" t="s">
        <v>1</v>
      </c>
      <c r="N201" s="229" t="s">
        <v>41</v>
      </c>
      <c r="O201" s="91"/>
      <c r="P201" s="230">
        <f>O201*H201</f>
        <v>0</v>
      </c>
      <c r="Q201" s="230">
        <v>0</v>
      </c>
      <c r="R201" s="230">
        <f>Q201*H201</f>
        <v>0</v>
      </c>
      <c r="S201" s="230">
        <v>0</v>
      </c>
      <c r="T201" s="231">
        <f>S201*H201</f>
        <v>0</v>
      </c>
      <c r="U201" s="38"/>
      <c r="V201" s="38"/>
      <c r="W201" s="38"/>
      <c r="X201" s="38"/>
      <c r="Y201" s="38"/>
      <c r="Z201" s="38"/>
      <c r="AA201" s="38"/>
      <c r="AB201" s="38"/>
      <c r="AC201" s="38"/>
      <c r="AD201" s="38"/>
      <c r="AE201" s="38"/>
      <c r="AR201" s="232" t="s">
        <v>254</v>
      </c>
      <c r="AT201" s="232" t="s">
        <v>255</v>
      </c>
      <c r="AU201" s="232" t="s">
        <v>86</v>
      </c>
      <c r="AY201" s="17" t="s">
        <v>251</v>
      </c>
      <c r="BE201" s="233">
        <f>IF(N201="základní",J201,0)</f>
        <v>0</v>
      </c>
      <c r="BF201" s="233">
        <f>IF(N201="snížená",J201,0)</f>
        <v>0</v>
      </c>
      <c r="BG201" s="233">
        <f>IF(N201="zákl. přenesená",J201,0)</f>
        <v>0</v>
      </c>
      <c r="BH201" s="233">
        <f>IF(N201="sníž. přenesená",J201,0)</f>
        <v>0</v>
      </c>
      <c r="BI201" s="233">
        <f>IF(N201="nulová",J201,0)</f>
        <v>0</v>
      </c>
      <c r="BJ201" s="17" t="s">
        <v>84</v>
      </c>
      <c r="BK201" s="233">
        <f>ROUND(I201*H201,2)</f>
        <v>0</v>
      </c>
      <c r="BL201" s="17" t="s">
        <v>254</v>
      </c>
      <c r="BM201" s="232" t="s">
        <v>6352</v>
      </c>
    </row>
    <row r="202" s="2" customFormat="1">
      <c r="A202" s="38"/>
      <c r="B202" s="39"/>
      <c r="C202" s="40"/>
      <c r="D202" s="234" t="s">
        <v>260</v>
      </c>
      <c r="E202" s="40"/>
      <c r="F202" s="235" t="s">
        <v>1034</v>
      </c>
      <c r="G202" s="40"/>
      <c r="H202" s="40"/>
      <c r="I202" s="236"/>
      <c r="J202" s="40"/>
      <c r="K202" s="40"/>
      <c r="L202" s="44"/>
      <c r="M202" s="237"/>
      <c r="N202" s="238"/>
      <c r="O202" s="91"/>
      <c r="P202" s="91"/>
      <c r="Q202" s="91"/>
      <c r="R202" s="91"/>
      <c r="S202" s="91"/>
      <c r="T202" s="92"/>
      <c r="U202" s="38"/>
      <c r="V202" s="38"/>
      <c r="W202" s="38"/>
      <c r="X202" s="38"/>
      <c r="Y202" s="38"/>
      <c r="Z202" s="38"/>
      <c r="AA202" s="38"/>
      <c r="AB202" s="38"/>
      <c r="AC202" s="38"/>
      <c r="AD202" s="38"/>
      <c r="AE202" s="38"/>
      <c r="AT202" s="17" t="s">
        <v>260</v>
      </c>
      <c r="AU202" s="17" t="s">
        <v>86</v>
      </c>
    </row>
    <row r="203" s="2" customFormat="1">
      <c r="A203" s="38"/>
      <c r="B203" s="39"/>
      <c r="C203" s="40"/>
      <c r="D203" s="240" t="s">
        <v>274</v>
      </c>
      <c r="E203" s="40"/>
      <c r="F203" s="241" t="s">
        <v>1035</v>
      </c>
      <c r="G203" s="40"/>
      <c r="H203" s="40"/>
      <c r="I203" s="236"/>
      <c r="J203" s="40"/>
      <c r="K203" s="40"/>
      <c r="L203" s="44"/>
      <c r="M203" s="237"/>
      <c r="N203" s="238"/>
      <c r="O203" s="91"/>
      <c r="P203" s="91"/>
      <c r="Q203" s="91"/>
      <c r="R203" s="91"/>
      <c r="S203" s="91"/>
      <c r="T203" s="92"/>
      <c r="U203" s="38"/>
      <c r="V203" s="38"/>
      <c r="W203" s="38"/>
      <c r="X203" s="38"/>
      <c r="Y203" s="38"/>
      <c r="Z203" s="38"/>
      <c r="AA203" s="38"/>
      <c r="AB203" s="38"/>
      <c r="AC203" s="38"/>
      <c r="AD203" s="38"/>
      <c r="AE203" s="38"/>
      <c r="AT203" s="17" t="s">
        <v>274</v>
      </c>
      <c r="AU203" s="17" t="s">
        <v>86</v>
      </c>
    </row>
    <row r="204" s="12" customFormat="1">
      <c r="A204" s="12"/>
      <c r="B204" s="242"/>
      <c r="C204" s="243"/>
      <c r="D204" s="234" t="s">
        <v>276</v>
      </c>
      <c r="E204" s="244" t="s">
        <v>1</v>
      </c>
      <c r="F204" s="245" t="s">
        <v>6290</v>
      </c>
      <c r="G204" s="243"/>
      <c r="H204" s="246">
        <v>1.44</v>
      </c>
      <c r="I204" s="247"/>
      <c r="J204" s="243"/>
      <c r="K204" s="243"/>
      <c r="L204" s="248"/>
      <c r="M204" s="249"/>
      <c r="N204" s="250"/>
      <c r="O204" s="250"/>
      <c r="P204" s="250"/>
      <c r="Q204" s="250"/>
      <c r="R204" s="250"/>
      <c r="S204" s="250"/>
      <c r="T204" s="251"/>
      <c r="U204" s="12"/>
      <c r="V204" s="12"/>
      <c r="W204" s="12"/>
      <c r="X204" s="12"/>
      <c r="Y204" s="12"/>
      <c r="Z204" s="12"/>
      <c r="AA204" s="12"/>
      <c r="AB204" s="12"/>
      <c r="AC204" s="12"/>
      <c r="AD204" s="12"/>
      <c r="AE204" s="12"/>
      <c r="AT204" s="252" t="s">
        <v>276</v>
      </c>
      <c r="AU204" s="252" t="s">
        <v>86</v>
      </c>
      <c r="AV204" s="12" t="s">
        <v>86</v>
      </c>
      <c r="AW204" s="12" t="s">
        <v>32</v>
      </c>
      <c r="AX204" s="12" t="s">
        <v>76</v>
      </c>
      <c r="AY204" s="252" t="s">
        <v>251</v>
      </c>
    </row>
    <row r="205" s="12" customFormat="1">
      <c r="A205" s="12"/>
      <c r="B205" s="242"/>
      <c r="C205" s="243"/>
      <c r="D205" s="234" t="s">
        <v>276</v>
      </c>
      <c r="E205" s="244" t="s">
        <v>1</v>
      </c>
      <c r="F205" s="245" t="s">
        <v>6291</v>
      </c>
      <c r="G205" s="243"/>
      <c r="H205" s="246">
        <v>0.432</v>
      </c>
      <c r="I205" s="247"/>
      <c r="J205" s="243"/>
      <c r="K205" s="243"/>
      <c r="L205" s="248"/>
      <c r="M205" s="249"/>
      <c r="N205" s="250"/>
      <c r="O205" s="250"/>
      <c r="P205" s="250"/>
      <c r="Q205" s="250"/>
      <c r="R205" s="250"/>
      <c r="S205" s="250"/>
      <c r="T205" s="251"/>
      <c r="U205" s="12"/>
      <c r="V205" s="12"/>
      <c r="W205" s="12"/>
      <c r="X205" s="12"/>
      <c r="Y205" s="12"/>
      <c r="Z205" s="12"/>
      <c r="AA205" s="12"/>
      <c r="AB205" s="12"/>
      <c r="AC205" s="12"/>
      <c r="AD205" s="12"/>
      <c r="AE205" s="12"/>
      <c r="AT205" s="252" t="s">
        <v>276</v>
      </c>
      <c r="AU205" s="252" t="s">
        <v>86</v>
      </c>
      <c r="AV205" s="12" t="s">
        <v>86</v>
      </c>
      <c r="AW205" s="12" t="s">
        <v>32</v>
      </c>
      <c r="AX205" s="12" t="s">
        <v>76</v>
      </c>
      <c r="AY205" s="252" t="s">
        <v>251</v>
      </c>
    </row>
    <row r="206" s="15" customFormat="1">
      <c r="A206" s="15"/>
      <c r="B206" s="274"/>
      <c r="C206" s="275"/>
      <c r="D206" s="234" t="s">
        <v>276</v>
      </c>
      <c r="E206" s="276" t="s">
        <v>3207</v>
      </c>
      <c r="F206" s="277" t="s">
        <v>423</v>
      </c>
      <c r="G206" s="275"/>
      <c r="H206" s="278">
        <v>1.8720000000000001</v>
      </c>
      <c r="I206" s="279"/>
      <c r="J206" s="275"/>
      <c r="K206" s="275"/>
      <c r="L206" s="280"/>
      <c r="M206" s="281"/>
      <c r="N206" s="282"/>
      <c r="O206" s="282"/>
      <c r="P206" s="282"/>
      <c r="Q206" s="282"/>
      <c r="R206" s="282"/>
      <c r="S206" s="282"/>
      <c r="T206" s="283"/>
      <c r="U206" s="15"/>
      <c r="V206" s="15"/>
      <c r="W206" s="15"/>
      <c r="X206" s="15"/>
      <c r="Y206" s="15"/>
      <c r="Z206" s="15"/>
      <c r="AA206" s="15"/>
      <c r="AB206" s="15"/>
      <c r="AC206" s="15"/>
      <c r="AD206" s="15"/>
      <c r="AE206" s="15"/>
      <c r="AT206" s="284" t="s">
        <v>276</v>
      </c>
      <c r="AU206" s="284" t="s">
        <v>86</v>
      </c>
      <c r="AV206" s="15" t="s">
        <v>254</v>
      </c>
      <c r="AW206" s="15" t="s">
        <v>32</v>
      </c>
      <c r="AX206" s="15" t="s">
        <v>84</v>
      </c>
      <c r="AY206" s="284" t="s">
        <v>251</v>
      </c>
    </row>
    <row r="207" s="2" customFormat="1" ht="24.15" customHeight="1">
      <c r="A207" s="38"/>
      <c r="B207" s="39"/>
      <c r="C207" s="220" t="s">
        <v>7</v>
      </c>
      <c r="D207" s="220" t="s">
        <v>255</v>
      </c>
      <c r="E207" s="221" t="s">
        <v>1990</v>
      </c>
      <c r="F207" s="222" t="s">
        <v>1991</v>
      </c>
      <c r="G207" s="223" t="s">
        <v>681</v>
      </c>
      <c r="H207" s="224">
        <v>1.8720000000000001</v>
      </c>
      <c r="I207" s="225"/>
      <c r="J207" s="226">
        <f>ROUND(I207*H207,2)</f>
        <v>0</v>
      </c>
      <c r="K207" s="227"/>
      <c r="L207" s="44"/>
      <c r="M207" s="228" t="s">
        <v>1</v>
      </c>
      <c r="N207" s="229" t="s">
        <v>41</v>
      </c>
      <c r="O207" s="91"/>
      <c r="P207" s="230">
        <f>O207*H207</f>
        <v>0</v>
      </c>
      <c r="Q207" s="230">
        <v>0</v>
      </c>
      <c r="R207" s="230">
        <f>Q207*H207</f>
        <v>0</v>
      </c>
      <c r="S207" s="230">
        <v>0</v>
      </c>
      <c r="T207" s="231">
        <f>S207*H207</f>
        <v>0</v>
      </c>
      <c r="U207" s="38"/>
      <c r="V207" s="38"/>
      <c r="W207" s="38"/>
      <c r="X207" s="38"/>
      <c r="Y207" s="38"/>
      <c r="Z207" s="38"/>
      <c r="AA207" s="38"/>
      <c r="AB207" s="38"/>
      <c r="AC207" s="38"/>
      <c r="AD207" s="38"/>
      <c r="AE207" s="38"/>
      <c r="AR207" s="232" t="s">
        <v>254</v>
      </c>
      <c r="AT207" s="232" t="s">
        <v>255</v>
      </c>
      <c r="AU207" s="232" t="s">
        <v>86</v>
      </c>
      <c r="AY207" s="17" t="s">
        <v>251</v>
      </c>
      <c r="BE207" s="233">
        <f>IF(N207="základní",J207,0)</f>
        <v>0</v>
      </c>
      <c r="BF207" s="233">
        <f>IF(N207="snížená",J207,0)</f>
        <v>0</v>
      </c>
      <c r="BG207" s="233">
        <f>IF(N207="zákl. přenesená",J207,0)</f>
        <v>0</v>
      </c>
      <c r="BH207" s="233">
        <f>IF(N207="sníž. přenesená",J207,0)</f>
        <v>0</v>
      </c>
      <c r="BI207" s="233">
        <f>IF(N207="nulová",J207,0)</f>
        <v>0</v>
      </c>
      <c r="BJ207" s="17" t="s">
        <v>84</v>
      </c>
      <c r="BK207" s="233">
        <f>ROUND(I207*H207,2)</f>
        <v>0</v>
      </c>
      <c r="BL207" s="17" t="s">
        <v>254</v>
      </c>
      <c r="BM207" s="232" t="s">
        <v>6353</v>
      </c>
    </row>
    <row r="208" s="2" customFormat="1">
      <c r="A208" s="38"/>
      <c r="B208" s="39"/>
      <c r="C208" s="40"/>
      <c r="D208" s="234" t="s">
        <v>260</v>
      </c>
      <c r="E208" s="40"/>
      <c r="F208" s="235" t="s">
        <v>1993</v>
      </c>
      <c r="G208" s="40"/>
      <c r="H208" s="40"/>
      <c r="I208" s="236"/>
      <c r="J208" s="40"/>
      <c r="K208" s="40"/>
      <c r="L208" s="44"/>
      <c r="M208" s="237"/>
      <c r="N208" s="238"/>
      <c r="O208" s="91"/>
      <c r="P208" s="91"/>
      <c r="Q208" s="91"/>
      <c r="R208" s="91"/>
      <c r="S208" s="91"/>
      <c r="T208" s="92"/>
      <c r="U208" s="38"/>
      <c r="V208" s="38"/>
      <c r="W208" s="38"/>
      <c r="X208" s="38"/>
      <c r="Y208" s="38"/>
      <c r="Z208" s="38"/>
      <c r="AA208" s="38"/>
      <c r="AB208" s="38"/>
      <c r="AC208" s="38"/>
      <c r="AD208" s="38"/>
      <c r="AE208" s="38"/>
      <c r="AT208" s="17" t="s">
        <v>260</v>
      </c>
      <c r="AU208" s="17" t="s">
        <v>86</v>
      </c>
    </row>
    <row r="209" s="2" customFormat="1">
      <c r="A209" s="38"/>
      <c r="B209" s="39"/>
      <c r="C209" s="40"/>
      <c r="D209" s="240" t="s">
        <v>274</v>
      </c>
      <c r="E209" s="40"/>
      <c r="F209" s="241" t="s">
        <v>1994</v>
      </c>
      <c r="G209" s="40"/>
      <c r="H209" s="40"/>
      <c r="I209" s="236"/>
      <c r="J209" s="40"/>
      <c r="K209" s="40"/>
      <c r="L209" s="44"/>
      <c r="M209" s="237"/>
      <c r="N209" s="238"/>
      <c r="O209" s="91"/>
      <c r="P209" s="91"/>
      <c r="Q209" s="91"/>
      <c r="R209" s="91"/>
      <c r="S209" s="91"/>
      <c r="T209" s="92"/>
      <c r="U209" s="38"/>
      <c r="V209" s="38"/>
      <c r="W209" s="38"/>
      <c r="X209" s="38"/>
      <c r="Y209" s="38"/>
      <c r="Z209" s="38"/>
      <c r="AA209" s="38"/>
      <c r="AB209" s="38"/>
      <c r="AC209" s="38"/>
      <c r="AD209" s="38"/>
      <c r="AE209" s="38"/>
      <c r="AT209" s="17" t="s">
        <v>274</v>
      </c>
      <c r="AU209" s="17" t="s">
        <v>86</v>
      </c>
    </row>
    <row r="210" s="12" customFormat="1">
      <c r="A210" s="12"/>
      <c r="B210" s="242"/>
      <c r="C210" s="243"/>
      <c r="D210" s="234" t="s">
        <v>276</v>
      </c>
      <c r="E210" s="244" t="s">
        <v>1</v>
      </c>
      <c r="F210" s="245" t="s">
        <v>3207</v>
      </c>
      <c r="G210" s="243"/>
      <c r="H210" s="246">
        <v>1.8720000000000001</v>
      </c>
      <c r="I210" s="247"/>
      <c r="J210" s="243"/>
      <c r="K210" s="243"/>
      <c r="L210" s="248"/>
      <c r="M210" s="249"/>
      <c r="N210" s="250"/>
      <c r="O210" s="250"/>
      <c r="P210" s="250"/>
      <c r="Q210" s="250"/>
      <c r="R210" s="250"/>
      <c r="S210" s="250"/>
      <c r="T210" s="251"/>
      <c r="U210" s="12"/>
      <c r="V210" s="12"/>
      <c r="W210" s="12"/>
      <c r="X210" s="12"/>
      <c r="Y210" s="12"/>
      <c r="Z210" s="12"/>
      <c r="AA210" s="12"/>
      <c r="AB210" s="12"/>
      <c r="AC210" s="12"/>
      <c r="AD210" s="12"/>
      <c r="AE210" s="12"/>
      <c r="AT210" s="252" t="s">
        <v>276</v>
      </c>
      <c r="AU210" s="252" t="s">
        <v>86</v>
      </c>
      <c r="AV210" s="12" t="s">
        <v>86</v>
      </c>
      <c r="AW210" s="12" t="s">
        <v>32</v>
      </c>
      <c r="AX210" s="12" t="s">
        <v>84</v>
      </c>
      <c r="AY210" s="252" t="s">
        <v>251</v>
      </c>
    </row>
    <row r="211" s="2" customFormat="1" ht="16.5" customHeight="1">
      <c r="A211" s="38"/>
      <c r="B211" s="39"/>
      <c r="C211" s="220" t="s">
        <v>387</v>
      </c>
      <c r="D211" s="220" t="s">
        <v>255</v>
      </c>
      <c r="E211" s="221" t="s">
        <v>1996</v>
      </c>
      <c r="F211" s="222" t="s">
        <v>1997</v>
      </c>
      <c r="G211" s="223" t="s">
        <v>681</v>
      </c>
      <c r="H211" s="224">
        <v>35.567999999999998</v>
      </c>
      <c r="I211" s="225"/>
      <c r="J211" s="226">
        <f>ROUND(I211*H211,2)</f>
        <v>0</v>
      </c>
      <c r="K211" s="227"/>
      <c r="L211" s="44"/>
      <c r="M211" s="228" t="s">
        <v>1</v>
      </c>
      <c r="N211" s="229" t="s">
        <v>41</v>
      </c>
      <c r="O211" s="91"/>
      <c r="P211" s="230">
        <f>O211*H211</f>
        <v>0</v>
      </c>
      <c r="Q211" s="230">
        <v>0</v>
      </c>
      <c r="R211" s="230">
        <f>Q211*H211</f>
        <v>0</v>
      </c>
      <c r="S211" s="230">
        <v>0</v>
      </c>
      <c r="T211" s="231">
        <f>S211*H211</f>
        <v>0</v>
      </c>
      <c r="U211" s="38"/>
      <c r="V211" s="38"/>
      <c r="W211" s="38"/>
      <c r="X211" s="38"/>
      <c r="Y211" s="38"/>
      <c r="Z211" s="38"/>
      <c r="AA211" s="38"/>
      <c r="AB211" s="38"/>
      <c r="AC211" s="38"/>
      <c r="AD211" s="38"/>
      <c r="AE211" s="38"/>
      <c r="AR211" s="232" t="s">
        <v>254</v>
      </c>
      <c r="AT211" s="232" t="s">
        <v>255</v>
      </c>
      <c r="AU211" s="232" t="s">
        <v>86</v>
      </c>
      <c r="AY211" s="17" t="s">
        <v>251</v>
      </c>
      <c r="BE211" s="233">
        <f>IF(N211="základní",J211,0)</f>
        <v>0</v>
      </c>
      <c r="BF211" s="233">
        <f>IF(N211="snížená",J211,0)</f>
        <v>0</v>
      </c>
      <c r="BG211" s="233">
        <f>IF(N211="zákl. přenesená",J211,0)</f>
        <v>0</v>
      </c>
      <c r="BH211" s="233">
        <f>IF(N211="sníž. přenesená",J211,0)</f>
        <v>0</v>
      </c>
      <c r="BI211" s="233">
        <f>IF(N211="nulová",J211,0)</f>
        <v>0</v>
      </c>
      <c r="BJ211" s="17" t="s">
        <v>84</v>
      </c>
      <c r="BK211" s="233">
        <f>ROUND(I211*H211,2)</f>
        <v>0</v>
      </c>
      <c r="BL211" s="17" t="s">
        <v>254</v>
      </c>
      <c r="BM211" s="232" t="s">
        <v>6354</v>
      </c>
    </row>
    <row r="212" s="2" customFormat="1">
      <c r="A212" s="38"/>
      <c r="B212" s="39"/>
      <c r="C212" s="40"/>
      <c r="D212" s="234" t="s">
        <v>260</v>
      </c>
      <c r="E212" s="40"/>
      <c r="F212" s="235" t="s">
        <v>1999</v>
      </c>
      <c r="G212" s="40"/>
      <c r="H212" s="40"/>
      <c r="I212" s="236"/>
      <c r="J212" s="40"/>
      <c r="K212" s="40"/>
      <c r="L212" s="44"/>
      <c r="M212" s="237"/>
      <c r="N212" s="238"/>
      <c r="O212" s="91"/>
      <c r="P212" s="91"/>
      <c r="Q212" s="91"/>
      <c r="R212" s="91"/>
      <c r="S212" s="91"/>
      <c r="T212" s="92"/>
      <c r="U212" s="38"/>
      <c r="V212" s="38"/>
      <c r="W212" s="38"/>
      <c r="X212" s="38"/>
      <c r="Y212" s="38"/>
      <c r="Z212" s="38"/>
      <c r="AA212" s="38"/>
      <c r="AB212" s="38"/>
      <c r="AC212" s="38"/>
      <c r="AD212" s="38"/>
      <c r="AE212" s="38"/>
      <c r="AT212" s="17" t="s">
        <v>260</v>
      </c>
      <c r="AU212" s="17" t="s">
        <v>86</v>
      </c>
    </row>
    <row r="213" s="2" customFormat="1">
      <c r="A213" s="38"/>
      <c r="B213" s="39"/>
      <c r="C213" s="40"/>
      <c r="D213" s="240" t="s">
        <v>274</v>
      </c>
      <c r="E213" s="40"/>
      <c r="F213" s="241" t="s">
        <v>2000</v>
      </c>
      <c r="G213" s="40"/>
      <c r="H213" s="40"/>
      <c r="I213" s="236"/>
      <c r="J213" s="40"/>
      <c r="K213" s="40"/>
      <c r="L213" s="44"/>
      <c r="M213" s="237"/>
      <c r="N213" s="238"/>
      <c r="O213" s="91"/>
      <c r="P213" s="91"/>
      <c r="Q213" s="91"/>
      <c r="R213" s="91"/>
      <c r="S213" s="91"/>
      <c r="T213" s="92"/>
      <c r="U213" s="38"/>
      <c r="V213" s="38"/>
      <c r="W213" s="38"/>
      <c r="X213" s="38"/>
      <c r="Y213" s="38"/>
      <c r="Z213" s="38"/>
      <c r="AA213" s="38"/>
      <c r="AB213" s="38"/>
      <c r="AC213" s="38"/>
      <c r="AD213" s="38"/>
      <c r="AE213" s="38"/>
      <c r="AT213" s="17" t="s">
        <v>274</v>
      </c>
      <c r="AU213" s="17" t="s">
        <v>86</v>
      </c>
    </row>
    <row r="214" s="13" customFormat="1">
      <c r="A214" s="13"/>
      <c r="B214" s="253"/>
      <c r="C214" s="254"/>
      <c r="D214" s="234" t="s">
        <v>276</v>
      </c>
      <c r="E214" s="255" t="s">
        <v>1</v>
      </c>
      <c r="F214" s="256" t="s">
        <v>992</v>
      </c>
      <c r="G214" s="254"/>
      <c r="H214" s="255" t="s">
        <v>1</v>
      </c>
      <c r="I214" s="257"/>
      <c r="J214" s="254"/>
      <c r="K214" s="254"/>
      <c r="L214" s="258"/>
      <c r="M214" s="259"/>
      <c r="N214" s="260"/>
      <c r="O214" s="260"/>
      <c r="P214" s="260"/>
      <c r="Q214" s="260"/>
      <c r="R214" s="260"/>
      <c r="S214" s="260"/>
      <c r="T214" s="261"/>
      <c r="U214" s="13"/>
      <c r="V214" s="13"/>
      <c r="W214" s="13"/>
      <c r="X214" s="13"/>
      <c r="Y214" s="13"/>
      <c r="Z214" s="13"/>
      <c r="AA214" s="13"/>
      <c r="AB214" s="13"/>
      <c r="AC214" s="13"/>
      <c r="AD214" s="13"/>
      <c r="AE214" s="13"/>
      <c r="AT214" s="262" t="s">
        <v>276</v>
      </c>
      <c r="AU214" s="262" t="s">
        <v>86</v>
      </c>
      <c r="AV214" s="13" t="s">
        <v>84</v>
      </c>
      <c r="AW214" s="13" t="s">
        <v>32</v>
      </c>
      <c r="AX214" s="13" t="s">
        <v>76</v>
      </c>
      <c r="AY214" s="262" t="s">
        <v>251</v>
      </c>
    </row>
    <row r="215" s="12" customFormat="1">
      <c r="A215" s="12"/>
      <c r="B215" s="242"/>
      <c r="C215" s="243"/>
      <c r="D215" s="234" t="s">
        <v>276</v>
      </c>
      <c r="E215" s="244" t="s">
        <v>1</v>
      </c>
      <c r="F215" s="245" t="s">
        <v>3280</v>
      </c>
      <c r="G215" s="243"/>
      <c r="H215" s="246">
        <v>35.567999999999998</v>
      </c>
      <c r="I215" s="247"/>
      <c r="J215" s="243"/>
      <c r="K215" s="243"/>
      <c r="L215" s="248"/>
      <c r="M215" s="249"/>
      <c r="N215" s="250"/>
      <c r="O215" s="250"/>
      <c r="P215" s="250"/>
      <c r="Q215" s="250"/>
      <c r="R215" s="250"/>
      <c r="S215" s="250"/>
      <c r="T215" s="251"/>
      <c r="U215" s="12"/>
      <c r="V215" s="12"/>
      <c r="W215" s="12"/>
      <c r="X215" s="12"/>
      <c r="Y215" s="12"/>
      <c r="Z215" s="12"/>
      <c r="AA215" s="12"/>
      <c r="AB215" s="12"/>
      <c r="AC215" s="12"/>
      <c r="AD215" s="12"/>
      <c r="AE215" s="12"/>
      <c r="AT215" s="252" t="s">
        <v>276</v>
      </c>
      <c r="AU215" s="252" t="s">
        <v>86</v>
      </c>
      <c r="AV215" s="12" t="s">
        <v>86</v>
      </c>
      <c r="AW215" s="12" t="s">
        <v>32</v>
      </c>
      <c r="AX215" s="12" t="s">
        <v>84</v>
      </c>
      <c r="AY215" s="252" t="s">
        <v>251</v>
      </c>
    </row>
    <row r="216" s="2" customFormat="1" ht="24.15" customHeight="1">
      <c r="A216" s="38"/>
      <c r="B216" s="39"/>
      <c r="C216" s="220" t="s">
        <v>392</v>
      </c>
      <c r="D216" s="220" t="s">
        <v>255</v>
      </c>
      <c r="E216" s="221" t="s">
        <v>2004</v>
      </c>
      <c r="F216" s="222" t="s">
        <v>2005</v>
      </c>
      <c r="G216" s="223" t="s">
        <v>681</v>
      </c>
      <c r="H216" s="224">
        <v>1.8720000000000001</v>
      </c>
      <c r="I216" s="225"/>
      <c r="J216" s="226">
        <f>ROUND(I216*H216,2)</f>
        <v>0</v>
      </c>
      <c r="K216" s="227"/>
      <c r="L216" s="44"/>
      <c r="M216" s="228" t="s">
        <v>1</v>
      </c>
      <c r="N216" s="229" t="s">
        <v>41</v>
      </c>
      <c r="O216" s="91"/>
      <c r="P216" s="230">
        <f>O216*H216</f>
        <v>0</v>
      </c>
      <c r="Q216" s="230">
        <v>0</v>
      </c>
      <c r="R216" s="230">
        <f>Q216*H216</f>
        <v>0</v>
      </c>
      <c r="S216" s="230">
        <v>0</v>
      </c>
      <c r="T216" s="231">
        <f>S216*H216</f>
        <v>0</v>
      </c>
      <c r="U216" s="38"/>
      <c r="V216" s="38"/>
      <c r="W216" s="38"/>
      <c r="X216" s="38"/>
      <c r="Y216" s="38"/>
      <c r="Z216" s="38"/>
      <c r="AA216" s="38"/>
      <c r="AB216" s="38"/>
      <c r="AC216" s="38"/>
      <c r="AD216" s="38"/>
      <c r="AE216" s="38"/>
      <c r="AR216" s="232" t="s">
        <v>254</v>
      </c>
      <c r="AT216" s="232" t="s">
        <v>255</v>
      </c>
      <c r="AU216" s="232" t="s">
        <v>86</v>
      </c>
      <c r="AY216" s="17" t="s">
        <v>251</v>
      </c>
      <c r="BE216" s="233">
        <f>IF(N216="základní",J216,0)</f>
        <v>0</v>
      </c>
      <c r="BF216" s="233">
        <f>IF(N216="snížená",J216,0)</f>
        <v>0</v>
      </c>
      <c r="BG216" s="233">
        <f>IF(N216="zákl. přenesená",J216,0)</f>
        <v>0</v>
      </c>
      <c r="BH216" s="233">
        <f>IF(N216="sníž. přenesená",J216,0)</f>
        <v>0</v>
      </c>
      <c r="BI216" s="233">
        <f>IF(N216="nulová",J216,0)</f>
        <v>0</v>
      </c>
      <c r="BJ216" s="17" t="s">
        <v>84</v>
      </c>
      <c r="BK216" s="233">
        <f>ROUND(I216*H216,2)</f>
        <v>0</v>
      </c>
      <c r="BL216" s="17" t="s">
        <v>254</v>
      </c>
      <c r="BM216" s="232" t="s">
        <v>6355</v>
      </c>
    </row>
    <row r="217" s="2" customFormat="1">
      <c r="A217" s="38"/>
      <c r="B217" s="39"/>
      <c r="C217" s="40"/>
      <c r="D217" s="234" t="s">
        <v>260</v>
      </c>
      <c r="E217" s="40"/>
      <c r="F217" s="235" t="s">
        <v>2007</v>
      </c>
      <c r="G217" s="40"/>
      <c r="H217" s="40"/>
      <c r="I217" s="236"/>
      <c r="J217" s="40"/>
      <c r="K217" s="40"/>
      <c r="L217" s="44"/>
      <c r="M217" s="237"/>
      <c r="N217" s="238"/>
      <c r="O217" s="91"/>
      <c r="P217" s="91"/>
      <c r="Q217" s="91"/>
      <c r="R217" s="91"/>
      <c r="S217" s="91"/>
      <c r="T217" s="92"/>
      <c r="U217" s="38"/>
      <c r="V217" s="38"/>
      <c r="W217" s="38"/>
      <c r="X217" s="38"/>
      <c r="Y217" s="38"/>
      <c r="Z217" s="38"/>
      <c r="AA217" s="38"/>
      <c r="AB217" s="38"/>
      <c r="AC217" s="38"/>
      <c r="AD217" s="38"/>
      <c r="AE217" s="38"/>
      <c r="AT217" s="17" t="s">
        <v>260</v>
      </c>
      <c r="AU217" s="17" t="s">
        <v>86</v>
      </c>
    </row>
    <row r="218" s="2" customFormat="1">
      <c r="A218" s="38"/>
      <c r="B218" s="39"/>
      <c r="C218" s="40"/>
      <c r="D218" s="240" t="s">
        <v>274</v>
      </c>
      <c r="E218" s="40"/>
      <c r="F218" s="241" t="s">
        <v>2008</v>
      </c>
      <c r="G218" s="40"/>
      <c r="H218" s="40"/>
      <c r="I218" s="236"/>
      <c r="J218" s="40"/>
      <c r="K218" s="40"/>
      <c r="L218" s="44"/>
      <c r="M218" s="237"/>
      <c r="N218" s="238"/>
      <c r="O218" s="91"/>
      <c r="P218" s="91"/>
      <c r="Q218" s="91"/>
      <c r="R218" s="91"/>
      <c r="S218" s="91"/>
      <c r="T218" s="92"/>
      <c r="U218" s="38"/>
      <c r="V218" s="38"/>
      <c r="W218" s="38"/>
      <c r="X218" s="38"/>
      <c r="Y218" s="38"/>
      <c r="Z218" s="38"/>
      <c r="AA218" s="38"/>
      <c r="AB218" s="38"/>
      <c r="AC218" s="38"/>
      <c r="AD218" s="38"/>
      <c r="AE218" s="38"/>
      <c r="AT218" s="17" t="s">
        <v>274</v>
      </c>
      <c r="AU218" s="17" t="s">
        <v>86</v>
      </c>
    </row>
    <row r="219" s="12" customFormat="1">
      <c r="A219" s="12"/>
      <c r="B219" s="242"/>
      <c r="C219" s="243"/>
      <c r="D219" s="234" t="s">
        <v>276</v>
      </c>
      <c r="E219" s="244" t="s">
        <v>1</v>
      </c>
      <c r="F219" s="245" t="s">
        <v>3207</v>
      </c>
      <c r="G219" s="243"/>
      <c r="H219" s="246">
        <v>1.8720000000000001</v>
      </c>
      <c r="I219" s="247"/>
      <c r="J219" s="243"/>
      <c r="K219" s="243"/>
      <c r="L219" s="248"/>
      <c r="M219" s="285"/>
      <c r="N219" s="286"/>
      <c r="O219" s="286"/>
      <c r="P219" s="286"/>
      <c r="Q219" s="286"/>
      <c r="R219" s="286"/>
      <c r="S219" s="286"/>
      <c r="T219" s="287"/>
      <c r="U219" s="12"/>
      <c r="V219" s="12"/>
      <c r="W219" s="12"/>
      <c r="X219" s="12"/>
      <c r="Y219" s="12"/>
      <c r="Z219" s="12"/>
      <c r="AA219" s="12"/>
      <c r="AB219" s="12"/>
      <c r="AC219" s="12"/>
      <c r="AD219" s="12"/>
      <c r="AE219" s="12"/>
      <c r="AT219" s="252" t="s">
        <v>276</v>
      </c>
      <c r="AU219" s="252" t="s">
        <v>86</v>
      </c>
      <c r="AV219" s="12" t="s">
        <v>86</v>
      </c>
      <c r="AW219" s="12" t="s">
        <v>32</v>
      </c>
      <c r="AX219" s="12" t="s">
        <v>84</v>
      </c>
      <c r="AY219" s="252" t="s">
        <v>251</v>
      </c>
    </row>
    <row r="220" s="2" customFormat="1" ht="6.96" customHeight="1">
      <c r="A220" s="38"/>
      <c r="B220" s="66"/>
      <c r="C220" s="67"/>
      <c r="D220" s="67"/>
      <c r="E220" s="67"/>
      <c r="F220" s="67"/>
      <c r="G220" s="67"/>
      <c r="H220" s="67"/>
      <c r="I220" s="67"/>
      <c r="J220" s="67"/>
      <c r="K220" s="67"/>
      <c r="L220" s="44"/>
      <c r="M220" s="38"/>
      <c r="O220" s="38"/>
      <c r="P220" s="38"/>
      <c r="Q220" s="38"/>
      <c r="R220" s="38"/>
      <c r="S220" s="38"/>
      <c r="T220" s="38"/>
      <c r="U220" s="38"/>
      <c r="V220" s="38"/>
      <c r="W220" s="38"/>
      <c r="X220" s="38"/>
      <c r="Y220" s="38"/>
      <c r="Z220" s="38"/>
      <c r="AA220" s="38"/>
      <c r="AB220" s="38"/>
      <c r="AC220" s="38"/>
      <c r="AD220" s="38"/>
      <c r="AE220" s="38"/>
    </row>
  </sheetData>
  <sheetProtection sheet="1" autoFilter="0" formatColumns="0" formatRows="0" objects="1" scenarios="1" spinCount="100000" saltValue="ZZkpOu/moPPDpYdmx5IwxbUpZc1wChZBUJMw919gjsFsToku1rjaru0cJiJBLnz59skJvu5Fa7wBvZLMs07fAQ==" hashValue="+FWNNXF0d/EtD2CoOKagWhM76kIYhcKcwZFwjE/KQjkLTnwi4ghNwyHKq8J+A9DtCculqh9Jn3RCnZQ9CbBvjA==" algorithmName="SHA-512" password="CC35"/>
  <autoFilter ref="C121:K219"/>
  <mergeCells count="9">
    <mergeCell ref="E7:H7"/>
    <mergeCell ref="E9:H9"/>
    <mergeCell ref="E18:H18"/>
    <mergeCell ref="E27:H27"/>
    <mergeCell ref="E85:H85"/>
    <mergeCell ref="E87:H87"/>
    <mergeCell ref="E112:H112"/>
    <mergeCell ref="E114:H114"/>
    <mergeCell ref="L2:V2"/>
  </mergeCells>
  <hyperlinks>
    <hyperlink ref="F127" r:id="rId1" display="https://podminky.urs.cz/item/CS_URS_2024_02/131213701"/>
    <hyperlink ref="F132" r:id="rId2" display="https://podminky.urs.cz/item/CS_URS_2024_02/338171123"/>
    <hyperlink ref="F138" r:id="rId3" display="https://podminky.urs.cz/item/CS_URS_2024_02/348321217"/>
    <hyperlink ref="F143" r:id="rId4" display="https://podminky.urs.cz/item/CS_URS_2024_02/348351211"/>
    <hyperlink ref="F147" r:id="rId5" display="https://podminky.urs.cz/item/CS_URS_2024_02/348351212"/>
    <hyperlink ref="F151" r:id="rId6" display="https://podminky.urs.cz/item/CS_URS_2024_02/348361211"/>
    <hyperlink ref="F155" r:id="rId7" display="https://podminky.urs.cz/item/CS_URS_2024_02/348401130"/>
    <hyperlink ref="F161" r:id="rId8" display="https://podminky.urs.cz/item/CS_URS_2024_02/348401320"/>
    <hyperlink ref="F168" r:id="rId9" display="https://podminky.urs.cz/item/CS_URS_2024_02/348401411"/>
    <hyperlink ref="F175" r:id="rId10" display="https://podminky.urs.cz/item/CS_URS_2024_02/451573111"/>
    <hyperlink ref="F179" r:id="rId11" display="https://podminky.urs.cz/item/CS_URS_2024_02/461310115"/>
    <hyperlink ref="F184" r:id="rId12" display="https://podminky.urs.cz/item/CS_URS_2024_02/961041211"/>
    <hyperlink ref="F190" r:id="rId13" display="https://podminky.urs.cz/item/CS_URS_2024_02/966071711"/>
    <hyperlink ref="F194" r:id="rId14" display="https://podminky.urs.cz/item/CS_URS_2024_02/966071822"/>
    <hyperlink ref="F198" r:id="rId15" display="https://podminky.urs.cz/item/CS_URS_2024_02/966071832"/>
    <hyperlink ref="F203" r:id="rId16" display="https://podminky.urs.cz/item/CS_URS_2024_02/997013861"/>
    <hyperlink ref="F209" r:id="rId17" display="https://podminky.urs.cz/item/CS_URS_2024_02/997211511"/>
    <hyperlink ref="F213" r:id="rId18" display="https://podminky.urs.cz/item/CS_URS_2024_02/997211519"/>
    <hyperlink ref="F218" r:id="rId19" display="https://podminky.urs.cz/item/CS_URS_2024_02/997211611"/>
  </hyperlinks>
  <pageMargins left="0.39375" right="0.39375" top="0.39375" bottom="0.39375" header="0" footer="0"/>
  <pageSetup paperSize="9" orientation="portrait" blackAndWhite="1" fitToHeight="100"/>
  <headerFooter>
    <oddFooter>&amp;CStrana &amp;P z &amp;N</oddFooter>
  </headerFooter>
  <drawing r:id="rId20"/>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200</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1" customFormat="1" ht="12" customHeight="1">
      <c r="B8" s="20"/>
      <c r="D8" s="150" t="s">
        <v>223</v>
      </c>
      <c r="L8" s="20"/>
    </row>
    <row r="9" s="2" customFormat="1" ht="16.5" customHeight="1">
      <c r="A9" s="38"/>
      <c r="B9" s="44"/>
      <c r="C9" s="38"/>
      <c r="D9" s="38"/>
      <c r="E9" s="151" t="s">
        <v>6356</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403</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6357</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12. 5. 2025</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6358</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6359</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36</v>
      </c>
      <c r="E32" s="38"/>
      <c r="F32" s="38"/>
      <c r="G32" s="38"/>
      <c r="H32" s="38"/>
      <c r="I32" s="38"/>
      <c r="J32" s="160">
        <f>ROUND(J123,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38</v>
      </c>
      <c r="G34" s="38"/>
      <c r="H34" s="38"/>
      <c r="I34" s="161" t="s">
        <v>37</v>
      </c>
      <c r="J34" s="161" t="s">
        <v>39</v>
      </c>
      <c r="K34" s="38"/>
      <c r="L34" s="63"/>
      <c r="S34" s="38"/>
      <c r="T34" s="38"/>
      <c r="U34" s="38"/>
      <c r="V34" s="38"/>
      <c r="W34" s="38"/>
      <c r="X34" s="38"/>
      <c r="Y34" s="38"/>
      <c r="Z34" s="38"/>
      <c r="AA34" s="38"/>
      <c r="AB34" s="38"/>
      <c r="AC34" s="38"/>
      <c r="AD34" s="38"/>
      <c r="AE34" s="38"/>
    </row>
    <row r="35" s="2" customFormat="1" ht="14.4" customHeight="1">
      <c r="A35" s="38"/>
      <c r="B35" s="44"/>
      <c r="C35" s="38"/>
      <c r="D35" s="162" t="s">
        <v>40</v>
      </c>
      <c r="E35" s="150" t="s">
        <v>41</v>
      </c>
      <c r="F35" s="163">
        <f>ROUND((SUM(BE123:BE215)),  2)</f>
        <v>0</v>
      </c>
      <c r="G35" s="38"/>
      <c r="H35" s="38"/>
      <c r="I35" s="164">
        <v>0.20999999999999999</v>
      </c>
      <c r="J35" s="163">
        <f>ROUND(((SUM(BE123:BE215))*I35),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42</v>
      </c>
      <c r="F36" s="163">
        <f>ROUND((SUM(BF123:BF215)),  2)</f>
        <v>0</v>
      </c>
      <c r="G36" s="38"/>
      <c r="H36" s="38"/>
      <c r="I36" s="164">
        <v>0.12</v>
      </c>
      <c r="J36" s="163">
        <f>ROUND(((SUM(BF123:BF215))*I36),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43</v>
      </c>
      <c r="F37" s="163">
        <f>ROUND((SUM(BG123:BG215)),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44</v>
      </c>
      <c r="F38" s="163">
        <f>ROUND((SUM(BH123:BH215)),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45</v>
      </c>
      <c r="F39" s="163">
        <f>ROUND((SUM(BI123:BI215)),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46</v>
      </c>
      <c r="E41" s="167"/>
      <c r="F41" s="167"/>
      <c r="G41" s="168" t="s">
        <v>47</v>
      </c>
      <c r="H41" s="169" t="s">
        <v>48</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223</v>
      </c>
      <c r="D86" s="22"/>
      <c r="E86" s="22"/>
      <c r="F86" s="22"/>
      <c r="G86" s="22"/>
      <c r="H86" s="22"/>
      <c r="I86" s="22"/>
      <c r="J86" s="22"/>
      <c r="K86" s="22"/>
      <c r="L86" s="20"/>
    </row>
    <row r="87" s="2" customFormat="1" ht="16.5" customHeight="1">
      <c r="A87" s="38"/>
      <c r="B87" s="39"/>
      <c r="C87" s="40"/>
      <c r="D87" s="40"/>
      <c r="E87" s="183" t="s">
        <v>6356</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403</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1-SO 801 - Sadové úpravy-Následná péče 1 rok</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Frýdek-Místek</v>
      </c>
      <c r="G91" s="40"/>
      <c r="H91" s="40"/>
      <c r="I91" s="32" t="s">
        <v>22</v>
      </c>
      <c r="J91" s="79" t="str">
        <f>IF(J14="","",J14)</f>
        <v>12. 5. 2025</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Statutární město Frýdek-Místek</v>
      </c>
      <c r="G93" s="40"/>
      <c r="H93" s="40"/>
      <c r="I93" s="32" t="s">
        <v>30</v>
      </c>
      <c r="J93" s="36" t="str">
        <f>E23</f>
        <v>DOPRAPLAN s.r.o.</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Vladimír Rudolf</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226</v>
      </c>
      <c r="D96" s="185"/>
      <c r="E96" s="185"/>
      <c r="F96" s="185"/>
      <c r="G96" s="185"/>
      <c r="H96" s="185"/>
      <c r="I96" s="185"/>
      <c r="J96" s="186" t="s">
        <v>227</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228</v>
      </c>
      <c r="D98" s="40"/>
      <c r="E98" s="40"/>
      <c r="F98" s="40"/>
      <c r="G98" s="40"/>
      <c r="H98" s="40"/>
      <c r="I98" s="40"/>
      <c r="J98" s="110">
        <f>J123</f>
        <v>0</v>
      </c>
      <c r="K98" s="40"/>
      <c r="L98" s="63"/>
      <c r="S98" s="38"/>
      <c r="T98" s="38"/>
      <c r="U98" s="38"/>
      <c r="V98" s="38"/>
      <c r="W98" s="38"/>
      <c r="X98" s="38"/>
      <c r="Y98" s="38"/>
      <c r="Z98" s="38"/>
      <c r="AA98" s="38"/>
      <c r="AB98" s="38"/>
      <c r="AC98" s="38"/>
      <c r="AD98" s="38"/>
      <c r="AE98" s="38"/>
      <c r="AU98" s="17" t="s">
        <v>229</v>
      </c>
    </row>
    <row r="99" s="9" customFormat="1" ht="24.96" customHeight="1">
      <c r="A99" s="9"/>
      <c r="B99" s="188"/>
      <c r="C99" s="189"/>
      <c r="D99" s="190" t="s">
        <v>230</v>
      </c>
      <c r="E99" s="191"/>
      <c r="F99" s="191"/>
      <c r="G99" s="191"/>
      <c r="H99" s="191"/>
      <c r="I99" s="191"/>
      <c r="J99" s="192">
        <f>J124</f>
        <v>0</v>
      </c>
      <c r="K99" s="189"/>
      <c r="L99" s="193"/>
      <c r="S99" s="9"/>
      <c r="T99" s="9"/>
      <c r="U99" s="9"/>
      <c r="V99" s="9"/>
      <c r="W99" s="9"/>
      <c r="X99" s="9"/>
      <c r="Y99" s="9"/>
      <c r="Z99" s="9"/>
      <c r="AA99" s="9"/>
      <c r="AB99" s="9"/>
      <c r="AC99" s="9"/>
      <c r="AD99" s="9"/>
      <c r="AE99" s="9"/>
    </row>
    <row r="100" s="14" customFormat="1" ht="19.92" customHeight="1">
      <c r="A100" s="14"/>
      <c r="B100" s="267"/>
      <c r="C100" s="133"/>
      <c r="D100" s="268" t="s">
        <v>405</v>
      </c>
      <c r="E100" s="269"/>
      <c r="F100" s="269"/>
      <c r="G100" s="269"/>
      <c r="H100" s="269"/>
      <c r="I100" s="269"/>
      <c r="J100" s="270">
        <f>J125</f>
        <v>0</v>
      </c>
      <c r="K100" s="133"/>
      <c r="L100" s="271"/>
      <c r="S100" s="14"/>
      <c r="T100" s="14"/>
      <c r="U100" s="14"/>
      <c r="V100" s="14"/>
      <c r="W100" s="14"/>
      <c r="X100" s="14"/>
      <c r="Y100" s="14"/>
      <c r="Z100" s="14"/>
      <c r="AA100" s="14"/>
      <c r="AB100" s="14"/>
      <c r="AC100" s="14"/>
      <c r="AD100" s="14"/>
      <c r="AE100" s="14"/>
    </row>
    <row r="101" s="14" customFormat="1" ht="19.92" customHeight="1">
      <c r="A101" s="14"/>
      <c r="B101" s="267"/>
      <c r="C101" s="133"/>
      <c r="D101" s="268" t="s">
        <v>2160</v>
      </c>
      <c r="E101" s="269"/>
      <c r="F101" s="269"/>
      <c r="G101" s="269"/>
      <c r="H101" s="269"/>
      <c r="I101" s="269"/>
      <c r="J101" s="270">
        <f>J211</f>
        <v>0</v>
      </c>
      <c r="K101" s="133"/>
      <c r="L101" s="271"/>
      <c r="S101" s="14"/>
      <c r="T101" s="14"/>
      <c r="U101" s="14"/>
      <c r="V101" s="14"/>
      <c r="W101" s="14"/>
      <c r="X101" s="14"/>
      <c r="Y101" s="14"/>
      <c r="Z101" s="14"/>
      <c r="AA101" s="14"/>
      <c r="AB101" s="14"/>
      <c r="AC101" s="14"/>
      <c r="AD101" s="14"/>
      <c r="AE101" s="14"/>
    </row>
    <row r="102" s="2" customFormat="1" ht="21.84" customHeight="1">
      <c r="A102" s="38"/>
      <c r="B102" s="39"/>
      <c r="C102" s="40"/>
      <c r="D102" s="40"/>
      <c r="E102" s="40"/>
      <c r="F102" s="40"/>
      <c r="G102" s="40"/>
      <c r="H102" s="40"/>
      <c r="I102" s="40"/>
      <c r="J102" s="40"/>
      <c r="K102" s="40"/>
      <c r="L102" s="63"/>
      <c r="S102" s="38"/>
      <c r="T102" s="38"/>
      <c r="U102" s="38"/>
      <c r="V102" s="38"/>
      <c r="W102" s="38"/>
      <c r="X102" s="38"/>
      <c r="Y102" s="38"/>
      <c r="Z102" s="38"/>
      <c r="AA102" s="38"/>
      <c r="AB102" s="38"/>
      <c r="AC102" s="38"/>
      <c r="AD102" s="38"/>
      <c r="AE102" s="38"/>
    </row>
    <row r="103" s="2" customFormat="1" ht="6.96" customHeight="1">
      <c r="A103" s="38"/>
      <c r="B103" s="66"/>
      <c r="C103" s="67"/>
      <c r="D103" s="67"/>
      <c r="E103" s="67"/>
      <c r="F103" s="67"/>
      <c r="G103" s="67"/>
      <c r="H103" s="67"/>
      <c r="I103" s="67"/>
      <c r="J103" s="67"/>
      <c r="K103" s="67"/>
      <c r="L103" s="63"/>
      <c r="S103" s="38"/>
      <c r="T103" s="38"/>
      <c r="U103" s="38"/>
      <c r="V103" s="38"/>
      <c r="W103" s="38"/>
      <c r="X103" s="38"/>
      <c r="Y103" s="38"/>
      <c r="Z103" s="38"/>
      <c r="AA103" s="38"/>
      <c r="AB103" s="38"/>
      <c r="AC103" s="38"/>
      <c r="AD103" s="38"/>
      <c r="AE103" s="38"/>
    </row>
    <row r="107" s="2" customFormat="1" ht="6.96" customHeight="1">
      <c r="A107" s="38"/>
      <c r="B107" s="68"/>
      <c r="C107" s="69"/>
      <c r="D107" s="69"/>
      <c r="E107" s="69"/>
      <c r="F107" s="69"/>
      <c r="G107" s="69"/>
      <c r="H107" s="69"/>
      <c r="I107" s="69"/>
      <c r="J107" s="69"/>
      <c r="K107" s="69"/>
      <c r="L107" s="63"/>
      <c r="S107" s="38"/>
      <c r="T107" s="38"/>
      <c r="U107" s="38"/>
      <c r="V107" s="38"/>
      <c r="W107" s="38"/>
      <c r="X107" s="38"/>
      <c r="Y107" s="38"/>
      <c r="Z107" s="38"/>
      <c r="AA107" s="38"/>
      <c r="AB107" s="38"/>
      <c r="AC107" s="38"/>
      <c r="AD107" s="38"/>
      <c r="AE107" s="38"/>
    </row>
    <row r="108" s="2" customFormat="1" ht="24.96" customHeight="1">
      <c r="A108" s="38"/>
      <c r="B108" s="39"/>
      <c r="C108" s="23" t="s">
        <v>236</v>
      </c>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6.96" customHeight="1">
      <c r="A109" s="38"/>
      <c r="B109" s="39"/>
      <c r="C109" s="40"/>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12" customHeight="1">
      <c r="A110" s="38"/>
      <c r="B110" s="39"/>
      <c r="C110" s="32" t="s">
        <v>16</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26.25" customHeight="1">
      <c r="A111" s="38"/>
      <c r="B111" s="39"/>
      <c r="C111" s="40"/>
      <c r="D111" s="40"/>
      <c r="E111" s="183" t="str">
        <f>E7</f>
        <v>Vybudování komunikací a inženýrských sítí v lokalitě Berlín 2, Frýdek-Místek</v>
      </c>
      <c r="F111" s="32"/>
      <c r="G111" s="32"/>
      <c r="H111" s="32"/>
      <c r="I111" s="40"/>
      <c r="J111" s="40"/>
      <c r="K111" s="40"/>
      <c r="L111" s="63"/>
      <c r="S111" s="38"/>
      <c r="T111" s="38"/>
      <c r="U111" s="38"/>
      <c r="V111" s="38"/>
      <c r="W111" s="38"/>
      <c r="X111" s="38"/>
      <c r="Y111" s="38"/>
      <c r="Z111" s="38"/>
      <c r="AA111" s="38"/>
      <c r="AB111" s="38"/>
      <c r="AC111" s="38"/>
      <c r="AD111" s="38"/>
      <c r="AE111" s="38"/>
    </row>
    <row r="112" s="1" customFormat="1" ht="12" customHeight="1">
      <c r="B112" s="21"/>
      <c r="C112" s="32" t="s">
        <v>223</v>
      </c>
      <c r="D112" s="22"/>
      <c r="E112" s="22"/>
      <c r="F112" s="22"/>
      <c r="G112" s="22"/>
      <c r="H112" s="22"/>
      <c r="I112" s="22"/>
      <c r="J112" s="22"/>
      <c r="K112" s="22"/>
      <c r="L112" s="20"/>
    </row>
    <row r="113" s="2" customFormat="1" ht="16.5" customHeight="1">
      <c r="A113" s="38"/>
      <c r="B113" s="39"/>
      <c r="C113" s="40"/>
      <c r="D113" s="40"/>
      <c r="E113" s="183" t="s">
        <v>6356</v>
      </c>
      <c r="F113" s="40"/>
      <c r="G113" s="40"/>
      <c r="H113" s="40"/>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403</v>
      </c>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6.5" customHeight="1">
      <c r="A115" s="38"/>
      <c r="B115" s="39"/>
      <c r="C115" s="40"/>
      <c r="D115" s="40"/>
      <c r="E115" s="76" t="str">
        <f>E11</f>
        <v>1-SO 801 - Sadové úpravy-Následná péče 1 rok</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6.96" customHeight="1">
      <c r="A116" s="38"/>
      <c r="B116" s="39"/>
      <c r="C116" s="40"/>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2" customHeight="1">
      <c r="A117" s="38"/>
      <c r="B117" s="39"/>
      <c r="C117" s="32" t="s">
        <v>20</v>
      </c>
      <c r="D117" s="40"/>
      <c r="E117" s="40"/>
      <c r="F117" s="27" t="str">
        <f>F14</f>
        <v>Frýdek-Místek</v>
      </c>
      <c r="G117" s="40"/>
      <c r="H117" s="40"/>
      <c r="I117" s="32" t="s">
        <v>22</v>
      </c>
      <c r="J117" s="79" t="str">
        <f>IF(J14="","",J14)</f>
        <v>12. 5. 2025</v>
      </c>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5.15" customHeight="1">
      <c r="A119" s="38"/>
      <c r="B119" s="39"/>
      <c r="C119" s="32" t="s">
        <v>24</v>
      </c>
      <c r="D119" s="40"/>
      <c r="E119" s="40"/>
      <c r="F119" s="27" t="str">
        <f>E17</f>
        <v>Statutární město Frýdek-Místek</v>
      </c>
      <c r="G119" s="40"/>
      <c r="H119" s="40"/>
      <c r="I119" s="32" t="s">
        <v>30</v>
      </c>
      <c r="J119" s="36" t="str">
        <f>E23</f>
        <v>DOPRAPLAN s.r.o.</v>
      </c>
      <c r="K119" s="40"/>
      <c r="L119" s="63"/>
      <c r="S119" s="38"/>
      <c r="T119" s="38"/>
      <c r="U119" s="38"/>
      <c r="V119" s="38"/>
      <c r="W119" s="38"/>
      <c r="X119" s="38"/>
      <c r="Y119" s="38"/>
      <c r="Z119" s="38"/>
      <c r="AA119" s="38"/>
      <c r="AB119" s="38"/>
      <c r="AC119" s="38"/>
      <c r="AD119" s="38"/>
      <c r="AE119" s="38"/>
    </row>
    <row r="120" s="2" customFormat="1" ht="15.15" customHeight="1">
      <c r="A120" s="38"/>
      <c r="B120" s="39"/>
      <c r="C120" s="32" t="s">
        <v>28</v>
      </c>
      <c r="D120" s="40"/>
      <c r="E120" s="40"/>
      <c r="F120" s="27" t="str">
        <f>IF(E20="","",E20)</f>
        <v>Vyplň údaj</v>
      </c>
      <c r="G120" s="40"/>
      <c r="H120" s="40"/>
      <c r="I120" s="32" t="s">
        <v>33</v>
      </c>
      <c r="J120" s="36" t="str">
        <f>E26</f>
        <v>Vladimír Rudolf</v>
      </c>
      <c r="K120" s="40"/>
      <c r="L120" s="63"/>
      <c r="S120" s="38"/>
      <c r="T120" s="38"/>
      <c r="U120" s="38"/>
      <c r="V120" s="38"/>
      <c r="W120" s="38"/>
      <c r="X120" s="38"/>
      <c r="Y120" s="38"/>
      <c r="Z120" s="38"/>
      <c r="AA120" s="38"/>
      <c r="AB120" s="38"/>
      <c r="AC120" s="38"/>
      <c r="AD120" s="38"/>
      <c r="AE120" s="38"/>
    </row>
    <row r="121" s="2" customFormat="1" ht="10.32" customHeight="1">
      <c r="A121" s="38"/>
      <c r="B121" s="39"/>
      <c r="C121" s="40"/>
      <c r="D121" s="40"/>
      <c r="E121" s="40"/>
      <c r="F121" s="40"/>
      <c r="G121" s="40"/>
      <c r="H121" s="40"/>
      <c r="I121" s="40"/>
      <c r="J121" s="40"/>
      <c r="K121" s="40"/>
      <c r="L121" s="63"/>
      <c r="S121" s="38"/>
      <c r="T121" s="38"/>
      <c r="U121" s="38"/>
      <c r="V121" s="38"/>
      <c r="W121" s="38"/>
      <c r="X121" s="38"/>
      <c r="Y121" s="38"/>
      <c r="Z121" s="38"/>
      <c r="AA121" s="38"/>
      <c r="AB121" s="38"/>
      <c r="AC121" s="38"/>
      <c r="AD121" s="38"/>
      <c r="AE121" s="38"/>
    </row>
    <row r="122" s="10" customFormat="1" ht="29.28" customHeight="1">
      <c r="A122" s="194"/>
      <c r="B122" s="195"/>
      <c r="C122" s="196" t="s">
        <v>237</v>
      </c>
      <c r="D122" s="197" t="s">
        <v>61</v>
      </c>
      <c r="E122" s="197" t="s">
        <v>57</v>
      </c>
      <c r="F122" s="197" t="s">
        <v>58</v>
      </c>
      <c r="G122" s="197" t="s">
        <v>238</v>
      </c>
      <c r="H122" s="197" t="s">
        <v>239</v>
      </c>
      <c r="I122" s="197" t="s">
        <v>240</v>
      </c>
      <c r="J122" s="198" t="s">
        <v>227</v>
      </c>
      <c r="K122" s="199" t="s">
        <v>241</v>
      </c>
      <c r="L122" s="200"/>
      <c r="M122" s="100" t="s">
        <v>1</v>
      </c>
      <c r="N122" s="101" t="s">
        <v>40</v>
      </c>
      <c r="O122" s="101" t="s">
        <v>242</v>
      </c>
      <c r="P122" s="101" t="s">
        <v>243</v>
      </c>
      <c r="Q122" s="101" t="s">
        <v>244</v>
      </c>
      <c r="R122" s="101" t="s">
        <v>245</v>
      </c>
      <c r="S122" s="101" t="s">
        <v>246</v>
      </c>
      <c r="T122" s="102" t="s">
        <v>247</v>
      </c>
      <c r="U122" s="194"/>
      <c r="V122" s="194"/>
      <c r="W122" s="194"/>
      <c r="X122" s="194"/>
      <c r="Y122" s="194"/>
      <c r="Z122" s="194"/>
      <c r="AA122" s="194"/>
      <c r="AB122" s="194"/>
      <c r="AC122" s="194"/>
      <c r="AD122" s="194"/>
      <c r="AE122" s="194"/>
    </row>
    <row r="123" s="2" customFormat="1" ht="22.8" customHeight="1">
      <c r="A123" s="38"/>
      <c r="B123" s="39"/>
      <c r="C123" s="107" t="s">
        <v>248</v>
      </c>
      <c r="D123" s="40"/>
      <c r="E123" s="40"/>
      <c r="F123" s="40"/>
      <c r="G123" s="40"/>
      <c r="H123" s="40"/>
      <c r="I123" s="40"/>
      <c r="J123" s="201">
        <f>BK123</f>
        <v>0</v>
      </c>
      <c r="K123" s="40"/>
      <c r="L123" s="44"/>
      <c r="M123" s="103"/>
      <c r="N123" s="202"/>
      <c r="O123" s="104"/>
      <c r="P123" s="203">
        <f>P124</f>
        <v>0</v>
      </c>
      <c r="Q123" s="104"/>
      <c r="R123" s="203">
        <f>R124</f>
        <v>1.0630349999999997</v>
      </c>
      <c r="S123" s="104"/>
      <c r="T123" s="204">
        <f>T124</f>
        <v>0</v>
      </c>
      <c r="U123" s="38"/>
      <c r="V123" s="38"/>
      <c r="W123" s="38"/>
      <c r="X123" s="38"/>
      <c r="Y123" s="38"/>
      <c r="Z123" s="38"/>
      <c r="AA123" s="38"/>
      <c r="AB123" s="38"/>
      <c r="AC123" s="38"/>
      <c r="AD123" s="38"/>
      <c r="AE123" s="38"/>
      <c r="AT123" s="17" t="s">
        <v>75</v>
      </c>
      <c r="AU123" s="17" t="s">
        <v>229</v>
      </c>
      <c r="BK123" s="205">
        <f>BK124</f>
        <v>0</v>
      </c>
    </row>
    <row r="124" s="11" customFormat="1" ht="25.92" customHeight="1">
      <c r="A124" s="11"/>
      <c r="B124" s="206"/>
      <c r="C124" s="207"/>
      <c r="D124" s="208" t="s">
        <v>75</v>
      </c>
      <c r="E124" s="209" t="s">
        <v>249</v>
      </c>
      <c r="F124" s="209" t="s">
        <v>250</v>
      </c>
      <c r="G124" s="207"/>
      <c r="H124" s="207"/>
      <c r="I124" s="210"/>
      <c r="J124" s="211">
        <f>BK124</f>
        <v>0</v>
      </c>
      <c r="K124" s="207"/>
      <c r="L124" s="212"/>
      <c r="M124" s="213"/>
      <c r="N124" s="214"/>
      <c r="O124" s="214"/>
      <c r="P124" s="215">
        <f>P125+P211</f>
        <v>0</v>
      </c>
      <c r="Q124" s="214"/>
      <c r="R124" s="215">
        <f>R125+R211</f>
        <v>1.0630349999999997</v>
      </c>
      <c r="S124" s="214"/>
      <c r="T124" s="216">
        <f>T125+T211</f>
        <v>0</v>
      </c>
      <c r="U124" s="11"/>
      <c r="V124" s="11"/>
      <c r="W124" s="11"/>
      <c r="X124" s="11"/>
      <c r="Y124" s="11"/>
      <c r="Z124" s="11"/>
      <c r="AA124" s="11"/>
      <c r="AB124" s="11"/>
      <c r="AC124" s="11"/>
      <c r="AD124" s="11"/>
      <c r="AE124" s="11"/>
      <c r="AR124" s="217" t="s">
        <v>84</v>
      </c>
      <c r="AT124" s="218" t="s">
        <v>75</v>
      </c>
      <c r="AU124" s="218" t="s">
        <v>76</v>
      </c>
      <c r="AY124" s="217" t="s">
        <v>251</v>
      </c>
      <c r="BK124" s="219">
        <f>BK125+BK211</f>
        <v>0</v>
      </c>
    </row>
    <row r="125" s="11" customFormat="1" ht="22.8" customHeight="1">
      <c r="A125" s="11"/>
      <c r="B125" s="206"/>
      <c r="C125" s="207"/>
      <c r="D125" s="208" t="s">
        <v>75</v>
      </c>
      <c r="E125" s="272" t="s">
        <v>84</v>
      </c>
      <c r="F125" s="272" t="s">
        <v>406</v>
      </c>
      <c r="G125" s="207"/>
      <c r="H125" s="207"/>
      <c r="I125" s="210"/>
      <c r="J125" s="273">
        <f>BK125</f>
        <v>0</v>
      </c>
      <c r="K125" s="207"/>
      <c r="L125" s="212"/>
      <c r="M125" s="213"/>
      <c r="N125" s="214"/>
      <c r="O125" s="214"/>
      <c r="P125" s="215">
        <f>SUM(P126:P210)</f>
        <v>0</v>
      </c>
      <c r="Q125" s="214"/>
      <c r="R125" s="215">
        <f>SUM(R126:R210)</f>
        <v>1.0630349999999997</v>
      </c>
      <c r="S125" s="214"/>
      <c r="T125" s="216">
        <f>SUM(T126:T210)</f>
        <v>0</v>
      </c>
      <c r="U125" s="11"/>
      <c r="V125" s="11"/>
      <c r="W125" s="11"/>
      <c r="X125" s="11"/>
      <c r="Y125" s="11"/>
      <c r="Z125" s="11"/>
      <c r="AA125" s="11"/>
      <c r="AB125" s="11"/>
      <c r="AC125" s="11"/>
      <c r="AD125" s="11"/>
      <c r="AE125" s="11"/>
      <c r="AR125" s="217" t="s">
        <v>84</v>
      </c>
      <c r="AT125" s="218" t="s">
        <v>75</v>
      </c>
      <c r="AU125" s="218" t="s">
        <v>84</v>
      </c>
      <c r="AY125" s="217" t="s">
        <v>251</v>
      </c>
      <c r="BK125" s="219">
        <f>SUM(BK126:BK210)</f>
        <v>0</v>
      </c>
    </row>
    <row r="126" s="2" customFormat="1" ht="24.15" customHeight="1">
      <c r="A126" s="38"/>
      <c r="B126" s="39"/>
      <c r="C126" s="220" t="s">
        <v>84</v>
      </c>
      <c r="D126" s="220" t="s">
        <v>255</v>
      </c>
      <c r="E126" s="221" t="s">
        <v>6360</v>
      </c>
      <c r="F126" s="222" t="s">
        <v>6361</v>
      </c>
      <c r="G126" s="223" t="s">
        <v>409</v>
      </c>
      <c r="H126" s="224">
        <v>50.5</v>
      </c>
      <c r="I126" s="225"/>
      <c r="J126" s="226">
        <f>ROUND(I126*H126,2)</f>
        <v>0</v>
      </c>
      <c r="K126" s="227"/>
      <c r="L126" s="44"/>
      <c r="M126" s="228" t="s">
        <v>1</v>
      </c>
      <c r="N126" s="229" t="s">
        <v>41</v>
      </c>
      <c r="O126" s="91"/>
      <c r="P126" s="230">
        <f>O126*H126</f>
        <v>0</v>
      </c>
      <c r="Q126" s="230">
        <v>0</v>
      </c>
      <c r="R126" s="230">
        <f>Q126*H126</f>
        <v>0</v>
      </c>
      <c r="S126" s="230">
        <v>0</v>
      </c>
      <c r="T126" s="231">
        <f>S126*H126</f>
        <v>0</v>
      </c>
      <c r="U126" s="38"/>
      <c r="V126" s="38"/>
      <c r="W126" s="38"/>
      <c r="X126" s="38"/>
      <c r="Y126" s="38"/>
      <c r="Z126" s="38"/>
      <c r="AA126" s="38"/>
      <c r="AB126" s="38"/>
      <c r="AC126" s="38"/>
      <c r="AD126" s="38"/>
      <c r="AE126" s="38"/>
      <c r="AR126" s="232" t="s">
        <v>254</v>
      </c>
      <c r="AT126" s="232" t="s">
        <v>255</v>
      </c>
      <c r="AU126" s="232" t="s">
        <v>86</v>
      </c>
      <c r="AY126" s="17" t="s">
        <v>251</v>
      </c>
      <c r="BE126" s="233">
        <f>IF(N126="základní",J126,0)</f>
        <v>0</v>
      </c>
      <c r="BF126" s="233">
        <f>IF(N126="snížená",J126,0)</f>
        <v>0</v>
      </c>
      <c r="BG126" s="233">
        <f>IF(N126="zákl. přenesená",J126,0)</f>
        <v>0</v>
      </c>
      <c r="BH126" s="233">
        <f>IF(N126="sníž. přenesená",J126,0)</f>
        <v>0</v>
      </c>
      <c r="BI126" s="233">
        <f>IF(N126="nulová",J126,0)</f>
        <v>0</v>
      </c>
      <c r="BJ126" s="17" t="s">
        <v>84</v>
      </c>
      <c r="BK126" s="233">
        <f>ROUND(I126*H126,2)</f>
        <v>0</v>
      </c>
      <c r="BL126" s="17" t="s">
        <v>254</v>
      </c>
      <c r="BM126" s="232" t="s">
        <v>6362</v>
      </c>
    </row>
    <row r="127" s="2" customFormat="1">
      <c r="A127" s="38"/>
      <c r="B127" s="39"/>
      <c r="C127" s="40"/>
      <c r="D127" s="234" t="s">
        <v>260</v>
      </c>
      <c r="E127" s="40"/>
      <c r="F127" s="235" t="s">
        <v>6363</v>
      </c>
      <c r="G127" s="40"/>
      <c r="H127" s="40"/>
      <c r="I127" s="236"/>
      <c r="J127" s="40"/>
      <c r="K127" s="40"/>
      <c r="L127" s="44"/>
      <c r="M127" s="237"/>
      <c r="N127" s="238"/>
      <c r="O127" s="91"/>
      <c r="P127" s="91"/>
      <c r="Q127" s="91"/>
      <c r="R127" s="91"/>
      <c r="S127" s="91"/>
      <c r="T127" s="92"/>
      <c r="U127" s="38"/>
      <c r="V127" s="38"/>
      <c r="W127" s="38"/>
      <c r="X127" s="38"/>
      <c r="Y127" s="38"/>
      <c r="Z127" s="38"/>
      <c r="AA127" s="38"/>
      <c r="AB127" s="38"/>
      <c r="AC127" s="38"/>
      <c r="AD127" s="38"/>
      <c r="AE127" s="38"/>
      <c r="AT127" s="17" t="s">
        <v>260</v>
      </c>
      <c r="AU127" s="17" t="s">
        <v>86</v>
      </c>
    </row>
    <row r="128" s="2" customFormat="1">
      <c r="A128" s="38"/>
      <c r="B128" s="39"/>
      <c r="C128" s="40"/>
      <c r="D128" s="240" t="s">
        <v>274</v>
      </c>
      <c r="E128" s="40"/>
      <c r="F128" s="241" t="s">
        <v>6364</v>
      </c>
      <c r="G128" s="40"/>
      <c r="H128" s="40"/>
      <c r="I128" s="236"/>
      <c r="J128" s="40"/>
      <c r="K128" s="40"/>
      <c r="L128" s="44"/>
      <c r="M128" s="237"/>
      <c r="N128" s="238"/>
      <c r="O128" s="91"/>
      <c r="P128" s="91"/>
      <c r="Q128" s="91"/>
      <c r="R128" s="91"/>
      <c r="S128" s="91"/>
      <c r="T128" s="92"/>
      <c r="U128" s="38"/>
      <c r="V128" s="38"/>
      <c r="W128" s="38"/>
      <c r="X128" s="38"/>
      <c r="Y128" s="38"/>
      <c r="Z128" s="38"/>
      <c r="AA128" s="38"/>
      <c r="AB128" s="38"/>
      <c r="AC128" s="38"/>
      <c r="AD128" s="38"/>
      <c r="AE128" s="38"/>
      <c r="AT128" s="17" t="s">
        <v>274</v>
      </c>
      <c r="AU128" s="17" t="s">
        <v>86</v>
      </c>
    </row>
    <row r="129" s="12" customFormat="1">
      <c r="A129" s="12"/>
      <c r="B129" s="242"/>
      <c r="C129" s="243"/>
      <c r="D129" s="234" t="s">
        <v>276</v>
      </c>
      <c r="E129" s="244" t="s">
        <v>1</v>
      </c>
      <c r="F129" s="245" t="s">
        <v>6365</v>
      </c>
      <c r="G129" s="243"/>
      <c r="H129" s="246">
        <v>50.5</v>
      </c>
      <c r="I129" s="247"/>
      <c r="J129" s="243"/>
      <c r="K129" s="243"/>
      <c r="L129" s="248"/>
      <c r="M129" s="249"/>
      <c r="N129" s="250"/>
      <c r="O129" s="250"/>
      <c r="P129" s="250"/>
      <c r="Q129" s="250"/>
      <c r="R129" s="250"/>
      <c r="S129" s="250"/>
      <c r="T129" s="251"/>
      <c r="U129" s="12"/>
      <c r="V129" s="12"/>
      <c r="W129" s="12"/>
      <c r="X129" s="12"/>
      <c r="Y129" s="12"/>
      <c r="Z129" s="12"/>
      <c r="AA129" s="12"/>
      <c r="AB129" s="12"/>
      <c r="AC129" s="12"/>
      <c r="AD129" s="12"/>
      <c r="AE129" s="12"/>
      <c r="AT129" s="252" t="s">
        <v>276</v>
      </c>
      <c r="AU129" s="252" t="s">
        <v>86</v>
      </c>
      <c r="AV129" s="12" t="s">
        <v>86</v>
      </c>
      <c r="AW129" s="12" t="s">
        <v>32</v>
      </c>
      <c r="AX129" s="12" t="s">
        <v>84</v>
      </c>
      <c r="AY129" s="252" t="s">
        <v>251</v>
      </c>
    </row>
    <row r="130" s="2" customFormat="1" ht="33" customHeight="1">
      <c r="A130" s="38"/>
      <c r="B130" s="39"/>
      <c r="C130" s="220" t="s">
        <v>86</v>
      </c>
      <c r="D130" s="220" t="s">
        <v>255</v>
      </c>
      <c r="E130" s="221" t="s">
        <v>6366</v>
      </c>
      <c r="F130" s="222" t="s">
        <v>6367</v>
      </c>
      <c r="G130" s="223" t="s">
        <v>409</v>
      </c>
      <c r="H130" s="224">
        <v>50.5</v>
      </c>
      <c r="I130" s="225"/>
      <c r="J130" s="226">
        <f>ROUND(I130*H130,2)</f>
        <v>0</v>
      </c>
      <c r="K130" s="227"/>
      <c r="L130" s="44"/>
      <c r="M130" s="228" t="s">
        <v>1</v>
      </c>
      <c r="N130" s="229" t="s">
        <v>41</v>
      </c>
      <c r="O130" s="91"/>
      <c r="P130" s="230">
        <f>O130*H130</f>
        <v>0</v>
      </c>
      <c r="Q130" s="230">
        <v>0</v>
      </c>
      <c r="R130" s="230">
        <f>Q130*H130</f>
        <v>0</v>
      </c>
      <c r="S130" s="230">
        <v>0</v>
      </c>
      <c r="T130" s="231">
        <f>S130*H130</f>
        <v>0</v>
      </c>
      <c r="U130" s="38"/>
      <c r="V130" s="38"/>
      <c r="W130" s="38"/>
      <c r="X130" s="38"/>
      <c r="Y130" s="38"/>
      <c r="Z130" s="38"/>
      <c r="AA130" s="38"/>
      <c r="AB130" s="38"/>
      <c r="AC130" s="38"/>
      <c r="AD130" s="38"/>
      <c r="AE130" s="38"/>
      <c r="AR130" s="232" t="s">
        <v>254</v>
      </c>
      <c r="AT130" s="232" t="s">
        <v>255</v>
      </c>
      <c r="AU130" s="232" t="s">
        <v>86</v>
      </c>
      <c r="AY130" s="17" t="s">
        <v>251</v>
      </c>
      <c r="BE130" s="233">
        <f>IF(N130="základní",J130,0)</f>
        <v>0</v>
      </c>
      <c r="BF130" s="233">
        <f>IF(N130="snížená",J130,0)</f>
        <v>0</v>
      </c>
      <c r="BG130" s="233">
        <f>IF(N130="zákl. přenesená",J130,0)</f>
        <v>0</v>
      </c>
      <c r="BH130" s="233">
        <f>IF(N130="sníž. přenesená",J130,0)</f>
        <v>0</v>
      </c>
      <c r="BI130" s="233">
        <f>IF(N130="nulová",J130,0)</f>
        <v>0</v>
      </c>
      <c r="BJ130" s="17" t="s">
        <v>84</v>
      </c>
      <c r="BK130" s="233">
        <f>ROUND(I130*H130,2)</f>
        <v>0</v>
      </c>
      <c r="BL130" s="17" t="s">
        <v>254</v>
      </c>
      <c r="BM130" s="232" t="s">
        <v>6368</v>
      </c>
    </row>
    <row r="131" s="2" customFormat="1">
      <c r="A131" s="38"/>
      <c r="B131" s="39"/>
      <c r="C131" s="40"/>
      <c r="D131" s="234" t="s">
        <v>260</v>
      </c>
      <c r="E131" s="40"/>
      <c r="F131" s="235" t="s">
        <v>6369</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260</v>
      </c>
      <c r="AU131" s="17" t="s">
        <v>86</v>
      </c>
    </row>
    <row r="132" s="2" customFormat="1">
      <c r="A132" s="38"/>
      <c r="B132" s="39"/>
      <c r="C132" s="40"/>
      <c r="D132" s="240" t="s">
        <v>274</v>
      </c>
      <c r="E132" s="40"/>
      <c r="F132" s="241" t="s">
        <v>6370</v>
      </c>
      <c r="G132" s="40"/>
      <c r="H132" s="40"/>
      <c r="I132" s="236"/>
      <c r="J132" s="40"/>
      <c r="K132" s="40"/>
      <c r="L132" s="44"/>
      <c r="M132" s="237"/>
      <c r="N132" s="238"/>
      <c r="O132" s="91"/>
      <c r="P132" s="91"/>
      <c r="Q132" s="91"/>
      <c r="R132" s="91"/>
      <c r="S132" s="91"/>
      <c r="T132" s="92"/>
      <c r="U132" s="38"/>
      <c r="V132" s="38"/>
      <c r="W132" s="38"/>
      <c r="X132" s="38"/>
      <c r="Y132" s="38"/>
      <c r="Z132" s="38"/>
      <c r="AA132" s="38"/>
      <c r="AB132" s="38"/>
      <c r="AC132" s="38"/>
      <c r="AD132" s="38"/>
      <c r="AE132" s="38"/>
      <c r="AT132" s="17" t="s">
        <v>274</v>
      </c>
      <c r="AU132" s="17" t="s">
        <v>86</v>
      </c>
    </row>
    <row r="133" s="12" customFormat="1">
      <c r="A133" s="12"/>
      <c r="B133" s="242"/>
      <c r="C133" s="243"/>
      <c r="D133" s="234" t="s">
        <v>276</v>
      </c>
      <c r="E133" s="244" t="s">
        <v>1</v>
      </c>
      <c r="F133" s="245" t="s">
        <v>6365</v>
      </c>
      <c r="G133" s="243"/>
      <c r="H133" s="246">
        <v>50.5</v>
      </c>
      <c r="I133" s="247"/>
      <c r="J133" s="243"/>
      <c r="K133" s="243"/>
      <c r="L133" s="248"/>
      <c r="M133" s="249"/>
      <c r="N133" s="250"/>
      <c r="O133" s="250"/>
      <c r="P133" s="250"/>
      <c r="Q133" s="250"/>
      <c r="R133" s="250"/>
      <c r="S133" s="250"/>
      <c r="T133" s="251"/>
      <c r="U133" s="12"/>
      <c r="V133" s="12"/>
      <c r="W133" s="12"/>
      <c r="X133" s="12"/>
      <c r="Y133" s="12"/>
      <c r="Z133" s="12"/>
      <c r="AA133" s="12"/>
      <c r="AB133" s="12"/>
      <c r="AC133" s="12"/>
      <c r="AD133" s="12"/>
      <c r="AE133" s="12"/>
      <c r="AT133" s="252" t="s">
        <v>276</v>
      </c>
      <c r="AU133" s="252" t="s">
        <v>86</v>
      </c>
      <c r="AV133" s="12" t="s">
        <v>86</v>
      </c>
      <c r="AW133" s="12" t="s">
        <v>32</v>
      </c>
      <c r="AX133" s="12" t="s">
        <v>84</v>
      </c>
      <c r="AY133" s="252" t="s">
        <v>251</v>
      </c>
    </row>
    <row r="134" s="2" customFormat="1" ht="24.15" customHeight="1">
      <c r="A134" s="38"/>
      <c r="B134" s="39"/>
      <c r="C134" s="220" t="s">
        <v>269</v>
      </c>
      <c r="D134" s="220" t="s">
        <v>255</v>
      </c>
      <c r="E134" s="221" t="s">
        <v>6371</v>
      </c>
      <c r="F134" s="222" t="s">
        <v>6372</v>
      </c>
      <c r="G134" s="223" t="s">
        <v>409</v>
      </c>
      <c r="H134" s="224">
        <v>50.5</v>
      </c>
      <c r="I134" s="225"/>
      <c r="J134" s="226">
        <f>ROUND(I134*H134,2)</f>
        <v>0</v>
      </c>
      <c r="K134" s="227"/>
      <c r="L134" s="44"/>
      <c r="M134" s="228" t="s">
        <v>1</v>
      </c>
      <c r="N134" s="229" t="s">
        <v>41</v>
      </c>
      <c r="O134" s="91"/>
      <c r="P134" s="230">
        <f>O134*H134</f>
        <v>0</v>
      </c>
      <c r="Q134" s="230">
        <v>0</v>
      </c>
      <c r="R134" s="230">
        <f>Q134*H134</f>
        <v>0</v>
      </c>
      <c r="S134" s="230">
        <v>0</v>
      </c>
      <c r="T134" s="231">
        <f>S134*H134</f>
        <v>0</v>
      </c>
      <c r="U134" s="38"/>
      <c r="V134" s="38"/>
      <c r="W134" s="38"/>
      <c r="X134" s="38"/>
      <c r="Y134" s="38"/>
      <c r="Z134" s="38"/>
      <c r="AA134" s="38"/>
      <c r="AB134" s="38"/>
      <c r="AC134" s="38"/>
      <c r="AD134" s="38"/>
      <c r="AE134" s="38"/>
      <c r="AR134" s="232" t="s">
        <v>254</v>
      </c>
      <c r="AT134" s="232" t="s">
        <v>255</v>
      </c>
      <c r="AU134" s="232" t="s">
        <v>86</v>
      </c>
      <c r="AY134" s="17" t="s">
        <v>251</v>
      </c>
      <c r="BE134" s="233">
        <f>IF(N134="základní",J134,0)</f>
        <v>0</v>
      </c>
      <c r="BF134" s="233">
        <f>IF(N134="snížená",J134,0)</f>
        <v>0</v>
      </c>
      <c r="BG134" s="233">
        <f>IF(N134="zákl. přenesená",J134,0)</f>
        <v>0</v>
      </c>
      <c r="BH134" s="233">
        <f>IF(N134="sníž. přenesená",J134,0)</f>
        <v>0</v>
      </c>
      <c r="BI134" s="233">
        <f>IF(N134="nulová",J134,0)</f>
        <v>0</v>
      </c>
      <c r="BJ134" s="17" t="s">
        <v>84</v>
      </c>
      <c r="BK134" s="233">
        <f>ROUND(I134*H134,2)</f>
        <v>0</v>
      </c>
      <c r="BL134" s="17" t="s">
        <v>254</v>
      </c>
      <c r="BM134" s="232" t="s">
        <v>6373</v>
      </c>
    </row>
    <row r="135" s="2" customFormat="1">
      <c r="A135" s="38"/>
      <c r="B135" s="39"/>
      <c r="C135" s="40"/>
      <c r="D135" s="234" t="s">
        <v>260</v>
      </c>
      <c r="E135" s="40"/>
      <c r="F135" s="235" t="s">
        <v>6374</v>
      </c>
      <c r="G135" s="40"/>
      <c r="H135" s="40"/>
      <c r="I135" s="236"/>
      <c r="J135" s="40"/>
      <c r="K135" s="40"/>
      <c r="L135" s="44"/>
      <c r="M135" s="237"/>
      <c r="N135" s="238"/>
      <c r="O135" s="91"/>
      <c r="P135" s="91"/>
      <c r="Q135" s="91"/>
      <c r="R135" s="91"/>
      <c r="S135" s="91"/>
      <c r="T135" s="92"/>
      <c r="U135" s="38"/>
      <c r="V135" s="38"/>
      <c r="W135" s="38"/>
      <c r="X135" s="38"/>
      <c r="Y135" s="38"/>
      <c r="Z135" s="38"/>
      <c r="AA135" s="38"/>
      <c r="AB135" s="38"/>
      <c r="AC135" s="38"/>
      <c r="AD135" s="38"/>
      <c r="AE135" s="38"/>
      <c r="AT135" s="17" t="s">
        <v>260</v>
      </c>
      <c r="AU135" s="17" t="s">
        <v>86</v>
      </c>
    </row>
    <row r="136" s="2" customFormat="1">
      <c r="A136" s="38"/>
      <c r="B136" s="39"/>
      <c r="C136" s="40"/>
      <c r="D136" s="240" t="s">
        <v>274</v>
      </c>
      <c r="E136" s="40"/>
      <c r="F136" s="241" t="s">
        <v>6375</v>
      </c>
      <c r="G136" s="40"/>
      <c r="H136" s="40"/>
      <c r="I136" s="236"/>
      <c r="J136" s="40"/>
      <c r="K136" s="40"/>
      <c r="L136" s="44"/>
      <c r="M136" s="237"/>
      <c r="N136" s="238"/>
      <c r="O136" s="91"/>
      <c r="P136" s="91"/>
      <c r="Q136" s="91"/>
      <c r="R136" s="91"/>
      <c r="S136" s="91"/>
      <c r="T136" s="92"/>
      <c r="U136" s="38"/>
      <c r="V136" s="38"/>
      <c r="W136" s="38"/>
      <c r="X136" s="38"/>
      <c r="Y136" s="38"/>
      <c r="Z136" s="38"/>
      <c r="AA136" s="38"/>
      <c r="AB136" s="38"/>
      <c r="AC136" s="38"/>
      <c r="AD136" s="38"/>
      <c r="AE136" s="38"/>
      <c r="AT136" s="17" t="s">
        <v>274</v>
      </c>
      <c r="AU136" s="17" t="s">
        <v>86</v>
      </c>
    </row>
    <row r="137" s="12" customFormat="1">
      <c r="A137" s="12"/>
      <c r="B137" s="242"/>
      <c r="C137" s="243"/>
      <c r="D137" s="234" t="s">
        <v>276</v>
      </c>
      <c r="E137" s="244" t="s">
        <v>1</v>
      </c>
      <c r="F137" s="245" t="s">
        <v>6365</v>
      </c>
      <c r="G137" s="243"/>
      <c r="H137" s="246">
        <v>50.5</v>
      </c>
      <c r="I137" s="247"/>
      <c r="J137" s="243"/>
      <c r="K137" s="243"/>
      <c r="L137" s="248"/>
      <c r="M137" s="249"/>
      <c r="N137" s="250"/>
      <c r="O137" s="250"/>
      <c r="P137" s="250"/>
      <c r="Q137" s="250"/>
      <c r="R137" s="250"/>
      <c r="S137" s="250"/>
      <c r="T137" s="251"/>
      <c r="U137" s="12"/>
      <c r="V137" s="12"/>
      <c r="W137" s="12"/>
      <c r="X137" s="12"/>
      <c r="Y137" s="12"/>
      <c r="Z137" s="12"/>
      <c r="AA137" s="12"/>
      <c r="AB137" s="12"/>
      <c r="AC137" s="12"/>
      <c r="AD137" s="12"/>
      <c r="AE137" s="12"/>
      <c r="AT137" s="252" t="s">
        <v>276</v>
      </c>
      <c r="AU137" s="252" t="s">
        <v>86</v>
      </c>
      <c r="AV137" s="12" t="s">
        <v>86</v>
      </c>
      <c r="AW137" s="12" t="s">
        <v>32</v>
      </c>
      <c r="AX137" s="12" t="s">
        <v>84</v>
      </c>
      <c r="AY137" s="252" t="s">
        <v>251</v>
      </c>
    </row>
    <row r="138" s="2" customFormat="1" ht="33" customHeight="1">
      <c r="A138" s="38"/>
      <c r="B138" s="39"/>
      <c r="C138" s="220" t="s">
        <v>254</v>
      </c>
      <c r="D138" s="220" t="s">
        <v>255</v>
      </c>
      <c r="E138" s="221" t="s">
        <v>6376</v>
      </c>
      <c r="F138" s="222" t="s">
        <v>6377</v>
      </c>
      <c r="G138" s="223" t="s">
        <v>409</v>
      </c>
      <c r="H138" s="224">
        <v>50.5</v>
      </c>
      <c r="I138" s="225"/>
      <c r="J138" s="226">
        <f>ROUND(I138*H138,2)</f>
        <v>0</v>
      </c>
      <c r="K138" s="227"/>
      <c r="L138" s="44"/>
      <c r="M138" s="228" t="s">
        <v>1</v>
      </c>
      <c r="N138" s="229" t="s">
        <v>41</v>
      </c>
      <c r="O138" s="91"/>
      <c r="P138" s="230">
        <f>O138*H138</f>
        <v>0</v>
      </c>
      <c r="Q138" s="230">
        <v>0</v>
      </c>
      <c r="R138" s="230">
        <f>Q138*H138</f>
        <v>0</v>
      </c>
      <c r="S138" s="230">
        <v>0</v>
      </c>
      <c r="T138" s="231">
        <f>S138*H138</f>
        <v>0</v>
      </c>
      <c r="U138" s="38"/>
      <c r="V138" s="38"/>
      <c r="W138" s="38"/>
      <c r="X138" s="38"/>
      <c r="Y138" s="38"/>
      <c r="Z138" s="38"/>
      <c r="AA138" s="38"/>
      <c r="AB138" s="38"/>
      <c r="AC138" s="38"/>
      <c r="AD138" s="38"/>
      <c r="AE138" s="38"/>
      <c r="AR138" s="232" t="s">
        <v>254</v>
      </c>
      <c r="AT138" s="232" t="s">
        <v>255</v>
      </c>
      <c r="AU138" s="232" t="s">
        <v>86</v>
      </c>
      <c r="AY138" s="17" t="s">
        <v>251</v>
      </c>
      <c r="BE138" s="233">
        <f>IF(N138="základní",J138,0)</f>
        <v>0</v>
      </c>
      <c r="BF138" s="233">
        <f>IF(N138="snížená",J138,0)</f>
        <v>0</v>
      </c>
      <c r="BG138" s="233">
        <f>IF(N138="zákl. přenesená",J138,0)</f>
        <v>0</v>
      </c>
      <c r="BH138" s="233">
        <f>IF(N138="sníž. přenesená",J138,0)</f>
        <v>0</v>
      </c>
      <c r="BI138" s="233">
        <f>IF(N138="nulová",J138,0)</f>
        <v>0</v>
      </c>
      <c r="BJ138" s="17" t="s">
        <v>84</v>
      </c>
      <c r="BK138" s="233">
        <f>ROUND(I138*H138,2)</f>
        <v>0</v>
      </c>
      <c r="BL138" s="17" t="s">
        <v>254</v>
      </c>
      <c r="BM138" s="232" t="s">
        <v>6378</v>
      </c>
    </row>
    <row r="139" s="2" customFormat="1">
      <c r="A139" s="38"/>
      <c r="B139" s="39"/>
      <c r="C139" s="40"/>
      <c r="D139" s="234" t="s">
        <v>260</v>
      </c>
      <c r="E139" s="40"/>
      <c r="F139" s="235" t="s">
        <v>6379</v>
      </c>
      <c r="G139" s="40"/>
      <c r="H139" s="40"/>
      <c r="I139" s="236"/>
      <c r="J139" s="40"/>
      <c r="K139" s="40"/>
      <c r="L139" s="44"/>
      <c r="M139" s="237"/>
      <c r="N139" s="238"/>
      <c r="O139" s="91"/>
      <c r="P139" s="91"/>
      <c r="Q139" s="91"/>
      <c r="R139" s="91"/>
      <c r="S139" s="91"/>
      <c r="T139" s="92"/>
      <c r="U139" s="38"/>
      <c r="V139" s="38"/>
      <c r="W139" s="38"/>
      <c r="X139" s="38"/>
      <c r="Y139" s="38"/>
      <c r="Z139" s="38"/>
      <c r="AA139" s="38"/>
      <c r="AB139" s="38"/>
      <c r="AC139" s="38"/>
      <c r="AD139" s="38"/>
      <c r="AE139" s="38"/>
      <c r="AT139" s="17" t="s">
        <v>260</v>
      </c>
      <c r="AU139" s="17" t="s">
        <v>86</v>
      </c>
    </row>
    <row r="140" s="2" customFormat="1">
      <c r="A140" s="38"/>
      <c r="B140" s="39"/>
      <c r="C140" s="40"/>
      <c r="D140" s="240" t="s">
        <v>274</v>
      </c>
      <c r="E140" s="40"/>
      <c r="F140" s="241" t="s">
        <v>6380</v>
      </c>
      <c r="G140" s="40"/>
      <c r="H140" s="40"/>
      <c r="I140" s="236"/>
      <c r="J140" s="40"/>
      <c r="K140" s="40"/>
      <c r="L140" s="44"/>
      <c r="M140" s="237"/>
      <c r="N140" s="238"/>
      <c r="O140" s="91"/>
      <c r="P140" s="91"/>
      <c r="Q140" s="91"/>
      <c r="R140" s="91"/>
      <c r="S140" s="91"/>
      <c r="T140" s="92"/>
      <c r="U140" s="38"/>
      <c r="V140" s="38"/>
      <c r="W140" s="38"/>
      <c r="X140" s="38"/>
      <c r="Y140" s="38"/>
      <c r="Z140" s="38"/>
      <c r="AA140" s="38"/>
      <c r="AB140" s="38"/>
      <c r="AC140" s="38"/>
      <c r="AD140" s="38"/>
      <c r="AE140" s="38"/>
      <c r="AT140" s="17" t="s">
        <v>274</v>
      </c>
      <c r="AU140" s="17" t="s">
        <v>86</v>
      </c>
    </row>
    <row r="141" s="12" customFormat="1">
      <c r="A141" s="12"/>
      <c r="B141" s="242"/>
      <c r="C141" s="243"/>
      <c r="D141" s="234" t="s">
        <v>276</v>
      </c>
      <c r="E141" s="244" t="s">
        <v>1</v>
      </c>
      <c r="F141" s="245" t="s">
        <v>6365</v>
      </c>
      <c r="G141" s="243"/>
      <c r="H141" s="246">
        <v>50.5</v>
      </c>
      <c r="I141" s="247"/>
      <c r="J141" s="243"/>
      <c r="K141" s="243"/>
      <c r="L141" s="248"/>
      <c r="M141" s="249"/>
      <c r="N141" s="250"/>
      <c r="O141" s="250"/>
      <c r="P141" s="250"/>
      <c r="Q141" s="250"/>
      <c r="R141" s="250"/>
      <c r="S141" s="250"/>
      <c r="T141" s="251"/>
      <c r="U141" s="12"/>
      <c r="V141" s="12"/>
      <c r="W141" s="12"/>
      <c r="X141" s="12"/>
      <c r="Y141" s="12"/>
      <c r="Z141" s="12"/>
      <c r="AA141" s="12"/>
      <c r="AB141" s="12"/>
      <c r="AC141" s="12"/>
      <c r="AD141" s="12"/>
      <c r="AE141" s="12"/>
      <c r="AT141" s="252" t="s">
        <v>276</v>
      </c>
      <c r="AU141" s="252" t="s">
        <v>86</v>
      </c>
      <c r="AV141" s="12" t="s">
        <v>86</v>
      </c>
      <c r="AW141" s="12" t="s">
        <v>32</v>
      </c>
      <c r="AX141" s="12" t="s">
        <v>84</v>
      </c>
      <c r="AY141" s="252" t="s">
        <v>251</v>
      </c>
    </row>
    <row r="142" s="2" customFormat="1" ht="24.15" customHeight="1">
      <c r="A142" s="38"/>
      <c r="B142" s="39"/>
      <c r="C142" s="220" t="s">
        <v>282</v>
      </c>
      <c r="D142" s="220" t="s">
        <v>255</v>
      </c>
      <c r="E142" s="221" t="s">
        <v>6381</v>
      </c>
      <c r="F142" s="222" t="s">
        <v>6382</v>
      </c>
      <c r="G142" s="223" t="s">
        <v>1136</v>
      </c>
      <c r="H142" s="224">
        <v>4.5449999999999999</v>
      </c>
      <c r="I142" s="225"/>
      <c r="J142" s="226">
        <f>ROUND(I142*H142,2)</f>
        <v>0</v>
      </c>
      <c r="K142" s="227"/>
      <c r="L142" s="44"/>
      <c r="M142" s="228" t="s">
        <v>1</v>
      </c>
      <c r="N142" s="229" t="s">
        <v>41</v>
      </c>
      <c r="O142" s="91"/>
      <c r="P142" s="230">
        <f>O142*H142</f>
        <v>0</v>
      </c>
      <c r="Q142" s="230">
        <v>0</v>
      </c>
      <c r="R142" s="230">
        <f>Q142*H142</f>
        <v>0</v>
      </c>
      <c r="S142" s="230">
        <v>0</v>
      </c>
      <c r="T142" s="231">
        <f>S142*H142</f>
        <v>0</v>
      </c>
      <c r="U142" s="38"/>
      <c r="V142" s="38"/>
      <c r="W142" s="38"/>
      <c r="X142" s="38"/>
      <c r="Y142" s="38"/>
      <c r="Z142" s="38"/>
      <c r="AA142" s="38"/>
      <c r="AB142" s="38"/>
      <c r="AC142" s="38"/>
      <c r="AD142" s="38"/>
      <c r="AE142" s="38"/>
      <c r="AR142" s="232" t="s">
        <v>254</v>
      </c>
      <c r="AT142" s="232" t="s">
        <v>255</v>
      </c>
      <c r="AU142" s="232" t="s">
        <v>86</v>
      </c>
      <c r="AY142" s="17" t="s">
        <v>251</v>
      </c>
      <c r="BE142" s="233">
        <f>IF(N142="základní",J142,0)</f>
        <v>0</v>
      </c>
      <c r="BF142" s="233">
        <f>IF(N142="snížená",J142,0)</f>
        <v>0</v>
      </c>
      <c r="BG142" s="233">
        <f>IF(N142="zákl. přenesená",J142,0)</f>
        <v>0</v>
      </c>
      <c r="BH142" s="233">
        <f>IF(N142="sníž. přenesená",J142,0)</f>
        <v>0</v>
      </c>
      <c r="BI142" s="233">
        <f>IF(N142="nulová",J142,0)</f>
        <v>0</v>
      </c>
      <c r="BJ142" s="17" t="s">
        <v>84</v>
      </c>
      <c r="BK142" s="233">
        <f>ROUND(I142*H142,2)</f>
        <v>0</v>
      </c>
      <c r="BL142" s="17" t="s">
        <v>254</v>
      </c>
      <c r="BM142" s="232" t="s">
        <v>6383</v>
      </c>
    </row>
    <row r="143" s="2" customFormat="1">
      <c r="A143" s="38"/>
      <c r="B143" s="39"/>
      <c r="C143" s="40"/>
      <c r="D143" s="234" t="s">
        <v>260</v>
      </c>
      <c r="E143" s="40"/>
      <c r="F143" s="235" t="s">
        <v>6384</v>
      </c>
      <c r="G143" s="40"/>
      <c r="H143" s="40"/>
      <c r="I143" s="236"/>
      <c r="J143" s="40"/>
      <c r="K143" s="40"/>
      <c r="L143" s="44"/>
      <c r="M143" s="237"/>
      <c r="N143" s="238"/>
      <c r="O143" s="91"/>
      <c r="P143" s="91"/>
      <c r="Q143" s="91"/>
      <c r="R143" s="91"/>
      <c r="S143" s="91"/>
      <c r="T143" s="92"/>
      <c r="U143" s="38"/>
      <c r="V143" s="38"/>
      <c r="W143" s="38"/>
      <c r="X143" s="38"/>
      <c r="Y143" s="38"/>
      <c r="Z143" s="38"/>
      <c r="AA143" s="38"/>
      <c r="AB143" s="38"/>
      <c r="AC143" s="38"/>
      <c r="AD143" s="38"/>
      <c r="AE143" s="38"/>
      <c r="AT143" s="17" t="s">
        <v>260</v>
      </c>
      <c r="AU143" s="17" t="s">
        <v>86</v>
      </c>
    </row>
    <row r="144" s="2" customFormat="1">
      <c r="A144" s="38"/>
      <c r="B144" s="39"/>
      <c r="C144" s="40"/>
      <c r="D144" s="240" t="s">
        <v>274</v>
      </c>
      <c r="E144" s="40"/>
      <c r="F144" s="241" t="s">
        <v>6385</v>
      </c>
      <c r="G144" s="40"/>
      <c r="H144" s="40"/>
      <c r="I144" s="236"/>
      <c r="J144" s="40"/>
      <c r="K144" s="40"/>
      <c r="L144" s="44"/>
      <c r="M144" s="237"/>
      <c r="N144" s="238"/>
      <c r="O144" s="91"/>
      <c r="P144" s="91"/>
      <c r="Q144" s="91"/>
      <c r="R144" s="91"/>
      <c r="S144" s="91"/>
      <c r="T144" s="92"/>
      <c r="U144" s="38"/>
      <c r="V144" s="38"/>
      <c r="W144" s="38"/>
      <c r="X144" s="38"/>
      <c r="Y144" s="38"/>
      <c r="Z144" s="38"/>
      <c r="AA144" s="38"/>
      <c r="AB144" s="38"/>
      <c r="AC144" s="38"/>
      <c r="AD144" s="38"/>
      <c r="AE144" s="38"/>
      <c r="AT144" s="17" t="s">
        <v>274</v>
      </c>
      <c r="AU144" s="17" t="s">
        <v>86</v>
      </c>
    </row>
    <row r="145" s="12" customFormat="1">
      <c r="A145" s="12"/>
      <c r="B145" s="242"/>
      <c r="C145" s="243"/>
      <c r="D145" s="234" t="s">
        <v>276</v>
      </c>
      <c r="E145" s="244" t="s">
        <v>1</v>
      </c>
      <c r="F145" s="245" t="s">
        <v>6386</v>
      </c>
      <c r="G145" s="243"/>
      <c r="H145" s="246">
        <v>4.5449999999999999</v>
      </c>
      <c r="I145" s="247"/>
      <c r="J145" s="243"/>
      <c r="K145" s="243"/>
      <c r="L145" s="248"/>
      <c r="M145" s="249"/>
      <c r="N145" s="250"/>
      <c r="O145" s="250"/>
      <c r="P145" s="250"/>
      <c r="Q145" s="250"/>
      <c r="R145" s="250"/>
      <c r="S145" s="250"/>
      <c r="T145" s="251"/>
      <c r="U145" s="12"/>
      <c r="V145" s="12"/>
      <c r="W145" s="12"/>
      <c r="X145" s="12"/>
      <c r="Y145" s="12"/>
      <c r="Z145" s="12"/>
      <c r="AA145" s="12"/>
      <c r="AB145" s="12"/>
      <c r="AC145" s="12"/>
      <c r="AD145" s="12"/>
      <c r="AE145" s="12"/>
      <c r="AT145" s="252" t="s">
        <v>276</v>
      </c>
      <c r="AU145" s="252" t="s">
        <v>86</v>
      </c>
      <c r="AV145" s="12" t="s">
        <v>86</v>
      </c>
      <c r="AW145" s="12" t="s">
        <v>32</v>
      </c>
      <c r="AX145" s="12" t="s">
        <v>84</v>
      </c>
      <c r="AY145" s="252" t="s">
        <v>251</v>
      </c>
    </row>
    <row r="146" s="2" customFormat="1" ht="16.5" customHeight="1">
      <c r="A146" s="38"/>
      <c r="B146" s="39"/>
      <c r="C146" s="292" t="s">
        <v>287</v>
      </c>
      <c r="D146" s="292" t="s">
        <v>1133</v>
      </c>
      <c r="E146" s="293" t="s">
        <v>6387</v>
      </c>
      <c r="F146" s="294" t="s">
        <v>6388</v>
      </c>
      <c r="G146" s="295" t="s">
        <v>1136</v>
      </c>
      <c r="H146" s="296">
        <v>4.5449999999999999</v>
      </c>
      <c r="I146" s="297"/>
      <c r="J146" s="298">
        <f>ROUND(I146*H146,2)</f>
        <v>0</v>
      </c>
      <c r="K146" s="299"/>
      <c r="L146" s="300"/>
      <c r="M146" s="301" t="s">
        <v>1</v>
      </c>
      <c r="N146" s="302" t="s">
        <v>41</v>
      </c>
      <c r="O146" s="91"/>
      <c r="P146" s="230">
        <f>O146*H146</f>
        <v>0</v>
      </c>
      <c r="Q146" s="230">
        <v>0.001</v>
      </c>
      <c r="R146" s="230">
        <f>Q146*H146</f>
        <v>0.0045450000000000004</v>
      </c>
      <c r="S146" s="230">
        <v>0</v>
      </c>
      <c r="T146" s="231">
        <f>S146*H146</f>
        <v>0</v>
      </c>
      <c r="U146" s="38"/>
      <c r="V146" s="38"/>
      <c r="W146" s="38"/>
      <c r="X146" s="38"/>
      <c r="Y146" s="38"/>
      <c r="Z146" s="38"/>
      <c r="AA146" s="38"/>
      <c r="AB146" s="38"/>
      <c r="AC146" s="38"/>
      <c r="AD146" s="38"/>
      <c r="AE146" s="38"/>
      <c r="AR146" s="232" t="s">
        <v>299</v>
      </c>
      <c r="AT146" s="232" t="s">
        <v>1133</v>
      </c>
      <c r="AU146" s="232" t="s">
        <v>86</v>
      </c>
      <c r="AY146" s="17" t="s">
        <v>251</v>
      </c>
      <c r="BE146" s="233">
        <f>IF(N146="základní",J146,0)</f>
        <v>0</v>
      </c>
      <c r="BF146" s="233">
        <f>IF(N146="snížená",J146,0)</f>
        <v>0</v>
      </c>
      <c r="BG146" s="233">
        <f>IF(N146="zákl. přenesená",J146,0)</f>
        <v>0</v>
      </c>
      <c r="BH146" s="233">
        <f>IF(N146="sníž. přenesená",J146,0)</f>
        <v>0</v>
      </c>
      <c r="BI146" s="233">
        <f>IF(N146="nulová",J146,0)</f>
        <v>0</v>
      </c>
      <c r="BJ146" s="17" t="s">
        <v>84</v>
      </c>
      <c r="BK146" s="233">
        <f>ROUND(I146*H146,2)</f>
        <v>0</v>
      </c>
      <c r="BL146" s="17" t="s">
        <v>254</v>
      </c>
      <c r="BM146" s="232" t="s">
        <v>6389</v>
      </c>
    </row>
    <row r="147" s="2" customFormat="1">
      <c r="A147" s="38"/>
      <c r="B147" s="39"/>
      <c r="C147" s="40"/>
      <c r="D147" s="234" t="s">
        <v>260</v>
      </c>
      <c r="E147" s="40"/>
      <c r="F147" s="235" t="s">
        <v>6388</v>
      </c>
      <c r="G147" s="40"/>
      <c r="H147" s="40"/>
      <c r="I147" s="236"/>
      <c r="J147" s="40"/>
      <c r="K147" s="40"/>
      <c r="L147" s="44"/>
      <c r="M147" s="237"/>
      <c r="N147" s="238"/>
      <c r="O147" s="91"/>
      <c r="P147" s="91"/>
      <c r="Q147" s="91"/>
      <c r="R147" s="91"/>
      <c r="S147" s="91"/>
      <c r="T147" s="92"/>
      <c r="U147" s="38"/>
      <c r="V147" s="38"/>
      <c r="W147" s="38"/>
      <c r="X147" s="38"/>
      <c r="Y147" s="38"/>
      <c r="Z147" s="38"/>
      <c r="AA147" s="38"/>
      <c r="AB147" s="38"/>
      <c r="AC147" s="38"/>
      <c r="AD147" s="38"/>
      <c r="AE147" s="38"/>
      <c r="AT147" s="17" t="s">
        <v>260</v>
      </c>
      <c r="AU147" s="17" t="s">
        <v>86</v>
      </c>
    </row>
    <row r="148" s="2" customFormat="1">
      <c r="A148" s="38"/>
      <c r="B148" s="39"/>
      <c r="C148" s="40"/>
      <c r="D148" s="234" t="s">
        <v>262</v>
      </c>
      <c r="E148" s="40"/>
      <c r="F148" s="239" t="s">
        <v>6390</v>
      </c>
      <c r="G148" s="40"/>
      <c r="H148" s="40"/>
      <c r="I148" s="236"/>
      <c r="J148" s="40"/>
      <c r="K148" s="40"/>
      <c r="L148" s="44"/>
      <c r="M148" s="237"/>
      <c r="N148" s="238"/>
      <c r="O148" s="91"/>
      <c r="P148" s="91"/>
      <c r="Q148" s="91"/>
      <c r="R148" s="91"/>
      <c r="S148" s="91"/>
      <c r="T148" s="92"/>
      <c r="U148" s="38"/>
      <c r="V148" s="38"/>
      <c r="W148" s="38"/>
      <c r="X148" s="38"/>
      <c r="Y148" s="38"/>
      <c r="Z148" s="38"/>
      <c r="AA148" s="38"/>
      <c r="AB148" s="38"/>
      <c r="AC148" s="38"/>
      <c r="AD148" s="38"/>
      <c r="AE148" s="38"/>
      <c r="AT148" s="17" t="s">
        <v>262</v>
      </c>
      <c r="AU148" s="17" t="s">
        <v>86</v>
      </c>
    </row>
    <row r="149" s="12" customFormat="1">
      <c r="A149" s="12"/>
      <c r="B149" s="242"/>
      <c r="C149" s="243"/>
      <c r="D149" s="234" t="s">
        <v>276</v>
      </c>
      <c r="E149" s="244" t="s">
        <v>1</v>
      </c>
      <c r="F149" s="245" t="s">
        <v>6391</v>
      </c>
      <c r="G149" s="243"/>
      <c r="H149" s="246">
        <v>4.5449999999999999</v>
      </c>
      <c r="I149" s="247"/>
      <c r="J149" s="243"/>
      <c r="K149" s="243"/>
      <c r="L149" s="248"/>
      <c r="M149" s="249"/>
      <c r="N149" s="250"/>
      <c r="O149" s="250"/>
      <c r="P149" s="250"/>
      <c r="Q149" s="250"/>
      <c r="R149" s="250"/>
      <c r="S149" s="250"/>
      <c r="T149" s="251"/>
      <c r="U149" s="12"/>
      <c r="V149" s="12"/>
      <c r="W149" s="12"/>
      <c r="X149" s="12"/>
      <c r="Y149" s="12"/>
      <c r="Z149" s="12"/>
      <c r="AA149" s="12"/>
      <c r="AB149" s="12"/>
      <c r="AC149" s="12"/>
      <c r="AD149" s="12"/>
      <c r="AE149" s="12"/>
      <c r="AT149" s="252" t="s">
        <v>276</v>
      </c>
      <c r="AU149" s="252" t="s">
        <v>86</v>
      </c>
      <c r="AV149" s="12" t="s">
        <v>86</v>
      </c>
      <c r="AW149" s="12" t="s">
        <v>32</v>
      </c>
      <c r="AX149" s="12" t="s">
        <v>84</v>
      </c>
      <c r="AY149" s="252" t="s">
        <v>251</v>
      </c>
    </row>
    <row r="150" s="2" customFormat="1" ht="24.15" customHeight="1">
      <c r="A150" s="38"/>
      <c r="B150" s="39"/>
      <c r="C150" s="220" t="s">
        <v>294</v>
      </c>
      <c r="D150" s="220" t="s">
        <v>255</v>
      </c>
      <c r="E150" s="221" t="s">
        <v>6392</v>
      </c>
      <c r="F150" s="222" t="s">
        <v>6393</v>
      </c>
      <c r="G150" s="223" t="s">
        <v>802</v>
      </c>
      <c r="H150" s="224">
        <v>5</v>
      </c>
      <c r="I150" s="225"/>
      <c r="J150" s="226">
        <f>ROUND(I150*H150,2)</f>
        <v>0</v>
      </c>
      <c r="K150" s="227"/>
      <c r="L150" s="44"/>
      <c r="M150" s="228" t="s">
        <v>1</v>
      </c>
      <c r="N150" s="229" t="s">
        <v>41</v>
      </c>
      <c r="O150" s="91"/>
      <c r="P150" s="230">
        <f>O150*H150</f>
        <v>0</v>
      </c>
      <c r="Q150" s="230">
        <v>0.01125</v>
      </c>
      <c r="R150" s="230">
        <f>Q150*H150</f>
        <v>0.056249999999999994</v>
      </c>
      <c r="S150" s="230">
        <v>0</v>
      </c>
      <c r="T150" s="231">
        <f>S150*H150</f>
        <v>0</v>
      </c>
      <c r="U150" s="38"/>
      <c r="V150" s="38"/>
      <c r="W150" s="38"/>
      <c r="X150" s="38"/>
      <c r="Y150" s="38"/>
      <c r="Z150" s="38"/>
      <c r="AA150" s="38"/>
      <c r="AB150" s="38"/>
      <c r="AC150" s="38"/>
      <c r="AD150" s="38"/>
      <c r="AE150" s="38"/>
      <c r="AR150" s="232" t="s">
        <v>254</v>
      </c>
      <c r="AT150" s="232" t="s">
        <v>255</v>
      </c>
      <c r="AU150" s="232" t="s">
        <v>86</v>
      </c>
      <c r="AY150" s="17" t="s">
        <v>251</v>
      </c>
      <c r="BE150" s="233">
        <f>IF(N150="základní",J150,0)</f>
        <v>0</v>
      </c>
      <c r="BF150" s="233">
        <f>IF(N150="snížená",J150,0)</f>
        <v>0</v>
      </c>
      <c r="BG150" s="233">
        <f>IF(N150="zákl. přenesená",J150,0)</f>
        <v>0</v>
      </c>
      <c r="BH150" s="233">
        <f>IF(N150="sníž. přenesená",J150,0)</f>
        <v>0</v>
      </c>
      <c r="BI150" s="233">
        <f>IF(N150="nulová",J150,0)</f>
        <v>0</v>
      </c>
      <c r="BJ150" s="17" t="s">
        <v>84</v>
      </c>
      <c r="BK150" s="233">
        <f>ROUND(I150*H150,2)</f>
        <v>0</v>
      </c>
      <c r="BL150" s="17" t="s">
        <v>254</v>
      </c>
      <c r="BM150" s="232" t="s">
        <v>6394</v>
      </c>
    </row>
    <row r="151" s="2" customFormat="1">
      <c r="A151" s="38"/>
      <c r="B151" s="39"/>
      <c r="C151" s="40"/>
      <c r="D151" s="234" t="s">
        <v>260</v>
      </c>
      <c r="E151" s="40"/>
      <c r="F151" s="235" t="s">
        <v>6395</v>
      </c>
      <c r="G151" s="40"/>
      <c r="H151" s="40"/>
      <c r="I151" s="236"/>
      <c r="J151" s="40"/>
      <c r="K151" s="40"/>
      <c r="L151" s="44"/>
      <c r="M151" s="237"/>
      <c r="N151" s="238"/>
      <c r="O151" s="91"/>
      <c r="P151" s="91"/>
      <c r="Q151" s="91"/>
      <c r="R151" s="91"/>
      <c r="S151" s="91"/>
      <c r="T151" s="92"/>
      <c r="U151" s="38"/>
      <c r="V151" s="38"/>
      <c r="W151" s="38"/>
      <c r="X151" s="38"/>
      <c r="Y151" s="38"/>
      <c r="Z151" s="38"/>
      <c r="AA151" s="38"/>
      <c r="AB151" s="38"/>
      <c r="AC151" s="38"/>
      <c r="AD151" s="38"/>
      <c r="AE151" s="38"/>
      <c r="AT151" s="17" t="s">
        <v>260</v>
      </c>
      <c r="AU151" s="17" t="s">
        <v>86</v>
      </c>
    </row>
    <row r="152" s="2" customFormat="1">
      <c r="A152" s="38"/>
      <c r="B152" s="39"/>
      <c r="C152" s="40"/>
      <c r="D152" s="240" t="s">
        <v>274</v>
      </c>
      <c r="E152" s="40"/>
      <c r="F152" s="241" t="s">
        <v>6396</v>
      </c>
      <c r="G152" s="40"/>
      <c r="H152" s="40"/>
      <c r="I152" s="236"/>
      <c r="J152" s="40"/>
      <c r="K152" s="40"/>
      <c r="L152" s="44"/>
      <c r="M152" s="237"/>
      <c r="N152" s="238"/>
      <c r="O152" s="91"/>
      <c r="P152" s="91"/>
      <c r="Q152" s="91"/>
      <c r="R152" s="91"/>
      <c r="S152" s="91"/>
      <c r="T152" s="92"/>
      <c r="U152" s="38"/>
      <c r="V152" s="38"/>
      <c r="W152" s="38"/>
      <c r="X152" s="38"/>
      <c r="Y152" s="38"/>
      <c r="Z152" s="38"/>
      <c r="AA152" s="38"/>
      <c r="AB152" s="38"/>
      <c r="AC152" s="38"/>
      <c r="AD152" s="38"/>
      <c r="AE152" s="38"/>
      <c r="AT152" s="17" t="s">
        <v>274</v>
      </c>
      <c r="AU152" s="17" t="s">
        <v>86</v>
      </c>
    </row>
    <row r="153" s="2" customFormat="1">
      <c r="A153" s="38"/>
      <c r="B153" s="39"/>
      <c r="C153" s="40"/>
      <c r="D153" s="234" t="s">
        <v>262</v>
      </c>
      <c r="E153" s="40"/>
      <c r="F153" s="239" t="s">
        <v>6397</v>
      </c>
      <c r="G153" s="40"/>
      <c r="H153" s="40"/>
      <c r="I153" s="236"/>
      <c r="J153" s="40"/>
      <c r="K153" s="40"/>
      <c r="L153" s="44"/>
      <c r="M153" s="237"/>
      <c r="N153" s="238"/>
      <c r="O153" s="91"/>
      <c r="P153" s="91"/>
      <c r="Q153" s="91"/>
      <c r="R153" s="91"/>
      <c r="S153" s="91"/>
      <c r="T153" s="92"/>
      <c r="U153" s="38"/>
      <c r="V153" s="38"/>
      <c r="W153" s="38"/>
      <c r="X153" s="38"/>
      <c r="Y153" s="38"/>
      <c r="Z153" s="38"/>
      <c r="AA153" s="38"/>
      <c r="AB153" s="38"/>
      <c r="AC153" s="38"/>
      <c r="AD153" s="38"/>
      <c r="AE153" s="38"/>
      <c r="AT153" s="17" t="s">
        <v>262</v>
      </c>
      <c r="AU153" s="17" t="s">
        <v>86</v>
      </c>
    </row>
    <row r="154" s="2" customFormat="1" ht="24.15" customHeight="1">
      <c r="A154" s="38"/>
      <c r="B154" s="39"/>
      <c r="C154" s="220" t="s">
        <v>299</v>
      </c>
      <c r="D154" s="220" t="s">
        <v>255</v>
      </c>
      <c r="E154" s="221" t="s">
        <v>6398</v>
      </c>
      <c r="F154" s="222" t="s">
        <v>6399</v>
      </c>
      <c r="G154" s="223" t="s">
        <v>409</v>
      </c>
      <c r="H154" s="224">
        <v>10</v>
      </c>
      <c r="I154" s="225"/>
      <c r="J154" s="226">
        <f>ROUND(I154*H154,2)</f>
        <v>0</v>
      </c>
      <c r="K154" s="227"/>
      <c r="L154" s="44"/>
      <c r="M154" s="228" t="s">
        <v>1</v>
      </c>
      <c r="N154" s="229" t="s">
        <v>41</v>
      </c>
      <c r="O154" s="91"/>
      <c r="P154" s="230">
        <f>O154*H154</f>
        <v>0</v>
      </c>
      <c r="Q154" s="230">
        <v>0</v>
      </c>
      <c r="R154" s="230">
        <f>Q154*H154</f>
        <v>0</v>
      </c>
      <c r="S154" s="230">
        <v>0</v>
      </c>
      <c r="T154" s="231">
        <f>S154*H154</f>
        <v>0</v>
      </c>
      <c r="U154" s="38"/>
      <c r="V154" s="38"/>
      <c r="W154" s="38"/>
      <c r="X154" s="38"/>
      <c r="Y154" s="38"/>
      <c r="Z154" s="38"/>
      <c r="AA154" s="38"/>
      <c r="AB154" s="38"/>
      <c r="AC154" s="38"/>
      <c r="AD154" s="38"/>
      <c r="AE154" s="38"/>
      <c r="AR154" s="232" t="s">
        <v>254</v>
      </c>
      <c r="AT154" s="232" t="s">
        <v>255</v>
      </c>
      <c r="AU154" s="232" t="s">
        <v>86</v>
      </c>
      <c r="AY154" s="17" t="s">
        <v>251</v>
      </c>
      <c r="BE154" s="233">
        <f>IF(N154="základní",J154,0)</f>
        <v>0</v>
      </c>
      <c r="BF154" s="233">
        <f>IF(N154="snížená",J154,0)</f>
        <v>0</v>
      </c>
      <c r="BG154" s="233">
        <f>IF(N154="zákl. přenesená",J154,0)</f>
        <v>0</v>
      </c>
      <c r="BH154" s="233">
        <f>IF(N154="sníž. přenesená",J154,0)</f>
        <v>0</v>
      </c>
      <c r="BI154" s="233">
        <f>IF(N154="nulová",J154,0)</f>
        <v>0</v>
      </c>
      <c r="BJ154" s="17" t="s">
        <v>84</v>
      </c>
      <c r="BK154" s="233">
        <f>ROUND(I154*H154,2)</f>
        <v>0</v>
      </c>
      <c r="BL154" s="17" t="s">
        <v>254</v>
      </c>
      <c r="BM154" s="232" t="s">
        <v>6400</v>
      </c>
    </row>
    <row r="155" s="2" customFormat="1">
      <c r="A155" s="38"/>
      <c r="B155" s="39"/>
      <c r="C155" s="40"/>
      <c r="D155" s="234" t="s">
        <v>260</v>
      </c>
      <c r="E155" s="40"/>
      <c r="F155" s="235" t="s">
        <v>6401</v>
      </c>
      <c r="G155" s="40"/>
      <c r="H155" s="40"/>
      <c r="I155" s="236"/>
      <c r="J155" s="40"/>
      <c r="K155" s="40"/>
      <c r="L155" s="44"/>
      <c r="M155" s="237"/>
      <c r="N155" s="238"/>
      <c r="O155" s="91"/>
      <c r="P155" s="91"/>
      <c r="Q155" s="91"/>
      <c r="R155" s="91"/>
      <c r="S155" s="91"/>
      <c r="T155" s="92"/>
      <c r="U155" s="38"/>
      <c r="V155" s="38"/>
      <c r="W155" s="38"/>
      <c r="X155" s="38"/>
      <c r="Y155" s="38"/>
      <c r="Z155" s="38"/>
      <c r="AA155" s="38"/>
      <c r="AB155" s="38"/>
      <c r="AC155" s="38"/>
      <c r="AD155" s="38"/>
      <c r="AE155" s="38"/>
      <c r="AT155" s="17" t="s">
        <v>260</v>
      </c>
      <c r="AU155" s="17" t="s">
        <v>86</v>
      </c>
    </row>
    <row r="156" s="2" customFormat="1">
      <c r="A156" s="38"/>
      <c r="B156" s="39"/>
      <c r="C156" s="40"/>
      <c r="D156" s="240" t="s">
        <v>274</v>
      </c>
      <c r="E156" s="40"/>
      <c r="F156" s="241" t="s">
        <v>6402</v>
      </c>
      <c r="G156" s="40"/>
      <c r="H156" s="40"/>
      <c r="I156" s="236"/>
      <c r="J156" s="40"/>
      <c r="K156" s="40"/>
      <c r="L156" s="44"/>
      <c r="M156" s="237"/>
      <c r="N156" s="238"/>
      <c r="O156" s="91"/>
      <c r="P156" s="91"/>
      <c r="Q156" s="91"/>
      <c r="R156" s="91"/>
      <c r="S156" s="91"/>
      <c r="T156" s="92"/>
      <c r="U156" s="38"/>
      <c r="V156" s="38"/>
      <c r="W156" s="38"/>
      <c r="X156" s="38"/>
      <c r="Y156" s="38"/>
      <c r="Z156" s="38"/>
      <c r="AA156" s="38"/>
      <c r="AB156" s="38"/>
      <c r="AC156" s="38"/>
      <c r="AD156" s="38"/>
      <c r="AE156" s="38"/>
      <c r="AT156" s="17" t="s">
        <v>274</v>
      </c>
      <c r="AU156" s="17" t="s">
        <v>86</v>
      </c>
    </row>
    <row r="157" s="2" customFormat="1" ht="16.5" customHeight="1">
      <c r="A157" s="38"/>
      <c r="B157" s="39"/>
      <c r="C157" s="292" t="s">
        <v>306</v>
      </c>
      <c r="D157" s="292" t="s">
        <v>1133</v>
      </c>
      <c r="E157" s="293" t="s">
        <v>6403</v>
      </c>
      <c r="F157" s="294" t="s">
        <v>6404</v>
      </c>
      <c r="G157" s="295" t="s">
        <v>681</v>
      </c>
      <c r="H157" s="296">
        <v>1</v>
      </c>
      <c r="I157" s="297"/>
      <c r="J157" s="298">
        <f>ROUND(I157*H157,2)</f>
        <v>0</v>
      </c>
      <c r="K157" s="299"/>
      <c r="L157" s="300"/>
      <c r="M157" s="301" t="s">
        <v>1</v>
      </c>
      <c r="N157" s="302" t="s">
        <v>41</v>
      </c>
      <c r="O157" s="91"/>
      <c r="P157" s="230">
        <f>O157*H157</f>
        <v>0</v>
      </c>
      <c r="Q157" s="230">
        <v>1</v>
      </c>
      <c r="R157" s="230">
        <f>Q157*H157</f>
        <v>1</v>
      </c>
      <c r="S157" s="230">
        <v>0</v>
      </c>
      <c r="T157" s="231">
        <f>S157*H157</f>
        <v>0</v>
      </c>
      <c r="U157" s="38"/>
      <c r="V157" s="38"/>
      <c r="W157" s="38"/>
      <c r="X157" s="38"/>
      <c r="Y157" s="38"/>
      <c r="Z157" s="38"/>
      <c r="AA157" s="38"/>
      <c r="AB157" s="38"/>
      <c r="AC157" s="38"/>
      <c r="AD157" s="38"/>
      <c r="AE157" s="38"/>
      <c r="AR157" s="232" t="s">
        <v>299</v>
      </c>
      <c r="AT157" s="232" t="s">
        <v>1133</v>
      </c>
      <c r="AU157" s="232" t="s">
        <v>86</v>
      </c>
      <c r="AY157" s="17" t="s">
        <v>251</v>
      </c>
      <c r="BE157" s="233">
        <f>IF(N157="základní",J157,0)</f>
        <v>0</v>
      </c>
      <c r="BF157" s="233">
        <f>IF(N157="snížená",J157,0)</f>
        <v>0</v>
      </c>
      <c r="BG157" s="233">
        <f>IF(N157="zákl. přenesená",J157,0)</f>
        <v>0</v>
      </c>
      <c r="BH157" s="233">
        <f>IF(N157="sníž. přenesená",J157,0)</f>
        <v>0</v>
      </c>
      <c r="BI157" s="233">
        <f>IF(N157="nulová",J157,0)</f>
        <v>0</v>
      </c>
      <c r="BJ157" s="17" t="s">
        <v>84</v>
      </c>
      <c r="BK157" s="233">
        <f>ROUND(I157*H157,2)</f>
        <v>0</v>
      </c>
      <c r="BL157" s="17" t="s">
        <v>254</v>
      </c>
      <c r="BM157" s="232" t="s">
        <v>6405</v>
      </c>
    </row>
    <row r="158" s="2" customFormat="1">
      <c r="A158" s="38"/>
      <c r="B158" s="39"/>
      <c r="C158" s="40"/>
      <c r="D158" s="234" t="s">
        <v>260</v>
      </c>
      <c r="E158" s="40"/>
      <c r="F158" s="235" t="s">
        <v>6404</v>
      </c>
      <c r="G158" s="40"/>
      <c r="H158" s="40"/>
      <c r="I158" s="236"/>
      <c r="J158" s="40"/>
      <c r="K158" s="40"/>
      <c r="L158" s="44"/>
      <c r="M158" s="237"/>
      <c r="N158" s="238"/>
      <c r="O158" s="91"/>
      <c r="P158" s="91"/>
      <c r="Q158" s="91"/>
      <c r="R158" s="91"/>
      <c r="S158" s="91"/>
      <c r="T158" s="92"/>
      <c r="U158" s="38"/>
      <c r="V158" s="38"/>
      <c r="W158" s="38"/>
      <c r="X158" s="38"/>
      <c r="Y158" s="38"/>
      <c r="Z158" s="38"/>
      <c r="AA158" s="38"/>
      <c r="AB158" s="38"/>
      <c r="AC158" s="38"/>
      <c r="AD158" s="38"/>
      <c r="AE158" s="38"/>
      <c r="AT158" s="17" t="s">
        <v>260</v>
      </c>
      <c r="AU158" s="17" t="s">
        <v>86</v>
      </c>
    </row>
    <row r="159" s="2" customFormat="1" ht="24.15" customHeight="1">
      <c r="A159" s="38"/>
      <c r="B159" s="39"/>
      <c r="C159" s="220" t="s">
        <v>311</v>
      </c>
      <c r="D159" s="220" t="s">
        <v>255</v>
      </c>
      <c r="E159" s="221" t="s">
        <v>6406</v>
      </c>
      <c r="F159" s="222" t="s">
        <v>6407</v>
      </c>
      <c r="G159" s="223" t="s">
        <v>409</v>
      </c>
      <c r="H159" s="224">
        <v>202</v>
      </c>
      <c r="I159" s="225"/>
      <c r="J159" s="226">
        <f>ROUND(I159*H159,2)</f>
        <v>0</v>
      </c>
      <c r="K159" s="227"/>
      <c r="L159" s="44"/>
      <c r="M159" s="228" t="s">
        <v>1</v>
      </c>
      <c r="N159" s="229" t="s">
        <v>41</v>
      </c>
      <c r="O159" s="91"/>
      <c r="P159" s="230">
        <f>O159*H159</f>
        <v>0</v>
      </c>
      <c r="Q159" s="230">
        <v>0</v>
      </c>
      <c r="R159" s="230">
        <f>Q159*H159</f>
        <v>0</v>
      </c>
      <c r="S159" s="230">
        <v>0</v>
      </c>
      <c r="T159" s="231">
        <f>S159*H159</f>
        <v>0</v>
      </c>
      <c r="U159" s="38"/>
      <c r="V159" s="38"/>
      <c r="W159" s="38"/>
      <c r="X159" s="38"/>
      <c r="Y159" s="38"/>
      <c r="Z159" s="38"/>
      <c r="AA159" s="38"/>
      <c r="AB159" s="38"/>
      <c r="AC159" s="38"/>
      <c r="AD159" s="38"/>
      <c r="AE159" s="38"/>
      <c r="AR159" s="232" t="s">
        <v>254</v>
      </c>
      <c r="AT159" s="232" t="s">
        <v>255</v>
      </c>
      <c r="AU159" s="232" t="s">
        <v>86</v>
      </c>
      <c r="AY159" s="17" t="s">
        <v>251</v>
      </c>
      <c r="BE159" s="233">
        <f>IF(N159="základní",J159,0)</f>
        <v>0</v>
      </c>
      <c r="BF159" s="233">
        <f>IF(N159="snížená",J159,0)</f>
        <v>0</v>
      </c>
      <c r="BG159" s="233">
        <f>IF(N159="zákl. přenesená",J159,0)</f>
        <v>0</v>
      </c>
      <c r="BH159" s="233">
        <f>IF(N159="sníž. přenesená",J159,0)</f>
        <v>0</v>
      </c>
      <c r="BI159" s="233">
        <f>IF(N159="nulová",J159,0)</f>
        <v>0</v>
      </c>
      <c r="BJ159" s="17" t="s">
        <v>84</v>
      </c>
      <c r="BK159" s="233">
        <f>ROUND(I159*H159,2)</f>
        <v>0</v>
      </c>
      <c r="BL159" s="17" t="s">
        <v>254</v>
      </c>
      <c r="BM159" s="232" t="s">
        <v>6408</v>
      </c>
    </row>
    <row r="160" s="2" customFormat="1">
      <c r="A160" s="38"/>
      <c r="B160" s="39"/>
      <c r="C160" s="40"/>
      <c r="D160" s="234" t="s">
        <v>260</v>
      </c>
      <c r="E160" s="40"/>
      <c r="F160" s="235" t="s">
        <v>6409</v>
      </c>
      <c r="G160" s="40"/>
      <c r="H160" s="40"/>
      <c r="I160" s="236"/>
      <c r="J160" s="40"/>
      <c r="K160" s="40"/>
      <c r="L160" s="44"/>
      <c r="M160" s="237"/>
      <c r="N160" s="238"/>
      <c r="O160" s="91"/>
      <c r="P160" s="91"/>
      <c r="Q160" s="91"/>
      <c r="R160" s="91"/>
      <c r="S160" s="91"/>
      <c r="T160" s="92"/>
      <c r="U160" s="38"/>
      <c r="V160" s="38"/>
      <c r="W160" s="38"/>
      <c r="X160" s="38"/>
      <c r="Y160" s="38"/>
      <c r="Z160" s="38"/>
      <c r="AA160" s="38"/>
      <c r="AB160" s="38"/>
      <c r="AC160" s="38"/>
      <c r="AD160" s="38"/>
      <c r="AE160" s="38"/>
      <c r="AT160" s="17" t="s">
        <v>260</v>
      </c>
      <c r="AU160" s="17" t="s">
        <v>86</v>
      </c>
    </row>
    <row r="161" s="2" customFormat="1">
      <c r="A161" s="38"/>
      <c r="B161" s="39"/>
      <c r="C161" s="40"/>
      <c r="D161" s="240" t="s">
        <v>274</v>
      </c>
      <c r="E161" s="40"/>
      <c r="F161" s="241" t="s">
        <v>6410</v>
      </c>
      <c r="G161" s="40"/>
      <c r="H161" s="40"/>
      <c r="I161" s="236"/>
      <c r="J161" s="40"/>
      <c r="K161" s="40"/>
      <c r="L161" s="44"/>
      <c r="M161" s="237"/>
      <c r="N161" s="238"/>
      <c r="O161" s="91"/>
      <c r="P161" s="91"/>
      <c r="Q161" s="91"/>
      <c r="R161" s="91"/>
      <c r="S161" s="91"/>
      <c r="T161" s="92"/>
      <c r="U161" s="38"/>
      <c r="V161" s="38"/>
      <c r="W161" s="38"/>
      <c r="X161" s="38"/>
      <c r="Y161" s="38"/>
      <c r="Z161" s="38"/>
      <c r="AA161" s="38"/>
      <c r="AB161" s="38"/>
      <c r="AC161" s="38"/>
      <c r="AD161" s="38"/>
      <c r="AE161" s="38"/>
      <c r="AT161" s="17" t="s">
        <v>274</v>
      </c>
      <c r="AU161" s="17" t="s">
        <v>86</v>
      </c>
    </row>
    <row r="162" s="2" customFormat="1">
      <c r="A162" s="38"/>
      <c r="B162" s="39"/>
      <c r="C162" s="40"/>
      <c r="D162" s="234" t="s">
        <v>262</v>
      </c>
      <c r="E162" s="40"/>
      <c r="F162" s="239" t="s">
        <v>6411</v>
      </c>
      <c r="G162" s="40"/>
      <c r="H162" s="40"/>
      <c r="I162" s="236"/>
      <c r="J162" s="40"/>
      <c r="K162" s="40"/>
      <c r="L162" s="44"/>
      <c r="M162" s="237"/>
      <c r="N162" s="238"/>
      <c r="O162" s="91"/>
      <c r="P162" s="91"/>
      <c r="Q162" s="91"/>
      <c r="R162" s="91"/>
      <c r="S162" s="91"/>
      <c r="T162" s="92"/>
      <c r="U162" s="38"/>
      <c r="V162" s="38"/>
      <c r="W162" s="38"/>
      <c r="X162" s="38"/>
      <c r="Y162" s="38"/>
      <c r="Z162" s="38"/>
      <c r="AA162" s="38"/>
      <c r="AB162" s="38"/>
      <c r="AC162" s="38"/>
      <c r="AD162" s="38"/>
      <c r="AE162" s="38"/>
      <c r="AT162" s="17" t="s">
        <v>262</v>
      </c>
      <c r="AU162" s="17" t="s">
        <v>86</v>
      </c>
    </row>
    <row r="163" s="12" customFormat="1">
      <c r="A163" s="12"/>
      <c r="B163" s="242"/>
      <c r="C163" s="243"/>
      <c r="D163" s="234" t="s">
        <v>276</v>
      </c>
      <c r="E163" s="244" t="s">
        <v>1</v>
      </c>
      <c r="F163" s="245" t="s">
        <v>6412</v>
      </c>
      <c r="G163" s="243"/>
      <c r="H163" s="246">
        <v>202</v>
      </c>
      <c r="I163" s="247"/>
      <c r="J163" s="243"/>
      <c r="K163" s="243"/>
      <c r="L163" s="248"/>
      <c r="M163" s="249"/>
      <c r="N163" s="250"/>
      <c r="O163" s="250"/>
      <c r="P163" s="250"/>
      <c r="Q163" s="250"/>
      <c r="R163" s="250"/>
      <c r="S163" s="250"/>
      <c r="T163" s="251"/>
      <c r="U163" s="12"/>
      <c r="V163" s="12"/>
      <c r="W163" s="12"/>
      <c r="X163" s="12"/>
      <c r="Y163" s="12"/>
      <c r="Z163" s="12"/>
      <c r="AA163" s="12"/>
      <c r="AB163" s="12"/>
      <c r="AC163" s="12"/>
      <c r="AD163" s="12"/>
      <c r="AE163" s="12"/>
      <c r="AT163" s="252" t="s">
        <v>276</v>
      </c>
      <c r="AU163" s="252" t="s">
        <v>86</v>
      </c>
      <c r="AV163" s="12" t="s">
        <v>86</v>
      </c>
      <c r="AW163" s="12" t="s">
        <v>32</v>
      </c>
      <c r="AX163" s="12" t="s">
        <v>84</v>
      </c>
      <c r="AY163" s="252" t="s">
        <v>251</v>
      </c>
    </row>
    <row r="164" s="2" customFormat="1" ht="16.5" customHeight="1">
      <c r="A164" s="38"/>
      <c r="B164" s="39"/>
      <c r="C164" s="220" t="s">
        <v>319</v>
      </c>
      <c r="D164" s="220" t="s">
        <v>255</v>
      </c>
      <c r="E164" s="221" t="s">
        <v>6413</v>
      </c>
      <c r="F164" s="222" t="s">
        <v>6414</v>
      </c>
      <c r="G164" s="223" t="s">
        <v>592</v>
      </c>
      <c r="H164" s="224">
        <v>6.8179999999999996</v>
      </c>
      <c r="I164" s="225"/>
      <c r="J164" s="226">
        <f>ROUND(I164*H164,2)</f>
        <v>0</v>
      </c>
      <c r="K164" s="227"/>
      <c r="L164" s="44"/>
      <c r="M164" s="228" t="s">
        <v>1</v>
      </c>
      <c r="N164" s="229" t="s">
        <v>41</v>
      </c>
      <c r="O164" s="91"/>
      <c r="P164" s="230">
        <f>O164*H164</f>
        <v>0</v>
      </c>
      <c r="Q164" s="230">
        <v>0</v>
      </c>
      <c r="R164" s="230">
        <f>Q164*H164</f>
        <v>0</v>
      </c>
      <c r="S164" s="230">
        <v>0</v>
      </c>
      <c r="T164" s="231">
        <f>S164*H164</f>
        <v>0</v>
      </c>
      <c r="U164" s="38"/>
      <c r="V164" s="38"/>
      <c r="W164" s="38"/>
      <c r="X164" s="38"/>
      <c r="Y164" s="38"/>
      <c r="Z164" s="38"/>
      <c r="AA164" s="38"/>
      <c r="AB164" s="38"/>
      <c r="AC164" s="38"/>
      <c r="AD164" s="38"/>
      <c r="AE164" s="38"/>
      <c r="AR164" s="232" t="s">
        <v>254</v>
      </c>
      <c r="AT164" s="232" t="s">
        <v>255</v>
      </c>
      <c r="AU164" s="232" t="s">
        <v>86</v>
      </c>
      <c r="AY164" s="17" t="s">
        <v>251</v>
      </c>
      <c r="BE164" s="233">
        <f>IF(N164="základní",J164,0)</f>
        <v>0</v>
      </c>
      <c r="BF164" s="233">
        <f>IF(N164="snížená",J164,0)</f>
        <v>0</v>
      </c>
      <c r="BG164" s="233">
        <f>IF(N164="zákl. přenesená",J164,0)</f>
        <v>0</v>
      </c>
      <c r="BH164" s="233">
        <f>IF(N164="sníž. přenesená",J164,0)</f>
        <v>0</v>
      </c>
      <c r="BI164" s="233">
        <f>IF(N164="nulová",J164,0)</f>
        <v>0</v>
      </c>
      <c r="BJ164" s="17" t="s">
        <v>84</v>
      </c>
      <c r="BK164" s="233">
        <f>ROUND(I164*H164,2)</f>
        <v>0</v>
      </c>
      <c r="BL164" s="17" t="s">
        <v>254</v>
      </c>
      <c r="BM164" s="232" t="s">
        <v>6415</v>
      </c>
    </row>
    <row r="165" s="2" customFormat="1">
      <c r="A165" s="38"/>
      <c r="B165" s="39"/>
      <c r="C165" s="40"/>
      <c r="D165" s="234" t="s">
        <v>260</v>
      </c>
      <c r="E165" s="40"/>
      <c r="F165" s="235" t="s">
        <v>6416</v>
      </c>
      <c r="G165" s="40"/>
      <c r="H165" s="40"/>
      <c r="I165" s="236"/>
      <c r="J165" s="40"/>
      <c r="K165" s="40"/>
      <c r="L165" s="44"/>
      <c r="M165" s="237"/>
      <c r="N165" s="238"/>
      <c r="O165" s="91"/>
      <c r="P165" s="91"/>
      <c r="Q165" s="91"/>
      <c r="R165" s="91"/>
      <c r="S165" s="91"/>
      <c r="T165" s="92"/>
      <c r="U165" s="38"/>
      <c r="V165" s="38"/>
      <c r="W165" s="38"/>
      <c r="X165" s="38"/>
      <c r="Y165" s="38"/>
      <c r="Z165" s="38"/>
      <c r="AA165" s="38"/>
      <c r="AB165" s="38"/>
      <c r="AC165" s="38"/>
      <c r="AD165" s="38"/>
      <c r="AE165" s="38"/>
      <c r="AT165" s="17" t="s">
        <v>260</v>
      </c>
      <c r="AU165" s="17" t="s">
        <v>86</v>
      </c>
    </row>
    <row r="166" s="2" customFormat="1">
      <c r="A166" s="38"/>
      <c r="B166" s="39"/>
      <c r="C166" s="40"/>
      <c r="D166" s="240" t="s">
        <v>274</v>
      </c>
      <c r="E166" s="40"/>
      <c r="F166" s="241" t="s">
        <v>6417</v>
      </c>
      <c r="G166" s="40"/>
      <c r="H166" s="40"/>
      <c r="I166" s="236"/>
      <c r="J166" s="40"/>
      <c r="K166" s="40"/>
      <c r="L166" s="44"/>
      <c r="M166" s="237"/>
      <c r="N166" s="238"/>
      <c r="O166" s="91"/>
      <c r="P166" s="91"/>
      <c r="Q166" s="91"/>
      <c r="R166" s="91"/>
      <c r="S166" s="91"/>
      <c r="T166" s="92"/>
      <c r="U166" s="38"/>
      <c r="V166" s="38"/>
      <c r="W166" s="38"/>
      <c r="X166" s="38"/>
      <c r="Y166" s="38"/>
      <c r="Z166" s="38"/>
      <c r="AA166" s="38"/>
      <c r="AB166" s="38"/>
      <c r="AC166" s="38"/>
      <c r="AD166" s="38"/>
      <c r="AE166" s="38"/>
      <c r="AT166" s="17" t="s">
        <v>274</v>
      </c>
      <c r="AU166" s="17" t="s">
        <v>86</v>
      </c>
    </row>
    <row r="167" s="2" customFormat="1">
      <c r="A167" s="38"/>
      <c r="B167" s="39"/>
      <c r="C167" s="40"/>
      <c r="D167" s="234" t="s">
        <v>262</v>
      </c>
      <c r="E167" s="40"/>
      <c r="F167" s="239" t="s">
        <v>6418</v>
      </c>
      <c r="G167" s="40"/>
      <c r="H167" s="40"/>
      <c r="I167" s="236"/>
      <c r="J167" s="40"/>
      <c r="K167" s="40"/>
      <c r="L167" s="44"/>
      <c r="M167" s="237"/>
      <c r="N167" s="238"/>
      <c r="O167" s="91"/>
      <c r="P167" s="91"/>
      <c r="Q167" s="91"/>
      <c r="R167" s="91"/>
      <c r="S167" s="91"/>
      <c r="T167" s="92"/>
      <c r="U167" s="38"/>
      <c r="V167" s="38"/>
      <c r="W167" s="38"/>
      <c r="X167" s="38"/>
      <c r="Y167" s="38"/>
      <c r="Z167" s="38"/>
      <c r="AA167" s="38"/>
      <c r="AB167" s="38"/>
      <c r="AC167" s="38"/>
      <c r="AD167" s="38"/>
      <c r="AE167" s="38"/>
      <c r="AT167" s="17" t="s">
        <v>262</v>
      </c>
      <c r="AU167" s="17" t="s">
        <v>86</v>
      </c>
    </row>
    <row r="168" s="12" customFormat="1">
      <c r="A168" s="12"/>
      <c r="B168" s="242"/>
      <c r="C168" s="243"/>
      <c r="D168" s="234" t="s">
        <v>276</v>
      </c>
      <c r="E168" s="244" t="s">
        <v>1</v>
      </c>
      <c r="F168" s="245" t="s">
        <v>6419</v>
      </c>
      <c r="G168" s="243"/>
      <c r="H168" s="246">
        <v>6.8179999999999996</v>
      </c>
      <c r="I168" s="247"/>
      <c r="J168" s="243"/>
      <c r="K168" s="243"/>
      <c r="L168" s="248"/>
      <c r="M168" s="249"/>
      <c r="N168" s="250"/>
      <c r="O168" s="250"/>
      <c r="P168" s="250"/>
      <c r="Q168" s="250"/>
      <c r="R168" s="250"/>
      <c r="S168" s="250"/>
      <c r="T168" s="251"/>
      <c r="U168" s="12"/>
      <c r="V168" s="12"/>
      <c r="W168" s="12"/>
      <c r="X168" s="12"/>
      <c r="Y168" s="12"/>
      <c r="Z168" s="12"/>
      <c r="AA168" s="12"/>
      <c r="AB168" s="12"/>
      <c r="AC168" s="12"/>
      <c r="AD168" s="12"/>
      <c r="AE168" s="12"/>
      <c r="AT168" s="252" t="s">
        <v>276</v>
      </c>
      <c r="AU168" s="252" t="s">
        <v>86</v>
      </c>
      <c r="AV168" s="12" t="s">
        <v>86</v>
      </c>
      <c r="AW168" s="12" t="s">
        <v>32</v>
      </c>
      <c r="AX168" s="12" t="s">
        <v>84</v>
      </c>
      <c r="AY168" s="252" t="s">
        <v>251</v>
      </c>
    </row>
    <row r="169" s="2" customFormat="1" ht="16.5" customHeight="1">
      <c r="A169" s="38"/>
      <c r="B169" s="39"/>
      <c r="C169" s="220" t="s">
        <v>8</v>
      </c>
      <c r="D169" s="220" t="s">
        <v>255</v>
      </c>
      <c r="E169" s="221" t="s">
        <v>6420</v>
      </c>
      <c r="F169" s="222" t="s">
        <v>6421</v>
      </c>
      <c r="G169" s="223" t="s">
        <v>592</v>
      </c>
      <c r="H169" s="224">
        <v>58.039999999999999</v>
      </c>
      <c r="I169" s="225"/>
      <c r="J169" s="226">
        <f>ROUND(I169*H169,2)</f>
        <v>0</v>
      </c>
      <c r="K169" s="227"/>
      <c r="L169" s="44"/>
      <c r="M169" s="228" t="s">
        <v>1</v>
      </c>
      <c r="N169" s="229" t="s">
        <v>41</v>
      </c>
      <c r="O169" s="91"/>
      <c r="P169" s="230">
        <f>O169*H169</f>
        <v>0</v>
      </c>
      <c r="Q169" s="230">
        <v>0</v>
      </c>
      <c r="R169" s="230">
        <f>Q169*H169</f>
        <v>0</v>
      </c>
      <c r="S169" s="230">
        <v>0</v>
      </c>
      <c r="T169" s="231">
        <f>S169*H169</f>
        <v>0</v>
      </c>
      <c r="U169" s="38"/>
      <c r="V169" s="38"/>
      <c r="W169" s="38"/>
      <c r="X169" s="38"/>
      <c r="Y169" s="38"/>
      <c r="Z169" s="38"/>
      <c r="AA169" s="38"/>
      <c r="AB169" s="38"/>
      <c r="AC169" s="38"/>
      <c r="AD169" s="38"/>
      <c r="AE169" s="38"/>
      <c r="AR169" s="232" t="s">
        <v>254</v>
      </c>
      <c r="AT169" s="232" t="s">
        <v>255</v>
      </c>
      <c r="AU169" s="232" t="s">
        <v>86</v>
      </c>
      <c r="AY169" s="17" t="s">
        <v>251</v>
      </c>
      <c r="BE169" s="233">
        <f>IF(N169="základní",J169,0)</f>
        <v>0</v>
      </c>
      <c r="BF169" s="233">
        <f>IF(N169="snížená",J169,0)</f>
        <v>0</v>
      </c>
      <c r="BG169" s="233">
        <f>IF(N169="zákl. přenesená",J169,0)</f>
        <v>0</v>
      </c>
      <c r="BH169" s="233">
        <f>IF(N169="sníž. přenesená",J169,0)</f>
        <v>0</v>
      </c>
      <c r="BI169" s="233">
        <f>IF(N169="nulová",J169,0)</f>
        <v>0</v>
      </c>
      <c r="BJ169" s="17" t="s">
        <v>84</v>
      </c>
      <c r="BK169" s="233">
        <f>ROUND(I169*H169,2)</f>
        <v>0</v>
      </c>
      <c r="BL169" s="17" t="s">
        <v>254</v>
      </c>
      <c r="BM169" s="232" t="s">
        <v>6422</v>
      </c>
    </row>
    <row r="170" s="2" customFormat="1">
      <c r="A170" s="38"/>
      <c r="B170" s="39"/>
      <c r="C170" s="40"/>
      <c r="D170" s="234" t="s">
        <v>260</v>
      </c>
      <c r="E170" s="40"/>
      <c r="F170" s="235" t="s">
        <v>6423</v>
      </c>
      <c r="G170" s="40"/>
      <c r="H170" s="40"/>
      <c r="I170" s="236"/>
      <c r="J170" s="40"/>
      <c r="K170" s="40"/>
      <c r="L170" s="44"/>
      <c r="M170" s="237"/>
      <c r="N170" s="238"/>
      <c r="O170" s="91"/>
      <c r="P170" s="91"/>
      <c r="Q170" s="91"/>
      <c r="R170" s="91"/>
      <c r="S170" s="91"/>
      <c r="T170" s="92"/>
      <c r="U170" s="38"/>
      <c r="V170" s="38"/>
      <c r="W170" s="38"/>
      <c r="X170" s="38"/>
      <c r="Y170" s="38"/>
      <c r="Z170" s="38"/>
      <c r="AA170" s="38"/>
      <c r="AB170" s="38"/>
      <c r="AC170" s="38"/>
      <c r="AD170" s="38"/>
      <c r="AE170" s="38"/>
      <c r="AT170" s="17" t="s">
        <v>260</v>
      </c>
      <c r="AU170" s="17" t="s">
        <v>86</v>
      </c>
    </row>
    <row r="171" s="2" customFormat="1">
      <c r="A171" s="38"/>
      <c r="B171" s="39"/>
      <c r="C171" s="40"/>
      <c r="D171" s="240" t="s">
        <v>274</v>
      </c>
      <c r="E171" s="40"/>
      <c r="F171" s="241" t="s">
        <v>6424</v>
      </c>
      <c r="G171" s="40"/>
      <c r="H171" s="40"/>
      <c r="I171" s="236"/>
      <c r="J171" s="40"/>
      <c r="K171" s="40"/>
      <c r="L171" s="44"/>
      <c r="M171" s="237"/>
      <c r="N171" s="238"/>
      <c r="O171" s="91"/>
      <c r="P171" s="91"/>
      <c r="Q171" s="91"/>
      <c r="R171" s="91"/>
      <c r="S171" s="91"/>
      <c r="T171" s="92"/>
      <c r="U171" s="38"/>
      <c r="V171" s="38"/>
      <c r="W171" s="38"/>
      <c r="X171" s="38"/>
      <c r="Y171" s="38"/>
      <c r="Z171" s="38"/>
      <c r="AA171" s="38"/>
      <c r="AB171" s="38"/>
      <c r="AC171" s="38"/>
      <c r="AD171" s="38"/>
      <c r="AE171" s="38"/>
      <c r="AT171" s="17" t="s">
        <v>274</v>
      </c>
      <c r="AU171" s="17" t="s">
        <v>86</v>
      </c>
    </row>
    <row r="172" s="2" customFormat="1">
      <c r="A172" s="38"/>
      <c r="B172" s="39"/>
      <c r="C172" s="40"/>
      <c r="D172" s="234" t="s">
        <v>262</v>
      </c>
      <c r="E172" s="40"/>
      <c r="F172" s="239" t="s">
        <v>6425</v>
      </c>
      <c r="G172" s="40"/>
      <c r="H172" s="40"/>
      <c r="I172" s="236"/>
      <c r="J172" s="40"/>
      <c r="K172" s="40"/>
      <c r="L172" s="44"/>
      <c r="M172" s="237"/>
      <c r="N172" s="238"/>
      <c r="O172" s="91"/>
      <c r="P172" s="91"/>
      <c r="Q172" s="91"/>
      <c r="R172" s="91"/>
      <c r="S172" s="91"/>
      <c r="T172" s="92"/>
      <c r="U172" s="38"/>
      <c r="V172" s="38"/>
      <c r="W172" s="38"/>
      <c r="X172" s="38"/>
      <c r="Y172" s="38"/>
      <c r="Z172" s="38"/>
      <c r="AA172" s="38"/>
      <c r="AB172" s="38"/>
      <c r="AC172" s="38"/>
      <c r="AD172" s="38"/>
      <c r="AE172" s="38"/>
      <c r="AT172" s="17" t="s">
        <v>262</v>
      </c>
      <c r="AU172" s="17" t="s">
        <v>86</v>
      </c>
    </row>
    <row r="173" s="12" customFormat="1">
      <c r="A173" s="12"/>
      <c r="B173" s="242"/>
      <c r="C173" s="243"/>
      <c r="D173" s="234" t="s">
        <v>276</v>
      </c>
      <c r="E173" s="244" t="s">
        <v>1</v>
      </c>
      <c r="F173" s="245" t="s">
        <v>6426</v>
      </c>
      <c r="G173" s="243"/>
      <c r="H173" s="246">
        <v>58.039999999999999</v>
      </c>
      <c r="I173" s="247"/>
      <c r="J173" s="243"/>
      <c r="K173" s="243"/>
      <c r="L173" s="248"/>
      <c r="M173" s="249"/>
      <c r="N173" s="250"/>
      <c r="O173" s="250"/>
      <c r="P173" s="250"/>
      <c r="Q173" s="250"/>
      <c r="R173" s="250"/>
      <c r="S173" s="250"/>
      <c r="T173" s="251"/>
      <c r="U173" s="12"/>
      <c r="V173" s="12"/>
      <c r="W173" s="12"/>
      <c r="X173" s="12"/>
      <c r="Y173" s="12"/>
      <c r="Z173" s="12"/>
      <c r="AA173" s="12"/>
      <c r="AB173" s="12"/>
      <c r="AC173" s="12"/>
      <c r="AD173" s="12"/>
      <c r="AE173" s="12"/>
      <c r="AT173" s="252" t="s">
        <v>276</v>
      </c>
      <c r="AU173" s="252" t="s">
        <v>86</v>
      </c>
      <c r="AV173" s="12" t="s">
        <v>86</v>
      </c>
      <c r="AW173" s="12" t="s">
        <v>32</v>
      </c>
      <c r="AX173" s="12" t="s">
        <v>84</v>
      </c>
      <c r="AY173" s="252" t="s">
        <v>251</v>
      </c>
    </row>
    <row r="174" s="2" customFormat="1" ht="21.75" customHeight="1">
      <c r="A174" s="38"/>
      <c r="B174" s="39"/>
      <c r="C174" s="220" t="s">
        <v>331</v>
      </c>
      <c r="D174" s="220" t="s">
        <v>255</v>
      </c>
      <c r="E174" s="221" t="s">
        <v>6427</v>
      </c>
      <c r="F174" s="222" t="s">
        <v>6428</v>
      </c>
      <c r="G174" s="223" t="s">
        <v>592</v>
      </c>
      <c r="H174" s="224">
        <v>64.858000000000004</v>
      </c>
      <c r="I174" s="225"/>
      <c r="J174" s="226">
        <f>ROUND(I174*H174,2)</f>
        <v>0</v>
      </c>
      <c r="K174" s="227"/>
      <c r="L174" s="44"/>
      <c r="M174" s="228" t="s">
        <v>1</v>
      </c>
      <c r="N174" s="229" t="s">
        <v>41</v>
      </c>
      <c r="O174" s="91"/>
      <c r="P174" s="230">
        <f>O174*H174</f>
        <v>0</v>
      </c>
      <c r="Q174" s="230">
        <v>0</v>
      </c>
      <c r="R174" s="230">
        <f>Q174*H174</f>
        <v>0</v>
      </c>
      <c r="S174" s="230">
        <v>0</v>
      </c>
      <c r="T174" s="231">
        <f>S174*H174</f>
        <v>0</v>
      </c>
      <c r="U174" s="38"/>
      <c r="V174" s="38"/>
      <c r="W174" s="38"/>
      <c r="X174" s="38"/>
      <c r="Y174" s="38"/>
      <c r="Z174" s="38"/>
      <c r="AA174" s="38"/>
      <c r="AB174" s="38"/>
      <c r="AC174" s="38"/>
      <c r="AD174" s="38"/>
      <c r="AE174" s="38"/>
      <c r="AR174" s="232" t="s">
        <v>254</v>
      </c>
      <c r="AT174" s="232" t="s">
        <v>255</v>
      </c>
      <c r="AU174" s="232" t="s">
        <v>86</v>
      </c>
      <c r="AY174" s="17" t="s">
        <v>251</v>
      </c>
      <c r="BE174" s="233">
        <f>IF(N174="základní",J174,0)</f>
        <v>0</v>
      </c>
      <c r="BF174" s="233">
        <f>IF(N174="snížená",J174,0)</f>
        <v>0</v>
      </c>
      <c r="BG174" s="233">
        <f>IF(N174="zákl. přenesená",J174,0)</f>
        <v>0</v>
      </c>
      <c r="BH174" s="233">
        <f>IF(N174="sníž. přenesená",J174,0)</f>
        <v>0</v>
      </c>
      <c r="BI174" s="233">
        <f>IF(N174="nulová",J174,0)</f>
        <v>0</v>
      </c>
      <c r="BJ174" s="17" t="s">
        <v>84</v>
      </c>
      <c r="BK174" s="233">
        <f>ROUND(I174*H174,2)</f>
        <v>0</v>
      </c>
      <c r="BL174" s="17" t="s">
        <v>254</v>
      </c>
      <c r="BM174" s="232" t="s">
        <v>6429</v>
      </c>
    </row>
    <row r="175" s="2" customFormat="1">
      <c r="A175" s="38"/>
      <c r="B175" s="39"/>
      <c r="C175" s="40"/>
      <c r="D175" s="234" t="s">
        <v>260</v>
      </c>
      <c r="E175" s="40"/>
      <c r="F175" s="235" t="s">
        <v>6430</v>
      </c>
      <c r="G175" s="40"/>
      <c r="H175" s="40"/>
      <c r="I175" s="236"/>
      <c r="J175" s="40"/>
      <c r="K175" s="40"/>
      <c r="L175" s="44"/>
      <c r="M175" s="237"/>
      <c r="N175" s="238"/>
      <c r="O175" s="91"/>
      <c r="P175" s="91"/>
      <c r="Q175" s="91"/>
      <c r="R175" s="91"/>
      <c r="S175" s="91"/>
      <c r="T175" s="92"/>
      <c r="U175" s="38"/>
      <c r="V175" s="38"/>
      <c r="W175" s="38"/>
      <c r="X175" s="38"/>
      <c r="Y175" s="38"/>
      <c r="Z175" s="38"/>
      <c r="AA175" s="38"/>
      <c r="AB175" s="38"/>
      <c r="AC175" s="38"/>
      <c r="AD175" s="38"/>
      <c r="AE175" s="38"/>
      <c r="AT175" s="17" t="s">
        <v>260</v>
      </c>
      <c r="AU175" s="17" t="s">
        <v>86</v>
      </c>
    </row>
    <row r="176" s="2" customFormat="1">
      <c r="A176" s="38"/>
      <c r="B176" s="39"/>
      <c r="C176" s="40"/>
      <c r="D176" s="240" t="s">
        <v>274</v>
      </c>
      <c r="E176" s="40"/>
      <c r="F176" s="241" t="s">
        <v>6431</v>
      </c>
      <c r="G176" s="40"/>
      <c r="H176" s="40"/>
      <c r="I176" s="236"/>
      <c r="J176" s="40"/>
      <c r="K176" s="40"/>
      <c r="L176" s="44"/>
      <c r="M176" s="237"/>
      <c r="N176" s="238"/>
      <c r="O176" s="91"/>
      <c r="P176" s="91"/>
      <c r="Q176" s="91"/>
      <c r="R176" s="91"/>
      <c r="S176" s="91"/>
      <c r="T176" s="92"/>
      <c r="U176" s="38"/>
      <c r="V176" s="38"/>
      <c r="W176" s="38"/>
      <c r="X176" s="38"/>
      <c r="Y176" s="38"/>
      <c r="Z176" s="38"/>
      <c r="AA176" s="38"/>
      <c r="AB176" s="38"/>
      <c r="AC176" s="38"/>
      <c r="AD176" s="38"/>
      <c r="AE176" s="38"/>
      <c r="AT176" s="17" t="s">
        <v>274</v>
      </c>
      <c r="AU176" s="17" t="s">
        <v>86</v>
      </c>
    </row>
    <row r="177" s="12" customFormat="1">
      <c r="A177" s="12"/>
      <c r="B177" s="242"/>
      <c r="C177" s="243"/>
      <c r="D177" s="234" t="s">
        <v>276</v>
      </c>
      <c r="E177" s="244" t="s">
        <v>1</v>
      </c>
      <c r="F177" s="245" t="s">
        <v>6432</v>
      </c>
      <c r="G177" s="243"/>
      <c r="H177" s="246">
        <v>64.858000000000004</v>
      </c>
      <c r="I177" s="247"/>
      <c r="J177" s="243"/>
      <c r="K177" s="243"/>
      <c r="L177" s="248"/>
      <c r="M177" s="249"/>
      <c r="N177" s="250"/>
      <c r="O177" s="250"/>
      <c r="P177" s="250"/>
      <c r="Q177" s="250"/>
      <c r="R177" s="250"/>
      <c r="S177" s="250"/>
      <c r="T177" s="251"/>
      <c r="U177" s="12"/>
      <c r="V177" s="12"/>
      <c r="W177" s="12"/>
      <c r="X177" s="12"/>
      <c r="Y177" s="12"/>
      <c r="Z177" s="12"/>
      <c r="AA177" s="12"/>
      <c r="AB177" s="12"/>
      <c r="AC177" s="12"/>
      <c r="AD177" s="12"/>
      <c r="AE177" s="12"/>
      <c r="AT177" s="252" t="s">
        <v>276</v>
      </c>
      <c r="AU177" s="252" t="s">
        <v>86</v>
      </c>
      <c r="AV177" s="12" t="s">
        <v>86</v>
      </c>
      <c r="AW177" s="12" t="s">
        <v>32</v>
      </c>
      <c r="AX177" s="12" t="s">
        <v>84</v>
      </c>
      <c r="AY177" s="252" t="s">
        <v>251</v>
      </c>
    </row>
    <row r="178" s="2" customFormat="1" ht="16.5" customHeight="1">
      <c r="A178" s="38"/>
      <c r="B178" s="39"/>
      <c r="C178" s="292" t="s">
        <v>336</v>
      </c>
      <c r="D178" s="292" t="s">
        <v>1133</v>
      </c>
      <c r="E178" s="293" t="s">
        <v>4417</v>
      </c>
      <c r="F178" s="294" t="s">
        <v>4418</v>
      </c>
      <c r="G178" s="295" t="s">
        <v>592</v>
      </c>
      <c r="H178" s="296">
        <v>64.858000000000004</v>
      </c>
      <c r="I178" s="297"/>
      <c r="J178" s="298">
        <f>ROUND(I178*H178,2)</f>
        <v>0</v>
      </c>
      <c r="K178" s="299"/>
      <c r="L178" s="300"/>
      <c r="M178" s="301" t="s">
        <v>1</v>
      </c>
      <c r="N178" s="302" t="s">
        <v>41</v>
      </c>
      <c r="O178" s="91"/>
      <c r="P178" s="230">
        <f>O178*H178</f>
        <v>0</v>
      </c>
      <c r="Q178" s="230">
        <v>0</v>
      </c>
      <c r="R178" s="230">
        <f>Q178*H178</f>
        <v>0</v>
      </c>
      <c r="S178" s="230">
        <v>0</v>
      </c>
      <c r="T178" s="231">
        <f>S178*H178</f>
        <v>0</v>
      </c>
      <c r="U178" s="38"/>
      <c r="V178" s="38"/>
      <c r="W178" s="38"/>
      <c r="X178" s="38"/>
      <c r="Y178" s="38"/>
      <c r="Z178" s="38"/>
      <c r="AA178" s="38"/>
      <c r="AB178" s="38"/>
      <c r="AC178" s="38"/>
      <c r="AD178" s="38"/>
      <c r="AE178" s="38"/>
      <c r="AR178" s="232" t="s">
        <v>299</v>
      </c>
      <c r="AT178" s="232" t="s">
        <v>1133</v>
      </c>
      <c r="AU178" s="232" t="s">
        <v>86</v>
      </c>
      <c r="AY178" s="17" t="s">
        <v>251</v>
      </c>
      <c r="BE178" s="233">
        <f>IF(N178="základní",J178,0)</f>
        <v>0</v>
      </c>
      <c r="BF178" s="233">
        <f>IF(N178="snížená",J178,0)</f>
        <v>0</v>
      </c>
      <c r="BG178" s="233">
        <f>IF(N178="zákl. přenesená",J178,0)</f>
        <v>0</v>
      </c>
      <c r="BH178" s="233">
        <f>IF(N178="sníž. přenesená",J178,0)</f>
        <v>0</v>
      </c>
      <c r="BI178" s="233">
        <f>IF(N178="nulová",J178,0)</f>
        <v>0</v>
      </c>
      <c r="BJ178" s="17" t="s">
        <v>84</v>
      </c>
      <c r="BK178" s="233">
        <f>ROUND(I178*H178,2)</f>
        <v>0</v>
      </c>
      <c r="BL178" s="17" t="s">
        <v>254</v>
      </c>
      <c r="BM178" s="232" t="s">
        <v>6433</v>
      </c>
    </row>
    <row r="179" s="2" customFormat="1">
      <c r="A179" s="38"/>
      <c r="B179" s="39"/>
      <c r="C179" s="40"/>
      <c r="D179" s="234" t="s">
        <v>260</v>
      </c>
      <c r="E179" s="40"/>
      <c r="F179" s="235" t="s">
        <v>4418</v>
      </c>
      <c r="G179" s="40"/>
      <c r="H179" s="40"/>
      <c r="I179" s="236"/>
      <c r="J179" s="40"/>
      <c r="K179" s="40"/>
      <c r="L179" s="44"/>
      <c r="M179" s="237"/>
      <c r="N179" s="238"/>
      <c r="O179" s="91"/>
      <c r="P179" s="91"/>
      <c r="Q179" s="91"/>
      <c r="R179" s="91"/>
      <c r="S179" s="91"/>
      <c r="T179" s="92"/>
      <c r="U179" s="38"/>
      <c r="V179" s="38"/>
      <c r="W179" s="38"/>
      <c r="X179" s="38"/>
      <c r="Y179" s="38"/>
      <c r="Z179" s="38"/>
      <c r="AA179" s="38"/>
      <c r="AB179" s="38"/>
      <c r="AC179" s="38"/>
      <c r="AD179" s="38"/>
      <c r="AE179" s="38"/>
      <c r="AT179" s="17" t="s">
        <v>260</v>
      </c>
      <c r="AU179" s="17" t="s">
        <v>86</v>
      </c>
    </row>
    <row r="180" s="12" customFormat="1">
      <c r="A180" s="12"/>
      <c r="B180" s="242"/>
      <c r="C180" s="243"/>
      <c r="D180" s="234" t="s">
        <v>276</v>
      </c>
      <c r="E180" s="244" t="s">
        <v>1</v>
      </c>
      <c r="F180" s="245" t="s">
        <v>6434</v>
      </c>
      <c r="G180" s="243"/>
      <c r="H180" s="246">
        <v>64.858000000000004</v>
      </c>
      <c r="I180" s="247"/>
      <c r="J180" s="243"/>
      <c r="K180" s="243"/>
      <c r="L180" s="248"/>
      <c r="M180" s="249"/>
      <c r="N180" s="250"/>
      <c r="O180" s="250"/>
      <c r="P180" s="250"/>
      <c r="Q180" s="250"/>
      <c r="R180" s="250"/>
      <c r="S180" s="250"/>
      <c r="T180" s="251"/>
      <c r="U180" s="12"/>
      <c r="V180" s="12"/>
      <c r="W180" s="12"/>
      <c r="X180" s="12"/>
      <c r="Y180" s="12"/>
      <c r="Z180" s="12"/>
      <c r="AA180" s="12"/>
      <c r="AB180" s="12"/>
      <c r="AC180" s="12"/>
      <c r="AD180" s="12"/>
      <c r="AE180" s="12"/>
      <c r="AT180" s="252" t="s">
        <v>276</v>
      </c>
      <c r="AU180" s="252" t="s">
        <v>86</v>
      </c>
      <c r="AV180" s="12" t="s">
        <v>86</v>
      </c>
      <c r="AW180" s="12" t="s">
        <v>32</v>
      </c>
      <c r="AX180" s="12" t="s">
        <v>84</v>
      </c>
      <c r="AY180" s="252" t="s">
        <v>251</v>
      </c>
    </row>
    <row r="181" s="2" customFormat="1" ht="24.15" customHeight="1">
      <c r="A181" s="38"/>
      <c r="B181" s="39"/>
      <c r="C181" s="220" t="s">
        <v>342</v>
      </c>
      <c r="D181" s="220" t="s">
        <v>255</v>
      </c>
      <c r="E181" s="221" t="s">
        <v>6435</v>
      </c>
      <c r="F181" s="222" t="s">
        <v>6436</v>
      </c>
      <c r="G181" s="223" t="s">
        <v>592</v>
      </c>
      <c r="H181" s="224">
        <v>64.858000000000004</v>
      </c>
      <c r="I181" s="225"/>
      <c r="J181" s="226">
        <f>ROUND(I181*H181,2)</f>
        <v>0</v>
      </c>
      <c r="K181" s="227"/>
      <c r="L181" s="44"/>
      <c r="M181" s="228" t="s">
        <v>1</v>
      </c>
      <c r="N181" s="229" t="s">
        <v>41</v>
      </c>
      <c r="O181" s="91"/>
      <c r="P181" s="230">
        <f>O181*H181</f>
        <v>0</v>
      </c>
      <c r="Q181" s="230">
        <v>0</v>
      </c>
      <c r="R181" s="230">
        <f>Q181*H181</f>
        <v>0</v>
      </c>
      <c r="S181" s="230">
        <v>0</v>
      </c>
      <c r="T181" s="231">
        <f>S181*H181</f>
        <v>0</v>
      </c>
      <c r="U181" s="38"/>
      <c r="V181" s="38"/>
      <c r="W181" s="38"/>
      <c r="X181" s="38"/>
      <c r="Y181" s="38"/>
      <c r="Z181" s="38"/>
      <c r="AA181" s="38"/>
      <c r="AB181" s="38"/>
      <c r="AC181" s="38"/>
      <c r="AD181" s="38"/>
      <c r="AE181" s="38"/>
      <c r="AR181" s="232" t="s">
        <v>254</v>
      </c>
      <c r="AT181" s="232" t="s">
        <v>255</v>
      </c>
      <c r="AU181" s="232" t="s">
        <v>86</v>
      </c>
      <c r="AY181" s="17" t="s">
        <v>251</v>
      </c>
      <c r="BE181" s="233">
        <f>IF(N181="základní",J181,0)</f>
        <v>0</v>
      </c>
      <c r="BF181" s="233">
        <f>IF(N181="snížená",J181,0)</f>
        <v>0</v>
      </c>
      <c r="BG181" s="233">
        <f>IF(N181="zákl. přenesená",J181,0)</f>
        <v>0</v>
      </c>
      <c r="BH181" s="233">
        <f>IF(N181="sníž. přenesená",J181,0)</f>
        <v>0</v>
      </c>
      <c r="BI181" s="233">
        <f>IF(N181="nulová",J181,0)</f>
        <v>0</v>
      </c>
      <c r="BJ181" s="17" t="s">
        <v>84</v>
      </c>
      <c r="BK181" s="233">
        <f>ROUND(I181*H181,2)</f>
        <v>0</v>
      </c>
      <c r="BL181" s="17" t="s">
        <v>254</v>
      </c>
      <c r="BM181" s="232" t="s">
        <v>6437</v>
      </c>
    </row>
    <row r="182" s="2" customFormat="1">
      <c r="A182" s="38"/>
      <c r="B182" s="39"/>
      <c r="C182" s="40"/>
      <c r="D182" s="234" t="s">
        <v>260</v>
      </c>
      <c r="E182" s="40"/>
      <c r="F182" s="235" t="s">
        <v>6438</v>
      </c>
      <c r="G182" s="40"/>
      <c r="H182" s="40"/>
      <c r="I182" s="236"/>
      <c r="J182" s="40"/>
      <c r="K182" s="40"/>
      <c r="L182" s="44"/>
      <c r="M182" s="237"/>
      <c r="N182" s="238"/>
      <c r="O182" s="91"/>
      <c r="P182" s="91"/>
      <c r="Q182" s="91"/>
      <c r="R182" s="91"/>
      <c r="S182" s="91"/>
      <c r="T182" s="92"/>
      <c r="U182" s="38"/>
      <c r="V182" s="38"/>
      <c r="W182" s="38"/>
      <c r="X182" s="38"/>
      <c r="Y182" s="38"/>
      <c r="Z182" s="38"/>
      <c r="AA182" s="38"/>
      <c r="AB182" s="38"/>
      <c r="AC182" s="38"/>
      <c r="AD182" s="38"/>
      <c r="AE182" s="38"/>
      <c r="AT182" s="17" t="s">
        <v>260</v>
      </c>
      <c r="AU182" s="17" t="s">
        <v>86</v>
      </c>
    </row>
    <row r="183" s="2" customFormat="1">
      <c r="A183" s="38"/>
      <c r="B183" s="39"/>
      <c r="C183" s="40"/>
      <c r="D183" s="240" t="s">
        <v>274</v>
      </c>
      <c r="E183" s="40"/>
      <c r="F183" s="241" t="s">
        <v>6439</v>
      </c>
      <c r="G183" s="40"/>
      <c r="H183" s="40"/>
      <c r="I183" s="236"/>
      <c r="J183" s="40"/>
      <c r="K183" s="40"/>
      <c r="L183" s="44"/>
      <c r="M183" s="237"/>
      <c r="N183" s="238"/>
      <c r="O183" s="91"/>
      <c r="P183" s="91"/>
      <c r="Q183" s="91"/>
      <c r="R183" s="91"/>
      <c r="S183" s="91"/>
      <c r="T183" s="92"/>
      <c r="U183" s="38"/>
      <c r="V183" s="38"/>
      <c r="W183" s="38"/>
      <c r="X183" s="38"/>
      <c r="Y183" s="38"/>
      <c r="Z183" s="38"/>
      <c r="AA183" s="38"/>
      <c r="AB183" s="38"/>
      <c r="AC183" s="38"/>
      <c r="AD183" s="38"/>
      <c r="AE183" s="38"/>
      <c r="AT183" s="17" t="s">
        <v>274</v>
      </c>
      <c r="AU183" s="17" t="s">
        <v>86</v>
      </c>
    </row>
    <row r="184" s="12" customFormat="1">
      <c r="A184" s="12"/>
      <c r="B184" s="242"/>
      <c r="C184" s="243"/>
      <c r="D184" s="234" t="s">
        <v>276</v>
      </c>
      <c r="E184" s="244" t="s">
        <v>1</v>
      </c>
      <c r="F184" s="245" t="s">
        <v>6434</v>
      </c>
      <c r="G184" s="243"/>
      <c r="H184" s="246">
        <v>64.858000000000004</v>
      </c>
      <c r="I184" s="247"/>
      <c r="J184" s="243"/>
      <c r="K184" s="243"/>
      <c r="L184" s="248"/>
      <c r="M184" s="249"/>
      <c r="N184" s="250"/>
      <c r="O184" s="250"/>
      <c r="P184" s="250"/>
      <c r="Q184" s="250"/>
      <c r="R184" s="250"/>
      <c r="S184" s="250"/>
      <c r="T184" s="251"/>
      <c r="U184" s="12"/>
      <c r="V184" s="12"/>
      <c r="W184" s="12"/>
      <c r="X184" s="12"/>
      <c r="Y184" s="12"/>
      <c r="Z184" s="12"/>
      <c r="AA184" s="12"/>
      <c r="AB184" s="12"/>
      <c r="AC184" s="12"/>
      <c r="AD184" s="12"/>
      <c r="AE184" s="12"/>
      <c r="AT184" s="252" t="s">
        <v>276</v>
      </c>
      <c r="AU184" s="252" t="s">
        <v>86</v>
      </c>
      <c r="AV184" s="12" t="s">
        <v>86</v>
      </c>
      <c r="AW184" s="12" t="s">
        <v>32</v>
      </c>
      <c r="AX184" s="12" t="s">
        <v>84</v>
      </c>
      <c r="AY184" s="252" t="s">
        <v>251</v>
      </c>
    </row>
    <row r="185" s="2" customFormat="1" ht="33" customHeight="1">
      <c r="A185" s="38"/>
      <c r="B185" s="39"/>
      <c r="C185" s="220" t="s">
        <v>350</v>
      </c>
      <c r="D185" s="220" t="s">
        <v>255</v>
      </c>
      <c r="E185" s="221" t="s">
        <v>6440</v>
      </c>
      <c r="F185" s="222" t="s">
        <v>6441</v>
      </c>
      <c r="G185" s="223" t="s">
        <v>409</v>
      </c>
      <c r="H185" s="224">
        <v>143</v>
      </c>
      <c r="I185" s="225"/>
      <c r="J185" s="226">
        <f>ROUND(I185*H185,2)</f>
        <v>0</v>
      </c>
      <c r="K185" s="227"/>
      <c r="L185" s="44"/>
      <c r="M185" s="228" t="s">
        <v>1</v>
      </c>
      <c r="N185" s="229" t="s">
        <v>41</v>
      </c>
      <c r="O185" s="91"/>
      <c r="P185" s="230">
        <f>O185*H185</f>
        <v>0</v>
      </c>
      <c r="Q185" s="230">
        <v>0</v>
      </c>
      <c r="R185" s="230">
        <f>Q185*H185</f>
        <v>0</v>
      </c>
      <c r="S185" s="230">
        <v>0</v>
      </c>
      <c r="T185" s="231">
        <f>S185*H185</f>
        <v>0</v>
      </c>
      <c r="U185" s="38"/>
      <c r="V185" s="38"/>
      <c r="W185" s="38"/>
      <c r="X185" s="38"/>
      <c r="Y185" s="38"/>
      <c r="Z185" s="38"/>
      <c r="AA185" s="38"/>
      <c r="AB185" s="38"/>
      <c r="AC185" s="38"/>
      <c r="AD185" s="38"/>
      <c r="AE185" s="38"/>
      <c r="AR185" s="232" t="s">
        <v>254</v>
      </c>
      <c r="AT185" s="232" t="s">
        <v>255</v>
      </c>
      <c r="AU185" s="232" t="s">
        <v>86</v>
      </c>
      <c r="AY185" s="17" t="s">
        <v>251</v>
      </c>
      <c r="BE185" s="233">
        <f>IF(N185="základní",J185,0)</f>
        <v>0</v>
      </c>
      <c r="BF185" s="233">
        <f>IF(N185="snížená",J185,0)</f>
        <v>0</v>
      </c>
      <c r="BG185" s="233">
        <f>IF(N185="zákl. přenesená",J185,0)</f>
        <v>0</v>
      </c>
      <c r="BH185" s="233">
        <f>IF(N185="sníž. přenesená",J185,0)</f>
        <v>0</v>
      </c>
      <c r="BI185" s="233">
        <f>IF(N185="nulová",J185,0)</f>
        <v>0</v>
      </c>
      <c r="BJ185" s="17" t="s">
        <v>84</v>
      </c>
      <c r="BK185" s="233">
        <f>ROUND(I185*H185,2)</f>
        <v>0</v>
      </c>
      <c r="BL185" s="17" t="s">
        <v>254</v>
      </c>
      <c r="BM185" s="232" t="s">
        <v>6442</v>
      </c>
    </row>
    <row r="186" s="2" customFormat="1">
      <c r="A186" s="38"/>
      <c r="B186" s="39"/>
      <c r="C186" s="40"/>
      <c r="D186" s="234" t="s">
        <v>260</v>
      </c>
      <c r="E186" s="40"/>
      <c r="F186" s="235" t="s">
        <v>6443</v>
      </c>
      <c r="G186" s="40"/>
      <c r="H186" s="40"/>
      <c r="I186" s="236"/>
      <c r="J186" s="40"/>
      <c r="K186" s="40"/>
      <c r="L186" s="44"/>
      <c r="M186" s="237"/>
      <c r="N186" s="238"/>
      <c r="O186" s="91"/>
      <c r="P186" s="91"/>
      <c r="Q186" s="91"/>
      <c r="R186" s="91"/>
      <c r="S186" s="91"/>
      <c r="T186" s="92"/>
      <c r="U186" s="38"/>
      <c r="V186" s="38"/>
      <c r="W186" s="38"/>
      <c r="X186" s="38"/>
      <c r="Y186" s="38"/>
      <c r="Z186" s="38"/>
      <c r="AA186" s="38"/>
      <c r="AB186" s="38"/>
      <c r="AC186" s="38"/>
      <c r="AD186" s="38"/>
      <c r="AE186" s="38"/>
      <c r="AT186" s="17" t="s">
        <v>260</v>
      </c>
      <c r="AU186" s="17" t="s">
        <v>86</v>
      </c>
    </row>
    <row r="187" s="2" customFormat="1">
      <c r="A187" s="38"/>
      <c r="B187" s="39"/>
      <c r="C187" s="40"/>
      <c r="D187" s="240" t="s">
        <v>274</v>
      </c>
      <c r="E187" s="40"/>
      <c r="F187" s="241" t="s">
        <v>6444</v>
      </c>
      <c r="G187" s="40"/>
      <c r="H187" s="40"/>
      <c r="I187" s="236"/>
      <c r="J187" s="40"/>
      <c r="K187" s="40"/>
      <c r="L187" s="44"/>
      <c r="M187" s="237"/>
      <c r="N187" s="238"/>
      <c r="O187" s="91"/>
      <c r="P187" s="91"/>
      <c r="Q187" s="91"/>
      <c r="R187" s="91"/>
      <c r="S187" s="91"/>
      <c r="T187" s="92"/>
      <c r="U187" s="38"/>
      <c r="V187" s="38"/>
      <c r="W187" s="38"/>
      <c r="X187" s="38"/>
      <c r="Y187" s="38"/>
      <c r="Z187" s="38"/>
      <c r="AA187" s="38"/>
      <c r="AB187" s="38"/>
      <c r="AC187" s="38"/>
      <c r="AD187" s="38"/>
      <c r="AE187" s="38"/>
      <c r="AT187" s="17" t="s">
        <v>274</v>
      </c>
      <c r="AU187" s="17" t="s">
        <v>86</v>
      </c>
    </row>
    <row r="188" s="2" customFormat="1">
      <c r="A188" s="38"/>
      <c r="B188" s="39"/>
      <c r="C188" s="40"/>
      <c r="D188" s="234" t="s">
        <v>262</v>
      </c>
      <c r="E188" s="40"/>
      <c r="F188" s="239" t="s">
        <v>6445</v>
      </c>
      <c r="G188" s="40"/>
      <c r="H188" s="40"/>
      <c r="I188" s="236"/>
      <c r="J188" s="40"/>
      <c r="K188" s="40"/>
      <c r="L188" s="44"/>
      <c r="M188" s="237"/>
      <c r="N188" s="238"/>
      <c r="O188" s="91"/>
      <c r="P188" s="91"/>
      <c r="Q188" s="91"/>
      <c r="R188" s="91"/>
      <c r="S188" s="91"/>
      <c r="T188" s="92"/>
      <c r="U188" s="38"/>
      <c r="V188" s="38"/>
      <c r="W188" s="38"/>
      <c r="X188" s="38"/>
      <c r="Y188" s="38"/>
      <c r="Z188" s="38"/>
      <c r="AA188" s="38"/>
      <c r="AB188" s="38"/>
      <c r="AC188" s="38"/>
      <c r="AD188" s="38"/>
      <c r="AE188" s="38"/>
      <c r="AT188" s="17" t="s">
        <v>262</v>
      </c>
      <c r="AU188" s="17" t="s">
        <v>86</v>
      </c>
    </row>
    <row r="189" s="12" customFormat="1">
      <c r="A189" s="12"/>
      <c r="B189" s="242"/>
      <c r="C189" s="243"/>
      <c r="D189" s="234" t="s">
        <v>276</v>
      </c>
      <c r="E189" s="244" t="s">
        <v>1</v>
      </c>
      <c r="F189" s="245" t="s">
        <v>6446</v>
      </c>
      <c r="G189" s="243"/>
      <c r="H189" s="246">
        <v>143</v>
      </c>
      <c r="I189" s="247"/>
      <c r="J189" s="243"/>
      <c r="K189" s="243"/>
      <c r="L189" s="248"/>
      <c r="M189" s="249"/>
      <c r="N189" s="250"/>
      <c r="O189" s="250"/>
      <c r="P189" s="250"/>
      <c r="Q189" s="250"/>
      <c r="R189" s="250"/>
      <c r="S189" s="250"/>
      <c r="T189" s="251"/>
      <c r="U189" s="12"/>
      <c r="V189" s="12"/>
      <c r="W189" s="12"/>
      <c r="X189" s="12"/>
      <c r="Y189" s="12"/>
      <c r="Z189" s="12"/>
      <c r="AA189" s="12"/>
      <c r="AB189" s="12"/>
      <c r="AC189" s="12"/>
      <c r="AD189" s="12"/>
      <c r="AE189" s="12"/>
      <c r="AT189" s="252" t="s">
        <v>276</v>
      </c>
      <c r="AU189" s="252" t="s">
        <v>86</v>
      </c>
      <c r="AV189" s="12" t="s">
        <v>86</v>
      </c>
      <c r="AW189" s="12" t="s">
        <v>32</v>
      </c>
      <c r="AX189" s="12" t="s">
        <v>84</v>
      </c>
      <c r="AY189" s="252" t="s">
        <v>251</v>
      </c>
    </row>
    <row r="190" s="2" customFormat="1" ht="21.75" customHeight="1">
      <c r="A190" s="38"/>
      <c r="B190" s="39"/>
      <c r="C190" s="220" t="s">
        <v>357</v>
      </c>
      <c r="D190" s="220" t="s">
        <v>255</v>
      </c>
      <c r="E190" s="221" t="s">
        <v>6447</v>
      </c>
      <c r="F190" s="222" t="s">
        <v>6448</v>
      </c>
      <c r="G190" s="223" t="s">
        <v>416</v>
      </c>
      <c r="H190" s="224">
        <v>831</v>
      </c>
      <c r="I190" s="225"/>
      <c r="J190" s="226">
        <f>ROUND(I190*H190,2)</f>
        <v>0</v>
      </c>
      <c r="K190" s="227"/>
      <c r="L190" s="44"/>
      <c r="M190" s="228" t="s">
        <v>1</v>
      </c>
      <c r="N190" s="229" t="s">
        <v>41</v>
      </c>
      <c r="O190" s="91"/>
      <c r="P190" s="230">
        <f>O190*H190</f>
        <v>0</v>
      </c>
      <c r="Q190" s="230">
        <v>0</v>
      </c>
      <c r="R190" s="230">
        <f>Q190*H190</f>
        <v>0</v>
      </c>
      <c r="S190" s="230">
        <v>0</v>
      </c>
      <c r="T190" s="231">
        <f>S190*H190</f>
        <v>0</v>
      </c>
      <c r="U190" s="38"/>
      <c r="V190" s="38"/>
      <c r="W190" s="38"/>
      <c r="X190" s="38"/>
      <c r="Y190" s="38"/>
      <c r="Z190" s="38"/>
      <c r="AA190" s="38"/>
      <c r="AB190" s="38"/>
      <c r="AC190" s="38"/>
      <c r="AD190" s="38"/>
      <c r="AE190" s="38"/>
      <c r="AR190" s="232" t="s">
        <v>254</v>
      </c>
      <c r="AT190" s="232" t="s">
        <v>255</v>
      </c>
      <c r="AU190" s="232" t="s">
        <v>86</v>
      </c>
      <c r="AY190" s="17" t="s">
        <v>251</v>
      </c>
      <c r="BE190" s="233">
        <f>IF(N190="základní",J190,0)</f>
        <v>0</v>
      </c>
      <c r="BF190" s="233">
        <f>IF(N190="snížená",J190,0)</f>
        <v>0</v>
      </c>
      <c r="BG190" s="233">
        <f>IF(N190="zákl. přenesená",J190,0)</f>
        <v>0</v>
      </c>
      <c r="BH190" s="233">
        <f>IF(N190="sníž. přenesená",J190,0)</f>
        <v>0</v>
      </c>
      <c r="BI190" s="233">
        <f>IF(N190="nulová",J190,0)</f>
        <v>0</v>
      </c>
      <c r="BJ190" s="17" t="s">
        <v>84</v>
      </c>
      <c r="BK190" s="233">
        <f>ROUND(I190*H190,2)</f>
        <v>0</v>
      </c>
      <c r="BL190" s="17" t="s">
        <v>254</v>
      </c>
      <c r="BM190" s="232" t="s">
        <v>6449</v>
      </c>
    </row>
    <row r="191" s="2" customFormat="1">
      <c r="A191" s="38"/>
      <c r="B191" s="39"/>
      <c r="C191" s="40"/>
      <c r="D191" s="234" t="s">
        <v>260</v>
      </c>
      <c r="E191" s="40"/>
      <c r="F191" s="235" t="s">
        <v>6450</v>
      </c>
      <c r="G191" s="40"/>
      <c r="H191" s="40"/>
      <c r="I191" s="236"/>
      <c r="J191" s="40"/>
      <c r="K191" s="40"/>
      <c r="L191" s="44"/>
      <c r="M191" s="237"/>
      <c r="N191" s="238"/>
      <c r="O191" s="91"/>
      <c r="P191" s="91"/>
      <c r="Q191" s="91"/>
      <c r="R191" s="91"/>
      <c r="S191" s="91"/>
      <c r="T191" s="92"/>
      <c r="U191" s="38"/>
      <c r="V191" s="38"/>
      <c r="W191" s="38"/>
      <c r="X191" s="38"/>
      <c r="Y191" s="38"/>
      <c r="Z191" s="38"/>
      <c r="AA191" s="38"/>
      <c r="AB191" s="38"/>
      <c r="AC191" s="38"/>
      <c r="AD191" s="38"/>
      <c r="AE191" s="38"/>
      <c r="AT191" s="17" t="s">
        <v>260</v>
      </c>
      <c r="AU191" s="17" t="s">
        <v>86</v>
      </c>
    </row>
    <row r="192" s="2" customFormat="1">
      <c r="A192" s="38"/>
      <c r="B192" s="39"/>
      <c r="C192" s="40"/>
      <c r="D192" s="240" t="s">
        <v>274</v>
      </c>
      <c r="E192" s="40"/>
      <c r="F192" s="241" t="s">
        <v>6451</v>
      </c>
      <c r="G192" s="40"/>
      <c r="H192" s="40"/>
      <c r="I192" s="236"/>
      <c r="J192" s="40"/>
      <c r="K192" s="40"/>
      <c r="L192" s="44"/>
      <c r="M192" s="237"/>
      <c r="N192" s="238"/>
      <c r="O192" s="91"/>
      <c r="P192" s="91"/>
      <c r="Q192" s="91"/>
      <c r="R192" s="91"/>
      <c r="S192" s="91"/>
      <c r="T192" s="92"/>
      <c r="U192" s="38"/>
      <c r="V192" s="38"/>
      <c r="W192" s="38"/>
      <c r="X192" s="38"/>
      <c r="Y192" s="38"/>
      <c r="Z192" s="38"/>
      <c r="AA192" s="38"/>
      <c r="AB192" s="38"/>
      <c r="AC192" s="38"/>
      <c r="AD192" s="38"/>
      <c r="AE192" s="38"/>
      <c r="AT192" s="17" t="s">
        <v>274</v>
      </c>
      <c r="AU192" s="17" t="s">
        <v>86</v>
      </c>
    </row>
    <row r="193" s="12" customFormat="1">
      <c r="A193" s="12"/>
      <c r="B193" s="242"/>
      <c r="C193" s="243"/>
      <c r="D193" s="234" t="s">
        <v>276</v>
      </c>
      <c r="E193" s="244" t="s">
        <v>1</v>
      </c>
      <c r="F193" s="245" t="s">
        <v>6452</v>
      </c>
      <c r="G193" s="243"/>
      <c r="H193" s="246">
        <v>831</v>
      </c>
      <c r="I193" s="247"/>
      <c r="J193" s="243"/>
      <c r="K193" s="243"/>
      <c r="L193" s="248"/>
      <c r="M193" s="249"/>
      <c r="N193" s="250"/>
      <c r="O193" s="250"/>
      <c r="P193" s="250"/>
      <c r="Q193" s="250"/>
      <c r="R193" s="250"/>
      <c r="S193" s="250"/>
      <c r="T193" s="251"/>
      <c r="U193" s="12"/>
      <c r="V193" s="12"/>
      <c r="W193" s="12"/>
      <c r="X193" s="12"/>
      <c r="Y193" s="12"/>
      <c r="Z193" s="12"/>
      <c r="AA193" s="12"/>
      <c r="AB193" s="12"/>
      <c r="AC193" s="12"/>
      <c r="AD193" s="12"/>
      <c r="AE193" s="12"/>
      <c r="AT193" s="252" t="s">
        <v>276</v>
      </c>
      <c r="AU193" s="252" t="s">
        <v>86</v>
      </c>
      <c r="AV193" s="12" t="s">
        <v>86</v>
      </c>
      <c r="AW193" s="12" t="s">
        <v>32</v>
      </c>
      <c r="AX193" s="12" t="s">
        <v>84</v>
      </c>
      <c r="AY193" s="252" t="s">
        <v>251</v>
      </c>
    </row>
    <row r="194" s="2" customFormat="1" ht="24.15" customHeight="1">
      <c r="A194" s="38"/>
      <c r="B194" s="39"/>
      <c r="C194" s="220" t="s">
        <v>363</v>
      </c>
      <c r="D194" s="220" t="s">
        <v>255</v>
      </c>
      <c r="E194" s="221" t="s">
        <v>6453</v>
      </c>
      <c r="F194" s="222" t="s">
        <v>6454</v>
      </c>
      <c r="G194" s="223" t="s">
        <v>416</v>
      </c>
      <c r="H194" s="224">
        <v>31</v>
      </c>
      <c r="I194" s="225"/>
      <c r="J194" s="226">
        <f>ROUND(I194*H194,2)</f>
        <v>0</v>
      </c>
      <c r="K194" s="227"/>
      <c r="L194" s="44"/>
      <c r="M194" s="228" t="s">
        <v>1</v>
      </c>
      <c r="N194" s="229" t="s">
        <v>41</v>
      </c>
      <c r="O194" s="91"/>
      <c r="P194" s="230">
        <f>O194*H194</f>
        <v>0</v>
      </c>
      <c r="Q194" s="230">
        <v>0</v>
      </c>
      <c r="R194" s="230">
        <f>Q194*H194</f>
        <v>0</v>
      </c>
      <c r="S194" s="230">
        <v>0</v>
      </c>
      <c r="T194" s="231">
        <f>S194*H194</f>
        <v>0</v>
      </c>
      <c r="U194" s="38"/>
      <c r="V194" s="38"/>
      <c r="W194" s="38"/>
      <c r="X194" s="38"/>
      <c r="Y194" s="38"/>
      <c r="Z194" s="38"/>
      <c r="AA194" s="38"/>
      <c r="AB194" s="38"/>
      <c r="AC194" s="38"/>
      <c r="AD194" s="38"/>
      <c r="AE194" s="38"/>
      <c r="AR194" s="232" t="s">
        <v>254</v>
      </c>
      <c r="AT194" s="232" t="s">
        <v>255</v>
      </c>
      <c r="AU194" s="232" t="s">
        <v>86</v>
      </c>
      <c r="AY194" s="17" t="s">
        <v>251</v>
      </c>
      <c r="BE194" s="233">
        <f>IF(N194="základní",J194,0)</f>
        <v>0</v>
      </c>
      <c r="BF194" s="233">
        <f>IF(N194="snížená",J194,0)</f>
        <v>0</v>
      </c>
      <c r="BG194" s="233">
        <f>IF(N194="zákl. přenesená",J194,0)</f>
        <v>0</v>
      </c>
      <c r="BH194" s="233">
        <f>IF(N194="sníž. přenesená",J194,0)</f>
        <v>0</v>
      </c>
      <c r="BI194" s="233">
        <f>IF(N194="nulová",J194,0)</f>
        <v>0</v>
      </c>
      <c r="BJ194" s="17" t="s">
        <v>84</v>
      </c>
      <c r="BK194" s="233">
        <f>ROUND(I194*H194,2)</f>
        <v>0</v>
      </c>
      <c r="BL194" s="17" t="s">
        <v>254</v>
      </c>
      <c r="BM194" s="232" t="s">
        <v>6455</v>
      </c>
    </row>
    <row r="195" s="2" customFormat="1">
      <c r="A195" s="38"/>
      <c r="B195" s="39"/>
      <c r="C195" s="40"/>
      <c r="D195" s="234" t="s">
        <v>260</v>
      </c>
      <c r="E195" s="40"/>
      <c r="F195" s="235" t="s">
        <v>6456</v>
      </c>
      <c r="G195" s="40"/>
      <c r="H195" s="40"/>
      <c r="I195" s="236"/>
      <c r="J195" s="40"/>
      <c r="K195" s="40"/>
      <c r="L195" s="44"/>
      <c r="M195" s="237"/>
      <c r="N195" s="238"/>
      <c r="O195" s="91"/>
      <c r="P195" s="91"/>
      <c r="Q195" s="91"/>
      <c r="R195" s="91"/>
      <c r="S195" s="91"/>
      <c r="T195" s="92"/>
      <c r="U195" s="38"/>
      <c r="V195" s="38"/>
      <c r="W195" s="38"/>
      <c r="X195" s="38"/>
      <c r="Y195" s="38"/>
      <c r="Z195" s="38"/>
      <c r="AA195" s="38"/>
      <c r="AB195" s="38"/>
      <c r="AC195" s="38"/>
      <c r="AD195" s="38"/>
      <c r="AE195" s="38"/>
      <c r="AT195" s="17" t="s">
        <v>260</v>
      </c>
      <c r="AU195" s="17" t="s">
        <v>86</v>
      </c>
    </row>
    <row r="196" s="2" customFormat="1">
      <c r="A196" s="38"/>
      <c r="B196" s="39"/>
      <c r="C196" s="40"/>
      <c r="D196" s="240" t="s">
        <v>274</v>
      </c>
      <c r="E196" s="40"/>
      <c r="F196" s="241" t="s">
        <v>6457</v>
      </c>
      <c r="G196" s="40"/>
      <c r="H196" s="40"/>
      <c r="I196" s="236"/>
      <c r="J196" s="40"/>
      <c r="K196" s="40"/>
      <c r="L196" s="44"/>
      <c r="M196" s="237"/>
      <c r="N196" s="238"/>
      <c r="O196" s="91"/>
      <c r="P196" s="91"/>
      <c r="Q196" s="91"/>
      <c r="R196" s="91"/>
      <c r="S196" s="91"/>
      <c r="T196" s="92"/>
      <c r="U196" s="38"/>
      <c r="V196" s="38"/>
      <c r="W196" s="38"/>
      <c r="X196" s="38"/>
      <c r="Y196" s="38"/>
      <c r="Z196" s="38"/>
      <c r="AA196" s="38"/>
      <c r="AB196" s="38"/>
      <c r="AC196" s="38"/>
      <c r="AD196" s="38"/>
      <c r="AE196" s="38"/>
      <c r="AT196" s="17" t="s">
        <v>274</v>
      </c>
      <c r="AU196" s="17" t="s">
        <v>86</v>
      </c>
    </row>
    <row r="197" s="2" customFormat="1" ht="24.15" customHeight="1">
      <c r="A197" s="38"/>
      <c r="B197" s="39"/>
      <c r="C197" s="220" t="s">
        <v>371</v>
      </c>
      <c r="D197" s="220" t="s">
        <v>255</v>
      </c>
      <c r="E197" s="221" t="s">
        <v>6458</v>
      </c>
      <c r="F197" s="222" t="s">
        <v>6459</v>
      </c>
      <c r="G197" s="223" t="s">
        <v>416</v>
      </c>
      <c r="H197" s="224">
        <v>31</v>
      </c>
      <c r="I197" s="225"/>
      <c r="J197" s="226">
        <f>ROUND(I197*H197,2)</f>
        <v>0</v>
      </c>
      <c r="K197" s="227"/>
      <c r="L197" s="44"/>
      <c r="M197" s="228" t="s">
        <v>1</v>
      </c>
      <c r="N197" s="229" t="s">
        <v>41</v>
      </c>
      <c r="O197" s="91"/>
      <c r="P197" s="230">
        <f>O197*H197</f>
        <v>0</v>
      </c>
      <c r="Q197" s="230">
        <v>0</v>
      </c>
      <c r="R197" s="230">
        <f>Q197*H197</f>
        <v>0</v>
      </c>
      <c r="S197" s="230">
        <v>0</v>
      </c>
      <c r="T197" s="231">
        <f>S197*H197</f>
        <v>0</v>
      </c>
      <c r="U197" s="38"/>
      <c r="V197" s="38"/>
      <c r="W197" s="38"/>
      <c r="X197" s="38"/>
      <c r="Y197" s="38"/>
      <c r="Z197" s="38"/>
      <c r="AA197" s="38"/>
      <c r="AB197" s="38"/>
      <c r="AC197" s="38"/>
      <c r="AD197" s="38"/>
      <c r="AE197" s="38"/>
      <c r="AR197" s="232" t="s">
        <v>254</v>
      </c>
      <c r="AT197" s="232" t="s">
        <v>255</v>
      </c>
      <c r="AU197" s="232" t="s">
        <v>86</v>
      </c>
      <c r="AY197" s="17" t="s">
        <v>251</v>
      </c>
      <c r="BE197" s="233">
        <f>IF(N197="základní",J197,0)</f>
        <v>0</v>
      </c>
      <c r="BF197" s="233">
        <f>IF(N197="snížená",J197,0)</f>
        <v>0</v>
      </c>
      <c r="BG197" s="233">
        <f>IF(N197="zákl. přenesená",J197,0)</f>
        <v>0</v>
      </c>
      <c r="BH197" s="233">
        <f>IF(N197="sníž. přenesená",J197,0)</f>
        <v>0</v>
      </c>
      <c r="BI197" s="233">
        <f>IF(N197="nulová",J197,0)</f>
        <v>0</v>
      </c>
      <c r="BJ197" s="17" t="s">
        <v>84</v>
      </c>
      <c r="BK197" s="233">
        <f>ROUND(I197*H197,2)</f>
        <v>0</v>
      </c>
      <c r="BL197" s="17" t="s">
        <v>254</v>
      </c>
      <c r="BM197" s="232" t="s">
        <v>6460</v>
      </c>
    </row>
    <row r="198" s="2" customFormat="1">
      <c r="A198" s="38"/>
      <c r="B198" s="39"/>
      <c r="C198" s="40"/>
      <c r="D198" s="234" t="s">
        <v>260</v>
      </c>
      <c r="E198" s="40"/>
      <c r="F198" s="235" t="s">
        <v>6461</v>
      </c>
      <c r="G198" s="40"/>
      <c r="H198" s="40"/>
      <c r="I198" s="236"/>
      <c r="J198" s="40"/>
      <c r="K198" s="40"/>
      <c r="L198" s="44"/>
      <c r="M198" s="237"/>
      <c r="N198" s="238"/>
      <c r="O198" s="91"/>
      <c r="P198" s="91"/>
      <c r="Q198" s="91"/>
      <c r="R198" s="91"/>
      <c r="S198" s="91"/>
      <c r="T198" s="92"/>
      <c r="U198" s="38"/>
      <c r="V198" s="38"/>
      <c r="W198" s="38"/>
      <c r="X198" s="38"/>
      <c r="Y198" s="38"/>
      <c r="Z198" s="38"/>
      <c r="AA198" s="38"/>
      <c r="AB198" s="38"/>
      <c r="AC198" s="38"/>
      <c r="AD198" s="38"/>
      <c r="AE198" s="38"/>
      <c r="AT198" s="17" t="s">
        <v>260</v>
      </c>
      <c r="AU198" s="17" t="s">
        <v>86</v>
      </c>
    </row>
    <row r="199" s="2" customFormat="1">
      <c r="A199" s="38"/>
      <c r="B199" s="39"/>
      <c r="C199" s="40"/>
      <c r="D199" s="240" t="s">
        <v>274</v>
      </c>
      <c r="E199" s="40"/>
      <c r="F199" s="241" t="s">
        <v>6462</v>
      </c>
      <c r="G199" s="40"/>
      <c r="H199" s="40"/>
      <c r="I199" s="236"/>
      <c r="J199" s="40"/>
      <c r="K199" s="40"/>
      <c r="L199" s="44"/>
      <c r="M199" s="237"/>
      <c r="N199" s="238"/>
      <c r="O199" s="91"/>
      <c r="P199" s="91"/>
      <c r="Q199" s="91"/>
      <c r="R199" s="91"/>
      <c r="S199" s="91"/>
      <c r="T199" s="92"/>
      <c r="U199" s="38"/>
      <c r="V199" s="38"/>
      <c r="W199" s="38"/>
      <c r="X199" s="38"/>
      <c r="Y199" s="38"/>
      <c r="Z199" s="38"/>
      <c r="AA199" s="38"/>
      <c r="AB199" s="38"/>
      <c r="AC199" s="38"/>
      <c r="AD199" s="38"/>
      <c r="AE199" s="38"/>
      <c r="AT199" s="17" t="s">
        <v>274</v>
      </c>
      <c r="AU199" s="17" t="s">
        <v>86</v>
      </c>
    </row>
    <row r="200" s="12" customFormat="1">
      <c r="A200" s="12"/>
      <c r="B200" s="242"/>
      <c r="C200" s="243"/>
      <c r="D200" s="234" t="s">
        <v>276</v>
      </c>
      <c r="E200" s="244" t="s">
        <v>1</v>
      </c>
      <c r="F200" s="245" t="s">
        <v>6463</v>
      </c>
      <c r="G200" s="243"/>
      <c r="H200" s="246">
        <v>31</v>
      </c>
      <c r="I200" s="247"/>
      <c r="J200" s="243"/>
      <c r="K200" s="243"/>
      <c r="L200" s="248"/>
      <c r="M200" s="249"/>
      <c r="N200" s="250"/>
      <c r="O200" s="250"/>
      <c r="P200" s="250"/>
      <c r="Q200" s="250"/>
      <c r="R200" s="250"/>
      <c r="S200" s="250"/>
      <c r="T200" s="251"/>
      <c r="U200" s="12"/>
      <c r="V200" s="12"/>
      <c r="W200" s="12"/>
      <c r="X200" s="12"/>
      <c r="Y200" s="12"/>
      <c r="Z200" s="12"/>
      <c r="AA200" s="12"/>
      <c r="AB200" s="12"/>
      <c r="AC200" s="12"/>
      <c r="AD200" s="12"/>
      <c r="AE200" s="12"/>
      <c r="AT200" s="252" t="s">
        <v>276</v>
      </c>
      <c r="AU200" s="252" t="s">
        <v>86</v>
      </c>
      <c r="AV200" s="12" t="s">
        <v>86</v>
      </c>
      <c r="AW200" s="12" t="s">
        <v>32</v>
      </c>
      <c r="AX200" s="12" t="s">
        <v>84</v>
      </c>
      <c r="AY200" s="252" t="s">
        <v>251</v>
      </c>
    </row>
    <row r="201" s="2" customFormat="1" ht="16.5" customHeight="1">
      <c r="A201" s="38"/>
      <c r="B201" s="39"/>
      <c r="C201" s="220" t="s">
        <v>378</v>
      </c>
      <c r="D201" s="220" t="s">
        <v>255</v>
      </c>
      <c r="E201" s="221" t="s">
        <v>6464</v>
      </c>
      <c r="F201" s="222" t="s">
        <v>6465</v>
      </c>
      <c r="G201" s="223" t="s">
        <v>416</v>
      </c>
      <c r="H201" s="224">
        <v>62</v>
      </c>
      <c r="I201" s="225"/>
      <c r="J201" s="226">
        <f>ROUND(I201*H201,2)</f>
        <v>0</v>
      </c>
      <c r="K201" s="227"/>
      <c r="L201" s="44"/>
      <c r="M201" s="228" t="s">
        <v>1</v>
      </c>
      <c r="N201" s="229" t="s">
        <v>41</v>
      </c>
      <c r="O201" s="91"/>
      <c r="P201" s="230">
        <f>O201*H201</f>
        <v>0</v>
      </c>
      <c r="Q201" s="230">
        <v>2.0000000000000002E-05</v>
      </c>
      <c r="R201" s="230">
        <f>Q201*H201</f>
        <v>0.00124</v>
      </c>
      <c r="S201" s="230">
        <v>0</v>
      </c>
      <c r="T201" s="231">
        <f>S201*H201</f>
        <v>0</v>
      </c>
      <c r="U201" s="38"/>
      <c r="V201" s="38"/>
      <c r="W201" s="38"/>
      <c r="X201" s="38"/>
      <c r="Y201" s="38"/>
      <c r="Z201" s="38"/>
      <c r="AA201" s="38"/>
      <c r="AB201" s="38"/>
      <c r="AC201" s="38"/>
      <c r="AD201" s="38"/>
      <c r="AE201" s="38"/>
      <c r="AR201" s="232" t="s">
        <v>254</v>
      </c>
      <c r="AT201" s="232" t="s">
        <v>255</v>
      </c>
      <c r="AU201" s="232" t="s">
        <v>86</v>
      </c>
      <c r="AY201" s="17" t="s">
        <v>251</v>
      </c>
      <c r="BE201" s="233">
        <f>IF(N201="základní",J201,0)</f>
        <v>0</v>
      </c>
      <c r="BF201" s="233">
        <f>IF(N201="snížená",J201,0)</f>
        <v>0</v>
      </c>
      <c r="BG201" s="233">
        <f>IF(N201="zákl. přenesená",J201,0)</f>
        <v>0</v>
      </c>
      <c r="BH201" s="233">
        <f>IF(N201="sníž. přenesená",J201,0)</f>
        <v>0</v>
      </c>
      <c r="BI201" s="233">
        <f>IF(N201="nulová",J201,0)</f>
        <v>0</v>
      </c>
      <c r="BJ201" s="17" t="s">
        <v>84</v>
      </c>
      <c r="BK201" s="233">
        <f>ROUND(I201*H201,2)</f>
        <v>0</v>
      </c>
      <c r="BL201" s="17" t="s">
        <v>254</v>
      </c>
      <c r="BM201" s="232" t="s">
        <v>6466</v>
      </c>
    </row>
    <row r="202" s="2" customFormat="1">
      <c r="A202" s="38"/>
      <c r="B202" s="39"/>
      <c r="C202" s="40"/>
      <c r="D202" s="234" t="s">
        <v>260</v>
      </c>
      <c r="E202" s="40"/>
      <c r="F202" s="235" t="s">
        <v>6467</v>
      </c>
      <c r="G202" s="40"/>
      <c r="H202" s="40"/>
      <c r="I202" s="236"/>
      <c r="J202" s="40"/>
      <c r="K202" s="40"/>
      <c r="L202" s="44"/>
      <c r="M202" s="237"/>
      <c r="N202" s="238"/>
      <c r="O202" s="91"/>
      <c r="P202" s="91"/>
      <c r="Q202" s="91"/>
      <c r="R202" s="91"/>
      <c r="S202" s="91"/>
      <c r="T202" s="92"/>
      <c r="U202" s="38"/>
      <c r="V202" s="38"/>
      <c r="W202" s="38"/>
      <c r="X202" s="38"/>
      <c r="Y202" s="38"/>
      <c r="Z202" s="38"/>
      <c r="AA202" s="38"/>
      <c r="AB202" s="38"/>
      <c r="AC202" s="38"/>
      <c r="AD202" s="38"/>
      <c r="AE202" s="38"/>
      <c r="AT202" s="17" t="s">
        <v>260</v>
      </c>
      <c r="AU202" s="17" t="s">
        <v>86</v>
      </c>
    </row>
    <row r="203" s="2" customFormat="1">
      <c r="A203" s="38"/>
      <c r="B203" s="39"/>
      <c r="C203" s="40"/>
      <c r="D203" s="240" t="s">
        <v>274</v>
      </c>
      <c r="E203" s="40"/>
      <c r="F203" s="241" t="s">
        <v>6468</v>
      </c>
      <c r="G203" s="40"/>
      <c r="H203" s="40"/>
      <c r="I203" s="236"/>
      <c r="J203" s="40"/>
      <c r="K203" s="40"/>
      <c r="L203" s="44"/>
      <c r="M203" s="237"/>
      <c r="N203" s="238"/>
      <c r="O203" s="91"/>
      <c r="P203" s="91"/>
      <c r="Q203" s="91"/>
      <c r="R203" s="91"/>
      <c r="S203" s="91"/>
      <c r="T203" s="92"/>
      <c r="U203" s="38"/>
      <c r="V203" s="38"/>
      <c r="W203" s="38"/>
      <c r="X203" s="38"/>
      <c r="Y203" s="38"/>
      <c r="Z203" s="38"/>
      <c r="AA203" s="38"/>
      <c r="AB203" s="38"/>
      <c r="AC203" s="38"/>
      <c r="AD203" s="38"/>
      <c r="AE203" s="38"/>
      <c r="AT203" s="17" t="s">
        <v>274</v>
      </c>
      <c r="AU203" s="17" t="s">
        <v>86</v>
      </c>
    </row>
    <row r="204" s="2" customFormat="1">
      <c r="A204" s="38"/>
      <c r="B204" s="39"/>
      <c r="C204" s="40"/>
      <c r="D204" s="234" t="s">
        <v>262</v>
      </c>
      <c r="E204" s="40"/>
      <c r="F204" s="239" t="s">
        <v>6469</v>
      </c>
      <c r="G204" s="40"/>
      <c r="H204" s="40"/>
      <c r="I204" s="236"/>
      <c r="J204" s="40"/>
      <c r="K204" s="40"/>
      <c r="L204" s="44"/>
      <c r="M204" s="237"/>
      <c r="N204" s="238"/>
      <c r="O204" s="91"/>
      <c r="P204" s="91"/>
      <c r="Q204" s="91"/>
      <c r="R204" s="91"/>
      <c r="S204" s="91"/>
      <c r="T204" s="92"/>
      <c r="U204" s="38"/>
      <c r="V204" s="38"/>
      <c r="W204" s="38"/>
      <c r="X204" s="38"/>
      <c r="Y204" s="38"/>
      <c r="Z204" s="38"/>
      <c r="AA204" s="38"/>
      <c r="AB204" s="38"/>
      <c r="AC204" s="38"/>
      <c r="AD204" s="38"/>
      <c r="AE204" s="38"/>
      <c r="AT204" s="17" t="s">
        <v>262</v>
      </c>
      <c r="AU204" s="17" t="s">
        <v>86</v>
      </c>
    </row>
    <row r="205" s="12" customFormat="1">
      <c r="A205" s="12"/>
      <c r="B205" s="242"/>
      <c r="C205" s="243"/>
      <c r="D205" s="234" t="s">
        <v>276</v>
      </c>
      <c r="E205" s="244" t="s">
        <v>1</v>
      </c>
      <c r="F205" s="245" t="s">
        <v>6470</v>
      </c>
      <c r="G205" s="243"/>
      <c r="H205" s="246">
        <v>62</v>
      </c>
      <c r="I205" s="247"/>
      <c r="J205" s="243"/>
      <c r="K205" s="243"/>
      <c r="L205" s="248"/>
      <c r="M205" s="249"/>
      <c r="N205" s="250"/>
      <c r="O205" s="250"/>
      <c r="P205" s="250"/>
      <c r="Q205" s="250"/>
      <c r="R205" s="250"/>
      <c r="S205" s="250"/>
      <c r="T205" s="251"/>
      <c r="U205" s="12"/>
      <c r="V205" s="12"/>
      <c r="W205" s="12"/>
      <c r="X205" s="12"/>
      <c r="Y205" s="12"/>
      <c r="Z205" s="12"/>
      <c r="AA205" s="12"/>
      <c r="AB205" s="12"/>
      <c r="AC205" s="12"/>
      <c r="AD205" s="12"/>
      <c r="AE205" s="12"/>
      <c r="AT205" s="252" t="s">
        <v>276</v>
      </c>
      <c r="AU205" s="252" t="s">
        <v>86</v>
      </c>
      <c r="AV205" s="12" t="s">
        <v>86</v>
      </c>
      <c r="AW205" s="12" t="s">
        <v>32</v>
      </c>
      <c r="AX205" s="12" t="s">
        <v>84</v>
      </c>
      <c r="AY205" s="252" t="s">
        <v>251</v>
      </c>
    </row>
    <row r="206" s="2" customFormat="1" ht="33" customHeight="1">
      <c r="A206" s="38"/>
      <c r="B206" s="39"/>
      <c r="C206" s="220" t="s">
        <v>7</v>
      </c>
      <c r="D206" s="220" t="s">
        <v>255</v>
      </c>
      <c r="E206" s="221" t="s">
        <v>6471</v>
      </c>
      <c r="F206" s="222" t="s">
        <v>6472</v>
      </c>
      <c r="G206" s="223" t="s">
        <v>6473</v>
      </c>
      <c r="H206" s="224">
        <v>1</v>
      </c>
      <c r="I206" s="225"/>
      <c r="J206" s="226">
        <f>ROUND(I206*H206,2)</f>
        <v>0</v>
      </c>
      <c r="K206" s="227"/>
      <c r="L206" s="44"/>
      <c r="M206" s="228" t="s">
        <v>1</v>
      </c>
      <c r="N206" s="229" t="s">
        <v>41</v>
      </c>
      <c r="O206" s="91"/>
      <c r="P206" s="230">
        <f>O206*H206</f>
        <v>0</v>
      </c>
      <c r="Q206" s="230">
        <v>0</v>
      </c>
      <c r="R206" s="230">
        <f>Q206*H206</f>
        <v>0</v>
      </c>
      <c r="S206" s="230">
        <v>0</v>
      </c>
      <c r="T206" s="231">
        <f>S206*H206</f>
        <v>0</v>
      </c>
      <c r="U206" s="38"/>
      <c r="V206" s="38"/>
      <c r="W206" s="38"/>
      <c r="X206" s="38"/>
      <c r="Y206" s="38"/>
      <c r="Z206" s="38"/>
      <c r="AA206" s="38"/>
      <c r="AB206" s="38"/>
      <c r="AC206" s="38"/>
      <c r="AD206" s="38"/>
      <c r="AE206" s="38"/>
      <c r="AR206" s="232" t="s">
        <v>254</v>
      </c>
      <c r="AT206" s="232" t="s">
        <v>255</v>
      </c>
      <c r="AU206" s="232" t="s">
        <v>86</v>
      </c>
      <c r="AY206" s="17" t="s">
        <v>251</v>
      </c>
      <c r="BE206" s="233">
        <f>IF(N206="základní",J206,0)</f>
        <v>0</v>
      </c>
      <c r="BF206" s="233">
        <f>IF(N206="snížená",J206,0)</f>
        <v>0</v>
      </c>
      <c r="BG206" s="233">
        <f>IF(N206="zákl. přenesená",J206,0)</f>
        <v>0</v>
      </c>
      <c r="BH206" s="233">
        <f>IF(N206="sníž. přenesená",J206,0)</f>
        <v>0</v>
      </c>
      <c r="BI206" s="233">
        <f>IF(N206="nulová",J206,0)</f>
        <v>0</v>
      </c>
      <c r="BJ206" s="17" t="s">
        <v>84</v>
      </c>
      <c r="BK206" s="233">
        <f>ROUND(I206*H206,2)</f>
        <v>0</v>
      </c>
      <c r="BL206" s="17" t="s">
        <v>254</v>
      </c>
      <c r="BM206" s="232" t="s">
        <v>6474</v>
      </c>
    </row>
    <row r="207" s="2" customFormat="1">
      <c r="A207" s="38"/>
      <c r="B207" s="39"/>
      <c r="C207" s="40"/>
      <c r="D207" s="234" t="s">
        <v>260</v>
      </c>
      <c r="E207" s="40"/>
      <c r="F207" s="235" t="s">
        <v>6475</v>
      </c>
      <c r="G207" s="40"/>
      <c r="H207" s="40"/>
      <c r="I207" s="236"/>
      <c r="J207" s="40"/>
      <c r="K207" s="40"/>
      <c r="L207" s="44"/>
      <c r="M207" s="237"/>
      <c r="N207" s="238"/>
      <c r="O207" s="91"/>
      <c r="P207" s="91"/>
      <c r="Q207" s="91"/>
      <c r="R207" s="91"/>
      <c r="S207" s="91"/>
      <c r="T207" s="92"/>
      <c r="U207" s="38"/>
      <c r="V207" s="38"/>
      <c r="W207" s="38"/>
      <c r="X207" s="38"/>
      <c r="Y207" s="38"/>
      <c r="Z207" s="38"/>
      <c r="AA207" s="38"/>
      <c r="AB207" s="38"/>
      <c r="AC207" s="38"/>
      <c r="AD207" s="38"/>
      <c r="AE207" s="38"/>
      <c r="AT207" s="17" t="s">
        <v>260</v>
      </c>
      <c r="AU207" s="17" t="s">
        <v>86</v>
      </c>
    </row>
    <row r="208" s="2" customFormat="1">
      <c r="A208" s="38"/>
      <c r="B208" s="39"/>
      <c r="C208" s="40"/>
      <c r="D208" s="240" t="s">
        <v>274</v>
      </c>
      <c r="E208" s="40"/>
      <c r="F208" s="241" t="s">
        <v>6476</v>
      </c>
      <c r="G208" s="40"/>
      <c r="H208" s="40"/>
      <c r="I208" s="236"/>
      <c r="J208" s="40"/>
      <c r="K208" s="40"/>
      <c r="L208" s="44"/>
      <c r="M208" s="237"/>
      <c r="N208" s="238"/>
      <c r="O208" s="91"/>
      <c r="P208" s="91"/>
      <c r="Q208" s="91"/>
      <c r="R208" s="91"/>
      <c r="S208" s="91"/>
      <c r="T208" s="92"/>
      <c r="U208" s="38"/>
      <c r="V208" s="38"/>
      <c r="W208" s="38"/>
      <c r="X208" s="38"/>
      <c r="Y208" s="38"/>
      <c r="Z208" s="38"/>
      <c r="AA208" s="38"/>
      <c r="AB208" s="38"/>
      <c r="AC208" s="38"/>
      <c r="AD208" s="38"/>
      <c r="AE208" s="38"/>
      <c r="AT208" s="17" t="s">
        <v>274</v>
      </c>
      <c r="AU208" s="17" t="s">
        <v>86</v>
      </c>
    </row>
    <row r="209" s="2" customFormat="1" ht="16.5" customHeight="1">
      <c r="A209" s="38"/>
      <c r="B209" s="39"/>
      <c r="C209" s="292" t="s">
        <v>387</v>
      </c>
      <c r="D209" s="292" t="s">
        <v>1133</v>
      </c>
      <c r="E209" s="293" t="s">
        <v>6477</v>
      </c>
      <c r="F209" s="294" t="s">
        <v>6478</v>
      </c>
      <c r="G209" s="295" t="s">
        <v>5929</v>
      </c>
      <c r="H209" s="296">
        <v>1</v>
      </c>
      <c r="I209" s="297"/>
      <c r="J209" s="298">
        <f>ROUND(I209*H209,2)</f>
        <v>0</v>
      </c>
      <c r="K209" s="299"/>
      <c r="L209" s="300"/>
      <c r="M209" s="301" t="s">
        <v>1</v>
      </c>
      <c r="N209" s="302" t="s">
        <v>41</v>
      </c>
      <c r="O209" s="91"/>
      <c r="P209" s="230">
        <f>O209*H209</f>
        <v>0</v>
      </c>
      <c r="Q209" s="230">
        <v>0.001</v>
      </c>
      <c r="R209" s="230">
        <f>Q209*H209</f>
        <v>0.001</v>
      </c>
      <c r="S209" s="230">
        <v>0</v>
      </c>
      <c r="T209" s="231">
        <f>S209*H209</f>
        <v>0</v>
      </c>
      <c r="U209" s="38"/>
      <c r="V209" s="38"/>
      <c r="W209" s="38"/>
      <c r="X209" s="38"/>
      <c r="Y209" s="38"/>
      <c r="Z209" s="38"/>
      <c r="AA209" s="38"/>
      <c r="AB209" s="38"/>
      <c r="AC209" s="38"/>
      <c r="AD209" s="38"/>
      <c r="AE209" s="38"/>
      <c r="AR209" s="232" t="s">
        <v>299</v>
      </c>
      <c r="AT209" s="232" t="s">
        <v>1133</v>
      </c>
      <c r="AU209" s="232" t="s">
        <v>86</v>
      </c>
      <c r="AY209" s="17" t="s">
        <v>251</v>
      </c>
      <c r="BE209" s="233">
        <f>IF(N209="základní",J209,0)</f>
        <v>0</v>
      </c>
      <c r="BF209" s="233">
        <f>IF(N209="snížená",J209,0)</f>
        <v>0</v>
      </c>
      <c r="BG209" s="233">
        <f>IF(N209="zákl. přenesená",J209,0)</f>
        <v>0</v>
      </c>
      <c r="BH209" s="233">
        <f>IF(N209="sníž. přenesená",J209,0)</f>
        <v>0</v>
      </c>
      <c r="BI209" s="233">
        <f>IF(N209="nulová",J209,0)</f>
        <v>0</v>
      </c>
      <c r="BJ209" s="17" t="s">
        <v>84</v>
      </c>
      <c r="BK209" s="233">
        <f>ROUND(I209*H209,2)</f>
        <v>0</v>
      </c>
      <c r="BL209" s="17" t="s">
        <v>254</v>
      </c>
      <c r="BM209" s="232" t="s">
        <v>6479</v>
      </c>
    </row>
    <row r="210" s="2" customFormat="1">
      <c r="A210" s="38"/>
      <c r="B210" s="39"/>
      <c r="C210" s="40"/>
      <c r="D210" s="234" t="s">
        <v>260</v>
      </c>
      <c r="E210" s="40"/>
      <c r="F210" s="235" t="s">
        <v>6478</v>
      </c>
      <c r="G210" s="40"/>
      <c r="H210" s="40"/>
      <c r="I210" s="236"/>
      <c r="J210" s="40"/>
      <c r="K210" s="40"/>
      <c r="L210" s="44"/>
      <c r="M210" s="237"/>
      <c r="N210" s="238"/>
      <c r="O210" s="91"/>
      <c r="P210" s="91"/>
      <c r="Q210" s="91"/>
      <c r="R210" s="91"/>
      <c r="S210" s="91"/>
      <c r="T210" s="92"/>
      <c r="U210" s="38"/>
      <c r="V210" s="38"/>
      <c r="W210" s="38"/>
      <c r="X210" s="38"/>
      <c r="Y210" s="38"/>
      <c r="Z210" s="38"/>
      <c r="AA210" s="38"/>
      <c r="AB210" s="38"/>
      <c r="AC210" s="38"/>
      <c r="AD210" s="38"/>
      <c r="AE210" s="38"/>
      <c r="AT210" s="17" t="s">
        <v>260</v>
      </c>
      <c r="AU210" s="17" t="s">
        <v>86</v>
      </c>
    </row>
    <row r="211" s="11" customFormat="1" ht="22.8" customHeight="1">
      <c r="A211" s="11"/>
      <c r="B211" s="206"/>
      <c r="C211" s="207"/>
      <c r="D211" s="208" t="s">
        <v>75</v>
      </c>
      <c r="E211" s="272" t="s">
        <v>2009</v>
      </c>
      <c r="F211" s="272" t="s">
        <v>2010</v>
      </c>
      <c r="G211" s="207"/>
      <c r="H211" s="207"/>
      <c r="I211" s="210"/>
      <c r="J211" s="273">
        <f>BK211</f>
        <v>0</v>
      </c>
      <c r="K211" s="207"/>
      <c r="L211" s="212"/>
      <c r="M211" s="213"/>
      <c r="N211" s="214"/>
      <c r="O211" s="214"/>
      <c r="P211" s="215">
        <f>SUM(P212:P215)</f>
        <v>0</v>
      </c>
      <c r="Q211" s="214"/>
      <c r="R211" s="215">
        <f>SUM(R212:R215)</f>
        <v>0</v>
      </c>
      <c r="S211" s="214"/>
      <c r="T211" s="216">
        <f>SUM(T212:T215)</f>
        <v>0</v>
      </c>
      <c r="U211" s="11"/>
      <c r="V211" s="11"/>
      <c r="W211" s="11"/>
      <c r="X211" s="11"/>
      <c r="Y211" s="11"/>
      <c r="Z211" s="11"/>
      <c r="AA211" s="11"/>
      <c r="AB211" s="11"/>
      <c r="AC211" s="11"/>
      <c r="AD211" s="11"/>
      <c r="AE211" s="11"/>
      <c r="AR211" s="217" t="s">
        <v>84</v>
      </c>
      <c r="AT211" s="218" t="s">
        <v>75</v>
      </c>
      <c r="AU211" s="218" t="s">
        <v>84</v>
      </c>
      <c r="AY211" s="217" t="s">
        <v>251</v>
      </c>
      <c r="BK211" s="219">
        <f>SUM(BK212:BK215)</f>
        <v>0</v>
      </c>
    </row>
    <row r="212" s="2" customFormat="1" ht="24.15" customHeight="1">
      <c r="A212" s="38"/>
      <c r="B212" s="39"/>
      <c r="C212" s="220" t="s">
        <v>392</v>
      </c>
      <c r="D212" s="220" t="s">
        <v>255</v>
      </c>
      <c r="E212" s="221" t="s">
        <v>6480</v>
      </c>
      <c r="F212" s="222" t="s">
        <v>6481</v>
      </c>
      <c r="G212" s="223" t="s">
        <v>681</v>
      </c>
      <c r="H212" s="224">
        <v>2</v>
      </c>
      <c r="I212" s="225"/>
      <c r="J212" s="226">
        <f>ROUND(I212*H212,2)</f>
        <v>0</v>
      </c>
      <c r="K212" s="227"/>
      <c r="L212" s="44"/>
      <c r="M212" s="228" t="s">
        <v>1</v>
      </c>
      <c r="N212" s="229" t="s">
        <v>41</v>
      </c>
      <c r="O212" s="91"/>
      <c r="P212" s="230">
        <f>O212*H212</f>
        <v>0</v>
      </c>
      <c r="Q212" s="230">
        <v>0</v>
      </c>
      <c r="R212" s="230">
        <f>Q212*H212</f>
        <v>0</v>
      </c>
      <c r="S212" s="230">
        <v>0</v>
      </c>
      <c r="T212" s="231">
        <f>S212*H212</f>
        <v>0</v>
      </c>
      <c r="U212" s="38"/>
      <c r="V212" s="38"/>
      <c r="W212" s="38"/>
      <c r="X212" s="38"/>
      <c r="Y212" s="38"/>
      <c r="Z212" s="38"/>
      <c r="AA212" s="38"/>
      <c r="AB212" s="38"/>
      <c r="AC212" s="38"/>
      <c r="AD212" s="38"/>
      <c r="AE212" s="38"/>
      <c r="AR212" s="232" t="s">
        <v>254</v>
      </c>
      <c r="AT212" s="232" t="s">
        <v>255</v>
      </c>
      <c r="AU212" s="232" t="s">
        <v>86</v>
      </c>
      <c r="AY212" s="17" t="s">
        <v>251</v>
      </c>
      <c r="BE212" s="233">
        <f>IF(N212="základní",J212,0)</f>
        <v>0</v>
      </c>
      <c r="BF212" s="233">
        <f>IF(N212="snížená",J212,0)</f>
        <v>0</v>
      </c>
      <c r="BG212" s="233">
        <f>IF(N212="zákl. přenesená",J212,0)</f>
        <v>0</v>
      </c>
      <c r="BH212" s="233">
        <f>IF(N212="sníž. přenesená",J212,0)</f>
        <v>0</v>
      </c>
      <c r="BI212" s="233">
        <f>IF(N212="nulová",J212,0)</f>
        <v>0</v>
      </c>
      <c r="BJ212" s="17" t="s">
        <v>84</v>
      </c>
      <c r="BK212" s="233">
        <f>ROUND(I212*H212,2)</f>
        <v>0</v>
      </c>
      <c r="BL212" s="17" t="s">
        <v>254</v>
      </c>
      <c r="BM212" s="232" t="s">
        <v>6482</v>
      </c>
    </row>
    <row r="213" s="2" customFormat="1">
      <c r="A213" s="38"/>
      <c r="B213" s="39"/>
      <c r="C213" s="40"/>
      <c r="D213" s="234" t="s">
        <v>260</v>
      </c>
      <c r="E213" s="40"/>
      <c r="F213" s="235" t="s">
        <v>6483</v>
      </c>
      <c r="G213" s="40"/>
      <c r="H213" s="40"/>
      <c r="I213" s="236"/>
      <c r="J213" s="40"/>
      <c r="K213" s="40"/>
      <c r="L213" s="44"/>
      <c r="M213" s="237"/>
      <c r="N213" s="238"/>
      <c r="O213" s="91"/>
      <c r="P213" s="91"/>
      <c r="Q213" s="91"/>
      <c r="R213" s="91"/>
      <c r="S213" s="91"/>
      <c r="T213" s="92"/>
      <c r="U213" s="38"/>
      <c r="V213" s="38"/>
      <c r="W213" s="38"/>
      <c r="X213" s="38"/>
      <c r="Y213" s="38"/>
      <c r="Z213" s="38"/>
      <c r="AA213" s="38"/>
      <c r="AB213" s="38"/>
      <c r="AC213" s="38"/>
      <c r="AD213" s="38"/>
      <c r="AE213" s="38"/>
      <c r="AT213" s="17" t="s">
        <v>260</v>
      </c>
      <c r="AU213" s="17" t="s">
        <v>86</v>
      </c>
    </row>
    <row r="214" s="2" customFormat="1">
      <c r="A214" s="38"/>
      <c r="B214" s="39"/>
      <c r="C214" s="40"/>
      <c r="D214" s="240" t="s">
        <v>274</v>
      </c>
      <c r="E214" s="40"/>
      <c r="F214" s="241" t="s">
        <v>6484</v>
      </c>
      <c r="G214" s="40"/>
      <c r="H214" s="40"/>
      <c r="I214" s="236"/>
      <c r="J214" s="40"/>
      <c r="K214" s="40"/>
      <c r="L214" s="44"/>
      <c r="M214" s="237"/>
      <c r="N214" s="238"/>
      <c r="O214" s="91"/>
      <c r="P214" s="91"/>
      <c r="Q214" s="91"/>
      <c r="R214" s="91"/>
      <c r="S214" s="91"/>
      <c r="T214" s="92"/>
      <c r="U214" s="38"/>
      <c r="V214" s="38"/>
      <c r="W214" s="38"/>
      <c r="X214" s="38"/>
      <c r="Y214" s="38"/>
      <c r="Z214" s="38"/>
      <c r="AA214" s="38"/>
      <c r="AB214" s="38"/>
      <c r="AC214" s="38"/>
      <c r="AD214" s="38"/>
      <c r="AE214" s="38"/>
      <c r="AT214" s="17" t="s">
        <v>274</v>
      </c>
      <c r="AU214" s="17" t="s">
        <v>86</v>
      </c>
    </row>
    <row r="215" s="12" customFormat="1">
      <c r="A215" s="12"/>
      <c r="B215" s="242"/>
      <c r="C215" s="243"/>
      <c r="D215" s="234" t="s">
        <v>276</v>
      </c>
      <c r="E215" s="244" t="s">
        <v>1</v>
      </c>
      <c r="F215" s="245" t="s">
        <v>2353</v>
      </c>
      <c r="G215" s="243"/>
      <c r="H215" s="246">
        <v>2</v>
      </c>
      <c r="I215" s="247"/>
      <c r="J215" s="243"/>
      <c r="K215" s="243"/>
      <c r="L215" s="248"/>
      <c r="M215" s="285"/>
      <c r="N215" s="286"/>
      <c r="O215" s="286"/>
      <c r="P215" s="286"/>
      <c r="Q215" s="286"/>
      <c r="R215" s="286"/>
      <c r="S215" s="286"/>
      <c r="T215" s="287"/>
      <c r="U215" s="12"/>
      <c r="V215" s="12"/>
      <c r="W215" s="12"/>
      <c r="X215" s="12"/>
      <c r="Y215" s="12"/>
      <c r="Z215" s="12"/>
      <c r="AA215" s="12"/>
      <c r="AB215" s="12"/>
      <c r="AC215" s="12"/>
      <c r="AD215" s="12"/>
      <c r="AE215" s="12"/>
      <c r="AT215" s="252" t="s">
        <v>276</v>
      </c>
      <c r="AU215" s="252" t="s">
        <v>86</v>
      </c>
      <c r="AV215" s="12" t="s">
        <v>86</v>
      </c>
      <c r="AW215" s="12" t="s">
        <v>32</v>
      </c>
      <c r="AX215" s="12" t="s">
        <v>84</v>
      </c>
      <c r="AY215" s="252" t="s">
        <v>251</v>
      </c>
    </row>
    <row r="216" s="2" customFormat="1" ht="6.96" customHeight="1">
      <c r="A216" s="38"/>
      <c r="B216" s="66"/>
      <c r="C216" s="67"/>
      <c r="D216" s="67"/>
      <c r="E216" s="67"/>
      <c r="F216" s="67"/>
      <c r="G216" s="67"/>
      <c r="H216" s="67"/>
      <c r="I216" s="67"/>
      <c r="J216" s="67"/>
      <c r="K216" s="67"/>
      <c r="L216" s="44"/>
      <c r="M216" s="38"/>
      <c r="O216" s="38"/>
      <c r="P216" s="38"/>
      <c r="Q216" s="38"/>
      <c r="R216" s="38"/>
      <c r="S216" s="38"/>
      <c r="T216" s="38"/>
      <c r="U216" s="38"/>
      <c r="V216" s="38"/>
      <c r="W216" s="38"/>
      <c r="X216" s="38"/>
      <c r="Y216" s="38"/>
      <c r="Z216" s="38"/>
      <c r="AA216" s="38"/>
      <c r="AB216" s="38"/>
      <c r="AC216" s="38"/>
      <c r="AD216" s="38"/>
      <c r="AE216" s="38"/>
    </row>
  </sheetData>
  <sheetProtection sheet="1" autoFilter="0" formatColumns="0" formatRows="0" objects="1" scenarios="1" spinCount="100000" saltValue="5keRlDaHJck6xSc1OTyC5fxCWeiQgZrpQDtnVh8IIBHj54T6xTg1uHXA1JHxQANUiuymJhQ4kJL2bMF2363YYQ==" hashValue="53wl14Pfm1ZeK11WpdpMMSFu++K19YKP1GDXtxFZWJ3tnDPSzGteyzkxj0BAl+tRcDMxrrovN+iNoofbwRa52g==" algorithmName="SHA-512" password="CC35"/>
  <autoFilter ref="C122:K215"/>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28" r:id="rId1" display="https://podminky.urs.cz/item/CS_URS_2024_02/184817111"/>
    <hyperlink ref="F132" r:id="rId2" display="https://podminky.urs.cz/item/CS_URS_2024_02/184817112"/>
    <hyperlink ref="F136" r:id="rId3" display="https://podminky.urs.cz/item/CS_URS_2024_02/184817113"/>
    <hyperlink ref="F140" r:id="rId4" display="https://podminky.urs.cz/item/CS_URS_2024_02/184817114"/>
    <hyperlink ref="F144" r:id="rId5" display="https://podminky.urs.cz/item/CS_URS_2024_02/185802114"/>
    <hyperlink ref="F152" r:id="rId6" display="https://podminky.urs.cz/item/CS_URS_2024_02/184813211"/>
    <hyperlink ref="F156" r:id="rId7" display="https://podminky.urs.cz/item/CS_URS_2024_02/184911161"/>
    <hyperlink ref="F161" r:id="rId8" display="https://podminky.urs.cz/item/CS_URS_2024_02/185804211"/>
    <hyperlink ref="F166" r:id="rId9" display="https://podminky.urs.cz/item/CS_URS_2024_02/185804311"/>
    <hyperlink ref="F171" r:id="rId10" display="https://podminky.urs.cz/item/CS_URS_2024_02/185804312"/>
    <hyperlink ref="F176" r:id="rId11" display="https://podminky.urs.cz/item/CS_URS_2024_02/185851121"/>
    <hyperlink ref="F183" r:id="rId12" display="https://podminky.urs.cz/item/CS_URS_2024_02/185851129"/>
    <hyperlink ref="F187" r:id="rId13" display="https://podminky.urs.cz/item/CS_URS_2024_02/185804214"/>
    <hyperlink ref="F192" r:id="rId14" display="https://podminky.urs.cz/item/CS_URS_2024_02/184851411"/>
    <hyperlink ref="F196" r:id="rId15" display="https://podminky.urs.cz/item/CS_URS_2024_02/184806112"/>
    <hyperlink ref="F199" r:id="rId16" display="https://podminky.urs.cz/item/CS_URS_2024_02/184215412"/>
    <hyperlink ref="F203" r:id="rId17" display="https://podminky.urs.cz/item/CS_URS_2024_02/184911111"/>
    <hyperlink ref="F208" r:id="rId18" display="https://podminky.urs.cz/item/CS_URS_2024_02/184813134"/>
    <hyperlink ref="F214" r:id="rId19" display="https://podminky.urs.cz/item/CS_URS_2024_02/998231311"/>
  </hyperlinks>
  <pageMargins left="0.39375" right="0.39375" top="0.39375" bottom="0.39375" header="0" footer="0"/>
  <pageSetup paperSize="9" orientation="portrait" blackAndWhite="1" fitToHeight="100"/>
  <headerFooter>
    <oddFooter>&amp;CStrana &amp;P z &amp;N</oddFooter>
  </headerFooter>
  <drawing r:id="rId20"/>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203</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1" customFormat="1" ht="12" customHeight="1">
      <c r="B8" s="20"/>
      <c r="D8" s="150" t="s">
        <v>223</v>
      </c>
      <c r="L8" s="20"/>
    </row>
    <row r="9" s="2" customFormat="1" ht="16.5" customHeight="1">
      <c r="A9" s="38"/>
      <c r="B9" s="44"/>
      <c r="C9" s="38"/>
      <c r="D9" s="38"/>
      <c r="E9" s="151" t="s">
        <v>6356</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403</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6485</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12. 5. 2025</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6358</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6359</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36</v>
      </c>
      <c r="E32" s="38"/>
      <c r="F32" s="38"/>
      <c r="G32" s="38"/>
      <c r="H32" s="38"/>
      <c r="I32" s="38"/>
      <c r="J32" s="160">
        <f>ROUND(J123,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38</v>
      </c>
      <c r="G34" s="38"/>
      <c r="H34" s="38"/>
      <c r="I34" s="161" t="s">
        <v>37</v>
      </c>
      <c r="J34" s="161" t="s">
        <v>39</v>
      </c>
      <c r="K34" s="38"/>
      <c r="L34" s="63"/>
      <c r="S34" s="38"/>
      <c r="T34" s="38"/>
      <c r="U34" s="38"/>
      <c r="V34" s="38"/>
      <c r="W34" s="38"/>
      <c r="X34" s="38"/>
      <c r="Y34" s="38"/>
      <c r="Z34" s="38"/>
      <c r="AA34" s="38"/>
      <c r="AB34" s="38"/>
      <c r="AC34" s="38"/>
      <c r="AD34" s="38"/>
      <c r="AE34" s="38"/>
    </row>
    <row r="35" s="2" customFormat="1" ht="14.4" customHeight="1">
      <c r="A35" s="38"/>
      <c r="B35" s="44"/>
      <c r="C35" s="38"/>
      <c r="D35" s="162" t="s">
        <v>40</v>
      </c>
      <c r="E35" s="150" t="s">
        <v>41</v>
      </c>
      <c r="F35" s="163">
        <f>ROUND((SUM(BE123:BE224)),  2)</f>
        <v>0</v>
      </c>
      <c r="G35" s="38"/>
      <c r="H35" s="38"/>
      <c r="I35" s="164">
        <v>0.20999999999999999</v>
      </c>
      <c r="J35" s="163">
        <f>ROUND(((SUM(BE123:BE224))*I35),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42</v>
      </c>
      <c r="F36" s="163">
        <f>ROUND((SUM(BF123:BF224)),  2)</f>
        <v>0</v>
      </c>
      <c r="G36" s="38"/>
      <c r="H36" s="38"/>
      <c r="I36" s="164">
        <v>0.12</v>
      </c>
      <c r="J36" s="163">
        <f>ROUND(((SUM(BF123:BF224))*I36),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43</v>
      </c>
      <c r="F37" s="163">
        <f>ROUND((SUM(BG123:BG224)),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44</v>
      </c>
      <c r="F38" s="163">
        <f>ROUND((SUM(BH123:BH224)),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45</v>
      </c>
      <c r="F39" s="163">
        <f>ROUND((SUM(BI123:BI224)),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46</v>
      </c>
      <c r="E41" s="167"/>
      <c r="F41" s="167"/>
      <c r="G41" s="168" t="s">
        <v>47</v>
      </c>
      <c r="H41" s="169" t="s">
        <v>48</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223</v>
      </c>
      <c r="D86" s="22"/>
      <c r="E86" s="22"/>
      <c r="F86" s="22"/>
      <c r="G86" s="22"/>
      <c r="H86" s="22"/>
      <c r="I86" s="22"/>
      <c r="J86" s="22"/>
      <c r="K86" s="22"/>
      <c r="L86" s="20"/>
    </row>
    <row r="87" s="2" customFormat="1" ht="16.5" customHeight="1">
      <c r="A87" s="38"/>
      <c r="B87" s="39"/>
      <c r="C87" s="40"/>
      <c r="D87" s="40"/>
      <c r="E87" s="183" t="s">
        <v>6356</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403</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2-SO 801 - Sadové úpravy-Následná péče 2 rok</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Frýdek-Místek</v>
      </c>
      <c r="G91" s="40"/>
      <c r="H91" s="40"/>
      <c r="I91" s="32" t="s">
        <v>22</v>
      </c>
      <c r="J91" s="79" t="str">
        <f>IF(J14="","",J14)</f>
        <v>12. 5. 2025</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Statutární město Frýdek-Místek</v>
      </c>
      <c r="G93" s="40"/>
      <c r="H93" s="40"/>
      <c r="I93" s="32" t="s">
        <v>30</v>
      </c>
      <c r="J93" s="36" t="str">
        <f>E23</f>
        <v>DOPRAPLAN s.r.o.</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Vladimír Rudolf</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226</v>
      </c>
      <c r="D96" s="185"/>
      <c r="E96" s="185"/>
      <c r="F96" s="185"/>
      <c r="G96" s="185"/>
      <c r="H96" s="185"/>
      <c r="I96" s="185"/>
      <c r="J96" s="186" t="s">
        <v>227</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228</v>
      </c>
      <c r="D98" s="40"/>
      <c r="E98" s="40"/>
      <c r="F98" s="40"/>
      <c r="G98" s="40"/>
      <c r="H98" s="40"/>
      <c r="I98" s="40"/>
      <c r="J98" s="110">
        <f>J123</f>
        <v>0</v>
      </c>
      <c r="K98" s="40"/>
      <c r="L98" s="63"/>
      <c r="S98" s="38"/>
      <c r="T98" s="38"/>
      <c r="U98" s="38"/>
      <c r="V98" s="38"/>
      <c r="W98" s="38"/>
      <c r="X98" s="38"/>
      <c r="Y98" s="38"/>
      <c r="Z98" s="38"/>
      <c r="AA98" s="38"/>
      <c r="AB98" s="38"/>
      <c r="AC98" s="38"/>
      <c r="AD98" s="38"/>
      <c r="AE98" s="38"/>
      <c r="AU98" s="17" t="s">
        <v>229</v>
      </c>
    </row>
    <row r="99" s="9" customFormat="1" ht="24.96" customHeight="1">
      <c r="A99" s="9"/>
      <c r="B99" s="188"/>
      <c r="C99" s="189"/>
      <c r="D99" s="190" t="s">
        <v>230</v>
      </c>
      <c r="E99" s="191"/>
      <c r="F99" s="191"/>
      <c r="G99" s="191"/>
      <c r="H99" s="191"/>
      <c r="I99" s="191"/>
      <c r="J99" s="192">
        <f>J124</f>
        <v>0</v>
      </c>
      <c r="K99" s="189"/>
      <c r="L99" s="193"/>
      <c r="S99" s="9"/>
      <c r="T99" s="9"/>
      <c r="U99" s="9"/>
      <c r="V99" s="9"/>
      <c r="W99" s="9"/>
      <c r="X99" s="9"/>
      <c r="Y99" s="9"/>
      <c r="Z99" s="9"/>
      <c r="AA99" s="9"/>
      <c r="AB99" s="9"/>
      <c r="AC99" s="9"/>
      <c r="AD99" s="9"/>
      <c r="AE99" s="9"/>
    </row>
    <row r="100" s="14" customFormat="1" ht="19.92" customHeight="1">
      <c r="A100" s="14"/>
      <c r="B100" s="267"/>
      <c r="C100" s="133"/>
      <c r="D100" s="268" t="s">
        <v>405</v>
      </c>
      <c r="E100" s="269"/>
      <c r="F100" s="269"/>
      <c r="G100" s="269"/>
      <c r="H100" s="269"/>
      <c r="I100" s="269"/>
      <c r="J100" s="270">
        <f>J125</f>
        <v>0</v>
      </c>
      <c r="K100" s="133"/>
      <c r="L100" s="271"/>
      <c r="S100" s="14"/>
      <c r="T100" s="14"/>
      <c r="U100" s="14"/>
      <c r="V100" s="14"/>
      <c r="W100" s="14"/>
      <c r="X100" s="14"/>
      <c r="Y100" s="14"/>
      <c r="Z100" s="14"/>
      <c r="AA100" s="14"/>
      <c r="AB100" s="14"/>
      <c r="AC100" s="14"/>
      <c r="AD100" s="14"/>
      <c r="AE100" s="14"/>
    </row>
    <row r="101" s="14" customFormat="1" ht="19.92" customHeight="1">
      <c r="A101" s="14"/>
      <c r="B101" s="267"/>
      <c r="C101" s="133"/>
      <c r="D101" s="268" t="s">
        <v>2160</v>
      </c>
      <c r="E101" s="269"/>
      <c r="F101" s="269"/>
      <c r="G101" s="269"/>
      <c r="H101" s="269"/>
      <c r="I101" s="269"/>
      <c r="J101" s="270">
        <f>J220</f>
        <v>0</v>
      </c>
      <c r="K101" s="133"/>
      <c r="L101" s="271"/>
      <c r="S101" s="14"/>
      <c r="T101" s="14"/>
      <c r="U101" s="14"/>
      <c r="V101" s="14"/>
      <c r="W101" s="14"/>
      <c r="X101" s="14"/>
      <c r="Y101" s="14"/>
      <c r="Z101" s="14"/>
      <c r="AA101" s="14"/>
      <c r="AB101" s="14"/>
      <c r="AC101" s="14"/>
      <c r="AD101" s="14"/>
      <c r="AE101" s="14"/>
    </row>
    <row r="102" s="2" customFormat="1" ht="21.84" customHeight="1">
      <c r="A102" s="38"/>
      <c r="B102" s="39"/>
      <c r="C102" s="40"/>
      <c r="D102" s="40"/>
      <c r="E102" s="40"/>
      <c r="F102" s="40"/>
      <c r="G102" s="40"/>
      <c r="H102" s="40"/>
      <c r="I102" s="40"/>
      <c r="J102" s="40"/>
      <c r="K102" s="40"/>
      <c r="L102" s="63"/>
      <c r="S102" s="38"/>
      <c r="T102" s="38"/>
      <c r="U102" s="38"/>
      <c r="V102" s="38"/>
      <c r="W102" s="38"/>
      <c r="X102" s="38"/>
      <c r="Y102" s="38"/>
      <c r="Z102" s="38"/>
      <c r="AA102" s="38"/>
      <c r="AB102" s="38"/>
      <c r="AC102" s="38"/>
      <c r="AD102" s="38"/>
      <c r="AE102" s="38"/>
    </row>
    <row r="103" s="2" customFormat="1" ht="6.96" customHeight="1">
      <c r="A103" s="38"/>
      <c r="B103" s="66"/>
      <c r="C103" s="67"/>
      <c r="D103" s="67"/>
      <c r="E103" s="67"/>
      <c r="F103" s="67"/>
      <c r="G103" s="67"/>
      <c r="H103" s="67"/>
      <c r="I103" s="67"/>
      <c r="J103" s="67"/>
      <c r="K103" s="67"/>
      <c r="L103" s="63"/>
      <c r="S103" s="38"/>
      <c r="T103" s="38"/>
      <c r="U103" s="38"/>
      <c r="V103" s="38"/>
      <c r="W103" s="38"/>
      <c r="X103" s="38"/>
      <c r="Y103" s="38"/>
      <c r="Z103" s="38"/>
      <c r="AA103" s="38"/>
      <c r="AB103" s="38"/>
      <c r="AC103" s="38"/>
      <c r="AD103" s="38"/>
      <c r="AE103" s="38"/>
    </row>
    <row r="107" s="2" customFormat="1" ht="6.96" customHeight="1">
      <c r="A107" s="38"/>
      <c r="B107" s="68"/>
      <c r="C107" s="69"/>
      <c r="D107" s="69"/>
      <c r="E107" s="69"/>
      <c r="F107" s="69"/>
      <c r="G107" s="69"/>
      <c r="H107" s="69"/>
      <c r="I107" s="69"/>
      <c r="J107" s="69"/>
      <c r="K107" s="69"/>
      <c r="L107" s="63"/>
      <c r="S107" s="38"/>
      <c r="T107" s="38"/>
      <c r="U107" s="38"/>
      <c r="V107" s="38"/>
      <c r="W107" s="38"/>
      <c r="X107" s="38"/>
      <c r="Y107" s="38"/>
      <c r="Z107" s="38"/>
      <c r="AA107" s="38"/>
      <c r="AB107" s="38"/>
      <c r="AC107" s="38"/>
      <c r="AD107" s="38"/>
      <c r="AE107" s="38"/>
    </row>
    <row r="108" s="2" customFormat="1" ht="24.96" customHeight="1">
      <c r="A108" s="38"/>
      <c r="B108" s="39"/>
      <c r="C108" s="23" t="s">
        <v>236</v>
      </c>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6.96" customHeight="1">
      <c r="A109" s="38"/>
      <c r="B109" s="39"/>
      <c r="C109" s="40"/>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12" customHeight="1">
      <c r="A110" s="38"/>
      <c r="B110" s="39"/>
      <c r="C110" s="32" t="s">
        <v>16</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26.25" customHeight="1">
      <c r="A111" s="38"/>
      <c r="B111" s="39"/>
      <c r="C111" s="40"/>
      <c r="D111" s="40"/>
      <c r="E111" s="183" t="str">
        <f>E7</f>
        <v>Vybudování komunikací a inženýrských sítí v lokalitě Berlín 2, Frýdek-Místek</v>
      </c>
      <c r="F111" s="32"/>
      <c r="G111" s="32"/>
      <c r="H111" s="32"/>
      <c r="I111" s="40"/>
      <c r="J111" s="40"/>
      <c r="K111" s="40"/>
      <c r="L111" s="63"/>
      <c r="S111" s="38"/>
      <c r="T111" s="38"/>
      <c r="U111" s="38"/>
      <c r="V111" s="38"/>
      <c r="W111" s="38"/>
      <c r="X111" s="38"/>
      <c r="Y111" s="38"/>
      <c r="Z111" s="38"/>
      <c r="AA111" s="38"/>
      <c r="AB111" s="38"/>
      <c r="AC111" s="38"/>
      <c r="AD111" s="38"/>
      <c r="AE111" s="38"/>
    </row>
    <row r="112" s="1" customFormat="1" ht="12" customHeight="1">
      <c r="B112" s="21"/>
      <c r="C112" s="32" t="s">
        <v>223</v>
      </c>
      <c r="D112" s="22"/>
      <c r="E112" s="22"/>
      <c r="F112" s="22"/>
      <c r="G112" s="22"/>
      <c r="H112" s="22"/>
      <c r="I112" s="22"/>
      <c r="J112" s="22"/>
      <c r="K112" s="22"/>
      <c r="L112" s="20"/>
    </row>
    <row r="113" s="2" customFormat="1" ht="16.5" customHeight="1">
      <c r="A113" s="38"/>
      <c r="B113" s="39"/>
      <c r="C113" s="40"/>
      <c r="D113" s="40"/>
      <c r="E113" s="183" t="s">
        <v>6356</v>
      </c>
      <c r="F113" s="40"/>
      <c r="G113" s="40"/>
      <c r="H113" s="40"/>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403</v>
      </c>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6.5" customHeight="1">
      <c r="A115" s="38"/>
      <c r="B115" s="39"/>
      <c r="C115" s="40"/>
      <c r="D115" s="40"/>
      <c r="E115" s="76" t="str">
        <f>E11</f>
        <v>2-SO 801 - Sadové úpravy-Následná péče 2 rok</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6.96" customHeight="1">
      <c r="A116" s="38"/>
      <c r="B116" s="39"/>
      <c r="C116" s="40"/>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2" customHeight="1">
      <c r="A117" s="38"/>
      <c r="B117" s="39"/>
      <c r="C117" s="32" t="s">
        <v>20</v>
      </c>
      <c r="D117" s="40"/>
      <c r="E117" s="40"/>
      <c r="F117" s="27" t="str">
        <f>F14</f>
        <v>Frýdek-Místek</v>
      </c>
      <c r="G117" s="40"/>
      <c r="H117" s="40"/>
      <c r="I117" s="32" t="s">
        <v>22</v>
      </c>
      <c r="J117" s="79" t="str">
        <f>IF(J14="","",J14)</f>
        <v>12. 5. 2025</v>
      </c>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5.15" customHeight="1">
      <c r="A119" s="38"/>
      <c r="B119" s="39"/>
      <c r="C119" s="32" t="s">
        <v>24</v>
      </c>
      <c r="D119" s="40"/>
      <c r="E119" s="40"/>
      <c r="F119" s="27" t="str">
        <f>E17</f>
        <v>Statutární město Frýdek-Místek</v>
      </c>
      <c r="G119" s="40"/>
      <c r="H119" s="40"/>
      <c r="I119" s="32" t="s">
        <v>30</v>
      </c>
      <c r="J119" s="36" t="str">
        <f>E23</f>
        <v>DOPRAPLAN s.r.o.</v>
      </c>
      <c r="K119" s="40"/>
      <c r="L119" s="63"/>
      <c r="S119" s="38"/>
      <c r="T119" s="38"/>
      <c r="U119" s="38"/>
      <c r="V119" s="38"/>
      <c r="W119" s="38"/>
      <c r="X119" s="38"/>
      <c r="Y119" s="38"/>
      <c r="Z119" s="38"/>
      <c r="AA119" s="38"/>
      <c r="AB119" s="38"/>
      <c r="AC119" s="38"/>
      <c r="AD119" s="38"/>
      <c r="AE119" s="38"/>
    </row>
    <row r="120" s="2" customFormat="1" ht="15.15" customHeight="1">
      <c r="A120" s="38"/>
      <c r="B120" s="39"/>
      <c r="C120" s="32" t="s">
        <v>28</v>
      </c>
      <c r="D120" s="40"/>
      <c r="E120" s="40"/>
      <c r="F120" s="27" t="str">
        <f>IF(E20="","",E20)</f>
        <v>Vyplň údaj</v>
      </c>
      <c r="G120" s="40"/>
      <c r="H120" s="40"/>
      <c r="I120" s="32" t="s">
        <v>33</v>
      </c>
      <c r="J120" s="36" t="str">
        <f>E26</f>
        <v>Vladimír Rudolf</v>
      </c>
      <c r="K120" s="40"/>
      <c r="L120" s="63"/>
      <c r="S120" s="38"/>
      <c r="T120" s="38"/>
      <c r="U120" s="38"/>
      <c r="V120" s="38"/>
      <c r="W120" s="38"/>
      <c r="X120" s="38"/>
      <c r="Y120" s="38"/>
      <c r="Z120" s="38"/>
      <c r="AA120" s="38"/>
      <c r="AB120" s="38"/>
      <c r="AC120" s="38"/>
      <c r="AD120" s="38"/>
      <c r="AE120" s="38"/>
    </row>
    <row r="121" s="2" customFormat="1" ht="10.32" customHeight="1">
      <c r="A121" s="38"/>
      <c r="B121" s="39"/>
      <c r="C121" s="40"/>
      <c r="D121" s="40"/>
      <c r="E121" s="40"/>
      <c r="F121" s="40"/>
      <c r="G121" s="40"/>
      <c r="H121" s="40"/>
      <c r="I121" s="40"/>
      <c r="J121" s="40"/>
      <c r="K121" s="40"/>
      <c r="L121" s="63"/>
      <c r="S121" s="38"/>
      <c r="T121" s="38"/>
      <c r="U121" s="38"/>
      <c r="V121" s="38"/>
      <c r="W121" s="38"/>
      <c r="X121" s="38"/>
      <c r="Y121" s="38"/>
      <c r="Z121" s="38"/>
      <c r="AA121" s="38"/>
      <c r="AB121" s="38"/>
      <c r="AC121" s="38"/>
      <c r="AD121" s="38"/>
      <c r="AE121" s="38"/>
    </row>
    <row r="122" s="10" customFormat="1" ht="29.28" customHeight="1">
      <c r="A122" s="194"/>
      <c r="B122" s="195"/>
      <c r="C122" s="196" t="s">
        <v>237</v>
      </c>
      <c r="D122" s="197" t="s">
        <v>61</v>
      </c>
      <c r="E122" s="197" t="s">
        <v>57</v>
      </c>
      <c r="F122" s="197" t="s">
        <v>58</v>
      </c>
      <c r="G122" s="197" t="s">
        <v>238</v>
      </c>
      <c r="H122" s="197" t="s">
        <v>239</v>
      </c>
      <c r="I122" s="197" t="s">
        <v>240</v>
      </c>
      <c r="J122" s="198" t="s">
        <v>227</v>
      </c>
      <c r="K122" s="199" t="s">
        <v>241</v>
      </c>
      <c r="L122" s="200"/>
      <c r="M122" s="100" t="s">
        <v>1</v>
      </c>
      <c r="N122" s="101" t="s">
        <v>40</v>
      </c>
      <c r="O122" s="101" t="s">
        <v>242</v>
      </c>
      <c r="P122" s="101" t="s">
        <v>243</v>
      </c>
      <c r="Q122" s="101" t="s">
        <v>244</v>
      </c>
      <c r="R122" s="101" t="s">
        <v>245</v>
      </c>
      <c r="S122" s="101" t="s">
        <v>246</v>
      </c>
      <c r="T122" s="102" t="s">
        <v>247</v>
      </c>
      <c r="U122" s="194"/>
      <c r="V122" s="194"/>
      <c r="W122" s="194"/>
      <c r="X122" s="194"/>
      <c r="Y122" s="194"/>
      <c r="Z122" s="194"/>
      <c r="AA122" s="194"/>
      <c r="AB122" s="194"/>
      <c r="AC122" s="194"/>
      <c r="AD122" s="194"/>
      <c r="AE122" s="194"/>
    </row>
    <row r="123" s="2" customFormat="1" ht="22.8" customHeight="1">
      <c r="A123" s="38"/>
      <c r="B123" s="39"/>
      <c r="C123" s="107" t="s">
        <v>248</v>
      </c>
      <c r="D123" s="40"/>
      <c r="E123" s="40"/>
      <c r="F123" s="40"/>
      <c r="G123" s="40"/>
      <c r="H123" s="40"/>
      <c r="I123" s="40"/>
      <c r="J123" s="201">
        <f>BK123</f>
        <v>0</v>
      </c>
      <c r="K123" s="40"/>
      <c r="L123" s="44"/>
      <c r="M123" s="103"/>
      <c r="N123" s="202"/>
      <c r="O123" s="104"/>
      <c r="P123" s="203">
        <f>P124</f>
        <v>0</v>
      </c>
      <c r="Q123" s="104"/>
      <c r="R123" s="203">
        <f>R124</f>
        <v>1.5048349999999997</v>
      </c>
      <c r="S123" s="104"/>
      <c r="T123" s="204">
        <f>T124</f>
        <v>0</v>
      </c>
      <c r="U123" s="38"/>
      <c r="V123" s="38"/>
      <c r="W123" s="38"/>
      <c r="X123" s="38"/>
      <c r="Y123" s="38"/>
      <c r="Z123" s="38"/>
      <c r="AA123" s="38"/>
      <c r="AB123" s="38"/>
      <c r="AC123" s="38"/>
      <c r="AD123" s="38"/>
      <c r="AE123" s="38"/>
      <c r="AT123" s="17" t="s">
        <v>75</v>
      </c>
      <c r="AU123" s="17" t="s">
        <v>229</v>
      </c>
      <c r="BK123" s="205">
        <f>BK124</f>
        <v>0</v>
      </c>
    </row>
    <row r="124" s="11" customFormat="1" ht="25.92" customHeight="1">
      <c r="A124" s="11"/>
      <c r="B124" s="206"/>
      <c r="C124" s="207"/>
      <c r="D124" s="208" t="s">
        <v>75</v>
      </c>
      <c r="E124" s="209" t="s">
        <v>249</v>
      </c>
      <c r="F124" s="209" t="s">
        <v>250</v>
      </c>
      <c r="G124" s="207"/>
      <c r="H124" s="207"/>
      <c r="I124" s="210"/>
      <c r="J124" s="211">
        <f>BK124</f>
        <v>0</v>
      </c>
      <c r="K124" s="207"/>
      <c r="L124" s="212"/>
      <c r="M124" s="213"/>
      <c r="N124" s="214"/>
      <c r="O124" s="214"/>
      <c r="P124" s="215">
        <f>P125+P220</f>
        <v>0</v>
      </c>
      <c r="Q124" s="214"/>
      <c r="R124" s="215">
        <f>R125+R220</f>
        <v>1.5048349999999997</v>
      </c>
      <c r="S124" s="214"/>
      <c r="T124" s="216">
        <f>T125+T220</f>
        <v>0</v>
      </c>
      <c r="U124" s="11"/>
      <c r="V124" s="11"/>
      <c r="W124" s="11"/>
      <c r="X124" s="11"/>
      <c r="Y124" s="11"/>
      <c r="Z124" s="11"/>
      <c r="AA124" s="11"/>
      <c r="AB124" s="11"/>
      <c r="AC124" s="11"/>
      <c r="AD124" s="11"/>
      <c r="AE124" s="11"/>
      <c r="AR124" s="217" t="s">
        <v>84</v>
      </c>
      <c r="AT124" s="218" t="s">
        <v>75</v>
      </c>
      <c r="AU124" s="218" t="s">
        <v>76</v>
      </c>
      <c r="AY124" s="217" t="s">
        <v>251</v>
      </c>
      <c r="BK124" s="219">
        <f>BK125+BK220</f>
        <v>0</v>
      </c>
    </row>
    <row r="125" s="11" customFormat="1" ht="22.8" customHeight="1">
      <c r="A125" s="11"/>
      <c r="B125" s="206"/>
      <c r="C125" s="207"/>
      <c r="D125" s="208" t="s">
        <v>75</v>
      </c>
      <c r="E125" s="272" t="s">
        <v>84</v>
      </c>
      <c r="F125" s="272" t="s">
        <v>406</v>
      </c>
      <c r="G125" s="207"/>
      <c r="H125" s="207"/>
      <c r="I125" s="210"/>
      <c r="J125" s="273">
        <f>BK125</f>
        <v>0</v>
      </c>
      <c r="K125" s="207"/>
      <c r="L125" s="212"/>
      <c r="M125" s="213"/>
      <c r="N125" s="214"/>
      <c r="O125" s="214"/>
      <c r="P125" s="215">
        <f>SUM(P126:P219)</f>
        <v>0</v>
      </c>
      <c r="Q125" s="214"/>
      <c r="R125" s="215">
        <f>SUM(R126:R219)</f>
        <v>1.5048349999999997</v>
      </c>
      <c r="S125" s="214"/>
      <c r="T125" s="216">
        <f>SUM(T126:T219)</f>
        <v>0</v>
      </c>
      <c r="U125" s="11"/>
      <c r="V125" s="11"/>
      <c r="W125" s="11"/>
      <c r="X125" s="11"/>
      <c r="Y125" s="11"/>
      <c r="Z125" s="11"/>
      <c r="AA125" s="11"/>
      <c r="AB125" s="11"/>
      <c r="AC125" s="11"/>
      <c r="AD125" s="11"/>
      <c r="AE125" s="11"/>
      <c r="AR125" s="217" t="s">
        <v>84</v>
      </c>
      <c r="AT125" s="218" t="s">
        <v>75</v>
      </c>
      <c r="AU125" s="218" t="s">
        <v>84</v>
      </c>
      <c r="AY125" s="217" t="s">
        <v>251</v>
      </c>
      <c r="BK125" s="219">
        <f>SUM(BK126:BK219)</f>
        <v>0</v>
      </c>
    </row>
    <row r="126" s="2" customFormat="1" ht="24.15" customHeight="1">
      <c r="A126" s="38"/>
      <c r="B126" s="39"/>
      <c r="C126" s="220" t="s">
        <v>84</v>
      </c>
      <c r="D126" s="220" t="s">
        <v>255</v>
      </c>
      <c r="E126" s="221" t="s">
        <v>6360</v>
      </c>
      <c r="F126" s="222" t="s">
        <v>6361</v>
      </c>
      <c r="G126" s="223" t="s">
        <v>409</v>
      </c>
      <c r="H126" s="224">
        <v>50.5</v>
      </c>
      <c r="I126" s="225"/>
      <c r="J126" s="226">
        <f>ROUND(I126*H126,2)</f>
        <v>0</v>
      </c>
      <c r="K126" s="227"/>
      <c r="L126" s="44"/>
      <c r="M126" s="228" t="s">
        <v>1</v>
      </c>
      <c r="N126" s="229" t="s">
        <v>41</v>
      </c>
      <c r="O126" s="91"/>
      <c r="P126" s="230">
        <f>O126*H126</f>
        <v>0</v>
      </c>
      <c r="Q126" s="230">
        <v>0</v>
      </c>
      <c r="R126" s="230">
        <f>Q126*H126</f>
        <v>0</v>
      </c>
      <c r="S126" s="230">
        <v>0</v>
      </c>
      <c r="T126" s="231">
        <f>S126*H126</f>
        <v>0</v>
      </c>
      <c r="U126" s="38"/>
      <c r="V126" s="38"/>
      <c r="W126" s="38"/>
      <c r="X126" s="38"/>
      <c r="Y126" s="38"/>
      <c r="Z126" s="38"/>
      <c r="AA126" s="38"/>
      <c r="AB126" s="38"/>
      <c r="AC126" s="38"/>
      <c r="AD126" s="38"/>
      <c r="AE126" s="38"/>
      <c r="AR126" s="232" t="s">
        <v>254</v>
      </c>
      <c r="AT126" s="232" t="s">
        <v>255</v>
      </c>
      <c r="AU126" s="232" t="s">
        <v>86</v>
      </c>
      <c r="AY126" s="17" t="s">
        <v>251</v>
      </c>
      <c r="BE126" s="233">
        <f>IF(N126="základní",J126,0)</f>
        <v>0</v>
      </c>
      <c r="BF126" s="233">
        <f>IF(N126="snížená",J126,0)</f>
        <v>0</v>
      </c>
      <c r="BG126" s="233">
        <f>IF(N126="zákl. přenesená",J126,0)</f>
        <v>0</v>
      </c>
      <c r="BH126" s="233">
        <f>IF(N126="sníž. přenesená",J126,0)</f>
        <v>0</v>
      </c>
      <c r="BI126" s="233">
        <f>IF(N126="nulová",J126,0)</f>
        <v>0</v>
      </c>
      <c r="BJ126" s="17" t="s">
        <v>84</v>
      </c>
      <c r="BK126" s="233">
        <f>ROUND(I126*H126,2)</f>
        <v>0</v>
      </c>
      <c r="BL126" s="17" t="s">
        <v>254</v>
      </c>
      <c r="BM126" s="232" t="s">
        <v>6486</v>
      </c>
    </row>
    <row r="127" s="2" customFormat="1">
      <c r="A127" s="38"/>
      <c r="B127" s="39"/>
      <c r="C127" s="40"/>
      <c r="D127" s="234" t="s">
        <v>260</v>
      </c>
      <c r="E127" s="40"/>
      <c r="F127" s="235" t="s">
        <v>6363</v>
      </c>
      <c r="G127" s="40"/>
      <c r="H127" s="40"/>
      <c r="I127" s="236"/>
      <c r="J127" s="40"/>
      <c r="K127" s="40"/>
      <c r="L127" s="44"/>
      <c r="M127" s="237"/>
      <c r="N127" s="238"/>
      <c r="O127" s="91"/>
      <c r="P127" s="91"/>
      <c r="Q127" s="91"/>
      <c r="R127" s="91"/>
      <c r="S127" s="91"/>
      <c r="T127" s="92"/>
      <c r="U127" s="38"/>
      <c r="V127" s="38"/>
      <c r="W127" s="38"/>
      <c r="X127" s="38"/>
      <c r="Y127" s="38"/>
      <c r="Z127" s="38"/>
      <c r="AA127" s="38"/>
      <c r="AB127" s="38"/>
      <c r="AC127" s="38"/>
      <c r="AD127" s="38"/>
      <c r="AE127" s="38"/>
      <c r="AT127" s="17" t="s">
        <v>260</v>
      </c>
      <c r="AU127" s="17" t="s">
        <v>86</v>
      </c>
    </row>
    <row r="128" s="2" customFormat="1">
      <c r="A128" s="38"/>
      <c r="B128" s="39"/>
      <c r="C128" s="40"/>
      <c r="D128" s="240" t="s">
        <v>274</v>
      </c>
      <c r="E128" s="40"/>
      <c r="F128" s="241" t="s">
        <v>6364</v>
      </c>
      <c r="G128" s="40"/>
      <c r="H128" s="40"/>
      <c r="I128" s="236"/>
      <c r="J128" s="40"/>
      <c r="K128" s="40"/>
      <c r="L128" s="44"/>
      <c r="M128" s="237"/>
      <c r="N128" s="238"/>
      <c r="O128" s="91"/>
      <c r="P128" s="91"/>
      <c r="Q128" s="91"/>
      <c r="R128" s="91"/>
      <c r="S128" s="91"/>
      <c r="T128" s="92"/>
      <c r="U128" s="38"/>
      <c r="V128" s="38"/>
      <c r="W128" s="38"/>
      <c r="X128" s="38"/>
      <c r="Y128" s="38"/>
      <c r="Z128" s="38"/>
      <c r="AA128" s="38"/>
      <c r="AB128" s="38"/>
      <c r="AC128" s="38"/>
      <c r="AD128" s="38"/>
      <c r="AE128" s="38"/>
      <c r="AT128" s="17" t="s">
        <v>274</v>
      </c>
      <c r="AU128" s="17" t="s">
        <v>86</v>
      </c>
    </row>
    <row r="129" s="12" customFormat="1">
      <c r="A129" s="12"/>
      <c r="B129" s="242"/>
      <c r="C129" s="243"/>
      <c r="D129" s="234" t="s">
        <v>276</v>
      </c>
      <c r="E129" s="244" t="s">
        <v>1</v>
      </c>
      <c r="F129" s="245" t="s">
        <v>6365</v>
      </c>
      <c r="G129" s="243"/>
      <c r="H129" s="246">
        <v>50.5</v>
      </c>
      <c r="I129" s="247"/>
      <c r="J129" s="243"/>
      <c r="K129" s="243"/>
      <c r="L129" s="248"/>
      <c r="M129" s="249"/>
      <c r="N129" s="250"/>
      <c r="O129" s="250"/>
      <c r="P129" s="250"/>
      <c r="Q129" s="250"/>
      <c r="R129" s="250"/>
      <c r="S129" s="250"/>
      <c r="T129" s="251"/>
      <c r="U129" s="12"/>
      <c r="V129" s="12"/>
      <c r="W129" s="12"/>
      <c r="X129" s="12"/>
      <c r="Y129" s="12"/>
      <c r="Z129" s="12"/>
      <c r="AA129" s="12"/>
      <c r="AB129" s="12"/>
      <c r="AC129" s="12"/>
      <c r="AD129" s="12"/>
      <c r="AE129" s="12"/>
      <c r="AT129" s="252" t="s">
        <v>276</v>
      </c>
      <c r="AU129" s="252" t="s">
        <v>86</v>
      </c>
      <c r="AV129" s="12" t="s">
        <v>86</v>
      </c>
      <c r="AW129" s="12" t="s">
        <v>32</v>
      </c>
      <c r="AX129" s="12" t="s">
        <v>84</v>
      </c>
      <c r="AY129" s="252" t="s">
        <v>251</v>
      </c>
    </row>
    <row r="130" s="2" customFormat="1" ht="33" customHeight="1">
      <c r="A130" s="38"/>
      <c r="B130" s="39"/>
      <c r="C130" s="220" t="s">
        <v>86</v>
      </c>
      <c r="D130" s="220" t="s">
        <v>255</v>
      </c>
      <c r="E130" s="221" t="s">
        <v>6366</v>
      </c>
      <c r="F130" s="222" t="s">
        <v>6367</v>
      </c>
      <c r="G130" s="223" t="s">
        <v>409</v>
      </c>
      <c r="H130" s="224">
        <v>50.5</v>
      </c>
      <c r="I130" s="225"/>
      <c r="J130" s="226">
        <f>ROUND(I130*H130,2)</f>
        <v>0</v>
      </c>
      <c r="K130" s="227"/>
      <c r="L130" s="44"/>
      <c r="M130" s="228" t="s">
        <v>1</v>
      </c>
      <c r="N130" s="229" t="s">
        <v>41</v>
      </c>
      <c r="O130" s="91"/>
      <c r="P130" s="230">
        <f>O130*H130</f>
        <v>0</v>
      </c>
      <c r="Q130" s="230">
        <v>0</v>
      </c>
      <c r="R130" s="230">
        <f>Q130*H130</f>
        <v>0</v>
      </c>
      <c r="S130" s="230">
        <v>0</v>
      </c>
      <c r="T130" s="231">
        <f>S130*H130</f>
        <v>0</v>
      </c>
      <c r="U130" s="38"/>
      <c r="V130" s="38"/>
      <c r="W130" s="38"/>
      <c r="X130" s="38"/>
      <c r="Y130" s="38"/>
      <c r="Z130" s="38"/>
      <c r="AA130" s="38"/>
      <c r="AB130" s="38"/>
      <c r="AC130" s="38"/>
      <c r="AD130" s="38"/>
      <c r="AE130" s="38"/>
      <c r="AR130" s="232" t="s">
        <v>254</v>
      </c>
      <c r="AT130" s="232" t="s">
        <v>255</v>
      </c>
      <c r="AU130" s="232" t="s">
        <v>86</v>
      </c>
      <c r="AY130" s="17" t="s">
        <v>251</v>
      </c>
      <c r="BE130" s="233">
        <f>IF(N130="základní",J130,0)</f>
        <v>0</v>
      </c>
      <c r="BF130" s="233">
        <f>IF(N130="snížená",J130,0)</f>
        <v>0</v>
      </c>
      <c r="BG130" s="233">
        <f>IF(N130="zákl. přenesená",J130,0)</f>
        <v>0</v>
      </c>
      <c r="BH130" s="233">
        <f>IF(N130="sníž. přenesená",J130,0)</f>
        <v>0</v>
      </c>
      <c r="BI130" s="233">
        <f>IF(N130="nulová",J130,0)</f>
        <v>0</v>
      </c>
      <c r="BJ130" s="17" t="s">
        <v>84</v>
      </c>
      <c r="BK130" s="233">
        <f>ROUND(I130*H130,2)</f>
        <v>0</v>
      </c>
      <c r="BL130" s="17" t="s">
        <v>254</v>
      </c>
      <c r="BM130" s="232" t="s">
        <v>6487</v>
      </c>
    </row>
    <row r="131" s="2" customFormat="1">
      <c r="A131" s="38"/>
      <c r="B131" s="39"/>
      <c r="C131" s="40"/>
      <c r="D131" s="234" t="s">
        <v>260</v>
      </c>
      <c r="E131" s="40"/>
      <c r="F131" s="235" t="s">
        <v>6369</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260</v>
      </c>
      <c r="AU131" s="17" t="s">
        <v>86</v>
      </c>
    </row>
    <row r="132" s="2" customFormat="1">
      <c r="A132" s="38"/>
      <c r="B132" s="39"/>
      <c r="C132" s="40"/>
      <c r="D132" s="240" t="s">
        <v>274</v>
      </c>
      <c r="E132" s="40"/>
      <c r="F132" s="241" t="s">
        <v>6370</v>
      </c>
      <c r="G132" s="40"/>
      <c r="H132" s="40"/>
      <c r="I132" s="236"/>
      <c r="J132" s="40"/>
      <c r="K132" s="40"/>
      <c r="L132" s="44"/>
      <c r="M132" s="237"/>
      <c r="N132" s="238"/>
      <c r="O132" s="91"/>
      <c r="P132" s="91"/>
      <c r="Q132" s="91"/>
      <c r="R132" s="91"/>
      <c r="S132" s="91"/>
      <c r="T132" s="92"/>
      <c r="U132" s="38"/>
      <c r="V132" s="38"/>
      <c r="W132" s="38"/>
      <c r="X132" s="38"/>
      <c r="Y132" s="38"/>
      <c r="Z132" s="38"/>
      <c r="AA132" s="38"/>
      <c r="AB132" s="38"/>
      <c r="AC132" s="38"/>
      <c r="AD132" s="38"/>
      <c r="AE132" s="38"/>
      <c r="AT132" s="17" t="s">
        <v>274</v>
      </c>
      <c r="AU132" s="17" t="s">
        <v>86</v>
      </c>
    </row>
    <row r="133" s="12" customFormat="1">
      <c r="A133" s="12"/>
      <c r="B133" s="242"/>
      <c r="C133" s="243"/>
      <c r="D133" s="234" t="s">
        <v>276</v>
      </c>
      <c r="E133" s="244" t="s">
        <v>1</v>
      </c>
      <c r="F133" s="245" t="s">
        <v>6365</v>
      </c>
      <c r="G133" s="243"/>
      <c r="H133" s="246">
        <v>50.5</v>
      </c>
      <c r="I133" s="247"/>
      <c r="J133" s="243"/>
      <c r="K133" s="243"/>
      <c r="L133" s="248"/>
      <c r="M133" s="249"/>
      <c r="N133" s="250"/>
      <c r="O133" s="250"/>
      <c r="P133" s="250"/>
      <c r="Q133" s="250"/>
      <c r="R133" s="250"/>
      <c r="S133" s="250"/>
      <c r="T133" s="251"/>
      <c r="U133" s="12"/>
      <c r="V133" s="12"/>
      <c r="W133" s="12"/>
      <c r="X133" s="12"/>
      <c r="Y133" s="12"/>
      <c r="Z133" s="12"/>
      <c r="AA133" s="12"/>
      <c r="AB133" s="12"/>
      <c r="AC133" s="12"/>
      <c r="AD133" s="12"/>
      <c r="AE133" s="12"/>
      <c r="AT133" s="252" t="s">
        <v>276</v>
      </c>
      <c r="AU133" s="252" t="s">
        <v>86</v>
      </c>
      <c r="AV133" s="12" t="s">
        <v>86</v>
      </c>
      <c r="AW133" s="12" t="s">
        <v>32</v>
      </c>
      <c r="AX133" s="12" t="s">
        <v>84</v>
      </c>
      <c r="AY133" s="252" t="s">
        <v>251</v>
      </c>
    </row>
    <row r="134" s="2" customFormat="1" ht="24.15" customHeight="1">
      <c r="A134" s="38"/>
      <c r="B134" s="39"/>
      <c r="C134" s="220" t="s">
        <v>269</v>
      </c>
      <c r="D134" s="220" t="s">
        <v>255</v>
      </c>
      <c r="E134" s="221" t="s">
        <v>6371</v>
      </c>
      <c r="F134" s="222" t="s">
        <v>6372</v>
      </c>
      <c r="G134" s="223" t="s">
        <v>409</v>
      </c>
      <c r="H134" s="224">
        <v>50.5</v>
      </c>
      <c r="I134" s="225"/>
      <c r="J134" s="226">
        <f>ROUND(I134*H134,2)</f>
        <v>0</v>
      </c>
      <c r="K134" s="227"/>
      <c r="L134" s="44"/>
      <c r="M134" s="228" t="s">
        <v>1</v>
      </c>
      <c r="N134" s="229" t="s">
        <v>41</v>
      </c>
      <c r="O134" s="91"/>
      <c r="P134" s="230">
        <f>O134*H134</f>
        <v>0</v>
      </c>
      <c r="Q134" s="230">
        <v>0</v>
      </c>
      <c r="R134" s="230">
        <f>Q134*H134</f>
        <v>0</v>
      </c>
      <c r="S134" s="230">
        <v>0</v>
      </c>
      <c r="T134" s="231">
        <f>S134*H134</f>
        <v>0</v>
      </c>
      <c r="U134" s="38"/>
      <c r="V134" s="38"/>
      <c r="W134" s="38"/>
      <c r="X134" s="38"/>
      <c r="Y134" s="38"/>
      <c r="Z134" s="38"/>
      <c r="AA134" s="38"/>
      <c r="AB134" s="38"/>
      <c r="AC134" s="38"/>
      <c r="AD134" s="38"/>
      <c r="AE134" s="38"/>
      <c r="AR134" s="232" t="s">
        <v>254</v>
      </c>
      <c r="AT134" s="232" t="s">
        <v>255</v>
      </c>
      <c r="AU134" s="232" t="s">
        <v>86</v>
      </c>
      <c r="AY134" s="17" t="s">
        <v>251</v>
      </c>
      <c r="BE134" s="233">
        <f>IF(N134="základní",J134,0)</f>
        <v>0</v>
      </c>
      <c r="BF134" s="233">
        <f>IF(N134="snížená",J134,0)</f>
        <v>0</v>
      </c>
      <c r="BG134" s="233">
        <f>IF(N134="zákl. přenesená",J134,0)</f>
        <v>0</v>
      </c>
      <c r="BH134" s="233">
        <f>IF(N134="sníž. přenesená",J134,0)</f>
        <v>0</v>
      </c>
      <c r="BI134" s="233">
        <f>IF(N134="nulová",J134,0)</f>
        <v>0</v>
      </c>
      <c r="BJ134" s="17" t="s">
        <v>84</v>
      </c>
      <c r="BK134" s="233">
        <f>ROUND(I134*H134,2)</f>
        <v>0</v>
      </c>
      <c r="BL134" s="17" t="s">
        <v>254</v>
      </c>
      <c r="BM134" s="232" t="s">
        <v>6488</v>
      </c>
    </row>
    <row r="135" s="2" customFormat="1">
      <c r="A135" s="38"/>
      <c r="B135" s="39"/>
      <c r="C135" s="40"/>
      <c r="D135" s="234" t="s">
        <v>260</v>
      </c>
      <c r="E135" s="40"/>
      <c r="F135" s="235" t="s">
        <v>6374</v>
      </c>
      <c r="G135" s="40"/>
      <c r="H135" s="40"/>
      <c r="I135" s="236"/>
      <c r="J135" s="40"/>
      <c r="K135" s="40"/>
      <c r="L135" s="44"/>
      <c r="M135" s="237"/>
      <c r="N135" s="238"/>
      <c r="O135" s="91"/>
      <c r="P135" s="91"/>
      <c r="Q135" s="91"/>
      <c r="R135" s="91"/>
      <c r="S135" s="91"/>
      <c r="T135" s="92"/>
      <c r="U135" s="38"/>
      <c r="V135" s="38"/>
      <c r="W135" s="38"/>
      <c r="X135" s="38"/>
      <c r="Y135" s="38"/>
      <c r="Z135" s="38"/>
      <c r="AA135" s="38"/>
      <c r="AB135" s="38"/>
      <c r="AC135" s="38"/>
      <c r="AD135" s="38"/>
      <c r="AE135" s="38"/>
      <c r="AT135" s="17" t="s">
        <v>260</v>
      </c>
      <c r="AU135" s="17" t="s">
        <v>86</v>
      </c>
    </row>
    <row r="136" s="2" customFormat="1">
      <c r="A136" s="38"/>
      <c r="B136" s="39"/>
      <c r="C136" s="40"/>
      <c r="D136" s="240" t="s">
        <v>274</v>
      </c>
      <c r="E136" s="40"/>
      <c r="F136" s="241" t="s">
        <v>6375</v>
      </c>
      <c r="G136" s="40"/>
      <c r="H136" s="40"/>
      <c r="I136" s="236"/>
      <c r="J136" s="40"/>
      <c r="K136" s="40"/>
      <c r="L136" s="44"/>
      <c r="M136" s="237"/>
      <c r="N136" s="238"/>
      <c r="O136" s="91"/>
      <c r="P136" s="91"/>
      <c r="Q136" s="91"/>
      <c r="R136" s="91"/>
      <c r="S136" s="91"/>
      <c r="T136" s="92"/>
      <c r="U136" s="38"/>
      <c r="V136" s="38"/>
      <c r="W136" s="38"/>
      <c r="X136" s="38"/>
      <c r="Y136" s="38"/>
      <c r="Z136" s="38"/>
      <c r="AA136" s="38"/>
      <c r="AB136" s="38"/>
      <c r="AC136" s="38"/>
      <c r="AD136" s="38"/>
      <c r="AE136" s="38"/>
      <c r="AT136" s="17" t="s">
        <v>274</v>
      </c>
      <c r="AU136" s="17" t="s">
        <v>86</v>
      </c>
    </row>
    <row r="137" s="12" customFormat="1">
      <c r="A137" s="12"/>
      <c r="B137" s="242"/>
      <c r="C137" s="243"/>
      <c r="D137" s="234" t="s">
        <v>276</v>
      </c>
      <c r="E137" s="244" t="s">
        <v>1</v>
      </c>
      <c r="F137" s="245" t="s">
        <v>6365</v>
      </c>
      <c r="G137" s="243"/>
      <c r="H137" s="246">
        <v>50.5</v>
      </c>
      <c r="I137" s="247"/>
      <c r="J137" s="243"/>
      <c r="K137" s="243"/>
      <c r="L137" s="248"/>
      <c r="M137" s="249"/>
      <c r="N137" s="250"/>
      <c r="O137" s="250"/>
      <c r="P137" s="250"/>
      <c r="Q137" s="250"/>
      <c r="R137" s="250"/>
      <c r="S137" s="250"/>
      <c r="T137" s="251"/>
      <c r="U137" s="12"/>
      <c r="V137" s="12"/>
      <c r="W137" s="12"/>
      <c r="X137" s="12"/>
      <c r="Y137" s="12"/>
      <c r="Z137" s="12"/>
      <c r="AA137" s="12"/>
      <c r="AB137" s="12"/>
      <c r="AC137" s="12"/>
      <c r="AD137" s="12"/>
      <c r="AE137" s="12"/>
      <c r="AT137" s="252" t="s">
        <v>276</v>
      </c>
      <c r="AU137" s="252" t="s">
        <v>86</v>
      </c>
      <c r="AV137" s="12" t="s">
        <v>86</v>
      </c>
      <c r="AW137" s="12" t="s">
        <v>32</v>
      </c>
      <c r="AX137" s="12" t="s">
        <v>84</v>
      </c>
      <c r="AY137" s="252" t="s">
        <v>251</v>
      </c>
    </row>
    <row r="138" s="2" customFormat="1" ht="33" customHeight="1">
      <c r="A138" s="38"/>
      <c r="B138" s="39"/>
      <c r="C138" s="220" t="s">
        <v>254</v>
      </c>
      <c r="D138" s="220" t="s">
        <v>255</v>
      </c>
      <c r="E138" s="221" t="s">
        <v>6376</v>
      </c>
      <c r="F138" s="222" t="s">
        <v>6377</v>
      </c>
      <c r="G138" s="223" t="s">
        <v>409</v>
      </c>
      <c r="H138" s="224">
        <v>50.5</v>
      </c>
      <c r="I138" s="225"/>
      <c r="J138" s="226">
        <f>ROUND(I138*H138,2)</f>
        <v>0</v>
      </c>
      <c r="K138" s="227"/>
      <c r="L138" s="44"/>
      <c r="M138" s="228" t="s">
        <v>1</v>
      </c>
      <c r="N138" s="229" t="s">
        <v>41</v>
      </c>
      <c r="O138" s="91"/>
      <c r="P138" s="230">
        <f>O138*H138</f>
        <v>0</v>
      </c>
      <c r="Q138" s="230">
        <v>0</v>
      </c>
      <c r="R138" s="230">
        <f>Q138*H138</f>
        <v>0</v>
      </c>
      <c r="S138" s="230">
        <v>0</v>
      </c>
      <c r="T138" s="231">
        <f>S138*H138</f>
        <v>0</v>
      </c>
      <c r="U138" s="38"/>
      <c r="V138" s="38"/>
      <c r="W138" s="38"/>
      <c r="X138" s="38"/>
      <c r="Y138" s="38"/>
      <c r="Z138" s="38"/>
      <c r="AA138" s="38"/>
      <c r="AB138" s="38"/>
      <c r="AC138" s="38"/>
      <c r="AD138" s="38"/>
      <c r="AE138" s="38"/>
      <c r="AR138" s="232" t="s">
        <v>254</v>
      </c>
      <c r="AT138" s="232" t="s">
        <v>255</v>
      </c>
      <c r="AU138" s="232" t="s">
        <v>86</v>
      </c>
      <c r="AY138" s="17" t="s">
        <v>251</v>
      </c>
      <c r="BE138" s="233">
        <f>IF(N138="základní",J138,0)</f>
        <v>0</v>
      </c>
      <c r="BF138" s="233">
        <f>IF(N138="snížená",J138,0)</f>
        <v>0</v>
      </c>
      <c r="BG138" s="233">
        <f>IF(N138="zákl. přenesená",J138,0)</f>
        <v>0</v>
      </c>
      <c r="BH138" s="233">
        <f>IF(N138="sníž. přenesená",J138,0)</f>
        <v>0</v>
      </c>
      <c r="BI138" s="233">
        <f>IF(N138="nulová",J138,0)</f>
        <v>0</v>
      </c>
      <c r="BJ138" s="17" t="s">
        <v>84</v>
      </c>
      <c r="BK138" s="233">
        <f>ROUND(I138*H138,2)</f>
        <v>0</v>
      </c>
      <c r="BL138" s="17" t="s">
        <v>254</v>
      </c>
      <c r="BM138" s="232" t="s">
        <v>6489</v>
      </c>
    </row>
    <row r="139" s="2" customFormat="1">
      <c r="A139" s="38"/>
      <c r="B139" s="39"/>
      <c r="C139" s="40"/>
      <c r="D139" s="234" t="s">
        <v>260</v>
      </c>
      <c r="E139" s="40"/>
      <c r="F139" s="235" t="s">
        <v>6379</v>
      </c>
      <c r="G139" s="40"/>
      <c r="H139" s="40"/>
      <c r="I139" s="236"/>
      <c r="J139" s="40"/>
      <c r="K139" s="40"/>
      <c r="L139" s="44"/>
      <c r="M139" s="237"/>
      <c r="N139" s="238"/>
      <c r="O139" s="91"/>
      <c r="P139" s="91"/>
      <c r="Q139" s="91"/>
      <c r="R139" s="91"/>
      <c r="S139" s="91"/>
      <c r="T139" s="92"/>
      <c r="U139" s="38"/>
      <c r="V139" s="38"/>
      <c r="W139" s="38"/>
      <c r="X139" s="38"/>
      <c r="Y139" s="38"/>
      <c r="Z139" s="38"/>
      <c r="AA139" s="38"/>
      <c r="AB139" s="38"/>
      <c r="AC139" s="38"/>
      <c r="AD139" s="38"/>
      <c r="AE139" s="38"/>
      <c r="AT139" s="17" t="s">
        <v>260</v>
      </c>
      <c r="AU139" s="17" t="s">
        <v>86</v>
      </c>
    </row>
    <row r="140" s="2" customFormat="1">
      <c r="A140" s="38"/>
      <c r="B140" s="39"/>
      <c r="C140" s="40"/>
      <c r="D140" s="240" t="s">
        <v>274</v>
      </c>
      <c r="E140" s="40"/>
      <c r="F140" s="241" t="s">
        <v>6380</v>
      </c>
      <c r="G140" s="40"/>
      <c r="H140" s="40"/>
      <c r="I140" s="236"/>
      <c r="J140" s="40"/>
      <c r="K140" s="40"/>
      <c r="L140" s="44"/>
      <c r="M140" s="237"/>
      <c r="N140" s="238"/>
      <c r="O140" s="91"/>
      <c r="P140" s="91"/>
      <c r="Q140" s="91"/>
      <c r="R140" s="91"/>
      <c r="S140" s="91"/>
      <c r="T140" s="92"/>
      <c r="U140" s="38"/>
      <c r="V140" s="38"/>
      <c r="W140" s="38"/>
      <c r="X140" s="38"/>
      <c r="Y140" s="38"/>
      <c r="Z140" s="38"/>
      <c r="AA140" s="38"/>
      <c r="AB140" s="38"/>
      <c r="AC140" s="38"/>
      <c r="AD140" s="38"/>
      <c r="AE140" s="38"/>
      <c r="AT140" s="17" t="s">
        <v>274</v>
      </c>
      <c r="AU140" s="17" t="s">
        <v>86</v>
      </c>
    </row>
    <row r="141" s="12" customFormat="1">
      <c r="A141" s="12"/>
      <c r="B141" s="242"/>
      <c r="C141" s="243"/>
      <c r="D141" s="234" t="s">
        <v>276</v>
      </c>
      <c r="E141" s="244" t="s">
        <v>1</v>
      </c>
      <c r="F141" s="245" t="s">
        <v>6365</v>
      </c>
      <c r="G141" s="243"/>
      <c r="H141" s="246">
        <v>50.5</v>
      </c>
      <c r="I141" s="247"/>
      <c r="J141" s="243"/>
      <c r="K141" s="243"/>
      <c r="L141" s="248"/>
      <c r="M141" s="249"/>
      <c r="N141" s="250"/>
      <c r="O141" s="250"/>
      <c r="P141" s="250"/>
      <c r="Q141" s="250"/>
      <c r="R141" s="250"/>
      <c r="S141" s="250"/>
      <c r="T141" s="251"/>
      <c r="U141" s="12"/>
      <c r="V141" s="12"/>
      <c r="W141" s="12"/>
      <c r="X141" s="12"/>
      <c r="Y141" s="12"/>
      <c r="Z141" s="12"/>
      <c r="AA141" s="12"/>
      <c r="AB141" s="12"/>
      <c r="AC141" s="12"/>
      <c r="AD141" s="12"/>
      <c r="AE141" s="12"/>
      <c r="AT141" s="252" t="s">
        <v>276</v>
      </c>
      <c r="AU141" s="252" t="s">
        <v>86</v>
      </c>
      <c r="AV141" s="12" t="s">
        <v>86</v>
      </c>
      <c r="AW141" s="12" t="s">
        <v>32</v>
      </c>
      <c r="AX141" s="12" t="s">
        <v>84</v>
      </c>
      <c r="AY141" s="252" t="s">
        <v>251</v>
      </c>
    </row>
    <row r="142" s="2" customFormat="1" ht="24.15" customHeight="1">
      <c r="A142" s="38"/>
      <c r="B142" s="39"/>
      <c r="C142" s="220" t="s">
        <v>282</v>
      </c>
      <c r="D142" s="220" t="s">
        <v>255</v>
      </c>
      <c r="E142" s="221" t="s">
        <v>6381</v>
      </c>
      <c r="F142" s="222" t="s">
        <v>6382</v>
      </c>
      <c r="G142" s="223" t="s">
        <v>1136</v>
      </c>
      <c r="H142" s="224">
        <v>4.5449999999999999</v>
      </c>
      <c r="I142" s="225"/>
      <c r="J142" s="226">
        <f>ROUND(I142*H142,2)</f>
        <v>0</v>
      </c>
      <c r="K142" s="227"/>
      <c r="L142" s="44"/>
      <c r="M142" s="228" t="s">
        <v>1</v>
      </c>
      <c r="N142" s="229" t="s">
        <v>41</v>
      </c>
      <c r="O142" s="91"/>
      <c r="P142" s="230">
        <f>O142*H142</f>
        <v>0</v>
      </c>
      <c r="Q142" s="230">
        <v>0</v>
      </c>
      <c r="R142" s="230">
        <f>Q142*H142</f>
        <v>0</v>
      </c>
      <c r="S142" s="230">
        <v>0</v>
      </c>
      <c r="T142" s="231">
        <f>S142*H142</f>
        <v>0</v>
      </c>
      <c r="U142" s="38"/>
      <c r="V142" s="38"/>
      <c r="W142" s="38"/>
      <c r="X142" s="38"/>
      <c r="Y142" s="38"/>
      <c r="Z142" s="38"/>
      <c r="AA142" s="38"/>
      <c r="AB142" s="38"/>
      <c r="AC142" s="38"/>
      <c r="AD142" s="38"/>
      <c r="AE142" s="38"/>
      <c r="AR142" s="232" t="s">
        <v>254</v>
      </c>
      <c r="AT142" s="232" t="s">
        <v>255</v>
      </c>
      <c r="AU142" s="232" t="s">
        <v>86</v>
      </c>
      <c r="AY142" s="17" t="s">
        <v>251</v>
      </c>
      <c r="BE142" s="233">
        <f>IF(N142="základní",J142,0)</f>
        <v>0</v>
      </c>
      <c r="BF142" s="233">
        <f>IF(N142="snížená",J142,0)</f>
        <v>0</v>
      </c>
      <c r="BG142" s="233">
        <f>IF(N142="zákl. přenesená",J142,0)</f>
        <v>0</v>
      </c>
      <c r="BH142" s="233">
        <f>IF(N142="sníž. přenesená",J142,0)</f>
        <v>0</v>
      </c>
      <c r="BI142" s="233">
        <f>IF(N142="nulová",J142,0)</f>
        <v>0</v>
      </c>
      <c r="BJ142" s="17" t="s">
        <v>84</v>
      </c>
      <c r="BK142" s="233">
        <f>ROUND(I142*H142,2)</f>
        <v>0</v>
      </c>
      <c r="BL142" s="17" t="s">
        <v>254</v>
      </c>
      <c r="BM142" s="232" t="s">
        <v>6490</v>
      </c>
    </row>
    <row r="143" s="2" customFormat="1">
      <c r="A143" s="38"/>
      <c r="B143" s="39"/>
      <c r="C143" s="40"/>
      <c r="D143" s="234" t="s">
        <v>260</v>
      </c>
      <c r="E143" s="40"/>
      <c r="F143" s="235" t="s">
        <v>6384</v>
      </c>
      <c r="G143" s="40"/>
      <c r="H143" s="40"/>
      <c r="I143" s="236"/>
      <c r="J143" s="40"/>
      <c r="K143" s="40"/>
      <c r="L143" s="44"/>
      <c r="M143" s="237"/>
      <c r="N143" s="238"/>
      <c r="O143" s="91"/>
      <c r="P143" s="91"/>
      <c r="Q143" s="91"/>
      <c r="R143" s="91"/>
      <c r="S143" s="91"/>
      <c r="T143" s="92"/>
      <c r="U143" s="38"/>
      <c r="V143" s="38"/>
      <c r="W143" s="38"/>
      <c r="X143" s="38"/>
      <c r="Y143" s="38"/>
      <c r="Z143" s="38"/>
      <c r="AA143" s="38"/>
      <c r="AB143" s="38"/>
      <c r="AC143" s="38"/>
      <c r="AD143" s="38"/>
      <c r="AE143" s="38"/>
      <c r="AT143" s="17" t="s">
        <v>260</v>
      </c>
      <c r="AU143" s="17" t="s">
        <v>86</v>
      </c>
    </row>
    <row r="144" s="2" customFormat="1">
      <c r="A144" s="38"/>
      <c r="B144" s="39"/>
      <c r="C144" s="40"/>
      <c r="D144" s="240" t="s">
        <v>274</v>
      </c>
      <c r="E144" s="40"/>
      <c r="F144" s="241" t="s">
        <v>6385</v>
      </c>
      <c r="G144" s="40"/>
      <c r="H144" s="40"/>
      <c r="I144" s="236"/>
      <c r="J144" s="40"/>
      <c r="K144" s="40"/>
      <c r="L144" s="44"/>
      <c r="M144" s="237"/>
      <c r="N144" s="238"/>
      <c r="O144" s="91"/>
      <c r="P144" s="91"/>
      <c r="Q144" s="91"/>
      <c r="R144" s="91"/>
      <c r="S144" s="91"/>
      <c r="T144" s="92"/>
      <c r="U144" s="38"/>
      <c r="V144" s="38"/>
      <c r="W144" s="38"/>
      <c r="X144" s="38"/>
      <c r="Y144" s="38"/>
      <c r="Z144" s="38"/>
      <c r="AA144" s="38"/>
      <c r="AB144" s="38"/>
      <c r="AC144" s="38"/>
      <c r="AD144" s="38"/>
      <c r="AE144" s="38"/>
      <c r="AT144" s="17" t="s">
        <v>274</v>
      </c>
      <c r="AU144" s="17" t="s">
        <v>86</v>
      </c>
    </row>
    <row r="145" s="12" customFormat="1">
      <c r="A145" s="12"/>
      <c r="B145" s="242"/>
      <c r="C145" s="243"/>
      <c r="D145" s="234" t="s">
        <v>276</v>
      </c>
      <c r="E145" s="244" t="s">
        <v>1</v>
      </c>
      <c r="F145" s="245" t="s">
        <v>6386</v>
      </c>
      <c r="G145" s="243"/>
      <c r="H145" s="246">
        <v>4.5449999999999999</v>
      </c>
      <c r="I145" s="247"/>
      <c r="J145" s="243"/>
      <c r="K145" s="243"/>
      <c r="L145" s="248"/>
      <c r="M145" s="249"/>
      <c r="N145" s="250"/>
      <c r="O145" s="250"/>
      <c r="P145" s="250"/>
      <c r="Q145" s="250"/>
      <c r="R145" s="250"/>
      <c r="S145" s="250"/>
      <c r="T145" s="251"/>
      <c r="U145" s="12"/>
      <c r="V145" s="12"/>
      <c r="W145" s="12"/>
      <c r="X145" s="12"/>
      <c r="Y145" s="12"/>
      <c r="Z145" s="12"/>
      <c r="AA145" s="12"/>
      <c r="AB145" s="12"/>
      <c r="AC145" s="12"/>
      <c r="AD145" s="12"/>
      <c r="AE145" s="12"/>
      <c r="AT145" s="252" t="s">
        <v>276</v>
      </c>
      <c r="AU145" s="252" t="s">
        <v>86</v>
      </c>
      <c r="AV145" s="12" t="s">
        <v>86</v>
      </c>
      <c r="AW145" s="12" t="s">
        <v>32</v>
      </c>
      <c r="AX145" s="12" t="s">
        <v>84</v>
      </c>
      <c r="AY145" s="252" t="s">
        <v>251</v>
      </c>
    </row>
    <row r="146" s="2" customFormat="1" ht="16.5" customHeight="1">
      <c r="A146" s="38"/>
      <c r="B146" s="39"/>
      <c r="C146" s="292" t="s">
        <v>287</v>
      </c>
      <c r="D146" s="292" t="s">
        <v>1133</v>
      </c>
      <c r="E146" s="293" t="s">
        <v>6387</v>
      </c>
      <c r="F146" s="294" t="s">
        <v>6388</v>
      </c>
      <c r="G146" s="295" t="s">
        <v>1136</v>
      </c>
      <c r="H146" s="296">
        <v>4.5449999999999999</v>
      </c>
      <c r="I146" s="297"/>
      <c r="J146" s="298">
        <f>ROUND(I146*H146,2)</f>
        <v>0</v>
      </c>
      <c r="K146" s="299"/>
      <c r="L146" s="300"/>
      <c r="M146" s="301" t="s">
        <v>1</v>
      </c>
      <c r="N146" s="302" t="s">
        <v>41</v>
      </c>
      <c r="O146" s="91"/>
      <c r="P146" s="230">
        <f>O146*H146</f>
        <v>0</v>
      </c>
      <c r="Q146" s="230">
        <v>0.001</v>
      </c>
      <c r="R146" s="230">
        <f>Q146*H146</f>
        <v>0.0045450000000000004</v>
      </c>
      <c r="S146" s="230">
        <v>0</v>
      </c>
      <c r="T146" s="231">
        <f>S146*H146</f>
        <v>0</v>
      </c>
      <c r="U146" s="38"/>
      <c r="V146" s="38"/>
      <c r="W146" s="38"/>
      <c r="X146" s="38"/>
      <c r="Y146" s="38"/>
      <c r="Z146" s="38"/>
      <c r="AA146" s="38"/>
      <c r="AB146" s="38"/>
      <c r="AC146" s="38"/>
      <c r="AD146" s="38"/>
      <c r="AE146" s="38"/>
      <c r="AR146" s="232" t="s">
        <v>299</v>
      </c>
      <c r="AT146" s="232" t="s">
        <v>1133</v>
      </c>
      <c r="AU146" s="232" t="s">
        <v>86</v>
      </c>
      <c r="AY146" s="17" t="s">
        <v>251</v>
      </c>
      <c r="BE146" s="233">
        <f>IF(N146="základní",J146,0)</f>
        <v>0</v>
      </c>
      <c r="BF146" s="233">
        <f>IF(N146="snížená",J146,0)</f>
        <v>0</v>
      </c>
      <c r="BG146" s="233">
        <f>IF(N146="zákl. přenesená",J146,0)</f>
        <v>0</v>
      </c>
      <c r="BH146" s="233">
        <f>IF(N146="sníž. přenesená",J146,0)</f>
        <v>0</v>
      </c>
      <c r="BI146" s="233">
        <f>IF(N146="nulová",J146,0)</f>
        <v>0</v>
      </c>
      <c r="BJ146" s="17" t="s">
        <v>84</v>
      </c>
      <c r="BK146" s="233">
        <f>ROUND(I146*H146,2)</f>
        <v>0</v>
      </c>
      <c r="BL146" s="17" t="s">
        <v>254</v>
      </c>
      <c r="BM146" s="232" t="s">
        <v>6491</v>
      </c>
    </row>
    <row r="147" s="2" customFormat="1">
      <c r="A147" s="38"/>
      <c r="B147" s="39"/>
      <c r="C147" s="40"/>
      <c r="D147" s="234" t="s">
        <v>260</v>
      </c>
      <c r="E147" s="40"/>
      <c r="F147" s="235" t="s">
        <v>6388</v>
      </c>
      <c r="G147" s="40"/>
      <c r="H147" s="40"/>
      <c r="I147" s="236"/>
      <c r="J147" s="40"/>
      <c r="K147" s="40"/>
      <c r="L147" s="44"/>
      <c r="M147" s="237"/>
      <c r="N147" s="238"/>
      <c r="O147" s="91"/>
      <c r="P147" s="91"/>
      <c r="Q147" s="91"/>
      <c r="R147" s="91"/>
      <c r="S147" s="91"/>
      <c r="T147" s="92"/>
      <c r="U147" s="38"/>
      <c r="V147" s="38"/>
      <c r="W147" s="38"/>
      <c r="X147" s="38"/>
      <c r="Y147" s="38"/>
      <c r="Z147" s="38"/>
      <c r="AA147" s="38"/>
      <c r="AB147" s="38"/>
      <c r="AC147" s="38"/>
      <c r="AD147" s="38"/>
      <c r="AE147" s="38"/>
      <c r="AT147" s="17" t="s">
        <v>260</v>
      </c>
      <c r="AU147" s="17" t="s">
        <v>86</v>
      </c>
    </row>
    <row r="148" s="2" customFormat="1">
      <c r="A148" s="38"/>
      <c r="B148" s="39"/>
      <c r="C148" s="40"/>
      <c r="D148" s="234" t="s">
        <v>262</v>
      </c>
      <c r="E148" s="40"/>
      <c r="F148" s="239" t="s">
        <v>6390</v>
      </c>
      <c r="G148" s="40"/>
      <c r="H148" s="40"/>
      <c r="I148" s="236"/>
      <c r="J148" s="40"/>
      <c r="K148" s="40"/>
      <c r="L148" s="44"/>
      <c r="M148" s="237"/>
      <c r="N148" s="238"/>
      <c r="O148" s="91"/>
      <c r="P148" s="91"/>
      <c r="Q148" s="91"/>
      <c r="R148" s="91"/>
      <c r="S148" s="91"/>
      <c r="T148" s="92"/>
      <c r="U148" s="38"/>
      <c r="V148" s="38"/>
      <c r="W148" s="38"/>
      <c r="X148" s="38"/>
      <c r="Y148" s="38"/>
      <c r="Z148" s="38"/>
      <c r="AA148" s="38"/>
      <c r="AB148" s="38"/>
      <c r="AC148" s="38"/>
      <c r="AD148" s="38"/>
      <c r="AE148" s="38"/>
      <c r="AT148" s="17" t="s">
        <v>262</v>
      </c>
      <c r="AU148" s="17" t="s">
        <v>86</v>
      </c>
    </row>
    <row r="149" s="12" customFormat="1">
      <c r="A149" s="12"/>
      <c r="B149" s="242"/>
      <c r="C149" s="243"/>
      <c r="D149" s="234" t="s">
        <v>276</v>
      </c>
      <c r="E149" s="244" t="s">
        <v>1</v>
      </c>
      <c r="F149" s="245" t="s">
        <v>6391</v>
      </c>
      <c r="G149" s="243"/>
      <c r="H149" s="246">
        <v>4.5449999999999999</v>
      </c>
      <c r="I149" s="247"/>
      <c r="J149" s="243"/>
      <c r="K149" s="243"/>
      <c r="L149" s="248"/>
      <c r="M149" s="249"/>
      <c r="N149" s="250"/>
      <c r="O149" s="250"/>
      <c r="P149" s="250"/>
      <c r="Q149" s="250"/>
      <c r="R149" s="250"/>
      <c r="S149" s="250"/>
      <c r="T149" s="251"/>
      <c r="U149" s="12"/>
      <c r="V149" s="12"/>
      <c r="W149" s="12"/>
      <c r="X149" s="12"/>
      <c r="Y149" s="12"/>
      <c r="Z149" s="12"/>
      <c r="AA149" s="12"/>
      <c r="AB149" s="12"/>
      <c r="AC149" s="12"/>
      <c r="AD149" s="12"/>
      <c r="AE149" s="12"/>
      <c r="AT149" s="252" t="s">
        <v>276</v>
      </c>
      <c r="AU149" s="252" t="s">
        <v>86</v>
      </c>
      <c r="AV149" s="12" t="s">
        <v>86</v>
      </c>
      <c r="AW149" s="12" t="s">
        <v>32</v>
      </c>
      <c r="AX149" s="12" t="s">
        <v>84</v>
      </c>
      <c r="AY149" s="252" t="s">
        <v>251</v>
      </c>
    </row>
    <row r="150" s="2" customFormat="1" ht="24.15" customHeight="1">
      <c r="A150" s="38"/>
      <c r="B150" s="39"/>
      <c r="C150" s="220" t="s">
        <v>294</v>
      </c>
      <c r="D150" s="220" t="s">
        <v>255</v>
      </c>
      <c r="E150" s="221" t="s">
        <v>6392</v>
      </c>
      <c r="F150" s="222" t="s">
        <v>6393</v>
      </c>
      <c r="G150" s="223" t="s">
        <v>802</v>
      </c>
      <c r="H150" s="224">
        <v>5</v>
      </c>
      <c r="I150" s="225"/>
      <c r="J150" s="226">
        <f>ROUND(I150*H150,2)</f>
        <v>0</v>
      </c>
      <c r="K150" s="227"/>
      <c r="L150" s="44"/>
      <c r="M150" s="228" t="s">
        <v>1</v>
      </c>
      <c r="N150" s="229" t="s">
        <v>41</v>
      </c>
      <c r="O150" s="91"/>
      <c r="P150" s="230">
        <f>O150*H150</f>
        <v>0</v>
      </c>
      <c r="Q150" s="230">
        <v>0.01125</v>
      </c>
      <c r="R150" s="230">
        <f>Q150*H150</f>
        <v>0.056249999999999994</v>
      </c>
      <c r="S150" s="230">
        <v>0</v>
      </c>
      <c r="T150" s="231">
        <f>S150*H150</f>
        <v>0</v>
      </c>
      <c r="U150" s="38"/>
      <c r="V150" s="38"/>
      <c r="W150" s="38"/>
      <c r="X150" s="38"/>
      <c r="Y150" s="38"/>
      <c r="Z150" s="38"/>
      <c r="AA150" s="38"/>
      <c r="AB150" s="38"/>
      <c r="AC150" s="38"/>
      <c r="AD150" s="38"/>
      <c r="AE150" s="38"/>
      <c r="AR150" s="232" t="s">
        <v>254</v>
      </c>
      <c r="AT150" s="232" t="s">
        <v>255</v>
      </c>
      <c r="AU150" s="232" t="s">
        <v>86</v>
      </c>
      <c r="AY150" s="17" t="s">
        <v>251</v>
      </c>
      <c r="BE150" s="233">
        <f>IF(N150="základní",J150,0)</f>
        <v>0</v>
      </c>
      <c r="BF150" s="233">
        <f>IF(N150="snížená",J150,0)</f>
        <v>0</v>
      </c>
      <c r="BG150" s="233">
        <f>IF(N150="zákl. přenesená",J150,0)</f>
        <v>0</v>
      </c>
      <c r="BH150" s="233">
        <f>IF(N150="sníž. přenesená",J150,0)</f>
        <v>0</v>
      </c>
      <c r="BI150" s="233">
        <f>IF(N150="nulová",J150,0)</f>
        <v>0</v>
      </c>
      <c r="BJ150" s="17" t="s">
        <v>84</v>
      </c>
      <c r="BK150" s="233">
        <f>ROUND(I150*H150,2)</f>
        <v>0</v>
      </c>
      <c r="BL150" s="17" t="s">
        <v>254</v>
      </c>
      <c r="BM150" s="232" t="s">
        <v>6492</v>
      </c>
    </row>
    <row r="151" s="2" customFormat="1">
      <c r="A151" s="38"/>
      <c r="B151" s="39"/>
      <c r="C151" s="40"/>
      <c r="D151" s="234" t="s">
        <v>260</v>
      </c>
      <c r="E151" s="40"/>
      <c r="F151" s="235" t="s">
        <v>6395</v>
      </c>
      <c r="G151" s="40"/>
      <c r="H151" s="40"/>
      <c r="I151" s="236"/>
      <c r="J151" s="40"/>
      <c r="K151" s="40"/>
      <c r="L151" s="44"/>
      <c r="M151" s="237"/>
      <c r="N151" s="238"/>
      <c r="O151" s="91"/>
      <c r="P151" s="91"/>
      <c r="Q151" s="91"/>
      <c r="R151" s="91"/>
      <c r="S151" s="91"/>
      <c r="T151" s="92"/>
      <c r="U151" s="38"/>
      <c r="V151" s="38"/>
      <c r="W151" s="38"/>
      <c r="X151" s="38"/>
      <c r="Y151" s="38"/>
      <c r="Z151" s="38"/>
      <c r="AA151" s="38"/>
      <c r="AB151" s="38"/>
      <c r="AC151" s="38"/>
      <c r="AD151" s="38"/>
      <c r="AE151" s="38"/>
      <c r="AT151" s="17" t="s">
        <v>260</v>
      </c>
      <c r="AU151" s="17" t="s">
        <v>86</v>
      </c>
    </row>
    <row r="152" s="2" customFormat="1">
      <c r="A152" s="38"/>
      <c r="B152" s="39"/>
      <c r="C152" s="40"/>
      <c r="D152" s="240" t="s">
        <v>274</v>
      </c>
      <c r="E152" s="40"/>
      <c r="F152" s="241" t="s">
        <v>6396</v>
      </c>
      <c r="G152" s="40"/>
      <c r="H152" s="40"/>
      <c r="I152" s="236"/>
      <c r="J152" s="40"/>
      <c r="K152" s="40"/>
      <c r="L152" s="44"/>
      <c r="M152" s="237"/>
      <c r="N152" s="238"/>
      <c r="O152" s="91"/>
      <c r="P152" s="91"/>
      <c r="Q152" s="91"/>
      <c r="R152" s="91"/>
      <c r="S152" s="91"/>
      <c r="T152" s="92"/>
      <c r="U152" s="38"/>
      <c r="V152" s="38"/>
      <c r="W152" s="38"/>
      <c r="X152" s="38"/>
      <c r="Y152" s="38"/>
      <c r="Z152" s="38"/>
      <c r="AA152" s="38"/>
      <c r="AB152" s="38"/>
      <c r="AC152" s="38"/>
      <c r="AD152" s="38"/>
      <c r="AE152" s="38"/>
      <c r="AT152" s="17" t="s">
        <v>274</v>
      </c>
      <c r="AU152" s="17" t="s">
        <v>86</v>
      </c>
    </row>
    <row r="153" s="2" customFormat="1">
      <c r="A153" s="38"/>
      <c r="B153" s="39"/>
      <c r="C153" s="40"/>
      <c r="D153" s="234" t="s">
        <v>262</v>
      </c>
      <c r="E153" s="40"/>
      <c r="F153" s="239" t="s">
        <v>6397</v>
      </c>
      <c r="G153" s="40"/>
      <c r="H153" s="40"/>
      <c r="I153" s="236"/>
      <c r="J153" s="40"/>
      <c r="K153" s="40"/>
      <c r="L153" s="44"/>
      <c r="M153" s="237"/>
      <c r="N153" s="238"/>
      <c r="O153" s="91"/>
      <c r="P153" s="91"/>
      <c r="Q153" s="91"/>
      <c r="R153" s="91"/>
      <c r="S153" s="91"/>
      <c r="T153" s="92"/>
      <c r="U153" s="38"/>
      <c r="V153" s="38"/>
      <c r="W153" s="38"/>
      <c r="X153" s="38"/>
      <c r="Y153" s="38"/>
      <c r="Z153" s="38"/>
      <c r="AA153" s="38"/>
      <c r="AB153" s="38"/>
      <c r="AC153" s="38"/>
      <c r="AD153" s="38"/>
      <c r="AE153" s="38"/>
      <c r="AT153" s="17" t="s">
        <v>262</v>
      </c>
      <c r="AU153" s="17" t="s">
        <v>86</v>
      </c>
    </row>
    <row r="154" s="2" customFormat="1" ht="24.15" customHeight="1">
      <c r="A154" s="38"/>
      <c r="B154" s="39"/>
      <c r="C154" s="220" t="s">
        <v>299</v>
      </c>
      <c r="D154" s="220" t="s">
        <v>255</v>
      </c>
      <c r="E154" s="221" t="s">
        <v>6398</v>
      </c>
      <c r="F154" s="222" t="s">
        <v>6399</v>
      </c>
      <c r="G154" s="223" t="s">
        <v>409</v>
      </c>
      <c r="H154" s="224">
        <v>10</v>
      </c>
      <c r="I154" s="225"/>
      <c r="J154" s="226">
        <f>ROUND(I154*H154,2)</f>
        <v>0</v>
      </c>
      <c r="K154" s="227"/>
      <c r="L154" s="44"/>
      <c r="M154" s="228" t="s">
        <v>1</v>
      </c>
      <c r="N154" s="229" t="s">
        <v>41</v>
      </c>
      <c r="O154" s="91"/>
      <c r="P154" s="230">
        <f>O154*H154</f>
        <v>0</v>
      </c>
      <c r="Q154" s="230">
        <v>0</v>
      </c>
      <c r="R154" s="230">
        <f>Q154*H154</f>
        <v>0</v>
      </c>
      <c r="S154" s="230">
        <v>0</v>
      </c>
      <c r="T154" s="231">
        <f>S154*H154</f>
        <v>0</v>
      </c>
      <c r="U154" s="38"/>
      <c r="V154" s="38"/>
      <c r="W154" s="38"/>
      <c r="X154" s="38"/>
      <c r="Y154" s="38"/>
      <c r="Z154" s="38"/>
      <c r="AA154" s="38"/>
      <c r="AB154" s="38"/>
      <c r="AC154" s="38"/>
      <c r="AD154" s="38"/>
      <c r="AE154" s="38"/>
      <c r="AR154" s="232" t="s">
        <v>254</v>
      </c>
      <c r="AT154" s="232" t="s">
        <v>255</v>
      </c>
      <c r="AU154" s="232" t="s">
        <v>86</v>
      </c>
      <c r="AY154" s="17" t="s">
        <v>251</v>
      </c>
      <c r="BE154" s="233">
        <f>IF(N154="základní",J154,0)</f>
        <v>0</v>
      </c>
      <c r="BF154" s="233">
        <f>IF(N154="snížená",J154,0)</f>
        <v>0</v>
      </c>
      <c r="BG154" s="233">
        <f>IF(N154="zákl. přenesená",J154,0)</f>
        <v>0</v>
      </c>
      <c r="BH154" s="233">
        <f>IF(N154="sníž. přenesená",J154,0)</f>
        <v>0</v>
      </c>
      <c r="BI154" s="233">
        <f>IF(N154="nulová",J154,0)</f>
        <v>0</v>
      </c>
      <c r="BJ154" s="17" t="s">
        <v>84</v>
      </c>
      <c r="BK154" s="233">
        <f>ROUND(I154*H154,2)</f>
        <v>0</v>
      </c>
      <c r="BL154" s="17" t="s">
        <v>254</v>
      </c>
      <c r="BM154" s="232" t="s">
        <v>6493</v>
      </c>
    </row>
    <row r="155" s="2" customFormat="1">
      <c r="A155" s="38"/>
      <c r="B155" s="39"/>
      <c r="C155" s="40"/>
      <c r="D155" s="234" t="s">
        <v>260</v>
      </c>
      <c r="E155" s="40"/>
      <c r="F155" s="235" t="s">
        <v>6401</v>
      </c>
      <c r="G155" s="40"/>
      <c r="H155" s="40"/>
      <c r="I155" s="236"/>
      <c r="J155" s="40"/>
      <c r="K155" s="40"/>
      <c r="L155" s="44"/>
      <c r="M155" s="237"/>
      <c r="N155" s="238"/>
      <c r="O155" s="91"/>
      <c r="P155" s="91"/>
      <c r="Q155" s="91"/>
      <c r="R155" s="91"/>
      <c r="S155" s="91"/>
      <c r="T155" s="92"/>
      <c r="U155" s="38"/>
      <c r="V155" s="38"/>
      <c r="W155" s="38"/>
      <c r="X155" s="38"/>
      <c r="Y155" s="38"/>
      <c r="Z155" s="38"/>
      <c r="AA155" s="38"/>
      <c r="AB155" s="38"/>
      <c r="AC155" s="38"/>
      <c r="AD155" s="38"/>
      <c r="AE155" s="38"/>
      <c r="AT155" s="17" t="s">
        <v>260</v>
      </c>
      <c r="AU155" s="17" t="s">
        <v>86</v>
      </c>
    </row>
    <row r="156" s="2" customFormat="1">
      <c r="A156" s="38"/>
      <c r="B156" s="39"/>
      <c r="C156" s="40"/>
      <c r="D156" s="240" t="s">
        <v>274</v>
      </c>
      <c r="E156" s="40"/>
      <c r="F156" s="241" t="s">
        <v>6402</v>
      </c>
      <c r="G156" s="40"/>
      <c r="H156" s="40"/>
      <c r="I156" s="236"/>
      <c r="J156" s="40"/>
      <c r="K156" s="40"/>
      <c r="L156" s="44"/>
      <c r="M156" s="237"/>
      <c r="N156" s="238"/>
      <c r="O156" s="91"/>
      <c r="P156" s="91"/>
      <c r="Q156" s="91"/>
      <c r="R156" s="91"/>
      <c r="S156" s="91"/>
      <c r="T156" s="92"/>
      <c r="U156" s="38"/>
      <c r="V156" s="38"/>
      <c r="W156" s="38"/>
      <c r="X156" s="38"/>
      <c r="Y156" s="38"/>
      <c r="Z156" s="38"/>
      <c r="AA156" s="38"/>
      <c r="AB156" s="38"/>
      <c r="AC156" s="38"/>
      <c r="AD156" s="38"/>
      <c r="AE156" s="38"/>
      <c r="AT156" s="17" t="s">
        <v>274</v>
      </c>
      <c r="AU156" s="17" t="s">
        <v>86</v>
      </c>
    </row>
    <row r="157" s="2" customFormat="1" ht="16.5" customHeight="1">
      <c r="A157" s="38"/>
      <c r="B157" s="39"/>
      <c r="C157" s="292" t="s">
        <v>306</v>
      </c>
      <c r="D157" s="292" t="s">
        <v>1133</v>
      </c>
      <c r="E157" s="293" t="s">
        <v>6403</v>
      </c>
      <c r="F157" s="294" t="s">
        <v>6404</v>
      </c>
      <c r="G157" s="295" t="s">
        <v>681</v>
      </c>
      <c r="H157" s="296">
        <v>1</v>
      </c>
      <c r="I157" s="297"/>
      <c r="J157" s="298">
        <f>ROUND(I157*H157,2)</f>
        <v>0</v>
      </c>
      <c r="K157" s="299"/>
      <c r="L157" s="300"/>
      <c r="M157" s="301" t="s">
        <v>1</v>
      </c>
      <c r="N157" s="302" t="s">
        <v>41</v>
      </c>
      <c r="O157" s="91"/>
      <c r="P157" s="230">
        <f>O157*H157</f>
        <v>0</v>
      </c>
      <c r="Q157" s="230">
        <v>1</v>
      </c>
      <c r="R157" s="230">
        <f>Q157*H157</f>
        <v>1</v>
      </c>
      <c r="S157" s="230">
        <v>0</v>
      </c>
      <c r="T157" s="231">
        <f>S157*H157</f>
        <v>0</v>
      </c>
      <c r="U157" s="38"/>
      <c r="V157" s="38"/>
      <c r="W157" s="38"/>
      <c r="X157" s="38"/>
      <c r="Y157" s="38"/>
      <c r="Z157" s="38"/>
      <c r="AA157" s="38"/>
      <c r="AB157" s="38"/>
      <c r="AC157" s="38"/>
      <c r="AD157" s="38"/>
      <c r="AE157" s="38"/>
      <c r="AR157" s="232" t="s">
        <v>299</v>
      </c>
      <c r="AT157" s="232" t="s">
        <v>1133</v>
      </c>
      <c r="AU157" s="232" t="s">
        <v>86</v>
      </c>
      <c r="AY157" s="17" t="s">
        <v>251</v>
      </c>
      <c r="BE157" s="233">
        <f>IF(N157="základní",J157,0)</f>
        <v>0</v>
      </c>
      <c r="BF157" s="233">
        <f>IF(N157="snížená",J157,0)</f>
        <v>0</v>
      </c>
      <c r="BG157" s="233">
        <f>IF(N157="zákl. přenesená",J157,0)</f>
        <v>0</v>
      </c>
      <c r="BH157" s="233">
        <f>IF(N157="sníž. přenesená",J157,0)</f>
        <v>0</v>
      </c>
      <c r="BI157" s="233">
        <f>IF(N157="nulová",J157,0)</f>
        <v>0</v>
      </c>
      <c r="BJ157" s="17" t="s">
        <v>84</v>
      </c>
      <c r="BK157" s="233">
        <f>ROUND(I157*H157,2)</f>
        <v>0</v>
      </c>
      <c r="BL157" s="17" t="s">
        <v>254</v>
      </c>
      <c r="BM157" s="232" t="s">
        <v>6494</v>
      </c>
    </row>
    <row r="158" s="2" customFormat="1">
      <c r="A158" s="38"/>
      <c r="B158" s="39"/>
      <c r="C158" s="40"/>
      <c r="D158" s="234" t="s">
        <v>260</v>
      </c>
      <c r="E158" s="40"/>
      <c r="F158" s="235" t="s">
        <v>6404</v>
      </c>
      <c r="G158" s="40"/>
      <c r="H158" s="40"/>
      <c r="I158" s="236"/>
      <c r="J158" s="40"/>
      <c r="K158" s="40"/>
      <c r="L158" s="44"/>
      <c r="M158" s="237"/>
      <c r="N158" s="238"/>
      <c r="O158" s="91"/>
      <c r="P158" s="91"/>
      <c r="Q158" s="91"/>
      <c r="R158" s="91"/>
      <c r="S158" s="91"/>
      <c r="T158" s="92"/>
      <c r="U158" s="38"/>
      <c r="V158" s="38"/>
      <c r="W158" s="38"/>
      <c r="X158" s="38"/>
      <c r="Y158" s="38"/>
      <c r="Z158" s="38"/>
      <c r="AA158" s="38"/>
      <c r="AB158" s="38"/>
      <c r="AC158" s="38"/>
      <c r="AD158" s="38"/>
      <c r="AE158" s="38"/>
      <c r="AT158" s="17" t="s">
        <v>260</v>
      </c>
      <c r="AU158" s="17" t="s">
        <v>86</v>
      </c>
    </row>
    <row r="159" s="2" customFormat="1" ht="24.15" customHeight="1">
      <c r="A159" s="38"/>
      <c r="B159" s="39"/>
      <c r="C159" s="220" t="s">
        <v>311</v>
      </c>
      <c r="D159" s="220" t="s">
        <v>255</v>
      </c>
      <c r="E159" s="221" t="s">
        <v>6406</v>
      </c>
      <c r="F159" s="222" t="s">
        <v>6407</v>
      </c>
      <c r="G159" s="223" t="s">
        <v>409</v>
      </c>
      <c r="H159" s="224">
        <v>202</v>
      </c>
      <c r="I159" s="225"/>
      <c r="J159" s="226">
        <f>ROUND(I159*H159,2)</f>
        <v>0</v>
      </c>
      <c r="K159" s="227"/>
      <c r="L159" s="44"/>
      <c r="M159" s="228" t="s">
        <v>1</v>
      </c>
      <c r="N159" s="229" t="s">
        <v>41</v>
      </c>
      <c r="O159" s="91"/>
      <c r="P159" s="230">
        <f>O159*H159</f>
        <v>0</v>
      </c>
      <c r="Q159" s="230">
        <v>0</v>
      </c>
      <c r="R159" s="230">
        <f>Q159*H159</f>
        <v>0</v>
      </c>
      <c r="S159" s="230">
        <v>0</v>
      </c>
      <c r="T159" s="231">
        <f>S159*H159</f>
        <v>0</v>
      </c>
      <c r="U159" s="38"/>
      <c r="V159" s="38"/>
      <c r="W159" s="38"/>
      <c r="X159" s="38"/>
      <c r="Y159" s="38"/>
      <c r="Z159" s="38"/>
      <c r="AA159" s="38"/>
      <c r="AB159" s="38"/>
      <c r="AC159" s="38"/>
      <c r="AD159" s="38"/>
      <c r="AE159" s="38"/>
      <c r="AR159" s="232" t="s">
        <v>254</v>
      </c>
      <c r="AT159" s="232" t="s">
        <v>255</v>
      </c>
      <c r="AU159" s="232" t="s">
        <v>86</v>
      </c>
      <c r="AY159" s="17" t="s">
        <v>251</v>
      </c>
      <c r="BE159" s="233">
        <f>IF(N159="základní",J159,0)</f>
        <v>0</v>
      </c>
      <c r="BF159" s="233">
        <f>IF(N159="snížená",J159,0)</f>
        <v>0</v>
      </c>
      <c r="BG159" s="233">
        <f>IF(N159="zákl. přenesená",J159,0)</f>
        <v>0</v>
      </c>
      <c r="BH159" s="233">
        <f>IF(N159="sníž. přenesená",J159,0)</f>
        <v>0</v>
      </c>
      <c r="BI159" s="233">
        <f>IF(N159="nulová",J159,0)</f>
        <v>0</v>
      </c>
      <c r="BJ159" s="17" t="s">
        <v>84</v>
      </c>
      <c r="BK159" s="233">
        <f>ROUND(I159*H159,2)</f>
        <v>0</v>
      </c>
      <c r="BL159" s="17" t="s">
        <v>254</v>
      </c>
      <c r="BM159" s="232" t="s">
        <v>6495</v>
      </c>
    </row>
    <row r="160" s="2" customFormat="1">
      <c r="A160" s="38"/>
      <c r="B160" s="39"/>
      <c r="C160" s="40"/>
      <c r="D160" s="234" t="s">
        <v>260</v>
      </c>
      <c r="E160" s="40"/>
      <c r="F160" s="235" t="s">
        <v>6409</v>
      </c>
      <c r="G160" s="40"/>
      <c r="H160" s="40"/>
      <c r="I160" s="236"/>
      <c r="J160" s="40"/>
      <c r="K160" s="40"/>
      <c r="L160" s="44"/>
      <c r="M160" s="237"/>
      <c r="N160" s="238"/>
      <c r="O160" s="91"/>
      <c r="P160" s="91"/>
      <c r="Q160" s="91"/>
      <c r="R160" s="91"/>
      <c r="S160" s="91"/>
      <c r="T160" s="92"/>
      <c r="U160" s="38"/>
      <c r="V160" s="38"/>
      <c r="W160" s="38"/>
      <c r="X160" s="38"/>
      <c r="Y160" s="38"/>
      <c r="Z160" s="38"/>
      <c r="AA160" s="38"/>
      <c r="AB160" s="38"/>
      <c r="AC160" s="38"/>
      <c r="AD160" s="38"/>
      <c r="AE160" s="38"/>
      <c r="AT160" s="17" t="s">
        <v>260</v>
      </c>
      <c r="AU160" s="17" t="s">
        <v>86</v>
      </c>
    </row>
    <row r="161" s="2" customFormat="1">
      <c r="A161" s="38"/>
      <c r="B161" s="39"/>
      <c r="C161" s="40"/>
      <c r="D161" s="240" t="s">
        <v>274</v>
      </c>
      <c r="E161" s="40"/>
      <c r="F161" s="241" t="s">
        <v>6410</v>
      </c>
      <c r="G161" s="40"/>
      <c r="H161" s="40"/>
      <c r="I161" s="236"/>
      <c r="J161" s="40"/>
      <c r="K161" s="40"/>
      <c r="L161" s="44"/>
      <c r="M161" s="237"/>
      <c r="N161" s="238"/>
      <c r="O161" s="91"/>
      <c r="P161" s="91"/>
      <c r="Q161" s="91"/>
      <c r="R161" s="91"/>
      <c r="S161" s="91"/>
      <c r="T161" s="92"/>
      <c r="U161" s="38"/>
      <c r="V161" s="38"/>
      <c r="W161" s="38"/>
      <c r="X161" s="38"/>
      <c r="Y161" s="38"/>
      <c r="Z161" s="38"/>
      <c r="AA161" s="38"/>
      <c r="AB161" s="38"/>
      <c r="AC161" s="38"/>
      <c r="AD161" s="38"/>
      <c r="AE161" s="38"/>
      <c r="AT161" s="17" t="s">
        <v>274</v>
      </c>
      <c r="AU161" s="17" t="s">
        <v>86</v>
      </c>
    </row>
    <row r="162" s="2" customFormat="1">
      <c r="A162" s="38"/>
      <c r="B162" s="39"/>
      <c r="C162" s="40"/>
      <c r="D162" s="234" t="s">
        <v>262</v>
      </c>
      <c r="E162" s="40"/>
      <c r="F162" s="239" t="s">
        <v>6411</v>
      </c>
      <c r="G162" s="40"/>
      <c r="H162" s="40"/>
      <c r="I162" s="236"/>
      <c r="J162" s="40"/>
      <c r="K162" s="40"/>
      <c r="L162" s="44"/>
      <c r="M162" s="237"/>
      <c r="N162" s="238"/>
      <c r="O162" s="91"/>
      <c r="P162" s="91"/>
      <c r="Q162" s="91"/>
      <c r="R162" s="91"/>
      <c r="S162" s="91"/>
      <c r="T162" s="92"/>
      <c r="U162" s="38"/>
      <c r="V162" s="38"/>
      <c r="W162" s="38"/>
      <c r="X162" s="38"/>
      <c r="Y162" s="38"/>
      <c r="Z162" s="38"/>
      <c r="AA162" s="38"/>
      <c r="AB162" s="38"/>
      <c r="AC162" s="38"/>
      <c r="AD162" s="38"/>
      <c r="AE162" s="38"/>
      <c r="AT162" s="17" t="s">
        <v>262</v>
      </c>
      <c r="AU162" s="17" t="s">
        <v>86</v>
      </c>
    </row>
    <row r="163" s="12" customFormat="1">
      <c r="A163" s="12"/>
      <c r="B163" s="242"/>
      <c r="C163" s="243"/>
      <c r="D163" s="234" t="s">
        <v>276</v>
      </c>
      <c r="E163" s="244" t="s">
        <v>1</v>
      </c>
      <c r="F163" s="245" t="s">
        <v>6412</v>
      </c>
      <c r="G163" s="243"/>
      <c r="H163" s="246">
        <v>202</v>
      </c>
      <c r="I163" s="247"/>
      <c r="J163" s="243"/>
      <c r="K163" s="243"/>
      <c r="L163" s="248"/>
      <c r="M163" s="249"/>
      <c r="N163" s="250"/>
      <c r="O163" s="250"/>
      <c r="P163" s="250"/>
      <c r="Q163" s="250"/>
      <c r="R163" s="250"/>
      <c r="S163" s="250"/>
      <c r="T163" s="251"/>
      <c r="U163" s="12"/>
      <c r="V163" s="12"/>
      <c r="W163" s="12"/>
      <c r="X163" s="12"/>
      <c r="Y163" s="12"/>
      <c r="Z163" s="12"/>
      <c r="AA163" s="12"/>
      <c r="AB163" s="12"/>
      <c r="AC163" s="12"/>
      <c r="AD163" s="12"/>
      <c r="AE163" s="12"/>
      <c r="AT163" s="252" t="s">
        <v>276</v>
      </c>
      <c r="AU163" s="252" t="s">
        <v>86</v>
      </c>
      <c r="AV163" s="12" t="s">
        <v>86</v>
      </c>
      <c r="AW163" s="12" t="s">
        <v>32</v>
      </c>
      <c r="AX163" s="12" t="s">
        <v>84</v>
      </c>
      <c r="AY163" s="252" t="s">
        <v>251</v>
      </c>
    </row>
    <row r="164" s="2" customFormat="1" ht="16.5" customHeight="1">
      <c r="A164" s="38"/>
      <c r="B164" s="39"/>
      <c r="C164" s="220" t="s">
        <v>319</v>
      </c>
      <c r="D164" s="220" t="s">
        <v>255</v>
      </c>
      <c r="E164" s="221" t="s">
        <v>6413</v>
      </c>
      <c r="F164" s="222" t="s">
        <v>6414</v>
      </c>
      <c r="G164" s="223" t="s">
        <v>592</v>
      </c>
      <c r="H164" s="224">
        <v>5.3029999999999999</v>
      </c>
      <c r="I164" s="225"/>
      <c r="J164" s="226">
        <f>ROUND(I164*H164,2)</f>
        <v>0</v>
      </c>
      <c r="K164" s="227"/>
      <c r="L164" s="44"/>
      <c r="M164" s="228" t="s">
        <v>1</v>
      </c>
      <c r="N164" s="229" t="s">
        <v>41</v>
      </c>
      <c r="O164" s="91"/>
      <c r="P164" s="230">
        <f>O164*H164</f>
        <v>0</v>
      </c>
      <c r="Q164" s="230">
        <v>0</v>
      </c>
      <c r="R164" s="230">
        <f>Q164*H164</f>
        <v>0</v>
      </c>
      <c r="S164" s="230">
        <v>0</v>
      </c>
      <c r="T164" s="231">
        <f>S164*H164</f>
        <v>0</v>
      </c>
      <c r="U164" s="38"/>
      <c r="V164" s="38"/>
      <c r="W164" s="38"/>
      <c r="X164" s="38"/>
      <c r="Y164" s="38"/>
      <c r="Z164" s="38"/>
      <c r="AA164" s="38"/>
      <c r="AB164" s="38"/>
      <c r="AC164" s="38"/>
      <c r="AD164" s="38"/>
      <c r="AE164" s="38"/>
      <c r="AR164" s="232" t="s">
        <v>254</v>
      </c>
      <c r="AT164" s="232" t="s">
        <v>255</v>
      </c>
      <c r="AU164" s="232" t="s">
        <v>86</v>
      </c>
      <c r="AY164" s="17" t="s">
        <v>251</v>
      </c>
      <c r="BE164" s="233">
        <f>IF(N164="základní",J164,0)</f>
        <v>0</v>
      </c>
      <c r="BF164" s="233">
        <f>IF(N164="snížená",J164,0)</f>
        <v>0</v>
      </c>
      <c r="BG164" s="233">
        <f>IF(N164="zákl. přenesená",J164,0)</f>
        <v>0</v>
      </c>
      <c r="BH164" s="233">
        <f>IF(N164="sníž. přenesená",J164,0)</f>
        <v>0</v>
      </c>
      <c r="BI164" s="233">
        <f>IF(N164="nulová",J164,0)</f>
        <v>0</v>
      </c>
      <c r="BJ164" s="17" t="s">
        <v>84</v>
      </c>
      <c r="BK164" s="233">
        <f>ROUND(I164*H164,2)</f>
        <v>0</v>
      </c>
      <c r="BL164" s="17" t="s">
        <v>254</v>
      </c>
      <c r="BM164" s="232" t="s">
        <v>6496</v>
      </c>
    </row>
    <row r="165" s="2" customFormat="1">
      <c r="A165" s="38"/>
      <c r="B165" s="39"/>
      <c r="C165" s="40"/>
      <c r="D165" s="234" t="s">
        <v>260</v>
      </c>
      <c r="E165" s="40"/>
      <c r="F165" s="235" t="s">
        <v>6416</v>
      </c>
      <c r="G165" s="40"/>
      <c r="H165" s="40"/>
      <c r="I165" s="236"/>
      <c r="J165" s="40"/>
      <c r="K165" s="40"/>
      <c r="L165" s="44"/>
      <c r="M165" s="237"/>
      <c r="N165" s="238"/>
      <c r="O165" s="91"/>
      <c r="P165" s="91"/>
      <c r="Q165" s="91"/>
      <c r="R165" s="91"/>
      <c r="S165" s="91"/>
      <c r="T165" s="92"/>
      <c r="U165" s="38"/>
      <c r="V165" s="38"/>
      <c r="W165" s="38"/>
      <c r="X165" s="38"/>
      <c r="Y165" s="38"/>
      <c r="Z165" s="38"/>
      <c r="AA165" s="38"/>
      <c r="AB165" s="38"/>
      <c r="AC165" s="38"/>
      <c r="AD165" s="38"/>
      <c r="AE165" s="38"/>
      <c r="AT165" s="17" t="s">
        <v>260</v>
      </c>
      <c r="AU165" s="17" t="s">
        <v>86</v>
      </c>
    </row>
    <row r="166" s="2" customFormat="1">
      <c r="A166" s="38"/>
      <c r="B166" s="39"/>
      <c r="C166" s="40"/>
      <c r="D166" s="240" t="s">
        <v>274</v>
      </c>
      <c r="E166" s="40"/>
      <c r="F166" s="241" t="s">
        <v>6417</v>
      </c>
      <c r="G166" s="40"/>
      <c r="H166" s="40"/>
      <c r="I166" s="236"/>
      <c r="J166" s="40"/>
      <c r="K166" s="40"/>
      <c r="L166" s="44"/>
      <c r="M166" s="237"/>
      <c r="N166" s="238"/>
      <c r="O166" s="91"/>
      <c r="P166" s="91"/>
      <c r="Q166" s="91"/>
      <c r="R166" s="91"/>
      <c r="S166" s="91"/>
      <c r="T166" s="92"/>
      <c r="U166" s="38"/>
      <c r="V166" s="38"/>
      <c r="W166" s="38"/>
      <c r="X166" s="38"/>
      <c r="Y166" s="38"/>
      <c r="Z166" s="38"/>
      <c r="AA166" s="38"/>
      <c r="AB166" s="38"/>
      <c r="AC166" s="38"/>
      <c r="AD166" s="38"/>
      <c r="AE166" s="38"/>
      <c r="AT166" s="17" t="s">
        <v>274</v>
      </c>
      <c r="AU166" s="17" t="s">
        <v>86</v>
      </c>
    </row>
    <row r="167" s="2" customFormat="1">
      <c r="A167" s="38"/>
      <c r="B167" s="39"/>
      <c r="C167" s="40"/>
      <c r="D167" s="234" t="s">
        <v>262</v>
      </c>
      <c r="E167" s="40"/>
      <c r="F167" s="239" t="s">
        <v>6497</v>
      </c>
      <c r="G167" s="40"/>
      <c r="H167" s="40"/>
      <c r="I167" s="236"/>
      <c r="J167" s="40"/>
      <c r="K167" s="40"/>
      <c r="L167" s="44"/>
      <c r="M167" s="237"/>
      <c r="N167" s="238"/>
      <c r="O167" s="91"/>
      <c r="P167" s="91"/>
      <c r="Q167" s="91"/>
      <c r="R167" s="91"/>
      <c r="S167" s="91"/>
      <c r="T167" s="92"/>
      <c r="U167" s="38"/>
      <c r="V167" s="38"/>
      <c r="W167" s="38"/>
      <c r="X167" s="38"/>
      <c r="Y167" s="38"/>
      <c r="Z167" s="38"/>
      <c r="AA167" s="38"/>
      <c r="AB167" s="38"/>
      <c r="AC167" s="38"/>
      <c r="AD167" s="38"/>
      <c r="AE167" s="38"/>
      <c r="AT167" s="17" t="s">
        <v>262</v>
      </c>
      <c r="AU167" s="17" t="s">
        <v>86</v>
      </c>
    </row>
    <row r="168" s="12" customFormat="1">
      <c r="A168" s="12"/>
      <c r="B168" s="242"/>
      <c r="C168" s="243"/>
      <c r="D168" s="234" t="s">
        <v>276</v>
      </c>
      <c r="E168" s="244" t="s">
        <v>1</v>
      </c>
      <c r="F168" s="245" t="s">
        <v>6498</v>
      </c>
      <c r="G168" s="243"/>
      <c r="H168" s="246">
        <v>5.3029999999999999</v>
      </c>
      <c r="I168" s="247"/>
      <c r="J168" s="243"/>
      <c r="K168" s="243"/>
      <c r="L168" s="248"/>
      <c r="M168" s="249"/>
      <c r="N168" s="250"/>
      <c r="O168" s="250"/>
      <c r="P168" s="250"/>
      <c r="Q168" s="250"/>
      <c r="R168" s="250"/>
      <c r="S168" s="250"/>
      <c r="T168" s="251"/>
      <c r="U168" s="12"/>
      <c r="V168" s="12"/>
      <c r="W168" s="12"/>
      <c r="X168" s="12"/>
      <c r="Y168" s="12"/>
      <c r="Z168" s="12"/>
      <c r="AA168" s="12"/>
      <c r="AB168" s="12"/>
      <c r="AC168" s="12"/>
      <c r="AD168" s="12"/>
      <c r="AE168" s="12"/>
      <c r="AT168" s="252" t="s">
        <v>276</v>
      </c>
      <c r="AU168" s="252" t="s">
        <v>86</v>
      </c>
      <c r="AV168" s="12" t="s">
        <v>86</v>
      </c>
      <c r="AW168" s="12" t="s">
        <v>32</v>
      </c>
      <c r="AX168" s="12" t="s">
        <v>84</v>
      </c>
      <c r="AY168" s="252" t="s">
        <v>251</v>
      </c>
    </row>
    <row r="169" s="2" customFormat="1" ht="16.5" customHeight="1">
      <c r="A169" s="38"/>
      <c r="B169" s="39"/>
      <c r="C169" s="220" t="s">
        <v>8</v>
      </c>
      <c r="D169" s="220" t="s">
        <v>255</v>
      </c>
      <c r="E169" s="221" t="s">
        <v>6420</v>
      </c>
      <c r="F169" s="222" t="s">
        <v>6421</v>
      </c>
      <c r="G169" s="223" t="s">
        <v>592</v>
      </c>
      <c r="H169" s="224">
        <v>43.530000000000001</v>
      </c>
      <c r="I169" s="225"/>
      <c r="J169" s="226">
        <f>ROUND(I169*H169,2)</f>
        <v>0</v>
      </c>
      <c r="K169" s="227"/>
      <c r="L169" s="44"/>
      <c r="M169" s="228" t="s">
        <v>1</v>
      </c>
      <c r="N169" s="229" t="s">
        <v>41</v>
      </c>
      <c r="O169" s="91"/>
      <c r="P169" s="230">
        <f>O169*H169</f>
        <v>0</v>
      </c>
      <c r="Q169" s="230">
        <v>0</v>
      </c>
      <c r="R169" s="230">
        <f>Q169*H169</f>
        <v>0</v>
      </c>
      <c r="S169" s="230">
        <v>0</v>
      </c>
      <c r="T169" s="231">
        <f>S169*H169</f>
        <v>0</v>
      </c>
      <c r="U169" s="38"/>
      <c r="V169" s="38"/>
      <c r="W169" s="38"/>
      <c r="X169" s="38"/>
      <c r="Y169" s="38"/>
      <c r="Z169" s="38"/>
      <c r="AA169" s="38"/>
      <c r="AB169" s="38"/>
      <c r="AC169" s="38"/>
      <c r="AD169" s="38"/>
      <c r="AE169" s="38"/>
      <c r="AR169" s="232" t="s">
        <v>254</v>
      </c>
      <c r="AT169" s="232" t="s">
        <v>255</v>
      </c>
      <c r="AU169" s="232" t="s">
        <v>86</v>
      </c>
      <c r="AY169" s="17" t="s">
        <v>251</v>
      </c>
      <c r="BE169" s="233">
        <f>IF(N169="základní",J169,0)</f>
        <v>0</v>
      </c>
      <c r="BF169" s="233">
        <f>IF(N169="snížená",J169,0)</f>
        <v>0</v>
      </c>
      <c r="BG169" s="233">
        <f>IF(N169="zákl. přenesená",J169,0)</f>
        <v>0</v>
      </c>
      <c r="BH169" s="233">
        <f>IF(N169="sníž. přenesená",J169,0)</f>
        <v>0</v>
      </c>
      <c r="BI169" s="233">
        <f>IF(N169="nulová",J169,0)</f>
        <v>0</v>
      </c>
      <c r="BJ169" s="17" t="s">
        <v>84</v>
      </c>
      <c r="BK169" s="233">
        <f>ROUND(I169*H169,2)</f>
        <v>0</v>
      </c>
      <c r="BL169" s="17" t="s">
        <v>254</v>
      </c>
      <c r="BM169" s="232" t="s">
        <v>6499</v>
      </c>
    </row>
    <row r="170" s="2" customFormat="1">
      <c r="A170" s="38"/>
      <c r="B170" s="39"/>
      <c r="C170" s="40"/>
      <c r="D170" s="234" t="s">
        <v>260</v>
      </c>
      <c r="E170" s="40"/>
      <c r="F170" s="235" t="s">
        <v>6423</v>
      </c>
      <c r="G170" s="40"/>
      <c r="H170" s="40"/>
      <c r="I170" s="236"/>
      <c r="J170" s="40"/>
      <c r="K170" s="40"/>
      <c r="L170" s="44"/>
      <c r="M170" s="237"/>
      <c r="N170" s="238"/>
      <c r="O170" s="91"/>
      <c r="P170" s="91"/>
      <c r="Q170" s="91"/>
      <c r="R170" s="91"/>
      <c r="S170" s="91"/>
      <c r="T170" s="92"/>
      <c r="U170" s="38"/>
      <c r="V170" s="38"/>
      <c r="W170" s="38"/>
      <c r="X170" s="38"/>
      <c r="Y170" s="38"/>
      <c r="Z170" s="38"/>
      <c r="AA170" s="38"/>
      <c r="AB170" s="38"/>
      <c r="AC170" s="38"/>
      <c r="AD170" s="38"/>
      <c r="AE170" s="38"/>
      <c r="AT170" s="17" t="s">
        <v>260</v>
      </c>
      <c r="AU170" s="17" t="s">
        <v>86</v>
      </c>
    </row>
    <row r="171" s="2" customFormat="1">
      <c r="A171" s="38"/>
      <c r="B171" s="39"/>
      <c r="C171" s="40"/>
      <c r="D171" s="240" t="s">
        <v>274</v>
      </c>
      <c r="E171" s="40"/>
      <c r="F171" s="241" t="s">
        <v>6424</v>
      </c>
      <c r="G171" s="40"/>
      <c r="H171" s="40"/>
      <c r="I171" s="236"/>
      <c r="J171" s="40"/>
      <c r="K171" s="40"/>
      <c r="L171" s="44"/>
      <c r="M171" s="237"/>
      <c r="N171" s="238"/>
      <c r="O171" s="91"/>
      <c r="P171" s="91"/>
      <c r="Q171" s="91"/>
      <c r="R171" s="91"/>
      <c r="S171" s="91"/>
      <c r="T171" s="92"/>
      <c r="U171" s="38"/>
      <c r="V171" s="38"/>
      <c r="W171" s="38"/>
      <c r="X171" s="38"/>
      <c r="Y171" s="38"/>
      <c r="Z171" s="38"/>
      <c r="AA171" s="38"/>
      <c r="AB171" s="38"/>
      <c r="AC171" s="38"/>
      <c r="AD171" s="38"/>
      <c r="AE171" s="38"/>
      <c r="AT171" s="17" t="s">
        <v>274</v>
      </c>
      <c r="AU171" s="17" t="s">
        <v>86</v>
      </c>
    </row>
    <row r="172" s="2" customFormat="1">
      <c r="A172" s="38"/>
      <c r="B172" s="39"/>
      <c r="C172" s="40"/>
      <c r="D172" s="234" t="s">
        <v>262</v>
      </c>
      <c r="E172" s="40"/>
      <c r="F172" s="239" t="s">
        <v>6500</v>
      </c>
      <c r="G172" s="40"/>
      <c r="H172" s="40"/>
      <c r="I172" s="236"/>
      <c r="J172" s="40"/>
      <c r="K172" s="40"/>
      <c r="L172" s="44"/>
      <c r="M172" s="237"/>
      <c r="N172" s="238"/>
      <c r="O172" s="91"/>
      <c r="P172" s="91"/>
      <c r="Q172" s="91"/>
      <c r="R172" s="91"/>
      <c r="S172" s="91"/>
      <c r="T172" s="92"/>
      <c r="U172" s="38"/>
      <c r="V172" s="38"/>
      <c r="W172" s="38"/>
      <c r="X172" s="38"/>
      <c r="Y172" s="38"/>
      <c r="Z172" s="38"/>
      <c r="AA172" s="38"/>
      <c r="AB172" s="38"/>
      <c r="AC172" s="38"/>
      <c r="AD172" s="38"/>
      <c r="AE172" s="38"/>
      <c r="AT172" s="17" t="s">
        <v>262</v>
      </c>
      <c r="AU172" s="17" t="s">
        <v>86</v>
      </c>
    </row>
    <row r="173" s="12" customFormat="1">
      <c r="A173" s="12"/>
      <c r="B173" s="242"/>
      <c r="C173" s="243"/>
      <c r="D173" s="234" t="s">
        <v>276</v>
      </c>
      <c r="E173" s="244" t="s">
        <v>1</v>
      </c>
      <c r="F173" s="245" t="s">
        <v>6501</v>
      </c>
      <c r="G173" s="243"/>
      <c r="H173" s="246">
        <v>43.530000000000001</v>
      </c>
      <c r="I173" s="247"/>
      <c r="J173" s="243"/>
      <c r="K173" s="243"/>
      <c r="L173" s="248"/>
      <c r="M173" s="249"/>
      <c r="N173" s="250"/>
      <c r="O173" s="250"/>
      <c r="P173" s="250"/>
      <c r="Q173" s="250"/>
      <c r="R173" s="250"/>
      <c r="S173" s="250"/>
      <c r="T173" s="251"/>
      <c r="U173" s="12"/>
      <c r="V173" s="12"/>
      <c r="W173" s="12"/>
      <c r="X173" s="12"/>
      <c r="Y173" s="12"/>
      <c r="Z173" s="12"/>
      <c r="AA173" s="12"/>
      <c r="AB173" s="12"/>
      <c r="AC173" s="12"/>
      <c r="AD173" s="12"/>
      <c r="AE173" s="12"/>
      <c r="AT173" s="252" t="s">
        <v>276</v>
      </c>
      <c r="AU173" s="252" t="s">
        <v>86</v>
      </c>
      <c r="AV173" s="12" t="s">
        <v>86</v>
      </c>
      <c r="AW173" s="12" t="s">
        <v>32</v>
      </c>
      <c r="AX173" s="12" t="s">
        <v>84</v>
      </c>
      <c r="AY173" s="252" t="s">
        <v>251</v>
      </c>
    </row>
    <row r="174" s="2" customFormat="1" ht="21.75" customHeight="1">
      <c r="A174" s="38"/>
      <c r="B174" s="39"/>
      <c r="C174" s="220" t="s">
        <v>331</v>
      </c>
      <c r="D174" s="220" t="s">
        <v>255</v>
      </c>
      <c r="E174" s="221" t="s">
        <v>6427</v>
      </c>
      <c r="F174" s="222" t="s">
        <v>6428</v>
      </c>
      <c r="G174" s="223" t="s">
        <v>592</v>
      </c>
      <c r="H174" s="224">
        <v>48.832999999999998</v>
      </c>
      <c r="I174" s="225"/>
      <c r="J174" s="226">
        <f>ROUND(I174*H174,2)</f>
        <v>0</v>
      </c>
      <c r="K174" s="227"/>
      <c r="L174" s="44"/>
      <c r="M174" s="228" t="s">
        <v>1</v>
      </c>
      <c r="N174" s="229" t="s">
        <v>41</v>
      </c>
      <c r="O174" s="91"/>
      <c r="P174" s="230">
        <f>O174*H174</f>
        <v>0</v>
      </c>
      <c r="Q174" s="230">
        <v>0</v>
      </c>
      <c r="R174" s="230">
        <f>Q174*H174</f>
        <v>0</v>
      </c>
      <c r="S174" s="230">
        <v>0</v>
      </c>
      <c r="T174" s="231">
        <f>S174*H174</f>
        <v>0</v>
      </c>
      <c r="U174" s="38"/>
      <c r="V174" s="38"/>
      <c r="W174" s="38"/>
      <c r="X174" s="38"/>
      <c r="Y174" s="38"/>
      <c r="Z174" s="38"/>
      <c r="AA174" s="38"/>
      <c r="AB174" s="38"/>
      <c r="AC174" s="38"/>
      <c r="AD174" s="38"/>
      <c r="AE174" s="38"/>
      <c r="AR174" s="232" t="s">
        <v>254</v>
      </c>
      <c r="AT174" s="232" t="s">
        <v>255</v>
      </c>
      <c r="AU174" s="232" t="s">
        <v>86</v>
      </c>
      <c r="AY174" s="17" t="s">
        <v>251</v>
      </c>
      <c r="BE174" s="233">
        <f>IF(N174="základní",J174,0)</f>
        <v>0</v>
      </c>
      <c r="BF174" s="233">
        <f>IF(N174="snížená",J174,0)</f>
        <v>0</v>
      </c>
      <c r="BG174" s="233">
        <f>IF(N174="zákl. přenesená",J174,0)</f>
        <v>0</v>
      </c>
      <c r="BH174" s="233">
        <f>IF(N174="sníž. přenesená",J174,0)</f>
        <v>0</v>
      </c>
      <c r="BI174" s="233">
        <f>IF(N174="nulová",J174,0)</f>
        <v>0</v>
      </c>
      <c r="BJ174" s="17" t="s">
        <v>84</v>
      </c>
      <c r="BK174" s="233">
        <f>ROUND(I174*H174,2)</f>
        <v>0</v>
      </c>
      <c r="BL174" s="17" t="s">
        <v>254</v>
      </c>
      <c r="BM174" s="232" t="s">
        <v>6502</v>
      </c>
    </row>
    <row r="175" s="2" customFormat="1">
      <c r="A175" s="38"/>
      <c r="B175" s="39"/>
      <c r="C175" s="40"/>
      <c r="D175" s="234" t="s">
        <v>260</v>
      </c>
      <c r="E175" s="40"/>
      <c r="F175" s="235" t="s">
        <v>6430</v>
      </c>
      <c r="G175" s="40"/>
      <c r="H175" s="40"/>
      <c r="I175" s="236"/>
      <c r="J175" s="40"/>
      <c r="K175" s="40"/>
      <c r="L175" s="44"/>
      <c r="M175" s="237"/>
      <c r="N175" s="238"/>
      <c r="O175" s="91"/>
      <c r="P175" s="91"/>
      <c r="Q175" s="91"/>
      <c r="R175" s="91"/>
      <c r="S175" s="91"/>
      <c r="T175" s="92"/>
      <c r="U175" s="38"/>
      <c r="V175" s="38"/>
      <c r="W175" s="38"/>
      <c r="X175" s="38"/>
      <c r="Y175" s="38"/>
      <c r="Z175" s="38"/>
      <c r="AA175" s="38"/>
      <c r="AB175" s="38"/>
      <c r="AC175" s="38"/>
      <c r="AD175" s="38"/>
      <c r="AE175" s="38"/>
      <c r="AT175" s="17" t="s">
        <v>260</v>
      </c>
      <c r="AU175" s="17" t="s">
        <v>86</v>
      </c>
    </row>
    <row r="176" s="2" customFormat="1">
      <c r="A176" s="38"/>
      <c r="B176" s="39"/>
      <c r="C176" s="40"/>
      <c r="D176" s="240" t="s">
        <v>274</v>
      </c>
      <c r="E176" s="40"/>
      <c r="F176" s="241" t="s">
        <v>6431</v>
      </c>
      <c r="G176" s="40"/>
      <c r="H176" s="40"/>
      <c r="I176" s="236"/>
      <c r="J176" s="40"/>
      <c r="K176" s="40"/>
      <c r="L176" s="44"/>
      <c r="M176" s="237"/>
      <c r="N176" s="238"/>
      <c r="O176" s="91"/>
      <c r="P176" s="91"/>
      <c r="Q176" s="91"/>
      <c r="R176" s="91"/>
      <c r="S176" s="91"/>
      <c r="T176" s="92"/>
      <c r="U176" s="38"/>
      <c r="V176" s="38"/>
      <c r="W176" s="38"/>
      <c r="X176" s="38"/>
      <c r="Y176" s="38"/>
      <c r="Z176" s="38"/>
      <c r="AA176" s="38"/>
      <c r="AB176" s="38"/>
      <c r="AC176" s="38"/>
      <c r="AD176" s="38"/>
      <c r="AE176" s="38"/>
      <c r="AT176" s="17" t="s">
        <v>274</v>
      </c>
      <c r="AU176" s="17" t="s">
        <v>86</v>
      </c>
    </row>
    <row r="177" s="12" customFormat="1">
      <c r="A177" s="12"/>
      <c r="B177" s="242"/>
      <c r="C177" s="243"/>
      <c r="D177" s="234" t="s">
        <v>276</v>
      </c>
      <c r="E177" s="244" t="s">
        <v>1</v>
      </c>
      <c r="F177" s="245" t="s">
        <v>6503</v>
      </c>
      <c r="G177" s="243"/>
      <c r="H177" s="246">
        <v>48.832999999999998</v>
      </c>
      <c r="I177" s="247"/>
      <c r="J177" s="243"/>
      <c r="K177" s="243"/>
      <c r="L177" s="248"/>
      <c r="M177" s="249"/>
      <c r="N177" s="250"/>
      <c r="O177" s="250"/>
      <c r="P177" s="250"/>
      <c r="Q177" s="250"/>
      <c r="R177" s="250"/>
      <c r="S177" s="250"/>
      <c r="T177" s="251"/>
      <c r="U177" s="12"/>
      <c r="V177" s="12"/>
      <c r="W177" s="12"/>
      <c r="X177" s="12"/>
      <c r="Y177" s="12"/>
      <c r="Z177" s="12"/>
      <c r="AA177" s="12"/>
      <c r="AB177" s="12"/>
      <c r="AC177" s="12"/>
      <c r="AD177" s="12"/>
      <c r="AE177" s="12"/>
      <c r="AT177" s="252" t="s">
        <v>276</v>
      </c>
      <c r="AU177" s="252" t="s">
        <v>86</v>
      </c>
      <c r="AV177" s="12" t="s">
        <v>86</v>
      </c>
      <c r="AW177" s="12" t="s">
        <v>32</v>
      </c>
      <c r="AX177" s="12" t="s">
        <v>84</v>
      </c>
      <c r="AY177" s="252" t="s">
        <v>251</v>
      </c>
    </row>
    <row r="178" s="2" customFormat="1" ht="16.5" customHeight="1">
      <c r="A178" s="38"/>
      <c r="B178" s="39"/>
      <c r="C178" s="292" t="s">
        <v>336</v>
      </c>
      <c r="D178" s="292" t="s">
        <v>1133</v>
      </c>
      <c r="E178" s="293" t="s">
        <v>4417</v>
      </c>
      <c r="F178" s="294" t="s">
        <v>4418</v>
      </c>
      <c r="G178" s="295" t="s">
        <v>592</v>
      </c>
      <c r="H178" s="296">
        <v>48.832999999999998</v>
      </c>
      <c r="I178" s="297"/>
      <c r="J178" s="298">
        <f>ROUND(I178*H178,2)</f>
        <v>0</v>
      </c>
      <c r="K178" s="299"/>
      <c r="L178" s="300"/>
      <c r="M178" s="301" t="s">
        <v>1</v>
      </c>
      <c r="N178" s="302" t="s">
        <v>41</v>
      </c>
      <c r="O178" s="91"/>
      <c r="P178" s="230">
        <f>O178*H178</f>
        <v>0</v>
      </c>
      <c r="Q178" s="230">
        <v>0</v>
      </c>
      <c r="R178" s="230">
        <f>Q178*H178</f>
        <v>0</v>
      </c>
      <c r="S178" s="230">
        <v>0</v>
      </c>
      <c r="T178" s="231">
        <f>S178*H178</f>
        <v>0</v>
      </c>
      <c r="U178" s="38"/>
      <c r="V178" s="38"/>
      <c r="W178" s="38"/>
      <c r="X178" s="38"/>
      <c r="Y178" s="38"/>
      <c r="Z178" s="38"/>
      <c r="AA178" s="38"/>
      <c r="AB178" s="38"/>
      <c r="AC178" s="38"/>
      <c r="AD178" s="38"/>
      <c r="AE178" s="38"/>
      <c r="AR178" s="232" t="s">
        <v>299</v>
      </c>
      <c r="AT178" s="232" t="s">
        <v>1133</v>
      </c>
      <c r="AU178" s="232" t="s">
        <v>86</v>
      </c>
      <c r="AY178" s="17" t="s">
        <v>251</v>
      </c>
      <c r="BE178" s="233">
        <f>IF(N178="základní",J178,0)</f>
        <v>0</v>
      </c>
      <c r="BF178" s="233">
        <f>IF(N178="snížená",J178,0)</f>
        <v>0</v>
      </c>
      <c r="BG178" s="233">
        <f>IF(N178="zákl. přenesená",J178,0)</f>
        <v>0</v>
      </c>
      <c r="BH178" s="233">
        <f>IF(N178="sníž. přenesená",J178,0)</f>
        <v>0</v>
      </c>
      <c r="BI178" s="233">
        <f>IF(N178="nulová",J178,0)</f>
        <v>0</v>
      </c>
      <c r="BJ178" s="17" t="s">
        <v>84</v>
      </c>
      <c r="BK178" s="233">
        <f>ROUND(I178*H178,2)</f>
        <v>0</v>
      </c>
      <c r="BL178" s="17" t="s">
        <v>254</v>
      </c>
      <c r="BM178" s="232" t="s">
        <v>6504</v>
      </c>
    </row>
    <row r="179" s="2" customFormat="1">
      <c r="A179" s="38"/>
      <c r="B179" s="39"/>
      <c r="C179" s="40"/>
      <c r="D179" s="234" t="s">
        <v>260</v>
      </c>
      <c r="E179" s="40"/>
      <c r="F179" s="235" t="s">
        <v>4418</v>
      </c>
      <c r="G179" s="40"/>
      <c r="H179" s="40"/>
      <c r="I179" s="236"/>
      <c r="J179" s="40"/>
      <c r="K179" s="40"/>
      <c r="L179" s="44"/>
      <c r="M179" s="237"/>
      <c r="N179" s="238"/>
      <c r="O179" s="91"/>
      <c r="P179" s="91"/>
      <c r="Q179" s="91"/>
      <c r="R179" s="91"/>
      <c r="S179" s="91"/>
      <c r="T179" s="92"/>
      <c r="U179" s="38"/>
      <c r="V179" s="38"/>
      <c r="W179" s="38"/>
      <c r="X179" s="38"/>
      <c r="Y179" s="38"/>
      <c r="Z179" s="38"/>
      <c r="AA179" s="38"/>
      <c r="AB179" s="38"/>
      <c r="AC179" s="38"/>
      <c r="AD179" s="38"/>
      <c r="AE179" s="38"/>
      <c r="AT179" s="17" t="s">
        <v>260</v>
      </c>
      <c r="AU179" s="17" t="s">
        <v>86</v>
      </c>
    </row>
    <row r="180" s="12" customFormat="1">
      <c r="A180" s="12"/>
      <c r="B180" s="242"/>
      <c r="C180" s="243"/>
      <c r="D180" s="234" t="s">
        <v>276</v>
      </c>
      <c r="E180" s="244" t="s">
        <v>1</v>
      </c>
      <c r="F180" s="245" t="s">
        <v>6503</v>
      </c>
      <c r="G180" s="243"/>
      <c r="H180" s="246">
        <v>48.832999999999998</v>
      </c>
      <c r="I180" s="247"/>
      <c r="J180" s="243"/>
      <c r="K180" s="243"/>
      <c r="L180" s="248"/>
      <c r="M180" s="249"/>
      <c r="N180" s="250"/>
      <c r="O180" s="250"/>
      <c r="P180" s="250"/>
      <c r="Q180" s="250"/>
      <c r="R180" s="250"/>
      <c r="S180" s="250"/>
      <c r="T180" s="251"/>
      <c r="U180" s="12"/>
      <c r="V180" s="12"/>
      <c r="W180" s="12"/>
      <c r="X180" s="12"/>
      <c r="Y180" s="12"/>
      <c r="Z180" s="12"/>
      <c r="AA180" s="12"/>
      <c r="AB180" s="12"/>
      <c r="AC180" s="12"/>
      <c r="AD180" s="12"/>
      <c r="AE180" s="12"/>
      <c r="AT180" s="252" t="s">
        <v>276</v>
      </c>
      <c r="AU180" s="252" t="s">
        <v>86</v>
      </c>
      <c r="AV180" s="12" t="s">
        <v>86</v>
      </c>
      <c r="AW180" s="12" t="s">
        <v>32</v>
      </c>
      <c r="AX180" s="12" t="s">
        <v>84</v>
      </c>
      <c r="AY180" s="252" t="s">
        <v>251</v>
      </c>
    </row>
    <row r="181" s="2" customFormat="1" ht="24.15" customHeight="1">
      <c r="A181" s="38"/>
      <c r="B181" s="39"/>
      <c r="C181" s="220" t="s">
        <v>342</v>
      </c>
      <c r="D181" s="220" t="s">
        <v>255</v>
      </c>
      <c r="E181" s="221" t="s">
        <v>6435</v>
      </c>
      <c r="F181" s="222" t="s">
        <v>6436</v>
      </c>
      <c r="G181" s="223" t="s">
        <v>592</v>
      </c>
      <c r="H181" s="224">
        <v>48.832999999999998</v>
      </c>
      <c r="I181" s="225"/>
      <c r="J181" s="226">
        <f>ROUND(I181*H181,2)</f>
        <v>0</v>
      </c>
      <c r="K181" s="227"/>
      <c r="L181" s="44"/>
      <c r="M181" s="228" t="s">
        <v>1</v>
      </c>
      <c r="N181" s="229" t="s">
        <v>41</v>
      </c>
      <c r="O181" s="91"/>
      <c r="P181" s="230">
        <f>O181*H181</f>
        <v>0</v>
      </c>
      <c r="Q181" s="230">
        <v>0</v>
      </c>
      <c r="R181" s="230">
        <f>Q181*H181</f>
        <v>0</v>
      </c>
      <c r="S181" s="230">
        <v>0</v>
      </c>
      <c r="T181" s="231">
        <f>S181*H181</f>
        <v>0</v>
      </c>
      <c r="U181" s="38"/>
      <c r="V181" s="38"/>
      <c r="W181" s="38"/>
      <c r="X181" s="38"/>
      <c r="Y181" s="38"/>
      <c r="Z181" s="38"/>
      <c r="AA181" s="38"/>
      <c r="AB181" s="38"/>
      <c r="AC181" s="38"/>
      <c r="AD181" s="38"/>
      <c r="AE181" s="38"/>
      <c r="AR181" s="232" t="s">
        <v>254</v>
      </c>
      <c r="AT181" s="232" t="s">
        <v>255</v>
      </c>
      <c r="AU181" s="232" t="s">
        <v>86</v>
      </c>
      <c r="AY181" s="17" t="s">
        <v>251</v>
      </c>
      <c r="BE181" s="233">
        <f>IF(N181="základní",J181,0)</f>
        <v>0</v>
      </c>
      <c r="BF181" s="233">
        <f>IF(N181="snížená",J181,0)</f>
        <v>0</v>
      </c>
      <c r="BG181" s="233">
        <f>IF(N181="zákl. přenesená",J181,0)</f>
        <v>0</v>
      </c>
      <c r="BH181" s="233">
        <f>IF(N181="sníž. přenesená",J181,0)</f>
        <v>0</v>
      </c>
      <c r="BI181" s="233">
        <f>IF(N181="nulová",J181,0)</f>
        <v>0</v>
      </c>
      <c r="BJ181" s="17" t="s">
        <v>84</v>
      </c>
      <c r="BK181" s="233">
        <f>ROUND(I181*H181,2)</f>
        <v>0</v>
      </c>
      <c r="BL181" s="17" t="s">
        <v>254</v>
      </c>
      <c r="BM181" s="232" t="s">
        <v>6505</v>
      </c>
    </row>
    <row r="182" s="2" customFormat="1">
      <c r="A182" s="38"/>
      <c r="B182" s="39"/>
      <c r="C182" s="40"/>
      <c r="D182" s="234" t="s">
        <v>260</v>
      </c>
      <c r="E182" s="40"/>
      <c r="F182" s="235" t="s">
        <v>6438</v>
      </c>
      <c r="G182" s="40"/>
      <c r="H182" s="40"/>
      <c r="I182" s="236"/>
      <c r="J182" s="40"/>
      <c r="K182" s="40"/>
      <c r="L182" s="44"/>
      <c r="M182" s="237"/>
      <c r="N182" s="238"/>
      <c r="O182" s="91"/>
      <c r="P182" s="91"/>
      <c r="Q182" s="91"/>
      <c r="R182" s="91"/>
      <c r="S182" s="91"/>
      <c r="T182" s="92"/>
      <c r="U182" s="38"/>
      <c r="V182" s="38"/>
      <c r="W182" s="38"/>
      <c r="X182" s="38"/>
      <c r="Y182" s="38"/>
      <c r="Z182" s="38"/>
      <c r="AA182" s="38"/>
      <c r="AB182" s="38"/>
      <c r="AC182" s="38"/>
      <c r="AD182" s="38"/>
      <c r="AE182" s="38"/>
      <c r="AT182" s="17" t="s">
        <v>260</v>
      </c>
      <c r="AU182" s="17" t="s">
        <v>86</v>
      </c>
    </row>
    <row r="183" s="2" customFormat="1">
      <c r="A183" s="38"/>
      <c r="B183" s="39"/>
      <c r="C183" s="40"/>
      <c r="D183" s="240" t="s">
        <v>274</v>
      </c>
      <c r="E183" s="40"/>
      <c r="F183" s="241" t="s">
        <v>6439</v>
      </c>
      <c r="G183" s="40"/>
      <c r="H183" s="40"/>
      <c r="I183" s="236"/>
      <c r="J183" s="40"/>
      <c r="K183" s="40"/>
      <c r="L183" s="44"/>
      <c r="M183" s="237"/>
      <c r="N183" s="238"/>
      <c r="O183" s="91"/>
      <c r="P183" s="91"/>
      <c r="Q183" s="91"/>
      <c r="R183" s="91"/>
      <c r="S183" s="91"/>
      <c r="T183" s="92"/>
      <c r="U183" s="38"/>
      <c r="V183" s="38"/>
      <c r="W183" s="38"/>
      <c r="X183" s="38"/>
      <c r="Y183" s="38"/>
      <c r="Z183" s="38"/>
      <c r="AA183" s="38"/>
      <c r="AB183" s="38"/>
      <c r="AC183" s="38"/>
      <c r="AD183" s="38"/>
      <c r="AE183" s="38"/>
      <c r="AT183" s="17" t="s">
        <v>274</v>
      </c>
      <c r="AU183" s="17" t="s">
        <v>86</v>
      </c>
    </row>
    <row r="184" s="12" customFormat="1">
      <c r="A184" s="12"/>
      <c r="B184" s="242"/>
      <c r="C184" s="243"/>
      <c r="D184" s="234" t="s">
        <v>276</v>
      </c>
      <c r="E184" s="244" t="s">
        <v>1</v>
      </c>
      <c r="F184" s="245" t="s">
        <v>6503</v>
      </c>
      <c r="G184" s="243"/>
      <c r="H184" s="246">
        <v>48.832999999999998</v>
      </c>
      <c r="I184" s="247"/>
      <c r="J184" s="243"/>
      <c r="K184" s="243"/>
      <c r="L184" s="248"/>
      <c r="M184" s="249"/>
      <c r="N184" s="250"/>
      <c r="O184" s="250"/>
      <c r="P184" s="250"/>
      <c r="Q184" s="250"/>
      <c r="R184" s="250"/>
      <c r="S184" s="250"/>
      <c r="T184" s="251"/>
      <c r="U184" s="12"/>
      <c r="V184" s="12"/>
      <c r="W184" s="12"/>
      <c r="X184" s="12"/>
      <c r="Y184" s="12"/>
      <c r="Z184" s="12"/>
      <c r="AA184" s="12"/>
      <c r="AB184" s="12"/>
      <c r="AC184" s="12"/>
      <c r="AD184" s="12"/>
      <c r="AE184" s="12"/>
      <c r="AT184" s="252" t="s">
        <v>276</v>
      </c>
      <c r="AU184" s="252" t="s">
        <v>86</v>
      </c>
      <c r="AV184" s="12" t="s">
        <v>86</v>
      </c>
      <c r="AW184" s="12" t="s">
        <v>32</v>
      </c>
      <c r="AX184" s="12" t="s">
        <v>84</v>
      </c>
      <c r="AY184" s="252" t="s">
        <v>251</v>
      </c>
    </row>
    <row r="185" s="2" customFormat="1" ht="33" customHeight="1">
      <c r="A185" s="38"/>
      <c r="B185" s="39"/>
      <c r="C185" s="220" t="s">
        <v>350</v>
      </c>
      <c r="D185" s="220" t="s">
        <v>255</v>
      </c>
      <c r="E185" s="221" t="s">
        <v>6440</v>
      </c>
      <c r="F185" s="222" t="s">
        <v>6441</v>
      </c>
      <c r="G185" s="223" t="s">
        <v>409</v>
      </c>
      <c r="H185" s="224">
        <v>143</v>
      </c>
      <c r="I185" s="225"/>
      <c r="J185" s="226">
        <f>ROUND(I185*H185,2)</f>
        <v>0</v>
      </c>
      <c r="K185" s="227"/>
      <c r="L185" s="44"/>
      <c r="M185" s="228" t="s">
        <v>1</v>
      </c>
      <c r="N185" s="229" t="s">
        <v>41</v>
      </c>
      <c r="O185" s="91"/>
      <c r="P185" s="230">
        <f>O185*H185</f>
        <v>0</v>
      </c>
      <c r="Q185" s="230">
        <v>0</v>
      </c>
      <c r="R185" s="230">
        <f>Q185*H185</f>
        <v>0</v>
      </c>
      <c r="S185" s="230">
        <v>0</v>
      </c>
      <c r="T185" s="231">
        <f>S185*H185</f>
        <v>0</v>
      </c>
      <c r="U185" s="38"/>
      <c r="V185" s="38"/>
      <c r="W185" s="38"/>
      <c r="X185" s="38"/>
      <c r="Y185" s="38"/>
      <c r="Z185" s="38"/>
      <c r="AA185" s="38"/>
      <c r="AB185" s="38"/>
      <c r="AC185" s="38"/>
      <c r="AD185" s="38"/>
      <c r="AE185" s="38"/>
      <c r="AR185" s="232" t="s">
        <v>254</v>
      </c>
      <c r="AT185" s="232" t="s">
        <v>255</v>
      </c>
      <c r="AU185" s="232" t="s">
        <v>86</v>
      </c>
      <c r="AY185" s="17" t="s">
        <v>251</v>
      </c>
      <c r="BE185" s="233">
        <f>IF(N185="základní",J185,0)</f>
        <v>0</v>
      </c>
      <c r="BF185" s="233">
        <f>IF(N185="snížená",J185,0)</f>
        <v>0</v>
      </c>
      <c r="BG185" s="233">
        <f>IF(N185="zákl. přenesená",J185,0)</f>
        <v>0</v>
      </c>
      <c r="BH185" s="233">
        <f>IF(N185="sníž. přenesená",J185,0)</f>
        <v>0</v>
      </c>
      <c r="BI185" s="233">
        <f>IF(N185="nulová",J185,0)</f>
        <v>0</v>
      </c>
      <c r="BJ185" s="17" t="s">
        <v>84</v>
      </c>
      <c r="BK185" s="233">
        <f>ROUND(I185*H185,2)</f>
        <v>0</v>
      </c>
      <c r="BL185" s="17" t="s">
        <v>254</v>
      </c>
      <c r="BM185" s="232" t="s">
        <v>6506</v>
      </c>
    </row>
    <row r="186" s="2" customFormat="1">
      <c r="A186" s="38"/>
      <c r="B186" s="39"/>
      <c r="C186" s="40"/>
      <c r="D186" s="234" t="s">
        <v>260</v>
      </c>
      <c r="E186" s="40"/>
      <c r="F186" s="235" t="s">
        <v>6443</v>
      </c>
      <c r="G186" s="40"/>
      <c r="H186" s="40"/>
      <c r="I186" s="236"/>
      <c r="J186" s="40"/>
      <c r="K186" s="40"/>
      <c r="L186" s="44"/>
      <c r="M186" s="237"/>
      <c r="N186" s="238"/>
      <c r="O186" s="91"/>
      <c r="P186" s="91"/>
      <c r="Q186" s="91"/>
      <c r="R186" s="91"/>
      <c r="S186" s="91"/>
      <c r="T186" s="92"/>
      <c r="U186" s="38"/>
      <c r="V186" s="38"/>
      <c r="W186" s="38"/>
      <c r="X186" s="38"/>
      <c r="Y186" s="38"/>
      <c r="Z186" s="38"/>
      <c r="AA186" s="38"/>
      <c r="AB186" s="38"/>
      <c r="AC186" s="38"/>
      <c r="AD186" s="38"/>
      <c r="AE186" s="38"/>
      <c r="AT186" s="17" t="s">
        <v>260</v>
      </c>
      <c r="AU186" s="17" t="s">
        <v>86</v>
      </c>
    </row>
    <row r="187" s="2" customFormat="1">
      <c r="A187" s="38"/>
      <c r="B187" s="39"/>
      <c r="C187" s="40"/>
      <c r="D187" s="240" t="s">
        <v>274</v>
      </c>
      <c r="E187" s="40"/>
      <c r="F187" s="241" t="s">
        <v>6444</v>
      </c>
      <c r="G187" s="40"/>
      <c r="H187" s="40"/>
      <c r="I187" s="236"/>
      <c r="J187" s="40"/>
      <c r="K187" s="40"/>
      <c r="L187" s="44"/>
      <c r="M187" s="237"/>
      <c r="N187" s="238"/>
      <c r="O187" s="91"/>
      <c r="P187" s="91"/>
      <c r="Q187" s="91"/>
      <c r="R187" s="91"/>
      <c r="S187" s="91"/>
      <c r="T187" s="92"/>
      <c r="U187" s="38"/>
      <c r="V187" s="38"/>
      <c r="W187" s="38"/>
      <c r="X187" s="38"/>
      <c r="Y187" s="38"/>
      <c r="Z187" s="38"/>
      <c r="AA187" s="38"/>
      <c r="AB187" s="38"/>
      <c r="AC187" s="38"/>
      <c r="AD187" s="38"/>
      <c r="AE187" s="38"/>
      <c r="AT187" s="17" t="s">
        <v>274</v>
      </c>
      <c r="AU187" s="17" t="s">
        <v>86</v>
      </c>
    </row>
    <row r="188" s="2" customFormat="1">
      <c r="A188" s="38"/>
      <c r="B188" s="39"/>
      <c r="C188" s="40"/>
      <c r="D188" s="234" t="s">
        <v>262</v>
      </c>
      <c r="E188" s="40"/>
      <c r="F188" s="239" t="s">
        <v>6445</v>
      </c>
      <c r="G188" s="40"/>
      <c r="H188" s="40"/>
      <c r="I188" s="236"/>
      <c r="J188" s="40"/>
      <c r="K188" s="40"/>
      <c r="L188" s="44"/>
      <c r="M188" s="237"/>
      <c r="N188" s="238"/>
      <c r="O188" s="91"/>
      <c r="P188" s="91"/>
      <c r="Q188" s="91"/>
      <c r="R188" s="91"/>
      <c r="S188" s="91"/>
      <c r="T188" s="92"/>
      <c r="U188" s="38"/>
      <c r="V188" s="38"/>
      <c r="W188" s="38"/>
      <c r="X188" s="38"/>
      <c r="Y188" s="38"/>
      <c r="Z188" s="38"/>
      <c r="AA188" s="38"/>
      <c r="AB188" s="38"/>
      <c r="AC188" s="38"/>
      <c r="AD188" s="38"/>
      <c r="AE188" s="38"/>
      <c r="AT188" s="17" t="s">
        <v>262</v>
      </c>
      <c r="AU188" s="17" t="s">
        <v>86</v>
      </c>
    </row>
    <row r="189" s="12" customFormat="1">
      <c r="A189" s="12"/>
      <c r="B189" s="242"/>
      <c r="C189" s="243"/>
      <c r="D189" s="234" t="s">
        <v>276</v>
      </c>
      <c r="E189" s="244" t="s">
        <v>1</v>
      </c>
      <c r="F189" s="245" t="s">
        <v>6446</v>
      </c>
      <c r="G189" s="243"/>
      <c r="H189" s="246">
        <v>143</v>
      </c>
      <c r="I189" s="247"/>
      <c r="J189" s="243"/>
      <c r="K189" s="243"/>
      <c r="L189" s="248"/>
      <c r="M189" s="249"/>
      <c r="N189" s="250"/>
      <c r="O189" s="250"/>
      <c r="P189" s="250"/>
      <c r="Q189" s="250"/>
      <c r="R189" s="250"/>
      <c r="S189" s="250"/>
      <c r="T189" s="251"/>
      <c r="U189" s="12"/>
      <c r="V189" s="12"/>
      <c r="W189" s="12"/>
      <c r="X189" s="12"/>
      <c r="Y189" s="12"/>
      <c r="Z189" s="12"/>
      <c r="AA189" s="12"/>
      <c r="AB189" s="12"/>
      <c r="AC189" s="12"/>
      <c r="AD189" s="12"/>
      <c r="AE189" s="12"/>
      <c r="AT189" s="252" t="s">
        <v>276</v>
      </c>
      <c r="AU189" s="252" t="s">
        <v>86</v>
      </c>
      <c r="AV189" s="12" t="s">
        <v>86</v>
      </c>
      <c r="AW189" s="12" t="s">
        <v>32</v>
      </c>
      <c r="AX189" s="12" t="s">
        <v>84</v>
      </c>
      <c r="AY189" s="252" t="s">
        <v>251</v>
      </c>
    </row>
    <row r="190" s="2" customFormat="1" ht="21.75" customHeight="1">
      <c r="A190" s="38"/>
      <c r="B190" s="39"/>
      <c r="C190" s="220" t="s">
        <v>357</v>
      </c>
      <c r="D190" s="220" t="s">
        <v>255</v>
      </c>
      <c r="E190" s="221" t="s">
        <v>6447</v>
      </c>
      <c r="F190" s="222" t="s">
        <v>6448</v>
      </c>
      <c r="G190" s="223" t="s">
        <v>416</v>
      </c>
      <c r="H190" s="224">
        <v>831</v>
      </c>
      <c r="I190" s="225"/>
      <c r="J190" s="226">
        <f>ROUND(I190*H190,2)</f>
        <v>0</v>
      </c>
      <c r="K190" s="227"/>
      <c r="L190" s="44"/>
      <c r="M190" s="228" t="s">
        <v>1</v>
      </c>
      <c r="N190" s="229" t="s">
        <v>41</v>
      </c>
      <c r="O190" s="91"/>
      <c r="P190" s="230">
        <f>O190*H190</f>
        <v>0</v>
      </c>
      <c r="Q190" s="230">
        <v>0</v>
      </c>
      <c r="R190" s="230">
        <f>Q190*H190</f>
        <v>0</v>
      </c>
      <c r="S190" s="230">
        <v>0</v>
      </c>
      <c r="T190" s="231">
        <f>S190*H190</f>
        <v>0</v>
      </c>
      <c r="U190" s="38"/>
      <c r="V190" s="38"/>
      <c r="W190" s="38"/>
      <c r="X190" s="38"/>
      <c r="Y190" s="38"/>
      <c r="Z190" s="38"/>
      <c r="AA190" s="38"/>
      <c r="AB190" s="38"/>
      <c r="AC190" s="38"/>
      <c r="AD190" s="38"/>
      <c r="AE190" s="38"/>
      <c r="AR190" s="232" t="s">
        <v>254</v>
      </c>
      <c r="AT190" s="232" t="s">
        <v>255</v>
      </c>
      <c r="AU190" s="232" t="s">
        <v>86</v>
      </c>
      <c r="AY190" s="17" t="s">
        <v>251</v>
      </c>
      <c r="BE190" s="233">
        <f>IF(N190="základní",J190,0)</f>
        <v>0</v>
      </c>
      <c r="BF190" s="233">
        <f>IF(N190="snížená",J190,0)</f>
        <v>0</v>
      </c>
      <c r="BG190" s="233">
        <f>IF(N190="zákl. přenesená",J190,0)</f>
        <v>0</v>
      </c>
      <c r="BH190" s="233">
        <f>IF(N190="sníž. přenesená",J190,0)</f>
        <v>0</v>
      </c>
      <c r="BI190" s="233">
        <f>IF(N190="nulová",J190,0)</f>
        <v>0</v>
      </c>
      <c r="BJ190" s="17" t="s">
        <v>84</v>
      </c>
      <c r="BK190" s="233">
        <f>ROUND(I190*H190,2)</f>
        <v>0</v>
      </c>
      <c r="BL190" s="17" t="s">
        <v>254</v>
      </c>
      <c r="BM190" s="232" t="s">
        <v>6507</v>
      </c>
    </row>
    <row r="191" s="2" customFormat="1">
      <c r="A191" s="38"/>
      <c r="B191" s="39"/>
      <c r="C191" s="40"/>
      <c r="D191" s="234" t="s">
        <v>260</v>
      </c>
      <c r="E191" s="40"/>
      <c r="F191" s="235" t="s">
        <v>6450</v>
      </c>
      <c r="G191" s="40"/>
      <c r="H191" s="40"/>
      <c r="I191" s="236"/>
      <c r="J191" s="40"/>
      <c r="K191" s="40"/>
      <c r="L191" s="44"/>
      <c r="M191" s="237"/>
      <c r="N191" s="238"/>
      <c r="O191" s="91"/>
      <c r="P191" s="91"/>
      <c r="Q191" s="91"/>
      <c r="R191" s="91"/>
      <c r="S191" s="91"/>
      <c r="T191" s="92"/>
      <c r="U191" s="38"/>
      <c r="V191" s="38"/>
      <c r="W191" s="38"/>
      <c r="X191" s="38"/>
      <c r="Y191" s="38"/>
      <c r="Z191" s="38"/>
      <c r="AA191" s="38"/>
      <c r="AB191" s="38"/>
      <c r="AC191" s="38"/>
      <c r="AD191" s="38"/>
      <c r="AE191" s="38"/>
      <c r="AT191" s="17" t="s">
        <v>260</v>
      </c>
      <c r="AU191" s="17" t="s">
        <v>86</v>
      </c>
    </row>
    <row r="192" s="2" customFormat="1">
      <c r="A192" s="38"/>
      <c r="B192" s="39"/>
      <c r="C192" s="40"/>
      <c r="D192" s="240" t="s">
        <v>274</v>
      </c>
      <c r="E192" s="40"/>
      <c r="F192" s="241" t="s">
        <v>6451</v>
      </c>
      <c r="G192" s="40"/>
      <c r="H192" s="40"/>
      <c r="I192" s="236"/>
      <c r="J192" s="40"/>
      <c r="K192" s="40"/>
      <c r="L192" s="44"/>
      <c r="M192" s="237"/>
      <c r="N192" s="238"/>
      <c r="O192" s="91"/>
      <c r="P192" s="91"/>
      <c r="Q192" s="91"/>
      <c r="R192" s="91"/>
      <c r="S192" s="91"/>
      <c r="T192" s="92"/>
      <c r="U192" s="38"/>
      <c r="V192" s="38"/>
      <c r="W192" s="38"/>
      <c r="X192" s="38"/>
      <c r="Y192" s="38"/>
      <c r="Z192" s="38"/>
      <c r="AA192" s="38"/>
      <c r="AB192" s="38"/>
      <c r="AC192" s="38"/>
      <c r="AD192" s="38"/>
      <c r="AE192" s="38"/>
      <c r="AT192" s="17" t="s">
        <v>274</v>
      </c>
      <c r="AU192" s="17" t="s">
        <v>86</v>
      </c>
    </row>
    <row r="193" s="12" customFormat="1">
      <c r="A193" s="12"/>
      <c r="B193" s="242"/>
      <c r="C193" s="243"/>
      <c r="D193" s="234" t="s">
        <v>276</v>
      </c>
      <c r="E193" s="244" t="s">
        <v>1</v>
      </c>
      <c r="F193" s="245" t="s">
        <v>6452</v>
      </c>
      <c r="G193" s="243"/>
      <c r="H193" s="246">
        <v>831</v>
      </c>
      <c r="I193" s="247"/>
      <c r="J193" s="243"/>
      <c r="K193" s="243"/>
      <c r="L193" s="248"/>
      <c r="M193" s="249"/>
      <c r="N193" s="250"/>
      <c r="O193" s="250"/>
      <c r="P193" s="250"/>
      <c r="Q193" s="250"/>
      <c r="R193" s="250"/>
      <c r="S193" s="250"/>
      <c r="T193" s="251"/>
      <c r="U193" s="12"/>
      <c r="V193" s="12"/>
      <c r="W193" s="12"/>
      <c r="X193" s="12"/>
      <c r="Y193" s="12"/>
      <c r="Z193" s="12"/>
      <c r="AA193" s="12"/>
      <c r="AB193" s="12"/>
      <c r="AC193" s="12"/>
      <c r="AD193" s="12"/>
      <c r="AE193" s="12"/>
      <c r="AT193" s="252" t="s">
        <v>276</v>
      </c>
      <c r="AU193" s="252" t="s">
        <v>86</v>
      </c>
      <c r="AV193" s="12" t="s">
        <v>86</v>
      </c>
      <c r="AW193" s="12" t="s">
        <v>32</v>
      </c>
      <c r="AX193" s="12" t="s">
        <v>84</v>
      </c>
      <c r="AY193" s="252" t="s">
        <v>251</v>
      </c>
    </row>
    <row r="194" s="2" customFormat="1" ht="24.15" customHeight="1">
      <c r="A194" s="38"/>
      <c r="B194" s="39"/>
      <c r="C194" s="220" t="s">
        <v>363</v>
      </c>
      <c r="D194" s="220" t="s">
        <v>255</v>
      </c>
      <c r="E194" s="221" t="s">
        <v>6453</v>
      </c>
      <c r="F194" s="222" t="s">
        <v>6454</v>
      </c>
      <c r="G194" s="223" t="s">
        <v>416</v>
      </c>
      <c r="H194" s="224">
        <v>31</v>
      </c>
      <c r="I194" s="225"/>
      <c r="J194" s="226">
        <f>ROUND(I194*H194,2)</f>
        <v>0</v>
      </c>
      <c r="K194" s="227"/>
      <c r="L194" s="44"/>
      <c r="M194" s="228" t="s">
        <v>1</v>
      </c>
      <c r="N194" s="229" t="s">
        <v>41</v>
      </c>
      <c r="O194" s="91"/>
      <c r="P194" s="230">
        <f>O194*H194</f>
        <v>0</v>
      </c>
      <c r="Q194" s="230">
        <v>0</v>
      </c>
      <c r="R194" s="230">
        <f>Q194*H194</f>
        <v>0</v>
      </c>
      <c r="S194" s="230">
        <v>0</v>
      </c>
      <c r="T194" s="231">
        <f>S194*H194</f>
        <v>0</v>
      </c>
      <c r="U194" s="38"/>
      <c r="V194" s="38"/>
      <c r="W194" s="38"/>
      <c r="X194" s="38"/>
      <c r="Y194" s="38"/>
      <c r="Z194" s="38"/>
      <c r="AA194" s="38"/>
      <c r="AB194" s="38"/>
      <c r="AC194" s="38"/>
      <c r="AD194" s="38"/>
      <c r="AE194" s="38"/>
      <c r="AR194" s="232" t="s">
        <v>254</v>
      </c>
      <c r="AT194" s="232" t="s">
        <v>255</v>
      </c>
      <c r="AU194" s="232" t="s">
        <v>86</v>
      </c>
      <c r="AY194" s="17" t="s">
        <v>251</v>
      </c>
      <c r="BE194" s="233">
        <f>IF(N194="základní",J194,0)</f>
        <v>0</v>
      </c>
      <c r="BF194" s="233">
        <f>IF(N194="snížená",J194,0)</f>
        <v>0</v>
      </c>
      <c r="BG194" s="233">
        <f>IF(N194="zákl. přenesená",J194,0)</f>
        <v>0</v>
      </c>
      <c r="BH194" s="233">
        <f>IF(N194="sníž. přenesená",J194,0)</f>
        <v>0</v>
      </c>
      <c r="BI194" s="233">
        <f>IF(N194="nulová",J194,0)</f>
        <v>0</v>
      </c>
      <c r="BJ194" s="17" t="s">
        <v>84</v>
      </c>
      <c r="BK194" s="233">
        <f>ROUND(I194*H194,2)</f>
        <v>0</v>
      </c>
      <c r="BL194" s="17" t="s">
        <v>254</v>
      </c>
      <c r="BM194" s="232" t="s">
        <v>6508</v>
      </c>
    </row>
    <row r="195" s="2" customFormat="1">
      <c r="A195" s="38"/>
      <c r="B195" s="39"/>
      <c r="C195" s="40"/>
      <c r="D195" s="234" t="s">
        <v>260</v>
      </c>
      <c r="E195" s="40"/>
      <c r="F195" s="235" t="s">
        <v>6456</v>
      </c>
      <c r="G195" s="40"/>
      <c r="H195" s="40"/>
      <c r="I195" s="236"/>
      <c r="J195" s="40"/>
      <c r="K195" s="40"/>
      <c r="L195" s="44"/>
      <c r="M195" s="237"/>
      <c r="N195" s="238"/>
      <c r="O195" s="91"/>
      <c r="P195" s="91"/>
      <c r="Q195" s="91"/>
      <c r="R195" s="91"/>
      <c r="S195" s="91"/>
      <c r="T195" s="92"/>
      <c r="U195" s="38"/>
      <c r="V195" s="38"/>
      <c r="W195" s="38"/>
      <c r="X195" s="38"/>
      <c r="Y195" s="38"/>
      <c r="Z195" s="38"/>
      <c r="AA195" s="38"/>
      <c r="AB195" s="38"/>
      <c r="AC195" s="38"/>
      <c r="AD195" s="38"/>
      <c r="AE195" s="38"/>
      <c r="AT195" s="17" t="s">
        <v>260</v>
      </c>
      <c r="AU195" s="17" t="s">
        <v>86</v>
      </c>
    </row>
    <row r="196" s="2" customFormat="1">
      <c r="A196" s="38"/>
      <c r="B196" s="39"/>
      <c r="C196" s="40"/>
      <c r="D196" s="240" t="s">
        <v>274</v>
      </c>
      <c r="E196" s="40"/>
      <c r="F196" s="241" t="s">
        <v>6457</v>
      </c>
      <c r="G196" s="40"/>
      <c r="H196" s="40"/>
      <c r="I196" s="236"/>
      <c r="J196" s="40"/>
      <c r="K196" s="40"/>
      <c r="L196" s="44"/>
      <c r="M196" s="237"/>
      <c r="N196" s="238"/>
      <c r="O196" s="91"/>
      <c r="P196" s="91"/>
      <c r="Q196" s="91"/>
      <c r="R196" s="91"/>
      <c r="S196" s="91"/>
      <c r="T196" s="92"/>
      <c r="U196" s="38"/>
      <c r="V196" s="38"/>
      <c r="W196" s="38"/>
      <c r="X196" s="38"/>
      <c r="Y196" s="38"/>
      <c r="Z196" s="38"/>
      <c r="AA196" s="38"/>
      <c r="AB196" s="38"/>
      <c r="AC196" s="38"/>
      <c r="AD196" s="38"/>
      <c r="AE196" s="38"/>
      <c r="AT196" s="17" t="s">
        <v>274</v>
      </c>
      <c r="AU196" s="17" t="s">
        <v>86</v>
      </c>
    </row>
    <row r="197" s="2" customFormat="1" ht="24.15" customHeight="1">
      <c r="A197" s="38"/>
      <c r="B197" s="39"/>
      <c r="C197" s="220" t="s">
        <v>371</v>
      </c>
      <c r="D197" s="220" t="s">
        <v>255</v>
      </c>
      <c r="E197" s="221" t="s">
        <v>6458</v>
      </c>
      <c r="F197" s="222" t="s">
        <v>6459</v>
      </c>
      <c r="G197" s="223" t="s">
        <v>416</v>
      </c>
      <c r="H197" s="224">
        <v>31</v>
      </c>
      <c r="I197" s="225"/>
      <c r="J197" s="226">
        <f>ROUND(I197*H197,2)</f>
        <v>0</v>
      </c>
      <c r="K197" s="227"/>
      <c r="L197" s="44"/>
      <c r="M197" s="228" t="s">
        <v>1</v>
      </c>
      <c r="N197" s="229" t="s">
        <v>41</v>
      </c>
      <c r="O197" s="91"/>
      <c r="P197" s="230">
        <f>O197*H197</f>
        <v>0</v>
      </c>
      <c r="Q197" s="230">
        <v>0</v>
      </c>
      <c r="R197" s="230">
        <f>Q197*H197</f>
        <v>0</v>
      </c>
      <c r="S197" s="230">
        <v>0</v>
      </c>
      <c r="T197" s="231">
        <f>S197*H197</f>
        <v>0</v>
      </c>
      <c r="U197" s="38"/>
      <c r="V197" s="38"/>
      <c r="W197" s="38"/>
      <c r="X197" s="38"/>
      <c r="Y197" s="38"/>
      <c r="Z197" s="38"/>
      <c r="AA197" s="38"/>
      <c r="AB197" s="38"/>
      <c r="AC197" s="38"/>
      <c r="AD197" s="38"/>
      <c r="AE197" s="38"/>
      <c r="AR197" s="232" t="s">
        <v>254</v>
      </c>
      <c r="AT197" s="232" t="s">
        <v>255</v>
      </c>
      <c r="AU197" s="232" t="s">
        <v>86</v>
      </c>
      <c r="AY197" s="17" t="s">
        <v>251</v>
      </c>
      <c r="BE197" s="233">
        <f>IF(N197="základní",J197,0)</f>
        <v>0</v>
      </c>
      <c r="BF197" s="233">
        <f>IF(N197="snížená",J197,0)</f>
        <v>0</v>
      </c>
      <c r="BG197" s="233">
        <f>IF(N197="zákl. přenesená",J197,0)</f>
        <v>0</v>
      </c>
      <c r="BH197" s="233">
        <f>IF(N197="sníž. přenesená",J197,0)</f>
        <v>0</v>
      </c>
      <c r="BI197" s="233">
        <f>IF(N197="nulová",J197,0)</f>
        <v>0</v>
      </c>
      <c r="BJ197" s="17" t="s">
        <v>84</v>
      </c>
      <c r="BK197" s="233">
        <f>ROUND(I197*H197,2)</f>
        <v>0</v>
      </c>
      <c r="BL197" s="17" t="s">
        <v>254</v>
      </c>
      <c r="BM197" s="232" t="s">
        <v>6509</v>
      </c>
    </row>
    <row r="198" s="2" customFormat="1">
      <c r="A198" s="38"/>
      <c r="B198" s="39"/>
      <c r="C198" s="40"/>
      <c r="D198" s="234" t="s">
        <v>260</v>
      </c>
      <c r="E198" s="40"/>
      <c r="F198" s="235" t="s">
        <v>6461</v>
      </c>
      <c r="G198" s="40"/>
      <c r="H198" s="40"/>
      <c r="I198" s="236"/>
      <c r="J198" s="40"/>
      <c r="K198" s="40"/>
      <c r="L198" s="44"/>
      <c r="M198" s="237"/>
      <c r="N198" s="238"/>
      <c r="O198" s="91"/>
      <c r="P198" s="91"/>
      <c r="Q198" s="91"/>
      <c r="R198" s="91"/>
      <c r="S198" s="91"/>
      <c r="T198" s="92"/>
      <c r="U198" s="38"/>
      <c r="V198" s="38"/>
      <c r="W198" s="38"/>
      <c r="X198" s="38"/>
      <c r="Y198" s="38"/>
      <c r="Z198" s="38"/>
      <c r="AA198" s="38"/>
      <c r="AB198" s="38"/>
      <c r="AC198" s="38"/>
      <c r="AD198" s="38"/>
      <c r="AE198" s="38"/>
      <c r="AT198" s="17" t="s">
        <v>260</v>
      </c>
      <c r="AU198" s="17" t="s">
        <v>86</v>
      </c>
    </row>
    <row r="199" s="2" customFormat="1">
      <c r="A199" s="38"/>
      <c r="B199" s="39"/>
      <c r="C199" s="40"/>
      <c r="D199" s="240" t="s">
        <v>274</v>
      </c>
      <c r="E199" s="40"/>
      <c r="F199" s="241" t="s">
        <v>6462</v>
      </c>
      <c r="G199" s="40"/>
      <c r="H199" s="40"/>
      <c r="I199" s="236"/>
      <c r="J199" s="40"/>
      <c r="K199" s="40"/>
      <c r="L199" s="44"/>
      <c r="M199" s="237"/>
      <c r="N199" s="238"/>
      <c r="O199" s="91"/>
      <c r="P199" s="91"/>
      <c r="Q199" s="91"/>
      <c r="R199" s="91"/>
      <c r="S199" s="91"/>
      <c r="T199" s="92"/>
      <c r="U199" s="38"/>
      <c r="V199" s="38"/>
      <c r="W199" s="38"/>
      <c r="X199" s="38"/>
      <c r="Y199" s="38"/>
      <c r="Z199" s="38"/>
      <c r="AA199" s="38"/>
      <c r="AB199" s="38"/>
      <c r="AC199" s="38"/>
      <c r="AD199" s="38"/>
      <c r="AE199" s="38"/>
      <c r="AT199" s="17" t="s">
        <v>274</v>
      </c>
      <c r="AU199" s="17" t="s">
        <v>86</v>
      </c>
    </row>
    <row r="200" s="12" customFormat="1">
      <c r="A200" s="12"/>
      <c r="B200" s="242"/>
      <c r="C200" s="243"/>
      <c r="D200" s="234" t="s">
        <v>276</v>
      </c>
      <c r="E200" s="244" t="s">
        <v>1</v>
      </c>
      <c r="F200" s="245" t="s">
        <v>6463</v>
      </c>
      <c r="G200" s="243"/>
      <c r="H200" s="246">
        <v>31</v>
      </c>
      <c r="I200" s="247"/>
      <c r="J200" s="243"/>
      <c r="K200" s="243"/>
      <c r="L200" s="248"/>
      <c r="M200" s="249"/>
      <c r="N200" s="250"/>
      <c r="O200" s="250"/>
      <c r="P200" s="250"/>
      <c r="Q200" s="250"/>
      <c r="R200" s="250"/>
      <c r="S200" s="250"/>
      <c r="T200" s="251"/>
      <c r="U200" s="12"/>
      <c r="V200" s="12"/>
      <c r="W200" s="12"/>
      <c r="X200" s="12"/>
      <c r="Y200" s="12"/>
      <c r="Z200" s="12"/>
      <c r="AA200" s="12"/>
      <c r="AB200" s="12"/>
      <c r="AC200" s="12"/>
      <c r="AD200" s="12"/>
      <c r="AE200" s="12"/>
      <c r="AT200" s="252" t="s">
        <v>276</v>
      </c>
      <c r="AU200" s="252" t="s">
        <v>86</v>
      </c>
      <c r="AV200" s="12" t="s">
        <v>86</v>
      </c>
      <c r="AW200" s="12" t="s">
        <v>32</v>
      </c>
      <c r="AX200" s="12" t="s">
        <v>84</v>
      </c>
      <c r="AY200" s="252" t="s">
        <v>251</v>
      </c>
    </row>
    <row r="201" s="2" customFormat="1" ht="16.5" customHeight="1">
      <c r="A201" s="38"/>
      <c r="B201" s="39"/>
      <c r="C201" s="220" t="s">
        <v>378</v>
      </c>
      <c r="D201" s="220" t="s">
        <v>255</v>
      </c>
      <c r="E201" s="221" t="s">
        <v>6464</v>
      </c>
      <c r="F201" s="222" t="s">
        <v>6465</v>
      </c>
      <c r="G201" s="223" t="s">
        <v>416</v>
      </c>
      <c r="H201" s="224">
        <v>62</v>
      </c>
      <c r="I201" s="225"/>
      <c r="J201" s="226">
        <f>ROUND(I201*H201,2)</f>
        <v>0</v>
      </c>
      <c r="K201" s="227"/>
      <c r="L201" s="44"/>
      <c r="M201" s="228" t="s">
        <v>1</v>
      </c>
      <c r="N201" s="229" t="s">
        <v>41</v>
      </c>
      <c r="O201" s="91"/>
      <c r="P201" s="230">
        <f>O201*H201</f>
        <v>0</v>
      </c>
      <c r="Q201" s="230">
        <v>2.0000000000000002E-05</v>
      </c>
      <c r="R201" s="230">
        <f>Q201*H201</f>
        <v>0.00124</v>
      </c>
      <c r="S201" s="230">
        <v>0</v>
      </c>
      <c r="T201" s="231">
        <f>S201*H201</f>
        <v>0</v>
      </c>
      <c r="U201" s="38"/>
      <c r="V201" s="38"/>
      <c r="W201" s="38"/>
      <c r="X201" s="38"/>
      <c r="Y201" s="38"/>
      <c r="Z201" s="38"/>
      <c r="AA201" s="38"/>
      <c r="AB201" s="38"/>
      <c r="AC201" s="38"/>
      <c r="AD201" s="38"/>
      <c r="AE201" s="38"/>
      <c r="AR201" s="232" t="s">
        <v>254</v>
      </c>
      <c r="AT201" s="232" t="s">
        <v>255</v>
      </c>
      <c r="AU201" s="232" t="s">
        <v>86</v>
      </c>
      <c r="AY201" s="17" t="s">
        <v>251</v>
      </c>
      <c r="BE201" s="233">
        <f>IF(N201="základní",J201,0)</f>
        <v>0</v>
      </c>
      <c r="BF201" s="233">
        <f>IF(N201="snížená",J201,0)</f>
        <v>0</v>
      </c>
      <c r="BG201" s="233">
        <f>IF(N201="zákl. přenesená",J201,0)</f>
        <v>0</v>
      </c>
      <c r="BH201" s="233">
        <f>IF(N201="sníž. přenesená",J201,0)</f>
        <v>0</v>
      </c>
      <c r="BI201" s="233">
        <f>IF(N201="nulová",J201,0)</f>
        <v>0</v>
      </c>
      <c r="BJ201" s="17" t="s">
        <v>84</v>
      </c>
      <c r="BK201" s="233">
        <f>ROUND(I201*H201,2)</f>
        <v>0</v>
      </c>
      <c r="BL201" s="17" t="s">
        <v>254</v>
      </c>
      <c r="BM201" s="232" t="s">
        <v>6510</v>
      </c>
    </row>
    <row r="202" s="2" customFormat="1">
      <c r="A202" s="38"/>
      <c r="B202" s="39"/>
      <c r="C202" s="40"/>
      <c r="D202" s="234" t="s">
        <v>260</v>
      </c>
      <c r="E202" s="40"/>
      <c r="F202" s="235" t="s">
        <v>6467</v>
      </c>
      <c r="G202" s="40"/>
      <c r="H202" s="40"/>
      <c r="I202" s="236"/>
      <c r="J202" s="40"/>
      <c r="K202" s="40"/>
      <c r="L202" s="44"/>
      <c r="M202" s="237"/>
      <c r="N202" s="238"/>
      <c r="O202" s="91"/>
      <c r="P202" s="91"/>
      <c r="Q202" s="91"/>
      <c r="R202" s="91"/>
      <c r="S202" s="91"/>
      <c r="T202" s="92"/>
      <c r="U202" s="38"/>
      <c r="V202" s="38"/>
      <c r="W202" s="38"/>
      <c r="X202" s="38"/>
      <c r="Y202" s="38"/>
      <c r="Z202" s="38"/>
      <c r="AA202" s="38"/>
      <c r="AB202" s="38"/>
      <c r="AC202" s="38"/>
      <c r="AD202" s="38"/>
      <c r="AE202" s="38"/>
      <c r="AT202" s="17" t="s">
        <v>260</v>
      </c>
      <c r="AU202" s="17" t="s">
        <v>86</v>
      </c>
    </row>
    <row r="203" s="2" customFormat="1">
      <c r="A203" s="38"/>
      <c r="B203" s="39"/>
      <c r="C203" s="40"/>
      <c r="D203" s="240" t="s">
        <v>274</v>
      </c>
      <c r="E203" s="40"/>
      <c r="F203" s="241" t="s">
        <v>6468</v>
      </c>
      <c r="G203" s="40"/>
      <c r="H203" s="40"/>
      <c r="I203" s="236"/>
      <c r="J203" s="40"/>
      <c r="K203" s="40"/>
      <c r="L203" s="44"/>
      <c r="M203" s="237"/>
      <c r="N203" s="238"/>
      <c r="O203" s="91"/>
      <c r="P203" s="91"/>
      <c r="Q203" s="91"/>
      <c r="R203" s="91"/>
      <c r="S203" s="91"/>
      <c r="T203" s="92"/>
      <c r="U203" s="38"/>
      <c r="V203" s="38"/>
      <c r="W203" s="38"/>
      <c r="X203" s="38"/>
      <c r="Y203" s="38"/>
      <c r="Z203" s="38"/>
      <c r="AA203" s="38"/>
      <c r="AB203" s="38"/>
      <c r="AC203" s="38"/>
      <c r="AD203" s="38"/>
      <c r="AE203" s="38"/>
      <c r="AT203" s="17" t="s">
        <v>274</v>
      </c>
      <c r="AU203" s="17" t="s">
        <v>86</v>
      </c>
    </row>
    <row r="204" s="2" customFormat="1">
      <c r="A204" s="38"/>
      <c r="B204" s="39"/>
      <c r="C204" s="40"/>
      <c r="D204" s="234" t="s">
        <v>262</v>
      </c>
      <c r="E204" s="40"/>
      <c r="F204" s="239" t="s">
        <v>6469</v>
      </c>
      <c r="G204" s="40"/>
      <c r="H204" s="40"/>
      <c r="I204" s="236"/>
      <c r="J204" s="40"/>
      <c r="K204" s="40"/>
      <c r="L204" s="44"/>
      <c r="M204" s="237"/>
      <c r="N204" s="238"/>
      <c r="O204" s="91"/>
      <c r="P204" s="91"/>
      <c r="Q204" s="91"/>
      <c r="R204" s="91"/>
      <c r="S204" s="91"/>
      <c r="T204" s="92"/>
      <c r="U204" s="38"/>
      <c r="V204" s="38"/>
      <c r="W204" s="38"/>
      <c r="X204" s="38"/>
      <c r="Y204" s="38"/>
      <c r="Z204" s="38"/>
      <c r="AA204" s="38"/>
      <c r="AB204" s="38"/>
      <c r="AC204" s="38"/>
      <c r="AD204" s="38"/>
      <c r="AE204" s="38"/>
      <c r="AT204" s="17" t="s">
        <v>262</v>
      </c>
      <c r="AU204" s="17" t="s">
        <v>86</v>
      </c>
    </row>
    <row r="205" s="12" customFormat="1">
      <c r="A205" s="12"/>
      <c r="B205" s="242"/>
      <c r="C205" s="243"/>
      <c r="D205" s="234" t="s">
        <v>276</v>
      </c>
      <c r="E205" s="244" t="s">
        <v>1</v>
      </c>
      <c r="F205" s="245" t="s">
        <v>6470</v>
      </c>
      <c r="G205" s="243"/>
      <c r="H205" s="246">
        <v>62</v>
      </c>
      <c r="I205" s="247"/>
      <c r="J205" s="243"/>
      <c r="K205" s="243"/>
      <c r="L205" s="248"/>
      <c r="M205" s="249"/>
      <c r="N205" s="250"/>
      <c r="O205" s="250"/>
      <c r="P205" s="250"/>
      <c r="Q205" s="250"/>
      <c r="R205" s="250"/>
      <c r="S205" s="250"/>
      <c r="T205" s="251"/>
      <c r="U205" s="12"/>
      <c r="V205" s="12"/>
      <c r="W205" s="12"/>
      <c r="X205" s="12"/>
      <c r="Y205" s="12"/>
      <c r="Z205" s="12"/>
      <c r="AA205" s="12"/>
      <c r="AB205" s="12"/>
      <c r="AC205" s="12"/>
      <c r="AD205" s="12"/>
      <c r="AE205" s="12"/>
      <c r="AT205" s="252" t="s">
        <v>276</v>
      </c>
      <c r="AU205" s="252" t="s">
        <v>86</v>
      </c>
      <c r="AV205" s="12" t="s">
        <v>86</v>
      </c>
      <c r="AW205" s="12" t="s">
        <v>32</v>
      </c>
      <c r="AX205" s="12" t="s">
        <v>84</v>
      </c>
      <c r="AY205" s="252" t="s">
        <v>251</v>
      </c>
    </row>
    <row r="206" s="2" customFormat="1" ht="24.15" customHeight="1">
      <c r="A206" s="38"/>
      <c r="B206" s="39"/>
      <c r="C206" s="220" t="s">
        <v>7</v>
      </c>
      <c r="D206" s="220" t="s">
        <v>255</v>
      </c>
      <c r="E206" s="221" t="s">
        <v>6511</v>
      </c>
      <c r="F206" s="222" t="s">
        <v>6512</v>
      </c>
      <c r="G206" s="223" t="s">
        <v>409</v>
      </c>
      <c r="H206" s="224">
        <v>143</v>
      </c>
      <c r="I206" s="225"/>
      <c r="J206" s="226">
        <f>ROUND(I206*H206,2)</f>
        <v>0</v>
      </c>
      <c r="K206" s="227"/>
      <c r="L206" s="44"/>
      <c r="M206" s="228" t="s">
        <v>1</v>
      </c>
      <c r="N206" s="229" t="s">
        <v>41</v>
      </c>
      <c r="O206" s="91"/>
      <c r="P206" s="230">
        <f>O206*H206</f>
        <v>0</v>
      </c>
      <c r="Q206" s="230">
        <v>0</v>
      </c>
      <c r="R206" s="230">
        <f>Q206*H206</f>
        <v>0</v>
      </c>
      <c r="S206" s="230">
        <v>0</v>
      </c>
      <c r="T206" s="231">
        <f>S206*H206</f>
        <v>0</v>
      </c>
      <c r="U206" s="38"/>
      <c r="V206" s="38"/>
      <c r="W206" s="38"/>
      <c r="X206" s="38"/>
      <c r="Y206" s="38"/>
      <c r="Z206" s="38"/>
      <c r="AA206" s="38"/>
      <c r="AB206" s="38"/>
      <c r="AC206" s="38"/>
      <c r="AD206" s="38"/>
      <c r="AE206" s="38"/>
      <c r="AR206" s="232" t="s">
        <v>254</v>
      </c>
      <c r="AT206" s="232" t="s">
        <v>255</v>
      </c>
      <c r="AU206" s="232" t="s">
        <v>86</v>
      </c>
      <c r="AY206" s="17" t="s">
        <v>251</v>
      </c>
      <c r="BE206" s="233">
        <f>IF(N206="základní",J206,0)</f>
        <v>0</v>
      </c>
      <c r="BF206" s="233">
        <f>IF(N206="snížená",J206,0)</f>
        <v>0</v>
      </c>
      <c r="BG206" s="233">
        <f>IF(N206="zákl. přenesená",J206,0)</f>
        <v>0</v>
      </c>
      <c r="BH206" s="233">
        <f>IF(N206="sníž. přenesená",J206,0)</f>
        <v>0</v>
      </c>
      <c r="BI206" s="233">
        <f>IF(N206="nulová",J206,0)</f>
        <v>0</v>
      </c>
      <c r="BJ206" s="17" t="s">
        <v>84</v>
      </c>
      <c r="BK206" s="233">
        <f>ROUND(I206*H206,2)</f>
        <v>0</v>
      </c>
      <c r="BL206" s="17" t="s">
        <v>254</v>
      </c>
      <c r="BM206" s="232" t="s">
        <v>6513</v>
      </c>
    </row>
    <row r="207" s="2" customFormat="1">
      <c r="A207" s="38"/>
      <c r="B207" s="39"/>
      <c r="C207" s="40"/>
      <c r="D207" s="234" t="s">
        <v>260</v>
      </c>
      <c r="E207" s="40"/>
      <c r="F207" s="235" t="s">
        <v>6514</v>
      </c>
      <c r="G207" s="40"/>
      <c r="H207" s="40"/>
      <c r="I207" s="236"/>
      <c r="J207" s="40"/>
      <c r="K207" s="40"/>
      <c r="L207" s="44"/>
      <c r="M207" s="237"/>
      <c r="N207" s="238"/>
      <c r="O207" s="91"/>
      <c r="P207" s="91"/>
      <c r="Q207" s="91"/>
      <c r="R207" s="91"/>
      <c r="S207" s="91"/>
      <c r="T207" s="92"/>
      <c r="U207" s="38"/>
      <c r="V207" s="38"/>
      <c r="W207" s="38"/>
      <c r="X207" s="38"/>
      <c r="Y207" s="38"/>
      <c r="Z207" s="38"/>
      <c r="AA207" s="38"/>
      <c r="AB207" s="38"/>
      <c r="AC207" s="38"/>
      <c r="AD207" s="38"/>
      <c r="AE207" s="38"/>
      <c r="AT207" s="17" t="s">
        <v>260</v>
      </c>
      <c r="AU207" s="17" t="s">
        <v>86</v>
      </c>
    </row>
    <row r="208" s="2" customFormat="1">
      <c r="A208" s="38"/>
      <c r="B208" s="39"/>
      <c r="C208" s="40"/>
      <c r="D208" s="240" t="s">
        <v>274</v>
      </c>
      <c r="E208" s="40"/>
      <c r="F208" s="241" t="s">
        <v>6515</v>
      </c>
      <c r="G208" s="40"/>
      <c r="H208" s="40"/>
      <c r="I208" s="236"/>
      <c r="J208" s="40"/>
      <c r="K208" s="40"/>
      <c r="L208" s="44"/>
      <c r="M208" s="237"/>
      <c r="N208" s="238"/>
      <c r="O208" s="91"/>
      <c r="P208" s="91"/>
      <c r="Q208" s="91"/>
      <c r="R208" s="91"/>
      <c r="S208" s="91"/>
      <c r="T208" s="92"/>
      <c r="U208" s="38"/>
      <c r="V208" s="38"/>
      <c r="W208" s="38"/>
      <c r="X208" s="38"/>
      <c r="Y208" s="38"/>
      <c r="Z208" s="38"/>
      <c r="AA208" s="38"/>
      <c r="AB208" s="38"/>
      <c r="AC208" s="38"/>
      <c r="AD208" s="38"/>
      <c r="AE208" s="38"/>
      <c r="AT208" s="17" t="s">
        <v>274</v>
      </c>
      <c r="AU208" s="17" t="s">
        <v>86</v>
      </c>
    </row>
    <row r="209" s="2" customFormat="1">
      <c r="A209" s="38"/>
      <c r="B209" s="39"/>
      <c r="C209" s="40"/>
      <c r="D209" s="234" t="s">
        <v>262</v>
      </c>
      <c r="E209" s="40"/>
      <c r="F209" s="239" t="s">
        <v>6516</v>
      </c>
      <c r="G209" s="40"/>
      <c r="H209" s="40"/>
      <c r="I209" s="236"/>
      <c r="J209" s="40"/>
      <c r="K209" s="40"/>
      <c r="L209" s="44"/>
      <c r="M209" s="237"/>
      <c r="N209" s="238"/>
      <c r="O209" s="91"/>
      <c r="P209" s="91"/>
      <c r="Q209" s="91"/>
      <c r="R209" s="91"/>
      <c r="S209" s="91"/>
      <c r="T209" s="92"/>
      <c r="U209" s="38"/>
      <c r="V209" s="38"/>
      <c r="W209" s="38"/>
      <c r="X209" s="38"/>
      <c r="Y209" s="38"/>
      <c r="Z209" s="38"/>
      <c r="AA209" s="38"/>
      <c r="AB209" s="38"/>
      <c r="AC209" s="38"/>
      <c r="AD209" s="38"/>
      <c r="AE209" s="38"/>
      <c r="AT209" s="17" t="s">
        <v>262</v>
      </c>
      <c r="AU209" s="17" t="s">
        <v>86</v>
      </c>
    </row>
    <row r="210" s="12" customFormat="1">
      <c r="A210" s="12"/>
      <c r="B210" s="242"/>
      <c r="C210" s="243"/>
      <c r="D210" s="234" t="s">
        <v>276</v>
      </c>
      <c r="E210" s="244" t="s">
        <v>1</v>
      </c>
      <c r="F210" s="245" t="s">
        <v>6517</v>
      </c>
      <c r="G210" s="243"/>
      <c r="H210" s="246">
        <v>143</v>
      </c>
      <c r="I210" s="247"/>
      <c r="J210" s="243"/>
      <c r="K210" s="243"/>
      <c r="L210" s="248"/>
      <c r="M210" s="249"/>
      <c r="N210" s="250"/>
      <c r="O210" s="250"/>
      <c r="P210" s="250"/>
      <c r="Q210" s="250"/>
      <c r="R210" s="250"/>
      <c r="S210" s="250"/>
      <c r="T210" s="251"/>
      <c r="U210" s="12"/>
      <c r="V210" s="12"/>
      <c r="W210" s="12"/>
      <c r="X210" s="12"/>
      <c r="Y210" s="12"/>
      <c r="Z210" s="12"/>
      <c r="AA210" s="12"/>
      <c r="AB210" s="12"/>
      <c r="AC210" s="12"/>
      <c r="AD210" s="12"/>
      <c r="AE210" s="12"/>
      <c r="AT210" s="252" t="s">
        <v>276</v>
      </c>
      <c r="AU210" s="252" t="s">
        <v>86</v>
      </c>
      <c r="AV210" s="12" t="s">
        <v>86</v>
      </c>
      <c r="AW210" s="12" t="s">
        <v>32</v>
      </c>
      <c r="AX210" s="12" t="s">
        <v>84</v>
      </c>
      <c r="AY210" s="252" t="s">
        <v>251</v>
      </c>
    </row>
    <row r="211" s="2" customFormat="1" ht="16.5" customHeight="1">
      <c r="A211" s="38"/>
      <c r="B211" s="39"/>
      <c r="C211" s="292" t="s">
        <v>387</v>
      </c>
      <c r="D211" s="292" t="s">
        <v>1133</v>
      </c>
      <c r="E211" s="293" t="s">
        <v>6518</v>
      </c>
      <c r="F211" s="294" t="s">
        <v>6519</v>
      </c>
      <c r="G211" s="295" t="s">
        <v>592</v>
      </c>
      <c r="H211" s="296">
        <v>2.2090000000000001</v>
      </c>
      <c r="I211" s="297"/>
      <c r="J211" s="298">
        <f>ROUND(I211*H211,2)</f>
        <v>0</v>
      </c>
      <c r="K211" s="299"/>
      <c r="L211" s="300"/>
      <c r="M211" s="301" t="s">
        <v>1</v>
      </c>
      <c r="N211" s="302" t="s">
        <v>41</v>
      </c>
      <c r="O211" s="91"/>
      <c r="P211" s="230">
        <f>O211*H211</f>
        <v>0</v>
      </c>
      <c r="Q211" s="230">
        <v>0.20000000000000001</v>
      </c>
      <c r="R211" s="230">
        <f>Q211*H211</f>
        <v>0.44180000000000003</v>
      </c>
      <c r="S211" s="230">
        <v>0</v>
      </c>
      <c r="T211" s="231">
        <f>S211*H211</f>
        <v>0</v>
      </c>
      <c r="U211" s="38"/>
      <c r="V211" s="38"/>
      <c r="W211" s="38"/>
      <c r="X211" s="38"/>
      <c r="Y211" s="38"/>
      <c r="Z211" s="38"/>
      <c r="AA211" s="38"/>
      <c r="AB211" s="38"/>
      <c r="AC211" s="38"/>
      <c r="AD211" s="38"/>
      <c r="AE211" s="38"/>
      <c r="AR211" s="232" t="s">
        <v>299</v>
      </c>
      <c r="AT211" s="232" t="s">
        <v>1133</v>
      </c>
      <c r="AU211" s="232" t="s">
        <v>86</v>
      </c>
      <c r="AY211" s="17" t="s">
        <v>251</v>
      </c>
      <c r="BE211" s="233">
        <f>IF(N211="základní",J211,0)</f>
        <v>0</v>
      </c>
      <c r="BF211" s="233">
        <f>IF(N211="snížená",J211,0)</f>
        <v>0</v>
      </c>
      <c r="BG211" s="233">
        <f>IF(N211="zákl. přenesená",J211,0)</f>
        <v>0</v>
      </c>
      <c r="BH211" s="233">
        <f>IF(N211="sníž. přenesená",J211,0)</f>
        <v>0</v>
      </c>
      <c r="BI211" s="233">
        <f>IF(N211="nulová",J211,0)</f>
        <v>0</v>
      </c>
      <c r="BJ211" s="17" t="s">
        <v>84</v>
      </c>
      <c r="BK211" s="233">
        <f>ROUND(I211*H211,2)</f>
        <v>0</v>
      </c>
      <c r="BL211" s="17" t="s">
        <v>254</v>
      </c>
      <c r="BM211" s="232" t="s">
        <v>6520</v>
      </c>
    </row>
    <row r="212" s="2" customFormat="1">
      <c r="A212" s="38"/>
      <c r="B212" s="39"/>
      <c r="C212" s="40"/>
      <c r="D212" s="234" t="s">
        <v>260</v>
      </c>
      <c r="E212" s="40"/>
      <c r="F212" s="235" t="s">
        <v>6519</v>
      </c>
      <c r="G212" s="40"/>
      <c r="H212" s="40"/>
      <c r="I212" s="236"/>
      <c r="J212" s="40"/>
      <c r="K212" s="40"/>
      <c r="L212" s="44"/>
      <c r="M212" s="237"/>
      <c r="N212" s="238"/>
      <c r="O212" s="91"/>
      <c r="P212" s="91"/>
      <c r="Q212" s="91"/>
      <c r="R212" s="91"/>
      <c r="S212" s="91"/>
      <c r="T212" s="92"/>
      <c r="U212" s="38"/>
      <c r="V212" s="38"/>
      <c r="W212" s="38"/>
      <c r="X212" s="38"/>
      <c r="Y212" s="38"/>
      <c r="Z212" s="38"/>
      <c r="AA212" s="38"/>
      <c r="AB212" s="38"/>
      <c r="AC212" s="38"/>
      <c r="AD212" s="38"/>
      <c r="AE212" s="38"/>
      <c r="AT212" s="17" t="s">
        <v>260</v>
      </c>
      <c r="AU212" s="17" t="s">
        <v>86</v>
      </c>
    </row>
    <row r="213" s="12" customFormat="1">
      <c r="A213" s="12"/>
      <c r="B213" s="242"/>
      <c r="C213" s="243"/>
      <c r="D213" s="234" t="s">
        <v>276</v>
      </c>
      <c r="E213" s="244" t="s">
        <v>1</v>
      </c>
      <c r="F213" s="245" t="s">
        <v>6521</v>
      </c>
      <c r="G213" s="243"/>
      <c r="H213" s="246">
        <v>21.449999999999999</v>
      </c>
      <c r="I213" s="247"/>
      <c r="J213" s="243"/>
      <c r="K213" s="243"/>
      <c r="L213" s="248"/>
      <c r="M213" s="249"/>
      <c r="N213" s="250"/>
      <c r="O213" s="250"/>
      <c r="P213" s="250"/>
      <c r="Q213" s="250"/>
      <c r="R213" s="250"/>
      <c r="S213" s="250"/>
      <c r="T213" s="251"/>
      <c r="U213" s="12"/>
      <c r="V213" s="12"/>
      <c r="W213" s="12"/>
      <c r="X213" s="12"/>
      <c r="Y213" s="12"/>
      <c r="Z213" s="12"/>
      <c r="AA213" s="12"/>
      <c r="AB213" s="12"/>
      <c r="AC213" s="12"/>
      <c r="AD213" s="12"/>
      <c r="AE213" s="12"/>
      <c r="AT213" s="252" t="s">
        <v>276</v>
      </c>
      <c r="AU213" s="252" t="s">
        <v>86</v>
      </c>
      <c r="AV213" s="12" t="s">
        <v>86</v>
      </c>
      <c r="AW213" s="12" t="s">
        <v>32</v>
      </c>
      <c r="AX213" s="12" t="s">
        <v>76</v>
      </c>
      <c r="AY213" s="252" t="s">
        <v>251</v>
      </c>
    </row>
    <row r="214" s="12" customFormat="1">
      <c r="A214" s="12"/>
      <c r="B214" s="242"/>
      <c r="C214" s="243"/>
      <c r="D214" s="234" t="s">
        <v>276</v>
      </c>
      <c r="E214" s="244" t="s">
        <v>1</v>
      </c>
      <c r="F214" s="245" t="s">
        <v>6522</v>
      </c>
      <c r="G214" s="243"/>
      <c r="H214" s="246">
        <v>2.2090000000000001</v>
      </c>
      <c r="I214" s="247"/>
      <c r="J214" s="243"/>
      <c r="K214" s="243"/>
      <c r="L214" s="248"/>
      <c r="M214" s="249"/>
      <c r="N214" s="250"/>
      <c r="O214" s="250"/>
      <c r="P214" s="250"/>
      <c r="Q214" s="250"/>
      <c r="R214" s="250"/>
      <c r="S214" s="250"/>
      <c r="T214" s="251"/>
      <c r="U214" s="12"/>
      <c r="V214" s="12"/>
      <c r="W214" s="12"/>
      <c r="X214" s="12"/>
      <c r="Y214" s="12"/>
      <c r="Z214" s="12"/>
      <c r="AA214" s="12"/>
      <c r="AB214" s="12"/>
      <c r="AC214" s="12"/>
      <c r="AD214" s="12"/>
      <c r="AE214" s="12"/>
      <c r="AT214" s="252" t="s">
        <v>276</v>
      </c>
      <c r="AU214" s="252" t="s">
        <v>86</v>
      </c>
      <c r="AV214" s="12" t="s">
        <v>86</v>
      </c>
      <c r="AW214" s="12" t="s">
        <v>32</v>
      </c>
      <c r="AX214" s="12" t="s">
        <v>84</v>
      </c>
      <c r="AY214" s="252" t="s">
        <v>251</v>
      </c>
    </row>
    <row r="215" s="2" customFormat="1" ht="33" customHeight="1">
      <c r="A215" s="38"/>
      <c r="B215" s="39"/>
      <c r="C215" s="220" t="s">
        <v>392</v>
      </c>
      <c r="D215" s="220" t="s">
        <v>255</v>
      </c>
      <c r="E215" s="221" t="s">
        <v>6471</v>
      </c>
      <c r="F215" s="222" t="s">
        <v>6472</v>
      </c>
      <c r="G215" s="223" t="s">
        <v>6473</v>
      </c>
      <c r="H215" s="224">
        <v>1</v>
      </c>
      <c r="I215" s="225"/>
      <c r="J215" s="226">
        <f>ROUND(I215*H215,2)</f>
        <v>0</v>
      </c>
      <c r="K215" s="227"/>
      <c r="L215" s="44"/>
      <c r="M215" s="228" t="s">
        <v>1</v>
      </c>
      <c r="N215" s="229" t="s">
        <v>41</v>
      </c>
      <c r="O215" s="91"/>
      <c r="P215" s="230">
        <f>O215*H215</f>
        <v>0</v>
      </c>
      <c r="Q215" s="230">
        <v>0</v>
      </c>
      <c r="R215" s="230">
        <f>Q215*H215</f>
        <v>0</v>
      </c>
      <c r="S215" s="230">
        <v>0</v>
      </c>
      <c r="T215" s="231">
        <f>S215*H215</f>
        <v>0</v>
      </c>
      <c r="U215" s="38"/>
      <c r="V215" s="38"/>
      <c r="W215" s="38"/>
      <c r="X215" s="38"/>
      <c r="Y215" s="38"/>
      <c r="Z215" s="38"/>
      <c r="AA215" s="38"/>
      <c r="AB215" s="38"/>
      <c r="AC215" s="38"/>
      <c r="AD215" s="38"/>
      <c r="AE215" s="38"/>
      <c r="AR215" s="232" t="s">
        <v>254</v>
      </c>
      <c r="AT215" s="232" t="s">
        <v>255</v>
      </c>
      <c r="AU215" s="232" t="s">
        <v>86</v>
      </c>
      <c r="AY215" s="17" t="s">
        <v>251</v>
      </c>
      <c r="BE215" s="233">
        <f>IF(N215="základní",J215,0)</f>
        <v>0</v>
      </c>
      <c r="BF215" s="233">
        <f>IF(N215="snížená",J215,0)</f>
        <v>0</v>
      </c>
      <c r="BG215" s="233">
        <f>IF(N215="zákl. přenesená",J215,0)</f>
        <v>0</v>
      </c>
      <c r="BH215" s="233">
        <f>IF(N215="sníž. přenesená",J215,0)</f>
        <v>0</v>
      </c>
      <c r="BI215" s="233">
        <f>IF(N215="nulová",J215,0)</f>
        <v>0</v>
      </c>
      <c r="BJ215" s="17" t="s">
        <v>84</v>
      </c>
      <c r="BK215" s="233">
        <f>ROUND(I215*H215,2)</f>
        <v>0</v>
      </c>
      <c r="BL215" s="17" t="s">
        <v>254</v>
      </c>
      <c r="BM215" s="232" t="s">
        <v>6523</v>
      </c>
    </row>
    <row r="216" s="2" customFormat="1">
      <c r="A216" s="38"/>
      <c r="B216" s="39"/>
      <c r="C216" s="40"/>
      <c r="D216" s="234" t="s">
        <v>260</v>
      </c>
      <c r="E216" s="40"/>
      <c r="F216" s="235" t="s">
        <v>6475</v>
      </c>
      <c r="G216" s="40"/>
      <c r="H216" s="40"/>
      <c r="I216" s="236"/>
      <c r="J216" s="40"/>
      <c r="K216" s="40"/>
      <c r="L216" s="44"/>
      <c r="M216" s="237"/>
      <c r="N216" s="238"/>
      <c r="O216" s="91"/>
      <c r="P216" s="91"/>
      <c r="Q216" s="91"/>
      <c r="R216" s="91"/>
      <c r="S216" s="91"/>
      <c r="T216" s="92"/>
      <c r="U216" s="38"/>
      <c r="V216" s="38"/>
      <c r="W216" s="38"/>
      <c r="X216" s="38"/>
      <c r="Y216" s="38"/>
      <c r="Z216" s="38"/>
      <c r="AA216" s="38"/>
      <c r="AB216" s="38"/>
      <c r="AC216" s="38"/>
      <c r="AD216" s="38"/>
      <c r="AE216" s="38"/>
      <c r="AT216" s="17" t="s">
        <v>260</v>
      </c>
      <c r="AU216" s="17" t="s">
        <v>86</v>
      </c>
    </row>
    <row r="217" s="2" customFormat="1">
      <c r="A217" s="38"/>
      <c r="B217" s="39"/>
      <c r="C217" s="40"/>
      <c r="D217" s="240" t="s">
        <v>274</v>
      </c>
      <c r="E217" s="40"/>
      <c r="F217" s="241" t="s">
        <v>6476</v>
      </c>
      <c r="G217" s="40"/>
      <c r="H217" s="40"/>
      <c r="I217" s="236"/>
      <c r="J217" s="40"/>
      <c r="K217" s="40"/>
      <c r="L217" s="44"/>
      <c r="M217" s="237"/>
      <c r="N217" s="238"/>
      <c r="O217" s="91"/>
      <c r="P217" s="91"/>
      <c r="Q217" s="91"/>
      <c r="R217" s="91"/>
      <c r="S217" s="91"/>
      <c r="T217" s="92"/>
      <c r="U217" s="38"/>
      <c r="V217" s="38"/>
      <c r="W217" s="38"/>
      <c r="X217" s="38"/>
      <c r="Y217" s="38"/>
      <c r="Z217" s="38"/>
      <c r="AA217" s="38"/>
      <c r="AB217" s="38"/>
      <c r="AC217" s="38"/>
      <c r="AD217" s="38"/>
      <c r="AE217" s="38"/>
      <c r="AT217" s="17" t="s">
        <v>274</v>
      </c>
      <c r="AU217" s="17" t="s">
        <v>86</v>
      </c>
    </row>
    <row r="218" s="2" customFormat="1" ht="16.5" customHeight="1">
      <c r="A218" s="38"/>
      <c r="B218" s="39"/>
      <c r="C218" s="292" t="s">
        <v>397</v>
      </c>
      <c r="D218" s="292" t="s">
        <v>1133</v>
      </c>
      <c r="E218" s="293" t="s">
        <v>6477</v>
      </c>
      <c r="F218" s="294" t="s">
        <v>6478</v>
      </c>
      <c r="G218" s="295" t="s">
        <v>5929</v>
      </c>
      <c r="H218" s="296">
        <v>1</v>
      </c>
      <c r="I218" s="297"/>
      <c r="J218" s="298">
        <f>ROUND(I218*H218,2)</f>
        <v>0</v>
      </c>
      <c r="K218" s="299"/>
      <c r="L218" s="300"/>
      <c r="M218" s="301" t="s">
        <v>1</v>
      </c>
      <c r="N218" s="302" t="s">
        <v>41</v>
      </c>
      <c r="O218" s="91"/>
      <c r="P218" s="230">
        <f>O218*H218</f>
        <v>0</v>
      </c>
      <c r="Q218" s="230">
        <v>0.001</v>
      </c>
      <c r="R218" s="230">
        <f>Q218*H218</f>
        <v>0.001</v>
      </c>
      <c r="S218" s="230">
        <v>0</v>
      </c>
      <c r="T218" s="231">
        <f>S218*H218</f>
        <v>0</v>
      </c>
      <c r="U218" s="38"/>
      <c r="V218" s="38"/>
      <c r="W218" s="38"/>
      <c r="X218" s="38"/>
      <c r="Y218" s="38"/>
      <c r="Z218" s="38"/>
      <c r="AA218" s="38"/>
      <c r="AB218" s="38"/>
      <c r="AC218" s="38"/>
      <c r="AD218" s="38"/>
      <c r="AE218" s="38"/>
      <c r="AR218" s="232" t="s">
        <v>299</v>
      </c>
      <c r="AT218" s="232" t="s">
        <v>1133</v>
      </c>
      <c r="AU218" s="232" t="s">
        <v>86</v>
      </c>
      <c r="AY218" s="17" t="s">
        <v>251</v>
      </c>
      <c r="BE218" s="233">
        <f>IF(N218="základní",J218,0)</f>
        <v>0</v>
      </c>
      <c r="BF218" s="233">
        <f>IF(N218="snížená",J218,0)</f>
        <v>0</v>
      </c>
      <c r="BG218" s="233">
        <f>IF(N218="zákl. přenesená",J218,0)</f>
        <v>0</v>
      </c>
      <c r="BH218" s="233">
        <f>IF(N218="sníž. přenesená",J218,0)</f>
        <v>0</v>
      </c>
      <c r="BI218" s="233">
        <f>IF(N218="nulová",J218,0)</f>
        <v>0</v>
      </c>
      <c r="BJ218" s="17" t="s">
        <v>84</v>
      </c>
      <c r="BK218" s="233">
        <f>ROUND(I218*H218,2)</f>
        <v>0</v>
      </c>
      <c r="BL218" s="17" t="s">
        <v>254</v>
      </c>
      <c r="BM218" s="232" t="s">
        <v>6524</v>
      </c>
    </row>
    <row r="219" s="2" customFormat="1">
      <c r="A219" s="38"/>
      <c r="B219" s="39"/>
      <c r="C219" s="40"/>
      <c r="D219" s="234" t="s">
        <v>260</v>
      </c>
      <c r="E219" s="40"/>
      <c r="F219" s="235" t="s">
        <v>6478</v>
      </c>
      <c r="G219" s="40"/>
      <c r="H219" s="40"/>
      <c r="I219" s="236"/>
      <c r="J219" s="40"/>
      <c r="K219" s="40"/>
      <c r="L219" s="44"/>
      <c r="M219" s="237"/>
      <c r="N219" s="238"/>
      <c r="O219" s="91"/>
      <c r="P219" s="91"/>
      <c r="Q219" s="91"/>
      <c r="R219" s="91"/>
      <c r="S219" s="91"/>
      <c r="T219" s="92"/>
      <c r="U219" s="38"/>
      <c r="V219" s="38"/>
      <c r="W219" s="38"/>
      <c r="X219" s="38"/>
      <c r="Y219" s="38"/>
      <c r="Z219" s="38"/>
      <c r="AA219" s="38"/>
      <c r="AB219" s="38"/>
      <c r="AC219" s="38"/>
      <c r="AD219" s="38"/>
      <c r="AE219" s="38"/>
      <c r="AT219" s="17" t="s">
        <v>260</v>
      </c>
      <c r="AU219" s="17" t="s">
        <v>86</v>
      </c>
    </row>
    <row r="220" s="11" customFormat="1" ht="22.8" customHeight="1">
      <c r="A220" s="11"/>
      <c r="B220" s="206"/>
      <c r="C220" s="207"/>
      <c r="D220" s="208" t="s">
        <v>75</v>
      </c>
      <c r="E220" s="272" t="s">
        <v>2009</v>
      </c>
      <c r="F220" s="272" t="s">
        <v>2010</v>
      </c>
      <c r="G220" s="207"/>
      <c r="H220" s="207"/>
      <c r="I220" s="210"/>
      <c r="J220" s="273">
        <f>BK220</f>
        <v>0</v>
      </c>
      <c r="K220" s="207"/>
      <c r="L220" s="212"/>
      <c r="M220" s="213"/>
      <c r="N220" s="214"/>
      <c r="O220" s="214"/>
      <c r="P220" s="215">
        <f>SUM(P221:P224)</f>
        <v>0</v>
      </c>
      <c r="Q220" s="214"/>
      <c r="R220" s="215">
        <f>SUM(R221:R224)</f>
        <v>0</v>
      </c>
      <c r="S220" s="214"/>
      <c r="T220" s="216">
        <f>SUM(T221:T224)</f>
        <v>0</v>
      </c>
      <c r="U220" s="11"/>
      <c r="V220" s="11"/>
      <c r="W220" s="11"/>
      <c r="X220" s="11"/>
      <c r="Y220" s="11"/>
      <c r="Z220" s="11"/>
      <c r="AA220" s="11"/>
      <c r="AB220" s="11"/>
      <c r="AC220" s="11"/>
      <c r="AD220" s="11"/>
      <c r="AE220" s="11"/>
      <c r="AR220" s="217" t="s">
        <v>84</v>
      </c>
      <c r="AT220" s="218" t="s">
        <v>75</v>
      </c>
      <c r="AU220" s="218" t="s">
        <v>84</v>
      </c>
      <c r="AY220" s="217" t="s">
        <v>251</v>
      </c>
      <c r="BK220" s="219">
        <f>SUM(BK221:BK224)</f>
        <v>0</v>
      </c>
    </row>
    <row r="221" s="2" customFormat="1" ht="24.15" customHeight="1">
      <c r="A221" s="38"/>
      <c r="B221" s="39"/>
      <c r="C221" s="220" t="s">
        <v>952</v>
      </c>
      <c r="D221" s="220" t="s">
        <v>255</v>
      </c>
      <c r="E221" s="221" t="s">
        <v>6480</v>
      </c>
      <c r="F221" s="222" t="s">
        <v>6481</v>
      </c>
      <c r="G221" s="223" t="s">
        <v>681</v>
      </c>
      <c r="H221" s="224">
        <v>2</v>
      </c>
      <c r="I221" s="225"/>
      <c r="J221" s="226">
        <f>ROUND(I221*H221,2)</f>
        <v>0</v>
      </c>
      <c r="K221" s="227"/>
      <c r="L221" s="44"/>
      <c r="M221" s="228" t="s">
        <v>1</v>
      </c>
      <c r="N221" s="229" t="s">
        <v>41</v>
      </c>
      <c r="O221" s="91"/>
      <c r="P221" s="230">
        <f>O221*H221</f>
        <v>0</v>
      </c>
      <c r="Q221" s="230">
        <v>0</v>
      </c>
      <c r="R221" s="230">
        <f>Q221*H221</f>
        <v>0</v>
      </c>
      <c r="S221" s="230">
        <v>0</v>
      </c>
      <c r="T221" s="231">
        <f>S221*H221</f>
        <v>0</v>
      </c>
      <c r="U221" s="38"/>
      <c r="V221" s="38"/>
      <c r="W221" s="38"/>
      <c r="X221" s="38"/>
      <c r="Y221" s="38"/>
      <c r="Z221" s="38"/>
      <c r="AA221" s="38"/>
      <c r="AB221" s="38"/>
      <c r="AC221" s="38"/>
      <c r="AD221" s="38"/>
      <c r="AE221" s="38"/>
      <c r="AR221" s="232" t="s">
        <v>254</v>
      </c>
      <c r="AT221" s="232" t="s">
        <v>255</v>
      </c>
      <c r="AU221" s="232" t="s">
        <v>86</v>
      </c>
      <c r="AY221" s="17" t="s">
        <v>251</v>
      </c>
      <c r="BE221" s="233">
        <f>IF(N221="základní",J221,0)</f>
        <v>0</v>
      </c>
      <c r="BF221" s="233">
        <f>IF(N221="snížená",J221,0)</f>
        <v>0</v>
      </c>
      <c r="BG221" s="233">
        <f>IF(N221="zákl. přenesená",J221,0)</f>
        <v>0</v>
      </c>
      <c r="BH221" s="233">
        <f>IF(N221="sníž. přenesená",J221,0)</f>
        <v>0</v>
      </c>
      <c r="BI221" s="233">
        <f>IF(N221="nulová",J221,0)</f>
        <v>0</v>
      </c>
      <c r="BJ221" s="17" t="s">
        <v>84</v>
      </c>
      <c r="BK221" s="233">
        <f>ROUND(I221*H221,2)</f>
        <v>0</v>
      </c>
      <c r="BL221" s="17" t="s">
        <v>254</v>
      </c>
      <c r="BM221" s="232" t="s">
        <v>6525</v>
      </c>
    </row>
    <row r="222" s="2" customFormat="1">
      <c r="A222" s="38"/>
      <c r="B222" s="39"/>
      <c r="C222" s="40"/>
      <c r="D222" s="234" t="s">
        <v>260</v>
      </c>
      <c r="E222" s="40"/>
      <c r="F222" s="235" t="s">
        <v>6483</v>
      </c>
      <c r="G222" s="40"/>
      <c r="H222" s="40"/>
      <c r="I222" s="236"/>
      <c r="J222" s="40"/>
      <c r="K222" s="40"/>
      <c r="L222" s="44"/>
      <c r="M222" s="237"/>
      <c r="N222" s="238"/>
      <c r="O222" s="91"/>
      <c r="P222" s="91"/>
      <c r="Q222" s="91"/>
      <c r="R222" s="91"/>
      <c r="S222" s="91"/>
      <c r="T222" s="92"/>
      <c r="U222" s="38"/>
      <c r="V222" s="38"/>
      <c r="W222" s="38"/>
      <c r="X222" s="38"/>
      <c r="Y222" s="38"/>
      <c r="Z222" s="38"/>
      <c r="AA222" s="38"/>
      <c r="AB222" s="38"/>
      <c r="AC222" s="38"/>
      <c r="AD222" s="38"/>
      <c r="AE222" s="38"/>
      <c r="AT222" s="17" t="s">
        <v>260</v>
      </c>
      <c r="AU222" s="17" t="s">
        <v>86</v>
      </c>
    </row>
    <row r="223" s="2" customFormat="1">
      <c r="A223" s="38"/>
      <c r="B223" s="39"/>
      <c r="C223" s="40"/>
      <c r="D223" s="240" t="s">
        <v>274</v>
      </c>
      <c r="E223" s="40"/>
      <c r="F223" s="241" t="s">
        <v>6484</v>
      </c>
      <c r="G223" s="40"/>
      <c r="H223" s="40"/>
      <c r="I223" s="236"/>
      <c r="J223" s="40"/>
      <c r="K223" s="40"/>
      <c r="L223" s="44"/>
      <c r="M223" s="237"/>
      <c r="N223" s="238"/>
      <c r="O223" s="91"/>
      <c r="P223" s="91"/>
      <c r="Q223" s="91"/>
      <c r="R223" s="91"/>
      <c r="S223" s="91"/>
      <c r="T223" s="92"/>
      <c r="U223" s="38"/>
      <c r="V223" s="38"/>
      <c r="W223" s="38"/>
      <c r="X223" s="38"/>
      <c r="Y223" s="38"/>
      <c r="Z223" s="38"/>
      <c r="AA223" s="38"/>
      <c r="AB223" s="38"/>
      <c r="AC223" s="38"/>
      <c r="AD223" s="38"/>
      <c r="AE223" s="38"/>
      <c r="AT223" s="17" t="s">
        <v>274</v>
      </c>
      <c r="AU223" s="17" t="s">
        <v>86</v>
      </c>
    </row>
    <row r="224" s="12" customFormat="1">
      <c r="A224" s="12"/>
      <c r="B224" s="242"/>
      <c r="C224" s="243"/>
      <c r="D224" s="234" t="s">
        <v>276</v>
      </c>
      <c r="E224" s="244" t="s">
        <v>1</v>
      </c>
      <c r="F224" s="245" t="s">
        <v>2353</v>
      </c>
      <c r="G224" s="243"/>
      <c r="H224" s="246">
        <v>2</v>
      </c>
      <c r="I224" s="247"/>
      <c r="J224" s="243"/>
      <c r="K224" s="243"/>
      <c r="L224" s="248"/>
      <c r="M224" s="285"/>
      <c r="N224" s="286"/>
      <c r="O224" s="286"/>
      <c r="P224" s="286"/>
      <c r="Q224" s="286"/>
      <c r="R224" s="286"/>
      <c r="S224" s="286"/>
      <c r="T224" s="287"/>
      <c r="U224" s="12"/>
      <c r="V224" s="12"/>
      <c r="W224" s="12"/>
      <c r="X224" s="12"/>
      <c r="Y224" s="12"/>
      <c r="Z224" s="12"/>
      <c r="AA224" s="12"/>
      <c r="AB224" s="12"/>
      <c r="AC224" s="12"/>
      <c r="AD224" s="12"/>
      <c r="AE224" s="12"/>
      <c r="AT224" s="252" t="s">
        <v>276</v>
      </c>
      <c r="AU224" s="252" t="s">
        <v>86</v>
      </c>
      <c r="AV224" s="12" t="s">
        <v>86</v>
      </c>
      <c r="AW224" s="12" t="s">
        <v>32</v>
      </c>
      <c r="AX224" s="12" t="s">
        <v>84</v>
      </c>
      <c r="AY224" s="252" t="s">
        <v>251</v>
      </c>
    </row>
    <row r="225" s="2" customFormat="1" ht="6.96" customHeight="1">
      <c r="A225" s="38"/>
      <c r="B225" s="66"/>
      <c r="C225" s="67"/>
      <c r="D225" s="67"/>
      <c r="E225" s="67"/>
      <c r="F225" s="67"/>
      <c r="G225" s="67"/>
      <c r="H225" s="67"/>
      <c r="I225" s="67"/>
      <c r="J225" s="67"/>
      <c r="K225" s="67"/>
      <c r="L225" s="44"/>
      <c r="M225" s="38"/>
      <c r="O225" s="38"/>
      <c r="P225" s="38"/>
      <c r="Q225" s="38"/>
      <c r="R225" s="38"/>
      <c r="S225" s="38"/>
      <c r="T225" s="38"/>
      <c r="U225" s="38"/>
      <c r="V225" s="38"/>
      <c r="W225" s="38"/>
      <c r="X225" s="38"/>
      <c r="Y225" s="38"/>
      <c r="Z225" s="38"/>
      <c r="AA225" s="38"/>
      <c r="AB225" s="38"/>
      <c r="AC225" s="38"/>
      <c r="AD225" s="38"/>
      <c r="AE225" s="38"/>
    </row>
  </sheetData>
  <sheetProtection sheet="1" autoFilter="0" formatColumns="0" formatRows="0" objects="1" scenarios="1" spinCount="100000" saltValue="aMrRgBfAflz/f7tkuIVHKUkUKDDGj9zhBZM/OMJa9i20IfZYIs2GET4bK64zEAFQDrpeRuXwQrnKPlLtvla9pw==" hashValue="GVi6afBin7MnwJY+HRiuXnrBbTrKGufBZv43Ll6MYXD3KiFEPkl+4Qx7DyDiQ+wYyaYoD3Oc0IDBQYh5o+u5xQ==" algorithmName="SHA-512" password="CC35"/>
  <autoFilter ref="C122:K224"/>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28" r:id="rId1" display="https://podminky.urs.cz/item/CS_URS_2024_02/184817111"/>
    <hyperlink ref="F132" r:id="rId2" display="https://podminky.urs.cz/item/CS_URS_2024_02/184817112"/>
    <hyperlink ref="F136" r:id="rId3" display="https://podminky.urs.cz/item/CS_URS_2024_02/184817113"/>
    <hyperlink ref="F140" r:id="rId4" display="https://podminky.urs.cz/item/CS_URS_2024_02/184817114"/>
    <hyperlink ref="F144" r:id="rId5" display="https://podminky.urs.cz/item/CS_URS_2024_02/185802114"/>
    <hyperlink ref="F152" r:id="rId6" display="https://podminky.urs.cz/item/CS_URS_2024_02/184813211"/>
    <hyperlink ref="F156" r:id="rId7" display="https://podminky.urs.cz/item/CS_URS_2024_02/184911161"/>
    <hyperlink ref="F161" r:id="rId8" display="https://podminky.urs.cz/item/CS_URS_2024_02/185804211"/>
    <hyperlink ref="F166" r:id="rId9" display="https://podminky.urs.cz/item/CS_URS_2024_02/185804311"/>
    <hyperlink ref="F171" r:id="rId10" display="https://podminky.urs.cz/item/CS_URS_2024_02/185804312"/>
    <hyperlink ref="F176" r:id="rId11" display="https://podminky.urs.cz/item/CS_URS_2024_02/185851121"/>
    <hyperlink ref="F183" r:id="rId12" display="https://podminky.urs.cz/item/CS_URS_2024_02/185851129"/>
    <hyperlink ref="F187" r:id="rId13" display="https://podminky.urs.cz/item/CS_URS_2024_02/185804214"/>
    <hyperlink ref="F192" r:id="rId14" display="https://podminky.urs.cz/item/CS_URS_2024_02/184851411"/>
    <hyperlink ref="F196" r:id="rId15" display="https://podminky.urs.cz/item/CS_URS_2024_02/184806112"/>
    <hyperlink ref="F199" r:id="rId16" display="https://podminky.urs.cz/item/CS_URS_2024_02/184215412"/>
    <hyperlink ref="F203" r:id="rId17" display="https://podminky.urs.cz/item/CS_URS_2024_02/184911111"/>
    <hyperlink ref="F208" r:id="rId18" display="https://podminky.urs.cz/item/CS_URS_2024_02/184911421"/>
    <hyperlink ref="F217" r:id="rId19" display="https://podminky.urs.cz/item/CS_URS_2024_02/184813134"/>
    <hyperlink ref="F223" r:id="rId20" display="https://podminky.urs.cz/item/CS_URS_2024_02/998231311"/>
  </hyperlinks>
  <pageMargins left="0.39375" right="0.39375" top="0.39375" bottom="0.39375" header="0" footer="0"/>
  <pageSetup paperSize="9" orientation="portrait" blackAndWhite="1" fitToHeight="100"/>
  <headerFooter>
    <oddFooter>&amp;CStrana &amp;P z &amp;N</oddFooter>
  </headerFooter>
  <drawing r:id="rId2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206</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1" customFormat="1" ht="12" customHeight="1">
      <c r="B8" s="20"/>
      <c r="D8" s="150" t="s">
        <v>223</v>
      </c>
      <c r="L8" s="20"/>
    </row>
    <row r="9" s="2" customFormat="1" ht="16.5" customHeight="1">
      <c r="A9" s="38"/>
      <c r="B9" s="44"/>
      <c r="C9" s="38"/>
      <c r="D9" s="38"/>
      <c r="E9" s="151" t="s">
        <v>6356</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403</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6526</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12. 5. 2025</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6358</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6359</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36</v>
      </c>
      <c r="E32" s="38"/>
      <c r="F32" s="38"/>
      <c r="G32" s="38"/>
      <c r="H32" s="38"/>
      <c r="I32" s="38"/>
      <c r="J32" s="160">
        <f>ROUND(J123,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38</v>
      </c>
      <c r="G34" s="38"/>
      <c r="H34" s="38"/>
      <c r="I34" s="161" t="s">
        <v>37</v>
      </c>
      <c r="J34" s="161" t="s">
        <v>39</v>
      </c>
      <c r="K34" s="38"/>
      <c r="L34" s="63"/>
      <c r="S34" s="38"/>
      <c r="T34" s="38"/>
      <c r="U34" s="38"/>
      <c r="V34" s="38"/>
      <c r="W34" s="38"/>
      <c r="X34" s="38"/>
      <c r="Y34" s="38"/>
      <c r="Z34" s="38"/>
      <c r="AA34" s="38"/>
      <c r="AB34" s="38"/>
      <c r="AC34" s="38"/>
      <c r="AD34" s="38"/>
      <c r="AE34" s="38"/>
    </row>
    <row r="35" s="2" customFormat="1" ht="14.4" customHeight="1">
      <c r="A35" s="38"/>
      <c r="B35" s="44"/>
      <c r="C35" s="38"/>
      <c r="D35" s="162" t="s">
        <v>40</v>
      </c>
      <c r="E35" s="150" t="s">
        <v>41</v>
      </c>
      <c r="F35" s="163">
        <f>ROUND((SUM(BE123:BE215)),  2)</f>
        <v>0</v>
      </c>
      <c r="G35" s="38"/>
      <c r="H35" s="38"/>
      <c r="I35" s="164">
        <v>0.20999999999999999</v>
      </c>
      <c r="J35" s="163">
        <f>ROUND(((SUM(BE123:BE215))*I35),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42</v>
      </c>
      <c r="F36" s="163">
        <f>ROUND((SUM(BF123:BF215)),  2)</f>
        <v>0</v>
      </c>
      <c r="G36" s="38"/>
      <c r="H36" s="38"/>
      <c r="I36" s="164">
        <v>0.12</v>
      </c>
      <c r="J36" s="163">
        <f>ROUND(((SUM(BF123:BF215))*I36),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43</v>
      </c>
      <c r="F37" s="163">
        <f>ROUND((SUM(BG123:BG215)),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44</v>
      </c>
      <c r="F38" s="163">
        <f>ROUND((SUM(BH123:BH215)),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45</v>
      </c>
      <c r="F39" s="163">
        <f>ROUND((SUM(BI123:BI215)),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46</v>
      </c>
      <c r="E41" s="167"/>
      <c r="F41" s="167"/>
      <c r="G41" s="168" t="s">
        <v>47</v>
      </c>
      <c r="H41" s="169" t="s">
        <v>48</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223</v>
      </c>
      <c r="D86" s="22"/>
      <c r="E86" s="22"/>
      <c r="F86" s="22"/>
      <c r="G86" s="22"/>
      <c r="H86" s="22"/>
      <c r="I86" s="22"/>
      <c r="J86" s="22"/>
      <c r="K86" s="22"/>
      <c r="L86" s="20"/>
    </row>
    <row r="87" s="2" customFormat="1" ht="16.5" customHeight="1">
      <c r="A87" s="38"/>
      <c r="B87" s="39"/>
      <c r="C87" s="40"/>
      <c r="D87" s="40"/>
      <c r="E87" s="183" t="s">
        <v>6356</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403</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3-SO 801 - Sadové úpravy-Následná péče 3 rok</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Frýdek-Místek</v>
      </c>
      <c r="G91" s="40"/>
      <c r="H91" s="40"/>
      <c r="I91" s="32" t="s">
        <v>22</v>
      </c>
      <c r="J91" s="79" t="str">
        <f>IF(J14="","",J14)</f>
        <v>12. 5. 2025</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Statutární město Frýdek-Místek</v>
      </c>
      <c r="G93" s="40"/>
      <c r="H93" s="40"/>
      <c r="I93" s="32" t="s">
        <v>30</v>
      </c>
      <c r="J93" s="36" t="str">
        <f>E23</f>
        <v>DOPRAPLAN s.r.o.</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Vladimír Rudolf</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226</v>
      </c>
      <c r="D96" s="185"/>
      <c r="E96" s="185"/>
      <c r="F96" s="185"/>
      <c r="G96" s="185"/>
      <c r="H96" s="185"/>
      <c r="I96" s="185"/>
      <c r="J96" s="186" t="s">
        <v>227</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228</v>
      </c>
      <c r="D98" s="40"/>
      <c r="E98" s="40"/>
      <c r="F98" s="40"/>
      <c r="G98" s="40"/>
      <c r="H98" s="40"/>
      <c r="I98" s="40"/>
      <c r="J98" s="110">
        <f>J123</f>
        <v>0</v>
      </c>
      <c r="K98" s="40"/>
      <c r="L98" s="63"/>
      <c r="S98" s="38"/>
      <c r="T98" s="38"/>
      <c r="U98" s="38"/>
      <c r="V98" s="38"/>
      <c r="W98" s="38"/>
      <c r="X98" s="38"/>
      <c r="Y98" s="38"/>
      <c r="Z98" s="38"/>
      <c r="AA98" s="38"/>
      <c r="AB98" s="38"/>
      <c r="AC98" s="38"/>
      <c r="AD98" s="38"/>
      <c r="AE98" s="38"/>
      <c r="AU98" s="17" t="s">
        <v>229</v>
      </c>
    </row>
    <row r="99" s="9" customFormat="1" ht="24.96" customHeight="1">
      <c r="A99" s="9"/>
      <c r="B99" s="188"/>
      <c r="C99" s="189"/>
      <c r="D99" s="190" t="s">
        <v>230</v>
      </c>
      <c r="E99" s="191"/>
      <c r="F99" s="191"/>
      <c r="G99" s="191"/>
      <c r="H99" s="191"/>
      <c r="I99" s="191"/>
      <c r="J99" s="192">
        <f>J124</f>
        <v>0</v>
      </c>
      <c r="K99" s="189"/>
      <c r="L99" s="193"/>
      <c r="S99" s="9"/>
      <c r="T99" s="9"/>
      <c r="U99" s="9"/>
      <c r="V99" s="9"/>
      <c r="W99" s="9"/>
      <c r="X99" s="9"/>
      <c r="Y99" s="9"/>
      <c r="Z99" s="9"/>
      <c r="AA99" s="9"/>
      <c r="AB99" s="9"/>
      <c r="AC99" s="9"/>
      <c r="AD99" s="9"/>
      <c r="AE99" s="9"/>
    </row>
    <row r="100" s="14" customFormat="1" ht="19.92" customHeight="1">
      <c r="A100" s="14"/>
      <c r="B100" s="267"/>
      <c r="C100" s="133"/>
      <c r="D100" s="268" t="s">
        <v>405</v>
      </c>
      <c r="E100" s="269"/>
      <c r="F100" s="269"/>
      <c r="G100" s="269"/>
      <c r="H100" s="269"/>
      <c r="I100" s="269"/>
      <c r="J100" s="270">
        <f>J125</f>
        <v>0</v>
      </c>
      <c r="K100" s="133"/>
      <c r="L100" s="271"/>
      <c r="S100" s="14"/>
      <c r="T100" s="14"/>
      <c r="U100" s="14"/>
      <c r="V100" s="14"/>
      <c r="W100" s="14"/>
      <c r="X100" s="14"/>
      <c r="Y100" s="14"/>
      <c r="Z100" s="14"/>
      <c r="AA100" s="14"/>
      <c r="AB100" s="14"/>
      <c r="AC100" s="14"/>
      <c r="AD100" s="14"/>
      <c r="AE100" s="14"/>
    </row>
    <row r="101" s="14" customFormat="1" ht="19.92" customHeight="1">
      <c r="A101" s="14"/>
      <c r="B101" s="267"/>
      <c r="C101" s="133"/>
      <c r="D101" s="268" t="s">
        <v>2160</v>
      </c>
      <c r="E101" s="269"/>
      <c r="F101" s="269"/>
      <c r="G101" s="269"/>
      <c r="H101" s="269"/>
      <c r="I101" s="269"/>
      <c r="J101" s="270">
        <f>J211</f>
        <v>0</v>
      </c>
      <c r="K101" s="133"/>
      <c r="L101" s="271"/>
      <c r="S101" s="14"/>
      <c r="T101" s="14"/>
      <c r="U101" s="14"/>
      <c r="V101" s="14"/>
      <c r="W101" s="14"/>
      <c r="X101" s="14"/>
      <c r="Y101" s="14"/>
      <c r="Z101" s="14"/>
      <c r="AA101" s="14"/>
      <c r="AB101" s="14"/>
      <c r="AC101" s="14"/>
      <c r="AD101" s="14"/>
      <c r="AE101" s="14"/>
    </row>
    <row r="102" s="2" customFormat="1" ht="21.84" customHeight="1">
      <c r="A102" s="38"/>
      <c r="B102" s="39"/>
      <c r="C102" s="40"/>
      <c r="D102" s="40"/>
      <c r="E102" s="40"/>
      <c r="F102" s="40"/>
      <c r="G102" s="40"/>
      <c r="H102" s="40"/>
      <c r="I102" s="40"/>
      <c r="J102" s="40"/>
      <c r="K102" s="40"/>
      <c r="L102" s="63"/>
      <c r="S102" s="38"/>
      <c r="T102" s="38"/>
      <c r="U102" s="38"/>
      <c r="V102" s="38"/>
      <c r="W102" s="38"/>
      <c r="X102" s="38"/>
      <c r="Y102" s="38"/>
      <c r="Z102" s="38"/>
      <c r="AA102" s="38"/>
      <c r="AB102" s="38"/>
      <c r="AC102" s="38"/>
      <c r="AD102" s="38"/>
      <c r="AE102" s="38"/>
    </row>
    <row r="103" s="2" customFormat="1" ht="6.96" customHeight="1">
      <c r="A103" s="38"/>
      <c r="B103" s="66"/>
      <c r="C103" s="67"/>
      <c r="D103" s="67"/>
      <c r="E103" s="67"/>
      <c r="F103" s="67"/>
      <c r="G103" s="67"/>
      <c r="H103" s="67"/>
      <c r="I103" s="67"/>
      <c r="J103" s="67"/>
      <c r="K103" s="67"/>
      <c r="L103" s="63"/>
      <c r="S103" s="38"/>
      <c r="T103" s="38"/>
      <c r="U103" s="38"/>
      <c r="V103" s="38"/>
      <c r="W103" s="38"/>
      <c r="X103" s="38"/>
      <c r="Y103" s="38"/>
      <c r="Z103" s="38"/>
      <c r="AA103" s="38"/>
      <c r="AB103" s="38"/>
      <c r="AC103" s="38"/>
      <c r="AD103" s="38"/>
      <c r="AE103" s="38"/>
    </row>
    <row r="107" s="2" customFormat="1" ht="6.96" customHeight="1">
      <c r="A107" s="38"/>
      <c r="B107" s="68"/>
      <c r="C107" s="69"/>
      <c r="D107" s="69"/>
      <c r="E107" s="69"/>
      <c r="F107" s="69"/>
      <c r="G107" s="69"/>
      <c r="H107" s="69"/>
      <c r="I107" s="69"/>
      <c r="J107" s="69"/>
      <c r="K107" s="69"/>
      <c r="L107" s="63"/>
      <c r="S107" s="38"/>
      <c r="T107" s="38"/>
      <c r="U107" s="38"/>
      <c r="V107" s="38"/>
      <c r="W107" s="38"/>
      <c r="X107" s="38"/>
      <c r="Y107" s="38"/>
      <c r="Z107" s="38"/>
      <c r="AA107" s="38"/>
      <c r="AB107" s="38"/>
      <c r="AC107" s="38"/>
      <c r="AD107" s="38"/>
      <c r="AE107" s="38"/>
    </row>
    <row r="108" s="2" customFormat="1" ht="24.96" customHeight="1">
      <c r="A108" s="38"/>
      <c r="B108" s="39"/>
      <c r="C108" s="23" t="s">
        <v>236</v>
      </c>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6.96" customHeight="1">
      <c r="A109" s="38"/>
      <c r="B109" s="39"/>
      <c r="C109" s="40"/>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12" customHeight="1">
      <c r="A110" s="38"/>
      <c r="B110" s="39"/>
      <c r="C110" s="32" t="s">
        <v>16</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26.25" customHeight="1">
      <c r="A111" s="38"/>
      <c r="B111" s="39"/>
      <c r="C111" s="40"/>
      <c r="D111" s="40"/>
      <c r="E111" s="183" t="str">
        <f>E7</f>
        <v>Vybudování komunikací a inženýrských sítí v lokalitě Berlín 2, Frýdek-Místek</v>
      </c>
      <c r="F111" s="32"/>
      <c r="G111" s="32"/>
      <c r="H111" s="32"/>
      <c r="I111" s="40"/>
      <c r="J111" s="40"/>
      <c r="K111" s="40"/>
      <c r="L111" s="63"/>
      <c r="S111" s="38"/>
      <c r="T111" s="38"/>
      <c r="U111" s="38"/>
      <c r="V111" s="38"/>
      <c r="W111" s="38"/>
      <c r="X111" s="38"/>
      <c r="Y111" s="38"/>
      <c r="Z111" s="38"/>
      <c r="AA111" s="38"/>
      <c r="AB111" s="38"/>
      <c r="AC111" s="38"/>
      <c r="AD111" s="38"/>
      <c r="AE111" s="38"/>
    </row>
    <row r="112" s="1" customFormat="1" ht="12" customHeight="1">
      <c r="B112" s="21"/>
      <c r="C112" s="32" t="s">
        <v>223</v>
      </c>
      <c r="D112" s="22"/>
      <c r="E112" s="22"/>
      <c r="F112" s="22"/>
      <c r="G112" s="22"/>
      <c r="H112" s="22"/>
      <c r="I112" s="22"/>
      <c r="J112" s="22"/>
      <c r="K112" s="22"/>
      <c r="L112" s="20"/>
    </row>
    <row r="113" s="2" customFormat="1" ht="16.5" customHeight="1">
      <c r="A113" s="38"/>
      <c r="B113" s="39"/>
      <c r="C113" s="40"/>
      <c r="D113" s="40"/>
      <c r="E113" s="183" t="s">
        <v>6356</v>
      </c>
      <c r="F113" s="40"/>
      <c r="G113" s="40"/>
      <c r="H113" s="40"/>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403</v>
      </c>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6.5" customHeight="1">
      <c r="A115" s="38"/>
      <c r="B115" s="39"/>
      <c r="C115" s="40"/>
      <c r="D115" s="40"/>
      <c r="E115" s="76" t="str">
        <f>E11</f>
        <v>3-SO 801 - Sadové úpravy-Následná péče 3 rok</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6.96" customHeight="1">
      <c r="A116" s="38"/>
      <c r="B116" s="39"/>
      <c r="C116" s="40"/>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2" customHeight="1">
      <c r="A117" s="38"/>
      <c r="B117" s="39"/>
      <c r="C117" s="32" t="s">
        <v>20</v>
      </c>
      <c r="D117" s="40"/>
      <c r="E117" s="40"/>
      <c r="F117" s="27" t="str">
        <f>F14</f>
        <v>Frýdek-Místek</v>
      </c>
      <c r="G117" s="40"/>
      <c r="H117" s="40"/>
      <c r="I117" s="32" t="s">
        <v>22</v>
      </c>
      <c r="J117" s="79" t="str">
        <f>IF(J14="","",J14)</f>
        <v>12. 5. 2025</v>
      </c>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5.15" customHeight="1">
      <c r="A119" s="38"/>
      <c r="B119" s="39"/>
      <c r="C119" s="32" t="s">
        <v>24</v>
      </c>
      <c r="D119" s="40"/>
      <c r="E119" s="40"/>
      <c r="F119" s="27" t="str">
        <f>E17</f>
        <v>Statutární město Frýdek-Místek</v>
      </c>
      <c r="G119" s="40"/>
      <c r="H119" s="40"/>
      <c r="I119" s="32" t="s">
        <v>30</v>
      </c>
      <c r="J119" s="36" t="str">
        <f>E23</f>
        <v>DOPRAPLAN s.r.o.</v>
      </c>
      <c r="K119" s="40"/>
      <c r="L119" s="63"/>
      <c r="S119" s="38"/>
      <c r="T119" s="38"/>
      <c r="U119" s="38"/>
      <c r="V119" s="38"/>
      <c r="W119" s="38"/>
      <c r="X119" s="38"/>
      <c r="Y119" s="38"/>
      <c r="Z119" s="38"/>
      <c r="AA119" s="38"/>
      <c r="AB119" s="38"/>
      <c r="AC119" s="38"/>
      <c r="AD119" s="38"/>
      <c r="AE119" s="38"/>
    </row>
    <row r="120" s="2" customFormat="1" ht="15.15" customHeight="1">
      <c r="A120" s="38"/>
      <c r="B120" s="39"/>
      <c r="C120" s="32" t="s">
        <v>28</v>
      </c>
      <c r="D120" s="40"/>
      <c r="E120" s="40"/>
      <c r="F120" s="27" t="str">
        <f>IF(E20="","",E20)</f>
        <v>Vyplň údaj</v>
      </c>
      <c r="G120" s="40"/>
      <c r="H120" s="40"/>
      <c r="I120" s="32" t="s">
        <v>33</v>
      </c>
      <c r="J120" s="36" t="str">
        <f>E26</f>
        <v>Vladimír Rudolf</v>
      </c>
      <c r="K120" s="40"/>
      <c r="L120" s="63"/>
      <c r="S120" s="38"/>
      <c r="T120" s="38"/>
      <c r="U120" s="38"/>
      <c r="V120" s="38"/>
      <c r="W120" s="38"/>
      <c r="X120" s="38"/>
      <c r="Y120" s="38"/>
      <c r="Z120" s="38"/>
      <c r="AA120" s="38"/>
      <c r="AB120" s="38"/>
      <c r="AC120" s="38"/>
      <c r="AD120" s="38"/>
      <c r="AE120" s="38"/>
    </row>
    <row r="121" s="2" customFormat="1" ht="10.32" customHeight="1">
      <c r="A121" s="38"/>
      <c r="B121" s="39"/>
      <c r="C121" s="40"/>
      <c r="D121" s="40"/>
      <c r="E121" s="40"/>
      <c r="F121" s="40"/>
      <c r="G121" s="40"/>
      <c r="H121" s="40"/>
      <c r="I121" s="40"/>
      <c r="J121" s="40"/>
      <c r="K121" s="40"/>
      <c r="L121" s="63"/>
      <c r="S121" s="38"/>
      <c r="T121" s="38"/>
      <c r="U121" s="38"/>
      <c r="V121" s="38"/>
      <c r="W121" s="38"/>
      <c r="X121" s="38"/>
      <c r="Y121" s="38"/>
      <c r="Z121" s="38"/>
      <c r="AA121" s="38"/>
      <c r="AB121" s="38"/>
      <c r="AC121" s="38"/>
      <c r="AD121" s="38"/>
      <c r="AE121" s="38"/>
    </row>
    <row r="122" s="10" customFormat="1" ht="29.28" customHeight="1">
      <c r="A122" s="194"/>
      <c r="B122" s="195"/>
      <c r="C122" s="196" t="s">
        <v>237</v>
      </c>
      <c r="D122" s="197" t="s">
        <v>61</v>
      </c>
      <c r="E122" s="197" t="s">
        <v>57</v>
      </c>
      <c r="F122" s="197" t="s">
        <v>58</v>
      </c>
      <c r="G122" s="197" t="s">
        <v>238</v>
      </c>
      <c r="H122" s="197" t="s">
        <v>239</v>
      </c>
      <c r="I122" s="197" t="s">
        <v>240</v>
      </c>
      <c r="J122" s="198" t="s">
        <v>227</v>
      </c>
      <c r="K122" s="199" t="s">
        <v>241</v>
      </c>
      <c r="L122" s="200"/>
      <c r="M122" s="100" t="s">
        <v>1</v>
      </c>
      <c r="N122" s="101" t="s">
        <v>40</v>
      </c>
      <c r="O122" s="101" t="s">
        <v>242</v>
      </c>
      <c r="P122" s="101" t="s">
        <v>243</v>
      </c>
      <c r="Q122" s="101" t="s">
        <v>244</v>
      </c>
      <c r="R122" s="101" t="s">
        <v>245</v>
      </c>
      <c r="S122" s="101" t="s">
        <v>246</v>
      </c>
      <c r="T122" s="102" t="s">
        <v>247</v>
      </c>
      <c r="U122" s="194"/>
      <c r="V122" s="194"/>
      <c r="W122" s="194"/>
      <c r="X122" s="194"/>
      <c r="Y122" s="194"/>
      <c r="Z122" s="194"/>
      <c r="AA122" s="194"/>
      <c r="AB122" s="194"/>
      <c r="AC122" s="194"/>
      <c r="AD122" s="194"/>
      <c r="AE122" s="194"/>
    </row>
    <row r="123" s="2" customFormat="1" ht="22.8" customHeight="1">
      <c r="A123" s="38"/>
      <c r="B123" s="39"/>
      <c r="C123" s="107" t="s">
        <v>248</v>
      </c>
      <c r="D123" s="40"/>
      <c r="E123" s="40"/>
      <c r="F123" s="40"/>
      <c r="G123" s="40"/>
      <c r="H123" s="40"/>
      <c r="I123" s="40"/>
      <c r="J123" s="201">
        <f>BK123</f>
        <v>0</v>
      </c>
      <c r="K123" s="40"/>
      <c r="L123" s="44"/>
      <c r="M123" s="103"/>
      <c r="N123" s="202"/>
      <c r="O123" s="104"/>
      <c r="P123" s="203">
        <f>P124</f>
        <v>0</v>
      </c>
      <c r="Q123" s="104"/>
      <c r="R123" s="203">
        <f>R124</f>
        <v>1.0630349999999997</v>
      </c>
      <c r="S123" s="104"/>
      <c r="T123" s="204">
        <f>T124</f>
        <v>0</v>
      </c>
      <c r="U123" s="38"/>
      <c r="V123" s="38"/>
      <c r="W123" s="38"/>
      <c r="X123" s="38"/>
      <c r="Y123" s="38"/>
      <c r="Z123" s="38"/>
      <c r="AA123" s="38"/>
      <c r="AB123" s="38"/>
      <c r="AC123" s="38"/>
      <c r="AD123" s="38"/>
      <c r="AE123" s="38"/>
      <c r="AT123" s="17" t="s">
        <v>75</v>
      </c>
      <c r="AU123" s="17" t="s">
        <v>229</v>
      </c>
      <c r="BK123" s="205">
        <f>BK124</f>
        <v>0</v>
      </c>
    </row>
    <row r="124" s="11" customFormat="1" ht="25.92" customHeight="1">
      <c r="A124" s="11"/>
      <c r="B124" s="206"/>
      <c r="C124" s="207"/>
      <c r="D124" s="208" t="s">
        <v>75</v>
      </c>
      <c r="E124" s="209" t="s">
        <v>249</v>
      </c>
      <c r="F124" s="209" t="s">
        <v>250</v>
      </c>
      <c r="G124" s="207"/>
      <c r="H124" s="207"/>
      <c r="I124" s="210"/>
      <c r="J124" s="211">
        <f>BK124</f>
        <v>0</v>
      </c>
      <c r="K124" s="207"/>
      <c r="L124" s="212"/>
      <c r="M124" s="213"/>
      <c r="N124" s="214"/>
      <c r="O124" s="214"/>
      <c r="P124" s="215">
        <f>P125+P211</f>
        <v>0</v>
      </c>
      <c r="Q124" s="214"/>
      <c r="R124" s="215">
        <f>R125+R211</f>
        <v>1.0630349999999997</v>
      </c>
      <c r="S124" s="214"/>
      <c r="T124" s="216">
        <f>T125+T211</f>
        <v>0</v>
      </c>
      <c r="U124" s="11"/>
      <c r="V124" s="11"/>
      <c r="W124" s="11"/>
      <c r="X124" s="11"/>
      <c r="Y124" s="11"/>
      <c r="Z124" s="11"/>
      <c r="AA124" s="11"/>
      <c r="AB124" s="11"/>
      <c r="AC124" s="11"/>
      <c r="AD124" s="11"/>
      <c r="AE124" s="11"/>
      <c r="AR124" s="217" t="s">
        <v>84</v>
      </c>
      <c r="AT124" s="218" t="s">
        <v>75</v>
      </c>
      <c r="AU124" s="218" t="s">
        <v>76</v>
      </c>
      <c r="AY124" s="217" t="s">
        <v>251</v>
      </c>
      <c r="BK124" s="219">
        <f>BK125+BK211</f>
        <v>0</v>
      </c>
    </row>
    <row r="125" s="11" customFormat="1" ht="22.8" customHeight="1">
      <c r="A125" s="11"/>
      <c r="B125" s="206"/>
      <c r="C125" s="207"/>
      <c r="D125" s="208" t="s">
        <v>75</v>
      </c>
      <c r="E125" s="272" t="s">
        <v>84</v>
      </c>
      <c r="F125" s="272" t="s">
        <v>406</v>
      </c>
      <c r="G125" s="207"/>
      <c r="H125" s="207"/>
      <c r="I125" s="210"/>
      <c r="J125" s="273">
        <f>BK125</f>
        <v>0</v>
      </c>
      <c r="K125" s="207"/>
      <c r="L125" s="212"/>
      <c r="M125" s="213"/>
      <c r="N125" s="214"/>
      <c r="O125" s="214"/>
      <c r="P125" s="215">
        <f>SUM(P126:P210)</f>
        <v>0</v>
      </c>
      <c r="Q125" s="214"/>
      <c r="R125" s="215">
        <f>SUM(R126:R210)</f>
        <v>1.0630349999999997</v>
      </c>
      <c r="S125" s="214"/>
      <c r="T125" s="216">
        <f>SUM(T126:T210)</f>
        <v>0</v>
      </c>
      <c r="U125" s="11"/>
      <c r="V125" s="11"/>
      <c r="W125" s="11"/>
      <c r="X125" s="11"/>
      <c r="Y125" s="11"/>
      <c r="Z125" s="11"/>
      <c r="AA125" s="11"/>
      <c r="AB125" s="11"/>
      <c r="AC125" s="11"/>
      <c r="AD125" s="11"/>
      <c r="AE125" s="11"/>
      <c r="AR125" s="217" t="s">
        <v>84</v>
      </c>
      <c r="AT125" s="218" t="s">
        <v>75</v>
      </c>
      <c r="AU125" s="218" t="s">
        <v>84</v>
      </c>
      <c r="AY125" s="217" t="s">
        <v>251</v>
      </c>
      <c r="BK125" s="219">
        <f>SUM(BK126:BK210)</f>
        <v>0</v>
      </c>
    </row>
    <row r="126" s="2" customFormat="1" ht="24.15" customHeight="1">
      <c r="A126" s="38"/>
      <c r="B126" s="39"/>
      <c r="C126" s="220" t="s">
        <v>84</v>
      </c>
      <c r="D126" s="220" t="s">
        <v>255</v>
      </c>
      <c r="E126" s="221" t="s">
        <v>6360</v>
      </c>
      <c r="F126" s="222" t="s">
        <v>6361</v>
      </c>
      <c r="G126" s="223" t="s">
        <v>409</v>
      </c>
      <c r="H126" s="224">
        <v>50.5</v>
      </c>
      <c r="I126" s="225"/>
      <c r="J126" s="226">
        <f>ROUND(I126*H126,2)</f>
        <v>0</v>
      </c>
      <c r="K126" s="227"/>
      <c r="L126" s="44"/>
      <c r="M126" s="228" t="s">
        <v>1</v>
      </c>
      <c r="N126" s="229" t="s">
        <v>41</v>
      </c>
      <c r="O126" s="91"/>
      <c r="P126" s="230">
        <f>O126*H126</f>
        <v>0</v>
      </c>
      <c r="Q126" s="230">
        <v>0</v>
      </c>
      <c r="R126" s="230">
        <f>Q126*H126</f>
        <v>0</v>
      </c>
      <c r="S126" s="230">
        <v>0</v>
      </c>
      <c r="T126" s="231">
        <f>S126*H126</f>
        <v>0</v>
      </c>
      <c r="U126" s="38"/>
      <c r="V126" s="38"/>
      <c r="W126" s="38"/>
      <c r="X126" s="38"/>
      <c r="Y126" s="38"/>
      <c r="Z126" s="38"/>
      <c r="AA126" s="38"/>
      <c r="AB126" s="38"/>
      <c r="AC126" s="38"/>
      <c r="AD126" s="38"/>
      <c r="AE126" s="38"/>
      <c r="AR126" s="232" t="s">
        <v>254</v>
      </c>
      <c r="AT126" s="232" t="s">
        <v>255</v>
      </c>
      <c r="AU126" s="232" t="s">
        <v>86</v>
      </c>
      <c r="AY126" s="17" t="s">
        <v>251</v>
      </c>
      <c r="BE126" s="233">
        <f>IF(N126="základní",J126,0)</f>
        <v>0</v>
      </c>
      <c r="BF126" s="233">
        <f>IF(N126="snížená",J126,0)</f>
        <v>0</v>
      </c>
      <c r="BG126" s="233">
        <f>IF(N126="zákl. přenesená",J126,0)</f>
        <v>0</v>
      </c>
      <c r="BH126" s="233">
        <f>IF(N126="sníž. přenesená",J126,0)</f>
        <v>0</v>
      </c>
      <c r="BI126" s="233">
        <f>IF(N126="nulová",J126,0)</f>
        <v>0</v>
      </c>
      <c r="BJ126" s="17" t="s">
        <v>84</v>
      </c>
      <c r="BK126" s="233">
        <f>ROUND(I126*H126,2)</f>
        <v>0</v>
      </c>
      <c r="BL126" s="17" t="s">
        <v>254</v>
      </c>
      <c r="BM126" s="232" t="s">
        <v>6527</v>
      </c>
    </row>
    <row r="127" s="2" customFormat="1">
      <c r="A127" s="38"/>
      <c r="B127" s="39"/>
      <c r="C127" s="40"/>
      <c r="D127" s="234" t="s">
        <v>260</v>
      </c>
      <c r="E127" s="40"/>
      <c r="F127" s="235" t="s">
        <v>6363</v>
      </c>
      <c r="G127" s="40"/>
      <c r="H127" s="40"/>
      <c r="I127" s="236"/>
      <c r="J127" s="40"/>
      <c r="K127" s="40"/>
      <c r="L127" s="44"/>
      <c r="M127" s="237"/>
      <c r="N127" s="238"/>
      <c r="O127" s="91"/>
      <c r="P127" s="91"/>
      <c r="Q127" s="91"/>
      <c r="R127" s="91"/>
      <c r="S127" s="91"/>
      <c r="T127" s="92"/>
      <c r="U127" s="38"/>
      <c r="V127" s="38"/>
      <c r="W127" s="38"/>
      <c r="X127" s="38"/>
      <c r="Y127" s="38"/>
      <c r="Z127" s="38"/>
      <c r="AA127" s="38"/>
      <c r="AB127" s="38"/>
      <c r="AC127" s="38"/>
      <c r="AD127" s="38"/>
      <c r="AE127" s="38"/>
      <c r="AT127" s="17" t="s">
        <v>260</v>
      </c>
      <c r="AU127" s="17" t="s">
        <v>86</v>
      </c>
    </row>
    <row r="128" s="2" customFormat="1">
      <c r="A128" s="38"/>
      <c r="B128" s="39"/>
      <c r="C128" s="40"/>
      <c r="D128" s="240" t="s">
        <v>274</v>
      </c>
      <c r="E128" s="40"/>
      <c r="F128" s="241" t="s">
        <v>6364</v>
      </c>
      <c r="G128" s="40"/>
      <c r="H128" s="40"/>
      <c r="I128" s="236"/>
      <c r="J128" s="40"/>
      <c r="K128" s="40"/>
      <c r="L128" s="44"/>
      <c r="M128" s="237"/>
      <c r="N128" s="238"/>
      <c r="O128" s="91"/>
      <c r="P128" s="91"/>
      <c r="Q128" s="91"/>
      <c r="R128" s="91"/>
      <c r="S128" s="91"/>
      <c r="T128" s="92"/>
      <c r="U128" s="38"/>
      <c r="V128" s="38"/>
      <c r="W128" s="38"/>
      <c r="X128" s="38"/>
      <c r="Y128" s="38"/>
      <c r="Z128" s="38"/>
      <c r="AA128" s="38"/>
      <c r="AB128" s="38"/>
      <c r="AC128" s="38"/>
      <c r="AD128" s="38"/>
      <c r="AE128" s="38"/>
      <c r="AT128" s="17" t="s">
        <v>274</v>
      </c>
      <c r="AU128" s="17" t="s">
        <v>86</v>
      </c>
    </row>
    <row r="129" s="12" customFormat="1">
      <c r="A129" s="12"/>
      <c r="B129" s="242"/>
      <c r="C129" s="243"/>
      <c r="D129" s="234" t="s">
        <v>276</v>
      </c>
      <c r="E129" s="244" t="s">
        <v>1</v>
      </c>
      <c r="F129" s="245" t="s">
        <v>6365</v>
      </c>
      <c r="G129" s="243"/>
      <c r="H129" s="246">
        <v>50.5</v>
      </c>
      <c r="I129" s="247"/>
      <c r="J129" s="243"/>
      <c r="K129" s="243"/>
      <c r="L129" s="248"/>
      <c r="M129" s="249"/>
      <c r="N129" s="250"/>
      <c r="O129" s="250"/>
      <c r="P129" s="250"/>
      <c r="Q129" s="250"/>
      <c r="R129" s="250"/>
      <c r="S129" s="250"/>
      <c r="T129" s="251"/>
      <c r="U129" s="12"/>
      <c r="V129" s="12"/>
      <c r="W129" s="12"/>
      <c r="X129" s="12"/>
      <c r="Y129" s="12"/>
      <c r="Z129" s="12"/>
      <c r="AA129" s="12"/>
      <c r="AB129" s="12"/>
      <c r="AC129" s="12"/>
      <c r="AD129" s="12"/>
      <c r="AE129" s="12"/>
      <c r="AT129" s="252" t="s">
        <v>276</v>
      </c>
      <c r="AU129" s="252" t="s">
        <v>86</v>
      </c>
      <c r="AV129" s="12" t="s">
        <v>86</v>
      </c>
      <c r="AW129" s="12" t="s">
        <v>32</v>
      </c>
      <c r="AX129" s="12" t="s">
        <v>84</v>
      </c>
      <c r="AY129" s="252" t="s">
        <v>251</v>
      </c>
    </row>
    <row r="130" s="2" customFormat="1" ht="33" customHeight="1">
      <c r="A130" s="38"/>
      <c r="B130" s="39"/>
      <c r="C130" s="220" t="s">
        <v>86</v>
      </c>
      <c r="D130" s="220" t="s">
        <v>255</v>
      </c>
      <c r="E130" s="221" t="s">
        <v>6366</v>
      </c>
      <c r="F130" s="222" t="s">
        <v>6367</v>
      </c>
      <c r="G130" s="223" t="s">
        <v>409</v>
      </c>
      <c r="H130" s="224">
        <v>50.5</v>
      </c>
      <c r="I130" s="225"/>
      <c r="J130" s="226">
        <f>ROUND(I130*H130,2)</f>
        <v>0</v>
      </c>
      <c r="K130" s="227"/>
      <c r="L130" s="44"/>
      <c r="M130" s="228" t="s">
        <v>1</v>
      </c>
      <c r="N130" s="229" t="s">
        <v>41</v>
      </c>
      <c r="O130" s="91"/>
      <c r="P130" s="230">
        <f>O130*H130</f>
        <v>0</v>
      </c>
      <c r="Q130" s="230">
        <v>0</v>
      </c>
      <c r="R130" s="230">
        <f>Q130*H130</f>
        <v>0</v>
      </c>
      <c r="S130" s="230">
        <v>0</v>
      </c>
      <c r="T130" s="231">
        <f>S130*H130</f>
        <v>0</v>
      </c>
      <c r="U130" s="38"/>
      <c r="V130" s="38"/>
      <c r="W130" s="38"/>
      <c r="X130" s="38"/>
      <c r="Y130" s="38"/>
      <c r="Z130" s="38"/>
      <c r="AA130" s="38"/>
      <c r="AB130" s="38"/>
      <c r="AC130" s="38"/>
      <c r="AD130" s="38"/>
      <c r="AE130" s="38"/>
      <c r="AR130" s="232" t="s">
        <v>254</v>
      </c>
      <c r="AT130" s="232" t="s">
        <v>255</v>
      </c>
      <c r="AU130" s="232" t="s">
        <v>86</v>
      </c>
      <c r="AY130" s="17" t="s">
        <v>251</v>
      </c>
      <c r="BE130" s="233">
        <f>IF(N130="základní",J130,0)</f>
        <v>0</v>
      </c>
      <c r="BF130" s="233">
        <f>IF(N130="snížená",J130,0)</f>
        <v>0</v>
      </c>
      <c r="BG130" s="233">
        <f>IF(N130="zákl. přenesená",J130,0)</f>
        <v>0</v>
      </c>
      <c r="BH130" s="233">
        <f>IF(N130="sníž. přenesená",J130,0)</f>
        <v>0</v>
      </c>
      <c r="BI130" s="233">
        <f>IF(N130="nulová",J130,0)</f>
        <v>0</v>
      </c>
      <c r="BJ130" s="17" t="s">
        <v>84</v>
      </c>
      <c r="BK130" s="233">
        <f>ROUND(I130*H130,2)</f>
        <v>0</v>
      </c>
      <c r="BL130" s="17" t="s">
        <v>254</v>
      </c>
      <c r="BM130" s="232" t="s">
        <v>6528</v>
      </c>
    </row>
    <row r="131" s="2" customFormat="1">
      <c r="A131" s="38"/>
      <c r="B131" s="39"/>
      <c r="C131" s="40"/>
      <c r="D131" s="234" t="s">
        <v>260</v>
      </c>
      <c r="E131" s="40"/>
      <c r="F131" s="235" t="s">
        <v>6369</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260</v>
      </c>
      <c r="AU131" s="17" t="s">
        <v>86</v>
      </c>
    </row>
    <row r="132" s="2" customFormat="1">
      <c r="A132" s="38"/>
      <c r="B132" s="39"/>
      <c r="C132" s="40"/>
      <c r="D132" s="240" t="s">
        <v>274</v>
      </c>
      <c r="E132" s="40"/>
      <c r="F132" s="241" t="s">
        <v>6370</v>
      </c>
      <c r="G132" s="40"/>
      <c r="H132" s="40"/>
      <c r="I132" s="236"/>
      <c r="J132" s="40"/>
      <c r="K132" s="40"/>
      <c r="L132" s="44"/>
      <c r="M132" s="237"/>
      <c r="N132" s="238"/>
      <c r="O132" s="91"/>
      <c r="P132" s="91"/>
      <c r="Q132" s="91"/>
      <c r="R132" s="91"/>
      <c r="S132" s="91"/>
      <c r="T132" s="92"/>
      <c r="U132" s="38"/>
      <c r="V132" s="38"/>
      <c r="W132" s="38"/>
      <c r="X132" s="38"/>
      <c r="Y132" s="38"/>
      <c r="Z132" s="38"/>
      <c r="AA132" s="38"/>
      <c r="AB132" s="38"/>
      <c r="AC132" s="38"/>
      <c r="AD132" s="38"/>
      <c r="AE132" s="38"/>
      <c r="AT132" s="17" t="s">
        <v>274</v>
      </c>
      <c r="AU132" s="17" t="s">
        <v>86</v>
      </c>
    </row>
    <row r="133" s="12" customFormat="1">
      <c r="A133" s="12"/>
      <c r="B133" s="242"/>
      <c r="C133" s="243"/>
      <c r="D133" s="234" t="s">
        <v>276</v>
      </c>
      <c r="E133" s="244" t="s">
        <v>1</v>
      </c>
      <c r="F133" s="245" t="s">
        <v>6365</v>
      </c>
      <c r="G133" s="243"/>
      <c r="H133" s="246">
        <v>50.5</v>
      </c>
      <c r="I133" s="247"/>
      <c r="J133" s="243"/>
      <c r="K133" s="243"/>
      <c r="L133" s="248"/>
      <c r="M133" s="249"/>
      <c r="N133" s="250"/>
      <c r="O133" s="250"/>
      <c r="P133" s="250"/>
      <c r="Q133" s="250"/>
      <c r="R133" s="250"/>
      <c r="S133" s="250"/>
      <c r="T133" s="251"/>
      <c r="U133" s="12"/>
      <c r="V133" s="12"/>
      <c r="W133" s="12"/>
      <c r="X133" s="12"/>
      <c r="Y133" s="12"/>
      <c r="Z133" s="12"/>
      <c r="AA133" s="12"/>
      <c r="AB133" s="12"/>
      <c r="AC133" s="12"/>
      <c r="AD133" s="12"/>
      <c r="AE133" s="12"/>
      <c r="AT133" s="252" t="s">
        <v>276</v>
      </c>
      <c r="AU133" s="252" t="s">
        <v>86</v>
      </c>
      <c r="AV133" s="12" t="s">
        <v>86</v>
      </c>
      <c r="AW133" s="12" t="s">
        <v>32</v>
      </c>
      <c r="AX133" s="12" t="s">
        <v>84</v>
      </c>
      <c r="AY133" s="252" t="s">
        <v>251</v>
      </c>
    </row>
    <row r="134" s="2" customFormat="1" ht="24.15" customHeight="1">
      <c r="A134" s="38"/>
      <c r="B134" s="39"/>
      <c r="C134" s="220" t="s">
        <v>269</v>
      </c>
      <c r="D134" s="220" t="s">
        <v>255</v>
      </c>
      <c r="E134" s="221" t="s">
        <v>6371</v>
      </c>
      <c r="F134" s="222" t="s">
        <v>6372</v>
      </c>
      <c r="G134" s="223" t="s">
        <v>409</v>
      </c>
      <c r="H134" s="224">
        <v>50.5</v>
      </c>
      <c r="I134" s="225"/>
      <c r="J134" s="226">
        <f>ROUND(I134*H134,2)</f>
        <v>0</v>
      </c>
      <c r="K134" s="227"/>
      <c r="L134" s="44"/>
      <c r="M134" s="228" t="s">
        <v>1</v>
      </c>
      <c r="N134" s="229" t="s">
        <v>41</v>
      </c>
      <c r="O134" s="91"/>
      <c r="P134" s="230">
        <f>O134*H134</f>
        <v>0</v>
      </c>
      <c r="Q134" s="230">
        <v>0</v>
      </c>
      <c r="R134" s="230">
        <f>Q134*H134</f>
        <v>0</v>
      </c>
      <c r="S134" s="230">
        <v>0</v>
      </c>
      <c r="T134" s="231">
        <f>S134*H134</f>
        <v>0</v>
      </c>
      <c r="U134" s="38"/>
      <c r="V134" s="38"/>
      <c r="W134" s="38"/>
      <c r="X134" s="38"/>
      <c r="Y134" s="38"/>
      <c r="Z134" s="38"/>
      <c r="AA134" s="38"/>
      <c r="AB134" s="38"/>
      <c r="AC134" s="38"/>
      <c r="AD134" s="38"/>
      <c r="AE134" s="38"/>
      <c r="AR134" s="232" t="s">
        <v>254</v>
      </c>
      <c r="AT134" s="232" t="s">
        <v>255</v>
      </c>
      <c r="AU134" s="232" t="s">
        <v>86</v>
      </c>
      <c r="AY134" s="17" t="s">
        <v>251</v>
      </c>
      <c r="BE134" s="233">
        <f>IF(N134="základní",J134,0)</f>
        <v>0</v>
      </c>
      <c r="BF134" s="233">
        <f>IF(N134="snížená",J134,0)</f>
        <v>0</v>
      </c>
      <c r="BG134" s="233">
        <f>IF(N134="zákl. přenesená",J134,0)</f>
        <v>0</v>
      </c>
      <c r="BH134" s="233">
        <f>IF(N134="sníž. přenesená",J134,0)</f>
        <v>0</v>
      </c>
      <c r="BI134" s="233">
        <f>IF(N134="nulová",J134,0)</f>
        <v>0</v>
      </c>
      <c r="BJ134" s="17" t="s">
        <v>84</v>
      </c>
      <c r="BK134" s="233">
        <f>ROUND(I134*H134,2)</f>
        <v>0</v>
      </c>
      <c r="BL134" s="17" t="s">
        <v>254</v>
      </c>
      <c r="BM134" s="232" t="s">
        <v>6529</v>
      </c>
    </row>
    <row r="135" s="2" customFormat="1">
      <c r="A135" s="38"/>
      <c r="B135" s="39"/>
      <c r="C135" s="40"/>
      <c r="D135" s="234" t="s">
        <v>260</v>
      </c>
      <c r="E135" s="40"/>
      <c r="F135" s="235" t="s">
        <v>6374</v>
      </c>
      <c r="G135" s="40"/>
      <c r="H135" s="40"/>
      <c r="I135" s="236"/>
      <c r="J135" s="40"/>
      <c r="K135" s="40"/>
      <c r="L135" s="44"/>
      <c r="M135" s="237"/>
      <c r="N135" s="238"/>
      <c r="O135" s="91"/>
      <c r="P135" s="91"/>
      <c r="Q135" s="91"/>
      <c r="R135" s="91"/>
      <c r="S135" s="91"/>
      <c r="T135" s="92"/>
      <c r="U135" s="38"/>
      <c r="V135" s="38"/>
      <c r="W135" s="38"/>
      <c r="X135" s="38"/>
      <c r="Y135" s="38"/>
      <c r="Z135" s="38"/>
      <c r="AA135" s="38"/>
      <c r="AB135" s="38"/>
      <c r="AC135" s="38"/>
      <c r="AD135" s="38"/>
      <c r="AE135" s="38"/>
      <c r="AT135" s="17" t="s">
        <v>260</v>
      </c>
      <c r="AU135" s="17" t="s">
        <v>86</v>
      </c>
    </row>
    <row r="136" s="2" customFormat="1">
      <c r="A136" s="38"/>
      <c r="B136" s="39"/>
      <c r="C136" s="40"/>
      <c r="D136" s="240" t="s">
        <v>274</v>
      </c>
      <c r="E136" s="40"/>
      <c r="F136" s="241" t="s">
        <v>6375</v>
      </c>
      <c r="G136" s="40"/>
      <c r="H136" s="40"/>
      <c r="I136" s="236"/>
      <c r="J136" s="40"/>
      <c r="K136" s="40"/>
      <c r="L136" s="44"/>
      <c r="M136" s="237"/>
      <c r="N136" s="238"/>
      <c r="O136" s="91"/>
      <c r="P136" s="91"/>
      <c r="Q136" s="91"/>
      <c r="R136" s="91"/>
      <c r="S136" s="91"/>
      <c r="T136" s="92"/>
      <c r="U136" s="38"/>
      <c r="V136" s="38"/>
      <c r="W136" s="38"/>
      <c r="X136" s="38"/>
      <c r="Y136" s="38"/>
      <c r="Z136" s="38"/>
      <c r="AA136" s="38"/>
      <c r="AB136" s="38"/>
      <c r="AC136" s="38"/>
      <c r="AD136" s="38"/>
      <c r="AE136" s="38"/>
      <c r="AT136" s="17" t="s">
        <v>274</v>
      </c>
      <c r="AU136" s="17" t="s">
        <v>86</v>
      </c>
    </row>
    <row r="137" s="12" customFormat="1">
      <c r="A137" s="12"/>
      <c r="B137" s="242"/>
      <c r="C137" s="243"/>
      <c r="D137" s="234" t="s">
        <v>276</v>
      </c>
      <c r="E137" s="244" t="s">
        <v>1</v>
      </c>
      <c r="F137" s="245" t="s">
        <v>6365</v>
      </c>
      <c r="G137" s="243"/>
      <c r="H137" s="246">
        <v>50.5</v>
      </c>
      <c r="I137" s="247"/>
      <c r="J137" s="243"/>
      <c r="K137" s="243"/>
      <c r="L137" s="248"/>
      <c r="M137" s="249"/>
      <c r="N137" s="250"/>
      <c r="O137" s="250"/>
      <c r="P137" s="250"/>
      <c r="Q137" s="250"/>
      <c r="R137" s="250"/>
      <c r="S137" s="250"/>
      <c r="T137" s="251"/>
      <c r="U137" s="12"/>
      <c r="V137" s="12"/>
      <c r="W137" s="12"/>
      <c r="X137" s="12"/>
      <c r="Y137" s="12"/>
      <c r="Z137" s="12"/>
      <c r="AA137" s="12"/>
      <c r="AB137" s="12"/>
      <c r="AC137" s="12"/>
      <c r="AD137" s="12"/>
      <c r="AE137" s="12"/>
      <c r="AT137" s="252" t="s">
        <v>276</v>
      </c>
      <c r="AU137" s="252" t="s">
        <v>86</v>
      </c>
      <c r="AV137" s="12" t="s">
        <v>86</v>
      </c>
      <c r="AW137" s="12" t="s">
        <v>32</v>
      </c>
      <c r="AX137" s="12" t="s">
        <v>84</v>
      </c>
      <c r="AY137" s="252" t="s">
        <v>251</v>
      </c>
    </row>
    <row r="138" s="2" customFormat="1" ht="33" customHeight="1">
      <c r="A138" s="38"/>
      <c r="B138" s="39"/>
      <c r="C138" s="220" t="s">
        <v>254</v>
      </c>
      <c r="D138" s="220" t="s">
        <v>255</v>
      </c>
      <c r="E138" s="221" t="s">
        <v>6376</v>
      </c>
      <c r="F138" s="222" t="s">
        <v>6377</v>
      </c>
      <c r="G138" s="223" t="s">
        <v>409</v>
      </c>
      <c r="H138" s="224">
        <v>50.5</v>
      </c>
      <c r="I138" s="225"/>
      <c r="J138" s="226">
        <f>ROUND(I138*H138,2)</f>
        <v>0</v>
      </c>
      <c r="K138" s="227"/>
      <c r="L138" s="44"/>
      <c r="M138" s="228" t="s">
        <v>1</v>
      </c>
      <c r="N138" s="229" t="s">
        <v>41</v>
      </c>
      <c r="O138" s="91"/>
      <c r="P138" s="230">
        <f>O138*H138</f>
        <v>0</v>
      </c>
      <c r="Q138" s="230">
        <v>0</v>
      </c>
      <c r="R138" s="230">
        <f>Q138*H138</f>
        <v>0</v>
      </c>
      <c r="S138" s="230">
        <v>0</v>
      </c>
      <c r="T138" s="231">
        <f>S138*H138</f>
        <v>0</v>
      </c>
      <c r="U138" s="38"/>
      <c r="V138" s="38"/>
      <c r="W138" s="38"/>
      <c r="X138" s="38"/>
      <c r="Y138" s="38"/>
      <c r="Z138" s="38"/>
      <c r="AA138" s="38"/>
      <c r="AB138" s="38"/>
      <c r="AC138" s="38"/>
      <c r="AD138" s="38"/>
      <c r="AE138" s="38"/>
      <c r="AR138" s="232" t="s">
        <v>254</v>
      </c>
      <c r="AT138" s="232" t="s">
        <v>255</v>
      </c>
      <c r="AU138" s="232" t="s">
        <v>86</v>
      </c>
      <c r="AY138" s="17" t="s">
        <v>251</v>
      </c>
      <c r="BE138" s="233">
        <f>IF(N138="základní",J138,0)</f>
        <v>0</v>
      </c>
      <c r="BF138" s="233">
        <f>IF(N138="snížená",J138,0)</f>
        <v>0</v>
      </c>
      <c r="BG138" s="233">
        <f>IF(N138="zákl. přenesená",J138,0)</f>
        <v>0</v>
      </c>
      <c r="BH138" s="233">
        <f>IF(N138="sníž. přenesená",J138,0)</f>
        <v>0</v>
      </c>
      <c r="BI138" s="233">
        <f>IF(N138="nulová",J138,0)</f>
        <v>0</v>
      </c>
      <c r="BJ138" s="17" t="s">
        <v>84</v>
      </c>
      <c r="BK138" s="233">
        <f>ROUND(I138*H138,2)</f>
        <v>0</v>
      </c>
      <c r="BL138" s="17" t="s">
        <v>254</v>
      </c>
      <c r="BM138" s="232" t="s">
        <v>6530</v>
      </c>
    </row>
    <row r="139" s="2" customFormat="1">
      <c r="A139" s="38"/>
      <c r="B139" s="39"/>
      <c r="C139" s="40"/>
      <c r="D139" s="234" t="s">
        <v>260</v>
      </c>
      <c r="E139" s="40"/>
      <c r="F139" s="235" t="s">
        <v>6379</v>
      </c>
      <c r="G139" s="40"/>
      <c r="H139" s="40"/>
      <c r="I139" s="236"/>
      <c r="J139" s="40"/>
      <c r="K139" s="40"/>
      <c r="L139" s="44"/>
      <c r="M139" s="237"/>
      <c r="N139" s="238"/>
      <c r="O139" s="91"/>
      <c r="P139" s="91"/>
      <c r="Q139" s="91"/>
      <c r="R139" s="91"/>
      <c r="S139" s="91"/>
      <c r="T139" s="92"/>
      <c r="U139" s="38"/>
      <c r="V139" s="38"/>
      <c r="W139" s="38"/>
      <c r="X139" s="38"/>
      <c r="Y139" s="38"/>
      <c r="Z139" s="38"/>
      <c r="AA139" s="38"/>
      <c r="AB139" s="38"/>
      <c r="AC139" s="38"/>
      <c r="AD139" s="38"/>
      <c r="AE139" s="38"/>
      <c r="AT139" s="17" t="s">
        <v>260</v>
      </c>
      <c r="AU139" s="17" t="s">
        <v>86</v>
      </c>
    </row>
    <row r="140" s="2" customFormat="1">
      <c r="A140" s="38"/>
      <c r="B140" s="39"/>
      <c r="C140" s="40"/>
      <c r="D140" s="240" t="s">
        <v>274</v>
      </c>
      <c r="E140" s="40"/>
      <c r="F140" s="241" t="s">
        <v>6380</v>
      </c>
      <c r="G140" s="40"/>
      <c r="H140" s="40"/>
      <c r="I140" s="236"/>
      <c r="J140" s="40"/>
      <c r="K140" s="40"/>
      <c r="L140" s="44"/>
      <c r="M140" s="237"/>
      <c r="N140" s="238"/>
      <c r="O140" s="91"/>
      <c r="P140" s="91"/>
      <c r="Q140" s="91"/>
      <c r="R140" s="91"/>
      <c r="S140" s="91"/>
      <c r="T140" s="92"/>
      <c r="U140" s="38"/>
      <c r="V140" s="38"/>
      <c r="W140" s="38"/>
      <c r="X140" s="38"/>
      <c r="Y140" s="38"/>
      <c r="Z140" s="38"/>
      <c r="AA140" s="38"/>
      <c r="AB140" s="38"/>
      <c r="AC140" s="38"/>
      <c r="AD140" s="38"/>
      <c r="AE140" s="38"/>
      <c r="AT140" s="17" t="s">
        <v>274</v>
      </c>
      <c r="AU140" s="17" t="s">
        <v>86</v>
      </c>
    </row>
    <row r="141" s="12" customFormat="1">
      <c r="A141" s="12"/>
      <c r="B141" s="242"/>
      <c r="C141" s="243"/>
      <c r="D141" s="234" t="s">
        <v>276</v>
      </c>
      <c r="E141" s="244" t="s">
        <v>1</v>
      </c>
      <c r="F141" s="245" t="s">
        <v>6365</v>
      </c>
      <c r="G141" s="243"/>
      <c r="H141" s="246">
        <v>50.5</v>
      </c>
      <c r="I141" s="247"/>
      <c r="J141" s="243"/>
      <c r="K141" s="243"/>
      <c r="L141" s="248"/>
      <c r="M141" s="249"/>
      <c r="N141" s="250"/>
      <c r="O141" s="250"/>
      <c r="P141" s="250"/>
      <c r="Q141" s="250"/>
      <c r="R141" s="250"/>
      <c r="S141" s="250"/>
      <c r="T141" s="251"/>
      <c r="U141" s="12"/>
      <c r="V141" s="12"/>
      <c r="W141" s="12"/>
      <c r="X141" s="12"/>
      <c r="Y141" s="12"/>
      <c r="Z141" s="12"/>
      <c r="AA141" s="12"/>
      <c r="AB141" s="12"/>
      <c r="AC141" s="12"/>
      <c r="AD141" s="12"/>
      <c r="AE141" s="12"/>
      <c r="AT141" s="252" t="s">
        <v>276</v>
      </c>
      <c r="AU141" s="252" t="s">
        <v>86</v>
      </c>
      <c r="AV141" s="12" t="s">
        <v>86</v>
      </c>
      <c r="AW141" s="12" t="s">
        <v>32</v>
      </c>
      <c r="AX141" s="12" t="s">
        <v>84</v>
      </c>
      <c r="AY141" s="252" t="s">
        <v>251</v>
      </c>
    </row>
    <row r="142" s="2" customFormat="1" ht="24.15" customHeight="1">
      <c r="A142" s="38"/>
      <c r="B142" s="39"/>
      <c r="C142" s="220" t="s">
        <v>282</v>
      </c>
      <c r="D142" s="220" t="s">
        <v>255</v>
      </c>
      <c r="E142" s="221" t="s">
        <v>6381</v>
      </c>
      <c r="F142" s="222" t="s">
        <v>6382</v>
      </c>
      <c r="G142" s="223" t="s">
        <v>1136</v>
      </c>
      <c r="H142" s="224">
        <v>4.5449999999999999</v>
      </c>
      <c r="I142" s="225"/>
      <c r="J142" s="226">
        <f>ROUND(I142*H142,2)</f>
        <v>0</v>
      </c>
      <c r="K142" s="227"/>
      <c r="L142" s="44"/>
      <c r="M142" s="228" t="s">
        <v>1</v>
      </c>
      <c r="N142" s="229" t="s">
        <v>41</v>
      </c>
      <c r="O142" s="91"/>
      <c r="P142" s="230">
        <f>O142*H142</f>
        <v>0</v>
      </c>
      <c r="Q142" s="230">
        <v>0</v>
      </c>
      <c r="R142" s="230">
        <f>Q142*H142</f>
        <v>0</v>
      </c>
      <c r="S142" s="230">
        <v>0</v>
      </c>
      <c r="T142" s="231">
        <f>S142*H142</f>
        <v>0</v>
      </c>
      <c r="U142" s="38"/>
      <c r="V142" s="38"/>
      <c r="W142" s="38"/>
      <c r="X142" s="38"/>
      <c r="Y142" s="38"/>
      <c r="Z142" s="38"/>
      <c r="AA142" s="38"/>
      <c r="AB142" s="38"/>
      <c r="AC142" s="38"/>
      <c r="AD142" s="38"/>
      <c r="AE142" s="38"/>
      <c r="AR142" s="232" t="s">
        <v>254</v>
      </c>
      <c r="AT142" s="232" t="s">
        <v>255</v>
      </c>
      <c r="AU142" s="232" t="s">
        <v>86</v>
      </c>
      <c r="AY142" s="17" t="s">
        <v>251</v>
      </c>
      <c r="BE142" s="233">
        <f>IF(N142="základní",J142,0)</f>
        <v>0</v>
      </c>
      <c r="BF142" s="233">
        <f>IF(N142="snížená",J142,0)</f>
        <v>0</v>
      </c>
      <c r="BG142" s="233">
        <f>IF(N142="zákl. přenesená",J142,0)</f>
        <v>0</v>
      </c>
      <c r="BH142" s="233">
        <f>IF(N142="sníž. přenesená",J142,0)</f>
        <v>0</v>
      </c>
      <c r="BI142" s="233">
        <f>IF(N142="nulová",J142,0)</f>
        <v>0</v>
      </c>
      <c r="BJ142" s="17" t="s">
        <v>84</v>
      </c>
      <c r="BK142" s="233">
        <f>ROUND(I142*H142,2)</f>
        <v>0</v>
      </c>
      <c r="BL142" s="17" t="s">
        <v>254</v>
      </c>
      <c r="BM142" s="232" t="s">
        <v>6531</v>
      </c>
    </row>
    <row r="143" s="2" customFormat="1">
      <c r="A143" s="38"/>
      <c r="B143" s="39"/>
      <c r="C143" s="40"/>
      <c r="D143" s="234" t="s">
        <v>260</v>
      </c>
      <c r="E143" s="40"/>
      <c r="F143" s="235" t="s">
        <v>6384</v>
      </c>
      <c r="G143" s="40"/>
      <c r="H143" s="40"/>
      <c r="I143" s="236"/>
      <c r="J143" s="40"/>
      <c r="K143" s="40"/>
      <c r="L143" s="44"/>
      <c r="M143" s="237"/>
      <c r="N143" s="238"/>
      <c r="O143" s="91"/>
      <c r="P143" s="91"/>
      <c r="Q143" s="91"/>
      <c r="R143" s="91"/>
      <c r="S143" s="91"/>
      <c r="T143" s="92"/>
      <c r="U143" s="38"/>
      <c r="V143" s="38"/>
      <c r="W143" s="38"/>
      <c r="X143" s="38"/>
      <c r="Y143" s="38"/>
      <c r="Z143" s="38"/>
      <c r="AA143" s="38"/>
      <c r="AB143" s="38"/>
      <c r="AC143" s="38"/>
      <c r="AD143" s="38"/>
      <c r="AE143" s="38"/>
      <c r="AT143" s="17" t="s">
        <v>260</v>
      </c>
      <c r="AU143" s="17" t="s">
        <v>86</v>
      </c>
    </row>
    <row r="144" s="2" customFormat="1">
      <c r="A144" s="38"/>
      <c r="B144" s="39"/>
      <c r="C144" s="40"/>
      <c r="D144" s="240" t="s">
        <v>274</v>
      </c>
      <c r="E144" s="40"/>
      <c r="F144" s="241" t="s">
        <v>6385</v>
      </c>
      <c r="G144" s="40"/>
      <c r="H144" s="40"/>
      <c r="I144" s="236"/>
      <c r="J144" s="40"/>
      <c r="K144" s="40"/>
      <c r="L144" s="44"/>
      <c r="M144" s="237"/>
      <c r="N144" s="238"/>
      <c r="O144" s="91"/>
      <c r="P144" s="91"/>
      <c r="Q144" s="91"/>
      <c r="R144" s="91"/>
      <c r="S144" s="91"/>
      <c r="T144" s="92"/>
      <c r="U144" s="38"/>
      <c r="V144" s="38"/>
      <c r="W144" s="38"/>
      <c r="X144" s="38"/>
      <c r="Y144" s="38"/>
      <c r="Z144" s="38"/>
      <c r="AA144" s="38"/>
      <c r="AB144" s="38"/>
      <c r="AC144" s="38"/>
      <c r="AD144" s="38"/>
      <c r="AE144" s="38"/>
      <c r="AT144" s="17" t="s">
        <v>274</v>
      </c>
      <c r="AU144" s="17" t="s">
        <v>86</v>
      </c>
    </row>
    <row r="145" s="12" customFormat="1">
      <c r="A145" s="12"/>
      <c r="B145" s="242"/>
      <c r="C145" s="243"/>
      <c r="D145" s="234" t="s">
        <v>276</v>
      </c>
      <c r="E145" s="244" t="s">
        <v>1</v>
      </c>
      <c r="F145" s="245" t="s">
        <v>6386</v>
      </c>
      <c r="G145" s="243"/>
      <c r="H145" s="246">
        <v>4.5449999999999999</v>
      </c>
      <c r="I145" s="247"/>
      <c r="J145" s="243"/>
      <c r="K145" s="243"/>
      <c r="L145" s="248"/>
      <c r="M145" s="249"/>
      <c r="N145" s="250"/>
      <c r="O145" s="250"/>
      <c r="P145" s="250"/>
      <c r="Q145" s="250"/>
      <c r="R145" s="250"/>
      <c r="S145" s="250"/>
      <c r="T145" s="251"/>
      <c r="U145" s="12"/>
      <c r="V145" s="12"/>
      <c r="W145" s="12"/>
      <c r="X145" s="12"/>
      <c r="Y145" s="12"/>
      <c r="Z145" s="12"/>
      <c r="AA145" s="12"/>
      <c r="AB145" s="12"/>
      <c r="AC145" s="12"/>
      <c r="AD145" s="12"/>
      <c r="AE145" s="12"/>
      <c r="AT145" s="252" t="s">
        <v>276</v>
      </c>
      <c r="AU145" s="252" t="s">
        <v>86</v>
      </c>
      <c r="AV145" s="12" t="s">
        <v>86</v>
      </c>
      <c r="AW145" s="12" t="s">
        <v>32</v>
      </c>
      <c r="AX145" s="12" t="s">
        <v>84</v>
      </c>
      <c r="AY145" s="252" t="s">
        <v>251</v>
      </c>
    </row>
    <row r="146" s="2" customFormat="1" ht="16.5" customHeight="1">
      <c r="A146" s="38"/>
      <c r="B146" s="39"/>
      <c r="C146" s="292" t="s">
        <v>287</v>
      </c>
      <c r="D146" s="292" t="s">
        <v>1133</v>
      </c>
      <c r="E146" s="293" t="s">
        <v>6387</v>
      </c>
      <c r="F146" s="294" t="s">
        <v>6388</v>
      </c>
      <c r="G146" s="295" t="s">
        <v>1136</v>
      </c>
      <c r="H146" s="296">
        <v>4.5449999999999999</v>
      </c>
      <c r="I146" s="297"/>
      <c r="J146" s="298">
        <f>ROUND(I146*H146,2)</f>
        <v>0</v>
      </c>
      <c r="K146" s="299"/>
      <c r="L146" s="300"/>
      <c r="M146" s="301" t="s">
        <v>1</v>
      </c>
      <c r="N146" s="302" t="s">
        <v>41</v>
      </c>
      <c r="O146" s="91"/>
      <c r="P146" s="230">
        <f>O146*H146</f>
        <v>0</v>
      </c>
      <c r="Q146" s="230">
        <v>0.001</v>
      </c>
      <c r="R146" s="230">
        <f>Q146*H146</f>
        <v>0.0045450000000000004</v>
      </c>
      <c r="S146" s="230">
        <v>0</v>
      </c>
      <c r="T146" s="231">
        <f>S146*H146</f>
        <v>0</v>
      </c>
      <c r="U146" s="38"/>
      <c r="V146" s="38"/>
      <c r="W146" s="38"/>
      <c r="X146" s="38"/>
      <c r="Y146" s="38"/>
      <c r="Z146" s="38"/>
      <c r="AA146" s="38"/>
      <c r="AB146" s="38"/>
      <c r="AC146" s="38"/>
      <c r="AD146" s="38"/>
      <c r="AE146" s="38"/>
      <c r="AR146" s="232" t="s">
        <v>299</v>
      </c>
      <c r="AT146" s="232" t="s">
        <v>1133</v>
      </c>
      <c r="AU146" s="232" t="s">
        <v>86</v>
      </c>
      <c r="AY146" s="17" t="s">
        <v>251</v>
      </c>
      <c r="BE146" s="233">
        <f>IF(N146="základní",J146,0)</f>
        <v>0</v>
      </c>
      <c r="BF146" s="233">
        <f>IF(N146="snížená",J146,0)</f>
        <v>0</v>
      </c>
      <c r="BG146" s="233">
        <f>IF(N146="zákl. přenesená",J146,0)</f>
        <v>0</v>
      </c>
      <c r="BH146" s="233">
        <f>IF(N146="sníž. přenesená",J146,0)</f>
        <v>0</v>
      </c>
      <c r="BI146" s="233">
        <f>IF(N146="nulová",J146,0)</f>
        <v>0</v>
      </c>
      <c r="BJ146" s="17" t="s">
        <v>84</v>
      </c>
      <c r="BK146" s="233">
        <f>ROUND(I146*H146,2)</f>
        <v>0</v>
      </c>
      <c r="BL146" s="17" t="s">
        <v>254</v>
      </c>
      <c r="BM146" s="232" t="s">
        <v>6532</v>
      </c>
    </row>
    <row r="147" s="2" customFormat="1">
      <c r="A147" s="38"/>
      <c r="B147" s="39"/>
      <c r="C147" s="40"/>
      <c r="D147" s="234" t="s">
        <v>260</v>
      </c>
      <c r="E147" s="40"/>
      <c r="F147" s="235" t="s">
        <v>6388</v>
      </c>
      <c r="G147" s="40"/>
      <c r="H147" s="40"/>
      <c r="I147" s="236"/>
      <c r="J147" s="40"/>
      <c r="K147" s="40"/>
      <c r="L147" s="44"/>
      <c r="M147" s="237"/>
      <c r="N147" s="238"/>
      <c r="O147" s="91"/>
      <c r="P147" s="91"/>
      <c r="Q147" s="91"/>
      <c r="R147" s="91"/>
      <c r="S147" s="91"/>
      <c r="T147" s="92"/>
      <c r="U147" s="38"/>
      <c r="V147" s="38"/>
      <c r="W147" s="38"/>
      <c r="X147" s="38"/>
      <c r="Y147" s="38"/>
      <c r="Z147" s="38"/>
      <c r="AA147" s="38"/>
      <c r="AB147" s="38"/>
      <c r="AC147" s="38"/>
      <c r="AD147" s="38"/>
      <c r="AE147" s="38"/>
      <c r="AT147" s="17" t="s">
        <v>260</v>
      </c>
      <c r="AU147" s="17" t="s">
        <v>86</v>
      </c>
    </row>
    <row r="148" s="2" customFormat="1">
      <c r="A148" s="38"/>
      <c r="B148" s="39"/>
      <c r="C148" s="40"/>
      <c r="D148" s="234" t="s">
        <v>262</v>
      </c>
      <c r="E148" s="40"/>
      <c r="F148" s="239" t="s">
        <v>6390</v>
      </c>
      <c r="G148" s="40"/>
      <c r="H148" s="40"/>
      <c r="I148" s="236"/>
      <c r="J148" s="40"/>
      <c r="K148" s="40"/>
      <c r="L148" s="44"/>
      <c r="M148" s="237"/>
      <c r="N148" s="238"/>
      <c r="O148" s="91"/>
      <c r="P148" s="91"/>
      <c r="Q148" s="91"/>
      <c r="R148" s="91"/>
      <c r="S148" s="91"/>
      <c r="T148" s="92"/>
      <c r="U148" s="38"/>
      <c r="V148" s="38"/>
      <c r="W148" s="38"/>
      <c r="X148" s="38"/>
      <c r="Y148" s="38"/>
      <c r="Z148" s="38"/>
      <c r="AA148" s="38"/>
      <c r="AB148" s="38"/>
      <c r="AC148" s="38"/>
      <c r="AD148" s="38"/>
      <c r="AE148" s="38"/>
      <c r="AT148" s="17" t="s">
        <v>262</v>
      </c>
      <c r="AU148" s="17" t="s">
        <v>86</v>
      </c>
    </row>
    <row r="149" s="12" customFormat="1">
      <c r="A149" s="12"/>
      <c r="B149" s="242"/>
      <c r="C149" s="243"/>
      <c r="D149" s="234" t="s">
        <v>276</v>
      </c>
      <c r="E149" s="244" t="s">
        <v>1</v>
      </c>
      <c r="F149" s="245" t="s">
        <v>6391</v>
      </c>
      <c r="G149" s="243"/>
      <c r="H149" s="246">
        <v>4.5449999999999999</v>
      </c>
      <c r="I149" s="247"/>
      <c r="J149" s="243"/>
      <c r="K149" s="243"/>
      <c r="L149" s="248"/>
      <c r="M149" s="249"/>
      <c r="N149" s="250"/>
      <c r="O149" s="250"/>
      <c r="P149" s="250"/>
      <c r="Q149" s="250"/>
      <c r="R149" s="250"/>
      <c r="S149" s="250"/>
      <c r="T149" s="251"/>
      <c r="U149" s="12"/>
      <c r="V149" s="12"/>
      <c r="W149" s="12"/>
      <c r="X149" s="12"/>
      <c r="Y149" s="12"/>
      <c r="Z149" s="12"/>
      <c r="AA149" s="12"/>
      <c r="AB149" s="12"/>
      <c r="AC149" s="12"/>
      <c r="AD149" s="12"/>
      <c r="AE149" s="12"/>
      <c r="AT149" s="252" t="s">
        <v>276</v>
      </c>
      <c r="AU149" s="252" t="s">
        <v>86</v>
      </c>
      <c r="AV149" s="12" t="s">
        <v>86</v>
      </c>
      <c r="AW149" s="12" t="s">
        <v>32</v>
      </c>
      <c r="AX149" s="12" t="s">
        <v>84</v>
      </c>
      <c r="AY149" s="252" t="s">
        <v>251</v>
      </c>
    </row>
    <row r="150" s="2" customFormat="1" ht="24.15" customHeight="1">
      <c r="A150" s="38"/>
      <c r="B150" s="39"/>
      <c r="C150" s="220" t="s">
        <v>294</v>
      </c>
      <c r="D150" s="220" t="s">
        <v>255</v>
      </c>
      <c r="E150" s="221" t="s">
        <v>6392</v>
      </c>
      <c r="F150" s="222" t="s">
        <v>6393</v>
      </c>
      <c r="G150" s="223" t="s">
        <v>802</v>
      </c>
      <c r="H150" s="224">
        <v>5</v>
      </c>
      <c r="I150" s="225"/>
      <c r="J150" s="226">
        <f>ROUND(I150*H150,2)</f>
        <v>0</v>
      </c>
      <c r="K150" s="227"/>
      <c r="L150" s="44"/>
      <c r="M150" s="228" t="s">
        <v>1</v>
      </c>
      <c r="N150" s="229" t="s">
        <v>41</v>
      </c>
      <c r="O150" s="91"/>
      <c r="P150" s="230">
        <f>O150*H150</f>
        <v>0</v>
      </c>
      <c r="Q150" s="230">
        <v>0.01125</v>
      </c>
      <c r="R150" s="230">
        <f>Q150*H150</f>
        <v>0.056249999999999994</v>
      </c>
      <c r="S150" s="230">
        <v>0</v>
      </c>
      <c r="T150" s="231">
        <f>S150*H150</f>
        <v>0</v>
      </c>
      <c r="U150" s="38"/>
      <c r="V150" s="38"/>
      <c r="W150" s="38"/>
      <c r="X150" s="38"/>
      <c r="Y150" s="38"/>
      <c r="Z150" s="38"/>
      <c r="AA150" s="38"/>
      <c r="AB150" s="38"/>
      <c r="AC150" s="38"/>
      <c r="AD150" s="38"/>
      <c r="AE150" s="38"/>
      <c r="AR150" s="232" t="s">
        <v>254</v>
      </c>
      <c r="AT150" s="232" t="s">
        <v>255</v>
      </c>
      <c r="AU150" s="232" t="s">
        <v>86</v>
      </c>
      <c r="AY150" s="17" t="s">
        <v>251</v>
      </c>
      <c r="BE150" s="233">
        <f>IF(N150="základní",J150,0)</f>
        <v>0</v>
      </c>
      <c r="BF150" s="233">
        <f>IF(N150="snížená",J150,0)</f>
        <v>0</v>
      </c>
      <c r="BG150" s="233">
        <f>IF(N150="zákl. přenesená",J150,0)</f>
        <v>0</v>
      </c>
      <c r="BH150" s="233">
        <f>IF(N150="sníž. přenesená",J150,0)</f>
        <v>0</v>
      </c>
      <c r="BI150" s="233">
        <f>IF(N150="nulová",J150,0)</f>
        <v>0</v>
      </c>
      <c r="BJ150" s="17" t="s">
        <v>84</v>
      </c>
      <c r="BK150" s="233">
        <f>ROUND(I150*H150,2)</f>
        <v>0</v>
      </c>
      <c r="BL150" s="17" t="s">
        <v>254</v>
      </c>
      <c r="BM150" s="232" t="s">
        <v>6533</v>
      </c>
    </row>
    <row r="151" s="2" customFormat="1">
      <c r="A151" s="38"/>
      <c r="B151" s="39"/>
      <c r="C151" s="40"/>
      <c r="D151" s="234" t="s">
        <v>260</v>
      </c>
      <c r="E151" s="40"/>
      <c r="F151" s="235" t="s">
        <v>6395</v>
      </c>
      <c r="G151" s="40"/>
      <c r="H151" s="40"/>
      <c r="I151" s="236"/>
      <c r="J151" s="40"/>
      <c r="K151" s="40"/>
      <c r="L151" s="44"/>
      <c r="M151" s="237"/>
      <c r="N151" s="238"/>
      <c r="O151" s="91"/>
      <c r="P151" s="91"/>
      <c r="Q151" s="91"/>
      <c r="R151" s="91"/>
      <c r="S151" s="91"/>
      <c r="T151" s="92"/>
      <c r="U151" s="38"/>
      <c r="V151" s="38"/>
      <c r="W151" s="38"/>
      <c r="X151" s="38"/>
      <c r="Y151" s="38"/>
      <c r="Z151" s="38"/>
      <c r="AA151" s="38"/>
      <c r="AB151" s="38"/>
      <c r="AC151" s="38"/>
      <c r="AD151" s="38"/>
      <c r="AE151" s="38"/>
      <c r="AT151" s="17" t="s">
        <v>260</v>
      </c>
      <c r="AU151" s="17" t="s">
        <v>86</v>
      </c>
    </row>
    <row r="152" s="2" customFormat="1">
      <c r="A152" s="38"/>
      <c r="B152" s="39"/>
      <c r="C152" s="40"/>
      <c r="D152" s="240" t="s">
        <v>274</v>
      </c>
      <c r="E152" s="40"/>
      <c r="F152" s="241" t="s">
        <v>6396</v>
      </c>
      <c r="G152" s="40"/>
      <c r="H152" s="40"/>
      <c r="I152" s="236"/>
      <c r="J152" s="40"/>
      <c r="K152" s="40"/>
      <c r="L152" s="44"/>
      <c r="M152" s="237"/>
      <c r="N152" s="238"/>
      <c r="O152" s="91"/>
      <c r="P152" s="91"/>
      <c r="Q152" s="91"/>
      <c r="R152" s="91"/>
      <c r="S152" s="91"/>
      <c r="T152" s="92"/>
      <c r="U152" s="38"/>
      <c r="V152" s="38"/>
      <c r="W152" s="38"/>
      <c r="X152" s="38"/>
      <c r="Y152" s="38"/>
      <c r="Z152" s="38"/>
      <c r="AA152" s="38"/>
      <c r="AB152" s="38"/>
      <c r="AC152" s="38"/>
      <c r="AD152" s="38"/>
      <c r="AE152" s="38"/>
      <c r="AT152" s="17" t="s">
        <v>274</v>
      </c>
      <c r="AU152" s="17" t="s">
        <v>86</v>
      </c>
    </row>
    <row r="153" s="2" customFormat="1">
      <c r="A153" s="38"/>
      <c r="B153" s="39"/>
      <c r="C153" s="40"/>
      <c r="D153" s="234" t="s">
        <v>262</v>
      </c>
      <c r="E153" s="40"/>
      <c r="F153" s="239" t="s">
        <v>6397</v>
      </c>
      <c r="G153" s="40"/>
      <c r="H153" s="40"/>
      <c r="I153" s="236"/>
      <c r="J153" s="40"/>
      <c r="K153" s="40"/>
      <c r="L153" s="44"/>
      <c r="M153" s="237"/>
      <c r="N153" s="238"/>
      <c r="O153" s="91"/>
      <c r="P153" s="91"/>
      <c r="Q153" s="91"/>
      <c r="R153" s="91"/>
      <c r="S153" s="91"/>
      <c r="T153" s="92"/>
      <c r="U153" s="38"/>
      <c r="V153" s="38"/>
      <c r="W153" s="38"/>
      <c r="X153" s="38"/>
      <c r="Y153" s="38"/>
      <c r="Z153" s="38"/>
      <c r="AA153" s="38"/>
      <c r="AB153" s="38"/>
      <c r="AC153" s="38"/>
      <c r="AD153" s="38"/>
      <c r="AE153" s="38"/>
      <c r="AT153" s="17" t="s">
        <v>262</v>
      </c>
      <c r="AU153" s="17" t="s">
        <v>86</v>
      </c>
    </row>
    <row r="154" s="2" customFormat="1" ht="24.15" customHeight="1">
      <c r="A154" s="38"/>
      <c r="B154" s="39"/>
      <c r="C154" s="220" t="s">
        <v>299</v>
      </c>
      <c r="D154" s="220" t="s">
        <v>255</v>
      </c>
      <c r="E154" s="221" t="s">
        <v>6398</v>
      </c>
      <c r="F154" s="222" t="s">
        <v>6399</v>
      </c>
      <c r="G154" s="223" t="s">
        <v>409</v>
      </c>
      <c r="H154" s="224">
        <v>10</v>
      </c>
      <c r="I154" s="225"/>
      <c r="J154" s="226">
        <f>ROUND(I154*H154,2)</f>
        <v>0</v>
      </c>
      <c r="K154" s="227"/>
      <c r="L154" s="44"/>
      <c r="M154" s="228" t="s">
        <v>1</v>
      </c>
      <c r="N154" s="229" t="s">
        <v>41</v>
      </c>
      <c r="O154" s="91"/>
      <c r="P154" s="230">
        <f>O154*H154</f>
        <v>0</v>
      </c>
      <c r="Q154" s="230">
        <v>0</v>
      </c>
      <c r="R154" s="230">
        <f>Q154*H154</f>
        <v>0</v>
      </c>
      <c r="S154" s="230">
        <v>0</v>
      </c>
      <c r="T154" s="231">
        <f>S154*H154</f>
        <v>0</v>
      </c>
      <c r="U154" s="38"/>
      <c r="V154" s="38"/>
      <c r="W154" s="38"/>
      <c r="X154" s="38"/>
      <c r="Y154" s="38"/>
      <c r="Z154" s="38"/>
      <c r="AA154" s="38"/>
      <c r="AB154" s="38"/>
      <c r="AC154" s="38"/>
      <c r="AD154" s="38"/>
      <c r="AE154" s="38"/>
      <c r="AR154" s="232" t="s">
        <v>254</v>
      </c>
      <c r="AT154" s="232" t="s">
        <v>255</v>
      </c>
      <c r="AU154" s="232" t="s">
        <v>86</v>
      </c>
      <c r="AY154" s="17" t="s">
        <v>251</v>
      </c>
      <c r="BE154" s="233">
        <f>IF(N154="základní",J154,0)</f>
        <v>0</v>
      </c>
      <c r="BF154" s="233">
        <f>IF(N154="snížená",J154,0)</f>
        <v>0</v>
      </c>
      <c r="BG154" s="233">
        <f>IF(N154="zákl. přenesená",J154,0)</f>
        <v>0</v>
      </c>
      <c r="BH154" s="233">
        <f>IF(N154="sníž. přenesená",J154,0)</f>
        <v>0</v>
      </c>
      <c r="BI154" s="233">
        <f>IF(N154="nulová",J154,0)</f>
        <v>0</v>
      </c>
      <c r="BJ154" s="17" t="s">
        <v>84</v>
      </c>
      <c r="BK154" s="233">
        <f>ROUND(I154*H154,2)</f>
        <v>0</v>
      </c>
      <c r="BL154" s="17" t="s">
        <v>254</v>
      </c>
      <c r="BM154" s="232" t="s">
        <v>6534</v>
      </c>
    </row>
    <row r="155" s="2" customFormat="1">
      <c r="A155" s="38"/>
      <c r="B155" s="39"/>
      <c r="C155" s="40"/>
      <c r="D155" s="234" t="s">
        <v>260</v>
      </c>
      <c r="E155" s="40"/>
      <c r="F155" s="235" t="s">
        <v>6401</v>
      </c>
      <c r="G155" s="40"/>
      <c r="H155" s="40"/>
      <c r="I155" s="236"/>
      <c r="J155" s="40"/>
      <c r="K155" s="40"/>
      <c r="L155" s="44"/>
      <c r="M155" s="237"/>
      <c r="N155" s="238"/>
      <c r="O155" s="91"/>
      <c r="P155" s="91"/>
      <c r="Q155" s="91"/>
      <c r="R155" s="91"/>
      <c r="S155" s="91"/>
      <c r="T155" s="92"/>
      <c r="U155" s="38"/>
      <c r="V155" s="38"/>
      <c r="W155" s="38"/>
      <c r="X155" s="38"/>
      <c r="Y155" s="38"/>
      <c r="Z155" s="38"/>
      <c r="AA155" s="38"/>
      <c r="AB155" s="38"/>
      <c r="AC155" s="38"/>
      <c r="AD155" s="38"/>
      <c r="AE155" s="38"/>
      <c r="AT155" s="17" t="s">
        <v>260</v>
      </c>
      <c r="AU155" s="17" t="s">
        <v>86</v>
      </c>
    </row>
    <row r="156" s="2" customFormat="1">
      <c r="A156" s="38"/>
      <c r="B156" s="39"/>
      <c r="C156" s="40"/>
      <c r="D156" s="240" t="s">
        <v>274</v>
      </c>
      <c r="E156" s="40"/>
      <c r="F156" s="241" t="s">
        <v>6402</v>
      </c>
      <c r="G156" s="40"/>
      <c r="H156" s="40"/>
      <c r="I156" s="236"/>
      <c r="J156" s="40"/>
      <c r="K156" s="40"/>
      <c r="L156" s="44"/>
      <c r="M156" s="237"/>
      <c r="N156" s="238"/>
      <c r="O156" s="91"/>
      <c r="P156" s="91"/>
      <c r="Q156" s="91"/>
      <c r="R156" s="91"/>
      <c r="S156" s="91"/>
      <c r="T156" s="92"/>
      <c r="U156" s="38"/>
      <c r="V156" s="38"/>
      <c r="W156" s="38"/>
      <c r="X156" s="38"/>
      <c r="Y156" s="38"/>
      <c r="Z156" s="38"/>
      <c r="AA156" s="38"/>
      <c r="AB156" s="38"/>
      <c r="AC156" s="38"/>
      <c r="AD156" s="38"/>
      <c r="AE156" s="38"/>
      <c r="AT156" s="17" t="s">
        <v>274</v>
      </c>
      <c r="AU156" s="17" t="s">
        <v>86</v>
      </c>
    </row>
    <row r="157" s="2" customFormat="1" ht="16.5" customHeight="1">
      <c r="A157" s="38"/>
      <c r="B157" s="39"/>
      <c r="C157" s="292" t="s">
        <v>306</v>
      </c>
      <c r="D157" s="292" t="s">
        <v>1133</v>
      </c>
      <c r="E157" s="293" t="s">
        <v>6403</v>
      </c>
      <c r="F157" s="294" t="s">
        <v>6404</v>
      </c>
      <c r="G157" s="295" t="s">
        <v>681</v>
      </c>
      <c r="H157" s="296">
        <v>1</v>
      </c>
      <c r="I157" s="297"/>
      <c r="J157" s="298">
        <f>ROUND(I157*H157,2)</f>
        <v>0</v>
      </c>
      <c r="K157" s="299"/>
      <c r="L157" s="300"/>
      <c r="M157" s="301" t="s">
        <v>1</v>
      </c>
      <c r="N157" s="302" t="s">
        <v>41</v>
      </c>
      <c r="O157" s="91"/>
      <c r="P157" s="230">
        <f>O157*H157</f>
        <v>0</v>
      </c>
      <c r="Q157" s="230">
        <v>1</v>
      </c>
      <c r="R157" s="230">
        <f>Q157*H157</f>
        <v>1</v>
      </c>
      <c r="S157" s="230">
        <v>0</v>
      </c>
      <c r="T157" s="231">
        <f>S157*H157</f>
        <v>0</v>
      </c>
      <c r="U157" s="38"/>
      <c r="V157" s="38"/>
      <c r="W157" s="38"/>
      <c r="X157" s="38"/>
      <c r="Y157" s="38"/>
      <c r="Z157" s="38"/>
      <c r="AA157" s="38"/>
      <c r="AB157" s="38"/>
      <c r="AC157" s="38"/>
      <c r="AD157" s="38"/>
      <c r="AE157" s="38"/>
      <c r="AR157" s="232" t="s">
        <v>299</v>
      </c>
      <c r="AT157" s="232" t="s">
        <v>1133</v>
      </c>
      <c r="AU157" s="232" t="s">
        <v>86</v>
      </c>
      <c r="AY157" s="17" t="s">
        <v>251</v>
      </c>
      <c r="BE157" s="233">
        <f>IF(N157="základní",J157,0)</f>
        <v>0</v>
      </c>
      <c r="BF157" s="233">
        <f>IF(N157="snížená",J157,0)</f>
        <v>0</v>
      </c>
      <c r="BG157" s="233">
        <f>IF(N157="zákl. přenesená",J157,0)</f>
        <v>0</v>
      </c>
      <c r="BH157" s="233">
        <f>IF(N157="sníž. přenesená",J157,0)</f>
        <v>0</v>
      </c>
      <c r="BI157" s="233">
        <f>IF(N157="nulová",J157,0)</f>
        <v>0</v>
      </c>
      <c r="BJ157" s="17" t="s">
        <v>84</v>
      </c>
      <c r="BK157" s="233">
        <f>ROUND(I157*H157,2)</f>
        <v>0</v>
      </c>
      <c r="BL157" s="17" t="s">
        <v>254</v>
      </c>
      <c r="BM157" s="232" t="s">
        <v>6535</v>
      </c>
    </row>
    <row r="158" s="2" customFormat="1">
      <c r="A158" s="38"/>
      <c r="B158" s="39"/>
      <c r="C158" s="40"/>
      <c r="D158" s="234" t="s">
        <v>260</v>
      </c>
      <c r="E158" s="40"/>
      <c r="F158" s="235" t="s">
        <v>6404</v>
      </c>
      <c r="G158" s="40"/>
      <c r="H158" s="40"/>
      <c r="I158" s="236"/>
      <c r="J158" s="40"/>
      <c r="K158" s="40"/>
      <c r="L158" s="44"/>
      <c r="M158" s="237"/>
      <c r="N158" s="238"/>
      <c r="O158" s="91"/>
      <c r="P158" s="91"/>
      <c r="Q158" s="91"/>
      <c r="R158" s="91"/>
      <c r="S158" s="91"/>
      <c r="T158" s="92"/>
      <c r="U158" s="38"/>
      <c r="V158" s="38"/>
      <c r="W158" s="38"/>
      <c r="X158" s="38"/>
      <c r="Y158" s="38"/>
      <c r="Z158" s="38"/>
      <c r="AA158" s="38"/>
      <c r="AB158" s="38"/>
      <c r="AC158" s="38"/>
      <c r="AD158" s="38"/>
      <c r="AE158" s="38"/>
      <c r="AT158" s="17" t="s">
        <v>260</v>
      </c>
      <c r="AU158" s="17" t="s">
        <v>86</v>
      </c>
    </row>
    <row r="159" s="2" customFormat="1" ht="24.15" customHeight="1">
      <c r="A159" s="38"/>
      <c r="B159" s="39"/>
      <c r="C159" s="220" t="s">
        <v>311</v>
      </c>
      <c r="D159" s="220" t="s">
        <v>255</v>
      </c>
      <c r="E159" s="221" t="s">
        <v>6406</v>
      </c>
      <c r="F159" s="222" t="s">
        <v>6407</v>
      </c>
      <c r="G159" s="223" t="s">
        <v>409</v>
      </c>
      <c r="H159" s="224">
        <v>202</v>
      </c>
      <c r="I159" s="225"/>
      <c r="J159" s="226">
        <f>ROUND(I159*H159,2)</f>
        <v>0</v>
      </c>
      <c r="K159" s="227"/>
      <c r="L159" s="44"/>
      <c r="M159" s="228" t="s">
        <v>1</v>
      </c>
      <c r="N159" s="229" t="s">
        <v>41</v>
      </c>
      <c r="O159" s="91"/>
      <c r="P159" s="230">
        <f>O159*H159</f>
        <v>0</v>
      </c>
      <c r="Q159" s="230">
        <v>0</v>
      </c>
      <c r="R159" s="230">
        <f>Q159*H159</f>
        <v>0</v>
      </c>
      <c r="S159" s="230">
        <v>0</v>
      </c>
      <c r="T159" s="231">
        <f>S159*H159</f>
        <v>0</v>
      </c>
      <c r="U159" s="38"/>
      <c r="V159" s="38"/>
      <c r="W159" s="38"/>
      <c r="X159" s="38"/>
      <c r="Y159" s="38"/>
      <c r="Z159" s="38"/>
      <c r="AA159" s="38"/>
      <c r="AB159" s="38"/>
      <c r="AC159" s="38"/>
      <c r="AD159" s="38"/>
      <c r="AE159" s="38"/>
      <c r="AR159" s="232" t="s">
        <v>254</v>
      </c>
      <c r="AT159" s="232" t="s">
        <v>255</v>
      </c>
      <c r="AU159" s="232" t="s">
        <v>86</v>
      </c>
      <c r="AY159" s="17" t="s">
        <v>251</v>
      </c>
      <c r="BE159" s="233">
        <f>IF(N159="základní",J159,0)</f>
        <v>0</v>
      </c>
      <c r="BF159" s="233">
        <f>IF(N159="snížená",J159,0)</f>
        <v>0</v>
      </c>
      <c r="BG159" s="233">
        <f>IF(N159="zákl. přenesená",J159,0)</f>
        <v>0</v>
      </c>
      <c r="BH159" s="233">
        <f>IF(N159="sníž. přenesená",J159,0)</f>
        <v>0</v>
      </c>
      <c r="BI159" s="233">
        <f>IF(N159="nulová",J159,0)</f>
        <v>0</v>
      </c>
      <c r="BJ159" s="17" t="s">
        <v>84</v>
      </c>
      <c r="BK159" s="233">
        <f>ROUND(I159*H159,2)</f>
        <v>0</v>
      </c>
      <c r="BL159" s="17" t="s">
        <v>254</v>
      </c>
      <c r="BM159" s="232" t="s">
        <v>6536</v>
      </c>
    </row>
    <row r="160" s="2" customFormat="1">
      <c r="A160" s="38"/>
      <c r="B160" s="39"/>
      <c r="C160" s="40"/>
      <c r="D160" s="234" t="s">
        <v>260</v>
      </c>
      <c r="E160" s="40"/>
      <c r="F160" s="235" t="s">
        <v>6409</v>
      </c>
      <c r="G160" s="40"/>
      <c r="H160" s="40"/>
      <c r="I160" s="236"/>
      <c r="J160" s="40"/>
      <c r="K160" s="40"/>
      <c r="L160" s="44"/>
      <c r="M160" s="237"/>
      <c r="N160" s="238"/>
      <c r="O160" s="91"/>
      <c r="P160" s="91"/>
      <c r="Q160" s="91"/>
      <c r="R160" s="91"/>
      <c r="S160" s="91"/>
      <c r="T160" s="92"/>
      <c r="U160" s="38"/>
      <c r="V160" s="38"/>
      <c r="W160" s="38"/>
      <c r="X160" s="38"/>
      <c r="Y160" s="38"/>
      <c r="Z160" s="38"/>
      <c r="AA160" s="38"/>
      <c r="AB160" s="38"/>
      <c r="AC160" s="38"/>
      <c r="AD160" s="38"/>
      <c r="AE160" s="38"/>
      <c r="AT160" s="17" t="s">
        <v>260</v>
      </c>
      <c r="AU160" s="17" t="s">
        <v>86</v>
      </c>
    </row>
    <row r="161" s="2" customFormat="1">
      <c r="A161" s="38"/>
      <c r="B161" s="39"/>
      <c r="C161" s="40"/>
      <c r="D161" s="240" t="s">
        <v>274</v>
      </c>
      <c r="E161" s="40"/>
      <c r="F161" s="241" t="s">
        <v>6410</v>
      </c>
      <c r="G161" s="40"/>
      <c r="H161" s="40"/>
      <c r="I161" s="236"/>
      <c r="J161" s="40"/>
      <c r="K161" s="40"/>
      <c r="L161" s="44"/>
      <c r="M161" s="237"/>
      <c r="N161" s="238"/>
      <c r="O161" s="91"/>
      <c r="P161" s="91"/>
      <c r="Q161" s="91"/>
      <c r="R161" s="91"/>
      <c r="S161" s="91"/>
      <c r="T161" s="92"/>
      <c r="U161" s="38"/>
      <c r="V161" s="38"/>
      <c r="W161" s="38"/>
      <c r="X161" s="38"/>
      <c r="Y161" s="38"/>
      <c r="Z161" s="38"/>
      <c r="AA161" s="38"/>
      <c r="AB161" s="38"/>
      <c r="AC161" s="38"/>
      <c r="AD161" s="38"/>
      <c r="AE161" s="38"/>
      <c r="AT161" s="17" t="s">
        <v>274</v>
      </c>
      <c r="AU161" s="17" t="s">
        <v>86</v>
      </c>
    </row>
    <row r="162" s="2" customFormat="1">
      <c r="A162" s="38"/>
      <c r="B162" s="39"/>
      <c r="C162" s="40"/>
      <c r="D162" s="234" t="s">
        <v>262</v>
      </c>
      <c r="E162" s="40"/>
      <c r="F162" s="239" t="s">
        <v>6411</v>
      </c>
      <c r="G162" s="40"/>
      <c r="H162" s="40"/>
      <c r="I162" s="236"/>
      <c r="J162" s="40"/>
      <c r="K162" s="40"/>
      <c r="L162" s="44"/>
      <c r="M162" s="237"/>
      <c r="N162" s="238"/>
      <c r="O162" s="91"/>
      <c r="P162" s="91"/>
      <c r="Q162" s="91"/>
      <c r="R162" s="91"/>
      <c r="S162" s="91"/>
      <c r="T162" s="92"/>
      <c r="U162" s="38"/>
      <c r="V162" s="38"/>
      <c r="W162" s="38"/>
      <c r="X162" s="38"/>
      <c r="Y162" s="38"/>
      <c r="Z162" s="38"/>
      <c r="AA162" s="38"/>
      <c r="AB162" s="38"/>
      <c r="AC162" s="38"/>
      <c r="AD162" s="38"/>
      <c r="AE162" s="38"/>
      <c r="AT162" s="17" t="s">
        <v>262</v>
      </c>
      <c r="AU162" s="17" t="s">
        <v>86</v>
      </c>
    </row>
    <row r="163" s="12" customFormat="1">
      <c r="A163" s="12"/>
      <c r="B163" s="242"/>
      <c r="C163" s="243"/>
      <c r="D163" s="234" t="s">
        <v>276</v>
      </c>
      <c r="E163" s="244" t="s">
        <v>1</v>
      </c>
      <c r="F163" s="245" t="s">
        <v>6412</v>
      </c>
      <c r="G163" s="243"/>
      <c r="H163" s="246">
        <v>202</v>
      </c>
      <c r="I163" s="247"/>
      <c r="J163" s="243"/>
      <c r="K163" s="243"/>
      <c r="L163" s="248"/>
      <c r="M163" s="249"/>
      <c r="N163" s="250"/>
      <c r="O163" s="250"/>
      <c r="P163" s="250"/>
      <c r="Q163" s="250"/>
      <c r="R163" s="250"/>
      <c r="S163" s="250"/>
      <c r="T163" s="251"/>
      <c r="U163" s="12"/>
      <c r="V163" s="12"/>
      <c r="W163" s="12"/>
      <c r="X163" s="12"/>
      <c r="Y163" s="12"/>
      <c r="Z163" s="12"/>
      <c r="AA163" s="12"/>
      <c r="AB163" s="12"/>
      <c r="AC163" s="12"/>
      <c r="AD163" s="12"/>
      <c r="AE163" s="12"/>
      <c r="AT163" s="252" t="s">
        <v>276</v>
      </c>
      <c r="AU163" s="252" t="s">
        <v>86</v>
      </c>
      <c r="AV163" s="12" t="s">
        <v>86</v>
      </c>
      <c r="AW163" s="12" t="s">
        <v>32</v>
      </c>
      <c r="AX163" s="12" t="s">
        <v>84</v>
      </c>
      <c r="AY163" s="252" t="s">
        <v>251</v>
      </c>
    </row>
    <row r="164" s="2" customFormat="1" ht="16.5" customHeight="1">
      <c r="A164" s="38"/>
      <c r="B164" s="39"/>
      <c r="C164" s="220" t="s">
        <v>319</v>
      </c>
      <c r="D164" s="220" t="s">
        <v>255</v>
      </c>
      <c r="E164" s="221" t="s">
        <v>6413</v>
      </c>
      <c r="F164" s="222" t="s">
        <v>6414</v>
      </c>
      <c r="G164" s="223" t="s">
        <v>592</v>
      </c>
      <c r="H164" s="224">
        <v>5.3029999999999999</v>
      </c>
      <c r="I164" s="225"/>
      <c r="J164" s="226">
        <f>ROUND(I164*H164,2)</f>
        <v>0</v>
      </c>
      <c r="K164" s="227"/>
      <c r="L164" s="44"/>
      <c r="M164" s="228" t="s">
        <v>1</v>
      </c>
      <c r="N164" s="229" t="s">
        <v>41</v>
      </c>
      <c r="O164" s="91"/>
      <c r="P164" s="230">
        <f>O164*H164</f>
        <v>0</v>
      </c>
      <c r="Q164" s="230">
        <v>0</v>
      </c>
      <c r="R164" s="230">
        <f>Q164*H164</f>
        <v>0</v>
      </c>
      <c r="S164" s="230">
        <v>0</v>
      </c>
      <c r="T164" s="231">
        <f>S164*H164</f>
        <v>0</v>
      </c>
      <c r="U164" s="38"/>
      <c r="V164" s="38"/>
      <c r="W164" s="38"/>
      <c r="X164" s="38"/>
      <c r="Y164" s="38"/>
      <c r="Z164" s="38"/>
      <c r="AA164" s="38"/>
      <c r="AB164" s="38"/>
      <c r="AC164" s="38"/>
      <c r="AD164" s="38"/>
      <c r="AE164" s="38"/>
      <c r="AR164" s="232" t="s">
        <v>254</v>
      </c>
      <c r="AT164" s="232" t="s">
        <v>255</v>
      </c>
      <c r="AU164" s="232" t="s">
        <v>86</v>
      </c>
      <c r="AY164" s="17" t="s">
        <v>251</v>
      </c>
      <c r="BE164" s="233">
        <f>IF(N164="základní",J164,0)</f>
        <v>0</v>
      </c>
      <c r="BF164" s="233">
        <f>IF(N164="snížená",J164,0)</f>
        <v>0</v>
      </c>
      <c r="BG164" s="233">
        <f>IF(N164="zákl. přenesená",J164,0)</f>
        <v>0</v>
      </c>
      <c r="BH164" s="233">
        <f>IF(N164="sníž. přenesená",J164,0)</f>
        <v>0</v>
      </c>
      <c r="BI164" s="233">
        <f>IF(N164="nulová",J164,0)</f>
        <v>0</v>
      </c>
      <c r="BJ164" s="17" t="s">
        <v>84</v>
      </c>
      <c r="BK164" s="233">
        <f>ROUND(I164*H164,2)</f>
        <v>0</v>
      </c>
      <c r="BL164" s="17" t="s">
        <v>254</v>
      </c>
      <c r="BM164" s="232" t="s">
        <v>6537</v>
      </c>
    </row>
    <row r="165" s="2" customFormat="1">
      <c r="A165" s="38"/>
      <c r="B165" s="39"/>
      <c r="C165" s="40"/>
      <c r="D165" s="234" t="s">
        <v>260</v>
      </c>
      <c r="E165" s="40"/>
      <c r="F165" s="235" t="s">
        <v>6416</v>
      </c>
      <c r="G165" s="40"/>
      <c r="H165" s="40"/>
      <c r="I165" s="236"/>
      <c r="J165" s="40"/>
      <c r="K165" s="40"/>
      <c r="L165" s="44"/>
      <c r="M165" s="237"/>
      <c r="N165" s="238"/>
      <c r="O165" s="91"/>
      <c r="P165" s="91"/>
      <c r="Q165" s="91"/>
      <c r="R165" s="91"/>
      <c r="S165" s="91"/>
      <c r="T165" s="92"/>
      <c r="U165" s="38"/>
      <c r="V165" s="38"/>
      <c r="W165" s="38"/>
      <c r="X165" s="38"/>
      <c r="Y165" s="38"/>
      <c r="Z165" s="38"/>
      <c r="AA165" s="38"/>
      <c r="AB165" s="38"/>
      <c r="AC165" s="38"/>
      <c r="AD165" s="38"/>
      <c r="AE165" s="38"/>
      <c r="AT165" s="17" t="s">
        <v>260</v>
      </c>
      <c r="AU165" s="17" t="s">
        <v>86</v>
      </c>
    </row>
    <row r="166" s="2" customFormat="1">
      <c r="A166" s="38"/>
      <c r="B166" s="39"/>
      <c r="C166" s="40"/>
      <c r="D166" s="240" t="s">
        <v>274</v>
      </c>
      <c r="E166" s="40"/>
      <c r="F166" s="241" t="s">
        <v>6417</v>
      </c>
      <c r="G166" s="40"/>
      <c r="H166" s="40"/>
      <c r="I166" s="236"/>
      <c r="J166" s="40"/>
      <c r="K166" s="40"/>
      <c r="L166" s="44"/>
      <c r="M166" s="237"/>
      <c r="N166" s="238"/>
      <c r="O166" s="91"/>
      <c r="P166" s="91"/>
      <c r="Q166" s="91"/>
      <c r="R166" s="91"/>
      <c r="S166" s="91"/>
      <c r="T166" s="92"/>
      <c r="U166" s="38"/>
      <c r="V166" s="38"/>
      <c r="W166" s="38"/>
      <c r="X166" s="38"/>
      <c r="Y166" s="38"/>
      <c r="Z166" s="38"/>
      <c r="AA166" s="38"/>
      <c r="AB166" s="38"/>
      <c r="AC166" s="38"/>
      <c r="AD166" s="38"/>
      <c r="AE166" s="38"/>
      <c r="AT166" s="17" t="s">
        <v>274</v>
      </c>
      <c r="AU166" s="17" t="s">
        <v>86</v>
      </c>
    </row>
    <row r="167" s="2" customFormat="1">
      <c r="A167" s="38"/>
      <c r="B167" s="39"/>
      <c r="C167" s="40"/>
      <c r="D167" s="234" t="s">
        <v>262</v>
      </c>
      <c r="E167" s="40"/>
      <c r="F167" s="239" t="s">
        <v>6497</v>
      </c>
      <c r="G167" s="40"/>
      <c r="H167" s="40"/>
      <c r="I167" s="236"/>
      <c r="J167" s="40"/>
      <c r="K167" s="40"/>
      <c r="L167" s="44"/>
      <c r="M167" s="237"/>
      <c r="N167" s="238"/>
      <c r="O167" s="91"/>
      <c r="P167" s="91"/>
      <c r="Q167" s="91"/>
      <c r="R167" s="91"/>
      <c r="S167" s="91"/>
      <c r="T167" s="92"/>
      <c r="U167" s="38"/>
      <c r="V167" s="38"/>
      <c r="W167" s="38"/>
      <c r="X167" s="38"/>
      <c r="Y167" s="38"/>
      <c r="Z167" s="38"/>
      <c r="AA167" s="38"/>
      <c r="AB167" s="38"/>
      <c r="AC167" s="38"/>
      <c r="AD167" s="38"/>
      <c r="AE167" s="38"/>
      <c r="AT167" s="17" t="s">
        <v>262</v>
      </c>
      <c r="AU167" s="17" t="s">
        <v>86</v>
      </c>
    </row>
    <row r="168" s="12" customFormat="1">
      <c r="A168" s="12"/>
      <c r="B168" s="242"/>
      <c r="C168" s="243"/>
      <c r="D168" s="234" t="s">
        <v>276</v>
      </c>
      <c r="E168" s="244" t="s">
        <v>1</v>
      </c>
      <c r="F168" s="245" t="s">
        <v>6498</v>
      </c>
      <c r="G168" s="243"/>
      <c r="H168" s="246">
        <v>5.3029999999999999</v>
      </c>
      <c r="I168" s="247"/>
      <c r="J168" s="243"/>
      <c r="K168" s="243"/>
      <c r="L168" s="248"/>
      <c r="M168" s="249"/>
      <c r="N168" s="250"/>
      <c r="O168" s="250"/>
      <c r="P168" s="250"/>
      <c r="Q168" s="250"/>
      <c r="R168" s="250"/>
      <c r="S168" s="250"/>
      <c r="T168" s="251"/>
      <c r="U168" s="12"/>
      <c r="V168" s="12"/>
      <c r="W168" s="12"/>
      <c r="X168" s="12"/>
      <c r="Y168" s="12"/>
      <c r="Z168" s="12"/>
      <c r="AA168" s="12"/>
      <c r="AB168" s="12"/>
      <c r="AC168" s="12"/>
      <c r="AD168" s="12"/>
      <c r="AE168" s="12"/>
      <c r="AT168" s="252" t="s">
        <v>276</v>
      </c>
      <c r="AU168" s="252" t="s">
        <v>86</v>
      </c>
      <c r="AV168" s="12" t="s">
        <v>86</v>
      </c>
      <c r="AW168" s="12" t="s">
        <v>32</v>
      </c>
      <c r="AX168" s="12" t="s">
        <v>84</v>
      </c>
      <c r="AY168" s="252" t="s">
        <v>251</v>
      </c>
    </row>
    <row r="169" s="2" customFormat="1" ht="16.5" customHeight="1">
      <c r="A169" s="38"/>
      <c r="B169" s="39"/>
      <c r="C169" s="220" t="s">
        <v>8</v>
      </c>
      <c r="D169" s="220" t="s">
        <v>255</v>
      </c>
      <c r="E169" s="221" t="s">
        <v>6420</v>
      </c>
      <c r="F169" s="222" t="s">
        <v>6421</v>
      </c>
      <c r="G169" s="223" t="s">
        <v>592</v>
      </c>
      <c r="H169" s="224">
        <v>43.530000000000001</v>
      </c>
      <c r="I169" s="225"/>
      <c r="J169" s="226">
        <f>ROUND(I169*H169,2)</f>
        <v>0</v>
      </c>
      <c r="K169" s="227"/>
      <c r="L169" s="44"/>
      <c r="M169" s="228" t="s">
        <v>1</v>
      </c>
      <c r="N169" s="229" t="s">
        <v>41</v>
      </c>
      <c r="O169" s="91"/>
      <c r="P169" s="230">
        <f>O169*H169</f>
        <v>0</v>
      </c>
      <c r="Q169" s="230">
        <v>0</v>
      </c>
      <c r="R169" s="230">
        <f>Q169*H169</f>
        <v>0</v>
      </c>
      <c r="S169" s="230">
        <v>0</v>
      </c>
      <c r="T169" s="231">
        <f>S169*H169</f>
        <v>0</v>
      </c>
      <c r="U169" s="38"/>
      <c r="V169" s="38"/>
      <c r="W169" s="38"/>
      <c r="X169" s="38"/>
      <c r="Y169" s="38"/>
      <c r="Z169" s="38"/>
      <c r="AA169" s="38"/>
      <c r="AB169" s="38"/>
      <c r="AC169" s="38"/>
      <c r="AD169" s="38"/>
      <c r="AE169" s="38"/>
      <c r="AR169" s="232" t="s">
        <v>254</v>
      </c>
      <c r="AT169" s="232" t="s">
        <v>255</v>
      </c>
      <c r="AU169" s="232" t="s">
        <v>86</v>
      </c>
      <c r="AY169" s="17" t="s">
        <v>251</v>
      </c>
      <c r="BE169" s="233">
        <f>IF(N169="základní",J169,0)</f>
        <v>0</v>
      </c>
      <c r="BF169" s="233">
        <f>IF(N169="snížená",J169,0)</f>
        <v>0</v>
      </c>
      <c r="BG169" s="233">
        <f>IF(N169="zákl. přenesená",J169,0)</f>
        <v>0</v>
      </c>
      <c r="BH169" s="233">
        <f>IF(N169="sníž. přenesená",J169,0)</f>
        <v>0</v>
      </c>
      <c r="BI169" s="233">
        <f>IF(N169="nulová",J169,0)</f>
        <v>0</v>
      </c>
      <c r="BJ169" s="17" t="s">
        <v>84</v>
      </c>
      <c r="BK169" s="233">
        <f>ROUND(I169*H169,2)</f>
        <v>0</v>
      </c>
      <c r="BL169" s="17" t="s">
        <v>254</v>
      </c>
      <c r="BM169" s="232" t="s">
        <v>6538</v>
      </c>
    </row>
    <row r="170" s="2" customFormat="1">
      <c r="A170" s="38"/>
      <c r="B170" s="39"/>
      <c r="C170" s="40"/>
      <c r="D170" s="234" t="s">
        <v>260</v>
      </c>
      <c r="E170" s="40"/>
      <c r="F170" s="235" t="s">
        <v>6423</v>
      </c>
      <c r="G170" s="40"/>
      <c r="H170" s="40"/>
      <c r="I170" s="236"/>
      <c r="J170" s="40"/>
      <c r="K170" s="40"/>
      <c r="L170" s="44"/>
      <c r="M170" s="237"/>
      <c r="N170" s="238"/>
      <c r="O170" s="91"/>
      <c r="P170" s="91"/>
      <c r="Q170" s="91"/>
      <c r="R170" s="91"/>
      <c r="S170" s="91"/>
      <c r="T170" s="92"/>
      <c r="U170" s="38"/>
      <c r="V170" s="38"/>
      <c r="W170" s="38"/>
      <c r="X170" s="38"/>
      <c r="Y170" s="38"/>
      <c r="Z170" s="38"/>
      <c r="AA170" s="38"/>
      <c r="AB170" s="38"/>
      <c r="AC170" s="38"/>
      <c r="AD170" s="38"/>
      <c r="AE170" s="38"/>
      <c r="AT170" s="17" t="s">
        <v>260</v>
      </c>
      <c r="AU170" s="17" t="s">
        <v>86</v>
      </c>
    </row>
    <row r="171" s="2" customFormat="1">
      <c r="A171" s="38"/>
      <c r="B171" s="39"/>
      <c r="C171" s="40"/>
      <c r="D171" s="240" t="s">
        <v>274</v>
      </c>
      <c r="E171" s="40"/>
      <c r="F171" s="241" t="s">
        <v>6424</v>
      </c>
      <c r="G171" s="40"/>
      <c r="H171" s="40"/>
      <c r="I171" s="236"/>
      <c r="J171" s="40"/>
      <c r="K171" s="40"/>
      <c r="L171" s="44"/>
      <c r="M171" s="237"/>
      <c r="N171" s="238"/>
      <c r="O171" s="91"/>
      <c r="P171" s="91"/>
      <c r="Q171" s="91"/>
      <c r="R171" s="91"/>
      <c r="S171" s="91"/>
      <c r="T171" s="92"/>
      <c r="U171" s="38"/>
      <c r="V171" s="38"/>
      <c r="W171" s="38"/>
      <c r="X171" s="38"/>
      <c r="Y171" s="38"/>
      <c r="Z171" s="38"/>
      <c r="AA171" s="38"/>
      <c r="AB171" s="38"/>
      <c r="AC171" s="38"/>
      <c r="AD171" s="38"/>
      <c r="AE171" s="38"/>
      <c r="AT171" s="17" t="s">
        <v>274</v>
      </c>
      <c r="AU171" s="17" t="s">
        <v>86</v>
      </c>
    </row>
    <row r="172" s="2" customFormat="1">
      <c r="A172" s="38"/>
      <c r="B172" s="39"/>
      <c r="C172" s="40"/>
      <c r="D172" s="234" t="s">
        <v>262</v>
      </c>
      <c r="E172" s="40"/>
      <c r="F172" s="239" t="s">
        <v>6500</v>
      </c>
      <c r="G172" s="40"/>
      <c r="H172" s="40"/>
      <c r="I172" s="236"/>
      <c r="J172" s="40"/>
      <c r="K172" s="40"/>
      <c r="L172" s="44"/>
      <c r="M172" s="237"/>
      <c r="N172" s="238"/>
      <c r="O172" s="91"/>
      <c r="P172" s="91"/>
      <c r="Q172" s="91"/>
      <c r="R172" s="91"/>
      <c r="S172" s="91"/>
      <c r="T172" s="92"/>
      <c r="U172" s="38"/>
      <c r="V172" s="38"/>
      <c r="W172" s="38"/>
      <c r="X172" s="38"/>
      <c r="Y172" s="38"/>
      <c r="Z172" s="38"/>
      <c r="AA172" s="38"/>
      <c r="AB172" s="38"/>
      <c r="AC172" s="38"/>
      <c r="AD172" s="38"/>
      <c r="AE172" s="38"/>
      <c r="AT172" s="17" t="s">
        <v>262</v>
      </c>
      <c r="AU172" s="17" t="s">
        <v>86</v>
      </c>
    </row>
    <row r="173" s="12" customFormat="1">
      <c r="A173" s="12"/>
      <c r="B173" s="242"/>
      <c r="C173" s="243"/>
      <c r="D173" s="234" t="s">
        <v>276</v>
      </c>
      <c r="E173" s="244" t="s">
        <v>1</v>
      </c>
      <c r="F173" s="245" t="s">
        <v>6501</v>
      </c>
      <c r="G173" s="243"/>
      <c r="H173" s="246">
        <v>43.530000000000001</v>
      </c>
      <c r="I173" s="247"/>
      <c r="J173" s="243"/>
      <c r="K173" s="243"/>
      <c r="L173" s="248"/>
      <c r="M173" s="249"/>
      <c r="N173" s="250"/>
      <c r="O173" s="250"/>
      <c r="P173" s="250"/>
      <c r="Q173" s="250"/>
      <c r="R173" s="250"/>
      <c r="S173" s="250"/>
      <c r="T173" s="251"/>
      <c r="U173" s="12"/>
      <c r="V173" s="12"/>
      <c r="W173" s="12"/>
      <c r="X173" s="12"/>
      <c r="Y173" s="12"/>
      <c r="Z173" s="12"/>
      <c r="AA173" s="12"/>
      <c r="AB173" s="12"/>
      <c r="AC173" s="12"/>
      <c r="AD173" s="12"/>
      <c r="AE173" s="12"/>
      <c r="AT173" s="252" t="s">
        <v>276</v>
      </c>
      <c r="AU173" s="252" t="s">
        <v>86</v>
      </c>
      <c r="AV173" s="12" t="s">
        <v>86</v>
      </c>
      <c r="AW173" s="12" t="s">
        <v>32</v>
      </c>
      <c r="AX173" s="12" t="s">
        <v>84</v>
      </c>
      <c r="AY173" s="252" t="s">
        <v>251</v>
      </c>
    </row>
    <row r="174" s="2" customFormat="1" ht="21.75" customHeight="1">
      <c r="A174" s="38"/>
      <c r="B174" s="39"/>
      <c r="C174" s="220" t="s">
        <v>331</v>
      </c>
      <c r="D174" s="220" t="s">
        <v>255</v>
      </c>
      <c r="E174" s="221" t="s">
        <v>6427</v>
      </c>
      <c r="F174" s="222" t="s">
        <v>6428</v>
      </c>
      <c r="G174" s="223" t="s">
        <v>592</v>
      </c>
      <c r="H174" s="224">
        <v>48.832999999999998</v>
      </c>
      <c r="I174" s="225"/>
      <c r="J174" s="226">
        <f>ROUND(I174*H174,2)</f>
        <v>0</v>
      </c>
      <c r="K174" s="227"/>
      <c r="L174" s="44"/>
      <c r="M174" s="228" t="s">
        <v>1</v>
      </c>
      <c r="N174" s="229" t="s">
        <v>41</v>
      </c>
      <c r="O174" s="91"/>
      <c r="P174" s="230">
        <f>O174*H174</f>
        <v>0</v>
      </c>
      <c r="Q174" s="230">
        <v>0</v>
      </c>
      <c r="R174" s="230">
        <f>Q174*H174</f>
        <v>0</v>
      </c>
      <c r="S174" s="230">
        <v>0</v>
      </c>
      <c r="T174" s="231">
        <f>S174*H174</f>
        <v>0</v>
      </c>
      <c r="U174" s="38"/>
      <c r="V174" s="38"/>
      <c r="W174" s="38"/>
      <c r="X174" s="38"/>
      <c r="Y174" s="38"/>
      <c r="Z174" s="38"/>
      <c r="AA174" s="38"/>
      <c r="AB174" s="38"/>
      <c r="AC174" s="38"/>
      <c r="AD174" s="38"/>
      <c r="AE174" s="38"/>
      <c r="AR174" s="232" t="s">
        <v>254</v>
      </c>
      <c r="AT174" s="232" t="s">
        <v>255</v>
      </c>
      <c r="AU174" s="232" t="s">
        <v>86</v>
      </c>
      <c r="AY174" s="17" t="s">
        <v>251</v>
      </c>
      <c r="BE174" s="233">
        <f>IF(N174="základní",J174,0)</f>
        <v>0</v>
      </c>
      <c r="BF174" s="233">
        <f>IF(N174="snížená",J174,0)</f>
        <v>0</v>
      </c>
      <c r="BG174" s="233">
        <f>IF(N174="zákl. přenesená",J174,0)</f>
        <v>0</v>
      </c>
      <c r="BH174" s="233">
        <f>IF(N174="sníž. přenesená",J174,0)</f>
        <v>0</v>
      </c>
      <c r="BI174" s="233">
        <f>IF(N174="nulová",J174,0)</f>
        <v>0</v>
      </c>
      <c r="BJ174" s="17" t="s">
        <v>84</v>
      </c>
      <c r="BK174" s="233">
        <f>ROUND(I174*H174,2)</f>
        <v>0</v>
      </c>
      <c r="BL174" s="17" t="s">
        <v>254</v>
      </c>
      <c r="BM174" s="232" t="s">
        <v>6539</v>
      </c>
    </row>
    <row r="175" s="2" customFormat="1">
      <c r="A175" s="38"/>
      <c r="B175" s="39"/>
      <c r="C175" s="40"/>
      <c r="D175" s="234" t="s">
        <v>260</v>
      </c>
      <c r="E175" s="40"/>
      <c r="F175" s="235" t="s">
        <v>6430</v>
      </c>
      <c r="G175" s="40"/>
      <c r="H175" s="40"/>
      <c r="I175" s="236"/>
      <c r="J175" s="40"/>
      <c r="K175" s="40"/>
      <c r="L175" s="44"/>
      <c r="M175" s="237"/>
      <c r="N175" s="238"/>
      <c r="O175" s="91"/>
      <c r="P175" s="91"/>
      <c r="Q175" s="91"/>
      <c r="R175" s="91"/>
      <c r="S175" s="91"/>
      <c r="T175" s="92"/>
      <c r="U175" s="38"/>
      <c r="V175" s="38"/>
      <c r="W175" s="38"/>
      <c r="X175" s="38"/>
      <c r="Y175" s="38"/>
      <c r="Z175" s="38"/>
      <c r="AA175" s="38"/>
      <c r="AB175" s="38"/>
      <c r="AC175" s="38"/>
      <c r="AD175" s="38"/>
      <c r="AE175" s="38"/>
      <c r="AT175" s="17" t="s">
        <v>260</v>
      </c>
      <c r="AU175" s="17" t="s">
        <v>86</v>
      </c>
    </row>
    <row r="176" s="2" customFormat="1">
      <c r="A176" s="38"/>
      <c r="B176" s="39"/>
      <c r="C176" s="40"/>
      <c r="D176" s="240" t="s">
        <v>274</v>
      </c>
      <c r="E176" s="40"/>
      <c r="F176" s="241" t="s">
        <v>6431</v>
      </c>
      <c r="G176" s="40"/>
      <c r="H176" s="40"/>
      <c r="I176" s="236"/>
      <c r="J176" s="40"/>
      <c r="K176" s="40"/>
      <c r="L176" s="44"/>
      <c r="M176" s="237"/>
      <c r="N176" s="238"/>
      <c r="O176" s="91"/>
      <c r="P176" s="91"/>
      <c r="Q176" s="91"/>
      <c r="R176" s="91"/>
      <c r="S176" s="91"/>
      <c r="T176" s="92"/>
      <c r="U176" s="38"/>
      <c r="V176" s="38"/>
      <c r="W176" s="38"/>
      <c r="X176" s="38"/>
      <c r="Y176" s="38"/>
      <c r="Z176" s="38"/>
      <c r="AA176" s="38"/>
      <c r="AB176" s="38"/>
      <c r="AC176" s="38"/>
      <c r="AD176" s="38"/>
      <c r="AE176" s="38"/>
      <c r="AT176" s="17" t="s">
        <v>274</v>
      </c>
      <c r="AU176" s="17" t="s">
        <v>86</v>
      </c>
    </row>
    <row r="177" s="12" customFormat="1">
      <c r="A177" s="12"/>
      <c r="B177" s="242"/>
      <c r="C177" s="243"/>
      <c r="D177" s="234" t="s">
        <v>276</v>
      </c>
      <c r="E177" s="244" t="s">
        <v>1</v>
      </c>
      <c r="F177" s="245" t="s">
        <v>6503</v>
      </c>
      <c r="G177" s="243"/>
      <c r="H177" s="246">
        <v>48.832999999999998</v>
      </c>
      <c r="I177" s="247"/>
      <c r="J177" s="243"/>
      <c r="K177" s="243"/>
      <c r="L177" s="248"/>
      <c r="M177" s="249"/>
      <c r="N177" s="250"/>
      <c r="O177" s="250"/>
      <c r="P177" s="250"/>
      <c r="Q177" s="250"/>
      <c r="R177" s="250"/>
      <c r="S177" s="250"/>
      <c r="T177" s="251"/>
      <c r="U177" s="12"/>
      <c r="V177" s="12"/>
      <c r="W177" s="12"/>
      <c r="X177" s="12"/>
      <c r="Y177" s="12"/>
      <c r="Z177" s="12"/>
      <c r="AA177" s="12"/>
      <c r="AB177" s="12"/>
      <c r="AC177" s="12"/>
      <c r="AD177" s="12"/>
      <c r="AE177" s="12"/>
      <c r="AT177" s="252" t="s">
        <v>276</v>
      </c>
      <c r="AU177" s="252" t="s">
        <v>86</v>
      </c>
      <c r="AV177" s="12" t="s">
        <v>86</v>
      </c>
      <c r="AW177" s="12" t="s">
        <v>32</v>
      </c>
      <c r="AX177" s="12" t="s">
        <v>84</v>
      </c>
      <c r="AY177" s="252" t="s">
        <v>251</v>
      </c>
    </row>
    <row r="178" s="2" customFormat="1" ht="16.5" customHeight="1">
      <c r="A178" s="38"/>
      <c r="B178" s="39"/>
      <c r="C178" s="292" t="s">
        <v>336</v>
      </c>
      <c r="D178" s="292" t="s">
        <v>1133</v>
      </c>
      <c r="E178" s="293" t="s">
        <v>4417</v>
      </c>
      <c r="F178" s="294" t="s">
        <v>4418</v>
      </c>
      <c r="G178" s="295" t="s">
        <v>592</v>
      </c>
      <c r="H178" s="296">
        <v>48.832999999999998</v>
      </c>
      <c r="I178" s="297"/>
      <c r="J178" s="298">
        <f>ROUND(I178*H178,2)</f>
        <v>0</v>
      </c>
      <c r="K178" s="299"/>
      <c r="L178" s="300"/>
      <c r="M178" s="301" t="s">
        <v>1</v>
      </c>
      <c r="N178" s="302" t="s">
        <v>41</v>
      </c>
      <c r="O178" s="91"/>
      <c r="P178" s="230">
        <f>O178*H178</f>
        <v>0</v>
      </c>
      <c r="Q178" s="230">
        <v>0</v>
      </c>
      <c r="R178" s="230">
        <f>Q178*H178</f>
        <v>0</v>
      </c>
      <c r="S178" s="230">
        <v>0</v>
      </c>
      <c r="T178" s="231">
        <f>S178*H178</f>
        <v>0</v>
      </c>
      <c r="U178" s="38"/>
      <c r="V178" s="38"/>
      <c r="W178" s="38"/>
      <c r="X178" s="38"/>
      <c r="Y178" s="38"/>
      <c r="Z178" s="38"/>
      <c r="AA178" s="38"/>
      <c r="AB178" s="38"/>
      <c r="AC178" s="38"/>
      <c r="AD178" s="38"/>
      <c r="AE178" s="38"/>
      <c r="AR178" s="232" t="s">
        <v>299</v>
      </c>
      <c r="AT178" s="232" t="s">
        <v>1133</v>
      </c>
      <c r="AU178" s="232" t="s">
        <v>86</v>
      </c>
      <c r="AY178" s="17" t="s">
        <v>251</v>
      </c>
      <c r="BE178" s="233">
        <f>IF(N178="základní",J178,0)</f>
        <v>0</v>
      </c>
      <c r="BF178" s="233">
        <f>IF(N178="snížená",J178,0)</f>
        <v>0</v>
      </c>
      <c r="BG178" s="233">
        <f>IF(N178="zákl. přenesená",J178,0)</f>
        <v>0</v>
      </c>
      <c r="BH178" s="233">
        <f>IF(N178="sníž. přenesená",J178,0)</f>
        <v>0</v>
      </c>
      <c r="BI178" s="233">
        <f>IF(N178="nulová",J178,0)</f>
        <v>0</v>
      </c>
      <c r="BJ178" s="17" t="s">
        <v>84</v>
      </c>
      <c r="BK178" s="233">
        <f>ROUND(I178*H178,2)</f>
        <v>0</v>
      </c>
      <c r="BL178" s="17" t="s">
        <v>254</v>
      </c>
      <c r="BM178" s="232" t="s">
        <v>6540</v>
      </c>
    </row>
    <row r="179" s="2" customFormat="1">
      <c r="A179" s="38"/>
      <c r="B179" s="39"/>
      <c r="C179" s="40"/>
      <c r="D179" s="234" t="s">
        <v>260</v>
      </c>
      <c r="E179" s="40"/>
      <c r="F179" s="235" t="s">
        <v>4418</v>
      </c>
      <c r="G179" s="40"/>
      <c r="H179" s="40"/>
      <c r="I179" s="236"/>
      <c r="J179" s="40"/>
      <c r="K179" s="40"/>
      <c r="L179" s="44"/>
      <c r="M179" s="237"/>
      <c r="N179" s="238"/>
      <c r="O179" s="91"/>
      <c r="P179" s="91"/>
      <c r="Q179" s="91"/>
      <c r="R179" s="91"/>
      <c r="S179" s="91"/>
      <c r="T179" s="92"/>
      <c r="U179" s="38"/>
      <c r="V179" s="38"/>
      <c r="W179" s="38"/>
      <c r="X179" s="38"/>
      <c r="Y179" s="38"/>
      <c r="Z179" s="38"/>
      <c r="AA179" s="38"/>
      <c r="AB179" s="38"/>
      <c r="AC179" s="38"/>
      <c r="AD179" s="38"/>
      <c r="AE179" s="38"/>
      <c r="AT179" s="17" t="s">
        <v>260</v>
      </c>
      <c r="AU179" s="17" t="s">
        <v>86</v>
      </c>
    </row>
    <row r="180" s="12" customFormat="1">
      <c r="A180" s="12"/>
      <c r="B180" s="242"/>
      <c r="C180" s="243"/>
      <c r="D180" s="234" t="s">
        <v>276</v>
      </c>
      <c r="E180" s="244" t="s">
        <v>1</v>
      </c>
      <c r="F180" s="245" t="s">
        <v>6503</v>
      </c>
      <c r="G180" s="243"/>
      <c r="H180" s="246">
        <v>48.832999999999998</v>
      </c>
      <c r="I180" s="247"/>
      <c r="J180" s="243"/>
      <c r="K180" s="243"/>
      <c r="L180" s="248"/>
      <c r="M180" s="249"/>
      <c r="N180" s="250"/>
      <c r="O180" s="250"/>
      <c r="P180" s="250"/>
      <c r="Q180" s="250"/>
      <c r="R180" s="250"/>
      <c r="S180" s="250"/>
      <c r="T180" s="251"/>
      <c r="U180" s="12"/>
      <c r="V180" s="12"/>
      <c r="W180" s="12"/>
      <c r="X180" s="12"/>
      <c r="Y180" s="12"/>
      <c r="Z180" s="12"/>
      <c r="AA180" s="12"/>
      <c r="AB180" s="12"/>
      <c r="AC180" s="12"/>
      <c r="AD180" s="12"/>
      <c r="AE180" s="12"/>
      <c r="AT180" s="252" t="s">
        <v>276</v>
      </c>
      <c r="AU180" s="252" t="s">
        <v>86</v>
      </c>
      <c r="AV180" s="12" t="s">
        <v>86</v>
      </c>
      <c r="AW180" s="12" t="s">
        <v>32</v>
      </c>
      <c r="AX180" s="12" t="s">
        <v>84</v>
      </c>
      <c r="AY180" s="252" t="s">
        <v>251</v>
      </c>
    </row>
    <row r="181" s="2" customFormat="1" ht="24.15" customHeight="1">
      <c r="A181" s="38"/>
      <c r="B181" s="39"/>
      <c r="C181" s="220" t="s">
        <v>342</v>
      </c>
      <c r="D181" s="220" t="s">
        <v>255</v>
      </c>
      <c r="E181" s="221" t="s">
        <v>6435</v>
      </c>
      <c r="F181" s="222" t="s">
        <v>6436</v>
      </c>
      <c r="G181" s="223" t="s">
        <v>592</v>
      </c>
      <c r="H181" s="224">
        <v>48.832999999999998</v>
      </c>
      <c r="I181" s="225"/>
      <c r="J181" s="226">
        <f>ROUND(I181*H181,2)</f>
        <v>0</v>
      </c>
      <c r="K181" s="227"/>
      <c r="L181" s="44"/>
      <c r="M181" s="228" t="s">
        <v>1</v>
      </c>
      <c r="N181" s="229" t="s">
        <v>41</v>
      </c>
      <c r="O181" s="91"/>
      <c r="P181" s="230">
        <f>O181*H181</f>
        <v>0</v>
      </c>
      <c r="Q181" s="230">
        <v>0</v>
      </c>
      <c r="R181" s="230">
        <f>Q181*H181</f>
        <v>0</v>
      </c>
      <c r="S181" s="230">
        <v>0</v>
      </c>
      <c r="T181" s="231">
        <f>S181*H181</f>
        <v>0</v>
      </c>
      <c r="U181" s="38"/>
      <c r="V181" s="38"/>
      <c r="W181" s="38"/>
      <c r="X181" s="38"/>
      <c r="Y181" s="38"/>
      <c r="Z181" s="38"/>
      <c r="AA181" s="38"/>
      <c r="AB181" s="38"/>
      <c r="AC181" s="38"/>
      <c r="AD181" s="38"/>
      <c r="AE181" s="38"/>
      <c r="AR181" s="232" t="s">
        <v>254</v>
      </c>
      <c r="AT181" s="232" t="s">
        <v>255</v>
      </c>
      <c r="AU181" s="232" t="s">
        <v>86</v>
      </c>
      <c r="AY181" s="17" t="s">
        <v>251</v>
      </c>
      <c r="BE181" s="233">
        <f>IF(N181="základní",J181,0)</f>
        <v>0</v>
      </c>
      <c r="BF181" s="233">
        <f>IF(N181="snížená",J181,0)</f>
        <v>0</v>
      </c>
      <c r="BG181" s="233">
        <f>IF(N181="zákl. přenesená",J181,0)</f>
        <v>0</v>
      </c>
      <c r="BH181" s="233">
        <f>IF(N181="sníž. přenesená",J181,0)</f>
        <v>0</v>
      </c>
      <c r="BI181" s="233">
        <f>IF(N181="nulová",J181,0)</f>
        <v>0</v>
      </c>
      <c r="BJ181" s="17" t="s">
        <v>84</v>
      </c>
      <c r="BK181" s="233">
        <f>ROUND(I181*H181,2)</f>
        <v>0</v>
      </c>
      <c r="BL181" s="17" t="s">
        <v>254</v>
      </c>
      <c r="BM181" s="232" t="s">
        <v>6541</v>
      </c>
    </row>
    <row r="182" s="2" customFormat="1">
      <c r="A182" s="38"/>
      <c r="B182" s="39"/>
      <c r="C182" s="40"/>
      <c r="D182" s="234" t="s">
        <v>260</v>
      </c>
      <c r="E182" s="40"/>
      <c r="F182" s="235" t="s">
        <v>6438</v>
      </c>
      <c r="G182" s="40"/>
      <c r="H182" s="40"/>
      <c r="I182" s="236"/>
      <c r="J182" s="40"/>
      <c r="K182" s="40"/>
      <c r="L182" s="44"/>
      <c r="M182" s="237"/>
      <c r="N182" s="238"/>
      <c r="O182" s="91"/>
      <c r="P182" s="91"/>
      <c r="Q182" s="91"/>
      <c r="R182" s="91"/>
      <c r="S182" s="91"/>
      <c r="T182" s="92"/>
      <c r="U182" s="38"/>
      <c r="V182" s="38"/>
      <c r="W182" s="38"/>
      <c r="X182" s="38"/>
      <c r="Y182" s="38"/>
      <c r="Z182" s="38"/>
      <c r="AA182" s="38"/>
      <c r="AB182" s="38"/>
      <c r="AC182" s="38"/>
      <c r="AD182" s="38"/>
      <c r="AE182" s="38"/>
      <c r="AT182" s="17" t="s">
        <v>260</v>
      </c>
      <c r="AU182" s="17" t="s">
        <v>86</v>
      </c>
    </row>
    <row r="183" s="2" customFormat="1">
      <c r="A183" s="38"/>
      <c r="B183" s="39"/>
      <c r="C183" s="40"/>
      <c r="D183" s="240" t="s">
        <v>274</v>
      </c>
      <c r="E183" s="40"/>
      <c r="F183" s="241" t="s">
        <v>6439</v>
      </c>
      <c r="G183" s="40"/>
      <c r="H183" s="40"/>
      <c r="I183" s="236"/>
      <c r="J183" s="40"/>
      <c r="K183" s="40"/>
      <c r="L183" s="44"/>
      <c r="M183" s="237"/>
      <c r="N183" s="238"/>
      <c r="O183" s="91"/>
      <c r="P183" s="91"/>
      <c r="Q183" s="91"/>
      <c r="R183" s="91"/>
      <c r="S183" s="91"/>
      <c r="T183" s="92"/>
      <c r="U183" s="38"/>
      <c r="V183" s="38"/>
      <c r="W183" s="38"/>
      <c r="X183" s="38"/>
      <c r="Y183" s="38"/>
      <c r="Z183" s="38"/>
      <c r="AA183" s="38"/>
      <c r="AB183" s="38"/>
      <c r="AC183" s="38"/>
      <c r="AD183" s="38"/>
      <c r="AE183" s="38"/>
      <c r="AT183" s="17" t="s">
        <v>274</v>
      </c>
      <c r="AU183" s="17" t="s">
        <v>86</v>
      </c>
    </row>
    <row r="184" s="12" customFormat="1">
      <c r="A184" s="12"/>
      <c r="B184" s="242"/>
      <c r="C184" s="243"/>
      <c r="D184" s="234" t="s">
        <v>276</v>
      </c>
      <c r="E184" s="244" t="s">
        <v>1</v>
      </c>
      <c r="F184" s="245" t="s">
        <v>6503</v>
      </c>
      <c r="G184" s="243"/>
      <c r="H184" s="246">
        <v>48.832999999999998</v>
      </c>
      <c r="I184" s="247"/>
      <c r="J184" s="243"/>
      <c r="K184" s="243"/>
      <c r="L184" s="248"/>
      <c r="M184" s="249"/>
      <c r="N184" s="250"/>
      <c r="O184" s="250"/>
      <c r="P184" s="250"/>
      <c r="Q184" s="250"/>
      <c r="R184" s="250"/>
      <c r="S184" s="250"/>
      <c r="T184" s="251"/>
      <c r="U184" s="12"/>
      <c r="V184" s="12"/>
      <c r="W184" s="12"/>
      <c r="X184" s="12"/>
      <c r="Y184" s="12"/>
      <c r="Z184" s="12"/>
      <c r="AA184" s="12"/>
      <c r="AB184" s="12"/>
      <c r="AC184" s="12"/>
      <c r="AD184" s="12"/>
      <c r="AE184" s="12"/>
      <c r="AT184" s="252" t="s">
        <v>276</v>
      </c>
      <c r="AU184" s="252" t="s">
        <v>86</v>
      </c>
      <c r="AV184" s="12" t="s">
        <v>86</v>
      </c>
      <c r="AW184" s="12" t="s">
        <v>32</v>
      </c>
      <c r="AX184" s="12" t="s">
        <v>84</v>
      </c>
      <c r="AY184" s="252" t="s">
        <v>251</v>
      </c>
    </row>
    <row r="185" s="2" customFormat="1" ht="33" customHeight="1">
      <c r="A185" s="38"/>
      <c r="B185" s="39"/>
      <c r="C185" s="220" t="s">
        <v>350</v>
      </c>
      <c r="D185" s="220" t="s">
        <v>255</v>
      </c>
      <c r="E185" s="221" t="s">
        <v>6440</v>
      </c>
      <c r="F185" s="222" t="s">
        <v>6441</v>
      </c>
      <c r="G185" s="223" t="s">
        <v>409</v>
      </c>
      <c r="H185" s="224">
        <v>143</v>
      </c>
      <c r="I185" s="225"/>
      <c r="J185" s="226">
        <f>ROUND(I185*H185,2)</f>
        <v>0</v>
      </c>
      <c r="K185" s="227"/>
      <c r="L185" s="44"/>
      <c r="M185" s="228" t="s">
        <v>1</v>
      </c>
      <c r="N185" s="229" t="s">
        <v>41</v>
      </c>
      <c r="O185" s="91"/>
      <c r="P185" s="230">
        <f>O185*H185</f>
        <v>0</v>
      </c>
      <c r="Q185" s="230">
        <v>0</v>
      </c>
      <c r="R185" s="230">
        <f>Q185*H185</f>
        <v>0</v>
      </c>
      <c r="S185" s="230">
        <v>0</v>
      </c>
      <c r="T185" s="231">
        <f>S185*H185</f>
        <v>0</v>
      </c>
      <c r="U185" s="38"/>
      <c r="V185" s="38"/>
      <c r="W185" s="38"/>
      <c r="X185" s="38"/>
      <c r="Y185" s="38"/>
      <c r="Z185" s="38"/>
      <c r="AA185" s="38"/>
      <c r="AB185" s="38"/>
      <c r="AC185" s="38"/>
      <c r="AD185" s="38"/>
      <c r="AE185" s="38"/>
      <c r="AR185" s="232" t="s">
        <v>254</v>
      </c>
      <c r="AT185" s="232" t="s">
        <v>255</v>
      </c>
      <c r="AU185" s="232" t="s">
        <v>86</v>
      </c>
      <c r="AY185" s="17" t="s">
        <v>251</v>
      </c>
      <c r="BE185" s="233">
        <f>IF(N185="základní",J185,0)</f>
        <v>0</v>
      </c>
      <c r="BF185" s="233">
        <f>IF(N185="snížená",J185,0)</f>
        <v>0</v>
      </c>
      <c r="BG185" s="233">
        <f>IF(N185="zákl. přenesená",J185,0)</f>
        <v>0</v>
      </c>
      <c r="BH185" s="233">
        <f>IF(N185="sníž. přenesená",J185,0)</f>
        <v>0</v>
      </c>
      <c r="BI185" s="233">
        <f>IF(N185="nulová",J185,0)</f>
        <v>0</v>
      </c>
      <c r="BJ185" s="17" t="s">
        <v>84</v>
      </c>
      <c r="BK185" s="233">
        <f>ROUND(I185*H185,2)</f>
        <v>0</v>
      </c>
      <c r="BL185" s="17" t="s">
        <v>254</v>
      </c>
      <c r="BM185" s="232" t="s">
        <v>6542</v>
      </c>
    </row>
    <row r="186" s="2" customFormat="1">
      <c r="A186" s="38"/>
      <c r="B186" s="39"/>
      <c r="C186" s="40"/>
      <c r="D186" s="234" t="s">
        <v>260</v>
      </c>
      <c r="E186" s="40"/>
      <c r="F186" s="235" t="s">
        <v>6443</v>
      </c>
      <c r="G186" s="40"/>
      <c r="H186" s="40"/>
      <c r="I186" s="236"/>
      <c r="J186" s="40"/>
      <c r="K186" s="40"/>
      <c r="L186" s="44"/>
      <c r="M186" s="237"/>
      <c r="N186" s="238"/>
      <c r="O186" s="91"/>
      <c r="P186" s="91"/>
      <c r="Q186" s="91"/>
      <c r="R186" s="91"/>
      <c r="S186" s="91"/>
      <c r="T186" s="92"/>
      <c r="U186" s="38"/>
      <c r="V186" s="38"/>
      <c r="W186" s="38"/>
      <c r="X186" s="38"/>
      <c r="Y186" s="38"/>
      <c r="Z186" s="38"/>
      <c r="AA186" s="38"/>
      <c r="AB186" s="38"/>
      <c r="AC186" s="38"/>
      <c r="AD186" s="38"/>
      <c r="AE186" s="38"/>
      <c r="AT186" s="17" t="s">
        <v>260</v>
      </c>
      <c r="AU186" s="17" t="s">
        <v>86</v>
      </c>
    </row>
    <row r="187" s="2" customFormat="1">
      <c r="A187" s="38"/>
      <c r="B187" s="39"/>
      <c r="C187" s="40"/>
      <c r="D187" s="240" t="s">
        <v>274</v>
      </c>
      <c r="E187" s="40"/>
      <c r="F187" s="241" t="s">
        <v>6444</v>
      </c>
      <c r="G187" s="40"/>
      <c r="H187" s="40"/>
      <c r="I187" s="236"/>
      <c r="J187" s="40"/>
      <c r="K187" s="40"/>
      <c r="L187" s="44"/>
      <c r="M187" s="237"/>
      <c r="N187" s="238"/>
      <c r="O187" s="91"/>
      <c r="P187" s="91"/>
      <c r="Q187" s="91"/>
      <c r="R187" s="91"/>
      <c r="S187" s="91"/>
      <c r="T187" s="92"/>
      <c r="U187" s="38"/>
      <c r="V187" s="38"/>
      <c r="W187" s="38"/>
      <c r="X187" s="38"/>
      <c r="Y187" s="38"/>
      <c r="Z187" s="38"/>
      <c r="AA187" s="38"/>
      <c r="AB187" s="38"/>
      <c r="AC187" s="38"/>
      <c r="AD187" s="38"/>
      <c r="AE187" s="38"/>
      <c r="AT187" s="17" t="s">
        <v>274</v>
      </c>
      <c r="AU187" s="17" t="s">
        <v>86</v>
      </c>
    </row>
    <row r="188" s="2" customFormat="1">
      <c r="A188" s="38"/>
      <c r="B188" s="39"/>
      <c r="C188" s="40"/>
      <c r="D188" s="234" t="s">
        <v>262</v>
      </c>
      <c r="E188" s="40"/>
      <c r="F188" s="239" t="s">
        <v>6445</v>
      </c>
      <c r="G188" s="40"/>
      <c r="H188" s="40"/>
      <c r="I188" s="236"/>
      <c r="J188" s="40"/>
      <c r="K188" s="40"/>
      <c r="L188" s="44"/>
      <c r="M188" s="237"/>
      <c r="N188" s="238"/>
      <c r="O188" s="91"/>
      <c r="P188" s="91"/>
      <c r="Q188" s="91"/>
      <c r="R188" s="91"/>
      <c r="S188" s="91"/>
      <c r="T188" s="92"/>
      <c r="U188" s="38"/>
      <c r="V188" s="38"/>
      <c r="W188" s="38"/>
      <c r="X188" s="38"/>
      <c r="Y188" s="38"/>
      <c r="Z188" s="38"/>
      <c r="AA188" s="38"/>
      <c r="AB188" s="38"/>
      <c r="AC188" s="38"/>
      <c r="AD188" s="38"/>
      <c r="AE188" s="38"/>
      <c r="AT188" s="17" t="s">
        <v>262</v>
      </c>
      <c r="AU188" s="17" t="s">
        <v>86</v>
      </c>
    </row>
    <row r="189" s="12" customFormat="1">
      <c r="A189" s="12"/>
      <c r="B189" s="242"/>
      <c r="C189" s="243"/>
      <c r="D189" s="234" t="s">
        <v>276</v>
      </c>
      <c r="E189" s="244" t="s">
        <v>1</v>
      </c>
      <c r="F189" s="245" t="s">
        <v>6446</v>
      </c>
      <c r="G189" s="243"/>
      <c r="H189" s="246">
        <v>143</v>
      </c>
      <c r="I189" s="247"/>
      <c r="J189" s="243"/>
      <c r="K189" s="243"/>
      <c r="L189" s="248"/>
      <c r="M189" s="249"/>
      <c r="N189" s="250"/>
      <c r="O189" s="250"/>
      <c r="P189" s="250"/>
      <c r="Q189" s="250"/>
      <c r="R189" s="250"/>
      <c r="S189" s="250"/>
      <c r="T189" s="251"/>
      <c r="U189" s="12"/>
      <c r="V189" s="12"/>
      <c r="W189" s="12"/>
      <c r="X189" s="12"/>
      <c r="Y189" s="12"/>
      <c r="Z189" s="12"/>
      <c r="AA189" s="12"/>
      <c r="AB189" s="12"/>
      <c r="AC189" s="12"/>
      <c r="AD189" s="12"/>
      <c r="AE189" s="12"/>
      <c r="AT189" s="252" t="s">
        <v>276</v>
      </c>
      <c r="AU189" s="252" t="s">
        <v>86</v>
      </c>
      <c r="AV189" s="12" t="s">
        <v>86</v>
      </c>
      <c r="AW189" s="12" t="s">
        <v>32</v>
      </c>
      <c r="AX189" s="12" t="s">
        <v>84</v>
      </c>
      <c r="AY189" s="252" t="s">
        <v>251</v>
      </c>
    </row>
    <row r="190" s="2" customFormat="1" ht="21.75" customHeight="1">
      <c r="A190" s="38"/>
      <c r="B190" s="39"/>
      <c r="C190" s="220" t="s">
        <v>357</v>
      </c>
      <c r="D190" s="220" t="s">
        <v>255</v>
      </c>
      <c r="E190" s="221" t="s">
        <v>6447</v>
      </c>
      <c r="F190" s="222" t="s">
        <v>6448</v>
      </c>
      <c r="G190" s="223" t="s">
        <v>416</v>
      </c>
      <c r="H190" s="224">
        <v>831</v>
      </c>
      <c r="I190" s="225"/>
      <c r="J190" s="226">
        <f>ROUND(I190*H190,2)</f>
        <v>0</v>
      </c>
      <c r="K190" s="227"/>
      <c r="L190" s="44"/>
      <c r="M190" s="228" t="s">
        <v>1</v>
      </c>
      <c r="N190" s="229" t="s">
        <v>41</v>
      </c>
      <c r="O190" s="91"/>
      <c r="P190" s="230">
        <f>O190*H190</f>
        <v>0</v>
      </c>
      <c r="Q190" s="230">
        <v>0</v>
      </c>
      <c r="R190" s="230">
        <f>Q190*H190</f>
        <v>0</v>
      </c>
      <c r="S190" s="230">
        <v>0</v>
      </c>
      <c r="T190" s="231">
        <f>S190*H190</f>
        <v>0</v>
      </c>
      <c r="U190" s="38"/>
      <c r="V190" s="38"/>
      <c r="W190" s="38"/>
      <c r="X190" s="38"/>
      <c r="Y190" s="38"/>
      <c r="Z190" s="38"/>
      <c r="AA190" s="38"/>
      <c r="AB190" s="38"/>
      <c r="AC190" s="38"/>
      <c r="AD190" s="38"/>
      <c r="AE190" s="38"/>
      <c r="AR190" s="232" t="s">
        <v>254</v>
      </c>
      <c r="AT190" s="232" t="s">
        <v>255</v>
      </c>
      <c r="AU190" s="232" t="s">
        <v>86</v>
      </c>
      <c r="AY190" s="17" t="s">
        <v>251</v>
      </c>
      <c r="BE190" s="233">
        <f>IF(N190="základní",J190,0)</f>
        <v>0</v>
      </c>
      <c r="BF190" s="233">
        <f>IF(N190="snížená",J190,0)</f>
        <v>0</v>
      </c>
      <c r="BG190" s="233">
        <f>IF(N190="zákl. přenesená",J190,0)</f>
        <v>0</v>
      </c>
      <c r="BH190" s="233">
        <f>IF(N190="sníž. přenesená",J190,0)</f>
        <v>0</v>
      </c>
      <c r="BI190" s="233">
        <f>IF(N190="nulová",J190,0)</f>
        <v>0</v>
      </c>
      <c r="BJ190" s="17" t="s">
        <v>84</v>
      </c>
      <c r="BK190" s="233">
        <f>ROUND(I190*H190,2)</f>
        <v>0</v>
      </c>
      <c r="BL190" s="17" t="s">
        <v>254</v>
      </c>
      <c r="BM190" s="232" t="s">
        <v>6543</v>
      </c>
    </row>
    <row r="191" s="2" customFormat="1">
      <c r="A191" s="38"/>
      <c r="B191" s="39"/>
      <c r="C191" s="40"/>
      <c r="D191" s="234" t="s">
        <v>260</v>
      </c>
      <c r="E191" s="40"/>
      <c r="F191" s="235" t="s">
        <v>6450</v>
      </c>
      <c r="G191" s="40"/>
      <c r="H191" s="40"/>
      <c r="I191" s="236"/>
      <c r="J191" s="40"/>
      <c r="K191" s="40"/>
      <c r="L191" s="44"/>
      <c r="M191" s="237"/>
      <c r="N191" s="238"/>
      <c r="O191" s="91"/>
      <c r="P191" s="91"/>
      <c r="Q191" s="91"/>
      <c r="R191" s="91"/>
      <c r="S191" s="91"/>
      <c r="T191" s="92"/>
      <c r="U191" s="38"/>
      <c r="V191" s="38"/>
      <c r="W191" s="38"/>
      <c r="X191" s="38"/>
      <c r="Y191" s="38"/>
      <c r="Z191" s="38"/>
      <c r="AA191" s="38"/>
      <c r="AB191" s="38"/>
      <c r="AC191" s="38"/>
      <c r="AD191" s="38"/>
      <c r="AE191" s="38"/>
      <c r="AT191" s="17" t="s">
        <v>260</v>
      </c>
      <c r="AU191" s="17" t="s">
        <v>86</v>
      </c>
    </row>
    <row r="192" s="2" customFormat="1">
      <c r="A192" s="38"/>
      <c r="B192" s="39"/>
      <c r="C192" s="40"/>
      <c r="D192" s="240" t="s">
        <v>274</v>
      </c>
      <c r="E192" s="40"/>
      <c r="F192" s="241" t="s">
        <v>6451</v>
      </c>
      <c r="G192" s="40"/>
      <c r="H192" s="40"/>
      <c r="I192" s="236"/>
      <c r="J192" s="40"/>
      <c r="K192" s="40"/>
      <c r="L192" s="44"/>
      <c r="M192" s="237"/>
      <c r="N192" s="238"/>
      <c r="O192" s="91"/>
      <c r="P192" s="91"/>
      <c r="Q192" s="91"/>
      <c r="R192" s="91"/>
      <c r="S192" s="91"/>
      <c r="T192" s="92"/>
      <c r="U192" s="38"/>
      <c r="V192" s="38"/>
      <c r="W192" s="38"/>
      <c r="X192" s="38"/>
      <c r="Y192" s="38"/>
      <c r="Z192" s="38"/>
      <c r="AA192" s="38"/>
      <c r="AB192" s="38"/>
      <c r="AC192" s="38"/>
      <c r="AD192" s="38"/>
      <c r="AE192" s="38"/>
      <c r="AT192" s="17" t="s">
        <v>274</v>
      </c>
      <c r="AU192" s="17" t="s">
        <v>86</v>
      </c>
    </row>
    <row r="193" s="12" customFormat="1">
      <c r="A193" s="12"/>
      <c r="B193" s="242"/>
      <c r="C193" s="243"/>
      <c r="D193" s="234" t="s">
        <v>276</v>
      </c>
      <c r="E193" s="244" t="s">
        <v>1</v>
      </c>
      <c r="F193" s="245" t="s">
        <v>6452</v>
      </c>
      <c r="G193" s="243"/>
      <c r="H193" s="246">
        <v>831</v>
      </c>
      <c r="I193" s="247"/>
      <c r="J193" s="243"/>
      <c r="K193" s="243"/>
      <c r="L193" s="248"/>
      <c r="M193" s="249"/>
      <c r="N193" s="250"/>
      <c r="O193" s="250"/>
      <c r="P193" s="250"/>
      <c r="Q193" s="250"/>
      <c r="R193" s="250"/>
      <c r="S193" s="250"/>
      <c r="T193" s="251"/>
      <c r="U193" s="12"/>
      <c r="V193" s="12"/>
      <c r="W193" s="12"/>
      <c r="X193" s="12"/>
      <c r="Y193" s="12"/>
      <c r="Z193" s="12"/>
      <c r="AA193" s="12"/>
      <c r="AB193" s="12"/>
      <c r="AC193" s="12"/>
      <c r="AD193" s="12"/>
      <c r="AE193" s="12"/>
      <c r="AT193" s="252" t="s">
        <v>276</v>
      </c>
      <c r="AU193" s="252" t="s">
        <v>86</v>
      </c>
      <c r="AV193" s="12" t="s">
        <v>86</v>
      </c>
      <c r="AW193" s="12" t="s">
        <v>32</v>
      </c>
      <c r="AX193" s="12" t="s">
        <v>84</v>
      </c>
      <c r="AY193" s="252" t="s">
        <v>251</v>
      </c>
    </row>
    <row r="194" s="2" customFormat="1" ht="24.15" customHeight="1">
      <c r="A194" s="38"/>
      <c r="B194" s="39"/>
      <c r="C194" s="220" t="s">
        <v>363</v>
      </c>
      <c r="D194" s="220" t="s">
        <v>255</v>
      </c>
      <c r="E194" s="221" t="s">
        <v>6453</v>
      </c>
      <c r="F194" s="222" t="s">
        <v>6454</v>
      </c>
      <c r="G194" s="223" t="s">
        <v>416</v>
      </c>
      <c r="H194" s="224">
        <v>31</v>
      </c>
      <c r="I194" s="225"/>
      <c r="J194" s="226">
        <f>ROUND(I194*H194,2)</f>
        <v>0</v>
      </c>
      <c r="K194" s="227"/>
      <c r="L194" s="44"/>
      <c r="M194" s="228" t="s">
        <v>1</v>
      </c>
      <c r="N194" s="229" t="s">
        <v>41</v>
      </c>
      <c r="O194" s="91"/>
      <c r="P194" s="230">
        <f>O194*H194</f>
        <v>0</v>
      </c>
      <c r="Q194" s="230">
        <v>0</v>
      </c>
      <c r="R194" s="230">
        <f>Q194*H194</f>
        <v>0</v>
      </c>
      <c r="S194" s="230">
        <v>0</v>
      </c>
      <c r="T194" s="231">
        <f>S194*H194</f>
        <v>0</v>
      </c>
      <c r="U194" s="38"/>
      <c r="V194" s="38"/>
      <c r="W194" s="38"/>
      <c r="X194" s="38"/>
      <c r="Y194" s="38"/>
      <c r="Z194" s="38"/>
      <c r="AA194" s="38"/>
      <c r="AB194" s="38"/>
      <c r="AC194" s="38"/>
      <c r="AD194" s="38"/>
      <c r="AE194" s="38"/>
      <c r="AR194" s="232" t="s">
        <v>254</v>
      </c>
      <c r="AT194" s="232" t="s">
        <v>255</v>
      </c>
      <c r="AU194" s="232" t="s">
        <v>86</v>
      </c>
      <c r="AY194" s="17" t="s">
        <v>251</v>
      </c>
      <c r="BE194" s="233">
        <f>IF(N194="základní",J194,0)</f>
        <v>0</v>
      </c>
      <c r="BF194" s="233">
        <f>IF(N194="snížená",J194,0)</f>
        <v>0</v>
      </c>
      <c r="BG194" s="233">
        <f>IF(N194="zákl. přenesená",J194,0)</f>
        <v>0</v>
      </c>
      <c r="BH194" s="233">
        <f>IF(N194="sníž. přenesená",J194,0)</f>
        <v>0</v>
      </c>
      <c r="BI194" s="233">
        <f>IF(N194="nulová",J194,0)</f>
        <v>0</v>
      </c>
      <c r="BJ194" s="17" t="s">
        <v>84</v>
      </c>
      <c r="BK194" s="233">
        <f>ROUND(I194*H194,2)</f>
        <v>0</v>
      </c>
      <c r="BL194" s="17" t="s">
        <v>254</v>
      </c>
      <c r="BM194" s="232" t="s">
        <v>6544</v>
      </c>
    </row>
    <row r="195" s="2" customFormat="1">
      <c r="A195" s="38"/>
      <c r="B195" s="39"/>
      <c r="C195" s="40"/>
      <c r="D195" s="234" t="s">
        <v>260</v>
      </c>
      <c r="E195" s="40"/>
      <c r="F195" s="235" t="s">
        <v>6456</v>
      </c>
      <c r="G195" s="40"/>
      <c r="H195" s="40"/>
      <c r="I195" s="236"/>
      <c r="J195" s="40"/>
      <c r="K195" s="40"/>
      <c r="L195" s="44"/>
      <c r="M195" s="237"/>
      <c r="N195" s="238"/>
      <c r="O195" s="91"/>
      <c r="P195" s="91"/>
      <c r="Q195" s="91"/>
      <c r="R195" s="91"/>
      <c r="S195" s="91"/>
      <c r="T195" s="92"/>
      <c r="U195" s="38"/>
      <c r="V195" s="38"/>
      <c r="W195" s="38"/>
      <c r="X195" s="38"/>
      <c r="Y195" s="38"/>
      <c r="Z195" s="38"/>
      <c r="AA195" s="38"/>
      <c r="AB195" s="38"/>
      <c r="AC195" s="38"/>
      <c r="AD195" s="38"/>
      <c r="AE195" s="38"/>
      <c r="AT195" s="17" t="s">
        <v>260</v>
      </c>
      <c r="AU195" s="17" t="s">
        <v>86</v>
      </c>
    </row>
    <row r="196" s="2" customFormat="1">
      <c r="A196" s="38"/>
      <c r="B196" s="39"/>
      <c r="C196" s="40"/>
      <c r="D196" s="240" t="s">
        <v>274</v>
      </c>
      <c r="E196" s="40"/>
      <c r="F196" s="241" t="s">
        <v>6457</v>
      </c>
      <c r="G196" s="40"/>
      <c r="H196" s="40"/>
      <c r="I196" s="236"/>
      <c r="J196" s="40"/>
      <c r="K196" s="40"/>
      <c r="L196" s="44"/>
      <c r="M196" s="237"/>
      <c r="N196" s="238"/>
      <c r="O196" s="91"/>
      <c r="P196" s="91"/>
      <c r="Q196" s="91"/>
      <c r="R196" s="91"/>
      <c r="S196" s="91"/>
      <c r="T196" s="92"/>
      <c r="U196" s="38"/>
      <c r="V196" s="38"/>
      <c r="W196" s="38"/>
      <c r="X196" s="38"/>
      <c r="Y196" s="38"/>
      <c r="Z196" s="38"/>
      <c r="AA196" s="38"/>
      <c r="AB196" s="38"/>
      <c r="AC196" s="38"/>
      <c r="AD196" s="38"/>
      <c r="AE196" s="38"/>
      <c r="AT196" s="17" t="s">
        <v>274</v>
      </c>
      <c r="AU196" s="17" t="s">
        <v>86</v>
      </c>
    </row>
    <row r="197" s="2" customFormat="1" ht="24.15" customHeight="1">
      <c r="A197" s="38"/>
      <c r="B197" s="39"/>
      <c r="C197" s="220" t="s">
        <v>371</v>
      </c>
      <c r="D197" s="220" t="s">
        <v>255</v>
      </c>
      <c r="E197" s="221" t="s">
        <v>6458</v>
      </c>
      <c r="F197" s="222" t="s">
        <v>6459</v>
      </c>
      <c r="G197" s="223" t="s">
        <v>416</v>
      </c>
      <c r="H197" s="224">
        <v>31</v>
      </c>
      <c r="I197" s="225"/>
      <c r="J197" s="226">
        <f>ROUND(I197*H197,2)</f>
        <v>0</v>
      </c>
      <c r="K197" s="227"/>
      <c r="L197" s="44"/>
      <c r="M197" s="228" t="s">
        <v>1</v>
      </c>
      <c r="N197" s="229" t="s">
        <v>41</v>
      </c>
      <c r="O197" s="91"/>
      <c r="P197" s="230">
        <f>O197*H197</f>
        <v>0</v>
      </c>
      <c r="Q197" s="230">
        <v>0</v>
      </c>
      <c r="R197" s="230">
        <f>Q197*H197</f>
        <v>0</v>
      </c>
      <c r="S197" s="230">
        <v>0</v>
      </c>
      <c r="T197" s="231">
        <f>S197*H197</f>
        <v>0</v>
      </c>
      <c r="U197" s="38"/>
      <c r="V197" s="38"/>
      <c r="W197" s="38"/>
      <c r="X197" s="38"/>
      <c r="Y197" s="38"/>
      <c r="Z197" s="38"/>
      <c r="AA197" s="38"/>
      <c r="AB197" s="38"/>
      <c r="AC197" s="38"/>
      <c r="AD197" s="38"/>
      <c r="AE197" s="38"/>
      <c r="AR197" s="232" t="s">
        <v>254</v>
      </c>
      <c r="AT197" s="232" t="s">
        <v>255</v>
      </c>
      <c r="AU197" s="232" t="s">
        <v>86</v>
      </c>
      <c r="AY197" s="17" t="s">
        <v>251</v>
      </c>
      <c r="BE197" s="233">
        <f>IF(N197="základní",J197,0)</f>
        <v>0</v>
      </c>
      <c r="BF197" s="233">
        <f>IF(N197="snížená",J197,0)</f>
        <v>0</v>
      </c>
      <c r="BG197" s="233">
        <f>IF(N197="zákl. přenesená",J197,0)</f>
        <v>0</v>
      </c>
      <c r="BH197" s="233">
        <f>IF(N197="sníž. přenesená",J197,0)</f>
        <v>0</v>
      </c>
      <c r="BI197" s="233">
        <f>IF(N197="nulová",J197,0)</f>
        <v>0</v>
      </c>
      <c r="BJ197" s="17" t="s">
        <v>84</v>
      </c>
      <c r="BK197" s="233">
        <f>ROUND(I197*H197,2)</f>
        <v>0</v>
      </c>
      <c r="BL197" s="17" t="s">
        <v>254</v>
      </c>
      <c r="BM197" s="232" t="s">
        <v>6545</v>
      </c>
    </row>
    <row r="198" s="2" customFormat="1">
      <c r="A198" s="38"/>
      <c r="B198" s="39"/>
      <c r="C198" s="40"/>
      <c r="D198" s="234" t="s">
        <v>260</v>
      </c>
      <c r="E198" s="40"/>
      <c r="F198" s="235" t="s">
        <v>6461</v>
      </c>
      <c r="G198" s="40"/>
      <c r="H198" s="40"/>
      <c r="I198" s="236"/>
      <c r="J198" s="40"/>
      <c r="K198" s="40"/>
      <c r="L198" s="44"/>
      <c r="M198" s="237"/>
      <c r="N198" s="238"/>
      <c r="O198" s="91"/>
      <c r="P198" s="91"/>
      <c r="Q198" s="91"/>
      <c r="R198" s="91"/>
      <c r="S198" s="91"/>
      <c r="T198" s="92"/>
      <c r="U198" s="38"/>
      <c r="V198" s="38"/>
      <c r="W198" s="38"/>
      <c r="X198" s="38"/>
      <c r="Y198" s="38"/>
      <c r="Z198" s="38"/>
      <c r="AA198" s="38"/>
      <c r="AB198" s="38"/>
      <c r="AC198" s="38"/>
      <c r="AD198" s="38"/>
      <c r="AE198" s="38"/>
      <c r="AT198" s="17" t="s">
        <v>260</v>
      </c>
      <c r="AU198" s="17" t="s">
        <v>86</v>
      </c>
    </row>
    <row r="199" s="2" customFormat="1">
      <c r="A199" s="38"/>
      <c r="B199" s="39"/>
      <c r="C199" s="40"/>
      <c r="D199" s="240" t="s">
        <v>274</v>
      </c>
      <c r="E199" s="40"/>
      <c r="F199" s="241" t="s">
        <v>6462</v>
      </c>
      <c r="G199" s="40"/>
      <c r="H199" s="40"/>
      <c r="I199" s="236"/>
      <c r="J199" s="40"/>
      <c r="K199" s="40"/>
      <c r="L199" s="44"/>
      <c r="M199" s="237"/>
      <c r="N199" s="238"/>
      <c r="O199" s="91"/>
      <c r="P199" s="91"/>
      <c r="Q199" s="91"/>
      <c r="R199" s="91"/>
      <c r="S199" s="91"/>
      <c r="T199" s="92"/>
      <c r="U199" s="38"/>
      <c r="V199" s="38"/>
      <c r="W199" s="38"/>
      <c r="X199" s="38"/>
      <c r="Y199" s="38"/>
      <c r="Z199" s="38"/>
      <c r="AA199" s="38"/>
      <c r="AB199" s="38"/>
      <c r="AC199" s="38"/>
      <c r="AD199" s="38"/>
      <c r="AE199" s="38"/>
      <c r="AT199" s="17" t="s">
        <v>274</v>
      </c>
      <c r="AU199" s="17" t="s">
        <v>86</v>
      </c>
    </row>
    <row r="200" s="12" customFormat="1">
      <c r="A200" s="12"/>
      <c r="B200" s="242"/>
      <c r="C200" s="243"/>
      <c r="D200" s="234" t="s">
        <v>276</v>
      </c>
      <c r="E200" s="244" t="s">
        <v>1</v>
      </c>
      <c r="F200" s="245" t="s">
        <v>6463</v>
      </c>
      <c r="G200" s="243"/>
      <c r="H200" s="246">
        <v>31</v>
      </c>
      <c r="I200" s="247"/>
      <c r="J200" s="243"/>
      <c r="K200" s="243"/>
      <c r="L200" s="248"/>
      <c r="M200" s="249"/>
      <c r="N200" s="250"/>
      <c r="O200" s="250"/>
      <c r="P200" s="250"/>
      <c r="Q200" s="250"/>
      <c r="R200" s="250"/>
      <c r="S200" s="250"/>
      <c r="T200" s="251"/>
      <c r="U200" s="12"/>
      <c r="V200" s="12"/>
      <c r="W200" s="12"/>
      <c r="X200" s="12"/>
      <c r="Y200" s="12"/>
      <c r="Z200" s="12"/>
      <c r="AA200" s="12"/>
      <c r="AB200" s="12"/>
      <c r="AC200" s="12"/>
      <c r="AD200" s="12"/>
      <c r="AE200" s="12"/>
      <c r="AT200" s="252" t="s">
        <v>276</v>
      </c>
      <c r="AU200" s="252" t="s">
        <v>86</v>
      </c>
      <c r="AV200" s="12" t="s">
        <v>86</v>
      </c>
      <c r="AW200" s="12" t="s">
        <v>32</v>
      </c>
      <c r="AX200" s="12" t="s">
        <v>84</v>
      </c>
      <c r="AY200" s="252" t="s">
        <v>251</v>
      </c>
    </row>
    <row r="201" s="2" customFormat="1" ht="16.5" customHeight="1">
      <c r="A201" s="38"/>
      <c r="B201" s="39"/>
      <c r="C201" s="220" t="s">
        <v>378</v>
      </c>
      <c r="D201" s="220" t="s">
        <v>255</v>
      </c>
      <c r="E201" s="221" t="s">
        <v>6464</v>
      </c>
      <c r="F201" s="222" t="s">
        <v>6465</v>
      </c>
      <c r="G201" s="223" t="s">
        <v>416</v>
      </c>
      <c r="H201" s="224">
        <v>62</v>
      </c>
      <c r="I201" s="225"/>
      <c r="J201" s="226">
        <f>ROUND(I201*H201,2)</f>
        <v>0</v>
      </c>
      <c r="K201" s="227"/>
      <c r="L201" s="44"/>
      <c r="M201" s="228" t="s">
        <v>1</v>
      </c>
      <c r="N201" s="229" t="s">
        <v>41</v>
      </c>
      <c r="O201" s="91"/>
      <c r="P201" s="230">
        <f>O201*H201</f>
        <v>0</v>
      </c>
      <c r="Q201" s="230">
        <v>2.0000000000000002E-05</v>
      </c>
      <c r="R201" s="230">
        <f>Q201*H201</f>
        <v>0.00124</v>
      </c>
      <c r="S201" s="230">
        <v>0</v>
      </c>
      <c r="T201" s="231">
        <f>S201*H201</f>
        <v>0</v>
      </c>
      <c r="U201" s="38"/>
      <c r="V201" s="38"/>
      <c r="W201" s="38"/>
      <c r="X201" s="38"/>
      <c r="Y201" s="38"/>
      <c r="Z201" s="38"/>
      <c r="AA201" s="38"/>
      <c r="AB201" s="38"/>
      <c r="AC201" s="38"/>
      <c r="AD201" s="38"/>
      <c r="AE201" s="38"/>
      <c r="AR201" s="232" t="s">
        <v>254</v>
      </c>
      <c r="AT201" s="232" t="s">
        <v>255</v>
      </c>
      <c r="AU201" s="232" t="s">
        <v>86</v>
      </c>
      <c r="AY201" s="17" t="s">
        <v>251</v>
      </c>
      <c r="BE201" s="233">
        <f>IF(N201="základní",J201,0)</f>
        <v>0</v>
      </c>
      <c r="BF201" s="233">
        <f>IF(N201="snížená",J201,0)</f>
        <v>0</v>
      </c>
      <c r="BG201" s="233">
        <f>IF(N201="zákl. přenesená",J201,0)</f>
        <v>0</v>
      </c>
      <c r="BH201" s="233">
        <f>IF(N201="sníž. přenesená",J201,0)</f>
        <v>0</v>
      </c>
      <c r="BI201" s="233">
        <f>IF(N201="nulová",J201,0)</f>
        <v>0</v>
      </c>
      <c r="BJ201" s="17" t="s">
        <v>84</v>
      </c>
      <c r="BK201" s="233">
        <f>ROUND(I201*H201,2)</f>
        <v>0</v>
      </c>
      <c r="BL201" s="17" t="s">
        <v>254</v>
      </c>
      <c r="BM201" s="232" t="s">
        <v>6546</v>
      </c>
    </row>
    <row r="202" s="2" customFormat="1">
      <c r="A202" s="38"/>
      <c r="B202" s="39"/>
      <c r="C202" s="40"/>
      <c r="D202" s="234" t="s">
        <v>260</v>
      </c>
      <c r="E202" s="40"/>
      <c r="F202" s="235" t="s">
        <v>6467</v>
      </c>
      <c r="G202" s="40"/>
      <c r="H202" s="40"/>
      <c r="I202" s="236"/>
      <c r="J202" s="40"/>
      <c r="K202" s="40"/>
      <c r="L202" s="44"/>
      <c r="M202" s="237"/>
      <c r="N202" s="238"/>
      <c r="O202" s="91"/>
      <c r="P202" s="91"/>
      <c r="Q202" s="91"/>
      <c r="R202" s="91"/>
      <c r="S202" s="91"/>
      <c r="T202" s="92"/>
      <c r="U202" s="38"/>
      <c r="V202" s="38"/>
      <c r="W202" s="38"/>
      <c r="X202" s="38"/>
      <c r="Y202" s="38"/>
      <c r="Z202" s="38"/>
      <c r="AA202" s="38"/>
      <c r="AB202" s="38"/>
      <c r="AC202" s="38"/>
      <c r="AD202" s="38"/>
      <c r="AE202" s="38"/>
      <c r="AT202" s="17" t="s">
        <v>260</v>
      </c>
      <c r="AU202" s="17" t="s">
        <v>86</v>
      </c>
    </row>
    <row r="203" s="2" customFormat="1">
      <c r="A203" s="38"/>
      <c r="B203" s="39"/>
      <c r="C203" s="40"/>
      <c r="D203" s="240" t="s">
        <v>274</v>
      </c>
      <c r="E203" s="40"/>
      <c r="F203" s="241" t="s">
        <v>6468</v>
      </c>
      <c r="G203" s="40"/>
      <c r="H203" s="40"/>
      <c r="I203" s="236"/>
      <c r="J203" s="40"/>
      <c r="K203" s="40"/>
      <c r="L203" s="44"/>
      <c r="M203" s="237"/>
      <c r="N203" s="238"/>
      <c r="O203" s="91"/>
      <c r="P203" s="91"/>
      <c r="Q203" s="91"/>
      <c r="R203" s="91"/>
      <c r="S203" s="91"/>
      <c r="T203" s="92"/>
      <c r="U203" s="38"/>
      <c r="V203" s="38"/>
      <c r="W203" s="38"/>
      <c r="X203" s="38"/>
      <c r="Y203" s="38"/>
      <c r="Z203" s="38"/>
      <c r="AA203" s="38"/>
      <c r="AB203" s="38"/>
      <c r="AC203" s="38"/>
      <c r="AD203" s="38"/>
      <c r="AE203" s="38"/>
      <c r="AT203" s="17" t="s">
        <v>274</v>
      </c>
      <c r="AU203" s="17" t="s">
        <v>86</v>
      </c>
    </row>
    <row r="204" s="2" customFormat="1">
      <c r="A204" s="38"/>
      <c r="B204" s="39"/>
      <c r="C204" s="40"/>
      <c r="D204" s="234" t="s">
        <v>262</v>
      </c>
      <c r="E204" s="40"/>
      <c r="F204" s="239" t="s">
        <v>6469</v>
      </c>
      <c r="G204" s="40"/>
      <c r="H204" s="40"/>
      <c r="I204" s="236"/>
      <c r="J204" s="40"/>
      <c r="K204" s="40"/>
      <c r="L204" s="44"/>
      <c r="M204" s="237"/>
      <c r="N204" s="238"/>
      <c r="O204" s="91"/>
      <c r="P204" s="91"/>
      <c r="Q204" s="91"/>
      <c r="R204" s="91"/>
      <c r="S204" s="91"/>
      <c r="T204" s="92"/>
      <c r="U204" s="38"/>
      <c r="V204" s="38"/>
      <c r="W204" s="38"/>
      <c r="X204" s="38"/>
      <c r="Y204" s="38"/>
      <c r="Z204" s="38"/>
      <c r="AA204" s="38"/>
      <c r="AB204" s="38"/>
      <c r="AC204" s="38"/>
      <c r="AD204" s="38"/>
      <c r="AE204" s="38"/>
      <c r="AT204" s="17" t="s">
        <v>262</v>
      </c>
      <c r="AU204" s="17" t="s">
        <v>86</v>
      </c>
    </row>
    <row r="205" s="12" customFormat="1">
      <c r="A205" s="12"/>
      <c r="B205" s="242"/>
      <c r="C205" s="243"/>
      <c r="D205" s="234" t="s">
        <v>276</v>
      </c>
      <c r="E205" s="244" t="s">
        <v>1</v>
      </c>
      <c r="F205" s="245" t="s">
        <v>6470</v>
      </c>
      <c r="G205" s="243"/>
      <c r="H205" s="246">
        <v>62</v>
      </c>
      <c r="I205" s="247"/>
      <c r="J205" s="243"/>
      <c r="K205" s="243"/>
      <c r="L205" s="248"/>
      <c r="M205" s="249"/>
      <c r="N205" s="250"/>
      <c r="O205" s="250"/>
      <c r="P205" s="250"/>
      <c r="Q205" s="250"/>
      <c r="R205" s="250"/>
      <c r="S205" s="250"/>
      <c r="T205" s="251"/>
      <c r="U205" s="12"/>
      <c r="V205" s="12"/>
      <c r="W205" s="12"/>
      <c r="X205" s="12"/>
      <c r="Y205" s="12"/>
      <c r="Z205" s="12"/>
      <c r="AA205" s="12"/>
      <c r="AB205" s="12"/>
      <c r="AC205" s="12"/>
      <c r="AD205" s="12"/>
      <c r="AE205" s="12"/>
      <c r="AT205" s="252" t="s">
        <v>276</v>
      </c>
      <c r="AU205" s="252" t="s">
        <v>86</v>
      </c>
      <c r="AV205" s="12" t="s">
        <v>86</v>
      </c>
      <c r="AW205" s="12" t="s">
        <v>32</v>
      </c>
      <c r="AX205" s="12" t="s">
        <v>84</v>
      </c>
      <c r="AY205" s="252" t="s">
        <v>251</v>
      </c>
    </row>
    <row r="206" s="2" customFormat="1" ht="33" customHeight="1">
      <c r="A206" s="38"/>
      <c r="B206" s="39"/>
      <c r="C206" s="220" t="s">
        <v>7</v>
      </c>
      <c r="D206" s="220" t="s">
        <v>255</v>
      </c>
      <c r="E206" s="221" t="s">
        <v>6471</v>
      </c>
      <c r="F206" s="222" t="s">
        <v>6472</v>
      </c>
      <c r="G206" s="223" t="s">
        <v>6473</v>
      </c>
      <c r="H206" s="224">
        <v>1</v>
      </c>
      <c r="I206" s="225"/>
      <c r="J206" s="226">
        <f>ROUND(I206*H206,2)</f>
        <v>0</v>
      </c>
      <c r="K206" s="227"/>
      <c r="L206" s="44"/>
      <c r="M206" s="228" t="s">
        <v>1</v>
      </c>
      <c r="N206" s="229" t="s">
        <v>41</v>
      </c>
      <c r="O206" s="91"/>
      <c r="P206" s="230">
        <f>O206*H206</f>
        <v>0</v>
      </c>
      <c r="Q206" s="230">
        <v>0</v>
      </c>
      <c r="R206" s="230">
        <f>Q206*H206</f>
        <v>0</v>
      </c>
      <c r="S206" s="230">
        <v>0</v>
      </c>
      <c r="T206" s="231">
        <f>S206*H206</f>
        <v>0</v>
      </c>
      <c r="U206" s="38"/>
      <c r="V206" s="38"/>
      <c r="W206" s="38"/>
      <c r="X206" s="38"/>
      <c r="Y206" s="38"/>
      <c r="Z206" s="38"/>
      <c r="AA206" s="38"/>
      <c r="AB206" s="38"/>
      <c r="AC206" s="38"/>
      <c r="AD206" s="38"/>
      <c r="AE206" s="38"/>
      <c r="AR206" s="232" t="s">
        <v>254</v>
      </c>
      <c r="AT206" s="232" t="s">
        <v>255</v>
      </c>
      <c r="AU206" s="232" t="s">
        <v>86</v>
      </c>
      <c r="AY206" s="17" t="s">
        <v>251</v>
      </c>
      <c r="BE206" s="233">
        <f>IF(N206="základní",J206,0)</f>
        <v>0</v>
      </c>
      <c r="BF206" s="233">
        <f>IF(N206="snížená",J206,0)</f>
        <v>0</v>
      </c>
      <c r="BG206" s="233">
        <f>IF(N206="zákl. přenesená",J206,0)</f>
        <v>0</v>
      </c>
      <c r="BH206" s="233">
        <f>IF(N206="sníž. přenesená",J206,0)</f>
        <v>0</v>
      </c>
      <c r="BI206" s="233">
        <f>IF(N206="nulová",J206,0)</f>
        <v>0</v>
      </c>
      <c r="BJ206" s="17" t="s">
        <v>84</v>
      </c>
      <c r="BK206" s="233">
        <f>ROUND(I206*H206,2)</f>
        <v>0</v>
      </c>
      <c r="BL206" s="17" t="s">
        <v>254</v>
      </c>
      <c r="BM206" s="232" t="s">
        <v>6547</v>
      </c>
    </row>
    <row r="207" s="2" customFormat="1">
      <c r="A207" s="38"/>
      <c r="B207" s="39"/>
      <c r="C207" s="40"/>
      <c r="D207" s="234" t="s">
        <v>260</v>
      </c>
      <c r="E207" s="40"/>
      <c r="F207" s="235" t="s">
        <v>6475</v>
      </c>
      <c r="G207" s="40"/>
      <c r="H207" s="40"/>
      <c r="I207" s="236"/>
      <c r="J207" s="40"/>
      <c r="K207" s="40"/>
      <c r="L207" s="44"/>
      <c r="M207" s="237"/>
      <c r="N207" s="238"/>
      <c r="O207" s="91"/>
      <c r="P207" s="91"/>
      <c r="Q207" s="91"/>
      <c r="R207" s="91"/>
      <c r="S207" s="91"/>
      <c r="T207" s="92"/>
      <c r="U207" s="38"/>
      <c r="V207" s="38"/>
      <c r="W207" s="38"/>
      <c r="X207" s="38"/>
      <c r="Y207" s="38"/>
      <c r="Z207" s="38"/>
      <c r="AA207" s="38"/>
      <c r="AB207" s="38"/>
      <c r="AC207" s="38"/>
      <c r="AD207" s="38"/>
      <c r="AE207" s="38"/>
      <c r="AT207" s="17" t="s">
        <v>260</v>
      </c>
      <c r="AU207" s="17" t="s">
        <v>86</v>
      </c>
    </row>
    <row r="208" s="2" customFormat="1">
      <c r="A208" s="38"/>
      <c r="B208" s="39"/>
      <c r="C208" s="40"/>
      <c r="D208" s="240" t="s">
        <v>274</v>
      </c>
      <c r="E208" s="40"/>
      <c r="F208" s="241" t="s">
        <v>6476</v>
      </c>
      <c r="G208" s="40"/>
      <c r="H208" s="40"/>
      <c r="I208" s="236"/>
      <c r="J208" s="40"/>
      <c r="K208" s="40"/>
      <c r="L208" s="44"/>
      <c r="M208" s="237"/>
      <c r="N208" s="238"/>
      <c r="O208" s="91"/>
      <c r="P208" s="91"/>
      <c r="Q208" s="91"/>
      <c r="R208" s="91"/>
      <c r="S208" s="91"/>
      <c r="T208" s="92"/>
      <c r="U208" s="38"/>
      <c r="V208" s="38"/>
      <c r="W208" s="38"/>
      <c r="X208" s="38"/>
      <c r="Y208" s="38"/>
      <c r="Z208" s="38"/>
      <c r="AA208" s="38"/>
      <c r="AB208" s="38"/>
      <c r="AC208" s="38"/>
      <c r="AD208" s="38"/>
      <c r="AE208" s="38"/>
      <c r="AT208" s="17" t="s">
        <v>274</v>
      </c>
      <c r="AU208" s="17" t="s">
        <v>86</v>
      </c>
    </row>
    <row r="209" s="2" customFormat="1" ht="16.5" customHeight="1">
      <c r="A209" s="38"/>
      <c r="B209" s="39"/>
      <c r="C209" s="292" t="s">
        <v>387</v>
      </c>
      <c r="D209" s="292" t="s">
        <v>1133</v>
      </c>
      <c r="E209" s="293" t="s">
        <v>6477</v>
      </c>
      <c r="F209" s="294" t="s">
        <v>6478</v>
      </c>
      <c r="G209" s="295" t="s">
        <v>5929</v>
      </c>
      <c r="H209" s="296">
        <v>1</v>
      </c>
      <c r="I209" s="297"/>
      <c r="J209" s="298">
        <f>ROUND(I209*H209,2)</f>
        <v>0</v>
      </c>
      <c r="K209" s="299"/>
      <c r="L209" s="300"/>
      <c r="M209" s="301" t="s">
        <v>1</v>
      </c>
      <c r="N209" s="302" t="s">
        <v>41</v>
      </c>
      <c r="O209" s="91"/>
      <c r="P209" s="230">
        <f>O209*H209</f>
        <v>0</v>
      </c>
      <c r="Q209" s="230">
        <v>0.001</v>
      </c>
      <c r="R209" s="230">
        <f>Q209*H209</f>
        <v>0.001</v>
      </c>
      <c r="S209" s="230">
        <v>0</v>
      </c>
      <c r="T209" s="231">
        <f>S209*H209</f>
        <v>0</v>
      </c>
      <c r="U209" s="38"/>
      <c r="V209" s="38"/>
      <c r="W209" s="38"/>
      <c r="X209" s="38"/>
      <c r="Y209" s="38"/>
      <c r="Z209" s="38"/>
      <c r="AA209" s="38"/>
      <c r="AB209" s="38"/>
      <c r="AC209" s="38"/>
      <c r="AD209" s="38"/>
      <c r="AE209" s="38"/>
      <c r="AR209" s="232" t="s">
        <v>299</v>
      </c>
      <c r="AT209" s="232" t="s">
        <v>1133</v>
      </c>
      <c r="AU209" s="232" t="s">
        <v>86</v>
      </c>
      <c r="AY209" s="17" t="s">
        <v>251</v>
      </c>
      <c r="BE209" s="233">
        <f>IF(N209="základní",J209,0)</f>
        <v>0</v>
      </c>
      <c r="BF209" s="233">
        <f>IF(N209="snížená",J209,0)</f>
        <v>0</v>
      </c>
      <c r="BG209" s="233">
        <f>IF(N209="zákl. přenesená",J209,0)</f>
        <v>0</v>
      </c>
      <c r="BH209" s="233">
        <f>IF(N209="sníž. přenesená",J209,0)</f>
        <v>0</v>
      </c>
      <c r="BI209" s="233">
        <f>IF(N209="nulová",J209,0)</f>
        <v>0</v>
      </c>
      <c r="BJ209" s="17" t="s">
        <v>84</v>
      </c>
      <c r="BK209" s="233">
        <f>ROUND(I209*H209,2)</f>
        <v>0</v>
      </c>
      <c r="BL209" s="17" t="s">
        <v>254</v>
      </c>
      <c r="BM209" s="232" t="s">
        <v>6548</v>
      </c>
    </row>
    <row r="210" s="2" customFormat="1">
      <c r="A210" s="38"/>
      <c r="B210" s="39"/>
      <c r="C210" s="40"/>
      <c r="D210" s="234" t="s">
        <v>260</v>
      </c>
      <c r="E210" s="40"/>
      <c r="F210" s="235" t="s">
        <v>6478</v>
      </c>
      <c r="G210" s="40"/>
      <c r="H210" s="40"/>
      <c r="I210" s="236"/>
      <c r="J210" s="40"/>
      <c r="K210" s="40"/>
      <c r="L210" s="44"/>
      <c r="M210" s="237"/>
      <c r="N210" s="238"/>
      <c r="O210" s="91"/>
      <c r="P210" s="91"/>
      <c r="Q210" s="91"/>
      <c r="R210" s="91"/>
      <c r="S210" s="91"/>
      <c r="T210" s="92"/>
      <c r="U210" s="38"/>
      <c r="V210" s="38"/>
      <c r="W210" s="38"/>
      <c r="X210" s="38"/>
      <c r="Y210" s="38"/>
      <c r="Z210" s="38"/>
      <c r="AA210" s="38"/>
      <c r="AB210" s="38"/>
      <c r="AC210" s="38"/>
      <c r="AD210" s="38"/>
      <c r="AE210" s="38"/>
      <c r="AT210" s="17" t="s">
        <v>260</v>
      </c>
      <c r="AU210" s="17" t="s">
        <v>86</v>
      </c>
    </row>
    <row r="211" s="11" customFormat="1" ht="22.8" customHeight="1">
      <c r="A211" s="11"/>
      <c r="B211" s="206"/>
      <c r="C211" s="207"/>
      <c r="D211" s="208" t="s">
        <v>75</v>
      </c>
      <c r="E211" s="272" t="s">
        <v>2009</v>
      </c>
      <c r="F211" s="272" t="s">
        <v>2010</v>
      </c>
      <c r="G211" s="207"/>
      <c r="H211" s="207"/>
      <c r="I211" s="210"/>
      <c r="J211" s="273">
        <f>BK211</f>
        <v>0</v>
      </c>
      <c r="K211" s="207"/>
      <c r="L211" s="212"/>
      <c r="M211" s="213"/>
      <c r="N211" s="214"/>
      <c r="O211" s="214"/>
      <c r="P211" s="215">
        <f>SUM(P212:P215)</f>
        <v>0</v>
      </c>
      <c r="Q211" s="214"/>
      <c r="R211" s="215">
        <f>SUM(R212:R215)</f>
        <v>0</v>
      </c>
      <c r="S211" s="214"/>
      <c r="T211" s="216">
        <f>SUM(T212:T215)</f>
        <v>0</v>
      </c>
      <c r="U211" s="11"/>
      <c r="V211" s="11"/>
      <c r="W211" s="11"/>
      <c r="X211" s="11"/>
      <c r="Y211" s="11"/>
      <c r="Z211" s="11"/>
      <c r="AA211" s="11"/>
      <c r="AB211" s="11"/>
      <c r="AC211" s="11"/>
      <c r="AD211" s="11"/>
      <c r="AE211" s="11"/>
      <c r="AR211" s="217" t="s">
        <v>84</v>
      </c>
      <c r="AT211" s="218" t="s">
        <v>75</v>
      </c>
      <c r="AU211" s="218" t="s">
        <v>84</v>
      </c>
      <c r="AY211" s="217" t="s">
        <v>251</v>
      </c>
      <c r="BK211" s="219">
        <f>SUM(BK212:BK215)</f>
        <v>0</v>
      </c>
    </row>
    <row r="212" s="2" customFormat="1" ht="24.15" customHeight="1">
      <c r="A212" s="38"/>
      <c r="B212" s="39"/>
      <c r="C212" s="220" t="s">
        <v>392</v>
      </c>
      <c r="D212" s="220" t="s">
        <v>255</v>
      </c>
      <c r="E212" s="221" t="s">
        <v>6480</v>
      </c>
      <c r="F212" s="222" t="s">
        <v>6481</v>
      </c>
      <c r="G212" s="223" t="s">
        <v>681</v>
      </c>
      <c r="H212" s="224">
        <v>2</v>
      </c>
      <c r="I212" s="225"/>
      <c r="J212" s="226">
        <f>ROUND(I212*H212,2)</f>
        <v>0</v>
      </c>
      <c r="K212" s="227"/>
      <c r="L212" s="44"/>
      <c r="M212" s="228" t="s">
        <v>1</v>
      </c>
      <c r="N212" s="229" t="s">
        <v>41</v>
      </c>
      <c r="O212" s="91"/>
      <c r="P212" s="230">
        <f>O212*H212</f>
        <v>0</v>
      </c>
      <c r="Q212" s="230">
        <v>0</v>
      </c>
      <c r="R212" s="230">
        <f>Q212*H212</f>
        <v>0</v>
      </c>
      <c r="S212" s="230">
        <v>0</v>
      </c>
      <c r="T212" s="231">
        <f>S212*H212</f>
        <v>0</v>
      </c>
      <c r="U212" s="38"/>
      <c r="V212" s="38"/>
      <c r="W212" s="38"/>
      <c r="X212" s="38"/>
      <c r="Y212" s="38"/>
      <c r="Z212" s="38"/>
      <c r="AA212" s="38"/>
      <c r="AB212" s="38"/>
      <c r="AC212" s="38"/>
      <c r="AD212" s="38"/>
      <c r="AE212" s="38"/>
      <c r="AR212" s="232" t="s">
        <v>254</v>
      </c>
      <c r="AT212" s="232" t="s">
        <v>255</v>
      </c>
      <c r="AU212" s="232" t="s">
        <v>86</v>
      </c>
      <c r="AY212" s="17" t="s">
        <v>251</v>
      </c>
      <c r="BE212" s="233">
        <f>IF(N212="základní",J212,0)</f>
        <v>0</v>
      </c>
      <c r="BF212" s="233">
        <f>IF(N212="snížená",J212,0)</f>
        <v>0</v>
      </c>
      <c r="BG212" s="233">
        <f>IF(N212="zákl. přenesená",J212,0)</f>
        <v>0</v>
      </c>
      <c r="BH212" s="233">
        <f>IF(N212="sníž. přenesená",J212,0)</f>
        <v>0</v>
      </c>
      <c r="BI212" s="233">
        <f>IF(N212="nulová",J212,0)</f>
        <v>0</v>
      </c>
      <c r="BJ212" s="17" t="s">
        <v>84</v>
      </c>
      <c r="BK212" s="233">
        <f>ROUND(I212*H212,2)</f>
        <v>0</v>
      </c>
      <c r="BL212" s="17" t="s">
        <v>254</v>
      </c>
      <c r="BM212" s="232" t="s">
        <v>6549</v>
      </c>
    </row>
    <row r="213" s="2" customFormat="1">
      <c r="A213" s="38"/>
      <c r="B213" s="39"/>
      <c r="C213" s="40"/>
      <c r="D213" s="234" t="s">
        <v>260</v>
      </c>
      <c r="E213" s="40"/>
      <c r="F213" s="235" t="s">
        <v>6483</v>
      </c>
      <c r="G213" s="40"/>
      <c r="H213" s="40"/>
      <c r="I213" s="236"/>
      <c r="J213" s="40"/>
      <c r="K213" s="40"/>
      <c r="L213" s="44"/>
      <c r="M213" s="237"/>
      <c r="N213" s="238"/>
      <c r="O213" s="91"/>
      <c r="P213" s="91"/>
      <c r="Q213" s="91"/>
      <c r="R213" s="91"/>
      <c r="S213" s="91"/>
      <c r="T213" s="92"/>
      <c r="U213" s="38"/>
      <c r="V213" s="38"/>
      <c r="W213" s="38"/>
      <c r="X213" s="38"/>
      <c r="Y213" s="38"/>
      <c r="Z213" s="38"/>
      <c r="AA213" s="38"/>
      <c r="AB213" s="38"/>
      <c r="AC213" s="38"/>
      <c r="AD213" s="38"/>
      <c r="AE213" s="38"/>
      <c r="AT213" s="17" t="s">
        <v>260</v>
      </c>
      <c r="AU213" s="17" t="s">
        <v>86</v>
      </c>
    </row>
    <row r="214" s="2" customFormat="1">
      <c r="A214" s="38"/>
      <c r="B214" s="39"/>
      <c r="C214" s="40"/>
      <c r="D214" s="240" t="s">
        <v>274</v>
      </c>
      <c r="E214" s="40"/>
      <c r="F214" s="241" t="s">
        <v>6484</v>
      </c>
      <c r="G214" s="40"/>
      <c r="H214" s="40"/>
      <c r="I214" s="236"/>
      <c r="J214" s="40"/>
      <c r="K214" s="40"/>
      <c r="L214" s="44"/>
      <c r="M214" s="237"/>
      <c r="N214" s="238"/>
      <c r="O214" s="91"/>
      <c r="P214" s="91"/>
      <c r="Q214" s="91"/>
      <c r="R214" s="91"/>
      <c r="S214" s="91"/>
      <c r="T214" s="92"/>
      <c r="U214" s="38"/>
      <c r="V214" s="38"/>
      <c r="W214" s="38"/>
      <c r="X214" s="38"/>
      <c r="Y214" s="38"/>
      <c r="Z214" s="38"/>
      <c r="AA214" s="38"/>
      <c r="AB214" s="38"/>
      <c r="AC214" s="38"/>
      <c r="AD214" s="38"/>
      <c r="AE214" s="38"/>
      <c r="AT214" s="17" t="s">
        <v>274</v>
      </c>
      <c r="AU214" s="17" t="s">
        <v>86</v>
      </c>
    </row>
    <row r="215" s="12" customFormat="1">
      <c r="A215" s="12"/>
      <c r="B215" s="242"/>
      <c r="C215" s="243"/>
      <c r="D215" s="234" t="s">
        <v>276</v>
      </c>
      <c r="E215" s="244" t="s">
        <v>1</v>
      </c>
      <c r="F215" s="245" t="s">
        <v>2353</v>
      </c>
      <c r="G215" s="243"/>
      <c r="H215" s="246">
        <v>2</v>
      </c>
      <c r="I215" s="247"/>
      <c r="J215" s="243"/>
      <c r="K215" s="243"/>
      <c r="L215" s="248"/>
      <c r="M215" s="285"/>
      <c r="N215" s="286"/>
      <c r="O215" s="286"/>
      <c r="P215" s="286"/>
      <c r="Q215" s="286"/>
      <c r="R215" s="286"/>
      <c r="S215" s="286"/>
      <c r="T215" s="287"/>
      <c r="U215" s="12"/>
      <c r="V215" s="12"/>
      <c r="W215" s="12"/>
      <c r="X215" s="12"/>
      <c r="Y215" s="12"/>
      <c r="Z215" s="12"/>
      <c r="AA215" s="12"/>
      <c r="AB215" s="12"/>
      <c r="AC215" s="12"/>
      <c r="AD215" s="12"/>
      <c r="AE215" s="12"/>
      <c r="AT215" s="252" t="s">
        <v>276</v>
      </c>
      <c r="AU215" s="252" t="s">
        <v>86</v>
      </c>
      <c r="AV215" s="12" t="s">
        <v>86</v>
      </c>
      <c r="AW215" s="12" t="s">
        <v>32</v>
      </c>
      <c r="AX215" s="12" t="s">
        <v>84</v>
      </c>
      <c r="AY215" s="252" t="s">
        <v>251</v>
      </c>
    </row>
    <row r="216" s="2" customFormat="1" ht="6.96" customHeight="1">
      <c r="A216" s="38"/>
      <c r="B216" s="66"/>
      <c r="C216" s="67"/>
      <c r="D216" s="67"/>
      <c r="E216" s="67"/>
      <c r="F216" s="67"/>
      <c r="G216" s="67"/>
      <c r="H216" s="67"/>
      <c r="I216" s="67"/>
      <c r="J216" s="67"/>
      <c r="K216" s="67"/>
      <c r="L216" s="44"/>
      <c r="M216" s="38"/>
      <c r="O216" s="38"/>
      <c r="P216" s="38"/>
      <c r="Q216" s="38"/>
      <c r="R216" s="38"/>
      <c r="S216" s="38"/>
      <c r="T216" s="38"/>
      <c r="U216" s="38"/>
      <c r="V216" s="38"/>
      <c r="W216" s="38"/>
      <c r="X216" s="38"/>
      <c r="Y216" s="38"/>
      <c r="Z216" s="38"/>
      <c r="AA216" s="38"/>
      <c r="AB216" s="38"/>
      <c r="AC216" s="38"/>
      <c r="AD216" s="38"/>
      <c r="AE216" s="38"/>
    </row>
  </sheetData>
  <sheetProtection sheet="1" autoFilter="0" formatColumns="0" formatRows="0" objects="1" scenarios="1" spinCount="100000" saltValue="wyVST0ZvNymfzOj5uRJGEJzrdqICVqdmOLcB0W8sxCknWOdFfUTRZxvrB8qEa2SPAxApI8eQ7RTZLjkUcEF2Sg==" hashValue="Zq9Aa2KMvCcy9iPIkcVW0bOwj6Y0nPdBFgBM71YQaHLrNQB9RrL7VLk7Nld7v3gwhu4WwqMewGhes3871nouwA==" algorithmName="SHA-512" password="CC35"/>
  <autoFilter ref="C122:K215"/>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28" r:id="rId1" display="https://podminky.urs.cz/item/CS_URS_2024_02/184817111"/>
    <hyperlink ref="F132" r:id="rId2" display="https://podminky.urs.cz/item/CS_URS_2024_02/184817112"/>
    <hyperlink ref="F136" r:id="rId3" display="https://podminky.urs.cz/item/CS_URS_2024_02/184817113"/>
    <hyperlink ref="F140" r:id="rId4" display="https://podminky.urs.cz/item/CS_URS_2024_02/184817114"/>
    <hyperlink ref="F144" r:id="rId5" display="https://podminky.urs.cz/item/CS_URS_2024_02/185802114"/>
    <hyperlink ref="F152" r:id="rId6" display="https://podminky.urs.cz/item/CS_URS_2024_02/184813211"/>
    <hyperlink ref="F156" r:id="rId7" display="https://podminky.urs.cz/item/CS_URS_2024_02/184911161"/>
    <hyperlink ref="F161" r:id="rId8" display="https://podminky.urs.cz/item/CS_URS_2024_02/185804211"/>
    <hyperlink ref="F166" r:id="rId9" display="https://podminky.urs.cz/item/CS_URS_2024_02/185804311"/>
    <hyperlink ref="F171" r:id="rId10" display="https://podminky.urs.cz/item/CS_URS_2024_02/185804312"/>
    <hyperlink ref="F176" r:id="rId11" display="https://podminky.urs.cz/item/CS_URS_2024_02/185851121"/>
    <hyperlink ref="F183" r:id="rId12" display="https://podminky.urs.cz/item/CS_URS_2024_02/185851129"/>
    <hyperlink ref="F187" r:id="rId13" display="https://podminky.urs.cz/item/CS_URS_2024_02/185804214"/>
    <hyperlink ref="F192" r:id="rId14" display="https://podminky.urs.cz/item/CS_URS_2024_02/184851411"/>
    <hyperlink ref="F196" r:id="rId15" display="https://podminky.urs.cz/item/CS_URS_2024_02/184806112"/>
    <hyperlink ref="F199" r:id="rId16" display="https://podminky.urs.cz/item/CS_URS_2024_02/184215412"/>
    <hyperlink ref="F203" r:id="rId17" display="https://podminky.urs.cz/item/CS_URS_2024_02/184911111"/>
    <hyperlink ref="F208" r:id="rId18" display="https://podminky.urs.cz/item/CS_URS_2024_02/184813134"/>
    <hyperlink ref="F214" r:id="rId19" display="https://podminky.urs.cz/item/CS_URS_2024_02/998231311"/>
  </hyperlinks>
  <pageMargins left="0.39375" right="0.39375" top="0.39375" bottom="0.39375" header="0" footer="0"/>
  <pageSetup paperSize="9" orientation="portrait" blackAndWhite="1" fitToHeight="100"/>
  <headerFooter>
    <oddFooter>&amp;CStrana &amp;P z &amp;N</oddFooter>
  </headerFooter>
  <drawing r:id="rId20"/>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209</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1" customFormat="1" ht="12" customHeight="1">
      <c r="B8" s="20"/>
      <c r="D8" s="150" t="s">
        <v>223</v>
      </c>
      <c r="L8" s="20"/>
    </row>
    <row r="9" s="2" customFormat="1" ht="16.5" customHeight="1">
      <c r="A9" s="38"/>
      <c r="B9" s="44"/>
      <c r="C9" s="38"/>
      <c r="D9" s="38"/>
      <c r="E9" s="151" t="s">
        <v>6356</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403</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6550</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12. 5. 2025</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6358</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6359</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36</v>
      </c>
      <c r="E32" s="38"/>
      <c r="F32" s="38"/>
      <c r="G32" s="38"/>
      <c r="H32" s="38"/>
      <c r="I32" s="38"/>
      <c r="J32" s="160">
        <f>ROUND(J123,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38</v>
      </c>
      <c r="G34" s="38"/>
      <c r="H34" s="38"/>
      <c r="I34" s="161" t="s">
        <v>37</v>
      </c>
      <c r="J34" s="161" t="s">
        <v>39</v>
      </c>
      <c r="K34" s="38"/>
      <c r="L34" s="63"/>
      <c r="S34" s="38"/>
      <c r="T34" s="38"/>
      <c r="U34" s="38"/>
      <c r="V34" s="38"/>
      <c r="W34" s="38"/>
      <c r="X34" s="38"/>
      <c r="Y34" s="38"/>
      <c r="Z34" s="38"/>
      <c r="AA34" s="38"/>
      <c r="AB34" s="38"/>
      <c r="AC34" s="38"/>
      <c r="AD34" s="38"/>
      <c r="AE34" s="38"/>
    </row>
    <row r="35" s="2" customFormat="1" ht="14.4" customHeight="1">
      <c r="A35" s="38"/>
      <c r="B35" s="44"/>
      <c r="C35" s="38"/>
      <c r="D35" s="162" t="s">
        <v>40</v>
      </c>
      <c r="E35" s="150" t="s">
        <v>41</v>
      </c>
      <c r="F35" s="163">
        <f>ROUND((SUM(BE123:BE176)),  2)</f>
        <v>0</v>
      </c>
      <c r="G35" s="38"/>
      <c r="H35" s="38"/>
      <c r="I35" s="164">
        <v>0.20999999999999999</v>
      </c>
      <c r="J35" s="163">
        <f>ROUND(((SUM(BE123:BE176))*I35),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42</v>
      </c>
      <c r="F36" s="163">
        <f>ROUND((SUM(BF123:BF176)),  2)</f>
        <v>0</v>
      </c>
      <c r="G36" s="38"/>
      <c r="H36" s="38"/>
      <c r="I36" s="164">
        <v>0.12</v>
      </c>
      <c r="J36" s="163">
        <f>ROUND(((SUM(BF123:BF176))*I36),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43</v>
      </c>
      <c r="F37" s="163">
        <f>ROUND((SUM(BG123:BG176)),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44</v>
      </c>
      <c r="F38" s="163">
        <f>ROUND((SUM(BH123:BH176)),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45</v>
      </c>
      <c r="F39" s="163">
        <f>ROUND((SUM(BI123:BI176)),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46</v>
      </c>
      <c r="E41" s="167"/>
      <c r="F41" s="167"/>
      <c r="G41" s="168" t="s">
        <v>47</v>
      </c>
      <c r="H41" s="169" t="s">
        <v>48</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223</v>
      </c>
      <c r="D86" s="22"/>
      <c r="E86" s="22"/>
      <c r="F86" s="22"/>
      <c r="G86" s="22"/>
      <c r="H86" s="22"/>
      <c r="I86" s="22"/>
      <c r="J86" s="22"/>
      <c r="K86" s="22"/>
      <c r="L86" s="20"/>
    </row>
    <row r="87" s="2" customFormat="1" ht="16.5" customHeight="1">
      <c r="A87" s="38"/>
      <c r="B87" s="39"/>
      <c r="C87" s="40"/>
      <c r="D87" s="40"/>
      <c r="E87" s="183" t="s">
        <v>6356</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403</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4-SO 801 - Sadové úpravy-Následná péče 4 rok</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Frýdek-Místek</v>
      </c>
      <c r="G91" s="40"/>
      <c r="H91" s="40"/>
      <c r="I91" s="32" t="s">
        <v>22</v>
      </c>
      <c r="J91" s="79" t="str">
        <f>IF(J14="","",J14)</f>
        <v>12. 5. 2025</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Statutární město Frýdek-Místek</v>
      </c>
      <c r="G93" s="40"/>
      <c r="H93" s="40"/>
      <c r="I93" s="32" t="s">
        <v>30</v>
      </c>
      <c r="J93" s="36" t="str">
        <f>E23</f>
        <v>DOPRAPLAN s.r.o.</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Vladimír Rudolf</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226</v>
      </c>
      <c r="D96" s="185"/>
      <c r="E96" s="185"/>
      <c r="F96" s="185"/>
      <c r="G96" s="185"/>
      <c r="H96" s="185"/>
      <c r="I96" s="185"/>
      <c r="J96" s="186" t="s">
        <v>227</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228</v>
      </c>
      <c r="D98" s="40"/>
      <c r="E98" s="40"/>
      <c r="F98" s="40"/>
      <c r="G98" s="40"/>
      <c r="H98" s="40"/>
      <c r="I98" s="40"/>
      <c r="J98" s="110">
        <f>J123</f>
        <v>0</v>
      </c>
      <c r="K98" s="40"/>
      <c r="L98" s="63"/>
      <c r="S98" s="38"/>
      <c r="T98" s="38"/>
      <c r="U98" s="38"/>
      <c r="V98" s="38"/>
      <c r="W98" s="38"/>
      <c r="X98" s="38"/>
      <c r="Y98" s="38"/>
      <c r="Z98" s="38"/>
      <c r="AA98" s="38"/>
      <c r="AB98" s="38"/>
      <c r="AC98" s="38"/>
      <c r="AD98" s="38"/>
      <c r="AE98" s="38"/>
      <c r="AU98" s="17" t="s">
        <v>229</v>
      </c>
    </row>
    <row r="99" s="9" customFormat="1" ht="24.96" customHeight="1">
      <c r="A99" s="9"/>
      <c r="B99" s="188"/>
      <c r="C99" s="189"/>
      <c r="D99" s="190" t="s">
        <v>230</v>
      </c>
      <c r="E99" s="191"/>
      <c r="F99" s="191"/>
      <c r="G99" s="191"/>
      <c r="H99" s="191"/>
      <c r="I99" s="191"/>
      <c r="J99" s="192">
        <f>J124</f>
        <v>0</v>
      </c>
      <c r="K99" s="189"/>
      <c r="L99" s="193"/>
      <c r="S99" s="9"/>
      <c r="T99" s="9"/>
      <c r="U99" s="9"/>
      <c r="V99" s="9"/>
      <c r="W99" s="9"/>
      <c r="X99" s="9"/>
      <c r="Y99" s="9"/>
      <c r="Z99" s="9"/>
      <c r="AA99" s="9"/>
      <c r="AB99" s="9"/>
      <c r="AC99" s="9"/>
      <c r="AD99" s="9"/>
      <c r="AE99" s="9"/>
    </row>
    <row r="100" s="14" customFormat="1" ht="19.92" customHeight="1">
      <c r="A100" s="14"/>
      <c r="B100" s="267"/>
      <c r="C100" s="133"/>
      <c r="D100" s="268" t="s">
        <v>405</v>
      </c>
      <c r="E100" s="269"/>
      <c r="F100" s="269"/>
      <c r="G100" s="269"/>
      <c r="H100" s="269"/>
      <c r="I100" s="269"/>
      <c r="J100" s="270">
        <f>J125</f>
        <v>0</v>
      </c>
      <c r="K100" s="133"/>
      <c r="L100" s="271"/>
      <c r="S100" s="14"/>
      <c r="T100" s="14"/>
      <c r="U100" s="14"/>
      <c r="V100" s="14"/>
      <c r="W100" s="14"/>
      <c r="X100" s="14"/>
      <c r="Y100" s="14"/>
      <c r="Z100" s="14"/>
      <c r="AA100" s="14"/>
      <c r="AB100" s="14"/>
      <c r="AC100" s="14"/>
      <c r="AD100" s="14"/>
      <c r="AE100" s="14"/>
    </row>
    <row r="101" s="14" customFormat="1" ht="19.92" customHeight="1">
      <c r="A101" s="14"/>
      <c r="B101" s="267"/>
      <c r="C101" s="133"/>
      <c r="D101" s="268" t="s">
        <v>2160</v>
      </c>
      <c r="E101" s="269"/>
      <c r="F101" s="269"/>
      <c r="G101" s="269"/>
      <c r="H101" s="269"/>
      <c r="I101" s="269"/>
      <c r="J101" s="270">
        <f>J172</f>
        <v>0</v>
      </c>
      <c r="K101" s="133"/>
      <c r="L101" s="271"/>
      <c r="S101" s="14"/>
      <c r="T101" s="14"/>
      <c r="U101" s="14"/>
      <c r="V101" s="14"/>
      <c r="W101" s="14"/>
      <c r="X101" s="14"/>
      <c r="Y101" s="14"/>
      <c r="Z101" s="14"/>
      <c r="AA101" s="14"/>
      <c r="AB101" s="14"/>
      <c r="AC101" s="14"/>
      <c r="AD101" s="14"/>
      <c r="AE101" s="14"/>
    </row>
    <row r="102" s="2" customFormat="1" ht="21.84" customHeight="1">
      <c r="A102" s="38"/>
      <c r="B102" s="39"/>
      <c r="C102" s="40"/>
      <c r="D102" s="40"/>
      <c r="E102" s="40"/>
      <c r="F102" s="40"/>
      <c r="G102" s="40"/>
      <c r="H102" s="40"/>
      <c r="I102" s="40"/>
      <c r="J102" s="40"/>
      <c r="K102" s="40"/>
      <c r="L102" s="63"/>
      <c r="S102" s="38"/>
      <c r="T102" s="38"/>
      <c r="U102" s="38"/>
      <c r="V102" s="38"/>
      <c r="W102" s="38"/>
      <c r="X102" s="38"/>
      <c r="Y102" s="38"/>
      <c r="Z102" s="38"/>
      <c r="AA102" s="38"/>
      <c r="AB102" s="38"/>
      <c r="AC102" s="38"/>
      <c r="AD102" s="38"/>
      <c r="AE102" s="38"/>
    </row>
    <row r="103" s="2" customFormat="1" ht="6.96" customHeight="1">
      <c r="A103" s="38"/>
      <c r="B103" s="66"/>
      <c r="C103" s="67"/>
      <c r="D103" s="67"/>
      <c r="E103" s="67"/>
      <c r="F103" s="67"/>
      <c r="G103" s="67"/>
      <c r="H103" s="67"/>
      <c r="I103" s="67"/>
      <c r="J103" s="67"/>
      <c r="K103" s="67"/>
      <c r="L103" s="63"/>
      <c r="S103" s="38"/>
      <c r="T103" s="38"/>
      <c r="U103" s="38"/>
      <c r="V103" s="38"/>
      <c r="W103" s="38"/>
      <c r="X103" s="38"/>
      <c r="Y103" s="38"/>
      <c r="Z103" s="38"/>
      <c r="AA103" s="38"/>
      <c r="AB103" s="38"/>
      <c r="AC103" s="38"/>
      <c r="AD103" s="38"/>
      <c r="AE103" s="38"/>
    </row>
    <row r="107" s="2" customFormat="1" ht="6.96" customHeight="1">
      <c r="A107" s="38"/>
      <c r="B107" s="68"/>
      <c r="C107" s="69"/>
      <c r="D107" s="69"/>
      <c r="E107" s="69"/>
      <c r="F107" s="69"/>
      <c r="G107" s="69"/>
      <c r="H107" s="69"/>
      <c r="I107" s="69"/>
      <c r="J107" s="69"/>
      <c r="K107" s="69"/>
      <c r="L107" s="63"/>
      <c r="S107" s="38"/>
      <c r="T107" s="38"/>
      <c r="U107" s="38"/>
      <c r="V107" s="38"/>
      <c r="W107" s="38"/>
      <c r="X107" s="38"/>
      <c r="Y107" s="38"/>
      <c r="Z107" s="38"/>
      <c r="AA107" s="38"/>
      <c r="AB107" s="38"/>
      <c r="AC107" s="38"/>
      <c r="AD107" s="38"/>
      <c r="AE107" s="38"/>
    </row>
    <row r="108" s="2" customFormat="1" ht="24.96" customHeight="1">
      <c r="A108" s="38"/>
      <c r="B108" s="39"/>
      <c r="C108" s="23" t="s">
        <v>236</v>
      </c>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6.96" customHeight="1">
      <c r="A109" s="38"/>
      <c r="B109" s="39"/>
      <c r="C109" s="40"/>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12" customHeight="1">
      <c r="A110" s="38"/>
      <c r="B110" s="39"/>
      <c r="C110" s="32" t="s">
        <v>16</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26.25" customHeight="1">
      <c r="A111" s="38"/>
      <c r="B111" s="39"/>
      <c r="C111" s="40"/>
      <c r="D111" s="40"/>
      <c r="E111" s="183" t="str">
        <f>E7</f>
        <v>Vybudování komunikací a inženýrských sítí v lokalitě Berlín 2, Frýdek-Místek</v>
      </c>
      <c r="F111" s="32"/>
      <c r="G111" s="32"/>
      <c r="H111" s="32"/>
      <c r="I111" s="40"/>
      <c r="J111" s="40"/>
      <c r="K111" s="40"/>
      <c r="L111" s="63"/>
      <c r="S111" s="38"/>
      <c r="T111" s="38"/>
      <c r="U111" s="38"/>
      <c r="V111" s="38"/>
      <c r="W111" s="38"/>
      <c r="X111" s="38"/>
      <c r="Y111" s="38"/>
      <c r="Z111" s="38"/>
      <c r="AA111" s="38"/>
      <c r="AB111" s="38"/>
      <c r="AC111" s="38"/>
      <c r="AD111" s="38"/>
      <c r="AE111" s="38"/>
    </row>
    <row r="112" s="1" customFormat="1" ht="12" customHeight="1">
      <c r="B112" s="21"/>
      <c r="C112" s="32" t="s">
        <v>223</v>
      </c>
      <c r="D112" s="22"/>
      <c r="E112" s="22"/>
      <c r="F112" s="22"/>
      <c r="G112" s="22"/>
      <c r="H112" s="22"/>
      <c r="I112" s="22"/>
      <c r="J112" s="22"/>
      <c r="K112" s="22"/>
      <c r="L112" s="20"/>
    </row>
    <row r="113" s="2" customFormat="1" ht="16.5" customHeight="1">
      <c r="A113" s="38"/>
      <c r="B113" s="39"/>
      <c r="C113" s="40"/>
      <c r="D113" s="40"/>
      <c r="E113" s="183" t="s">
        <v>6356</v>
      </c>
      <c r="F113" s="40"/>
      <c r="G113" s="40"/>
      <c r="H113" s="40"/>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403</v>
      </c>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6.5" customHeight="1">
      <c r="A115" s="38"/>
      <c r="B115" s="39"/>
      <c r="C115" s="40"/>
      <c r="D115" s="40"/>
      <c r="E115" s="76" t="str">
        <f>E11</f>
        <v>4-SO 801 - Sadové úpravy-Následná péče 4 rok</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6.96" customHeight="1">
      <c r="A116" s="38"/>
      <c r="B116" s="39"/>
      <c r="C116" s="40"/>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2" customHeight="1">
      <c r="A117" s="38"/>
      <c r="B117" s="39"/>
      <c r="C117" s="32" t="s">
        <v>20</v>
      </c>
      <c r="D117" s="40"/>
      <c r="E117" s="40"/>
      <c r="F117" s="27" t="str">
        <f>F14</f>
        <v>Frýdek-Místek</v>
      </c>
      <c r="G117" s="40"/>
      <c r="H117" s="40"/>
      <c r="I117" s="32" t="s">
        <v>22</v>
      </c>
      <c r="J117" s="79" t="str">
        <f>IF(J14="","",J14)</f>
        <v>12. 5. 2025</v>
      </c>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5.15" customHeight="1">
      <c r="A119" s="38"/>
      <c r="B119" s="39"/>
      <c r="C119" s="32" t="s">
        <v>24</v>
      </c>
      <c r="D119" s="40"/>
      <c r="E119" s="40"/>
      <c r="F119" s="27" t="str">
        <f>E17</f>
        <v>Statutární město Frýdek-Místek</v>
      </c>
      <c r="G119" s="40"/>
      <c r="H119" s="40"/>
      <c r="I119" s="32" t="s">
        <v>30</v>
      </c>
      <c r="J119" s="36" t="str">
        <f>E23</f>
        <v>DOPRAPLAN s.r.o.</v>
      </c>
      <c r="K119" s="40"/>
      <c r="L119" s="63"/>
      <c r="S119" s="38"/>
      <c r="T119" s="38"/>
      <c r="U119" s="38"/>
      <c r="V119" s="38"/>
      <c r="W119" s="38"/>
      <c r="X119" s="38"/>
      <c r="Y119" s="38"/>
      <c r="Z119" s="38"/>
      <c r="AA119" s="38"/>
      <c r="AB119" s="38"/>
      <c r="AC119" s="38"/>
      <c r="AD119" s="38"/>
      <c r="AE119" s="38"/>
    </row>
    <row r="120" s="2" customFormat="1" ht="15.15" customHeight="1">
      <c r="A120" s="38"/>
      <c r="B120" s="39"/>
      <c r="C120" s="32" t="s">
        <v>28</v>
      </c>
      <c r="D120" s="40"/>
      <c r="E120" s="40"/>
      <c r="F120" s="27" t="str">
        <f>IF(E20="","",E20)</f>
        <v>Vyplň údaj</v>
      </c>
      <c r="G120" s="40"/>
      <c r="H120" s="40"/>
      <c r="I120" s="32" t="s">
        <v>33</v>
      </c>
      <c r="J120" s="36" t="str">
        <f>E26</f>
        <v>Vladimír Rudolf</v>
      </c>
      <c r="K120" s="40"/>
      <c r="L120" s="63"/>
      <c r="S120" s="38"/>
      <c r="T120" s="38"/>
      <c r="U120" s="38"/>
      <c r="V120" s="38"/>
      <c r="W120" s="38"/>
      <c r="X120" s="38"/>
      <c r="Y120" s="38"/>
      <c r="Z120" s="38"/>
      <c r="AA120" s="38"/>
      <c r="AB120" s="38"/>
      <c r="AC120" s="38"/>
      <c r="AD120" s="38"/>
      <c r="AE120" s="38"/>
    </row>
    <row r="121" s="2" customFormat="1" ht="10.32" customHeight="1">
      <c r="A121" s="38"/>
      <c r="B121" s="39"/>
      <c r="C121" s="40"/>
      <c r="D121" s="40"/>
      <c r="E121" s="40"/>
      <c r="F121" s="40"/>
      <c r="G121" s="40"/>
      <c r="H121" s="40"/>
      <c r="I121" s="40"/>
      <c r="J121" s="40"/>
      <c r="K121" s="40"/>
      <c r="L121" s="63"/>
      <c r="S121" s="38"/>
      <c r="T121" s="38"/>
      <c r="U121" s="38"/>
      <c r="V121" s="38"/>
      <c r="W121" s="38"/>
      <c r="X121" s="38"/>
      <c r="Y121" s="38"/>
      <c r="Z121" s="38"/>
      <c r="AA121" s="38"/>
      <c r="AB121" s="38"/>
      <c r="AC121" s="38"/>
      <c r="AD121" s="38"/>
      <c r="AE121" s="38"/>
    </row>
    <row r="122" s="10" customFormat="1" ht="29.28" customHeight="1">
      <c r="A122" s="194"/>
      <c r="B122" s="195"/>
      <c r="C122" s="196" t="s">
        <v>237</v>
      </c>
      <c r="D122" s="197" t="s">
        <v>61</v>
      </c>
      <c r="E122" s="197" t="s">
        <v>57</v>
      </c>
      <c r="F122" s="197" t="s">
        <v>58</v>
      </c>
      <c r="G122" s="197" t="s">
        <v>238</v>
      </c>
      <c r="H122" s="197" t="s">
        <v>239</v>
      </c>
      <c r="I122" s="197" t="s">
        <v>240</v>
      </c>
      <c r="J122" s="198" t="s">
        <v>227</v>
      </c>
      <c r="K122" s="199" t="s">
        <v>241</v>
      </c>
      <c r="L122" s="200"/>
      <c r="M122" s="100" t="s">
        <v>1</v>
      </c>
      <c r="N122" s="101" t="s">
        <v>40</v>
      </c>
      <c r="O122" s="101" t="s">
        <v>242</v>
      </c>
      <c r="P122" s="101" t="s">
        <v>243</v>
      </c>
      <c r="Q122" s="101" t="s">
        <v>244</v>
      </c>
      <c r="R122" s="101" t="s">
        <v>245</v>
      </c>
      <c r="S122" s="101" t="s">
        <v>246</v>
      </c>
      <c r="T122" s="102" t="s">
        <v>247</v>
      </c>
      <c r="U122" s="194"/>
      <c r="V122" s="194"/>
      <c r="W122" s="194"/>
      <c r="X122" s="194"/>
      <c r="Y122" s="194"/>
      <c r="Z122" s="194"/>
      <c r="AA122" s="194"/>
      <c r="AB122" s="194"/>
      <c r="AC122" s="194"/>
      <c r="AD122" s="194"/>
      <c r="AE122" s="194"/>
    </row>
    <row r="123" s="2" customFormat="1" ht="22.8" customHeight="1">
      <c r="A123" s="38"/>
      <c r="B123" s="39"/>
      <c r="C123" s="107" t="s">
        <v>248</v>
      </c>
      <c r="D123" s="40"/>
      <c r="E123" s="40"/>
      <c r="F123" s="40"/>
      <c r="G123" s="40"/>
      <c r="H123" s="40"/>
      <c r="I123" s="40"/>
      <c r="J123" s="201">
        <f>BK123</f>
        <v>0</v>
      </c>
      <c r="K123" s="40"/>
      <c r="L123" s="44"/>
      <c r="M123" s="103"/>
      <c r="N123" s="202"/>
      <c r="O123" s="104"/>
      <c r="P123" s="203">
        <f>P124</f>
        <v>0</v>
      </c>
      <c r="Q123" s="104"/>
      <c r="R123" s="203">
        <f>R124</f>
        <v>0.0052399999999999999</v>
      </c>
      <c r="S123" s="104"/>
      <c r="T123" s="204">
        <f>T124</f>
        <v>0</v>
      </c>
      <c r="U123" s="38"/>
      <c r="V123" s="38"/>
      <c r="W123" s="38"/>
      <c r="X123" s="38"/>
      <c r="Y123" s="38"/>
      <c r="Z123" s="38"/>
      <c r="AA123" s="38"/>
      <c r="AB123" s="38"/>
      <c r="AC123" s="38"/>
      <c r="AD123" s="38"/>
      <c r="AE123" s="38"/>
      <c r="AT123" s="17" t="s">
        <v>75</v>
      </c>
      <c r="AU123" s="17" t="s">
        <v>229</v>
      </c>
      <c r="BK123" s="205">
        <f>BK124</f>
        <v>0</v>
      </c>
    </row>
    <row r="124" s="11" customFormat="1" ht="25.92" customHeight="1">
      <c r="A124" s="11"/>
      <c r="B124" s="206"/>
      <c r="C124" s="207"/>
      <c r="D124" s="208" t="s">
        <v>75</v>
      </c>
      <c r="E124" s="209" t="s">
        <v>249</v>
      </c>
      <c r="F124" s="209" t="s">
        <v>250</v>
      </c>
      <c r="G124" s="207"/>
      <c r="H124" s="207"/>
      <c r="I124" s="210"/>
      <c r="J124" s="211">
        <f>BK124</f>
        <v>0</v>
      </c>
      <c r="K124" s="207"/>
      <c r="L124" s="212"/>
      <c r="M124" s="213"/>
      <c r="N124" s="214"/>
      <c r="O124" s="214"/>
      <c r="P124" s="215">
        <f>P125+P172</f>
        <v>0</v>
      </c>
      <c r="Q124" s="214"/>
      <c r="R124" s="215">
        <f>R125+R172</f>
        <v>0.0052399999999999999</v>
      </c>
      <c r="S124" s="214"/>
      <c r="T124" s="216">
        <f>T125+T172</f>
        <v>0</v>
      </c>
      <c r="U124" s="11"/>
      <c r="V124" s="11"/>
      <c r="W124" s="11"/>
      <c r="X124" s="11"/>
      <c r="Y124" s="11"/>
      <c r="Z124" s="11"/>
      <c r="AA124" s="11"/>
      <c r="AB124" s="11"/>
      <c r="AC124" s="11"/>
      <c r="AD124" s="11"/>
      <c r="AE124" s="11"/>
      <c r="AR124" s="217" t="s">
        <v>84</v>
      </c>
      <c r="AT124" s="218" t="s">
        <v>75</v>
      </c>
      <c r="AU124" s="218" t="s">
        <v>76</v>
      </c>
      <c r="AY124" s="217" t="s">
        <v>251</v>
      </c>
      <c r="BK124" s="219">
        <f>BK125+BK172</f>
        <v>0</v>
      </c>
    </row>
    <row r="125" s="11" customFormat="1" ht="22.8" customHeight="1">
      <c r="A125" s="11"/>
      <c r="B125" s="206"/>
      <c r="C125" s="207"/>
      <c r="D125" s="208" t="s">
        <v>75</v>
      </c>
      <c r="E125" s="272" t="s">
        <v>84</v>
      </c>
      <c r="F125" s="272" t="s">
        <v>406</v>
      </c>
      <c r="G125" s="207"/>
      <c r="H125" s="207"/>
      <c r="I125" s="210"/>
      <c r="J125" s="273">
        <f>BK125</f>
        <v>0</v>
      </c>
      <c r="K125" s="207"/>
      <c r="L125" s="212"/>
      <c r="M125" s="213"/>
      <c r="N125" s="214"/>
      <c r="O125" s="214"/>
      <c r="P125" s="215">
        <f>SUM(P126:P171)</f>
        <v>0</v>
      </c>
      <c r="Q125" s="214"/>
      <c r="R125" s="215">
        <f>SUM(R126:R171)</f>
        <v>0.0052399999999999999</v>
      </c>
      <c r="S125" s="214"/>
      <c r="T125" s="216">
        <f>SUM(T126:T171)</f>
        <v>0</v>
      </c>
      <c r="U125" s="11"/>
      <c r="V125" s="11"/>
      <c r="W125" s="11"/>
      <c r="X125" s="11"/>
      <c r="Y125" s="11"/>
      <c r="Z125" s="11"/>
      <c r="AA125" s="11"/>
      <c r="AB125" s="11"/>
      <c r="AC125" s="11"/>
      <c r="AD125" s="11"/>
      <c r="AE125" s="11"/>
      <c r="AR125" s="217" t="s">
        <v>84</v>
      </c>
      <c r="AT125" s="218" t="s">
        <v>75</v>
      </c>
      <c r="AU125" s="218" t="s">
        <v>84</v>
      </c>
      <c r="AY125" s="217" t="s">
        <v>251</v>
      </c>
      <c r="BK125" s="219">
        <f>SUM(BK126:BK171)</f>
        <v>0</v>
      </c>
    </row>
    <row r="126" s="2" customFormat="1" ht="24.15" customHeight="1">
      <c r="A126" s="38"/>
      <c r="B126" s="39"/>
      <c r="C126" s="220" t="s">
        <v>84</v>
      </c>
      <c r="D126" s="220" t="s">
        <v>255</v>
      </c>
      <c r="E126" s="221" t="s">
        <v>6453</v>
      </c>
      <c r="F126" s="222" t="s">
        <v>6454</v>
      </c>
      <c r="G126" s="223" t="s">
        <v>416</v>
      </c>
      <c r="H126" s="224">
        <v>31</v>
      </c>
      <c r="I126" s="225"/>
      <c r="J126" s="226">
        <f>ROUND(I126*H126,2)</f>
        <v>0</v>
      </c>
      <c r="K126" s="227"/>
      <c r="L126" s="44"/>
      <c r="M126" s="228" t="s">
        <v>1</v>
      </c>
      <c r="N126" s="229" t="s">
        <v>41</v>
      </c>
      <c r="O126" s="91"/>
      <c r="P126" s="230">
        <f>O126*H126</f>
        <v>0</v>
      </c>
      <c r="Q126" s="230">
        <v>0</v>
      </c>
      <c r="R126" s="230">
        <f>Q126*H126</f>
        <v>0</v>
      </c>
      <c r="S126" s="230">
        <v>0</v>
      </c>
      <c r="T126" s="231">
        <f>S126*H126</f>
        <v>0</v>
      </c>
      <c r="U126" s="38"/>
      <c r="V126" s="38"/>
      <c r="W126" s="38"/>
      <c r="X126" s="38"/>
      <c r="Y126" s="38"/>
      <c r="Z126" s="38"/>
      <c r="AA126" s="38"/>
      <c r="AB126" s="38"/>
      <c r="AC126" s="38"/>
      <c r="AD126" s="38"/>
      <c r="AE126" s="38"/>
      <c r="AR126" s="232" t="s">
        <v>254</v>
      </c>
      <c r="AT126" s="232" t="s">
        <v>255</v>
      </c>
      <c r="AU126" s="232" t="s">
        <v>86</v>
      </c>
      <c r="AY126" s="17" t="s">
        <v>251</v>
      </c>
      <c r="BE126" s="233">
        <f>IF(N126="základní",J126,0)</f>
        <v>0</v>
      </c>
      <c r="BF126" s="233">
        <f>IF(N126="snížená",J126,0)</f>
        <v>0</v>
      </c>
      <c r="BG126" s="233">
        <f>IF(N126="zákl. přenesená",J126,0)</f>
        <v>0</v>
      </c>
      <c r="BH126" s="233">
        <f>IF(N126="sníž. přenesená",J126,0)</f>
        <v>0</v>
      </c>
      <c r="BI126" s="233">
        <f>IF(N126="nulová",J126,0)</f>
        <v>0</v>
      </c>
      <c r="BJ126" s="17" t="s">
        <v>84</v>
      </c>
      <c r="BK126" s="233">
        <f>ROUND(I126*H126,2)</f>
        <v>0</v>
      </c>
      <c r="BL126" s="17" t="s">
        <v>254</v>
      </c>
      <c r="BM126" s="232" t="s">
        <v>6551</v>
      </c>
    </row>
    <row r="127" s="2" customFormat="1">
      <c r="A127" s="38"/>
      <c r="B127" s="39"/>
      <c r="C127" s="40"/>
      <c r="D127" s="234" t="s">
        <v>260</v>
      </c>
      <c r="E127" s="40"/>
      <c r="F127" s="235" t="s">
        <v>6456</v>
      </c>
      <c r="G127" s="40"/>
      <c r="H127" s="40"/>
      <c r="I127" s="236"/>
      <c r="J127" s="40"/>
      <c r="K127" s="40"/>
      <c r="L127" s="44"/>
      <c r="M127" s="237"/>
      <c r="N127" s="238"/>
      <c r="O127" s="91"/>
      <c r="P127" s="91"/>
      <c r="Q127" s="91"/>
      <c r="R127" s="91"/>
      <c r="S127" s="91"/>
      <c r="T127" s="92"/>
      <c r="U127" s="38"/>
      <c r="V127" s="38"/>
      <c r="W127" s="38"/>
      <c r="X127" s="38"/>
      <c r="Y127" s="38"/>
      <c r="Z127" s="38"/>
      <c r="AA127" s="38"/>
      <c r="AB127" s="38"/>
      <c r="AC127" s="38"/>
      <c r="AD127" s="38"/>
      <c r="AE127" s="38"/>
      <c r="AT127" s="17" t="s">
        <v>260</v>
      </c>
      <c r="AU127" s="17" t="s">
        <v>86</v>
      </c>
    </row>
    <row r="128" s="2" customFormat="1">
      <c r="A128" s="38"/>
      <c r="B128" s="39"/>
      <c r="C128" s="40"/>
      <c r="D128" s="240" t="s">
        <v>274</v>
      </c>
      <c r="E128" s="40"/>
      <c r="F128" s="241" t="s">
        <v>6457</v>
      </c>
      <c r="G128" s="40"/>
      <c r="H128" s="40"/>
      <c r="I128" s="236"/>
      <c r="J128" s="40"/>
      <c r="K128" s="40"/>
      <c r="L128" s="44"/>
      <c r="M128" s="237"/>
      <c r="N128" s="238"/>
      <c r="O128" s="91"/>
      <c r="P128" s="91"/>
      <c r="Q128" s="91"/>
      <c r="R128" s="91"/>
      <c r="S128" s="91"/>
      <c r="T128" s="92"/>
      <c r="U128" s="38"/>
      <c r="V128" s="38"/>
      <c r="W128" s="38"/>
      <c r="X128" s="38"/>
      <c r="Y128" s="38"/>
      <c r="Z128" s="38"/>
      <c r="AA128" s="38"/>
      <c r="AB128" s="38"/>
      <c r="AC128" s="38"/>
      <c r="AD128" s="38"/>
      <c r="AE128" s="38"/>
      <c r="AT128" s="17" t="s">
        <v>274</v>
      </c>
      <c r="AU128" s="17" t="s">
        <v>86</v>
      </c>
    </row>
    <row r="129" s="2" customFormat="1" ht="33" customHeight="1">
      <c r="A129" s="38"/>
      <c r="B129" s="39"/>
      <c r="C129" s="220" t="s">
        <v>86</v>
      </c>
      <c r="D129" s="220" t="s">
        <v>255</v>
      </c>
      <c r="E129" s="221" t="s">
        <v>6440</v>
      </c>
      <c r="F129" s="222" t="s">
        <v>6441</v>
      </c>
      <c r="G129" s="223" t="s">
        <v>409</v>
      </c>
      <c r="H129" s="224">
        <v>143</v>
      </c>
      <c r="I129" s="225"/>
      <c r="J129" s="226">
        <f>ROUND(I129*H129,2)</f>
        <v>0</v>
      </c>
      <c r="K129" s="227"/>
      <c r="L129" s="44"/>
      <c r="M129" s="228" t="s">
        <v>1</v>
      </c>
      <c r="N129" s="229" t="s">
        <v>41</v>
      </c>
      <c r="O129" s="91"/>
      <c r="P129" s="230">
        <f>O129*H129</f>
        <v>0</v>
      </c>
      <c r="Q129" s="230">
        <v>0</v>
      </c>
      <c r="R129" s="230">
        <f>Q129*H129</f>
        <v>0</v>
      </c>
      <c r="S129" s="230">
        <v>0</v>
      </c>
      <c r="T129" s="231">
        <f>S129*H129</f>
        <v>0</v>
      </c>
      <c r="U129" s="38"/>
      <c r="V129" s="38"/>
      <c r="W129" s="38"/>
      <c r="X129" s="38"/>
      <c r="Y129" s="38"/>
      <c r="Z129" s="38"/>
      <c r="AA129" s="38"/>
      <c r="AB129" s="38"/>
      <c r="AC129" s="38"/>
      <c r="AD129" s="38"/>
      <c r="AE129" s="38"/>
      <c r="AR129" s="232" t="s">
        <v>254</v>
      </c>
      <c r="AT129" s="232" t="s">
        <v>255</v>
      </c>
      <c r="AU129" s="232" t="s">
        <v>86</v>
      </c>
      <c r="AY129" s="17" t="s">
        <v>251</v>
      </c>
      <c r="BE129" s="233">
        <f>IF(N129="základní",J129,0)</f>
        <v>0</v>
      </c>
      <c r="BF129" s="233">
        <f>IF(N129="snížená",J129,0)</f>
        <v>0</v>
      </c>
      <c r="BG129" s="233">
        <f>IF(N129="zákl. přenesená",J129,0)</f>
        <v>0</v>
      </c>
      <c r="BH129" s="233">
        <f>IF(N129="sníž. přenesená",J129,0)</f>
        <v>0</v>
      </c>
      <c r="BI129" s="233">
        <f>IF(N129="nulová",J129,0)</f>
        <v>0</v>
      </c>
      <c r="BJ129" s="17" t="s">
        <v>84</v>
      </c>
      <c r="BK129" s="233">
        <f>ROUND(I129*H129,2)</f>
        <v>0</v>
      </c>
      <c r="BL129" s="17" t="s">
        <v>254</v>
      </c>
      <c r="BM129" s="232" t="s">
        <v>6552</v>
      </c>
    </row>
    <row r="130" s="2" customFormat="1">
      <c r="A130" s="38"/>
      <c r="B130" s="39"/>
      <c r="C130" s="40"/>
      <c r="D130" s="234" t="s">
        <v>260</v>
      </c>
      <c r="E130" s="40"/>
      <c r="F130" s="235" t="s">
        <v>6443</v>
      </c>
      <c r="G130" s="40"/>
      <c r="H130" s="40"/>
      <c r="I130" s="236"/>
      <c r="J130" s="40"/>
      <c r="K130" s="40"/>
      <c r="L130" s="44"/>
      <c r="M130" s="237"/>
      <c r="N130" s="238"/>
      <c r="O130" s="91"/>
      <c r="P130" s="91"/>
      <c r="Q130" s="91"/>
      <c r="R130" s="91"/>
      <c r="S130" s="91"/>
      <c r="T130" s="92"/>
      <c r="U130" s="38"/>
      <c r="V130" s="38"/>
      <c r="W130" s="38"/>
      <c r="X130" s="38"/>
      <c r="Y130" s="38"/>
      <c r="Z130" s="38"/>
      <c r="AA130" s="38"/>
      <c r="AB130" s="38"/>
      <c r="AC130" s="38"/>
      <c r="AD130" s="38"/>
      <c r="AE130" s="38"/>
      <c r="AT130" s="17" t="s">
        <v>260</v>
      </c>
      <c r="AU130" s="17" t="s">
        <v>86</v>
      </c>
    </row>
    <row r="131" s="2" customFormat="1">
      <c r="A131" s="38"/>
      <c r="B131" s="39"/>
      <c r="C131" s="40"/>
      <c r="D131" s="240" t="s">
        <v>274</v>
      </c>
      <c r="E131" s="40"/>
      <c r="F131" s="241" t="s">
        <v>6444</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274</v>
      </c>
      <c r="AU131" s="17" t="s">
        <v>86</v>
      </c>
    </row>
    <row r="132" s="2" customFormat="1">
      <c r="A132" s="38"/>
      <c r="B132" s="39"/>
      <c r="C132" s="40"/>
      <c r="D132" s="234" t="s">
        <v>262</v>
      </c>
      <c r="E132" s="40"/>
      <c r="F132" s="239" t="s">
        <v>6445</v>
      </c>
      <c r="G132" s="40"/>
      <c r="H132" s="40"/>
      <c r="I132" s="236"/>
      <c r="J132" s="40"/>
      <c r="K132" s="40"/>
      <c r="L132" s="44"/>
      <c r="M132" s="237"/>
      <c r="N132" s="238"/>
      <c r="O132" s="91"/>
      <c r="P132" s="91"/>
      <c r="Q132" s="91"/>
      <c r="R132" s="91"/>
      <c r="S132" s="91"/>
      <c r="T132" s="92"/>
      <c r="U132" s="38"/>
      <c r="V132" s="38"/>
      <c r="W132" s="38"/>
      <c r="X132" s="38"/>
      <c r="Y132" s="38"/>
      <c r="Z132" s="38"/>
      <c r="AA132" s="38"/>
      <c r="AB132" s="38"/>
      <c r="AC132" s="38"/>
      <c r="AD132" s="38"/>
      <c r="AE132" s="38"/>
      <c r="AT132" s="17" t="s">
        <v>262</v>
      </c>
      <c r="AU132" s="17" t="s">
        <v>86</v>
      </c>
    </row>
    <row r="133" s="12" customFormat="1">
      <c r="A133" s="12"/>
      <c r="B133" s="242"/>
      <c r="C133" s="243"/>
      <c r="D133" s="234" t="s">
        <v>276</v>
      </c>
      <c r="E133" s="244" t="s">
        <v>1</v>
      </c>
      <c r="F133" s="245" t="s">
        <v>6446</v>
      </c>
      <c r="G133" s="243"/>
      <c r="H133" s="246">
        <v>143</v>
      </c>
      <c r="I133" s="247"/>
      <c r="J133" s="243"/>
      <c r="K133" s="243"/>
      <c r="L133" s="248"/>
      <c r="M133" s="249"/>
      <c r="N133" s="250"/>
      <c r="O133" s="250"/>
      <c r="P133" s="250"/>
      <c r="Q133" s="250"/>
      <c r="R133" s="250"/>
      <c r="S133" s="250"/>
      <c r="T133" s="251"/>
      <c r="U133" s="12"/>
      <c r="V133" s="12"/>
      <c r="W133" s="12"/>
      <c r="X133" s="12"/>
      <c r="Y133" s="12"/>
      <c r="Z133" s="12"/>
      <c r="AA133" s="12"/>
      <c r="AB133" s="12"/>
      <c r="AC133" s="12"/>
      <c r="AD133" s="12"/>
      <c r="AE133" s="12"/>
      <c r="AT133" s="252" t="s">
        <v>276</v>
      </c>
      <c r="AU133" s="252" t="s">
        <v>86</v>
      </c>
      <c r="AV133" s="12" t="s">
        <v>86</v>
      </c>
      <c r="AW133" s="12" t="s">
        <v>32</v>
      </c>
      <c r="AX133" s="12" t="s">
        <v>84</v>
      </c>
      <c r="AY133" s="252" t="s">
        <v>251</v>
      </c>
    </row>
    <row r="134" s="2" customFormat="1" ht="24.15" customHeight="1">
      <c r="A134" s="38"/>
      <c r="B134" s="39"/>
      <c r="C134" s="220" t="s">
        <v>269</v>
      </c>
      <c r="D134" s="220" t="s">
        <v>255</v>
      </c>
      <c r="E134" s="221" t="s">
        <v>6458</v>
      </c>
      <c r="F134" s="222" t="s">
        <v>6459</v>
      </c>
      <c r="G134" s="223" t="s">
        <v>416</v>
      </c>
      <c r="H134" s="224">
        <v>31</v>
      </c>
      <c r="I134" s="225"/>
      <c r="J134" s="226">
        <f>ROUND(I134*H134,2)</f>
        <v>0</v>
      </c>
      <c r="K134" s="227"/>
      <c r="L134" s="44"/>
      <c r="M134" s="228" t="s">
        <v>1</v>
      </c>
      <c r="N134" s="229" t="s">
        <v>41</v>
      </c>
      <c r="O134" s="91"/>
      <c r="P134" s="230">
        <f>O134*H134</f>
        <v>0</v>
      </c>
      <c r="Q134" s="230">
        <v>0</v>
      </c>
      <c r="R134" s="230">
        <f>Q134*H134</f>
        <v>0</v>
      </c>
      <c r="S134" s="230">
        <v>0</v>
      </c>
      <c r="T134" s="231">
        <f>S134*H134</f>
        <v>0</v>
      </c>
      <c r="U134" s="38"/>
      <c r="V134" s="38"/>
      <c r="W134" s="38"/>
      <c r="X134" s="38"/>
      <c r="Y134" s="38"/>
      <c r="Z134" s="38"/>
      <c r="AA134" s="38"/>
      <c r="AB134" s="38"/>
      <c r="AC134" s="38"/>
      <c r="AD134" s="38"/>
      <c r="AE134" s="38"/>
      <c r="AR134" s="232" t="s">
        <v>254</v>
      </c>
      <c r="AT134" s="232" t="s">
        <v>255</v>
      </c>
      <c r="AU134" s="232" t="s">
        <v>86</v>
      </c>
      <c r="AY134" s="17" t="s">
        <v>251</v>
      </c>
      <c r="BE134" s="233">
        <f>IF(N134="základní",J134,0)</f>
        <v>0</v>
      </c>
      <c r="BF134" s="233">
        <f>IF(N134="snížená",J134,0)</f>
        <v>0</v>
      </c>
      <c r="BG134" s="233">
        <f>IF(N134="zákl. přenesená",J134,0)</f>
        <v>0</v>
      </c>
      <c r="BH134" s="233">
        <f>IF(N134="sníž. přenesená",J134,0)</f>
        <v>0</v>
      </c>
      <c r="BI134" s="233">
        <f>IF(N134="nulová",J134,0)</f>
        <v>0</v>
      </c>
      <c r="BJ134" s="17" t="s">
        <v>84</v>
      </c>
      <c r="BK134" s="233">
        <f>ROUND(I134*H134,2)</f>
        <v>0</v>
      </c>
      <c r="BL134" s="17" t="s">
        <v>254</v>
      </c>
      <c r="BM134" s="232" t="s">
        <v>6553</v>
      </c>
    </row>
    <row r="135" s="2" customFormat="1">
      <c r="A135" s="38"/>
      <c r="B135" s="39"/>
      <c r="C135" s="40"/>
      <c r="D135" s="234" t="s">
        <v>260</v>
      </c>
      <c r="E135" s="40"/>
      <c r="F135" s="235" t="s">
        <v>6461</v>
      </c>
      <c r="G135" s="40"/>
      <c r="H135" s="40"/>
      <c r="I135" s="236"/>
      <c r="J135" s="40"/>
      <c r="K135" s="40"/>
      <c r="L135" s="44"/>
      <c r="M135" s="237"/>
      <c r="N135" s="238"/>
      <c r="O135" s="91"/>
      <c r="P135" s="91"/>
      <c r="Q135" s="91"/>
      <c r="R135" s="91"/>
      <c r="S135" s="91"/>
      <c r="T135" s="92"/>
      <c r="U135" s="38"/>
      <c r="V135" s="38"/>
      <c r="W135" s="38"/>
      <c r="X135" s="38"/>
      <c r="Y135" s="38"/>
      <c r="Z135" s="38"/>
      <c r="AA135" s="38"/>
      <c r="AB135" s="38"/>
      <c r="AC135" s="38"/>
      <c r="AD135" s="38"/>
      <c r="AE135" s="38"/>
      <c r="AT135" s="17" t="s">
        <v>260</v>
      </c>
      <c r="AU135" s="17" t="s">
        <v>86</v>
      </c>
    </row>
    <row r="136" s="2" customFormat="1">
      <c r="A136" s="38"/>
      <c r="B136" s="39"/>
      <c r="C136" s="40"/>
      <c r="D136" s="240" t="s">
        <v>274</v>
      </c>
      <c r="E136" s="40"/>
      <c r="F136" s="241" t="s">
        <v>6462</v>
      </c>
      <c r="G136" s="40"/>
      <c r="H136" s="40"/>
      <c r="I136" s="236"/>
      <c r="J136" s="40"/>
      <c r="K136" s="40"/>
      <c r="L136" s="44"/>
      <c r="M136" s="237"/>
      <c r="N136" s="238"/>
      <c r="O136" s="91"/>
      <c r="P136" s="91"/>
      <c r="Q136" s="91"/>
      <c r="R136" s="91"/>
      <c r="S136" s="91"/>
      <c r="T136" s="92"/>
      <c r="U136" s="38"/>
      <c r="V136" s="38"/>
      <c r="W136" s="38"/>
      <c r="X136" s="38"/>
      <c r="Y136" s="38"/>
      <c r="Z136" s="38"/>
      <c r="AA136" s="38"/>
      <c r="AB136" s="38"/>
      <c r="AC136" s="38"/>
      <c r="AD136" s="38"/>
      <c r="AE136" s="38"/>
      <c r="AT136" s="17" t="s">
        <v>274</v>
      </c>
      <c r="AU136" s="17" t="s">
        <v>86</v>
      </c>
    </row>
    <row r="137" s="12" customFormat="1">
      <c r="A137" s="12"/>
      <c r="B137" s="242"/>
      <c r="C137" s="243"/>
      <c r="D137" s="234" t="s">
        <v>276</v>
      </c>
      <c r="E137" s="244" t="s">
        <v>1</v>
      </c>
      <c r="F137" s="245" t="s">
        <v>6463</v>
      </c>
      <c r="G137" s="243"/>
      <c r="H137" s="246">
        <v>31</v>
      </c>
      <c r="I137" s="247"/>
      <c r="J137" s="243"/>
      <c r="K137" s="243"/>
      <c r="L137" s="248"/>
      <c r="M137" s="249"/>
      <c r="N137" s="250"/>
      <c r="O137" s="250"/>
      <c r="P137" s="250"/>
      <c r="Q137" s="250"/>
      <c r="R137" s="250"/>
      <c r="S137" s="250"/>
      <c r="T137" s="251"/>
      <c r="U137" s="12"/>
      <c r="V137" s="12"/>
      <c r="W137" s="12"/>
      <c r="X137" s="12"/>
      <c r="Y137" s="12"/>
      <c r="Z137" s="12"/>
      <c r="AA137" s="12"/>
      <c r="AB137" s="12"/>
      <c r="AC137" s="12"/>
      <c r="AD137" s="12"/>
      <c r="AE137" s="12"/>
      <c r="AT137" s="252" t="s">
        <v>276</v>
      </c>
      <c r="AU137" s="252" t="s">
        <v>86</v>
      </c>
      <c r="AV137" s="12" t="s">
        <v>86</v>
      </c>
      <c r="AW137" s="12" t="s">
        <v>32</v>
      </c>
      <c r="AX137" s="12" t="s">
        <v>84</v>
      </c>
      <c r="AY137" s="252" t="s">
        <v>251</v>
      </c>
    </row>
    <row r="138" s="2" customFormat="1" ht="16.5" customHeight="1">
      <c r="A138" s="38"/>
      <c r="B138" s="39"/>
      <c r="C138" s="220" t="s">
        <v>254</v>
      </c>
      <c r="D138" s="220" t="s">
        <v>255</v>
      </c>
      <c r="E138" s="221" t="s">
        <v>6464</v>
      </c>
      <c r="F138" s="222" t="s">
        <v>6465</v>
      </c>
      <c r="G138" s="223" t="s">
        <v>416</v>
      </c>
      <c r="H138" s="224">
        <v>62</v>
      </c>
      <c r="I138" s="225"/>
      <c r="J138" s="226">
        <f>ROUND(I138*H138,2)</f>
        <v>0</v>
      </c>
      <c r="K138" s="227"/>
      <c r="L138" s="44"/>
      <c r="M138" s="228" t="s">
        <v>1</v>
      </c>
      <c r="N138" s="229" t="s">
        <v>41</v>
      </c>
      <c r="O138" s="91"/>
      <c r="P138" s="230">
        <f>O138*H138</f>
        <v>0</v>
      </c>
      <c r="Q138" s="230">
        <v>2.0000000000000002E-05</v>
      </c>
      <c r="R138" s="230">
        <f>Q138*H138</f>
        <v>0.00124</v>
      </c>
      <c r="S138" s="230">
        <v>0</v>
      </c>
      <c r="T138" s="231">
        <f>S138*H138</f>
        <v>0</v>
      </c>
      <c r="U138" s="38"/>
      <c r="V138" s="38"/>
      <c r="W138" s="38"/>
      <c r="X138" s="38"/>
      <c r="Y138" s="38"/>
      <c r="Z138" s="38"/>
      <c r="AA138" s="38"/>
      <c r="AB138" s="38"/>
      <c r="AC138" s="38"/>
      <c r="AD138" s="38"/>
      <c r="AE138" s="38"/>
      <c r="AR138" s="232" t="s">
        <v>254</v>
      </c>
      <c r="AT138" s="232" t="s">
        <v>255</v>
      </c>
      <c r="AU138" s="232" t="s">
        <v>86</v>
      </c>
      <c r="AY138" s="17" t="s">
        <v>251</v>
      </c>
      <c r="BE138" s="233">
        <f>IF(N138="základní",J138,0)</f>
        <v>0</v>
      </c>
      <c r="BF138" s="233">
        <f>IF(N138="snížená",J138,0)</f>
        <v>0</v>
      </c>
      <c r="BG138" s="233">
        <f>IF(N138="zákl. přenesená",J138,0)</f>
        <v>0</v>
      </c>
      <c r="BH138" s="233">
        <f>IF(N138="sníž. přenesená",J138,0)</f>
        <v>0</v>
      </c>
      <c r="BI138" s="233">
        <f>IF(N138="nulová",J138,0)</f>
        <v>0</v>
      </c>
      <c r="BJ138" s="17" t="s">
        <v>84</v>
      </c>
      <c r="BK138" s="233">
        <f>ROUND(I138*H138,2)</f>
        <v>0</v>
      </c>
      <c r="BL138" s="17" t="s">
        <v>254</v>
      </c>
      <c r="BM138" s="232" t="s">
        <v>6554</v>
      </c>
    </row>
    <row r="139" s="2" customFormat="1">
      <c r="A139" s="38"/>
      <c r="B139" s="39"/>
      <c r="C139" s="40"/>
      <c r="D139" s="234" t="s">
        <v>260</v>
      </c>
      <c r="E139" s="40"/>
      <c r="F139" s="235" t="s">
        <v>6467</v>
      </c>
      <c r="G139" s="40"/>
      <c r="H139" s="40"/>
      <c r="I139" s="236"/>
      <c r="J139" s="40"/>
      <c r="K139" s="40"/>
      <c r="L139" s="44"/>
      <c r="M139" s="237"/>
      <c r="N139" s="238"/>
      <c r="O139" s="91"/>
      <c r="P139" s="91"/>
      <c r="Q139" s="91"/>
      <c r="R139" s="91"/>
      <c r="S139" s="91"/>
      <c r="T139" s="92"/>
      <c r="U139" s="38"/>
      <c r="V139" s="38"/>
      <c r="W139" s="38"/>
      <c r="X139" s="38"/>
      <c r="Y139" s="38"/>
      <c r="Z139" s="38"/>
      <c r="AA139" s="38"/>
      <c r="AB139" s="38"/>
      <c r="AC139" s="38"/>
      <c r="AD139" s="38"/>
      <c r="AE139" s="38"/>
      <c r="AT139" s="17" t="s">
        <v>260</v>
      </c>
      <c r="AU139" s="17" t="s">
        <v>86</v>
      </c>
    </row>
    <row r="140" s="2" customFormat="1">
      <c r="A140" s="38"/>
      <c r="B140" s="39"/>
      <c r="C140" s="40"/>
      <c r="D140" s="240" t="s">
        <v>274</v>
      </c>
      <c r="E140" s="40"/>
      <c r="F140" s="241" t="s">
        <v>6468</v>
      </c>
      <c r="G140" s="40"/>
      <c r="H140" s="40"/>
      <c r="I140" s="236"/>
      <c r="J140" s="40"/>
      <c r="K140" s="40"/>
      <c r="L140" s="44"/>
      <c r="M140" s="237"/>
      <c r="N140" s="238"/>
      <c r="O140" s="91"/>
      <c r="P140" s="91"/>
      <c r="Q140" s="91"/>
      <c r="R140" s="91"/>
      <c r="S140" s="91"/>
      <c r="T140" s="92"/>
      <c r="U140" s="38"/>
      <c r="V140" s="38"/>
      <c r="W140" s="38"/>
      <c r="X140" s="38"/>
      <c r="Y140" s="38"/>
      <c r="Z140" s="38"/>
      <c r="AA140" s="38"/>
      <c r="AB140" s="38"/>
      <c r="AC140" s="38"/>
      <c r="AD140" s="38"/>
      <c r="AE140" s="38"/>
      <c r="AT140" s="17" t="s">
        <v>274</v>
      </c>
      <c r="AU140" s="17" t="s">
        <v>86</v>
      </c>
    </row>
    <row r="141" s="2" customFormat="1">
      <c r="A141" s="38"/>
      <c r="B141" s="39"/>
      <c r="C141" s="40"/>
      <c r="D141" s="234" t="s">
        <v>262</v>
      </c>
      <c r="E141" s="40"/>
      <c r="F141" s="239" t="s">
        <v>6469</v>
      </c>
      <c r="G141" s="40"/>
      <c r="H141" s="40"/>
      <c r="I141" s="236"/>
      <c r="J141" s="40"/>
      <c r="K141" s="40"/>
      <c r="L141" s="44"/>
      <c r="M141" s="237"/>
      <c r="N141" s="238"/>
      <c r="O141" s="91"/>
      <c r="P141" s="91"/>
      <c r="Q141" s="91"/>
      <c r="R141" s="91"/>
      <c r="S141" s="91"/>
      <c r="T141" s="92"/>
      <c r="U141" s="38"/>
      <c r="V141" s="38"/>
      <c r="W141" s="38"/>
      <c r="X141" s="38"/>
      <c r="Y141" s="38"/>
      <c r="Z141" s="38"/>
      <c r="AA141" s="38"/>
      <c r="AB141" s="38"/>
      <c r="AC141" s="38"/>
      <c r="AD141" s="38"/>
      <c r="AE141" s="38"/>
      <c r="AT141" s="17" t="s">
        <v>262</v>
      </c>
      <c r="AU141" s="17" t="s">
        <v>86</v>
      </c>
    </row>
    <row r="142" s="12" customFormat="1">
      <c r="A142" s="12"/>
      <c r="B142" s="242"/>
      <c r="C142" s="243"/>
      <c r="D142" s="234" t="s">
        <v>276</v>
      </c>
      <c r="E142" s="244" t="s">
        <v>1</v>
      </c>
      <c r="F142" s="245" t="s">
        <v>6470</v>
      </c>
      <c r="G142" s="243"/>
      <c r="H142" s="246">
        <v>62</v>
      </c>
      <c r="I142" s="247"/>
      <c r="J142" s="243"/>
      <c r="K142" s="243"/>
      <c r="L142" s="248"/>
      <c r="M142" s="249"/>
      <c r="N142" s="250"/>
      <c r="O142" s="250"/>
      <c r="P142" s="250"/>
      <c r="Q142" s="250"/>
      <c r="R142" s="250"/>
      <c r="S142" s="250"/>
      <c r="T142" s="251"/>
      <c r="U142" s="12"/>
      <c r="V142" s="12"/>
      <c r="W142" s="12"/>
      <c r="X142" s="12"/>
      <c r="Y142" s="12"/>
      <c r="Z142" s="12"/>
      <c r="AA142" s="12"/>
      <c r="AB142" s="12"/>
      <c r="AC142" s="12"/>
      <c r="AD142" s="12"/>
      <c r="AE142" s="12"/>
      <c r="AT142" s="252" t="s">
        <v>276</v>
      </c>
      <c r="AU142" s="252" t="s">
        <v>86</v>
      </c>
      <c r="AV142" s="12" t="s">
        <v>86</v>
      </c>
      <c r="AW142" s="12" t="s">
        <v>32</v>
      </c>
      <c r="AX142" s="12" t="s">
        <v>84</v>
      </c>
      <c r="AY142" s="252" t="s">
        <v>251</v>
      </c>
    </row>
    <row r="143" s="2" customFormat="1" ht="16.5" customHeight="1">
      <c r="A143" s="38"/>
      <c r="B143" s="39"/>
      <c r="C143" s="220" t="s">
        <v>282</v>
      </c>
      <c r="D143" s="220" t="s">
        <v>255</v>
      </c>
      <c r="E143" s="221" t="s">
        <v>6420</v>
      </c>
      <c r="F143" s="222" t="s">
        <v>6421</v>
      </c>
      <c r="G143" s="223" t="s">
        <v>592</v>
      </c>
      <c r="H143" s="224">
        <v>18.600000000000001</v>
      </c>
      <c r="I143" s="225"/>
      <c r="J143" s="226">
        <f>ROUND(I143*H143,2)</f>
        <v>0</v>
      </c>
      <c r="K143" s="227"/>
      <c r="L143" s="44"/>
      <c r="M143" s="228" t="s">
        <v>1</v>
      </c>
      <c r="N143" s="229" t="s">
        <v>41</v>
      </c>
      <c r="O143" s="91"/>
      <c r="P143" s="230">
        <f>O143*H143</f>
        <v>0</v>
      </c>
      <c r="Q143" s="230">
        <v>0</v>
      </c>
      <c r="R143" s="230">
        <f>Q143*H143</f>
        <v>0</v>
      </c>
      <c r="S143" s="230">
        <v>0</v>
      </c>
      <c r="T143" s="231">
        <f>S143*H143</f>
        <v>0</v>
      </c>
      <c r="U143" s="38"/>
      <c r="V143" s="38"/>
      <c r="W143" s="38"/>
      <c r="X143" s="38"/>
      <c r="Y143" s="38"/>
      <c r="Z143" s="38"/>
      <c r="AA143" s="38"/>
      <c r="AB143" s="38"/>
      <c r="AC143" s="38"/>
      <c r="AD143" s="38"/>
      <c r="AE143" s="38"/>
      <c r="AR143" s="232" t="s">
        <v>254</v>
      </c>
      <c r="AT143" s="232" t="s">
        <v>255</v>
      </c>
      <c r="AU143" s="232" t="s">
        <v>86</v>
      </c>
      <c r="AY143" s="17" t="s">
        <v>251</v>
      </c>
      <c r="BE143" s="233">
        <f>IF(N143="základní",J143,0)</f>
        <v>0</v>
      </c>
      <c r="BF143" s="233">
        <f>IF(N143="snížená",J143,0)</f>
        <v>0</v>
      </c>
      <c r="BG143" s="233">
        <f>IF(N143="zákl. přenesená",J143,0)</f>
        <v>0</v>
      </c>
      <c r="BH143" s="233">
        <f>IF(N143="sníž. přenesená",J143,0)</f>
        <v>0</v>
      </c>
      <c r="BI143" s="233">
        <f>IF(N143="nulová",J143,0)</f>
        <v>0</v>
      </c>
      <c r="BJ143" s="17" t="s">
        <v>84</v>
      </c>
      <c r="BK143" s="233">
        <f>ROUND(I143*H143,2)</f>
        <v>0</v>
      </c>
      <c r="BL143" s="17" t="s">
        <v>254</v>
      </c>
      <c r="BM143" s="232" t="s">
        <v>6555</v>
      </c>
    </row>
    <row r="144" s="2" customFormat="1">
      <c r="A144" s="38"/>
      <c r="B144" s="39"/>
      <c r="C144" s="40"/>
      <c r="D144" s="234" t="s">
        <v>260</v>
      </c>
      <c r="E144" s="40"/>
      <c r="F144" s="235" t="s">
        <v>6423</v>
      </c>
      <c r="G144" s="40"/>
      <c r="H144" s="40"/>
      <c r="I144" s="236"/>
      <c r="J144" s="40"/>
      <c r="K144" s="40"/>
      <c r="L144" s="44"/>
      <c r="M144" s="237"/>
      <c r="N144" s="238"/>
      <c r="O144" s="91"/>
      <c r="P144" s="91"/>
      <c r="Q144" s="91"/>
      <c r="R144" s="91"/>
      <c r="S144" s="91"/>
      <c r="T144" s="92"/>
      <c r="U144" s="38"/>
      <c r="V144" s="38"/>
      <c r="W144" s="38"/>
      <c r="X144" s="38"/>
      <c r="Y144" s="38"/>
      <c r="Z144" s="38"/>
      <c r="AA144" s="38"/>
      <c r="AB144" s="38"/>
      <c r="AC144" s="38"/>
      <c r="AD144" s="38"/>
      <c r="AE144" s="38"/>
      <c r="AT144" s="17" t="s">
        <v>260</v>
      </c>
      <c r="AU144" s="17" t="s">
        <v>86</v>
      </c>
    </row>
    <row r="145" s="2" customFormat="1">
      <c r="A145" s="38"/>
      <c r="B145" s="39"/>
      <c r="C145" s="40"/>
      <c r="D145" s="240" t="s">
        <v>274</v>
      </c>
      <c r="E145" s="40"/>
      <c r="F145" s="241" t="s">
        <v>6424</v>
      </c>
      <c r="G145" s="40"/>
      <c r="H145" s="40"/>
      <c r="I145" s="236"/>
      <c r="J145" s="40"/>
      <c r="K145" s="40"/>
      <c r="L145" s="44"/>
      <c r="M145" s="237"/>
      <c r="N145" s="238"/>
      <c r="O145" s="91"/>
      <c r="P145" s="91"/>
      <c r="Q145" s="91"/>
      <c r="R145" s="91"/>
      <c r="S145" s="91"/>
      <c r="T145" s="92"/>
      <c r="U145" s="38"/>
      <c r="V145" s="38"/>
      <c r="W145" s="38"/>
      <c r="X145" s="38"/>
      <c r="Y145" s="38"/>
      <c r="Z145" s="38"/>
      <c r="AA145" s="38"/>
      <c r="AB145" s="38"/>
      <c r="AC145" s="38"/>
      <c r="AD145" s="38"/>
      <c r="AE145" s="38"/>
      <c r="AT145" s="17" t="s">
        <v>274</v>
      </c>
      <c r="AU145" s="17" t="s">
        <v>86</v>
      </c>
    </row>
    <row r="146" s="2" customFormat="1">
      <c r="A146" s="38"/>
      <c r="B146" s="39"/>
      <c r="C146" s="40"/>
      <c r="D146" s="234" t="s">
        <v>262</v>
      </c>
      <c r="E146" s="40"/>
      <c r="F146" s="239" t="s">
        <v>6500</v>
      </c>
      <c r="G146" s="40"/>
      <c r="H146" s="40"/>
      <c r="I146" s="236"/>
      <c r="J146" s="40"/>
      <c r="K146" s="40"/>
      <c r="L146" s="44"/>
      <c r="M146" s="237"/>
      <c r="N146" s="238"/>
      <c r="O146" s="91"/>
      <c r="P146" s="91"/>
      <c r="Q146" s="91"/>
      <c r="R146" s="91"/>
      <c r="S146" s="91"/>
      <c r="T146" s="92"/>
      <c r="U146" s="38"/>
      <c r="V146" s="38"/>
      <c r="W146" s="38"/>
      <c r="X146" s="38"/>
      <c r="Y146" s="38"/>
      <c r="Z146" s="38"/>
      <c r="AA146" s="38"/>
      <c r="AB146" s="38"/>
      <c r="AC146" s="38"/>
      <c r="AD146" s="38"/>
      <c r="AE146" s="38"/>
      <c r="AT146" s="17" t="s">
        <v>262</v>
      </c>
      <c r="AU146" s="17" t="s">
        <v>86</v>
      </c>
    </row>
    <row r="147" s="12" customFormat="1">
      <c r="A147" s="12"/>
      <c r="B147" s="242"/>
      <c r="C147" s="243"/>
      <c r="D147" s="234" t="s">
        <v>276</v>
      </c>
      <c r="E147" s="244" t="s">
        <v>1</v>
      </c>
      <c r="F147" s="245" t="s">
        <v>6556</v>
      </c>
      <c r="G147" s="243"/>
      <c r="H147" s="246">
        <v>18.600000000000001</v>
      </c>
      <c r="I147" s="247"/>
      <c r="J147" s="243"/>
      <c r="K147" s="243"/>
      <c r="L147" s="248"/>
      <c r="M147" s="249"/>
      <c r="N147" s="250"/>
      <c r="O147" s="250"/>
      <c r="P147" s="250"/>
      <c r="Q147" s="250"/>
      <c r="R147" s="250"/>
      <c r="S147" s="250"/>
      <c r="T147" s="251"/>
      <c r="U147" s="12"/>
      <c r="V147" s="12"/>
      <c r="W147" s="12"/>
      <c r="X147" s="12"/>
      <c r="Y147" s="12"/>
      <c r="Z147" s="12"/>
      <c r="AA147" s="12"/>
      <c r="AB147" s="12"/>
      <c r="AC147" s="12"/>
      <c r="AD147" s="12"/>
      <c r="AE147" s="12"/>
      <c r="AT147" s="252" t="s">
        <v>276</v>
      </c>
      <c r="AU147" s="252" t="s">
        <v>86</v>
      </c>
      <c r="AV147" s="12" t="s">
        <v>86</v>
      </c>
      <c r="AW147" s="12" t="s">
        <v>32</v>
      </c>
      <c r="AX147" s="12" t="s">
        <v>84</v>
      </c>
      <c r="AY147" s="252" t="s">
        <v>251</v>
      </c>
    </row>
    <row r="148" s="2" customFormat="1" ht="21.75" customHeight="1">
      <c r="A148" s="38"/>
      <c r="B148" s="39"/>
      <c r="C148" s="220" t="s">
        <v>287</v>
      </c>
      <c r="D148" s="220" t="s">
        <v>255</v>
      </c>
      <c r="E148" s="221" t="s">
        <v>6427</v>
      </c>
      <c r="F148" s="222" t="s">
        <v>6428</v>
      </c>
      <c r="G148" s="223" t="s">
        <v>592</v>
      </c>
      <c r="H148" s="224">
        <v>18.600000000000001</v>
      </c>
      <c r="I148" s="225"/>
      <c r="J148" s="226">
        <f>ROUND(I148*H148,2)</f>
        <v>0</v>
      </c>
      <c r="K148" s="227"/>
      <c r="L148" s="44"/>
      <c r="M148" s="228" t="s">
        <v>1</v>
      </c>
      <c r="N148" s="229" t="s">
        <v>41</v>
      </c>
      <c r="O148" s="91"/>
      <c r="P148" s="230">
        <f>O148*H148</f>
        <v>0</v>
      </c>
      <c r="Q148" s="230">
        <v>0</v>
      </c>
      <c r="R148" s="230">
        <f>Q148*H148</f>
        <v>0</v>
      </c>
      <c r="S148" s="230">
        <v>0</v>
      </c>
      <c r="T148" s="231">
        <f>S148*H148</f>
        <v>0</v>
      </c>
      <c r="U148" s="38"/>
      <c r="V148" s="38"/>
      <c r="W148" s="38"/>
      <c r="X148" s="38"/>
      <c r="Y148" s="38"/>
      <c r="Z148" s="38"/>
      <c r="AA148" s="38"/>
      <c r="AB148" s="38"/>
      <c r="AC148" s="38"/>
      <c r="AD148" s="38"/>
      <c r="AE148" s="38"/>
      <c r="AR148" s="232" t="s">
        <v>254</v>
      </c>
      <c r="AT148" s="232" t="s">
        <v>255</v>
      </c>
      <c r="AU148" s="232" t="s">
        <v>86</v>
      </c>
      <c r="AY148" s="17" t="s">
        <v>251</v>
      </c>
      <c r="BE148" s="233">
        <f>IF(N148="základní",J148,0)</f>
        <v>0</v>
      </c>
      <c r="BF148" s="233">
        <f>IF(N148="snížená",J148,0)</f>
        <v>0</v>
      </c>
      <c r="BG148" s="233">
        <f>IF(N148="zákl. přenesená",J148,0)</f>
        <v>0</v>
      </c>
      <c r="BH148" s="233">
        <f>IF(N148="sníž. přenesená",J148,0)</f>
        <v>0</v>
      </c>
      <c r="BI148" s="233">
        <f>IF(N148="nulová",J148,0)</f>
        <v>0</v>
      </c>
      <c r="BJ148" s="17" t="s">
        <v>84</v>
      </c>
      <c r="BK148" s="233">
        <f>ROUND(I148*H148,2)</f>
        <v>0</v>
      </c>
      <c r="BL148" s="17" t="s">
        <v>254</v>
      </c>
      <c r="BM148" s="232" t="s">
        <v>6557</v>
      </c>
    </row>
    <row r="149" s="2" customFormat="1">
      <c r="A149" s="38"/>
      <c r="B149" s="39"/>
      <c r="C149" s="40"/>
      <c r="D149" s="234" t="s">
        <v>260</v>
      </c>
      <c r="E149" s="40"/>
      <c r="F149" s="235" t="s">
        <v>6430</v>
      </c>
      <c r="G149" s="40"/>
      <c r="H149" s="40"/>
      <c r="I149" s="236"/>
      <c r="J149" s="40"/>
      <c r="K149" s="40"/>
      <c r="L149" s="44"/>
      <c r="M149" s="237"/>
      <c r="N149" s="238"/>
      <c r="O149" s="91"/>
      <c r="P149" s="91"/>
      <c r="Q149" s="91"/>
      <c r="R149" s="91"/>
      <c r="S149" s="91"/>
      <c r="T149" s="92"/>
      <c r="U149" s="38"/>
      <c r="V149" s="38"/>
      <c r="W149" s="38"/>
      <c r="X149" s="38"/>
      <c r="Y149" s="38"/>
      <c r="Z149" s="38"/>
      <c r="AA149" s="38"/>
      <c r="AB149" s="38"/>
      <c r="AC149" s="38"/>
      <c r="AD149" s="38"/>
      <c r="AE149" s="38"/>
      <c r="AT149" s="17" t="s">
        <v>260</v>
      </c>
      <c r="AU149" s="17" t="s">
        <v>86</v>
      </c>
    </row>
    <row r="150" s="2" customFormat="1">
      <c r="A150" s="38"/>
      <c r="B150" s="39"/>
      <c r="C150" s="40"/>
      <c r="D150" s="240" t="s">
        <v>274</v>
      </c>
      <c r="E150" s="40"/>
      <c r="F150" s="241" t="s">
        <v>6431</v>
      </c>
      <c r="G150" s="40"/>
      <c r="H150" s="40"/>
      <c r="I150" s="236"/>
      <c r="J150" s="40"/>
      <c r="K150" s="40"/>
      <c r="L150" s="44"/>
      <c r="M150" s="237"/>
      <c r="N150" s="238"/>
      <c r="O150" s="91"/>
      <c r="P150" s="91"/>
      <c r="Q150" s="91"/>
      <c r="R150" s="91"/>
      <c r="S150" s="91"/>
      <c r="T150" s="92"/>
      <c r="U150" s="38"/>
      <c r="V150" s="38"/>
      <c r="W150" s="38"/>
      <c r="X150" s="38"/>
      <c r="Y150" s="38"/>
      <c r="Z150" s="38"/>
      <c r="AA150" s="38"/>
      <c r="AB150" s="38"/>
      <c r="AC150" s="38"/>
      <c r="AD150" s="38"/>
      <c r="AE150" s="38"/>
      <c r="AT150" s="17" t="s">
        <v>274</v>
      </c>
      <c r="AU150" s="17" t="s">
        <v>86</v>
      </c>
    </row>
    <row r="151" s="12" customFormat="1">
      <c r="A151" s="12"/>
      <c r="B151" s="242"/>
      <c r="C151" s="243"/>
      <c r="D151" s="234" t="s">
        <v>276</v>
      </c>
      <c r="E151" s="244" t="s">
        <v>1</v>
      </c>
      <c r="F151" s="245" t="s">
        <v>6556</v>
      </c>
      <c r="G151" s="243"/>
      <c r="H151" s="246">
        <v>18.600000000000001</v>
      </c>
      <c r="I151" s="247"/>
      <c r="J151" s="243"/>
      <c r="K151" s="243"/>
      <c r="L151" s="248"/>
      <c r="M151" s="249"/>
      <c r="N151" s="250"/>
      <c r="O151" s="250"/>
      <c r="P151" s="250"/>
      <c r="Q151" s="250"/>
      <c r="R151" s="250"/>
      <c r="S151" s="250"/>
      <c r="T151" s="251"/>
      <c r="U151" s="12"/>
      <c r="V151" s="12"/>
      <c r="W151" s="12"/>
      <c r="X151" s="12"/>
      <c r="Y151" s="12"/>
      <c r="Z151" s="12"/>
      <c r="AA151" s="12"/>
      <c r="AB151" s="12"/>
      <c r="AC151" s="12"/>
      <c r="AD151" s="12"/>
      <c r="AE151" s="12"/>
      <c r="AT151" s="252" t="s">
        <v>276</v>
      </c>
      <c r="AU151" s="252" t="s">
        <v>86</v>
      </c>
      <c r="AV151" s="12" t="s">
        <v>86</v>
      </c>
      <c r="AW151" s="12" t="s">
        <v>32</v>
      </c>
      <c r="AX151" s="12" t="s">
        <v>84</v>
      </c>
      <c r="AY151" s="252" t="s">
        <v>251</v>
      </c>
    </row>
    <row r="152" s="2" customFormat="1" ht="16.5" customHeight="1">
      <c r="A152" s="38"/>
      <c r="B152" s="39"/>
      <c r="C152" s="292" t="s">
        <v>294</v>
      </c>
      <c r="D152" s="292" t="s">
        <v>1133</v>
      </c>
      <c r="E152" s="293" t="s">
        <v>4417</v>
      </c>
      <c r="F152" s="294" t="s">
        <v>4418</v>
      </c>
      <c r="G152" s="295" t="s">
        <v>592</v>
      </c>
      <c r="H152" s="296">
        <v>18.600000000000001</v>
      </c>
      <c r="I152" s="297"/>
      <c r="J152" s="298">
        <f>ROUND(I152*H152,2)</f>
        <v>0</v>
      </c>
      <c r="K152" s="299"/>
      <c r="L152" s="300"/>
      <c r="M152" s="301" t="s">
        <v>1</v>
      </c>
      <c r="N152" s="302" t="s">
        <v>41</v>
      </c>
      <c r="O152" s="91"/>
      <c r="P152" s="230">
        <f>O152*H152</f>
        <v>0</v>
      </c>
      <c r="Q152" s="230">
        <v>0</v>
      </c>
      <c r="R152" s="230">
        <f>Q152*H152</f>
        <v>0</v>
      </c>
      <c r="S152" s="230">
        <v>0</v>
      </c>
      <c r="T152" s="231">
        <f>S152*H152</f>
        <v>0</v>
      </c>
      <c r="U152" s="38"/>
      <c r="V152" s="38"/>
      <c r="W152" s="38"/>
      <c r="X152" s="38"/>
      <c r="Y152" s="38"/>
      <c r="Z152" s="38"/>
      <c r="AA152" s="38"/>
      <c r="AB152" s="38"/>
      <c r="AC152" s="38"/>
      <c r="AD152" s="38"/>
      <c r="AE152" s="38"/>
      <c r="AR152" s="232" t="s">
        <v>299</v>
      </c>
      <c r="AT152" s="232" t="s">
        <v>1133</v>
      </c>
      <c r="AU152" s="232" t="s">
        <v>86</v>
      </c>
      <c r="AY152" s="17" t="s">
        <v>251</v>
      </c>
      <c r="BE152" s="233">
        <f>IF(N152="základní",J152,0)</f>
        <v>0</v>
      </c>
      <c r="BF152" s="233">
        <f>IF(N152="snížená",J152,0)</f>
        <v>0</v>
      </c>
      <c r="BG152" s="233">
        <f>IF(N152="zákl. přenesená",J152,0)</f>
        <v>0</v>
      </c>
      <c r="BH152" s="233">
        <f>IF(N152="sníž. přenesená",J152,0)</f>
        <v>0</v>
      </c>
      <c r="BI152" s="233">
        <f>IF(N152="nulová",J152,0)</f>
        <v>0</v>
      </c>
      <c r="BJ152" s="17" t="s">
        <v>84</v>
      </c>
      <c r="BK152" s="233">
        <f>ROUND(I152*H152,2)</f>
        <v>0</v>
      </c>
      <c r="BL152" s="17" t="s">
        <v>254</v>
      </c>
      <c r="BM152" s="232" t="s">
        <v>6558</v>
      </c>
    </row>
    <row r="153" s="2" customFormat="1">
      <c r="A153" s="38"/>
      <c r="B153" s="39"/>
      <c r="C153" s="40"/>
      <c r="D153" s="234" t="s">
        <v>260</v>
      </c>
      <c r="E153" s="40"/>
      <c r="F153" s="235" t="s">
        <v>4418</v>
      </c>
      <c r="G153" s="40"/>
      <c r="H153" s="40"/>
      <c r="I153" s="236"/>
      <c r="J153" s="40"/>
      <c r="K153" s="40"/>
      <c r="L153" s="44"/>
      <c r="M153" s="237"/>
      <c r="N153" s="238"/>
      <c r="O153" s="91"/>
      <c r="P153" s="91"/>
      <c r="Q153" s="91"/>
      <c r="R153" s="91"/>
      <c r="S153" s="91"/>
      <c r="T153" s="92"/>
      <c r="U153" s="38"/>
      <c r="V153" s="38"/>
      <c r="W153" s="38"/>
      <c r="X153" s="38"/>
      <c r="Y153" s="38"/>
      <c r="Z153" s="38"/>
      <c r="AA153" s="38"/>
      <c r="AB153" s="38"/>
      <c r="AC153" s="38"/>
      <c r="AD153" s="38"/>
      <c r="AE153" s="38"/>
      <c r="AT153" s="17" t="s">
        <v>260</v>
      </c>
      <c r="AU153" s="17" t="s">
        <v>86</v>
      </c>
    </row>
    <row r="154" s="12" customFormat="1">
      <c r="A154" s="12"/>
      <c r="B154" s="242"/>
      <c r="C154" s="243"/>
      <c r="D154" s="234" t="s">
        <v>276</v>
      </c>
      <c r="E154" s="244" t="s">
        <v>1</v>
      </c>
      <c r="F154" s="245" t="s">
        <v>6556</v>
      </c>
      <c r="G154" s="243"/>
      <c r="H154" s="246">
        <v>18.600000000000001</v>
      </c>
      <c r="I154" s="247"/>
      <c r="J154" s="243"/>
      <c r="K154" s="243"/>
      <c r="L154" s="248"/>
      <c r="M154" s="249"/>
      <c r="N154" s="250"/>
      <c r="O154" s="250"/>
      <c r="P154" s="250"/>
      <c r="Q154" s="250"/>
      <c r="R154" s="250"/>
      <c r="S154" s="250"/>
      <c r="T154" s="251"/>
      <c r="U154" s="12"/>
      <c r="V154" s="12"/>
      <c r="W154" s="12"/>
      <c r="X154" s="12"/>
      <c r="Y154" s="12"/>
      <c r="Z154" s="12"/>
      <c r="AA154" s="12"/>
      <c r="AB154" s="12"/>
      <c r="AC154" s="12"/>
      <c r="AD154" s="12"/>
      <c r="AE154" s="12"/>
      <c r="AT154" s="252" t="s">
        <v>276</v>
      </c>
      <c r="AU154" s="252" t="s">
        <v>86</v>
      </c>
      <c r="AV154" s="12" t="s">
        <v>86</v>
      </c>
      <c r="AW154" s="12" t="s">
        <v>32</v>
      </c>
      <c r="AX154" s="12" t="s">
        <v>84</v>
      </c>
      <c r="AY154" s="252" t="s">
        <v>251</v>
      </c>
    </row>
    <row r="155" s="2" customFormat="1" ht="24.15" customHeight="1">
      <c r="A155" s="38"/>
      <c r="B155" s="39"/>
      <c r="C155" s="220" t="s">
        <v>299</v>
      </c>
      <c r="D155" s="220" t="s">
        <v>255</v>
      </c>
      <c r="E155" s="221" t="s">
        <v>6435</v>
      </c>
      <c r="F155" s="222" t="s">
        <v>6436</v>
      </c>
      <c r="G155" s="223" t="s">
        <v>592</v>
      </c>
      <c r="H155" s="224">
        <v>18.600000000000001</v>
      </c>
      <c r="I155" s="225"/>
      <c r="J155" s="226">
        <f>ROUND(I155*H155,2)</f>
        <v>0</v>
      </c>
      <c r="K155" s="227"/>
      <c r="L155" s="44"/>
      <c r="M155" s="228" t="s">
        <v>1</v>
      </c>
      <c r="N155" s="229" t="s">
        <v>41</v>
      </c>
      <c r="O155" s="91"/>
      <c r="P155" s="230">
        <f>O155*H155</f>
        <v>0</v>
      </c>
      <c r="Q155" s="230">
        <v>0</v>
      </c>
      <c r="R155" s="230">
        <f>Q155*H155</f>
        <v>0</v>
      </c>
      <c r="S155" s="230">
        <v>0</v>
      </c>
      <c r="T155" s="231">
        <f>S155*H155</f>
        <v>0</v>
      </c>
      <c r="U155" s="38"/>
      <c r="V155" s="38"/>
      <c r="W155" s="38"/>
      <c r="X155" s="38"/>
      <c r="Y155" s="38"/>
      <c r="Z155" s="38"/>
      <c r="AA155" s="38"/>
      <c r="AB155" s="38"/>
      <c r="AC155" s="38"/>
      <c r="AD155" s="38"/>
      <c r="AE155" s="38"/>
      <c r="AR155" s="232" t="s">
        <v>254</v>
      </c>
      <c r="AT155" s="232" t="s">
        <v>255</v>
      </c>
      <c r="AU155" s="232" t="s">
        <v>86</v>
      </c>
      <c r="AY155" s="17" t="s">
        <v>251</v>
      </c>
      <c r="BE155" s="233">
        <f>IF(N155="základní",J155,0)</f>
        <v>0</v>
      </c>
      <c r="BF155" s="233">
        <f>IF(N155="snížená",J155,0)</f>
        <v>0</v>
      </c>
      <c r="BG155" s="233">
        <f>IF(N155="zákl. přenesená",J155,0)</f>
        <v>0</v>
      </c>
      <c r="BH155" s="233">
        <f>IF(N155="sníž. přenesená",J155,0)</f>
        <v>0</v>
      </c>
      <c r="BI155" s="233">
        <f>IF(N155="nulová",J155,0)</f>
        <v>0</v>
      </c>
      <c r="BJ155" s="17" t="s">
        <v>84</v>
      </c>
      <c r="BK155" s="233">
        <f>ROUND(I155*H155,2)</f>
        <v>0</v>
      </c>
      <c r="BL155" s="17" t="s">
        <v>254</v>
      </c>
      <c r="BM155" s="232" t="s">
        <v>6559</v>
      </c>
    </row>
    <row r="156" s="2" customFormat="1">
      <c r="A156" s="38"/>
      <c r="B156" s="39"/>
      <c r="C156" s="40"/>
      <c r="D156" s="234" t="s">
        <v>260</v>
      </c>
      <c r="E156" s="40"/>
      <c r="F156" s="235" t="s">
        <v>6438</v>
      </c>
      <c r="G156" s="40"/>
      <c r="H156" s="40"/>
      <c r="I156" s="236"/>
      <c r="J156" s="40"/>
      <c r="K156" s="40"/>
      <c r="L156" s="44"/>
      <c r="M156" s="237"/>
      <c r="N156" s="238"/>
      <c r="O156" s="91"/>
      <c r="P156" s="91"/>
      <c r="Q156" s="91"/>
      <c r="R156" s="91"/>
      <c r="S156" s="91"/>
      <c r="T156" s="92"/>
      <c r="U156" s="38"/>
      <c r="V156" s="38"/>
      <c r="W156" s="38"/>
      <c r="X156" s="38"/>
      <c r="Y156" s="38"/>
      <c r="Z156" s="38"/>
      <c r="AA156" s="38"/>
      <c r="AB156" s="38"/>
      <c r="AC156" s="38"/>
      <c r="AD156" s="38"/>
      <c r="AE156" s="38"/>
      <c r="AT156" s="17" t="s">
        <v>260</v>
      </c>
      <c r="AU156" s="17" t="s">
        <v>86</v>
      </c>
    </row>
    <row r="157" s="2" customFormat="1">
      <c r="A157" s="38"/>
      <c r="B157" s="39"/>
      <c r="C157" s="40"/>
      <c r="D157" s="240" t="s">
        <v>274</v>
      </c>
      <c r="E157" s="40"/>
      <c r="F157" s="241" t="s">
        <v>6439</v>
      </c>
      <c r="G157" s="40"/>
      <c r="H157" s="40"/>
      <c r="I157" s="236"/>
      <c r="J157" s="40"/>
      <c r="K157" s="40"/>
      <c r="L157" s="44"/>
      <c r="M157" s="237"/>
      <c r="N157" s="238"/>
      <c r="O157" s="91"/>
      <c r="P157" s="91"/>
      <c r="Q157" s="91"/>
      <c r="R157" s="91"/>
      <c r="S157" s="91"/>
      <c r="T157" s="92"/>
      <c r="U157" s="38"/>
      <c r="V157" s="38"/>
      <c r="W157" s="38"/>
      <c r="X157" s="38"/>
      <c r="Y157" s="38"/>
      <c r="Z157" s="38"/>
      <c r="AA157" s="38"/>
      <c r="AB157" s="38"/>
      <c r="AC157" s="38"/>
      <c r="AD157" s="38"/>
      <c r="AE157" s="38"/>
      <c r="AT157" s="17" t="s">
        <v>274</v>
      </c>
      <c r="AU157" s="17" t="s">
        <v>86</v>
      </c>
    </row>
    <row r="158" s="12" customFormat="1">
      <c r="A158" s="12"/>
      <c r="B158" s="242"/>
      <c r="C158" s="243"/>
      <c r="D158" s="234" t="s">
        <v>276</v>
      </c>
      <c r="E158" s="244" t="s">
        <v>1</v>
      </c>
      <c r="F158" s="245" t="s">
        <v>6556</v>
      </c>
      <c r="G158" s="243"/>
      <c r="H158" s="246">
        <v>18.600000000000001</v>
      </c>
      <c r="I158" s="247"/>
      <c r="J158" s="243"/>
      <c r="K158" s="243"/>
      <c r="L158" s="248"/>
      <c r="M158" s="249"/>
      <c r="N158" s="250"/>
      <c r="O158" s="250"/>
      <c r="P158" s="250"/>
      <c r="Q158" s="250"/>
      <c r="R158" s="250"/>
      <c r="S158" s="250"/>
      <c r="T158" s="251"/>
      <c r="U158" s="12"/>
      <c r="V158" s="12"/>
      <c r="W158" s="12"/>
      <c r="X158" s="12"/>
      <c r="Y158" s="12"/>
      <c r="Z158" s="12"/>
      <c r="AA158" s="12"/>
      <c r="AB158" s="12"/>
      <c r="AC158" s="12"/>
      <c r="AD158" s="12"/>
      <c r="AE158" s="12"/>
      <c r="AT158" s="252" t="s">
        <v>276</v>
      </c>
      <c r="AU158" s="252" t="s">
        <v>86</v>
      </c>
      <c r="AV158" s="12" t="s">
        <v>86</v>
      </c>
      <c r="AW158" s="12" t="s">
        <v>32</v>
      </c>
      <c r="AX158" s="12" t="s">
        <v>84</v>
      </c>
      <c r="AY158" s="252" t="s">
        <v>251</v>
      </c>
    </row>
    <row r="159" s="2" customFormat="1" ht="24.15" customHeight="1">
      <c r="A159" s="38"/>
      <c r="B159" s="39"/>
      <c r="C159" s="220" t="s">
        <v>306</v>
      </c>
      <c r="D159" s="220" t="s">
        <v>255</v>
      </c>
      <c r="E159" s="221" t="s">
        <v>6511</v>
      </c>
      <c r="F159" s="222" t="s">
        <v>6512</v>
      </c>
      <c r="G159" s="223" t="s">
        <v>409</v>
      </c>
      <c r="H159" s="224">
        <v>31</v>
      </c>
      <c r="I159" s="225"/>
      <c r="J159" s="226">
        <f>ROUND(I159*H159,2)</f>
        <v>0</v>
      </c>
      <c r="K159" s="227"/>
      <c r="L159" s="44"/>
      <c r="M159" s="228" t="s">
        <v>1</v>
      </c>
      <c r="N159" s="229" t="s">
        <v>41</v>
      </c>
      <c r="O159" s="91"/>
      <c r="P159" s="230">
        <f>O159*H159</f>
        <v>0</v>
      </c>
      <c r="Q159" s="230">
        <v>0</v>
      </c>
      <c r="R159" s="230">
        <f>Q159*H159</f>
        <v>0</v>
      </c>
      <c r="S159" s="230">
        <v>0</v>
      </c>
      <c r="T159" s="231">
        <f>S159*H159</f>
        <v>0</v>
      </c>
      <c r="U159" s="38"/>
      <c r="V159" s="38"/>
      <c r="W159" s="38"/>
      <c r="X159" s="38"/>
      <c r="Y159" s="38"/>
      <c r="Z159" s="38"/>
      <c r="AA159" s="38"/>
      <c r="AB159" s="38"/>
      <c r="AC159" s="38"/>
      <c r="AD159" s="38"/>
      <c r="AE159" s="38"/>
      <c r="AR159" s="232" t="s">
        <v>254</v>
      </c>
      <c r="AT159" s="232" t="s">
        <v>255</v>
      </c>
      <c r="AU159" s="232" t="s">
        <v>86</v>
      </c>
      <c r="AY159" s="17" t="s">
        <v>251</v>
      </c>
      <c r="BE159" s="233">
        <f>IF(N159="základní",J159,0)</f>
        <v>0</v>
      </c>
      <c r="BF159" s="233">
        <f>IF(N159="snížená",J159,0)</f>
        <v>0</v>
      </c>
      <c r="BG159" s="233">
        <f>IF(N159="zákl. přenesená",J159,0)</f>
        <v>0</v>
      </c>
      <c r="BH159" s="233">
        <f>IF(N159="sníž. přenesená",J159,0)</f>
        <v>0</v>
      </c>
      <c r="BI159" s="233">
        <f>IF(N159="nulová",J159,0)</f>
        <v>0</v>
      </c>
      <c r="BJ159" s="17" t="s">
        <v>84</v>
      </c>
      <c r="BK159" s="233">
        <f>ROUND(I159*H159,2)</f>
        <v>0</v>
      </c>
      <c r="BL159" s="17" t="s">
        <v>254</v>
      </c>
      <c r="BM159" s="232" t="s">
        <v>6560</v>
      </c>
    </row>
    <row r="160" s="2" customFormat="1">
      <c r="A160" s="38"/>
      <c r="B160" s="39"/>
      <c r="C160" s="40"/>
      <c r="D160" s="234" t="s">
        <v>260</v>
      </c>
      <c r="E160" s="40"/>
      <c r="F160" s="235" t="s">
        <v>6514</v>
      </c>
      <c r="G160" s="40"/>
      <c r="H160" s="40"/>
      <c r="I160" s="236"/>
      <c r="J160" s="40"/>
      <c r="K160" s="40"/>
      <c r="L160" s="44"/>
      <c r="M160" s="237"/>
      <c r="N160" s="238"/>
      <c r="O160" s="91"/>
      <c r="P160" s="91"/>
      <c r="Q160" s="91"/>
      <c r="R160" s="91"/>
      <c r="S160" s="91"/>
      <c r="T160" s="92"/>
      <c r="U160" s="38"/>
      <c r="V160" s="38"/>
      <c r="W160" s="38"/>
      <c r="X160" s="38"/>
      <c r="Y160" s="38"/>
      <c r="Z160" s="38"/>
      <c r="AA160" s="38"/>
      <c r="AB160" s="38"/>
      <c r="AC160" s="38"/>
      <c r="AD160" s="38"/>
      <c r="AE160" s="38"/>
      <c r="AT160" s="17" t="s">
        <v>260</v>
      </c>
      <c r="AU160" s="17" t="s">
        <v>86</v>
      </c>
    </row>
    <row r="161" s="2" customFormat="1">
      <c r="A161" s="38"/>
      <c r="B161" s="39"/>
      <c r="C161" s="40"/>
      <c r="D161" s="240" t="s">
        <v>274</v>
      </c>
      <c r="E161" s="40"/>
      <c r="F161" s="241" t="s">
        <v>6515</v>
      </c>
      <c r="G161" s="40"/>
      <c r="H161" s="40"/>
      <c r="I161" s="236"/>
      <c r="J161" s="40"/>
      <c r="K161" s="40"/>
      <c r="L161" s="44"/>
      <c r="M161" s="237"/>
      <c r="N161" s="238"/>
      <c r="O161" s="91"/>
      <c r="P161" s="91"/>
      <c r="Q161" s="91"/>
      <c r="R161" s="91"/>
      <c r="S161" s="91"/>
      <c r="T161" s="92"/>
      <c r="U161" s="38"/>
      <c r="V161" s="38"/>
      <c r="W161" s="38"/>
      <c r="X161" s="38"/>
      <c r="Y161" s="38"/>
      <c r="Z161" s="38"/>
      <c r="AA161" s="38"/>
      <c r="AB161" s="38"/>
      <c r="AC161" s="38"/>
      <c r="AD161" s="38"/>
      <c r="AE161" s="38"/>
      <c r="AT161" s="17" t="s">
        <v>274</v>
      </c>
      <c r="AU161" s="17" t="s">
        <v>86</v>
      </c>
    </row>
    <row r="162" s="12" customFormat="1">
      <c r="A162" s="12"/>
      <c r="B162" s="242"/>
      <c r="C162" s="243"/>
      <c r="D162" s="234" t="s">
        <v>276</v>
      </c>
      <c r="E162" s="244" t="s">
        <v>1</v>
      </c>
      <c r="F162" s="245" t="s">
        <v>6463</v>
      </c>
      <c r="G162" s="243"/>
      <c r="H162" s="246">
        <v>31</v>
      </c>
      <c r="I162" s="247"/>
      <c r="J162" s="243"/>
      <c r="K162" s="243"/>
      <c r="L162" s="248"/>
      <c r="M162" s="249"/>
      <c r="N162" s="250"/>
      <c r="O162" s="250"/>
      <c r="P162" s="250"/>
      <c r="Q162" s="250"/>
      <c r="R162" s="250"/>
      <c r="S162" s="250"/>
      <c r="T162" s="251"/>
      <c r="U162" s="12"/>
      <c r="V162" s="12"/>
      <c r="W162" s="12"/>
      <c r="X162" s="12"/>
      <c r="Y162" s="12"/>
      <c r="Z162" s="12"/>
      <c r="AA162" s="12"/>
      <c r="AB162" s="12"/>
      <c r="AC162" s="12"/>
      <c r="AD162" s="12"/>
      <c r="AE162" s="12"/>
      <c r="AT162" s="252" t="s">
        <v>276</v>
      </c>
      <c r="AU162" s="252" t="s">
        <v>86</v>
      </c>
      <c r="AV162" s="12" t="s">
        <v>86</v>
      </c>
      <c r="AW162" s="12" t="s">
        <v>32</v>
      </c>
      <c r="AX162" s="12" t="s">
        <v>84</v>
      </c>
      <c r="AY162" s="252" t="s">
        <v>251</v>
      </c>
    </row>
    <row r="163" s="2" customFormat="1" ht="16.5" customHeight="1">
      <c r="A163" s="38"/>
      <c r="B163" s="39"/>
      <c r="C163" s="292" t="s">
        <v>311</v>
      </c>
      <c r="D163" s="292" t="s">
        <v>1133</v>
      </c>
      <c r="E163" s="293" t="s">
        <v>6518</v>
      </c>
      <c r="F163" s="294" t="s">
        <v>6519</v>
      </c>
      <c r="G163" s="295" t="s">
        <v>592</v>
      </c>
      <c r="H163" s="296">
        <v>0.014999999999999999</v>
      </c>
      <c r="I163" s="297"/>
      <c r="J163" s="298">
        <f>ROUND(I163*H163,2)</f>
        <v>0</v>
      </c>
      <c r="K163" s="299"/>
      <c r="L163" s="300"/>
      <c r="M163" s="301" t="s">
        <v>1</v>
      </c>
      <c r="N163" s="302" t="s">
        <v>41</v>
      </c>
      <c r="O163" s="91"/>
      <c r="P163" s="230">
        <f>O163*H163</f>
        <v>0</v>
      </c>
      <c r="Q163" s="230">
        <v>0.20000000000000001</v>
      </c>
      <c r="R163" s="230">
        <f>Q163*H163</f>
        <v>0.0030000000000000001</v>
      </c>
      <c r="S163" s="230">
        <v>0</v>
      </c>
      <c r="T163" s="231">
        <f>S163*H163</f>
        <v>0</v>
      </c>
      <c r="U163" s="38"/>
      <c r="V163" s="38"/>
      <c r="W163" s="38"/>
      <c r="X163" s="38"/>
      <c r="Y163" s="38"/>
      <c r="Z163" s="38"/>
      <c r="AA163" s="38"/>
      <c r="AB163" s="38"/>
      <c r="AC163" s="38"/>
      <c r="AD163" s="38"/>
      <c r="AE163" s="38"/>
      <c r="AR163" s="232" t="s">
        <v>299</v>
      </c>
      <c r="AT163" s="232" t="s">
        <v>1133</v>
      </c>
      <c r="AU163" s="232" t="s">
        <v>86</v>
      </c>
      <c r="AY163" s="17" t="s">
        <v>251</v>
      </c>
      <c r="BE163" s="233">
        <f>IF(N163="základní",J163,0)</f>
        <v>0</v>
      </c>
      <c r="BF163" s="233">
        <f>IF(N163="snížená",J163,0)</f>
        <v>0</v>
      </c>
      <c r="BG163" s="233">
        <f>IF(N163="zákl. přenesená",J163,0)</f>
        <v>0</v>
      </c>
      <c r="BH163" s="233">
        <f>IF(N163="sníž. přenesená",J163,0)</f>
        <v>0</v>
      </c>
      <c r="BI163" s="233">
        <f>IF(N163="nulová",J163,0)</f>
        <v>0</v>
      </c>
      <c r="BJ163" s="17" t="s">
        <v>84</v>
      </c>
      <c r="BK163" s="233">
        <f>ROUND(I163*H163,2)</f>
        <v>0</v>
      </c>
      <c r="BL163" s="17" t="s">
        <v>254</v>
      </c>
      <c r="BM163" s="232" t="s">
        <v>6561</v>
      </c>
    </row>
    <row r="164" s="2" customFormat="1">
      <c r="A164" s="38"/>
      <c r="B164" s="39"/>
      <c r="C164" s="40"/>
      <c r="D164" s="234" t="s">
        <v>260</v>
      </c>
      <c r="E164" s="40"/>
      <c r="F164" s="235" t="s">
        <v>6519</v>
      </c>
      <c r="G164" s="40"/>
      <c r="H164" s="40"/>
      <c r="I164" s="236"/>
      <c r="J164" s="40"/>
      <c r="K164" s="40"/>
      <c r="L164" s="44"/>
      <c r="M164" s="237"/>
      <c r="N164" s="238"/>
      <c r="O164" s="91"/>
      <c r="P164" s="91"/>
      <c r="Q164" s="91"/>
      <c r="R164" s="91"/>
      <c r="S164" s="91"/>
      <c r="T164" s="92"/>
      <c r="U164" s="38"/>
      <c r="V164" s="38"/>
      <c r="W164" s="38"/>
      <c r="X164" s="38"/>
      <c r="Y164" s="38"/>
      <c r="Z164" s="38"/>
      <c r="AA164" s="38"/>
      <c r="AB164" s="38"/>
      <c r="AC164" s="38"/>
      <c r="AD164" s="38"/>
      <c r="AE164" s="38"/>
      <c r="AT164" s="17" t="s">
        <v>260</v>
      </c>
      <c r="AU164" s="17" t="s">
        <v>86</v>
      </c>
    </row>
    <row r="165" s="12" customFormat="1">
      <c r="A165" s="12"/>
      <c r="B165" s="242"/>
      <c r="C165" s="243"/>
      <c r="D165" s="234" t="s">
        <v>276</v>
      </c>
      <c r="E165" s="244" t="s">
        <v>1</v>
      </c>
      <c r="F165" s="245" t="s">
        <v>6562</v>
      </c>
      <c r="G165" s="243"/>
      <c r="H165" s="246">
        <v>0.14999999999999999</v>
      </c>
      <c r="I165" s="247"/>
      <c r="J165" s="243"/>
      <c r="K165" s="243"/>
      <c r="L165" s="248"/>
      <c r="M165" s="249"/>
      <c r="N165" s="250"/>
      <c r="O165" s="250"/>
      <c r="P165" s="250"/>
      <c r="Q165" s="250"/>
      <c r="R165" s="250"/>
      <c r="S165" s="250"/>
      <c r="T165" s="251"/>
      <c r="U165" s="12"/>
      <c r="V165" s="12"/>
      <c r="W165" s="12"/>
      <c r="X165" s="12"/>
      <c r="Y165" s="12"/>
      <c r="Z165" s="12"/>
      <c r="AA165" s="12"/>
      <c r="AB165" s="12"/>
      <c r="AC165" s="12"/>
      <c r="AD165" s="12"/>
      <c r="AE165" s="12"/>
      <c r="AT165" s="252" t="s">
        <v>276</v>
      </c>
      <c r="AU165" s="252" t="s">
        <v>86</v>
      </c>
      <c r="AV165" s="12" t="s">
        <v>86</v>
      </c>
      <c r="AW165" s="12" t="s">
        <v>32</v>
      </c>
      <c r="AX165" s="12" t="s">
        <v>76</v>
      </c>
      <c r="AY165" s="252" t="s">
        <v>251</v>
      </c>
    </row>
    <row r="166" s="12" customFormat="1">
      <c r="A166" s="12"/>
      <c r="B166" s="242"/>
      <c r="C166" s="243"/>
      <c r="D166" s="234" t="s">
        <v>276</v>
      </c>
      <c r="E166" s="244" t="s">
        <v>1</v>
      </c>
      <c r="F166" s="245" t="s">
        <v>6563</v>
      </c>
      <c r="G166" s="243"/>
      <c r="H166" s="246">
        <v>0.014999999999999999</v>
      </c>
      <c r="I166" s="247"/>
      <c r="J166" s="243"/>
      <c r="K166" s="243"/>
      <c r="L166" s="248"/>
      <c r="M166" s="249"/>
      <c r="N166" s="250"/>
      <c r="O166" s="250"/>
      <c r="P166" s="250"/>
      <c r="Q166" s="250"/>
      <c r="R166" s="250"/>
      <c r="S166" s="250"/>
      <c r="T166" s="251"/>
      <c r="U166" s="12"/>
      <c r="V166" s="12"/>
      <c r="W166" s="12"/>
      <c r="X166" s="12"/>
      <c r="Y166" s="12"/>
      <c r="Z166" s="12"/>
      <c r="AA166" s="12"/>
      <c r="AB166" s="12"/>
      <c r="AC166" s="12"/>
      <c r="AD166" s="12"/>
      <c r="AE166" s="12"/>
      <c r="AT166" s="252" t="s">
        <v>276</v>
      </c>
      <c r="AU166" s="252" t="s">
        <v>86</v>
      </c>
      <c r="AV166" s="12" t="s">
        <v>86</v>
      </c>
      <c r="AW166" s="12" t="s">
        <v>32</v>
      </c>
      <c r="AX166" s="12" t="s">
        <v>84</v>
      </c>
      <c r="AY166" s="252" t="s">
        <v>251</v>
      </c>
    </row>
    <row r="167" s="2" customFormat="1" ht="33" customHeight="1">
      <c r="A167" s="38"/>
      <c r="B167" s="39"/>
      <c r="C167" s="220" t="s">
        <v>319</v>
      </c>
      <c r="D167" s="220" t="s">
        <v>255</v>
      </c>
      <c r="E167" s="221" t="s">
        <v>6471</v>
      </c>
      <c r="F167" s="222" t="s">
        <v>6472</v>
      </c>
      <c r="G167" s="223" t="s">
        <v>6473</v>
      </c>
      <c r="H167" s="224">
        <v>1</v>
      </c>
      <c r="I167" s="225"/>
      <c r="J167" s="226">
        <f>ROUND(I167*H167,2)</f>
        <v>0</v>
      </c>
      <c r="K167" s="227"/>
      <c r="L167" s="44"/>
      <c r="M167" s="228" t="s">
        <v>1</v>
      </c>
      <c r="N167" s="229" t="s">
        <v>41</v>
      </c>
      <c r="O167" s="91"/>
      <c r="P167" s="230">
        <f>O167*H167</f>
        <v>0</v>
      </c>
      <c r="Q167" s="230">
        <v>0</v>
      </c>
      <c r="R167" s="230">
        <f>Q167*H167</f>
        <v>0</v>
      </c>
      <c r="S167" s="230">
        <v>0</v>
      </c>
      <c r="T167" s="231">
        <f>S167*H167</f>
        <v>0</v>
      </c>
      <c r="U167" s="38"/>
      <c r="V167" s="38"/>
      <c r="W167" s="38"/>
      <c r="X167" s="38"/>
      <c r="Y167" s="38"/>
      <c r="Z167" s="38"/>
      <c r="AA167" s="38"/>
      <c r="AB167" s="38"/>
      <c r="AC167" s="38"/>
      <c r="AD167" s="38"/>
      <c r="AE167" s="38"/>
      <c r="AR167" s="232" t="s">
        <v>254</v>
      </c>
      <c r="AT167" s="232" t="s">
        <v>255</v>
      </c>
      <c r="AU167" s="232" t="s">
        <v>86</v>
      </c>
      <c r="AY167" s="17" t="s">
        <v>251</v>
      </c>
      <c r="BE167" s="233">
        <f>IF(N167="základní",J167,0)</f>
        <v>0</v>
      </c>
      <c r="BF167" s="233">
        <f>IF(N167="snížená",J167,0)</f>
        <v>0</v>
      </c>
      <c r="BG167" s="233">
        <f>IF(N167="zákl. přenesená",J167,0)</f>
        <v>0</v>
      </c>
      <c r="BH167" s="233">
        <f>IF(N167="sníž. přenesená",J167,0)</f>
        <v>0</v>
      </c>
      <c r="BI167" s="233">
        <f>IF(N167="nulová",J167,0)</f>
        <v>0</v>
      </c>
      <c r="BJ167" s="17" t="s">
        <v>84</v>
      </c>
      <c r="BK167" s="233">
        <f>ROUND(I167*H167,2)</f>
        <v>0</v>
      </c>
      <c r="BL167" s="17" t="s">
        <v>254</v>
      </c>
      <c r="BM167" s="232" t="s">
        <v>6564</v>
      </c>
    </row>
    <row r="168" s="2" customFormat="1">
      <c r="A168" s="38"/>
      <c r="B168" s="39"/>
      <c r="C168" s="40"/>
      <c r="D168" s="234" t="s">
        <v>260</v>
      </c>
      <c r="E168" s="40"/>
      <c r="F168" s="235" t="s">
        <v>6475</v>
      </c>
      <c r="G168" s="40"/>
      <c r="H168" s="40"/>
      <c r="I168" s="236"/>
      <c r="J168" s="40"/>
      <c r="K168" s="40"/>
      <c r="L168" s="44"/>
      <c r="M168" s="237"/>
      <c r="N168" s="238"/>
      <c r="O168" s="91"/>
      <c r="P168" s="91"/>
      <c r="Q168" s="91"/>
      <c r="R168" s="91"/>
      <c r="S168" s="91"/>
      <c r="T168" s="92"/>
      <c r="U168" s="38"/>
      <c r="V168" s="38"/>
      <c r="W168" s="38"/>
      <c r="X168" s="38"/>
      <c r="Y168" s="38"/>
      <c r="Z168" s="38"/>
      <c r="AA168" s="38"/>
      <c r="AB168" s="38"/>
      <c r="AC168" s="38"/>
      <c r="AD168" s="38"/>
      <c r="AE168" s="38"/>
      <c r="AT168" s="17" t="s">
        <v>260</v>
      </c>
      <c r="AU168" s="17" t="s">
        <v>86</v>
      </c>
    </row>
    <row r="169" s="2" customFormat="1">
      <c r="A169" s="38"/>
      <c r="B169" s="39"/>
      <c r="C169" s="40"/>
      <c r="D169" s="240" t="s">
        <v>274</v>
      </c>
      <c r="E169" s="40"/>
      <c r="F169" s="241" t="s">
        <v>6476</v>
      </c>
      <c r="G169" s="40"/>
      <c r="H169" s="40"/>
      <c r="I169" s="236"/>
      <c r="J169" s="40"/>
      <c r="K169" s="40"/>
      <c r="L169" s="44"/>
      <c r="M169" s="237"/>
      <c r="N169" s="238"/>
      <c r="O169" s="91"/>
      <c r="P169" s="91"/>
      <c r="Q169" s="91"/>
      <c r="R169" s="91"/>
      <c r="S169" s="91"/>
      <c r="T169" s="92"/>
      <c r="U169" s="38"/>
      <c r="V169" s="38"/>
      <c r="W169" s="38"/>
      <c r="X169" s="38"/>
      <c r="Y169" s="38"/>
      <c r="Z169" s="38"/>
      <c r="AA169" s="38"/>
      <c r="AB169" s="38"/>
      <c r="AC169" s="38"/>
      <c r="AD169" s="38"/>
      <c r="AE169" s="38"/>
      <c r="AT169" s="17" t="s">
        <v>274</v>
      </c>
      <c r="AU169" s="17" t="s">
        <v>86</v>
      </c>
    </row>
    <row r="170" s="2" customFormat="1" ht="16.5" customHeight="1">
      <c r="A170" s="38"/>
      <c r="B170" s="39"/>
      <c r="C170" s="292" t="s">
        <v>8</v>
      </c>
      <c r="D170" s="292" t="s">
        <v>1133</v>
      </c>
      <c r="E170" s="293" t="s">
        <v>6477</v>
      </c>
      <c r="F170" s="294" t="s">
        <v>6478</v>
      </c>
      <c r="G170" s="295" t="s">
        <v>5929</v>
      </c>
      <c r="H170" s="296">
        <v>1</v>
      </c>
      <c r="I170" s="297"/>
      <c r="J170" s="298">
        <f>ROUND(I170*H170,2)</f>
        <v>0</v>
      </c>
      <c r="K170" s="299"/>
      <c r="L170" s="300"/>
      <c r="M170" s="301" t="s">
        <v>1</v>
      </c>
      <c r="N170" s="302" t="s">
        <v>41</v>
      </c>
      <c r="O170" s="91"/>
      <c r="P170" s="230">
        <f>O170*H170</f>
        <v>0</v>
      </c>
      <c r="Q170" s="230">
        <v>0.001</v>
      </c>
      <c r="R170" s="230">
        <f>Q170*H170</f>
        <v>0.001</v>
      </c>
      <c r="S170" s="230">
        <v>0</v>
      </c>
      <c r="T170" s="231">
        <f>S170*H170</f>
        <v>0</v>
      </c>
      <c r="U170" s="38"/>
      <c r="V170" s="38"/>
      <c r="W170" s="38"/>
      <c r="X170" s="38"/>
      <c r="Y170" s="38"/>
      <c r="Z170" s="38"/>
      <c r="AA170" s="38"/>
      <c r="AB170" s="38"/>
      <c r="AC170" s="38"/>
      <c r="AD170" s="38"/>
      <c r="AE170" s="38"/>
      <c r="AR170" s="232" t="s">
        <v>299</v>
      </c>
      <c r="AT170" s="232" t="s">
        <v>1133</v>
      </c>
      <c r="AU170" s="232" t="s">
        <v>86</v>
      </c>
      <c r="AY170" s="17" t="s">
        <v>251</v>
      </c>
      <c r="BE170" s="233">
        <f>IF(N170="základní",J170,0)</f>
        <v>0</v>
      </c>
      <c r="BF170" s="233">
        <f>IF(N170="snížená",J170,0)</f>
        <v>0</v>
      </c>
      <c r="BG170" s="233">
        <f>IF(N170="zákl. přenesená",J170,0)</f>
        <v>0</v>
      </c>
      <c r="BH170" s="233">
        <f>IF(N170="sníž. přenesená",J170,0)</f>
        <v>0</v>
      </c>
      <c r="BI170" s="233">
        <f>IF(N170="nulová",J170,0)</f>
        <v>0</v>
      </c>
      <c r="BJ170" s="17" t="s">
        <v>84</v>
      </c>
      <c r="BK170" s="233">
        <f>ROUND(I170*H170,2)</f>
        <v>0</v>
      </c>
      <c r="BL170" s="17" t="s">
        <v>254</v>
      </c>
      <c r="BM170" s="232" t="s">
        <v>6565</v>
      </c>
    </row>
    <row r="171" s="2" customFormat="1">
      <c r="A171" s="38"/>
      <c r="B171" s="39"/>
      <c r="C171" s="40"/>
      <c r="D171" s="234" t="s">
        <v>260</v>
      </c>
      <c r="E171" s="40"/>
      <c r="F171" s="235" t="s">
        <v>6478</v>
      </c>
      <c r="G171" s="40"/>
      <c r="H171" s="40"/>
      <c r="I171" s="236"/>
      <c r="J171" s="40"/>
      <c r="K171" s="40"/>
      <c r="L171" s="44"/>
      <c r="M171" s="237"/>
      <c r="N171" s="238"/>
      <c r="O171" s="91"/>
      <c r="P171" s="91"/>
      <c r="Q171" s="91"/>
      <c r="R171" s="91"/>
      <c r="S171" s="91"/>
      <c r="T171" s="92"/>
      <c r="U171" s="38"/>
      <c r="V171" s="38"/>
      <c r="W171" s="38"/>
      <c r="X171" s="38"/>
      <c r="Y171" s="38"/>
      <c r="Z171" s="38"/>
      <c r="AA171" s="38"/>
      <c r="AB171" s="38"/>
      <c r="AC171" s="38"/>
      <c r="AD171" s="38"/>
      <c r="AE171" s="38"/>
      <c r="AT171" s="17" t="s">
        <v>260</v>
      </c>
      <c r="AU171" s="17" t="s">
        <v>86</v>
      </c>
    </row>
    <row r="172" s="11" customFormat="1" ht="22.8" customHeight="1">
      <c r="A172" s="11"/>
      <c r="B172" s="206"/>
      <c r="C172" s="207"/>
      <c r="D172" s="208" t="s">
        <v>75</v>
      </c>
      <c r="E172" s="272" t="s">
        <v>2009</v>
      </c>
      <c r="F172" s="272" t="s">
        <v>2010</v>
      </c>
      <c r="G172" s="207"/>
      <c r="H172" s="207"/>
      <c r="I172" s="210"/>
      <c r="J172" s="273">
        <f>BK172</f>
        <v>0</v>
      </c>
      <c r="K172" s="207"/>
      <c r="L172" s="212"/>
      <c r="M172" s="213"/>
      <c r="N172" s="214"/>
      <c r="O172" s="214"/>
      <c r="P172" s="215">
        <f>SUM(P173:P176)</f>
        <v>0</v>
      </c>
      <c r="Q172" s="214"/>
      <c r="R172" s="215">
        <f>SUM(R173:R176)</f>
        <v>0</v>
      </c>
      <c r="S172" s="214"/>
      <c r="T172" s="216">
        <f>SUM(T173:T176)</f>
        <v>0</v>
      </c>
      <c r="U172" s="11"/>
      <c r="V172" s="11"/>
      <c r="W172" s="11"/>
      <c r="X172" s="11"/>
      <c r="Y172" s="11"/>
      <c r="Z172" s="11"/>
      <c r="AA172" s="11"/>
      <c r="AB172" s="11"/>
      <c r="AC172" s="11"/>
      <c r="AD172" s="11"/>
      <c r="AE172" s="11"/>
      <c r="AR172" s="217" t="s">
        <v>84</v>
      </c>
      <c r="AT172" s="218" t="s">
        <v>75</v>
      </c>
      <c r="AU172" s="218" t="s">
        <v>84</v>
      </c>
      <c r="AY172" s="217" t="s">
        <v>251</v>
      </c>
      <c r="BK172" s="219">
        <f>SUM(BK173:BK176)</f>
        <v>0</v>
      </c>
    </row>
    <row r="173" s="2" customFormat="1" ht="24.15" customHeight="1">
      <c r="A173" s="38"/>
      <c r="B173" s="39"/>
      <c r="C173" s="220" t="s">
        <v>331</v>
      </c>
      <c r="D173" s="220" t="s">
        <v>255</v>
      </c>
      <c r="E173" s="221" t="s">
        <v>6480</v>
      </c>
      <c r="F173" s="222" t="s">
        <v>6481</v>
      </c>
      <c r="G173" s="223" t="s">
        <v>681</v>
      </c>
      <c r="H173" s="224">
        <v>2</v>
      </c>
      <c r="I173" s="225"/>
      <c r="J173" s="226">
        <f>ROUND(I173*H173,2)</f>
        <v>0</v>
      </c>
      <c r="K173" s="227"/>
      <c r="L173" s="44"/>
      <c r="M173" s="228" t="s">
        <v>1</v>
      </c>
      <c r="N173" s="229" t="s">
        <v>41</v>
      </c>
      <c r="O173" s="91"/>
      <c r="P173" s="230">
        <f>O173*H173</f>
        <v>0</v>
      </c>
      <c r="Q173" s="230">
        <v>0</v>
      </c>
      <c r="R173" s="230">
        <f>Q173*H173</f>
        <v>0</v>
      </c>
      <c r="S173" s="230">
        <v>0</v>
      </c>
      <c r="T173" s="231">
        <f>S173*H173</f>
        <v>0</v>
      </c>
      <c r="U173" s="38"/>
      <c r="V173" s="38"/>
      <c r="W173" s="38"/>
      <c r="X173" s="38"/>
      <c r="Y173" s="38"/>
      <c r="Z173" s="38"/>
      <c r="AA173" s="38"/>
      <c r="AB173" s="38"/>
      <c r="AC173" s="38"/>
      <c r="AD173" s="38"/>
      <c r="AE173" s="38"/>
      <c r="AR173" s="232" t="s">
        <v>254</v>
      </c>
      <c r="AT173" s="232" t="s">
        <v>255</v>
      </c>
      <c r="AU173" s="232" t="s">
        <v>86</v>
      </c>
      <c r="AY173" s="17" t="s">
        <v>251</v>
      </c>
      <c r="BE173" s="233">
        <f>IF(N173="základní",J173,0)</f>
        <v>0</v>
      </c>
      <c r="BF173" s="233">
        <f>IF(N173="snížená",J173,0)</f>
        <v>0</v>
      </c>
      <c r="BG173" s="233">
        <f>IF(N173="zákl. přenesená",J173,0)</f>
        <v>0</v>
      </c>
      <c r="BH173" s="233">
        <f>IF(N173="sníž. přenesená",J173,0)</f>
        <v>0</v>
      </c>
      <c r="BI173" s="233">
        <f>IF(N173="nulová",J173,0)</f>
        <v>0</v>
      </c>
      <c r="BJ173" s="17" t="s">
        <v>84</v>
      </c>
      <c r="BK173" s="233">
        <f>ROUND(I173*H173,2)</f>
        <v>0</v>
      </c>
      <c r="BL173" s="17" t="s">
        <v>254</v>
      </c>
      <c r="BM173" s="232" t="s">
        <v>6566</v>
      </c>
    </row>
    <row r="174" s="2" customFormat="1">
      <c r="A174" s="38"/>
      <c r="B174" s="39"/>
      <c r="C174" s="40"/>
      <c r="D174" s="234" t="s">
        <v>260</v>
      </c>
      <c r="E174" s="40"/>
      <c r="F174" s="235" t="s">
        <v>6483</v>
      </c>
      <c r="G174" s="40"/>
      <c r="H174" s="40"/>
      <c r="I174" s="236"/>
      <c r="J174" s="40"/>
      <c r="K174" s="40"/>
      <c r="L174" s="44"/>
      <c r="M174" s="237"/>
      <c r="N174" s="238"/>
      <c r="O174" s="91"/>
      <c r="P174" s="91"/>
      <c r="Q174" s="91"/>
      <c r="R174" s="91"/>
      <c r="S174" s="91"/>
      <c r="T174" s="92"/>
      <c r="U174" s="38"/>
      <c r="V174" s="38"/>
      <c r="W174" s="38"/>
      <c r="X174" s="38"/>
      <c r="Y174" s="38"/>
      <c r="Z174" s="38"/>
      <c r="AA174" s="38"/>
      <c r="AB174" s="38"/>
      <c r="AC174" s="38"/>
      <c r="AD174" s="38"/>
      <c r="AE174" s="38"/>
      <c r="AT174" s="17" t="s">
        <v>260</v>
      </c>
      <c r="AU174" s="17" t="s">
        <v>86</v>
      </c>
    </row>
    <row r="175" s="2" customFormat="1">
      <c r="A175" s="38"/>
      <c r="B175" s="39"/>
      <c r="C175" s="40"/>
      <c r="D175" s="240" t="s">
        <v>274</v>
      </c>
      <c r="E175" s="40"/>
      <c r="F175" s="241" t="s">
        <v>6484</v>
      </c>
      <c r="G175" s="40"/>
      <c r="H175" s="40"/>
      <c r="I175" s="236"/>
      <c r="J175" s="40"/>
      <c r="K175" s="40"/>
      <c r="L175" s="44"/>
      <c r="M175" s="237"/>
      <c r="N175" s="238"/>
      <c r="O175" s="91"/>
      <c r="P175" s="91"/>
      <c r="Q175" s="91"/>
      <c r="R175" s="91"/>
      <c r="S175" s="91"/>
      <c r="T175" s="92"/>
      <c r="U175" s="38"/>
      <c r="V175" s="38"/>
      <c r="W175" s="38"/>
      <c r="X175" s="38"/>
      <c r="Y175" s="38"/>
      <c r="Z175" s="38"/>
      <c r="AA175" s="38"/>
      <c r="AB175" s="38"/>
      <c r="AC175" s="38"/>
      <c r="AD175" s="38"/>
      <c r="AE175" s="38"/>
      <c r="AT175" s="17" t="s">
        <v>274</v>
      </c>
      <c r="AU175" s="17" t="s">
        <v>86</v>
      </c>
    </row>
    <row r="176" s="12" customFormat="1">
      <c r="A176" s="12"/>
      <c r="B176" s="242"/>
      <c r="C176" s="243"/>
      <c r="D176" s="234" t="s">
        <v>276</v>
      </c>
      <c r="E176" s="244" t="s">
        <v>1</v>
      </c>
      <c r="F176" s="245" t="s">
        <v>2353</v>
      </c>
      <c r="G176" s="243"/>
      <c r="H176" s="246">
        <v>2</v>
      </c>
      <c r="I176" s="247"/>
      <c r="J176" s="243"/>
      <c r="K176" s="243"/>
      <c r="L176" s="248"/>
      <c r="M176" s="285"/>
      <c r="N176" s="286"/>
      <c r="O176" s="286"/>
      <c r="P176" s="286"/>
      <c r="Q176" s="286"/>
      <c r="R176" s="286"/>
      <c r="S176" s="286"/>
      <c r="T176" s="287"/>
      <c r="U176" s="12"/>
      <c r="V176" s="12"/>
      <c r="W176" s="12"/>
      <c r="X176" s="12"/>
      <c r="Y176" s="12"/>
      <c r="Z176" s="12"/>
      <c r="AA176" s="12"/>
      <c r="AB176" s="12"/>
      <c r="AC176" s="12"/>
      <c r="AD176" s="12"/>
      <c r="AE176" s="12"/>
      <c r="AT176" s="252" t="s">
        <v>276</v>
      </c>
      <c r="AU176" s="252" t="s">
        <v>86</v>
      </c>
      <c r="AV176" s="12" t="s">
        <v>86</v>
      </c>
      <c r="AW176" s="12" t="s">
        <v>32</v>
      </c>
      <c r="AX176" s="12" t="s">
        <v>84</v>
      </c>
      <c r="AY176" s="252" t="s">
        <v>251</v>
      </c>
    </row>
    <row r="177" s="2" customFormat="1" ht="6.96" customHeight="1">
      <c r="A177" s="38"/>
      <c r="B177" s="66"/>
      <c r="C177" s="67"/>
      <c r="D177" s="67"/>
      <c r="E177" s="67"/>
      <c r="F177" s="67"/>
      <c r="G177" s="67"/>
      <c r="H177" s="67"/>
      <c r="I177" s="67"/>
      <c r="J177" s="67"/>
      <c r="K177" s="67"/>
      <c r="L177" s="44"/>
      <c r="M177" s="38"/>
      <c r="O177" s="38"/>
      <c r="P177" s="38"/>
      <c r="Q177" s="38"/>
      <c r="R177" s="38"/>
      <c r="S177" s="38"/>
      <c r="T177" s="38"/>
      <c r="U177" s="38"/>
      <c r="V177" s="38"/>
      <c r="W177" s="38"/>
      <c r="X177" s="38"/>
      <c r="Y177" s="38"/>
      <c r="Z177" s="38"/>
      <c r="AA177" s="38"/>
      <c r="AB177" s="38"/>
      <c r="AC177" s="38"/>
      <c r="AD177" s="38"/>
      <c r="AE177" s="38"/>
    </row>
  </sheetData>
  <sheetProtection sheet="1" autoFilter="0" formatColumns="0" formatRows="0" objects="1" scenarios="1" spinCount="100000" saltValue="EvQZgVCcdkMVUOwzjuUCbq3xPQeQu1Yv7KeljF8Dl+x9rGDSVUj/h3ecZOL4vKb9ZPZWDSNQZ9aannF3/wdKmg==" hashValue="SYWNq7wyN8Z6nnkkTeocYhiAdAiCo03bG/HQKqTwQ0JY7mgPHQiwZpXUtabmLl52zYQELFpUgClzRGTIeYsoJw==" algorithmName="SHA-512" password="CC35"/>
  <autoFilter ref="C122:K176"/>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28" r:id="rId1" display="https://podminky.urs.cz/item/CS_URS_2024_02/184806112"/>
    <hyperlink ref="F131" r:id="rId2" display="https://podminky.urs.cz/item/CS_URS_2024_02/185804214"/>
    <hyperlink ref="F136" r:id="rId3" display="https://podminky.urs.cz/item/CS_URS_2024_02/184215412"/>
    <hyperlink ref="F140" r:id="rId4" display="https://podminky.urs.cz/item/CS_URS_2024_02/184911111"/>
    <hyperlink ref="F145" r:id="rId5" display="https://podminky.urs.cz/item/CS_URS_2024_02/185804312"/>
    <hyperlink ref="F150" r:id="rId6" display="https://podminky.urs.cz/item/CS_URS_2024_02/185851121"/>
    <hyperlink ref="F157" r:id="rId7" display="https://podminky.urs.cz/item/CS_URS_2024_02/185851129"/>
    <hyperlink ref="F161" r:id="rId8" display="https://podminky.urs.cz/item/CS_URS_2024_02/184911421"/>
    <hyperlink ref="F169" r:id="rId9" display="https://podminky.urs.cz/item/CS_URS_2024_02/184813134"/>
    <hyperlink ref="F175" r:id="rId10" display="https://podminky.urs.cz/item/CS_URS_2024_02/998231311"/>
  </hyperlinks>
  <pageMargins left="0.39375" right="0.39375" top="0.39375" bottom="0.39375" header="0" footer="0"/>
  <pageSetup paperSize="9" orientation="portrait" blackAndWhite="1" fitToHeight="100"/>
  <headerFooter>
    <oddFooter>&amp;CStrana &amp;P z &amp;N</oddFooter>
  </headerFooter>
  <drawing r:id="rId1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212</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1" customFormat="1" ht="12" customHeight="1">
      <c r="B8" s="20"/>
      <c r="D8" s="150" t="s">
        <v>223</v>
      </c>
      <c r="L8" s="20"/>
    </row>
    <row r="9" s="2" customFormat="1" ht="16.5" customHeight="1">
      <c r="A9" s="38"/>
      <c r="B9" s="44"/>
      <c r="C9" s="38"/>
      <c r="D9" s="38"/>
      <c r="E9" s="151" t="s">
        <v>6356</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403</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6567</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12. 5. 2025</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6358</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6359</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36</v>
      </c>
      <c r="E32" s="38"/>
      <c r="F32" s="38"/>
      <c r="G32" s="38"/>
      <c r="H32" s="38"/>
      <c r="I32" s="38"/>
      <c r="J32" s="160">
        <f>ROUND(J123,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38</v>
      </c>
      <c r="G34" s="38"/>
      <c r="H34" s="38"/>
      <c r="I34" s="161" t="s">
        <v>37</v>
      </c>
      <c r="J34" s="161" t="s">
        <v>39</v>
      </c>
      <c r="K34" s="38"/>
      <c r="L34" s="63"/>
      <c r="S34" s="38"/>
      <c r="T34" s="38"/>
      <c r="U34" s="38"/>
      <c r="V34" s="38"/>
      <c r="W34" s="38"/>
      <c r="X34" s="38"/>
      <c r="Y34" s="38"/>
      <c r="Z34" s="38"/>
      <c r="AA34" s="38"/>
      <c r="AB34" s="38"/>
      <c r="AC34" s="38"/>
      <c r="AD34" s="38"/>
      <c r="AE34" s="38"/>
    </row>
    <row r="35" s="2" customFormat="1" ht="14.4" customHeight="1">
      <c r="A35" s="38"/>
      <c r="B35" s="44"/>
      <c r="C35" s="38"/>
      <c r="D35" s="162" t="s">
        <v>40</v>
      </c>
      <c r="E35" s="150" t="s">
        <v>41</v>
      </c>
      <c r="F35" s="163">
        <f>ROUND((SUM(BE123:BE168)),  2)</f>
        <v>0</v>
      </c>
      <c r="G35" s="38"/>
      <c r="H35" s="38"/>
      <c r="I35" s="164">
        <v>0.20999999999999999</v>
      </c>
      <c r="J35" s="163">
        <f>ROUND(((SUM(BE123:BE168))*I35),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42</v>
      </c>
      <c r="F36" s="163">
        <f>ROUND((SUM(BF123:BF168)),  2)</f>
        <v>0</v>
      </c>
      <c r="G36" s="38"/>
      <c r="H36" s="38"/>
      <c r="I36" s="164">
        <v>0.12</v>
      </c>
      <c r="J36" s="163">
        <f>ROUND(((SUM(BF123:BF168))*I36),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43</v>
      </c>
      <c r="F37" s="163">
        <f>ROUND((SUM(BG123:BG168)),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44</v>
      </c>
      <c r="F38" s="163">
        <f>ROUND((SUM(BH123:BH168)),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45</v>
      </c>
      <c r="F39" s="163">
        <f>ROUND((SUM(BI123:BI168)),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46</v>
      </c>
      <c r="E41" s="167"/>
      <c r="F41" s="167"/>
      <c r="G41" s="168" t="s">
        <v>47</v>
      </c>
      <c r="H41" s="169" t="s">
        <v>48</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223</v>
      </c>
      <c r="D86" s="22"/>
      <c r="E86" s="22"/>
      <c r="F86" s="22"/>
      <c r="G86" s="22"/>
      <c r="H86" s="22"/>
      <c r="I86" s="22"/>
      <c r="J86" s="22"/>
      <c r="K86" s="22"/>
      <c r="L86" s="20"/>
    </row>
    <row r="87" s="2" customFormat="1" ht="16.5" customHeight="1">
      <c r="A87" s="38"/>
      <c r="B87" s="39"/>
      <c r="C87" s="40"/>
      <c r="D87" s="40"/>
      <c r="E87" s="183" t="s">
        <v>6356</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403</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5-SO 801 - Sadové úpravy-Následná péče 5 rok</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Frýdek-Místek</v>
      </c>
      <c r="G91" s="40"/>
      <c r="H91" s="40"/>
      <c r="I91" s="32" t="s">
        <v>22</v>
      </c>
      <c r="J91" s="79" t="str">
        <f>IF(J14="","",J14)</f>
        <v>12. 5. 2025</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Statutární město Frýdek-Místek</v>
      </c>
      <c r="G93" s="40"/>
      <c r="H93" s="40"/>
      <c r="I93" s="32" t="s">
        <v>30</v>
      </c>
      <c r="J93" s="36" t="str">
        <f>E23</f>
        <v>DOPRAPLAN s.r.o.</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Vladimír Rudolf</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226</v>
      </c>
      <c r="D96" s="185"/>
      <c r="E96" s="185"/>
      <c r="F96" s="185"/>
      <c r="G96" s="185"/>
      <c r="H96" s="185"/>
      <c r="I96" s="185"/>
      <c r="J96" s="186" t="s">
        <v>227</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228</v>
      </c>
      <c r="D98" s="40"/>
      <c r="E98" s="40"/>
      <c r="F98" s="40"/>
      <c r="G98" s="40"/>
      <c r="H98" s="40"/>
      <c r="I98" s="40"/>
      <c r="J98" s="110">
        <f>J123</f>
        <v>0</v>
      </c>
      <c r="K98" s="40"/>
      <c r="L98" s="63"/>
      <c r="S98" s="38"/>
      <c r="T98" s="38"/>
      <c r="U98" s="38"/>
      <c r="V98" s="38"/>
      <c r="W98" s="38"/>
      <c r="X98" s="38"/>
      <c r="Y98" s="38"/>
      <c r="Z98" s="38"/>
      <c r="AA98" s="38"/>
      <c r="AB98" s="38"/>
      <c r="AC98" s="38"/>
      <c r="AD98" s="38"/>
      <c r="AE98" s="38"/>
      <c r="AU98" s="17" t="s">
        <v>229</v>
      </c>
    </row>
    <row r="99" s="9" customFormat="1" ht="24.96" customHeight="1">
      <c r="A99" s="9"/>
      <c r="B99" s="188"/>
      <c r="C99" s="189"/>
      <c r="D99" s="190" t="s">
        <v>230</v>
      </c>
      <c r="E99" s="191"/>
      <c r="F99" s="191"/>
      <c r="G99" s="191"/>
      <c r="H99" s="191"/>
      <c r="I99" s="191"/>
      <c r="J99" s="192">
        <f>J124</f>
        <v>0</v>
      </c>
      <c r="K99" s="189"/>
      <c r="L99" s="193"/>
      <c r="S99" s="9"/>
      <c r="T99" s="9"/>
      <c r="U99" s="9"/>
      <c r="V99" s="9"/>
      <c r="W99" s="9"/>
      <c r="X99" s="9"/>
      <c r="Y99" s="9"/>
      <c r="Z99" s="9"/>
      <c r="AA99" s="9"/>
      <c r="AB99" s="9"/>
      <c r="AC99" s="9"/>
      <c r="AD99" s="9"/>
      <c r="AE99" s="9"/>
    </row>
    <row r="100" s="14" customFormat="1" ht="19.92" customHeight="1">
      <c r="A100" s="14"/>
      <c r="B100" s="267"/>
      <c r="C100" s="133"/>
      <c r="D100" s="268" t="s">
        <v>405</v>
      </c>
      <c r="E100" s="269"/>
      <c r="F100" s="269"/>
      <c r="G100" s="269"/>
      <c r="H100" s="269"/>
      <c r="I100" s="269"/>
      <c r="J100" s="270">
        <f>J125</f>
        <v>0</v>
      </c>
      <c r="K100" s="133"/>
      <c r="L100" s="271"/>
      <c r="S100" s="14"/>
      <c r="T100" s="14"/>
      <c r="U100" s="14"/>
      <c r="V100" s="14"/>
      <c r="W100" s="14"/>
      <c r="X100" s="14"/>
      <c r="Y100" s="14"/>
      <c r="Z100" s="14"/>
      <c r="AA100" s="14"/>
      <c r="AB100" s="14"/>
      <c r="AC100" s="14"/>
      <c r="AD100" s="14"/>
      <c r="AE100" s="14"/>
    </row>
    <row r="101" s="14" customFormat="1" ht="19.92" customHeight="1">
      <c r="A101" s="14"/>
      <c r="B101" s="267"/>
      <c r="C101" s="133"/>
      <c r="D101" s="268" t="s">
        <v>2160</v>
      </c>
      <c r="E101" s="269"/>
      <c r="F101" s="269"/>
      <c r="G101" s="269"/>
      <c r="H101" s="269"/>
      <c r="I101" s="269"/>
      <c r="J101" s="270">
        <f>J164</f>
        <v>0</v>
      </c>
      <c r="K101" s="133"/>
      <c r="L101" s="271"/>
      <c r="S101" s="14"/>
      <c r="T101" s="14"/>
      <c r="U101" s="14"/>
      <c r="V101" s="14"/>
      <c r="W101" s="14"/>
      <c r="X101" s="14"/>
      <c r="Y101" s="14"/>
      <c r="Z101" s="14"/>
      <c r="AA101" s="14"/>
      <c r="AB101" s="14"/>
      <c r="AC101" s="14"/>
      <c r="AD101" s="14"/>
      <c r="AE101" s="14"/>
    </row>
    <row r="102" s="2" customFormat="1" ht="21.84" customHeight="1">
      <c r="A102" s="38"/>
      <c r="B102" s="39"/>
      <c r="C102" s="40"/>
      <c r="D102" s="40"/>
      <c r="E102" s="40"/>
      <c r="F102" s="40"/>
      <c r="G102" s="40"/>
      <c r="H102" s="40"/>
      <c r="I102" s="40"/>
      <c r="J102" s="40"/>
      <c r="K102" s="40"/>
      <c r="L102" s="63"/>
      <c r="S102" s="38"/>
      <c r="T102" s="38"/>
      <c r="U102" s="38"/>
      <c r="V102" s="38"/>
      <c r="W102" s="38"/>
      <c r="X102" s="38"/>
      <c r="Y102" s="38"/>
      <c r="Z102" s="38"/>
      <c r="AA102" s="38"/>
      <c r="AB102" s="38"/>
      <c r="AC102" s="38"/>
      <c r="AD102" s="38"/>
      <c r="AE102" s="38"/>
    </row>
    <row r="103" s="2" customFormat="1" ht="6.96" customHeight="1">
      <c r="A103" s="38"/>
      <c r="B103" s="66"/>
      <c r="C103" s="67"/>
      <c r="D103" s="67"/>
      <c r="E103" s="67"/>
      <c r="F103" s="67"/>
      <c r="G103" s="67"/>
      <c r="H103" s="67"/>
      <c r="I103" s="67"/>
      <c r="J103" s="67"/>
      <c r="K103" s="67"/>
      <c r="L103" s="63"/>
      <c r="S103" s="38"/>
      <c r="T103" s="38"/>
      <c r="U103" s="38"/>
      <c r="V103" s="38"/>
      <c r="W103" s="38"/>
      <c r="X103" s="38"/>
      <c r="Y103" s="38"/>
      <c r="Z103" s="38"/>
      <c r="AA103" s="38"/>
      <c r="AB103" s="38"/>
      <c r="AC103" s="38"/>
      <c r="AD103" s="38"/>
      <c r="AE103" s="38"/>
    </row>
    <row r="107" s="2" customFormat="1" ht="6.96" customHeight="1">
      <c r="A107" s="38"/>
      <c r="B107" s="68"/>
      <c r="C107" s="69"/>
      <c r="D107" s="69"/>
      <c r="E107" s="69"/>
      <c r="F107" s="69"/>
      <c r="G107" s="69"/>
      <c r="H107" s="69"/>
      <c r="I107" s="69"/>
      <c r="J107" s="69"/>
      <c r="K107" s="69"/>
      <c r="L107" s="63"/>
      <c r="S107" s="38"/>
      <c r="T107" s="38"/>
      <c r="U107" s="38"/>
      <c r="V107" s="38"/>
      <c r="W107" s="38"/>
      <c r="X107" s="38"/>
      <c r="Y107" s="38"/>
      <c r="Z107" s="38"/>
      <c r="AA107" s="38"/>
      <c r="AB107" s="38"/>
      <c r="AC107" s="38"/>
      <c r="AD107" s="38"/>
      <c r="AE107" s="38"/>
    </row>
    <row r="108" s="2" customFormat="1" ht="24.96" customHeight="1">
      <c r="A108" s="38"/>
      <c r="B108" s="39"/>
      <c r="C108" s="23" t="s">
        <v>236</v>
      </c>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6.96" customHeight="1">
      <c r="A109" s="38"/>
      <c r="B109" s="39"/>
      <c r="C109" s="40"/>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12" customHeight="1">
      <c r="A110" s="38"/>
      <c r="B110" s="39"/>
      <c r="C110" s="32" t="s">
        <v>16</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26.25" customHeight="1">
      <c r="A111" s="38"/>
      <c r="B111" s="39"/>
      <c r="C111" s="40"/>
      <c r="D111" s="40"/>
      <c r="E111" s="183" t="str">
        <f>E7</f>
        <v>Vybudování komunikací a inženýrských sítí v lokalitě Berlín 2, Frýdek-Místek</v>
      </c>
      <c r="F111" s="32"/>
      <c r="G111" s="32"/>
      <c r="H111" s="32"/>
      <c r="I111" s="40"/>
      <c r="J111" s="40"/>
      <c r="K111" s="40"/>
      <c r="L111" s="63"/>
      <c r="S111" s="38"/>
      <c r="T111" s="38"/>
      <c r="U111" s="38"/>
      <c r="V111" s="38"/>
      <c r="W111" s="38"/>
      <c r="X111" s="38"/>
      <c r="Y111" s="38"/>
      <c r="Z111" s="38"/>
      <c r="AA111" s="38"/>
      <c r="AB111" s="38"/>
      <c r="AC111" s="38"/>
      <c r="AD111" s="38"/>
      <c r="AE111" s="38"/>
    </row>
    <row r="112" s="1" customFormat="1" ht="12" customHeight="1">
      <c r="B112" s="21"/>
      <c r="C112" s="32" t="s">
        <v>223</v>
      </c>
      <c r="D112" s="22"/>
      <c r="E112" s="22"/>
      <c r="F112" s="22"/>
      <c r="G112" s="22"/>
      <c r="H112" s="22"/>
      <c r="I112" s="22"/>
      <c r="J112" s="22"/>
      <c r="K112" s="22"/>
      <c r="L112" s="20"/>
    </row>
    <row r="113" s="2" customFormat="1" ht="16.5" customHeight="1">
      <c r="A113" s="38"/>
      <c r="B113" s="39"/>
      <c r="C113" s="40"/>
      <c r="D113" s="40"/>
      <c r="E113" s="183" t="s">
        <v>6356</v>
      </c>
      <c r="F113" s="40"/>
      <c r="G113" s="40"/>
      <c r="H113" s="40"/>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403</v>
      </c>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6.5" customHeight="1">
      <c r="A115" s="38"/>
      <c r="B115" s="39"/>
      <c r="C115" s="40"/>
      <c r="D115" s="40"/>
      <c r="E115" s="76" t="str">
        <f>E11</f>
        <v>5-SO 801 - Sadové úpravy-Následná péče 5 rok</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6.96" customHeight="1">
      <c r="A116" s="38"/>
      <c r="B116" s="39"/>
      <c r="C116" s="40"/>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2" customHeight="1">
      <c r="A117" s="38"/>
      <c r="B117" s="39"/>
      <c r="C117" s="32" t="s">
        <v>20</v>
      </c>
      <c r="D117" s="40"/>
      <c r="E117" s="40"/>
      <c r="F117" s="27" t="str">
        <f>F14</f>
        <v>Frýdek-Místek</v>
      </c>
      <c r="G117" s="40"/>
      <c r="H117" s="40"/>
      <c r="I117" s="32" t="s">
        <v>22</v>
      </c>
      <c r="J117" s="79" t="str">
        <f>IF(J14="","",J14)</f>
        <v>12. 5. 2025</v>
      </c>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5.15" customHeight="1">
      <c r="A119" s="38"/>
      <c r="B119" s="39"/>
      <c r="C119" s="32" t="s">
        <v>24</v>
      </c>
      <c r="D119" s="40"/>
      <c r="E119" s="40"/>
      <c r="F119" s="27" t="str">
        <f>E17</f>
        <v>Statutární město Frýdek-Místek</v>
      </c>
      <c r="G119" s="40"/>
      <c r="H119" s="40"/>
      <c r="I119" s="32" t="s">
        <v>30</v>
      </c>
      <c r="J119" s="36" t="str">
        <f>E23</f>
        <v>DOPRAPLAN s.r.o.</v>
      </c>
      <c r="K119" s="40"/>
      <c r="L119" s="63"/>
      <c r="S119" s="38"/>
      <c r="T119" s="38"/>
      <c r="U119" s="38"/>
      <c r="V119" s="38"/>
      <c r="W119" s="38"/>
      <c r="X119" s="38"/>
      <c r="Y119" s="38"/>
      <c r="Z119" s="38"/>
      <c r="AA119" s="38"/>
      <c r="AB119" s="38"/>
      <c r="AC119" s="38"/>
      <c r="AD119" s="38"/>
      <c r="AE119" s="38"/>
    </row>
    <row r="120" s="2" customFormat="1" ht="15.15" customHeight="1">
      <c r="A120" s="38"/>
      <c r="B120" s="39"/>
      <c r="C120" s="32" t="s">
        <v>28</v>
      </c>
      <c r="D120" s="40"/>
      <c r="E120" s="40"/>
      <c r="F120" s="27" t="str">
        <f>IF(E20="","",E20)</f>
        <v>Vyplň údaj</v>
      </c>
      <c r="G120" s="40"/>
      <c r="H120" s="40"/>
      <c r="I120" s="32" t="s">
        <v>33</v>
      </c>
      <c r="J120" s="36" t="str">
        <f>E26</f>
        <v>Vladimír Rudolf</v>
      </c>
      <c r="K120" s="40"/>
      <c r="L120" s="63"/>
      <c r="S120" s="38"/>
      <c r="T120" s="38"/>
      <c r="U120" s="38"/>
      <c r="V120" s="38"/>
      <c r="W120" s="38"/>
      <c r="X120" s="38"/>
      <c r="Y120" s="38"/>
      <c r="Z120" s="38"/>
      <c r="AA120" s="38"/>
      <c r="AB120" s="38"/>
      <c r="AC120" s="38"/>
      <c r="AD120" s="38"/>
      <c r="AE120" s="38"/>
    </row>
    <row r="121" s="2" customFormat="1" ht="10.32" customHeight="1">
      <c r="A121" s="38"/>
      <c r="B121" s="39"/>
      <c r="C121" s="40"/>
      <c r="D121" s="40"/>
      <c r="E121" s="40"/>
      <c r="F121" s="40"/>
      <c r="G121" s="40"/>
      <c r="H121" s="40"/>
      <c r="I121" s="40"/>
      <c r="J121" s="40"/>
      <c r="K121" s="40"/>
      <c r="L121" s="63"/>
      <c r="S121" s="38"/>
      <c r="T121" s="38"/>
      <c r="U121" s="38"/>
      <c r="V121" s="38"/>
      <c r="W121" s="38"/>
      <c r="X121" s="38"/>
      <c r="Y121" s="38"/>
      <c r="Z121" s="38"/>
      <c r="AA121" s="38"/>
      <c r="AB121" s="38"/>
      <c r="AC121" s="38"/>
      <c r="AD121" s="38"/>
      <c r="AE121" s="38"/>
    </row>
    <row r="122" s="10" customFormat="1" ht="29.28" customHeight="1">
      <c r="A122" s="194"/>
      <c r="B122" s="195"/>
      <c r="C122" s="196" t="s">
        <v>237</v>
      </c>
      <c r="D122" s="197" t="s">
        <v>61</v>
      </c>
      <c r="E122" s="197" t="s">
        <v>57</v>
      </c>
      <c r="F122" s="197" t="s">
        <v>58</v>
      </c>
      <c r="G122" s="197" t="s">
        <v>238</v>
      </c>
      <c r="H122" s="197" t="s">
        <v>239</v>
      </c>
      <c r="I122" s="197" t="s">
        <v>240</v>
      </c>
      <c r="J122" s="198" t="s">
        <v>227</v>
      </c>
      <c r="K122" s="199" t="s">
        <v>241</v>
      </c>
      <c r="L122" s="200"/>
      <c r="M122" s="100" t="s">
        <v>1</v>
      </c>
      <c r="N122" s="101" t="s">
        <v>40</v>
      </c>
      <c r="O122" s="101" t="s">
        <v>242</v>
      </c>
      <c r="P122" s="101" t="s">
        <v>243</v>
      </c>
      <c r="Q122" s="101" t="s">
        <v>244</v>
      </c>
      <c r="R122" s="101" t="s">
        <v>245</v>
      </c>
      <c r="S122" s="101" t="s">
        <v>246</v>
      </c>
      <c r="T122" s="102" t="s">
        <v>247</v>
      </c>
      <c r="U122" s="194"/>
      <c r="V122" s="194"/>
      <c r="W122" s="194"/>
      <c r="X122" s="194"/>
      <c r="Y122" s="194"/>
      <c r="Z122" s="194"/>
      <c r="AA122" s="194"/>
      <c r="AB122" s="194"/>
      <c r="AC122" s="194"/>
      <c r="AD122" s="194"/>
      <c r="AE122" s="194"/>
    </row>
    <row r="123" s="2" customFormat="1" ht="22.8" customHeight="1">
      <c r="A123" s="38"/>
      <c r="B123" s="39"/>
      <c r="C123" s="107" t="s">
        <v>248</v>
      </c>
      <c r="D123" s="40"/>
      <c r="E123" s="40"/>
      <c r="F123" s="40"/>
      <c r="G123" s="40"/>
      <c r="H123" s="40"/>
      <c r="I123" s="40"/>
      <c r="J123" s="201">
        <f>BK123</f>
        <v>0</v>
      </c>
      <c r="K123" s="40"/>
      <c r="L123" s="44"/>
      <c r="M123" s="103"/>
      <c r="N123" s="202"/>
      <c r="O123" s="104"/>
      <c r="P123" s="203">
        <f>P124</f>
        <v>0</v>
      </c>
      <c r="Q123" s="104"/>
      <c r="R123" s="203">
        <f>R124</f>
        <v>0.0022399999999999998</v>
      </c>
      <c r="S123" s="104"/>
      <c r="T123" s="204">
        <f>T124</f>
        <v>0</v>
      </c>
      <c r="U123" s="38"/>
      <c r="V123" s="38"/>
      <c r="W123" s="38"/>
      <c r="X123" s="38"/>
      <c r="Y123" s="38"/>
      <c r="Z123" s="38"/>
      <c r="AA123" s="38"/>
      <c r="AB123" s="38"/>
      <c r="AC123" s="38"/>
      <c r="AD123" s="38"/>
      <c r="AE123" s="38"/>
      <c r="AT123" s="17" t="s">
        <v>75</v>
      </c>
      <c r="AU123" s="17" t="s">
        <v>229</v>
      </c>
      <c r="BK123" s="205">
        <f>BK124</f>
        <v>0</v>
      </c>
    </row>
    <row r="124" s="11" customFormat="1" ht="25.92" customHeight="1">
      <c r="A124" s="11"/>
      <c r="B124" s="206"/>
      <c r="C124" s="207"/>
      <c r="D124" s="208" t="s">
        <v>75</v>
      </c>
      <c r="E124" s="209" t="s">
        <v>249</v>
      </c>
      <c r="F124" s="209" t="s">
        <v>250</v>
      </c>
      <c r="G124" s="207"/>
      <c r="H124" s="207"/>
      <c r="I124" s="210"/>
      <c r="J124" s="211">
        <f>BK124</f>
        <v>0</v>
      </c>
      <c r="K124" s="207"/>
      <c r="L124" s="212"/>
      <c r="M124" s="213"/>
      <c r="N124" s="214"/>
      <c r="O124" s="214"/>
      <c r="P124" s="215">
        <f>P125+P164</f>
        <v>0</v>
      </c>
      <c r="Q124" s="214"/>
      <c r="R124" s="215">
        <f>R125+R164</f>
        <v>0.0022399999999999998</v>
      </c>
      <c r="S124" s="214"/>
      <c r="T124" s="216">
        <f>T125+T164</f>
        <v>0</v>
      </c>
      <c r="U124" s="11"/>
      <c r="V124" s="11"/>
      <c r="W124" s="11"/>
      <c r="X124" s="11"/>
      <c r="Y124" s="11"/>
      <c r="Z124" s="11"/>
      <c r="AA124" s="11"/>
      <c r="AB124" s="11"/>
      <c r="AC124" s="11"/>
      <c r="AD124" s="11"/>
      <c r="AE124" s="11"/>
      <c r="AR124" s="217" t="s">
        <v>84</v>
      </c>
      <c r="AT124" s="218" t="s">
        <v>75</v>
      </c>
      <c r="AU124" s="218" t="s">
        <v>76</v>
      </c>
      <c r="AY124" s="217" t="s">
        <v>251</v>
      </c>
      <c r="BK124" s="219">
        <f>BK125+BK164</f>
        <v>0</v>
      </c>
    </row>
    <row r="125" s="11" customFormat="1" ht="22.8" customHeight="1">
      <c r="A125" s="11"/>
      <c r="B125" s="206"/>
      <c r="C125" s="207"/>
      <c r="D125" s="208" t="s">
        <v>75</v>
      </c>
      <c r="E125" s="272" t="s">
        <v>84</v>
      </c>
      <c r="F125" s="272" t="s">
        <v>406</v>
      </c>
      <c r="G125" s="207"/>
      <c r="H125" s="207"/>
      <c r="I125" s="210"/>
      <c r="J125" s="273">
        <f>BK125</f>
        <v>0</v>
      </c>
      <c r="K125" s="207"/>
      <c r="L125" s="212"/>
      <c r="M125" s="213"/>
      <c r="N125" s="214"/>
      <c r="O125" s="214"/>
      <c r="P125" s="215">
        <f>SUM(P126:P163)</f>
        <v>0</v>
      </c>
      <c r="Q125" s="214"/>
      <c r="R125" s="215">
        <f>SUM(R126:R163)</f>
        <v>0.0022399999999999998</v>
      </c>
      <c r="S125" s="214"/>
      <c r="T125" s="216">
        <f>SUM(T126:T163)</f>
        <v>0</v>
      </c>
      <c r="U125" s="11"/>
      <c r="V125" s="11"/>
      <c r="W125" s="11"/>
      <c r="X125" s="11"/>
      <c r="Y125" s="11"/>
      <c r="Z125" s="11"/>
      <c r="AA125" s="11"/>
      <c r="AB125" s="11"/>
      <c r="AC125" s="11"/>
      <c r="AD125" s="11"/>
      <c r="AE125" s="11"/>
      <c r="AR125" s="217" t="s">
        <v>84</v>
      </c>
      <c r="AT125" s="218" t="s">
        <v>75</v>
      </c>
      <c r="AU125" s="218" t="s">
        <v>84</v>
      </c>
      <c r="AY125" s="217" t="s">
        <v>251</v>
      </c>
      <c r="BK125" s="219">
        <f>SUM(BK126:BK163)</f>
        <v>0</v>
      </c>
    </row>
    <row r="126" s="2" customFormat="1" ht="24.15" customHeight="1">
      <c r="A126" s="38"/>
      <c r="B126" s="39"/>
      <c r="C126" s="220" t="s">
        <v>84</v>
      </c>
      <c r="D126" s="220" t="s">
        <v>255</v>
      </c>
      <c r="E126" s="221" t="s">
        <v>6453</v>
      </c>
      <c r="F126" s="222" t="s">
        <v>6454</v>
      </c>
      <c r="G126" s="223" t="s">
        <v>416</v>
      </c>
      <c r="H126" s="224">
        <v>31</v>
      </c>
      <c r="I126" s="225"/>
      <c r="J126" s="226">
        <f>ROUND(I126*H126,2)</f>
        <v>0</v>
      </c>
      <c r="K126" s="227"/>
      <c r="L126" s="44"/>
      <c r="M126" s="228" t="s">
        <v>1</v>
      </c>
      <c r="N126" s="229" t="s">
        <v>41</v>
      </c>
      <c r="O126" s="91"/>
      <c r="P126" s="230">
        <f>O126*H126</f>
        <v>0</v>
      </c>
      <c r="Q126" s="230">
        <v>0</v>
      </c>
      <c r="R126" s="230">
        <f>Q126*H126</f>
        <v>0</v>
      </c>
      <c r="S126" s="230">
        <v>0</v>
      </c>
      <c r="T126" s="231">
        <f>S126*H126</f>
        <v>0</v>
      </c>
      <c r="U126" s="38"/>
      <c r="V126" s="38"/>
      <c r="W126" s="38"/>
      <c r="X126" s="38"/>
      <c r="Y126" s="38"/>
      <c r="Z126" s="38"/>
      <c r="AA126" s="38"/>
      <c r="AB126" s="38"/>
      <c r="AC126" s="38"/>
      <c r="AD126" s="38"/>
      <c r="AE126" s="38"/>
      <c r="AR126" s="232" t="s">
        <v>254</v>
      </c>
      <c r="AT126" s="232" t="s">
        <v>255</v>
      </c>
      <c r="AU126" s="232" t="s">
        <v>86</v>
      </c>
      <c r="AY126" s="17" t="s">
        <v>251</v>
      </c>
      <c r="BE126" s="233">
        <f>IF(N126="základní",J126,0)</f>
        <v>0</v>
      </c>
      <c r="BF126" s="233">
        <f>IF(N126="snížená",J126,0)</f>
        <v>0</v>
      </c>
      <c r="BG126" s="233">
        <f>IF(N126="zákl. přenesená",J126,0)</f>
        <v>0</v>
      </c>
      <c r="BH126" s="233">
        <f>IF(N126="sníž. přenesená",J126,0)</f>
        <v>0</v>
      </c>
      <c r="BI126" s="233">
        <f>IF(N126="nulová",J126,0)</f>
        <v>0</v>
      </c>
      <c r="BJ126" s="17" t="s">
        <v>84</v>
      </c>
      <c r="BK126" s="233">
        <f>ROUND(I126*H126,2)</f>
        <v>0</v>
      </c>
      <c r="BL126" s="17" t="s">
        <v>254</v>
      </c>
      <c r="BM126" s="232" t="s">
        <v>6568</v>
      </c>
    </row>
    <row r="127" s="2" customFormat="1">
      <c r="A127" s="38"/>
      <c r="B127" s="39"/>
      <c r="C127" s="40"/>
      <c r="D127" s="234" t="s">
        <v>260</v>
      </c>
      <c r="E127" s="40"/>
      <c r="F127" s="235" t="s">
        <v>6456</v>
      </c>
      <c r="G127" s="40"/>
      <c r="H127" s="40"/>
      <c r="I127" s="236"/>
      <c r="J127" s="40"/>
      <c r="K127" s="40"/>
      <c r="L127" s="44"/>
      <c r="M127" s="237"/>
      <c r="N127" s="238"/>
      <c r="O127" s="91"/>
      <c r="P127" s="91"/>
      <c r="Q127" s="91"/>
      <c r="R127" s="91"/>
      <c r="S127" s="91"/>
      <c r="T127" s="92"/>
      <c r="U127" s="38"/>
      <c r="V127" s="38"/>
      <c r="W127" s="38"/>
      <c r="X127" s="38"/>
      <c r="Y127" s="38"/>
      <c r="Z127" s="38"/>
      <c r="AA127" s="38"/>
      <c r="AB127" s="38"/>
      <c r="AC127" s="38"/>
      <c r="AD127" s="38"/>
      <c r="AE127" s="38"/>
      <c r="AT127" s="17" t="s">
        <v>260</v>
      </c>
      <c r="AU127" s="17" t="s">
        <v>86</v>
      </c>
    </row>
    <row r="128" s="2" customFormat="1">
      <c r="A128" s="38"/>
      <c r="B128" s="39"/>
      <c r="C128" s="40"/>
      <c r="D128" s="240" t="s">
        <v>274</v>
      </c>
      <c r="E128" s="40"/>
      <c r="F128" s="241" t="s">
        <v>6457</v>
      </c>
      <c r="G128" s="40"/>
      <c r="H128" s="40"/>
      <c r="I128" s="236"/>
      <c r="J128" s="40"/>
      <c r="K128" s="40"/>
      <c r="L128" s="44"/>
      <c r="M128" s="237"/>
      <c r="N128" s="238"/>
      <c r="O128" s="91"/>
      <c r="P128" s="91"/>
      <c r="Q128" s="91"/>
      <c r="R128" s="91"/>
      <c r="S128" s="91"/>
      <c r="T128" s="92"/>
      <c r="U128" s="38"/>
      <c r="V128" s="38"/>
      <c r="W128" s="38"/>
      <c r="X128" s="38"/>
      <c r="Y128" s="38"/>
      <c r="Z128" s="38"/>
      <c r="AA128" s="38"/>
      <c r="AB128" s="38"/>
      <c r="AC128" s="38"/>
      <c r="AD128" s="38"/>
      <c r="AE128" s="38"/>
      <c r="AT128" s="17" t="s">
        <v>274</v>
      </c>
      <c r="AU128" s="17" t="s">
        <v>86</v>
      </c>
    </row>
    <row r="129" s="2" customFormat="1" ht="33" customHeight="1">
      <c r="A129" s="38"/>
      <c r="B129" s="39"/>
      <c r="C129" s="220" t="s">
        <v>86</v>
      </c>
      <c r="D129" s="220" t="s">
        <v>255</v>
      </c>
      <c r="E129" s="221" t="s">
        <v>6440</v>
      </c>
      <c r="F129" s="222" t="s">
        <v>6441</v>
      </c>
      <c r="G129" s="223" t="s">
        <v>409</v>
      </c>
      <c r="H129" s="224">
        <v>143</v>
      </c>
      <c r="I129" s="225"/>
      <c r="J129" s="226">
        <f>ROUND(I129*H129,2)</f>
        <v>0</v>
      </c>
      <c r="K129" s="227"/>
      <c r="L129" s="44"/>
      <c r="M129" s="228" t="s">
        <v>1</v>
      </c>
      <c r="N129" s="229" t="s">
        <v>41</v>
      </c>
      <c r="O129" s="91"/>
      <c r="P129" s="230">
        <f>O129*H129</f>
        <v>0</v>
      </c>
      <c r="Q129" s="230">
        <v>0</v>
      </c>
      <c r="R129" s="230">
        <f>Q129*H129</f>
        <v>0</v>
      </c>
      <c r="S129" s="230">
        <v>0</v>
      </c>
      <c r="T129" s="231">
        <f>S129*H129</f>
        <v>0</v>
      </c>
      <c r="U129" s="38"/>
      <c r="V129" s="38"/>
      <c r="W129" s="38"/>
      <c r="X129" s="38"/>
      <c r="Y129" s="38"/>
      <c r="Z129" s="38"/>
      <c r="AA129" s="38"/>
      <c r="AB129" s="38"/>
      <c r="AC129" s="38"/>
      <c r="AD129" s="38"/>
      <c r="AE129" s="38"/>
      <c r="AR129" s="232" t="s">
        <v>254</v>
      </c>
      <c r="AT129" s="232" t="s">
        <v>255</v>
      </c>
      <c r="AU129" s="232" t="s">
        <v>86</v>
      </c>
      <c r="AY129" s="17" t="s">
        <v>251</v>
      </c>
      <c r="BE129" s="233">
        <f>IF(N129="základní",J129,0)</f>
        <v>0</v>
      </c>
      <c r="BF129" s="233">
        <f>IF(N129="snížená",J129,0)</f>
        <v>0</v>
      </c>
      <c r="BG129" s="233">
        <f>IF(N129="zákl. přenesená",J129,0)</f>
        <v>0</v>
      </c>
      <c r="BH129" s="233">
        <f>IF(N129="sníž. přenesená",J129,0)</f>
        <v>0</v>
      </c>
      <c r="BI129" s="233">
        <f>IF(N129="nulová",J129,0)</f>
        <v>0</v>
      </c>
      <c r="BJ129" s="17" t="s">
        <v>84</v>
      </c>
      <c r="BK129" s="233">
        <f>ROUND(I129*H129,2)</f>
        <v>0</v>
      </c>
      <c r="BL129" s="17" t="s">
        <v>254</v>
      </c>
      <c r="BM129" s="232" t="s">
        <v>6569</v>
      </c>
    </row>
    <row r="130" s="2" customFormat="1">
      <c r="A130" s="38"/>
      <c r="B130" s="39"/>
      <c r="C130" s="40"/>
      <c r="D130" s="234" t="s">
        <v>260</v>
      </c>
      <c r="E130" s="40"/>
      <c r="F130" s="235" t="s">
        <v>6443</v>
      </c>
      <c r="G130" s="40"/>
      <c r="H130" s="40"/>
      <c r="I130" s="236"/>
      <c r="J130" s="40"/>
      <c r="K130" s="40"/>
      <c r="L130" s="44"/>
      <c r="M130" s="237"/>
      <c r="N130" s="238"/>
      <c r="O130" s="91"/>
      <c r="P130" s="91"/>
      <c r="Q130" s="91"/>
      <c r="R130" s="91"/>
      <c r="S130" s="91"/>
      <c r="T130" s="92"/>
      <c r="U130" s="38"/>
      <c r="V130" s="38"/>
      <c r="W130" s="38"/>
      <c r="X130" s="38"/>
      <c r="Y130" s="38"/>
      <c r="Z130" s="38"/>
      <c r="AA130" s="38"/>
      <c r="AB130" s="38"/>
      <c r="AC130" s="38"/>
      <c r="AD130" s="38"/>
      <c r="AE130" s="38"/>
      <c r="AT130" s="17" t="s">
        <v>260</v>
      </c>
      <c r="AU130" s="17" t="s">
        <v>86</v>
      </c>
    </row>
    <row r="131" s="2" customFormat="1">
      <c r="A131" s="38"/>
      <c r="B131" s="39"/>
      <c r="C131" s="40"/>
      <c r="D131" s="240" t="s">
        <v>274</v>
      </c>
      <c r="E131" s="40"/>
      <c r="F131" s="241" t="s">
        <v>6444</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274</v>
      </c>
      <c r="AU131" s="17" t="s">
        <v>86</v>
      </c>
    </row>
    <row r="132" s="2" customFormat="1">
      <c r="A132" s="38"/>
      <c r="B132" s="39"/>
      <c r="C132" s="40"/>
      <c r="D132" s="234" t="s">
        <v>262</v>
      </c>
      <c r="E132" s="40"/>
      <c r="F132" s="239" t="s">
        <v>6445</v>
      </c>
      <c r="G132" s="40"/>
      <c r="H132" s="40"/>
      <c r="I132" s="236"/>
      <c r="J132" s="40"/>
      <c r="K132" s="40"/>
      <c r="L132" s="44"/>
      <c r="M132" s="237"/>
      <c r="N132" s="238"/>
      <c r="O132" s="91"/>
      <c r="P132" s="91"/>
      <c r="Q132" s="91"/>
      <c r="R132" s="91"/>
      <c r="S132" s="91"/>
      <c r="T132" s="92"/>
      <c r="U132" s="38"/>
      <c r="V132" s="38"/>
      <c r="W132" s="38"/>
      <c r="X132" s="38"/>
      <c r="Y132" s="38"/>
      <c r="Z132" s="38"/>
      <c r="AA132" s="38"/>
      <c r="AB132" s="38"/>
      <c r="AC132" s="38"/>
      <c r="AD132" s="38"/>
      <c r="AE132" s="38"/>
      <c r="AT132" s="17" t="s">
        <v>262</v>
      </c>
      <c r="AU132" s="17" t="s">
        <v>86</v>
      </c>
    </row>
    <row r="133" s="12" customFormat="1">
      <c r="A133" s="12"/>
      <c r="B133" s="242"/>
      <c r="C133" s="243"/>
      <c r="D133" s="234" t="s">
        <v>276</v>
      </c>
      <c r="E133" s="244" t="s">
        <v>1</v>
      </c>
      <c r="F133" s="245" t="s">
        <v>6446</v>
      </c>
      <c r="G133" s="243"/>
      <c r="H133" s="246">
        <v>143</v>
      </c>
      <c r="I133" s="247"/>
      <c r="J133" s="243"/>
      <c r="K133" s="243"/>
      <c r="L133" s="248"/>
      <c r="M133" s="249"/>
      <c r="N133" s="250"/>
      <c r="O133" s="250"/>
      <c r="P133" s="250"/>
      <c r="Q133" s="250"/>
      <c r="R133" s="250"/>
      <c r="S133" s="250"/>
      <c r="T133" s="251"/>
      <c r="U133" s="12"/>
      <c r="V133" s="12"/>
      <c r="W133" s="12"/>
      <c r="X133" s="12"/>
      <c r="Y133" s="12"/>
      <c r="Z133" s="12"/>
      <c r="AA133" s="12"/>
      <c r="AB133" s="12"/>
      <c r="AC133" s="12"/>
      <c r="AD133" s="12"/>
      <c r="AE133" s="12"/>
      <c r="AT133" s="252" t="s">
        <v>276</v>
      </c>
      <c r="AU133" s="252" t="s">
        <v>86</v>
      </c>
      <c r="AV133" s="12" t="s">
        <v>86</v>
      </c>
      <c r="AW133" s="12" t="s">
        <v>32</v>
      </c>
      <c r="AX133" s="12" t="s">
        <v>84</v>
      </c>
      <c r="AY133" s="252" t="s">
        <v>251</v>
      </c>
    </row>
    <row r="134" s="2" customFormat="1" ht="24.15" customHeight="1">
      <c r="A134" s="38"/>
      <c r="B134" s="39"/>
      <c r="C134" s="220" t="s">
        <v>269</v>
      </c>
      <c r="D134" s="220" t="s">
        <v>255</v>
      </c>
      <c r="E134" s="221" t="s">
        <v>6458</v>
      </c>
      <c r="F134" s="222" t="s">
        <v>6459</v>
      </c>
      <c r="G134" s="223" t="s">
        <v>416</v>
      </c>
      <c r="H134" s="224">
        <v>31</v>
      </c>
      <c r="I134" s="225"/>
      <c r="J134" s="226">
        <f>ROUND(I134*H134,2)</f>
        <v>0</v>
      </c>
      <c r="K134" s="227"/>
      <c r="L134" s="44"/>
      <c r="M134" s="228" t="s">
        <v>1</v>
      </c>
      <c r="N134" s="229" t="s">
        <v>41</v>
      </c>
      <c r="O134" s="91"/>
      <c r="P134" s="230">
        <f>O134*H134</f>
        <v>0</v>
      </c>
      <c r="Q134" s="230">
        <v>0</v>
      </c>
      <c r="R134" s="230">
        <f>Q134*H134</f>
        <v>0</v>
      </c>
      <c r="S134" s="230">
        <v>0</v>
      </c>
      <c r="T134" s="231">
        <f>S134*H134</f>
        <v>0</v>
      </c>
      <c r="U134" s="38"/>
      <c r="V134" s="38"/>
      <c r="W134" s="38"/>
      <c r="X134" s="38"/>
      <c r="Y134" s="38"/>
      <c r="Z134" s="38"/>
      <c r="AA134" s="38"/>
      <c r="AB134" s="38"/>
      <c r="AC134" s="38"/>
      <c r="AD134" s="38"/>
      <c r="AE134" s="38"/>
      <c r="AR134" s="232" t="s">
        <v>254</v>
      </c>
      <c r="AT134" s="232" t="s">
        <v>255</v>
      </c>
      <c r="AU134" s="232" t="s">
        <v>86</v>
      </c>
      <c r="AY134" s="17" t="s">
        <v>251</v>
      </c>
      <c r="BE134" s="233">
        <f>IF(N134="základní",J134,0)</f>
        <v>0</v>
      </c>
      <c r="BF134" s="233">
        <f>IF(N134="snížená",J134,0)</f>
        <v>0</v>
      </c>
      <c r="BG134" s="233">
        <f>IF(N134="zákl. přenesená",J134,0)</f>
        <v>0</v>
      </c>
      <c r="BH134" s="233">
        <f>IF(N134="sníž. přenesená",J134,0)</f>
        <v>0</v>
      </c>
      <c r="BI134" s="233">
        <f>IF(N134="nulová",J134,0)</f>
        <v>0</v>
      </c>
      <c r="BJ134" s="17" t="s">
        <v>84</v>
      </c>
      <c r="BK134" s="233">
        <f>ROUND(I134*H134,2)</f>
        <v>0</v>
      </c>
      <c r="BL134" s="17" t="s">
        <v>254</v>
      </c>
      <c r="BM134" s="232" t="s">
        <v>6570</v>
      </c>
    </row>
    <row r="135" s="2" customFormat="1">
      <c r="A135" s="38"/>
      <c r="B135" s="39"/>
      <c r="C135" s="40"/>
      <c r="D135" s="234" t="s">
        <v>260</v>
      </c>
      <c r="E135" s="40"/>
      <c r="F135" s="235" t="s">
        <v>6461</v>
      </c>
      <c r="G135" s="40"/>
      <c r="H135" s="40"/>
      <c r="I135" s="236"/>
      <c r="J135" s="40"/>
      <c r="K135" s="40"/>
      <c r="L135" s="44"/>
      <c r="M135" s="237"/>
      <c r="N135" s="238"/>
      <c r="O135" s="91"/>
      <c r="P135" s="91"/>
      <c r="Q135" s="91"/>
      <c r="R135" s="91"/>
      <c r="S135" s="91"/>
      <c r="T135" s="92"/>
      <c r="U135" s="38"/>
      <c r="V135" s="38"/>
      <c r="W135" s="38"/>
      <c r="X135" s="38"/>
      <c r="Y135" s="38"/>
      <c r="Z135" s="38"/>
      <c r="AA135" s="38"/>
      <c r="AB135" s="38"/>
      <c r="AC135" s="38"/>
      <c r="AD135" s="38"/>
      <c r="AE135" s="38"/>
      <c r="AT135" s="17" t="s">
        <v>260</v>
      </c>
      <c r="AU135" s="17" t="s">
        <v>86</v>
      </c>
    </row>
    <row r="136" s="2" customFormat="1">
      <c r="A136" s="38"/>
      <c r="B136" s="39"/>
      <c r="C136" s="40"/>
      <c r="D136" s="240" t="s">
        <v>274</v>
      </c>
      <c r="E136" s="40"/>
      <c r="F136" s="241" t="s">
        <v>6462</v>
      </c>
      <c r="G136" s="40"/>
      <c r="H136" s="40"/>
      <c r="I136" s="236"/>
      <c r="J136" s="40"/>
      <c r="K136" s="40"/>
      <c r="L136" s="44"/>
      <c r="M136" s="237"/>
      <c r="N136" s="238"/>
      <c r="O136" s="91"/>
      <c r="P136" s="91"/>
      <c r="Q136" s="91"/>
      <c r="R136" s="91"/>
      <c r="S136" s="91"/>
      <c r="T136" s="92"/>
      <c r="U136" s="38"/>
      <c r="V136" s="38"/>
      <c r="W136" s="38"/>
      <c r="X136" s="38"/>
      <c r="Y136" s="38"/>
      <c r="Z136" s="38"/>
      <c r="AA136" s="38"/>
      <c r="AB136" s="38"/>
      <c r="AC136" s="38"/>
      <c r="AD136" s="38"/>
      <c r="AE136" s="38"/>
      <c r="AT136" s="17" t="s">
        <v>274</v>
      </c>
      <c r="AU136" s="17" t="s">
        <v>86</v>
      </c>
    </row>
    <row r="137" s="12" customFormat="1">
      <c r="A137" s="12"/>
      <c r="B137" s="242"/>
      <c r="C137" s="243"/>
      <c r="D137" s="234" t="s">
        <v>276</v>
      </c>
      <c r="E137" s="244" t="s">
        <v>1</v>
      </c>
      <c r="F137" s="245" t="s">
        <v>6463</v>
      </c>
      <c r="G137" s="243"/>
      <c r="H137" s="246">
        <v>31</v>
      </c>
      <c r="I137" s="247"/>
      <c r="J137" s="243"/>
      <c r="K137" s="243"/>
      <c r="L137" s="248"/>
      <c r="M137" s="249"/>
      <c r="N137" s="250"/>
      <c r="O137" s="250"/>
      <c r="P137" s="250"/>
      <c r="Q137" s="250"/>
      <c r="R137" s="250"/>
      <c r="S137" s="250"/>
      <c r="T137" s="251"/>
      <c r="U137" s="12"/>
      <c r="V137" s="12"/>
      <c r="W137" s="12"/>
      <c r="X137" s="12"/>
      <c r="Y137" s="12"/>
      <c r="Z137" s="12"/>
      <c r="AA137" s="12"/>
      <c r="AB137" s="12"/>
      <c r="AC137" s="12"/>
      <c r="AD137" s="12"/>
      <c r="AE137" s="12"/>
      <c r="AT137" s="252" t="s">
        <v>276</v>
      </c>
      <c r="AU137" s="252" t="s">
        <v>86</v>
      </c>
      <c r="AV137" s="12" t="s">
        <v>86</v>
      </c>
      <c r="AW137" s="12" t="s">
        <v>32</v>
      </c>
      <c r="AX137" s="12" t="s">
        <v>84</v>
      </c>
      <c r="AY137" s="252" t="s">
        <v>251</v>
      </c>
    </row>
    <row r="138" s="2" customFormat="1" ht="16.5" customHeight="1">
      <c r="A138" s="38"/>
      <c r="B138" s="39"/>
      <c r="C138" s="220" t="s">
        <v>254</v>
      </c>
      <c r="D138" s="220" t="s">
        <v>255</v>
      </c>
      <c r="E138" s="221" t="s">
        <v>6464</v>
      </c>
      <c r="F138" s="222" t="s">
        <v>6465</v>
      </c>
      <c r="G138" s="223" t="s">
        <v>416</v>
      </c>
      <c r="H138" s="224">
        <v>62</v>
      </c>
      <c r="I138" s="225"/>
      <c r="J138" s="226">
        <f>ROUND(I138*H138,2)</f>
        <v>0</v>
      </c>
      <c r="K138" s="227"/>
      <c r="L138" s="44"/>
      <c r="M138" s="228" t="s">
        <v>1</v>
      </c>
      <c r="N138" s="229" t="s">
        <v>41</v>
      </c>
      <c r="O138" s="91"/>
      <c r="P138" s="230">
        <f>O138*H138</f>
        <v>0</v>
      </c>
      <c r="Q138" s="230">
        <v>2.0000000000000002E-05</v>
      </c>
      <c r="R138" s="230">
        <f>Q138*H138</f>
        <v>0.00124</v>
      </c>
      <c r="S138" s="230">
        <v>0</v>
      </c>
      <c r="T138" s="231">
        <f>S138*H138</f>
        <v>0</v>
      </c>
      <c r="U138" s="38"/>
      <c r="V138" s="38"/>
      <c r="W138" s="38"/>
      <c r="X138" s="38"/>
      <c r="Y138" s="38"/>
      <c r="Z138" s="38"/>
      <c r="AA138" s="38"/>
      <c r="AB138" s="38"/>
      <c r="AC138" s="38"/>
      <c r="AD138" s="38"/>
      <c r="AE138" s="38"/>
      <c r="AR138" s="232" t="s">
        <v>254</v>
      </c>
      <c r="AT138" s="232" t="s">
        <v>255</v>
      </c>
      <c r="AU138" s="232" t="s">
        <v>86</v>
      </c>
      <c r="AY138" s="17" t="s">
        <v>251</v>
      </c>
      <c r="BE138" s="233">
        <f>IF(N138="základní",J138,0)</f>
        <v>0</v>
      </c>
      <c r="BF138" s="233">
        <f>IF(N138="snížená",J138,0)</f>
        <v>0</v>
      </c>
      <c r="BG138" s="233">
        <f>IF(N138="zákl. přenesená",J138,0)</f>
        <v>0</v>
      </c>
      <c r="BH138" s="233">
        <f>IF(N138="sníž. přenesená",J138,0)</f>
        <v>0</v>
      </c>
      <c r="BI138" s="233">
        <f>IF(N138="nulová",J138,0)</f>
        <v>0</v>
      </c>
      <c r="BJ138" s="17" t="s">
        <v>84</v>
      </c>
      <c r="BK138" s="233">
        <f>ROUND(I138*H138,2)</f>
        <v>0</v>
      </c>
      <c r="BL138" s="17" t="s">
        <v>254</v>
      </c>
      <c r="BM138" s="232" t="s">
        <v>6571</v>
      </c>
    </row>
    <row r="139" s="2" customFormat="1">
      <c r="A139" s="38"/>
      <c r="B139" s="39"/>
      <c r="C139" s="40"/>
      <c r="D139" s="234" t="s">
        <v>260</v>
      </c>
      <c r="E139" s="40"/>
      <c r="F139" s="235" t="s">
        <v>6467</v>
      </c>
      <c r="G139" s="40"/>
      <c r="H139" s="40"/>
      <c r="I139" s="236"/>
      <c r="J139" s="40"/>
      <c r="K139" s="40"/>
      <c r="L139" s="44"/>
      <c r="M139" s="237"/>
      <c r="N139" s="238"/>
      <c r="O139" s="91"/>
      <c r="P139" s="91"/>
      <c r="Q139" s="91"/>
      <c r="R139" s="91"/>
      <c r="S139" s="91"/>
      <c r="T139" s="92"/>
      <c r="U139" s="38"/>
      <c r="V139" s="38"/>
      <c r="W139" s="38"/>
      <c r="X139" s="38"/>
      <c r="Y139" s="38"/>
      <c r="Z139" s="38"/>
      <c r="AA139" s="38"/>
      <c r="AB139" s="38"/>
      <c r="AC139" s="38"/>
      <c r="AD139" s="38"/>
      <c r="AE139" s="38"/>
      <c r="AT139" s="17" t="s">
        <v>260</v>
      </c>
      <c r="AU139" s="17" t="s">
        <v>86</v>
      </c>
    </row>
    <row r="140" s="2" customFormat="1">
      <c r="A140" s="38"/>
      <c r="B140" s="39"/>
      <c r="C140" s="40"/>
      <c r="D140" s="240" t="s">
        <v>274</v>
      </c>
      <c r="E140" s="40"/>
      <c r="F140" s="241" t="s">
        <v>6468</v>
      </c>
      <c r="G140" s="40"/>
      <c r="H140" s="40"/>
      <c r="I140" s="236"/>
      <c r="J140" s="40"/>
      <c r="K140" s="40"/>
      <c r="L140" s="44"/>
      <c r="M140" s="237"/>
      <c r="N140" s="238"/>
      <c r="O140" s="91"/>
      <c r="P140" s="91"/>
      <c r="Q140" s="91"/>
      <c r="R140" s="91"/>
      <c r="S140" s="91"/>
      <c r="T140" s="92"/>
      <c r="U140" s="38"/>
      <c r="V140" s="38"/>
      <c r="W140" s="38"/>
      <c r="X140" s="38"/>
      <c r="Y140" s="38"/>
      <c r="Z140" s="38"/>
      <c r="AA140" s="38"/>
      <c r="AB140" s="38"/>
      <c r="AC140" s="38"/>
      <c r="AD140" s="38"/>
      <c r="AE140" s="38"/>
      <c r="AT140" s="17" t="s">
        <v>274</v>
      </c>
      <c r="AU140" s="17" t="s">
        <v>86</v>
      </c>
    </row>
    <row r="141" s="2" customFormat="1">
      <c r="A141" s="38"/>
      <c r="B141" s="39"/>
      <c r="C141" s="40"/>
      <c r="D141" s="234" t="s">
        <v>262</v>
      </c>
      <c r="E141" s="40"/>
      <c r="F141" s="239" t="s">
        <v>6469</v>
      </c>
      <c r="G141" s="40"/>
      <c r="H141" s="40"/>
      <c r="I141" s="236"/>
      <c r="J141" s="40"/>
      <c r="K141" s="40"/>
      <c r="L141" s="44"/>
      <c r="M141" s="237"/>
      <c r="N141" s="238"/>
      <c r="O141" s="91"/>
      <c r="P141" s="91"/>
      <c r="Q141" s="91"/>
      <c r="R141" s="91"/>
      <c r="S141" s="91"/>
      <c r="T141" s="92"/>
      <c r="U141" s="38"/>
      <c r="V141" s="38"/>
      <c r="W141" s="38"/>
      <c r="X141" s="38"/>
      <c r="Y141" s="38"/>
      <c r="Z141" s="38"/>
      <c r="AA141" s="38"/>
      <c r="AB141" s="38"/>
      <c r="AC141" s="38"/>
      <c r="AD141" s="38"/>
      <c r="AE141" s="38"/>
      <c r="AT141" s="17" t="s">
        <v>262</v>
      </c>
      <c r="AU141" s="17" t="s">
        <v>86</v>
      </c>
    </row>
    <row r="142" s="12" customFormat="1">
      <c r="A142" s="12"/>
      <c r="B142" s="242"/>
      <c r="C142" s="243"/>
      <c r="D142" s="234" t="s">
        <v>276</v>
      </c>
      <c r="E142" s="244" t="s">
        <v>1</v>
      </c>
      <c r="F142" s="245" t="s">
        <v>6470</v>
      </c>
      <c r="G142" s="243"/>
      <c r="H142" s="246">
        <v>62</v>
      </c>
      <c r="I142" s="247"/>
      <c r="J142" s="243"/>
      <c r="K142" s="243"/>
      <c r="L142" s="248"/>
      <c r="M142" s="249"/>
      <c r="N142" s="250"/>
      <c r="O142" s="250"/>
      <c r="P142" s="250"/>
      <c r="Q142" s="250"/>
      <c r="R142" s="250"/>
      <c r="S142" s="250"/>
      <c r="T142" s="251"/>
      <c r="U142" s="12"/>
      <c r="V142" s="12"/>
      <c r="W142" s="12"/>
      <c r="X142" s="12"/>
      <c r="Y142" s="12"/>
      <c r="Z142" s="12"/>
      <c r="AA142" s="12"/>
      <c r="AB142" s="12"/>
      <c r="AC142" s="12"/>
      <c r="AD142" s="12"/>
      <c r="AE142" s="12"/>
      <c r="AT142" s="252" t="s">
        <v>276</v>
      </c>
      <c r="AU142" s="252" t="s">
        <v>86</v>
      </c>
      <c r="AV142" s="12" t="s">
        <v>86</v>
      </c>
      <c r="AW142" s="12" t="s">
        <v>32</v>
      </c>
      <c r="AX142" s="12" t="s">
        <v>84</v>
      </c>
      <c r="AY142" s="252" t="s">
        <v>251</v>
      </c>
    </row>
    <row r="143" s="2" customFormat="1" ht="16.5" customHeight="1">
      <c r="A143" s="38"/>
      <c r="B143" s="39"/>
      <c r="C143" s="220" t="s">
        <v>282</v>
      </c>
      <c r="D143" s="220" t="s">
        <v>255</v>
      </c>
      <c r="E143" s="221" t="s">
        <v>6420</v>
      </c>
      <c r="F143" s="222" t="s">
        <v>6421</v>
      </c>
      <c r="G143" s="223" t="s">
        <v>592</v>
      </c>
      <c r="H143" s="224">
        <v>18.600000000000001</v>
      </c>
      <c r="I143" s="225"/>
      <c r="J143" s="226">
        <f>ROUND(I143*H143,2)</f>
        <v>0</v>
      </c>
      <c r="K143" s="227"/>
      <c r="L143" s="44"/>
      <c r="M143" s="228" t="s">
        <v>1</v>
      </c>
      <c r="N143" s="229" t="s">
        <v>41</v>
      </c>
      <c r="O143" s="91"/>
      <c r="P143" s="230">
        <f>O143*H143</f>
        <v>0</v>
      </c>
      <c r="Q143" s="230">
        <v>0</v>
      </c>
      <c r="R143" s="230">
        <f>Q143*H143</f>
        <v>0</v>
      </c>
      <c r="S143" s="230">
        <v>0</v>
      </c>
      <c r="T143" s="231">
        <f>S143*H143</f>
        <v>0</v>
      </c>
      <c r="U143" s="38"/>
      <c r="V143" s="38"/>
      <c r="W143" s="38"/>
      <c r="X143" s="38"/>
      <c r="Y143" s="38"/>
      <c r="Z143" s="38"/>
      <c r="AA143" s="38"/>
      <c r="AB143" s="38"/>
      <c r="AC143" s="38"/>
      <c r="AD143" s="38"/>
      <c r="AE143" s="38"/>
      <c r="AR143" s="232" t="s">
        <v>254</v>
      </c>
      <c r="AT143" s="232" t="s">
        <v>255</v>
      </c>
      <c r="AU143" s="232" t="s">
        <v>86</v>
      </c>
      <c r="AY143" s="17" t="s">
        <v>251</v>
      </c>
      <c r="BE143" s="233">
        <f>IF(N143="základní",J143,0)</f>
        <v>0</v>
      </c>
      <c r="BF143" s="233">
        <f>IF(N143="snížená",J143,0)</f>
        <v>0</v>
      </c>
      <c r="BG143" s="233">
        <f>IF(N143="zákl. přenesená",J143,0)</f>
        <v>0</v>
      </c>
      <c r="BH143" s="233">
        <f>IF(N143="sníž. přenesená",J143,0)</f>
        <v>0</v>
      </c>
      <c r="BI143" s="233">
        <f>IF(N143="nulová",J143,0)</f>
        <v>0</v>
      </c>
      <c r="BJ143" s="17" t="s">
        <v>84</v>
      </c>
      <c r="BK143" s="233">
        <f>ROUND(I143*H143,2)</f>
        <v>0</v>
      </c>
      <c r="BL143" s="17" t="s">
        <v>254</v>
      </c>
      <c r="BM143" s="232" t="s">
        <v>6572</v>
      </c>
    </row>
    <row r="144" s="2" customFormat="1">
      <c r="A144" s="38"/>
      <c r="B144" s="39"/>
      <c r="C144" s="40"/>
      <c r="D144" s="234" t="s">
        <v>260</v>
      </c>
      <c r="E144" s="40"/>
      <c r="F144" s="235" t="s">
        <v>6423</v>
      </c>
      <c r="G144" s="40"/>
      <c r="H144" s="40"/>
      <c r="I144" s="236"/>
      <c r="J144" s="40"/>
      <c r="K144" s="40"/>
      <c r="L144" s="44"/>
      <c r="M144" s="237"/>
      <c r="N144" s="238"/>
      <c r="O144" s="91"/>
      <c r="P144" s="91"/>
      <c r="Q144" s="91"/>
      <c r="R144" s="91"/>
      <c r="S144" s="91"/>
      <c r="T144" s="92"/>
      <c r="U144" s="38"/>
      <c r="V144" s="38"/>
      <c r="W144" s="38"/>
      <c r="X144" s="38"/>
      <c r="Y144" s="38"/>
      <c r="Z144" s="38"/>
      <c r="AA144" s="38"/>
      <c r="AB144" s="38"/>
      <c r="AC144" s="38"/>
      <c r="AD144" s="38"/>
      <c r="AE144" s="38"/>
      <c r="AT144" s="17" t="s">
        <v>260</v>
      </c>
      <c r="AU144" s="17" t="s">
        <v>86</v>
      </c>
    </row>
    <row r="145" s="2" customFormat="1">
      <c r="A145" s="38"/>
      <c r="B145" s="39"/>
      <c r="C145" s="40"/>
      <c r="D145" s="240" t="s">
        <v>274</v>
      </c>
      <c r="E145" s="40"/>
      <c r="F145" s="241" t="s">
        <v>6424</v>
      </c>
      <c r="G145" s="40"/>
      <c r="H145" s="40"/>
      <c r="I145" s="236"/>
      <c r="J145" s="40"/>
      <c r="K145" s="40"/>
      <c r="L145" s="44"/>
      <c r="M145" s="237"/>
      <c r="N145" s="238"/>
      <c r="O145" s="91"/>
      <c r="P145" s="91"/>
      <c r="Q145" s="91"/>
      <c r="R145" s="91"/>
      <c r="S145" s="91"/>
      <c r="T145" s="92"/>
      <c r="U145" s="38"/>
      <c r="V145" s="38"/>
      <c r="W145" s="38"/>
      <c r="X145" s="38"/>
      <c r="Y145" s="38"/>
      <c r="Z145" s="38"/>
      <c r="AA145" s="38"/>
      <c r="AB145" s="38"/>
      <c r="AC145" s="38"/>
      <c r="AD145" s="38"/>
      <c r="AE145" s="38"/>
      <c r="AT145" s="17" t="s">
        <v>274</v>
      </c>
      <c r="AU145" s="17" t="s">
        <v>86</v>
      </c>
    </row>
    <row r="146" s="2" customFormat="1">
      <c r="A146" s="38"/>
      <c r="B146" s="39"/>
      <c r="C146" s="40"/>
      <c r="D146" s="234" t="s">
        <v>262</v>
      </c>
      <c r="E146" s="40"/>
      <c r="F146" s="239" t="s">
        <v>6500</v>
      </c>
      <c r="G146" s="40"/>
      <c r="H146" s="40"/>
      <c r="I146" s="236"/>
      <c r="J146" s="40"/>
      <c r="K146" s="40"/>
      <c r="L146" s="44"/>
      <c r="M146" s="237"/>
      <c r="N146" s="238"/>
      <c r="O146" s="91"/>
      <c r="P146" s="91"/>
      <c r="Q146" s="91"/>
      <c r="R146" s="91"/>
      <c r="S146" s="91"/>
      <c r="T146" s="92"/>
      <c r="U146" s="38"/>
      <c r="V146" s="38"/>
      <c r="W146" s="38"/>
      <c r="X146" s="38"/>
      <c r="Y146" s="38"/>
      <c r="Z146" s="38"/>
      <c r="AA146" s="38"/>
      <c r="AB146" s="38"/>
      <c r="AC146" s="38"/>
      <c r="AD146" s="38"/>
      <c r="AE146" s="38"/>
      <c r="AT146" s="17" t="s">
        <v>262</v>
      </c>
      <c r="AU146" s="17" t="s">
        <v>86</v>
      </c>
    </row>
    <row r="147" s="12" customFormat="1">
      <c r="A147" s="12"/>
      <c r="B147" s="242"/>
      <c r="C147" s="243"/>
      <c r="D147" s="234" t="s">
        <v>276</v>
      </c>
      <c r="E147" s="244" t="s">
        <v>1</v>
      </c>
      <c r="F147" s="245" t="s">
        <v>6556</v>
      </c>
      <c r="G147" s="243"/>
      <c r="H147" s="246">
        <v>18.600000000000001</v>
      </c>
      <c r="I147" s="247"/>
      <c r="J147" s="243"/>
      <c r="K147" s="243"/>
      <c r="L147" s="248"/>
      <c r="M147" s="249"/>
      <c r="N147" s="250"/>
      <c r="O147" s="250"/>
      <c r="P147" s="250"/>
      <c r="Q147" s="250"/>
      <c r="R147" s="250"/>
      <c r="S147" s="250"/>
      <c r="T147" s="251"/>
      <c r="U147" s="12"/>
      <c r="V147" s="12"/>
      <c r="W147" s="12"/>
      <c r="X147" s="12"/>
      <c r="Y147" s="12"/>
      <c r="Z147" s="12"/>
      <c r="AA147" s="12"/>
      <c r="AB147" s="12"/>
      <c r="AC147" s="12"/>
      <c r="AD147" s="12"/>
      <c r="AE147" s="12"/>
      <c r="AT147" s="252" t="s">
        <v>276</v>
      </c>
      <c r="AU147" s="252" t="s">
        <v>86</v>
      </c>
      <c r="AV147" s="12" t="s">
        <v>86</v>
      </c>
      <c r="AW147" s="12" t="s">
        <v>32</v>
      </c>
      <c r="AX147" s="12" t="s">
        <v>84</v>
      </c>
      <c r="AY147" s="252" t="s">
        <v>251</v>
      </c>
    </row>
    <row r="148" s="2" customFormat="1" ht="21.75" customHeight="1">
      <c r="A148" s="38"/>
      <c r="B148" s="39"/>
      <c r="C148" s="220" t="s">
        <v>287</v>
      </c>
      <c r="D148" s="220" t="s">
        <v>255</v>
      </c>
      <c r="E148" s="221" t="s">
        <v>6427</v>
      </c>
      <c r="F148" s="222" t="s">
        <v>6428</v>
      </c>
      <c r="G148" s="223" t="s">
        <v>592</v>
      </c>
      <c r="H148" s="224">
        <v>18.600000000000001</v>
      </c>
      <c r="I148" s="225"/>
      <c r="J148" s="226">
        <f>ROUND(I148*H148,2)</f>
        <v>0</v>
      </c>
      <c r="K148" s="227"/>
      <c r="L148" s="44"/>
      <c r="M148" s="228" t="s">
        <v>1</v>
      </c>
      <c r="N148" s="229" t="s">
        <v>41</v>
      </c>
      <c r="O148" s="91"/>
      <c r="P148" s="230">
        <f>O148*H148</f>
        <v>0</v>
      </c>
      <c r="Q148" s="230">
        <v>0</v>
      </c>
      <c r="R148" s="230">
        <f>Q148*H148</f>
        <v>0</v>
      </c>
      <c r="S148" s="230">
        <v>0</v>
      </c>
      <c r="T148" s="231">
        <f>S148*H148</f>
        <v>0</v>
      </c>
      <c r="U148" s="38"/>
      <c r="V148" s="38"/>
      <c r="W148" s="38"/>
      <c r="X148" s="38"/>
      <c r="Y148" s="38"/>
      <c r="Z148" s="38"/>
      <c r="AA148" s="38"/>
      <c r="AB148" s="38"/>
      <c r="AC148" s="38"/>
      <c r="AD148" s="38"/>
      <c r="AE148" s="38"/>
      <c r="AR148" s="232" t="s">
        <v>254</v>
      </c>
      <c r="AT148" s="232" t="s">
        <v>255</v>
      </c>
      <c r="AU148" s="232" t="s">
        <v>86</v>
      </c>
      <c r="AY148" s="17" t="s">
        <v>251</v>
      </c>
      <c r="BE148" s="233">
        <f>IF(N148="základní",J148,0)</f>
        <v>0</v>
      </c>
      <c r="BF148" s="233">
        <f>IF(N148="snížená",J148,0)</f>
        <v>0</v>
      </c>
      <c r="BG148" s="233">
        <f>IF(N148="zákl. přenesená",J148,0)</f>
        <v>0</v>
      </c>
      <c r="BH148" s="233">
        <f>IF(N148="sníž. přenesená",J148,0)</f>
        <v>0</v>
      </c>
      <c r="BI148" s="233">
        <f>IF(N148="nulová",J148,0)</f>
        <v>0</v>
      </c>
      <c r="BJ148" s="17" t="s">
        <v>84</v>
      </c>
      <c r="BK148" s="233">
        <f>ROUND(I148*H148,2)</f>
        <v>0</v>
      </c>
      <c r="BL148" s="17" t="s">
        <v>254</v>
      </c>
      <c r="BM148" s="232" t="s">
        <v>6573</v>
      </c>
    </row>
    <row r="149" s="2" customFormat="1">
      <c r="A149" s="38"/>
      <c r="B149" s="39"/>
      <c r="C149" s="40"/>
      <c r="D149" s="234" t="s">
        <v>260</v>
      </c>
      <c r="E149" s="40"/>
      <c r="F149" s="235" t="s">
        <v>6430</v>
      </c>
      <c r="G149" s="40"/>
      <c r="H149" s="40"/>
      <c r="I149" s="236"/>
      <c r="J149" s="40"/>
      <c r="K149" s="40"/>
      <c r="L149" s="44"/>
      <c r="M149" s="237"/>
      <c r="N149" s="238"/>
      <c r="O149" s="91"/>
      <c r="P149" s="91"/>
      <c r="Q149" s="91"/>
      <c r="R149" s="91"/>
      <c r="S149" s="91"/>
      <c r="T149" s="92"/>
      <c r="U149" s="38"/>
      <c r="V149" s="38"/>
      <c r="W149" s="38"/>
      <c r="X149" s="38"/>
      <c r="Y149" s="38"/>
      <c r="Z149" s="38"/>
      <c r="AA149" s="38"/>
      <c r="AB149" s="38"/>
      <c r="AC149" s="38"/>
      <c r="AD149" s="38"/>
      <c r="AE149" s="38"/>
      <c r="AT149" s="17" t="s">
        <v>260</v>
      </c>
      <c r="AU149" s="17" t="s">
        <v>86</v>
      </c>
    </row>
    <row r="150" s="2" customFormat="1">
      <c r="A150" s="38"/>
      <c r="B150" s="39"/>
      <c r="C150" s="40"/>
      <c r="D150" s="240" t="s">
        <v>274</v>
      </c>
      <c r="E150" s="40"/>
      <c r="F150" s="241" t="s">
        <v>6431</v>
      </c>
      <c r="G150" s="40"/>
      <c r="H150" s="40"/>
      <c r="I150" s="236"/>
      <c r="J150" s="40"/>
      <c r="K150" s="40"/>
      <c r="L150" s="44"/>
      <c r="M150" s="237"/>
      <c r="N150" s="238"/>
      <c r="O150" s="91"/>
      <c r="P150" s="91"/>
      <c r="Q150" s="91"/>
      <c r="R150" s="91"/>
      <c r="S150" s="91"/>
      <c r="T150" s="92"/>
      <c r="U150" s="38"/>
      <c r="V150" s="38"/>
      <c r="W150" s="38"/>
      <c r="X150" s="38"/>
      <c r="Y150" s="38"/>
      <c r="Z150" s="38"/>
      <c r="AA150" s="38"/>
      <c r="AB150" s="38"/>
      <c r="AC150" s="38"/>
      <c r="AD150" s="38"/>
      <c r="AE150" s="38"/>
      <c r="AT150" s="17" t="s">
        <v>274</v>
      </c>
      <c r="AU150" s="17" t="s">
        <v>86</v>
      </c>
    </row>
    <row r="151" s="12" customFormat="1">
      <c r="A151" s="12"/>
      <c r="B151" s="242"/>
      <c r="C151" s="243"/>
      <c r="D151" s="234" t="s">
        <v>276</v>
      </c>
      <c r="E151" s="244" t="s">
        <v>1</v>
      </c>
      <c r="F151" s="245" t="s">
        <v>6556</v>
      </c>
      <c r="G151" s="243"/>
      <c r="H151" s="246">
        <v>18.600000000000001</v>
      </c>
      <c r="I151" s="247"/>
      <c r="J151" s="243"/>
      <c r="K151" s="243"/>
      <c r="L151" s="248"/>
      <c r="M151" s="249"/>
      <c r="N151" s="250"/>
      <c r="O151" s="250"/>
      <c r="P151" s="250"/>
      <c r="Q151" s="250"/>
      <c r="R151" s="250"/>
      <c r="S151" s="250"/>
      <c r="T151" s="251"/>
      <c r="U151" s="12"/>
      <c r="V151" s="12"/>
      <c r="W151" s="12"/>
      <c r="X151" s="12"/>
      <c r="Y151" s="12"/>
      <c r="Z151" s="12"/>
      <c r="AA151" s="12"/>
      <c r="AB151" s="12"/>
      <c r="AC151" s="12"/>
      <c r="AD151" s="12"/>
      <c r="AE151" s="12"/>
      <c r="AT151" s="252" t="s">
        <v>276</v>
      </c>
      <c r="AU151" s="252" t="s">
        <v>86</v>
      </c>
      <c r="AV151" s="12" t="s">
        <v>86</v>
      </c>
      <c r="AW151" s="12" t="s">
        <v>32</v>
      </c>
      <c r="AX151" s="12" t="s">
        <v>84</v>
      </c>
      <c r="AY151" s="252" t="s">
        <v>251</v>
      </c>
    </row>
    <row r="152" s="2" customFormat="1" ht="16.5" customHeight="1">
      <c r="A152" s="38"/>
      <c r="B152" s="39"/>
      <c r="C152" s="292" t="s">
        <v>294</v>
      </c>
      <c r="D152" s="292" t="s">
        <v>1133</v>
      </c>
      <c r="E152" s="293" t="s">
        <v>4417</v>
      </c>
      <c r="F152" s="294" t="s">
        <v>4418</v>
      </c>
      <c r="G152" s="295" t="s">
        <v>592</v>
      </c>
      <c r="H152" s="296">
        <v>18.600000000000001</v>
      </c>
      <c r="I152" s="297"/>
      <c r="J152" s="298">
        <f>ROUND(I152*H152,2)</f>
        <v>0</v>
      </c>
      <c r="K152" s="299"/>
      <c r="L152" s="300"/>
      <c r="M152" s="301" t="s">
        <v>1</v>
      </c>
      <c r="N152" s="302" t="s">
        <v>41</v>
      </c>
      <c r="O152" s="91"/>
      <c r="P152" s="230">
        <f>O152*H152</f>
        <v>0</v>
      </c>
      <c r="Q152" s="230">
        <v>0</v>
      </c>
      <c r="R152" s="230">
        <f>Q152*H152</f>
        <v>0</v>
      </c>
      <c r="S152" s="230">
        <v>0</v>
      </c>
      <c r="T152" s="231">
        <f>S152*H152</f>
        <v>0</v>
      </c>
      <c r="U152" s="38"/>
      <c r="V152" s="38"/>
      <c r="W152" s="38"/>
      <c r="X152" s="38"/>
      <c r="Y152" s="38"/>
      <c r="Z152" s="38"/>
      <c r="AA152" s="38"/>
      <c r="AB152" s="38"/>
      <c r="AC152" s="38"/>
      <c r="AD152" s="38"/>
      <c r="AE152" s="38"/>
      <c r="AR152" s="232" t="s">
        <v>299</v>
      </c>
      <c r="AT152" s="232" t="s">
        <v>1133</v>
      </c>
      <c r="AU152" s="232" t="s">
        <v>86</v>
      </c>
      <c r="AY152" s="17" t="s">
        <v>251</v>
      </c>
      <c r="BE152" s="233">
        <f>IF(N152="základní",J152,0)</f>
        <v>0</v>
      </c>
      <c r="BF152" s="233">
        <f>IF(N152="snížená",J152,0)</f>
        <v>0</v>
      </c>
      <c r="BG152" s="233">
        <f>IF(N152="zákl. přenesená",J152,0)</f>
        <v>0</v>
      </c>
      <c r="BH152" s="233">
        <f>IF(N152="sníž. přenesená",J152,0)</f>
        <v>0</v>
      </c>
      <c r="BI152" s="233">
        <f>IF(N152="nulová",J152,0)</f>
        <v>0</v>
      </c>
      <c r="BJ152" s="17" t="s">
        <v>84</v>
      </c>
      <c r="BK152" s="233">
        <f>ROUND(I152*H152,2)</f>
        <v>0</v>
      </c>
      <c r="BL152" s="17" t="s">
        <v>254</v>
      </c>
      <c r="BM152" s="232" t="s">
        <v>6574</v>
      </c>
    </row>
    <row r="153" s="2" customFormat="1">
      <c r="A153" s="38"/>
      <c r="B153" s="39"/>
      <c r="C153" s="40"/>
      <c r="D153" s="234" t="s">
        <v>260</v>
      </c>
      <c r="E153" s="40"/>
      <c r="F153" s="235" t="s">
        <v>4418</v>
      </c>
      <c r="G153" s="40"/>
      <c r="H153" s="40"/>
      <c r="I153" s="236"/>
      <c r="J153" s="40"/>
      <c r="K153" s="40"/>
      <c r="L153" s="44"/>
      <c r="M153" s="237"/>
      <c r="N153" s="238"/>
      <c r="O153" s="91"/>
      <c r="P153" s="91"/>
      <c r="Q153" s="91"/>
      <c r="R153" s="91"/>
      <c r="S153" s="91"/>
      <c r="T153" s="92"/>
      <c r="U153" s="38"/>
      <c r="V153" s="38"/>
      <c r="W153" s="38"/>
      <c r="X153" s="38"/>
      <c r="Y153" s="38"/>
      <c r="Z153" s="38"/>
      <c r="AA153" s="38"/>
      <c r="AB153" s="38"/>
      <c r="AC153" s="38"/>
      <c r="AD153" s="38"/>
      <c r="AE153" s="38"/>
      <c r="AT153" s="17" t="s">
        <v>260</v>
      </c>
      <c r="AU153" s="17" t="s">
        <v>86</v>
      </c>
    </row>
    <row r="154" s="12" customFormat="1">
      <c r="A154" s="12"/>
      <c r="B154" s="242"/>
      <c r="C154" s="243"/>
      <c r="D154" s="234" t="s">
        <v>276</v>
      </c>
      <c r="E154" s="244" t="s">
        <v>1</v>
      </c>
      <c r="F154" s="245" t="s">
        <v>6556</v>
      </c>
      <c r="G154" s="243"/>
      <c r="H154" s="246">
        <v>18.600000000000001</v>
      </c>
      <c r="I154" s="247"/>
      <c r="J154" s="243"/>
      <c r="K154" s="243"/>
      <c r="L154" s="248"/>
      <c r="M154" s="249"/>
      <c r="N154" s="250"/>
      <c r="O154" s="250"/>
      <c r="P154" s="250"/>
      <c r="Q154" s="250"/>
      <c r="R154" s="250"/>
      <c r="S154" s="250"/>
      <c r="T154" s="251"/>
      <c r="U154" s="12"/>
      <c r="V154" s="12"/>
      <c r="W154" s="12"/>
      <c r="X154" s="12"/>
      <c r="Y154" s="12"/>
      <c r="Z154" s="12"/>
      <c r="AA154" s="12"/>
      <c r="AB154" s="12"/>
      <c r="AC154" s="12"/>
      <c r="AD154" s="12"/>
      <c r="AE154" s="12"/>
      <c r="AT154" s="252" t="s">
        <v>276</v>
      </c>
      <c r="AU154" s="252" t="s">
        <v>86</v>
      </c>
      <c r="AV154" s="12" t="s">
        <v>86</v>
      </c>
      <c r="AW154" s="12" t="s">
        <v>32</v>
      </c>
      <c r="AX154" s="12" t="s">
        <v>84</v>
      </c>
      <c r="AY154" s="252" t="s">
        <v>251</v>
      </c>
    </row>
    <row r="155" s="2" customFormat="1" ht="24.15" customHeight="1">
      <c r="A155" s="38"/>
      <c r="B155" s="39"/>
      <c r="C155" s="220" t="s">
        <v>299</v>
      </c>
      <c r="D155" s="220" t="s">
        <v>255</v>
      </c>
      <c r="E155" s="221" t="s">
        <v>6435</v>
      </c>
      <c r="F155" s="222" t="s">
        <v>6436</v>
      </c>
      <c r="G155" s="223" t="s">
        <v>592</v>
      </c>
      <c r="H155" s="224">
        <v>18.600000000000001</v>
      </c>
      <c r="I155" s="225"/>
      <c r="J155" s="226">
        <f>ROUND(I155*H155,2)</f>
        <v>0</v>
      </c>
      <c r="K155" s="227"/>
      <c r="L155" s="44"/>
      <c r="M155" s="228" t="s">
        <v>1</v>
      </c>
      <c r="N155" s="229" t="s">
        <v>41</v>
      </c>
      <c r="O155" s="91"/>
      <c r="P155" s="230">
        <f>O155*H155</f>
        <v>0</v>
      </c>
      <c r="Q155" s="230">
        <v>0</v>
      </c>
      <c r="R155" s="230">
        <f>Q155*H155</f>
        <v>0</v>
      </c>
      <c r="S155" s="230">
        <v>0</v>
      </c>
      <c r="T155" s="231">
        <f>S155*H155</f>
        <v>0</v>
      </c>
      <c r="U155" s="38"/>
      <c r="V155" s="38"/>
      <c r="W155" s="38"/>
      <c r="X155" s="38"/>
      <c r="Y155" s="38"/>
      <c r="Z155" s="38"/>
      <c r="AA155" s="38"/>
      <c r="AB155" s="38"/>
      <c r="AC155" s="38"/>
      <c r="AD155" s="38"/>
      <c r="AE155" s="38"/>
      <c r="AR155" s="232" t="s">
        <v>254</v>
      </c>
      <c r="AT155" s="232" t="s">
        <v>255</v>
      </c>
      <c r="AU155" s="232" t="s">
        <v>86</v>
      </c>
      <c r="AY155" s="17" t="s">
        <v>251</v>
      </c>
      <c r="BE155" s="233">
        <f>IF(N155="základní",J155,0)</f>
        <v>0</v>
      </c>
      <c r="BF155" s="233">
        <f>IF(N155="snížená",J155,0)</f>
        <v>0</v>
      </c>
      <c r="BG155" s="233">
        <f>IF(N155="zákl. přenesená",J155,0)</f>
        <v>0</v>
      </c>
      <c r="BH155" s="233">
        <f>IF(N155="sníž. přenesená",J155,0)</f>
        <v>0</v>
      </c>
      <c r="BI155" s="233">
        <f>IF(N155="nulová",J155,0)</f>
        <v>0</v>
      </c>
      <c r="BJ155" s="17" t="s">
        <v>84</v>
      </c>
      <c r="BK155" s="233">
        <f>ROUND(I155*H155,2)</f>
        <v>0</v>
      </c>
      <c r="BL155" s="17" t="s">
        <v>254</v>
      </c>
      <c r="BM155" s="232" t="s">
        <v>6575</v>
      </c>
    </row>
    <row r="156" s="2" customFormat="1">
      <c r="A156" s="38"/>
      <c r="B156" s="39"/>
      <c r="C156" s="40"/>
      <c r="D156" s="234" t="s">
        <v>260</v>
      </c>
      <c r="E156" s="40"/>
      <c r="F156" s="235" t="s">
        <v>6438</v>
      </c>
      <c r="G156" s="40"/>
      <c r="H156" s="40"/>
      <c r="I156" s="236"/>
      <c r="J156" s="40"/>
      <c r="K156" s="40"/>
      <c r="L156" s="44"/>
      <c r="M156" s="237"/>
      <c r="N156" s="238"/>
      <c r="O156" s="91"/>
      <c r="P156" s="91"/>
      <c r="Q156" s="91"/>
      <c r="R156" s="91"/>
      <c r="S156" s="91"/>
      <c r="T156" s="92"/>
      <c r="U156" s="38"/>
      <c r="V156" s="38"/>
      <c r="W156" s="38"/>
      <c r="X156" s="38"/>
      <c r="Y156" s="38"/>
      <c r="Z156" s="38"/>
      <c r="AA156" s="38"/>
      <c r="AB156" s="38"/>
      <c r="AC156" s="38"/>
      <c r="AD156" s="38"/>
      <c r="AE156" s="38"/>
      <c r="AT156" s="17" t="s">
        <v>260</v>
      </c>
      <c r="AU156" s="17" t="s">
        <v>86</v>
      </c>
    </row>
    <row r="157" s="2" customFormat="1">
      <c r="A157" s="38"/>
      <c r="B157" s="39"/>
      <c r="C157" s="40"/>
      <c r="D157" s="240" t="s">
        <v>274</v>
      </c>
      <c r="E157" s="40"/>
      <c r="F157" s="241" t="s">
        <v>6439</v>
      </c>
      <c r="G157" s="40"/>
      <c r="H157" s="40"/>
      <c r="I157" s="236"/>
      <c r="J157" s="40"/>
      <c r="K157" s="40"/>
      <c r="L157" s="44"/>
      <c r="M157" s="237"/>
      <c r="N157" s="238"/>
      <c r="O157" s="91"/>
      <c r="P157" s="91"/>
      <c r="Q157" s="91"/>
      <c r="R157" s="91"/>
      <c r="S157" s="91"/>
      <c r="T157" s="92"/>
      <c r="U157" s="38"/>
      <c r="V157" s="38"/>
      <c r="W157" s="38"/>
      <c r="X157" s="38"/>
      <c r="Y157" s="38"/>
      <c r="Z157" s="38"/>
      <c r="AA157" s="38"/>
      <c r="AB157" s="38"/>
      <c r="AC157" s="38"/>
      <c r="AD157" s="38"/>
      <c r="AE157" s="38"/>
      <c r="AT157" s="17" t="s">
        <v>274</v>
      </c>
      <c r="AU157" s="17" t="s">
        <v>86</v>
      </c>
    </row>
    <row r="158" s="12" customFormat="1">
      <c r="A158" s="12"/>
      <c r="B158" s="242"/>
      <c r="C158" s="243"/>
      <c r="D158" s="234" t="s">
        <v>276</v>
      </c>
      <c r="E158" s="244" t="s">
        <v>1</v>
      </c>
      <c r="F158" s="245" t="s">
        <v>6556</v>
      </c>
      <c r="G158" s="243"/>
      <c r="H158" s="246">
        <v>18.600000000000001</v>
      </c>
      <c r="I158" s="247"/>
      <c r="J158" s="243"/>
      <c r="K158" s="243"/>
      <c r="L158" s="248"/>
      <c r="M158" s="249"/>
      <c r="N158" s="250"/>
      <c r="O158" s="250"/>
      <c r="P158" s="250"/>
      <c r="Q158" s="250"/>
      <c r="R158" s="250"/>
      <c r="S158" s="250"/>
      <c r="T158" s="251"/>
      <c r="U158" s="12"/>
      <c r="V158" s="12"/>
      <c r="W158" s="12"/>
      <c r="X158" s="12"/>
      <c r="Y158" s="12"/>
      <c r="Z158" s="12"/>
      <c r="AA158" s="12"/>
      <c r="AB158" s="12"/>
      <c r="AC158" s="12"/>
      <c r="AD158" s="12"/>
      <c r="AE158" s="12"/>
      <c r="AT158" s="252" t="s">
        <v>276</v>
      </c>
      <c r="AU158" s="252" t="s">
        <v>86</v>
      </c>
      <c r="AV158" s="12" t="s">
        <v>86</v>
      </c>
      <c r="AW158" s="12" t="s">
        <v>32</v>
      </c>
      <c r="AX158" s="12" t="s">
        <v>84</v>
      </c>
      <c r="AY158" s="252" t="s">
        <v>251</v>
      </c>
    </row>
    <row r="159" s="2" customFormat="1" ht="33" customHeight="1">
      <c r="A159" s="38"/>
      <c r="B159" s="39"/>
      <c r="C159" s="220" t="s">
        <v>306</v>
      </c>
      <c r="D159" s="220" t="s">
        <v>255</v>
      </c>
      <c r="E159" s="221" t="s">
        <v>6471</v>
      </c>
      <c r="F159" s="222" t="s">
        <v>6472</v>
      </c>
      <c r="G159" s="223" t="s">
        <v>6473</v>
      </c>
      <c r="H159" s="224">
        <v>1</v>
      </c>
      <c r="I159" s="225"/>
      <c r="J159" s="226">
        <f>ROUND(I159*H159,2)</f>
        <v>0</v>
      </c>
      <c r="K159" s="227"/>
      <c r="L159" s="44"/>
      <c r="M159" s="228" t="s">
        <v>1</v>
      </c>
      <c r="N159" s="229" t="s">
        <v>41</v>
      </c>
      <c r="O159" s="91"/>
      <c r="P159" s="230">
        <f>O159*H159</f>
        <v>0</v>
      </c>
      <c r="Q159" s="230">
        <v>0</v>
      </c>
      <c r="R159" s="230">
        <f>Q159*H159</f>
        <v>0</v>
      </c>
      <c r="S159" s="230">
        <v>0</v>
      </c>
      <c r="T159" s="231">
        <f>S159*H159</f>
        <v>0</v>
      </c>
      <c r="U159" s="38"/>
      <c r="V159" s="38"/>
      <c r="W159" s="38"/>
      <c r="X159" s="38"/>
      <c r="Y159" s="38"/>
      <c r="Z159" s="38"/>
      <c r="AA159" s="38"/>
      <c r="AB159" s="38"/>
      <c r="AC159" s="38"/>
      <c r="AD159" s="38"/>
      <c r="AE159" s="38"/>
      <c r="AR159" s="232" t="s">
        <v>254</v>
      </c>
      <c r="AT159" s="232" t="s">
        <v>255</v>
      </c>
      <c r="AU159" s="232" t="s">
        <v>86</v>
      </c>
      <c r="AY159" s="17" t="s">
        <v>251</v>
      </c>
      <c r="BE159" s="233">
        <f>IF(N159="základní",J159,0)</f>
        <v>0</v>
      </c>
      <c r="BF159" s="233">
        <f>IF(N159="snížená",J159,0)</f>
        <v>0</v>
      </c>
      <c r="BG159" s="233">
        <f>IF(N159="zákl. přenesená",J159,0)</f>
        <v>0</v>
      </c>
      <c r="BH159" s="233">
        <f>IF(N159="sníž. přenesená",J159,0)</f>
        <v>0</v>
      </c>
      <c r="BI159" s="233">
        <f>IF(N159="nulová",J159,0)</f>
        <v>0</v>
      </c>
      <c r="BJ159" s="17" t="s">
        <v>84</v>
      </c>
      <c r="BK159" s="233">
        <f>ROUND(I159*H159,2)</f>
        <v>0</v>
      </c>
      <c r="BL159" s="17" t="s">
        <v>254</v>
      </c>
      <c r="BM159" s="232" t="s">
        <v>6576</v>
      </c>
    </row>
    <row r="160" s="2" customFormat="1">
      <c r="A160" s="38"/>
      <c r="B160" s="39"/>
      <c r="C160" s="40"/>
      <c r="D160" s="234" t="s">
        <v>260</v>
      </c>
      <c r="E160" s="40"/>
      <c r="F160" s="235" t="s">
        <v>6475</v>
      </c>
      <c r="G160" s="40"/>
      <c r="H160" s="40"/>
      <c r="I160" s="236"/>
      <c r="J160" s="40"/>
      <c r="K160" s="40"/>
      <c r="L160" s="44"/>
      <c r="M160" s="237"/>
      <c r="N160" s="238"/>
      <c r="O160" s="91"/>
      <c r="P160" s="91"/>
      <c r="Q160" s="91"/>
      <c r="R160" s="91"/>
      <c r="S160" s="91"/>
      <c r="T160" s="92"/>
      <c r="U160" s="38"/>
      <c r="V160" s="38"/>
      <c r="W160" s="38"/>
      <c r="X160" s="38"/>
      <c r="Y160" s="38"/>
      <c r="Z160" s="38"/>
      <c r="AA160" s="38"/>
      <c r="AB160" s="38"/>
      <c r="AC160" s="38"/>
      <c r="AD160" s="38"/>
      <c r="AE160" s="38"/>
      <c r="AT160" s="17" t="s">
        <v>260</v>
      </c>
      <c r="AU160" s="17" t="s">
        <v>86</v>
      </c>
    </row>
    <row r="161" s="2" customFormat="1">
      <c r="A161" s="38"/>
      <c r="B161" s="39"/>
      <c r="C161" s="40"/>
      <c r="D161" s="240" t="s">
        <v>274</v>
      </c>
      <c r="E161" s="40"/>
      <c r="F161" s="241" t="s">
        <v>6476</v>
      </c>
      <c r="G161" s="40"/>
      <c r="H161" s="40"/>
      <c r="I161" s="236"/>
      <c r="J161" s="40"/>
      <c r="K161" s="40"/>
      <c r="L161" s="44"/>
      <c r="M161" s="237"/>
      <c r="N161" s="238"/>
      <c r="O161" s="91"/>
      <c r="P161" s="91"/>
      <c r="Q161" s="91"/>
      <c r="R161" s="91"/>
      <c r="S161" s="91"/>
      <c r="T161" s="92"/>
      <c r="U161" s="38"/>
      <c r="V161" s="38"/>
      <c r="W161" s="38"/>
      <c r="X161" s="38"/>
      <c r="Y161" s="38"/>
      <c r="Z161" s="38"/>
      <c r="AA161" s="38"/>
      <c r="AB161" s="38"/>
      <c r="AC161" s="38"/>
      <c r="AD161" s="38"/>
      <c r="AE161" s="38"/>
      <c r="AT161" s="17" t="s">
        <v>274</v>
      </c>
      <c r="AU161" s="17" t="s">
        <v>86</v>
      </c>
    </row>
    <row r="162" s="2" customFormat="1" ht="16.5" customHeight="1">
      <c r="A162" s="38"/>
      <c r="B162" s="39"/>
      <c r="C162" s="292" t="s">
        <v>311</v>
      </c>
      <c r="D162" s="292" t="s">
        <v>1133</v>
      </c>
      <c r="E162" s="293" t="s">
        <v>6477</v>
      </c>
      <c r="F162" s="294" t="s">
        <v>6478</v>
      </c>
      <c r="G162" s="295" t="s">
        <v>5929</v>
      </c>
      <c r="H162" s="296">
        <v>1</v>
      </c>
      <c r="I162" s="297"/>
      <c r="J162" s="298">
        <f>ROUND(I162*H162,2)</f>
        <v>0</v>
      </c>
      <c r="K162" s="299"/>
      <c r="L162" s="300"/>
      <c r="M162" s="301" t="s">
        <v>1</v>
      </c>
      <c r="N162" s="302" t="s">
        <v>41</v>
      </c>
      <c r="O162" s="91"/>
      <c r="P162" s="230">
        <f>O162*H162</f>
        <v>0</v>
      </c>
      <c r="Q162" s="230">
        <v>0.001</v>
      </c>
      <c r="R162" s="230">
        <f>Q162*H162</f>
        <v>0.001</v>
      </c>
      <c r="S162" s="230">
        <v>0</v>
      </c>
      <c r="T162" s="231">
        <f>S162*H162</f>
        <v>0</v>
      </c>
      <c r="U162" s="38"/>
      <c r="V162" s="38"/>
      <c r="W162" s="38"/>
      <c r="X162" s="38"/>
      <c r="Y162" s="38"/>
      <c r="Z162" s="38"/>
      <c r="AA162" s="38"/>
      <c r="AB162" s="38"/>
      <c r="AC162" s="38"/>
      <c r="AD162" s="38"/>
      <c r="AE162" s="38"/>
      <c r="AR162" s="232" t="s">
        <v>299</v>
      </c>
      <c r="AT162" s="232" t="s">
        <v>1133</v>
      </c>
      <c r="AU162" s="232" t="s">
        <v>86</v>
      </c>
      <c r="AY162" s="17" t="s">
        <v>251</v>
      </c>
      <c r="BE162" s="233">
        <f>IF(N162="základní",J162,0)</f>
        <v>0</v>
      </c>
      <c r="BF162" s="233">
        <f>IF(N162="snížená",J162,0)</f>
        <v>0</v>
      </c>
      <c r="BG162" s="233">
        <f>IF(N162="zákl. přenesená",J162,0)</f>
        <v>0</v>
      </c>
      <c r="BH162" s="233">
        <f>IF(N162="sníž. přenesená",J162,0)</f>
        <v>0</v>
      </c>
      <c r="BI162" s="233">
        <f>IF(N162="nulová",J162,0)</f>
        <v>0</v>
      </c>
      <c r="BJ162" s="17" t="s">
        <v>84</v>
      </c>
      <c r="BK162" s="233">
        <f>ROUND(I162*H162,2)</f>
        <v>0</v>
      </c>
      <c r="BL162" s="17" t="s">
        <v>254</v>
      </c>
      <c r="BM162" s="232" t="s">
        <v>6577</v>
      </c>
    </row>
    <row r="163" s="2" customFormat="1">
      <c r="A163" s="38"/>
      <c r="B163" s="39"/>
      <c r="C163" s="40"/>
      <c r="D163" s="234" t="s">
        <v>260</v>
      </c>
      <c r="E163" s="40"/>
      <c r="F163" s="235" t="s">
        <v>6478</v>
      </c>
      <c r="G163" s="40"/>
      <c r="H163" s="40"/>
      <c r="I163" s="236"/>
      <c r="J163" s="40"/>
      <c r="K163" s="40"/>
      <c r="L163" s="44"/>
      <c r="M163" s="237"/>
      <c r="N163" s="238"/>
      <c r="O163" s="91"/>
      <c r="P163" s="91"/>
      <c r="Q163" s="91"/>
      <c r="R163" s="91"/>
      <c r="S163" s="91"/>
      <c r="T163" s="92"/>
      <c r="U163" s="38"/>
      <c r="V163" s="38"/>
      <c r="W163" s="38"/>
      <c r="X163" s="38"/>
      <c r="Y163" s="38"/>
      <c r="Z163" s="38"/>
      <c r="AA163" s="38"/>
      <c r="AB163" s="38"/>
      <c r="AC163" s="38"/>
      <c r="AD163" s="38"/>
      <c r="AE163" s="38"/>
      <c r="AT163" s="17" t="s">
        <v>260</v>
      </c>
      <c r="AU163" s="17" t="s">
        <v>86</v>
      </c>
    </row>
    <row r="164" s="11" customFormat="1" ht="22.8" customHeight="1">
      <c r="A164" s="11"/>
      <c r="B164" s="206"/>
      <c r="C164" s="207"/>
      <c r="D164" s="208" t="s">
        <v>75</v>
      </c>
      <c r="E164" s="272" t="s">
        <v>2009</v>
      </c>
      <c r="F164" s="272" t="s">
        <v>2010</v>
      </c>
      <c r="G164" s="207"/>
      <c r="H164" s="207"/>
      <c r="I164" s="210"/>
      <c r="J164" s="273">
        <f>BK164</f>
        <v>0</v>
      </c>
      <c r="K164" s="207"/>
      <c r="L164" s="212"/>
      <c r="M164" s="213"/>
      <c r="N164" s="214"/>
      <c r="O164" s="214"/>
      <c r="P164" s="215">
        <f>SUM(P165:P168)</f>
        <v>0</v>
      </c>
      <c r="Q164" s="214"/>
      <c r="R164" s="215">
        <f>SUM(R165:R168)</f>
        <v>0</v>
      </c>
      <c r="S164" s="214"/>
      <c r="T164" s="216">
        <f>SUM(T165:T168)</f>
        <v>0</v>
      </c>
      <c r="U164" s="11"/>
      <c r="V164" s="11"/>
      <c r="W164" s="11"/>
      <c r="X164" s="11"/>
      <c r="Y164" s="11"/>
      <c r="Z164" s="11"/>
      <c r="AA164" s="11"/>
      <c r="AB164" s="11"/>
      <c r="AC164" s="11"/>
      <c r="AD164" s="11"/>
      <c r="AE164" s="11"/>
      <c r="AR164" s="217" t="s">
        <v>84</v>
      </c>
      <c r="AT164" s="218" t="s">
        <v>75</v>
      </c>
      <c r="AU164" s="218" t="s">
        <v>84</v>
      </c>
      <c r="AY164" s="217" t="s">
        <v>251</v>
      </c>
      <c r="BK164" s="219">
        <f>SUM(BK165:BK168)</f>
        <v>0</v>
      </c>
    </row>
    <row r="165" s="2" customFormat="1" ht="24.15" customHeight="1">
      <c r="A165" s="38"/>
      <c r="B165" s="39"/>
      <c r="C165" s="220" t="s">
        <v>319</v>
      </c>
      <c r="D165" s="220" t="s">
        <v>255</v>
      </c>
      <c r="E165" s="221" t="s">
        <v>6480</v>
      </c>
      <c r="F165" s="222" t="s">
        <v>6481</v>
      </c>
      <c r="G165" s="223" t="s">
        <v>681</v>
      </c>
      <c r="H165" s="224">
        <v>2</v>
      </c>
      <c r="I165" s="225"/>
      <c r="J165" s="226">
        <f>ROUND(I165*H165,2)</f>
        <v>0</v>
      </c>
      <c r="K165" s="227"/>
      <c r="L165" s="44"/>
      <c r="M165" s="228" t="s">
        <v>1</v>
      </c>
      <c r="N165" s="229" t="s">
        <v>41</v>
      </c>
      <c r="O165" s="91"/>
      <c r="P165" s="230">
        <f>O165*H165</f>
        <v>0</v>
      </c>
      <c r="Q165" s="230">
        <v>0</v>
      </c>
      <c r="R165" s="230">
        <f>Q165*H165</f>
        <v>0</v>
      </c>
      <c r="S165" s="230">
        <v>0</v>
      </c>
      <c r="T165" s="231">
        <f>S165*H165</f>
        <v>0</v>
      </c>
      <c r="U165" s="38"/>
      <c r="V165" s="38"/>
      <c r="W165" s="38"/>
      <c r="X165" s="38"/>
      <c r="Y165" s="38"/>
      <c r="Z165" s="38"/>
      <c r="AA165" s="38"/>
      <c r="AB165" s="38"/>
      <c r="AC165" s="38"/>
      <c r="AD165" s="38"/>
      <c r="AE165" s="38"/>
      <c r="AR165" s="232" t="s">
        <v>254</v>
      </c>
      <c r="AT165" s="232" t="s">
        <v>255</v>
      </c>
      <c r="AU165" s="232" t="s">
        <v>86</v>
      </c>
      <c r="AY165" s="17" t="s">
        <v>251</v>
      </c>
      <c r="BE165" s="233">
        <f>IF(N165="základní",J165,0)</f>
        <v>0</v>
      </c>
      <c r="BF165" s="233">
        <f>IF(N165="snížená",J165,0)</f>
        <v>0</v>
      </c>
      <c r="BG165" s="233">
        <f>IF(N165="zákl. přenesená",J165,0)</f>
        <v>0</v>
      </c>
      <c r="BH165" s="233">
        <f>IF(N165="sníž. přenesená",J165,0)</f>
        <v>0</v>
      </c>
      <c r="BI165" s="233">
        <f>IF(N165="nulová",J165,0)</f>
        <v>0</v>
      </c>
      <c r="BJ165" s="17" t="s">
        <v>84</v>
      </c>
      <c r="BK165" s="233">
        <f>ROUND(I165*H165,2)</f>
        <v>0</v>
      </c>
      <c r="BL165" s="17" t="s">
        <v>254</v>
      </c>
      <c r="BM165" s="232" t="s">
        <v>6578</v>
      </c>
    </row>
    <row r="166" s="2" customFormat="1">
      <c r="A166" s="38"/>
      <c r="B166" s="39"/>
      <c r="C166" s="40"/>
      <c r="D166" s="234" t="s">
        <v>260</v>
      </c>
      <c r="E166" s="40"/>
      <c r="F166" s="235" t="s">
        <v>6483</v>
      </c>
      <c r="G166" s="40"/>
      <c r="H166" s="40"/>
      <c r="I166" s="236"/>
      <c r="J166" s="40"/>
      <c r="K166" s="40"/>
      <c r="L166" s="44"/>
      <c r="M166" s="237"/>
      <c r="N166" s="238"/>
      <c r="O166" s="91"/>
      <c r="P166" s="91"/>
      <c r="Q166" s="91"/>
      <c r="R166" s="91"/>
      <c r="S166" s="91"/>
      <c r="T166" s="92"/>
      <c r="U166" s="38"/>
      <c r="V166" s="38"/>
      <c r="W166" s="38"/>
      <c r="X166" s="38"/>
      <c r="Y166" s="38"/>
      <c r="Z166" s="38"/>
      <c r="AA166" s="38"/>
      <c r="AB166" s="38"/>
      <c r="AC166" s="38"/>
      <c r="AD166" s="38"/>
      <c r="AE166" s="38"/>
      <c r="AT166" s="17" t="s">
        <v>260</v>
      </c>
      <c r="AU166" s="17" t="s">
        <v>86</v>
      </c>
    </row>
    <row r="167" s="2" customFormat="1">
      <c r="A167" s="38"/>
      <c r="B167" s="39"/>
      <c r="C167" s="40"/>
      <c r="D167" s="240" t="s">
        <v>274</v>
      </c>
      <c r="E167" s="40"/>
      <c r="F167" s="241" t="s">
        <v>6484</v>
      </c>
      <c r="G167" s="40"/>
      <c r="H167" s="40"/>
      <c r="I167" s="236"/>
      <c r="J167" s="40"/>
      <c r="K167" s="40"/>
      <c r="L167" s="44"/>
      <c r="M167" s="237"/>
      <c r="N167" s="238"/>
      <c r="O167" s="91"/>
      <c r="P167" s="91"/>
      <c r="Q167" s="91"/>
      <c r="R167" s="91"/>
      <c r="S167" s="91"/>
      <c r="T167" s="92"/>
      <c r="U167" s="38"/>
      <c r="V167" s="38"/>
      <c r="W167" s="38"/>
      <c r="X167" s="38"/>
      <c r="Y167" s="38"/>
      <c r="Z167" s="38"/>
      <c r="AA167" s="38"/>
      <c r="AB167" s="38"/>
      <c r="AC167" s="38"/>
      <c r="AD167" s="38"/>
      <c r="AE167" s="38"/>
      <c r="AT167" s="17" t="s">
        <v>274</v>
      </c>
      <c r="AU167" s="17" t="s">
        <v>86</v>
      </c>
    </row>
    <row r="168" s="12" customFormat="1">
      <c r="A168" s="12"/>
      <c r="B168" s="242"/>
      <c r="C168" s="243"/>
      <c r="D168" s="234" t="s">
        <v>276</v>
      </c>
      <c r="E168" s="244" t="s">
        <v>1</v>
      </c>
      <c r="F168" s="245" t="s">
        <v>2353</v>
      </c>
      <c r="G168" s="243"/>
      <c r="H168" s="246">
        <v>2</v>
      </c>
      <c r="I168" s="247"/>
      <c r="J168" s="243"/>
      <c r="K168" s="243"/>
      <c r="L168" s="248"/>
      <c r="M168" s="285"/>
      <c r="N168" s="286"/>
      <c r="O168" s="286"/>
      <c r="P168" s="286"/>
      <c r="Q168" s="286"/>
      <c r="R168" s="286"/>
      <c r="S168" s="286"/>
      <c r="T168" s="287"/>
      <c r="U168" s="12"/>
      <c r="V168" s="12"/>
      <c r="W168" s="12"/>
      <c r="X168" s="12"/>
      <c r="Y168" s="12"/>
      <c r="Z168" s="12"/>
      <c r="AA168" s="12"/>
      <c r="AB168" s="12"/>
      <c r="AC168" s="12"/>
      <c r="AD168" s="12"/>
      <c r="AE168" s="12"/>
      <c r="AT168" s="252" t="s">
        <v>276</v>
      </c>
      <c r="AU168" s="252" t="s">
        <v>86</v>
      </c>
      <c r="AV168" s="12" t="s">
        <v>86</v>
      </c>
      <c r="AW168" s="12" t="s">
        <v>32</v>
      </c>
      <c r="AX168" s="12" t="s">
        <v>84</v>
      </c>
      <c r="AY168" s="252" t="s">
        <v>251</v>
      </c>
    </row>
    <row r="169" s="2" customFormat="1" ht="6.96" customHeight="1">
      <c r="A169" s="38"/>
      <c r="B169" s="66"/>
      <c r="C169" s="67"/>
      <c r="D169" s="67"/>
      <c r="E169" s="67"/>
      <c r="F169" s="67"/>
      <c r="G169" s="67"/>
      <c r="H169" s="67"/>
      <c r="I169" s="67"/>
      <c r="J169" s="67"/>
      <c r="K169" s="67"/>
      <c r="L169" s="44"/>
      <c r="M169" s="38"/>
      <c r="O169" s="38"/>
      <c r="P169" s="38"/>
      <c r="Q169" s="38"/>
      <c r="R169" s="38"/>
      <c r="S169" s="38"/>
      <c r="T169" s="38"/>
      <c r="U169" s="38"/>
      <c r="V169" s="38"/>
      <c r="W169" s="38"/>
      <c r="X169" s="38"/>
      <c r="Y169" s="38"/>
      <c r="Z169" s="38"/>
      <c r="AA169" s="38"/>
      <c r="AB169" s="38"/>
      <c r="AC169" s="38"/>
      <c r="AD169" s="38"/>
      <c r="AE169" s="38"/>
    </row>
  </sheetData>
  <sheetProtection sheet="1" autoFilter="0" formatColumns="0" formatRows="0" objects="1" scenarios="1" spinCount="100000" saltValue="s0/tt83YOfjkMxixQy3R3Kr3Vmhzs5F38PiNKaLLOnpPtpUvXAziBVmYMMNmAfdpdXs9GZCPj6P1of8GnqjJ7w==" hashValue="X5qo6aQq7nOp21hxXKdlrxqbF03z0RPyfbXOMgSm+qfoFiEOL49T2vH+rGnIYm5MHdTmIWq7nVsbOgmQ6vmkWA==" algorithmName="SHA-512" password="CC35"/>
  <autoFilter ref="C122:K168"/>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28" r:id="rId1" display="https://podminky.urs.cz/item/CS_URS_2024_02/184806112"/>
    <hyperlink ref="F131" r:id="rId2" display="https://podminky.urs.cz/item/CS_URS_2024_02/185804214"/>
    <hyperlink ref="F136" r:id="rId3" display="https://podminky.urs.cz/item/CS_URS_2024_02/184215412"/>
    <hyperlink ref="F140" r:id="rId4" display="https://podminky.urs.cz/item/CS_URS_2024_02/184911111"/>
    <hyperlink ref="F145" r:id="rId5" display="https://podminky.urs.cz/item/CS_URS_2024_02/185804312"/>
    <hyperlink ref="F150" r:id="rId6" display="https://podminky.urs.cz/item/CS_URS_2024_02/185851121"/>
    <hyperlink ref="F157" r:id="rId7" display="https://podminky.urs.cz/item/CS_URS_2024_02/185851129"/>
    <hyperlink ref="F161" r:id="rId8" display="https://podminky.urs.cz/item/CS_URS_2024_02/184813134"/>
    <hyperlink ref="F167" r:id="rId9" display="https://podminky.urs.cz/item/CS_URS_2024_02/998231311"/>
  </hyperlinks>
  <pageMargins left="0.39375" right="0.39375" top="0.39375" bottom="0.39375" header="0" footer="0"/>
  <pageSetup paperSize="9" orientation="portrait" blackAndWhite="1" fitToHeight="100"/>
  <headerFooter>
    <oddFooter>&amp;CStrana &amp;P z &amp;N</oddFooter>
  </headerFooter>
  <drawing r:id="rId10"/>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215</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1" customFormat="1" ht="12" customHeight="1">
      <c r="B8" s="20"/>
      <c r="D8" s="150" t="s">
        <v>223</v>
      </c>
      <c r="L8" s="20"/>
    </row>
    <row r="9" s="2" customFormat="1" ht="16.5" customHeight="1">
      <c r="A9" s="38"/>
      <c r="B9" s="44"/>
      <c r="C9" s="38"/>
      <c r="D9" s="38"/>
      <c r="E9" s="151" t="s">
        <v>6356</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403</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6579</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12. 5. 2025</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6358</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6359</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36</v>
      </c>
      <c r="E32" s="38"/>
      <c r="F32" s="38"/>
      <c r="G32" s="38"/>
      <c r="H32" s="38"/>
      <c r="I32" s="38"/>
      <c r="J32" s="160">
        <f>ROUND(J124,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38</v>
      </c>
      <c r="G34" s="38"/>
      <c r="H34" s="38"/>
      <c r="I34" s="161" t="s">
        <v>37</v>
      </c>
      <c r="J34" s="161" t="s">
        <v>39</v>
      </c>
      <c r="K34" s="38"/>
      <c r="L34" s="63"/>
      <c r="S34" s="38"/>
      <c r="T34" s="38"/>
      <c r="U34" s="38"/>
      <c r="V34" s="38"/>
      <c r="W34" s="38"/>
      <c r="X34" s="38"/>
      <c r="Y34" s="38"/>
      <c r="Z34" s="38"/>
      <c r="AA34" s="38"/>
      <c r="AB34" s="38"/>
      <c r="AC34" s="38"/>
      <c r="AD34" s="38"/>
      <c r="AE34" s="38"/>
    </row>
    <row r="35" s="2" customFormat="1" ht="14.4" customHeight="1">
      <c r="A35" s="38"/>
      <c r="B35" s="44"/>
      <c r="C35" s="38"/>
      <c r="D35" s="162" t="s">
        <v>40</v>
      </c>
      <c r="E35" s="150" t="s">
        <v>41</v>
      </c>
      <c r="F35" s="163">
        <f>ROUND((SUM(BE124:BE247)),  2)</f>
        <v>0</v>
      </c>
      <c r="G35" s="38"/>
      <c r="H35" s="38"/>
      <c r="I35" s="164">
        <v>0.20999999999999999</v>
      </c>
      <c r="J35" s="163">
        <f>ROUND(((SUM(BE124:BE247))*I35),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42</v>
      </c>
      <c r="F36" s="163">
        <f>ROUND((SUM(BF124:BF247)),  2)</f>
        <v>0</v>
      </c>
      <c r="G36" s="38"/>
      <c r="H36" s="38"/>
      <c r="I36" s="164">
        <v>0.12</v>
      </c>
      <c r="J36" s="163">
        <f>ROUND(((SUM(BF124:BF247))*I36),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43</v>
      </c>
      <c r="F37" s="163">
        <f>ROUND((SUM(BG124:BG247)),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44</v>
      </c>
      <c r="F38" s="163">
        <f>ROUND((SUM(BH124:BH247)),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45</v>
      </c>
      <c r="F39" s="163">
        <f>ROUND((SUM(BI124:BI247)),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46</v>
      </c>
      <c r="E41" s="167"/>
      <c r="F41" s="167"/>
      <c r="G41" s="168" t="s">
        <v>47</v>
      </c>
      <c r="H41" s="169" t="s">
        <v>48</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223</v>
      </c>
      <c r="D86" s="22"/>
      <c r="E86" s="22"/>
      <c r="F86" s="22"/>
      <c r="G86" s="22"/>
      <c r="H86" s="22"/>
      <c r="I86" s="22"/>
      <c r="J86" s="22"/>
      <c r="K86" s="22"/>
      <c r="L86" s="20"/>
    </row>
    <row r="87" s="2" customFormat="1" ht="16.5" customHeight="1">
      <c r="A87" s="38"/>
      <c r="B87" s="39"/>
      <c r="C87" s="40"/>
      <c r="D87" s="40"/>
      <c r="E87" s="183" t="s">
        <v>6356</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403</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 xml:space="preserve">801_02.1 - SO 801 Sadové úpravy- Lokalita 02.1 </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Frýdek-Místek</v>
      </c>
      <c r="G91" s="40"/>
      <c r="H91" s="40"/>
      <c r="I91" s="32" t="s">
        <v>22</v>
      </c>
      <c r="J91" s="79" t="str">
        <f>IF(J14="","",J14)</f>
        <v>12. 5. 2025</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Statutární město Frýdek-Místek</v>
      </c>
      <c r="G93" s="40"/>
      <c r="H93" s="40"/>
      <c r="I93" s="32" t="s">
        <v>30</v>
      </c>
      <c r="J93" s="36" t="str">
        <f>E23</f>
        <v>DOPRAPLAN s.r.o.</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Vladimír Rudolf</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226</v>
      </c>
      <c r="D96" s="185"/>
      <c r="E96" s="185"/>
      <c r="F96" s="185"/>
      <c r="G96" s="185"/>
      <c r="H96" s="185"/>
      <c r="I96" s="185"/>
      <c r="J96" s="186" t="s">
        <v>227</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228</v>
      </c>
      <c r="D98" s="40"/>
      <c r="E98" s="40"/>
      <c r="F98" s="40"/>
      <c r="G98" s="40"/>
      <c r="H98" s="40"/>
      <c r="I98" s="40"/>
      <c r="J98" s="110">
        <f>J124</f>
        <v>0</v>
      </c>
      <c r="K98" s="40"/>
      <c r="L98" s="63"/>
      <c r="S98" s="38"/>
      <c r="T98" s="38"/>
      <c r="U98" s="38"/>
      <c r="V98" s="38"/>
      <c r="W98" s="38"/>
      <c r="X98" s="38"/>
      <c r="Y98" s="38"/>
      <c r="Z98" s="38"/>
      <c r="AA98" s="38"/>
      <c r="AB98" s="38"/>
      <c r="AC98" s="38"/>
      <c r="AD98" s="38"/>
      <c r="AE98" s="38"/>
      <c r="AU98" s="17" t="s">
        <v>229</v>
      </c>
    </row>
    <row r="99" s="9" customFormat="1" ht="24.96" customHeight="1">
      <c r="A99" s="9"/>
      <c r="B99" s="188"/>
      <c r="C99" s="189"/>
      <c r="D99" s="190" t="s">
        <v>6580</v>
      </c>
      <c r="E99" s="191"/>
      <c r="F99" s="191"/>
      <c r="G99" s="191"/>
      <c r="H99" s="191"/>
      <c r="I99" s="191"/>
      <c r="J99" s="192">
        <f>J125</f>
        <v>0</v>
      </c>
      <c r="K99" s="189"/>
      <c r="L99" s="193"/>
      <c r="S99" s="9"/>
      <c r="T99" s="9"/>
      <c r="U99" s="9"/>
      <c r="V99" s="9"/>
      <c r="W99" s="9"/>
      <c r="X99" s="9"/>
      <c r="Y99" s="9"/>
      <c r="Z99" s="9"/>
      <c r="AA99" s="9"/>
      <c r="AB99" s="9"/>
      <c r="AC99" s="9"/>
      <c r="AD99" s="9"/>
      <c r="AE99" s="9"/>
    </row>
    <row r="100" s="14" customFormat="1" ht="19.92" customHeight="1">
      <c r="A100" s="14"/>
      <c r="B100" s="267"/>
      <c r="C100" s="133"/>
      <c r="D100" s="268" t="s">
        <v>6581</v>
      </c>
      <c r="E100" s="269"/>
      <c r="F100" s="269"/>
      <c r="G100" s="269"/>
      <c r="H100" s="269"/>
      <c r="I100" s="269"/>
      <c r="J100" s="270">
        <f>J126</f>
        <v>0</v>
      </c>
      <c r="K100" s="133"/>
      <c r="L100" s="271"/>
      <c r="S100" s="14"/>
      <c r="T100" s="14"/>
      <c r="U100" s="14"/>
      <c r="V100" s="14"/>
      <c r="W100" s="14"/>
      <c r="X100" s="14"/>
      <c r="Y100" s="14"/>
      <c r="Z100" s="14"/>
      <c r="AA100" s="14"/>
      <c r="AB100" s="14"/>
      <c r="AC100" s="14"/>
      <c r="AD100" s="14"/>
      <c r="AE100" s="14"/>
    </row>
    <row r="101" s="14" customFormat="1" ht="14.88" customHeight="1">
      <c r="A101" s="14"/>
      <c r="B101" s="267"/>
      <c r="C101" s="133"/>
      <c r="D101" s="268" t="s">
        <v>6582</v>
      </c>
      <c r="E101" s="269"/>
      <c r="F101" s="269"/>
      <c r="G101" s="269"/>
      <c r="H101" s="269"/>
      <c r="I101" s="269"/>
      <c r="J101" s="270">
        <f>J127</f>
        <v>0</v>
      </c>
      <c r="K101" s="133"/>
      <c r="L101" s="271"/>
      <c r="S101" s="14"/>
      <c r="T101" s="14"/>
      <c r="U101" s="14"/>
      <c r="V101" s="14"/>
      <c r="W101" s="14"/>
      <c r="X101" s="14"/>
      <c r="Y101" s="14"/>
      <c r="Z101" s="14"/>
      <c r="AA101" s="14"/>
      <c r="AB101" s="14"/>
      <c r="AC101" s="14"/>
      <c r="AD101" s="14"/>
      <c r="AE101" s="14"/>
    </row>
    <row r="102" s="14" customFormat="1" ht="19.92" customHeight="1">
      <c r="A102" s="14"/>
      <c r="B102" s="267"/>
      <c r="C102" s="133"/>
      <c r="D102" s="268" t="s">
        <v>2160</v>
      </c>
      <c r="E102" s="269"/>
      <c r="F102" s="269"/>
      <c r="G102" s="269"/>
      <c r="H102" s="269"/>
      <c r="I102" s="269"/>
      <c r="J102" s="270">
        <f>J239</f>
        <v>0</v>
      </c>
      <c r="K102" s="133"/>
      <c r="L102" s="271"/>
      <c r="S102" s="14"/>
      <c r="T102" s="14"/>
      <c r="U102" s="14"/>
      <c r="V102" s="14"/>
      <c r="W102" s="14"/>
      <c r="X102" s="14"/>
      <c r="Y102" s="14"/>
      <c r="Z102" s="14"/>
      <c r="AA102" s="14"/>
      <c r="AB102" s="14"/>
      <c r="AC102" s="14"/>
      <c r="AD102" s="14"/>
      <c r="AE102" s="14"/>
    </row>
    <row r="103" s="2" customFormat="1" ht="21.84" customHeight="1">
      <c r="A103" s="38"/>
      <c r="B103" s="39"/>
      <c r="C103" s="40"/>
      <c r="D103" s="40"/>
      <c r="E103" s="40"/>
      <c r="F103" s="40"/>
      <c r="G103" s="40"/>
      <c r="H103" s="40"/>
      <c r="I103" s="40"/>
      <c r="J103" s="40"/>
      <c r="K103" s="40"/>
      <c r="L103" s="63"/>
      <c r="S103" s="38"/>
      <c r="T103" s="38"/>
      <c r="U103" s="38"/>
      <c r="V103" s="38"/>
      <c r="W103" s="38"/>
      <c r="X103" s="38"/>
      <c r="Y103" s="38"/>
      <c r="Z103" s="38"/>
      <c r="AA103" s="38"/>
      <c r="AB103" s="38"/>
      <c r="AC103" s="38"/>
      <c r="AD103" s="38"/>
      <c r="AE103" s="38"/>
    </row>
    <row r="104" s="2" customFormat="1" ht="6.96" customHeight="1">
      <c r="A104" s="38"/>
      <c r="B104" s="66"/>
      <c r="C104" s="67"/>
      <c r="D104" s="67"/>
      <c r="E104" s="67"/>
      <c r="F104" s="67"/>
      <c r="G104" s="67"/>
      <c r="H104" s="67"/>
      <c r="I104" s="67"/>
      <c r="J104" s="67"/>
      <c r="K104" s="67"/>
      <c r="L104" s="63"/>
      <c r="S104" s="38"/>
      <c r="T104" s="38"/>
      <c r="U104" s="38"/>
      <c r="V104" s="38"/>
      <c r="W104" s="38"/>
      <c r="X104" s="38"/>
      <c r="Y104" s="38"/>
      <c r="Z104" s="38"/>
      <c r="AA104" s="38"/>
      <c r="AB104" s="38"/>
      <c r="AC104" s="38"/>
      <c r="AD104" s="38"/>
      <c r="AE104" s="38"/>
    </row>
    <row r="108" s="2" customFormat="1" ht="6.96" customHeight="1">
      <c r="A108" s="38"/>
      <c r="B108" s="68"/>
      <c r="C108" s="69"/>
      <c r="D108" s="69"/>
      <c r="E108" s="69"/>
      <c r="F108" s="69"/>
      <c r="G108" s="69"/>
      <c r="H108" s="69"/>
      <c r="I108" s="69"/>
      <c r="J108" s="69"/>
      <c r="K108" s="69"/>
      <c r="L108" s="63"/>
      <c r="S108" s="38"/>
      <c r="T108" s="38"/>
      <c r="U108" s="38"/>
      <c r="V108" s="38"/>
      <c r="W108" s="38"/>
      <c r="X108" s="38"/>
      <c r="Y108" s="38"/>
      <c r="Z108" s="38"/>
      <c r="AA108" s="38"/>
      <c r="AB108" s="38"/>
      <c r="AC108" s="38"/>
      <c r="AD108" s="38"/>
      <c r="AE108" s="38"/>
    </row>
    <row r="109" s="2" customFormat="1" ht="24.96" customHeight="1">
      <c r="A109" s="38"/>
      <c r="B109" s="39"/>
      <c r="C109" s="23" t="s">
        <v>236</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39"/>
      <c r="C110" s="40"/>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26.25" customHeight="1">
      <c r="A112" s="38"/>
      <c r="B112" s="39"/>
      <c r="C112" s="40"/>
      <c r="D112" s="40"/>
      <c r="E112" s="183" t="str">
        <f>E7</f>
        <v>Vybudování komunikací a inženýrských sítí v lokalitě Berlín 2, Frýdek-Místek</v>
      </c>
      <c r="F112" s="32"/>
      <c r="G112" s="32"/>
      <c r="H112" s="32"/>
      <c r="I112" s="40"/>
      <c r="J112" s="40"/>
      <c r="K112" s="40"/>
      <c r="L112" s="63"/>
      <c r="S112" s="38"/>
      <c r="T112" s="38"/>
      <c r="U112" s="38"/>
      <c r="V112" s="38"/>
      <c r="W112" s="38"/>
      <c r="X112" s="38"/>
      <c r="Y112" s="38"/>
      <c r="Z112" s="38"/>
      <c r="AA112" s="38"/>
      <c r="AB112" s="38"/>
      <c r="AC112" s="38"/>
      <c r="AD112" s="38"/>
      <c r="AE112" s="38"/>
    </row>
    <row r="113" s="1" customFormat="1" ht="12" customHeight="1">
      <c r="B113" s="21"/>
      <c r="C113" s="32" t="s">
        <v>223</v>
      </c>
      <c r="D113" s="22"/>
      <c r="E113" s="22"/>
      <c r="F113" s="22"/>
      <c r="G113" s="22"/>
      <c r="H113" s="22"/>
      <c r="I113" s="22"/>
      <c r="J113" s="22"/>
      <c r="K113" s="22"/>
      <c r="L113" s="20"/>
    </row>
    <row r="114" s="2" customFormat="1" ht="16.5" customHeight="1">
      <c r="A114" s="38"/>
      <c r="B114" s="39"/>
      <c r="C114" s="40"/>
      <c r="D114" s="40"/>
      <c r="E114" s="183" t="s">
        <v>6356</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403</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6.5" customHeight="1">
      <c r="A116" s="38"/>
      <c r="B116" s="39"/>
      <c r="C116" s="40"/>
      <c r="D116" s="40"/>
      <c r="E116" s="76" t="str">
        <f>E11</f>
        <v xml:space="preserve">801_02.1 - SO 801 Sadové úpravy- Lokalita 02.1 </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20</v>
      </c>
      <c r="D118" s="40"/>
      <c r="E118" s="40"/>
      <c r="F118" s="27" t="str">
        <f>F14</f>
        <v>Frýdek-Místek</v>
      </c>
      <c r="G118" s="40"/>
      <c r="H118" s="40"/>
      <c r="I118" s="32" t="s">
        <v>22</v>
      </c>
      <c r="J118" s="79" t="str">
        <f>IF(J14="","",J14)</f>
        <v>12. 5. 2025</v>
      </c>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5.15" customHeight="1">
      <c r="A120" s="38"/>
      <c r="B120" s="39"/>
      <c r="C120" s="32" t="s">
        <v>24</v>
      </c>
      <c r="D120" s="40"/>
      <c r="E120" s="40"/>
      <c r="F120" s="27" t="str">
        <f>E17</f>
        <v>Statutární město Frýdek-Místek</v>
      </c>
      <c r="G120" s="40"/>
      <c r="H120" s="40"/>
      <c r="I120" s="32" t="s">
        <v>30</v>
      </c>
      <c r="J120" s="36" t="str">
        <f>E23</f>
        <v>DOPRAPLAN s.r.o.</v>
      </c>
      <c r="K120" s="40"/>
      <c r="L120" s="63"/>
      <c r="S120" s="38"/>
      <c r="T120" s="38"/>
      <c r="U120" s="38"/>
      <c r="V120" s="38"/>
      <c r="W120" s="38"/>
      <c r="X120" s="38"/>
      <c r="Y120" s="38"/>
      <c r="Z120" s="38"/>
      <c r="AA120" s="38"/>
      <c r="AB120" s="38"/>
      <c r="AC120" s="38"/>
      <c r="AD120" s="38"/>
      <c r="AE120" s="38"/>
    </row>
    <row r="121" s="2" customFormat="1" ht="15.15" customHeight="1">
      <c r="A121" s="38"/>
      <c r="B121" s="39"/>
      <c r="C121" s="32" t="s">
        <v>28</v>
      </c>
      <c r="D121" s="40"/>
      <c r="E121" s="40"/>
      <c r="F121" s="27" t="str">
        <f>IF(E20="","",E20)</f>
        <v>Vyplň údaj</v>
      </c>
      <c r="G121" s="40"/>
      <c r="H121" s="40"/>
      <c r="I121" s="32" t="s">
        <v>33</v>
      </c>
      <c r="J121" s="36" t="str">
        <f>E26</f>
        <v>Vladimír Rudolf</v>
      </c>
      <c r="K121" s="40"/>
      <c r="L121" s="63"/>
      <c r="S121" s="38"/>
      <c r="T121" s="38"/>
      <c r="U121" s="38"/>
      <c r="V121" s="38"/>
      <c r="W121" s="38"/>
      <c r="X121" s="38"/>
      <c r="Y121" s="38"/>
      <c r="Z121" s="38"/>
      <c r="AA121" s="38"/>
      <c r="AB121" s="38"/>
      <c r="AC121" s="38"/>
      <c r="AD121" s="38"/>
      <c r="AE121" s="38"/>
    </row>
    <row r="122" s="2" customFormat="1" ht="10.32"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10" customFormat="1" ht="29.28" customHeight="1">
      <c r="A123" s="194"/>
      <c r="B123" s="195"/>
      <c r="C123" s="196" t="s">
        <v>237</v>
      </c>
      <c r="D123" s="197" t="s">
        <v>61</v>
      </c>
      <c r="E123" s="197" t="s">
        <v>57</v>
      </c>
      <c r="F123" s="197" t="s">
        <v>58</v>
      </c>
      <c r="G123" s="197" t="s">
        <v>238</v>
      </c>
      <c r="H123" s="197" t="s">
        <v>239</v>
      </c>
      <c r="I123" s="197" t="s">
        <v>240</v>
      </c>
      <c r="J123" s="198" t="s">
        <v>227</v>
      </c>
      <c r="K123" s="199" t="s">
        <v>241</v>
      </c>
      <c r="L123" s="200"/>
      <c r="M123" s="100" t="s">
        <v>1</v>
      </c>
      <c r="N123" s="101" t="s">
        <v>40</v>
      </c>
      <c r="O123" s="101" t="s">
        <v>242</v>
      </c>
      <c r="P123" s="101" t="s">
        <v>243</v>
      </c>
      <c r="Q123" s="101" t="s">
        <v>244</v>
      </c>
      <c r="R123" s="101" t="s">
        <v>245</v>
      </c>
      <c r="S123" s="101" t="s">
        <v>246</v>
      </c>
      <c r="T123" s="102" t="s">
        <v>247</v>
      </c>
      <c r="U123" s="194"/>
      <c r="V123" s="194"/>
      <c r="W123" s="194"/>
      <c r="X123" s="194"/>
      <c r="Y123" s="194"/>
      <c r="Z123" s="194"/>
      <c r="AA123" s="194"/>
      <c r="AB123" s="194"/>
      <c r="AC123" s="194"/>
      <c r="AD123" s="194"/>
      <c r="AE123" s="194"/>
    </row>
    <row r="124" s="2" customFormat="1" ht="22.8" customHeight="1">
      <c r="A124" s="38"/>
      <c r="B124" s="39"/>
      <c r="C124" s="107" t="s">
        <v>248</v>
      </c>
      <c r="D124" s="40"/>
      <c r="E124" s="40"/>
      <c r="F124" s="40"/>
      <c r="G124" s="40"/>
      <c r="H124" s="40"/>
      <c r="I124" s="40"/>
      <c r="J124" s="201">
        <f>BK124</f>
        <v>0</v>
      </c>
      <c r="K124" s="40"/>
      <c r="L124" s="44"/>
      <c r="M124" s="103"/>
      <c r="N124" s="202"/>
      <c r="O124" s="104"/>
      <c r="P124" s="203">
        <f>P125</f>
        <v>0</v>
      </c>
      <c r="Q124" s="104"/>
      <c r="R124" s="203">
        <f>R125</f>
        <v>9.7751330000000003</v>
      </c>
      <c r="S124" s="104"/>
      <c r="T124" s="204">
        <f>T125</f>
        <v>0</v>
      </c>
      <c r="U124" s="38"/>
      <c r="V124" s="38"/>
      <c r="W124" s="38"/>
      <c r="X124" s="38"/>
      <c r="Y124" s="38"/>
      <c r="Z124" s="38"/>
      <c r="AA124" s="38"/>
      <c r="AB124" s="38"/>
      <c r="AC124" s="38"/>
      <c r="AD124" s="38"/>
      <c r="AE124" s="38"/>
      <c r="AT124" s="17" t="s">
        <v>75</v>
      </c>
      <c r="AU124" s="17" t="s">
        <v>229</v>
      </c>
      <c r="BK124" s="205">
        <f>BK125</f>
        <v>0</v>
      </c>
    </row>
    <row r="125" s="11" customFormat="1" ht="25.92" customHeight="1">
      <c r="A125" s="11"/>
      <c r="B125" s="206"/>
      <c r="C125" s="207"/>
      <c r="D125" s="208" t="s">
        <v>75</v>
      </c>
      <c r="E125" s="209" t="s">
        <v>249</v>
      </c>
      <c r="F125" s="209" t="s">
        <v>249</v>
      </c>
      <c r="G125" s="207"/>
      <c r="H125" s="207"/>
      <c r="I125" s="210"/>
      <c r="J125" s="211">
        <f>BK125</f>
        <v>0</v>
      </c>
      <c r="K125" s="207"/>
      <c r="L125" s="212"/>
      <c r="M125" s="213"/>
      <c r="N125" s="214"/>
      <c r="O125" s="214"/>
      <c r="P125" s="215">
        <f>P126+P239</f>
        <v>0</v>
      </c>
      <c r="Q125" s="214"/>
      <c r="R125" s="215">
        <f>R126+R239</f>
        <v>9.7751330000000003</v>
      </c>
      <c r="S125" s="214"/>
      <c r="T125" s="216">
        <f>T126+T239</f>
        <v>0</v>
      </c>
      <c r="U125" s="11"/>
      <c r="V125" s="11"/>
      <c r="W125" s="11"/>
      <c r="X125" s="11"/>
      <c r="Y125" s="11"/>
      <c r="Z125" s="11"/>
      <c r="AA125" s="11"/>
      <c r="AB125" s="11"/>
      <c r="AC125" s="11"/>
      <c r="AD125" s="11"/>
      <c r="AE125" s="11"/>
      <c r="AR125" s="217" t="s">
        <v>84</v>
      </c>
      <c r="AT125" s="218" t="s">
        <v>75</v>
      </c>
      <c r="AU125" s="218" t="s">
        <v>76</v>
      </c>
      <c r="AY125" s="217" t="s">
        <v>251</v>
      </c>
      <c r="BK125" s="219">
        <f>BK126+BK239</f>
        <v>0</v>
      </c>
    </row>
    <row r="126" s="11" customFormat="1" ht="22.8" customHeight="1">
      <c r="A126" s="11"/>
      <c r="B126" s="206"/>
      <c r="C126" s="207"/>
      <c r="D126" s="208" t="s">
        <v>75</v>
      </c>
      <c r="E126" s="272" t="s">
        <v>6583</v>
      </c>
      <c r="F126" s="272" t="s">
        <v>6584</v>
      </c>
      <c r="G126" s="207"/>
      <c r="H126" s="207"/>
      <c r="I126" s="210"/>
      <c r="J126" s="273">
        <f>BK126</f>
        <v>0</v>
      </c>
      <c r="K126" s="207"/>
      <c r="L126" s="212"/>
      <c r="M126" s="213"/>
      <c r="N126" s="214"/>
      <c r="O126" s="214"/>
      <c r="P126" s="215">
        <f>P127</f>
        <v>0</v>
      </c>
      <c r="Q126" s="214"/>
      <c r="R126" s="215">
        <f>R127</f>
        <v>9.7751330000000003</v>
      </c>
      <c r="S126" s="214"/>
      <c r="T126" s="216">
        <f>T127</f>
        <v>0</v>
      </c>
      <c r="U126" s="11"/>
      <c r="V126" s="11"/>
      <c r="W126" s="11"/>
      <c r="X126" s="11"/>
      <c r="Y126" s="11"/>
      <c r="Z126" s="11"/>
      <c r="AA126" s="11"/>
      <c r="AB126" s="11"/>
      <c r="AC126" s="11"/>
      <c r="AD126" s="11"/>
      <c r="AE126" s="11"/>
      <c r="AR126" s="217" t="s">
        <v>84</v>
      </c>
      <c r="AT126" s="218" t="s">
        <v>75</v>
      </c>
      <c r="AU126" s="218" t="s">
        <v>84</v>
      </c>
      <c r="AY126" s="217" t="s">
        <v>251</v>
      </c>
      <c r="BK126" s="219">
        <f>BK127</f>
        <v>0</v>
      </c>
    </row>
    <row r="127" s="11" customFormat="1" ht="20.88" customHeight="1">
      <c r="A127" s="11"/>
      <c r="B127" s="206"/>
      <c r="C127" s="207"/>
      <c r="D127" s="208" t="s">
        <v>75</v>
      </c>
      <c r="E127" s="272" t="s">
        <v>84</v>
      </c>
      <c r="F127" s="272" t="s">
        <v>406</v>
      </c>
      <c r="G127" s="207"/>
      <c r="H127" s="207"/>
      <c r="I127" s="210"/>
      <c r="J127" s="273">
        <f>BK127</f>
        <v>0</v>
      </c>
      <c r="K127" s="207"/>
      <c r="L127" s="212"/>
      <c r="M127" s="213"/>
      <c r="N127" s="214"/>
      <c r="O127" s="214"/>
      <c r="P127" s="215">
        <f>SUM(P128:P238)</f>
        <v>0</v>
      </c>
      <c r="Q127" s="214"/>
      <c r="R127" s="215">
        <f>SUM(R128:R238)</f>
        <v>9.7751330000000003</v>
      </c>
      <c r="S127" s="214"/>
      <c r="T127" s="216">
        <f>SUM(T128:T238)</f>
        <v>0</v>
      </c>
      <c r="U127" s="11"/>
      <c r="V127" s="11"/>
      <c r="W127" s="11"/>
      <c r="X127" s="11"/>
      <c r="Y127" s="11"/>
      <c r="Z127" s="11"/>
      <c r="AA127" s="11"/>
      <c r="AB127" s="11"/>
      <c r="AC127" s="11"/>
      <c r="AD127" s="11"/>
      <c r="AE127" s="11"/>
      <c r="AR127" s="217" t="s">
        <v>84</v>
      </c>
      <c r="AT127" s="218" t="s">
        <v>75</v>
      </c>
      <c r="AU127" s="218" t="s">
        <v>86</v>
      </c>
      <c r="AY127" s="217" t="s">
        <v>251</v>
      </c>
      <c r="BK127" s="219">
        <f>SUM(BK128:BK238)</f>
        <v>0</v>
      </c>
    </row>
    <row r="128" s="2" customFormat="1" ht="33" customHeight="1">
      <c r="A128" s="38"/>
      <c r="B128" s="39"/>
      <c r="C128" s="220" t="s">
        <v>84</v>
      </c>
      <c r="D128" s="220" t="s">
        <v>255</v>
      </c>
      <c r="E128" s="221" t="s">
        <v>621</v>
      </c>
      <c r="F128" s="222" t="s">
        <v>622</v>
      </c>
      <c r="G128" s="223" t="s">
        <v>409</v>
      </c>
      <c r="H128" s="224">
        <v>185.5</v>
      </c>
      <c r="I128" s="225"/>
      <c r="J128" s="226">
        <f>ROUND(I128*H128,2)</f>
        <v>0</v>
      </c>
      <c r="K128" s="227"/>
      <c r="L128" s="44"/>
      <c r="M128" s="228" t="s">
        <v>1</v>
      </c>
      <c r="N128" s="229" t="s">
        <v>41</v>
      </c>
      <c r="O128" s="91"/>
      <c r="P128" s="230">
        <f>O128*H128</f>
        <v>0</v>
      </c>
      <c r="Q128" s="230">
        <v>0</v>
      </c>
      <c r="R128" s="230">
        <f>Q128*H128</f>
        <v>0</v>
      </c>
      <c r="S128" s="230">
        <v>0</v>
      </c>
      <c r="T128" s="231">
        <f>S128*H128</f>
        <v>0</v>
      </c>
      <c r="U128" s="38"/>
      <c r="V128" s="38"/>
      <c r="W128" s="38"/>
      <c r="X128" s="38"/>
      <c r="Y128" s="38"/>
      <c r="Z128" s="38"/>
      <c r="AA128" s="38"/>
      <c r="AB128" s="38"/>
      <c r="AC128" s="38"/>
      <c r="AD128" s="38"/>
      <c r="AE128" s="38"/>
      <c r="AR128" s="232" t="s">
        <v>254</v>
      </c>
      <c r="AT128" s="232" t="s">
        <v>255</v>
      </c>
      <c r="AU128" s="232" t="s">
        <v>269</v>
      </c>
      <c r="AY128" s="17" t="s">
        <v>251</v>
      </c>
      <c r="BE128" s="233">
        <f>IF(N128="základní",J128,0)</f>
        <v>0</v>
      </c>
      <c r="BF128" s="233">
        <f>IF(N128="snížená",J128,0)</f>
        <v>0</v>
      </c>
      <c r="BG128" s="233">
        <f>IF(N128="zákl. přenesená",J128,0)</f>
        <v>0</v>
      </c>
      <c r="BH128" s="233">
        <f>IF(N128="sníž. přenesená",J128,0)</f>
        <v>0</v>
      </c>
      <c r="BI128" s="233">
        <f>IF(N128="nulová",J128,0)</f>
        <v>0</v>
      </c>
      <c r="BJ128" s="17" t="s">
        <v>84</v>
      </c>
      <c r="BK128" s="233">
        <f>ROUND(I128*H128,2)</f>
        <v>0</v>
      </c>
      <c r="BL128" s="17" t="s">
        <v>254</v>
      </c>
      <c r="BM128" s="232" t="s">
        <v>6585</v>
      </c>
    </row>
    <row r="129" s="2" customFormat="1">
      <c r="A129" s="38"/>
      <c r="B129" s="39"/>
      <c r="C129" s="40"/>
      <c r="D129" s="234" t="s">
        <v>260</v>
      </c>
      <c r="E129" s="40"/>
      <c r="F129" s="235" t="s">
        <v>624</v>
      </c>
      <c r="G129" s="40"/>
      <c r="H129" s="40"/>
      <c r="I129" s="236"/>
      <c r="J129" s="40"/>
      <c r="K129" s="40"/>
      <c r="L129" s="44"/>
      <c r="M129" s="237"/>
      <c r="N129" s="238"/>
      <c r="O129" s="91"/>
      <c r="P129" s="91"/>
      <c r="Q129" s="91"/>
      <c r="R129" s="91"/>
      <c r="S129" s="91"/>
      <c r="T129" s="92"/>
      <c r="U129" s="38"/>
      <c r="V129" s="38"/>
      <c r="W129" s="38"/>
      <c r="X129" s="38"/>
      <c r="Y129" s="38"/>
      <c r="Z129" s="38"/>
      <c r="AA129" s="38"/>
      <c r="AB129" s="38"/>
      <c r="AC129" s="38"/>
      <c r="AD129" s="38"/>
      <c r="AE129" s="38"/>
      <c r="AT129" s="17" t="s">
        <v>260</v>
      </c>
      <c r="AU129" s="17" t="s">
        <v>269</v>
      </c>
    </row>
    <row r="130" s="2" customFormat="1">
      <c r="A130" s="38"/>
      <c r="B130" s="39"/>
      <c r="C130" s="40"/>
      <c r="D130" s="240" t="s">
        <v>274</v>
      </c>
      <c r="E130" s="40"/>
      <c r="F130" s="241" t="s">
        <v>625</v>
      </c>
      <c r="G130" s="40"/>
      <c r="H130" s="40"/>
      <c r="I130" s="236"/>
      <c r="J130" s="40"/>
      <c r="K130" s="40"/>
      <c r="L130" s="44"/>
      <c r="M130" s="237"/>
      <c r="N130" s="238"/>
      <c r="O130" s="91"/>
      <c r="P130" s="91"/>
      <c r="Q130" s="91"/>
      <c r="R130" s="91"/>
      <c r="S130" s="91"/>
      <c r="T130" s="92"/>
      <c r="U130" s="38"/>
      <c r="V130" s="38"/>
      <c r="W130" s="38"/>
      <c r="X130" s="38"/>
      <c r="Y130" s="38"/>
      <c r="Z130" s="38"/>
      <c r="AA130" s="38"/>
      <c r="AB130" s="38"/>
      <c r="AC130" s="38"/>
      <c r="AD130" s="38"/>
      <c r="AE130" s="38"/>
      <c r="AT130" s="17" t="s">
        <v>274</v>
      </c>
      <c r="AU130" s="17" t="s">
        <v>269</v>
      </c>
    </row>
    <row r="131" s="12" customFormat="1">
      <c r="A131" s="12"/>
      <c r="B131" s="242"/>
      <c r="C131" s="243"/>
      <c r="D131" s="234" t="s">
        <v>276</v>
      </c>
      <c r="E131" s="244" t="s">
        <v>1</v>
      </c>
      <c r="F131" s="245" t="s">
        <v>6586</v>
      </c>
      <c r="G131" s="243"/>
      <c r="H131" s="246">
        <v>185.5</v>
      </c>
      <c r="I131" s="247"/>
      <c r="J131" s="243"/>
      <c r="K131" s="243"/>
      <c r="L131" s="248"/>
      <c r="M131" s="249"/>
      <c r="N131" s="250"/>
      <c r="O131" s="250"/>
      <c r="P131" s="250"/>
      <c r="Q131" s="250"/>
      <c r="R131" s="250"/>
      <c r="S131" s="250"/>
      <c r="T131" s="251"/>
      <c r="U131" s="12"/>
      <c r="V131" s="12"/>
      <c r="W131" s="12"/>
      <c r="X131" s="12"/>
      <c r="Y131" s="12"/>
      <c r="Z131" s="12"/>
      <c r="AA131" s="12"/>
      <c r="AB131" s="12"/>
      <c r="AC131" s="12"/>
      <c r="AD131" s="12"/>
      <c r="AE131" s="12"/>
      <c r="AT131" s="252" t="s">
        <v>276</v>
      </c>
      <c r="AU131" s="252" t="s">
        <v>269</v>
      </c>
      <c r="AV131" s="12" t="s">
        <v>86</v>
      </c>
      <c r="AW131" s="12" t="s">
        <v>32</v>
      </c>
      <c r="AX131" s="12" t="s">
        <v>84</v>
      </c>
      <c r="AY131" s="252" t="s">
        <v>251</v>
      </c>
    </row>
    <row r="132" s="2" customFormat="1" ht="16.5" customHeight="1">
      <c r="A132" s="38"/>
      <c r="B132" s="39"/>
      <c r="C132" s="292" t="s">
        <v>86</v>
      </c>
      <c r="D132" s="292" t="s">
        <v>1133</v>
      </c>
      <c r="E132" s="293" t="s">
        <v>6587</v>
      </c>
      <c r="F132" s="294" t="s">
        <v>6588</v>
      </c>
      <c r="G132" s="295" t="s">
        <v>5929</v>
      </c>
      <c r="H132" s="296">
        <v>0.125</v>
      </c>
      <c r="I132" s="297"/>
      <c r="J132" s="298">
        <f>ROUND(I132*H132,2)</f>
        <v>0</v>
      </c>
      <c r="K132" s="299"/>
      <c r="L132" s="300"/>
      <c r="M132" s="301" t="s">
        <v>1</v>
      </c>
      <c r="N132" s="302" t="s">
        <v>41</v>
      </c>
      <c r="O132" s="91"/>
      <c r="P132" s="230">
        <f>O132*H132</f>
        <v>0</v>
      </c>
      <c r="Q132" s="230">
        <v>0.001</v>
      </c>
      <c r="R132" s="230">
        <f>Q132*H132</f>
        <v>0.000125</v>
      </c>
      <c r="S132" s="230">
        <v>0</v>
      </c>
      <c r="T132" s="231">
        <f>S132*H132</f>
        <v>0</v>
      </c>
      <c r="U132" s="38"/>
      <c r="V132" s="38"/>
      <c r="W132" s="38"/>
      <c r="X132" s="38"/>
      <c r="Y132" s="38"/>
      <c r="Z132" s="38"/>
      <c r="AA132" s="38"/>
      <c r="AB132" s="38"/>
      <c r="AC132" s="38"/>
      <c r="AD132" s="38"/>
      <c r="AE132" s="38"/>
      <c r="AR132" s="232" t="s">
        <v>299</v>
      </c>
      <c r="AT132" s="232" t="s">
        <v>1133</v>
      </c>
      <c r="AU132" s="232" t="s">
        <v>269</v>
      </c>
      <c r="AY132" s="17" t="s">
        <v>251</v>
      </c>
      <c r="BE132" s="233">
        <f>IF(N132="základní",J132,0)</f>
        <v>0</v>
      </c>
      <c r="BF132" s="233">
        <f>IF(N132="snížená",J132,0)</f>
        <v>0</v>
      </c>
      <c r="BG132" s="233">
        <f>IF(N132="zákl. přenesená",J132,0)</f>
        <v>0</v>
      </c>
      <c r="BH132" s="233">
        <f>IF(N132="sníž. přenesená",J132,0)</f>
        <v>0</v>
      </c>
      <c r="BI132" s="233">
        <f>IF(N132="nulová",J132,0)</f>
        <v>0</v>
      </c>
      <c r="BJ132" s="17" t="s">
        <v>84</v>
      </c>
      <c r="BK132" s="233">
        <f>ROUND(I132*H132,2)</f>
        <v>0</v>
      </c>
      <c r="BL132" s="17" t="s">
        <v>254</v>
      </c>
      <c r="BM132" s="232" t="s">
        <v>6589</v>
      </c>
    </row>
    <row r="133" s="2" customFormat="1">
      <c r="A133" s="38"/>
      <c r="B133" s="39"/>
      <c r="C133" s="40"/>
      <c r="D133" s="234" t="s">
        <v>260</v>
      </c>
      <c r="E133" s="40"/>
      <c r="F133" s="235" t="s">
        <v>6588</v>
      </c>
      <c r="G133" s="40"/>
      <c r="H133" s="40"/>
      <c r="I133" s="236"/>
      <c r="J133" s="40"/>
      <c r="K133" s="40"/>
      <c r="L133" s="44"/>
      <c r="M133" s="237"/>
      <c r="N133" s="238"/>
      <c r="O133" s="91"/>
      <c r="P133" s="91"/>
      <c r="Q133" s="91"/>
      <c r="R133" s="91"/>
      <c r="S133" s="91"/>
      <c r="T133" s="92"/>
      <c r="U133" s="38"/>
      <c r="V133" s="38"/>
      <c r="W133" s="38"/>
      <c r="X133" s="38"/>
      <c r="Y133" s="38"/>
      <c r="Z133" s="38"/>
      <c r="AA133" s="38"/>
      <c r="AB133" s="38"/>
      <c r="AC133" s="38"/>
      <c r="AD133" s="38"/>
      <c r="AE133" s="38"/>
      <c r="AT133" s="17" t="s">
        <v>260</v>
      </c>
      <c r="AU133" s="17" t="s">
        <v>269</v>
      </c>
    </row>
    <row r="134" s="2" customFormat="1" ht="24.15" customHeight="1">
      <c r="A134" s="38"/>
      <c r="B134" s="39"/>
      <c r="C134" s="220" t="s">
        <v>269</v>
      </c>
      <c r="D134" s="220" t="s">
        <v>255</v>
      </c>
      <c r="E134" s="221" t="s">
        <v>6590</v>
      </c>
      <c r="F134" s="222" t="s">
        <v>6591</v>
      </c>
      <c r="G134" s="223" t="s">
        <v>592</v>
      </c>
      <c r="H134" s="224">
        <v>1.4850000000000001</v>
      </c>
      <c r="I134" s="225"/>
      <c r="J134" s="226">
        <f>ROUND(I134*H134,2)</f>
        <v>0</v>
      </c>
      <c r="K134" s="227"/>
      <c r="L134" s="44"/>
      <c r="M134" s="228" t="s">
        <v>1</v>
      </c>
      <c r="N134" s="229" t="s">
        <v>41</v>
      </c>
      <c r="O134" s="91"/>
      <c r="P134" s="230">
        <f>O134*H134</f>
        <v>0</v>
      </c>
      <c r="Q134" s="230">
        <v>0</v>
      </c>
      <c r="R134" s="230">
        <f>Q134*H134</f>
        <v>0</v>
      </c>
      <c r="S134" s="230">
        <v>0</v>
      </c>
      <c r="T134" s="231">
        <f>S134*H134</f>
        <v>0</v>
      </c>
      <c r="U134" s="38"/>
      <c r="V134" s="38"/>
      <c r="W134" s="38"/>
      <c r="X134" s="38"/>
      <c r="Y134" s="38"/>
      <c r="Z134" s="38"/>
      <c r="AA134" s="38"/>
      <c r="AB134" s="38"/>
      <c r="AC134" s="38"/>
      <c r="AD134" s="38"/>
      <c r="AE134" s="38"/>
      <c r="AR134" s="232" t="s">
        <v>254</v>
      </c>
      <c r="AT134" s="232" t="s">
        <v>255</v>
      </c>
      <c r="AU134" s="232" t="s">
        <v>269</v>
      </c>
      <c r="AY134" s="17" t="s">
        <v>251</v>
      </c>
      <c r="BE134" s="233">
        <f>IF(N134="základní",J134,0)</f>
        <v>0</v>
      </c>
      <c r="BF134" s="233">
        <f>IF(N134="snížená",J134,0)</f>
        <v>0</v>
      </c>
      <c r="BG134" s="233">
        <f>IF(N134="zákl. přenesená",J134,0)</f>
        <v>0</v>
      </c>
      <c r="BH134" s="233">
        <f>IF(N134="sníž. přenesená",J134,0)</f>
        <v>0</v>
      </c>
      <c r="BI134" s="233">
        <f>IF(N134="nulová",J134,0)</f>
        <v>0</v>
      </c>
      <c r="BJ134" s="17" t="s">
        <v>84</v>
      </c>
      <c r="BK134" s="233">
        <f>ROUND(I134*H134,2)</f>
        <v>0</v>
      </c>
      <c r="BL134" s="17" t="s">
        <v>254</v>
      </c>
      <c r="BM134" s="232" t="s">
        <v>6592</v>
      </c>
    </row>
    <row r="135" s="2" customFormat="1">
      <c r="A135" s="38"/>
      <c r="B135" s="39"/>
      <c r="C135" s="40"/>
      <c r="D135" s="234" t="s">
        <v>260</v>
      </c>
      <c r="E135" s="40"/>
      <c r="F135" s="235" t="s">
        <v>6593</v>
      </c>
      <c r="G135" s="40"/>
      <c r="H135" s="40"/>
      <c r="I135" s="236"/>
      <c r="J135" s="40"/>
      <c r="K135" s="40"/>
      <c r="L135" s="44"/>
      <c r="M135" s="237"/>
      <c r="N135" s="238"/>
      <c r="O135" s="91"/>
      <c r="P135" s="91"/>
      <c r="Q135" s="91"/>
      <c r="R135" s="91"/>
      <c r="S135" s="91"/>
      <c r="T135" s="92"/>
      <c r="U135" s="38"/>
      <c r="V135" s="38"/>
      <c r="W135" s="38"/>
      <c r="X135" s="38"/>
      <c r="Y135" s="38"/>
      <c r="Z135" s="38"/>
      <c r="AA135" s="38"/>
      <c r="AB135" s="38"/>
      <c r="AC135" s="38"/>
      <c r="AD135" s="38"/>
      <c r="AE135" s="38"/>
      <c r="AT135" s="17" t="s">
        <v>260</v>
      </c>
      <c r="AU135" s="17" t="s">
        <v>269</v>
      </c>
    </row>
    <row r="136" s="2" customFormat="1">
      <c r="A136" s="38"/>
      <c r="B136" s="39"/>
      <c r="C136" s="40"/>
      <c r="D136" s="240" t="s">
        <v>274</v>
      </c>
      <c r="E136" s="40"/>
      <c r="F136" s="241" t="s">
        <v>6594</v>
      </c>
      <c r="G136" s="40"/>
      <c r="H136" s="40"/>
      <c r="I136" s="236"/>
      <c r="J136" s="40"/>
      <c r="K136" s="40"/>
      <c r="L136" s="44"/>
      <c r="M136" s="237"/>
      <c r="N136" s="238"/>
      <c r="O136" s="91"/>
      <c r="P136" s="91"/>
      <c r="Q136" s="91"/>
      <c r="R136" s="91"/>
      <c r="S136" s="91"/>
      <c r="T136" s="92"/>
      <c r="U136" s="38"/>
      <c r="V136" s="38"/>
      <c r="W136" s="38"/>
      <c r="X136" s="38"/>
      <c r="Y136" s="38"/>
      <c r="Z136" s="38"/>
      <c r="AA136" s="38"/>
      <c r="AB136" s="38"/>
      <c r="AC136" s="38"/>
      <c r="AD136" s="38"/>
      <c r="AE136" s="38"/>
      <c r="AT136" s="17" t="s">
        <v>274</v>
      </c>
      <c r="AU136" s="17" t="s">
        <v>269</v>
      </c>
    </row>
    <row r="137" s="12" customFormat="1">
      <c r="A137" s="12"/>
      <c r="B137" s="242"/>
      <c r="C137" s="243"/>
      <c r="D137" s="234" t="s">
        <v>276</v>
      </c>
      <c r="E137" s="244" t="s">
        <v>1</v>
      </c>
      <c r="F137" s="245" t="s">
        <v>6595</v>
      </c>
      <c r="G137" s="243"/>
      <c r="H137" s="246">
        <v>1.4850000000000001</v>
      </c>
      <c r="I137" s="247"/>
      <c r="J137" s="243"/>
      <c r="K137" s="243"/>
      <c r="L137" s="248"/>
      <c r="M137" s="249"/>
      <c r="N137" s="250"/>
      <c r="O137" s="250"/>
      <c r="P137" s="250"/>
      <c r="Q137" s="250"/>
      <c r="R137" s="250"/>
      <c r="S137" s="250"/>
      <c r="T137" s="251"/>
      <c r="U137" s="12"/>
      <c r="V137" s="12"/>
      <c r="W137" s="12"/>
      <c r="X137" s="12"/>
      <c r="Y137" s="12"/>
      <c r="Z137" s="12"/>
      <c r="AA137" s="12"/>
      <c r="AB137" s="12"/>
      <c r="AC137" s="12"/>
      <c r="AD137" s="12"/>
      <c r="AE137" s="12"/>
      <c r="AT137" s="252" t="s">
        <v>276</v>
      </c>
      <c r="AU137" s="252" t="s">
        <v>269</v>
      </c>
      <c r="AV137" s="12" t="s">
        <v>86</v>
      </c>
      <c r="AW137" s="12" t="s">
        <v>32</v>
      </c>
      <c r="AX137" s="12" t="s">
        <v>84</v>
      </c>
      <c r="AY137" s="252" t="s">
        <v>251</v>
      </c>
    </row>
    <row r="138" s="2" customFormat="1" ht="24.15" customHeight="1">
      <c r="A138" s="38"/>
      <c r="B138" s="39"/>
      <c r="C138" s="220" t="s">
        <v>254</v>
      </c>
      <c r="D138" s="220" t="s">
        <v>255</v>
      </c>
      <c r="E138" s="221" t="s">
        <v>6596</v>
      </c>
      <c r="F138" s="222" t="s">
        <v>6597</v>
      </c>
      <c r="G138" s="223" t="s">
        <v>592</v>
      </c>
      <c r="H138" s="224">
        <v>1.4850000000000001</v>
      </c>
      <c r="I138" s="225"/>
      <c r="J138" s="226">
        <f>ROUND(I138*H138,2)</f>
        <v>0</v>
      </c>
      <c r="K138" s="227"/>
      <c r="L138" s="44"/>
      <c r="M138" s="228" t="s">
        <v>1</v>
      </c>
      <c r="N138" s="229" t="s">
        <v>41</v>
      </c>
      <c r="O138" s="91"/>
      <c r="P138" s="230">
        <f>O138*H138</f>
        <v>0</v>
      </c>
      <c r="Q138" s="230">
        <v>0</v>
      </c>
      <c r="R138" s="230">
        <f>Q138*H138</f>
        <v>0</v>
      </c>
      <c r="S138" s="230">
        <v>0</v>
      </c>
      <c r="T138" s="231">
        <f>S138*H138</f>
        <v>0</v>
      </c>
      <c r="U138" s="38"/>
      <c r="V138" s="38"/>
      <c r="W138" s="38"/>
      <c r="X138" s="38"/>
      <c r="Y138" s="38"/>
      <c r="Z138" s="38"/>
      <c r="AA138" s="38"/>
      <c r="AB138" s="38"/>
      <c r="AC138" s="38"/>
      <c r="AD138" s="38"/>
      <c r="AE138" s="38"/>
      <c r="AR138" s="232" t="s">
        <v>254</v>
      </c>
      <c r="AT138" s="232" t="s">
        <v>255</v>
      </c>
      <c r="AU138" s="232" t="s">
        <v>269</v>
      </c>
      <c r="AY138" s="17" t="s">
        <v>251</v>
      </c>
      <c r="BE138" s="233">
        <f>IF(N138="základní",J138,0)</f>
        <v>0</v>
      </c>
      <c r="BF138" s="233">
        <f>IF(N138="snížená",J138,0)</f>
        <v>0</v>
      </c>
      <c r="BG138" s="233">
        <f>IF(N138="zákl. přenesená",J138,0)</f>
        <v>0</v>
      </c>
      <c r="BH138" s="233">
        <f>IF(N138="sníž. přenesená",J138,0)</f>
        <v>0</v>
      </c>
      <c r="BI138" s="233">
        <f>IF(N138="nulová",J138,0)</f>
        <v>0</v>
      </c>
      <c r="BJ138" s="17" t="s">
        <v>84</v>
      </c>
      <c r="BK138" s="233">
        <f>ROUND(I138*H138,2)</f>
        <v>0</v>
      </c>
      <c r="BL138" s="17" t="s">
        <v>254</v>
      </c>
      <c r="BM138" s="232" t="s">
        <v>6598</v>
      </c>
    </row>
    <row r="139" s="2" customFormat="1">
      <c r="A139" s="38"/>
      <c r="B139" s="39"/>
      <c r="C139" s="40"/>
      <c r="D139" s="234" t="s">
        <v>260</v>
      </c>
      <c r="E139" s="40"/>
      <c r="F139" s="235" t="s">
        <v>6599</v>
      </c>
      <c r="G139" s="40"/>
      <c r="H139" s="40"/>
      <c r="I139" s="236"/>
      <c r="J139" s="40"/>
      <c r="K139" s="40"/>
      <c r="L139" s="44"/>
      <c r="M139" s="237"/>
      <c r="N139" s="238"/>
      <c r="O139" s="91"/>
      <c r="P139" s="91"/>
      <c r="Q139" s="91"/>
      <c r="R139" s="91"/>
      <c r="S139" s="91"/>
      <c r="T139" s="92"/>
      <c r="U139" s="38"/>
      <c r="V139" s="38"/>
      <c r="W139" s="38"/>
      <c r="X139" s="38"/>
      <c r="Y139" s="38"/>
      <c r="Z139" s="38"/>
      <c r="AA139" s="38"/>
      <c r="AB139" s="38"/>
      <c r="AC139" s="38"/>
      <c r="AD139" s="38"/>
      <c r="AE139" s="38"/>
      <c r="AT139" s="17" t="s">
        <v>260</v>
      </c>
      <c r="AU139" s="17" t="s">
        <v>269</v>
      </c>
    </row>
    <row r="140" s="2" customFormat="1">
      <c r="A140" s="38"/>
      <c r="B140" s="39"/>
      <c r="C140" s="40"/>
      <c r="D140" s="240" t="s">
        <v>274</v>
      </c>
      <c r="E140" s="40"/>
      <c r="F140" s="241" t="s">
        <v>6600</v>
      </c>
      <c r="G140" s="40"/>
      <c r="H140" s="40"/>
      <c r="I140" s="236"/>
      <c r="J140" s="40"/>
      <c r="K140" s="40"/>
      <c r="L140" s="44"/>
      <c r="M140" s="237"/>
      <c r="N140" s="238"/>
      <c r="O140" s="91"/>
      <c r="P140" s="91"/>
      <c r="Q140" s="91"/>
      <c r="R140" s="91"/>
      <c r="S140" s="91"/>
      <c r="T140" s="92"/>
      <c r="U140" s="38"/>
      <c r="V140" s="38"/>
      <c r="W140" s="38"/>
      <c r="X140" s="38"/>
      <c r="Y140" s="38"/>
      <c r="Z140" s="38"/>
      <c r="AA140" s="38"/>
      <c r="AB140" s="38"/>
      <c r="AC140" s="38"/>
      <c r="AD140" s="38"/>
      <c r="AE140" s="38"/>
      <c r="AT140" s="17" t="s">
        <v>274</v>
      </c>
      <c r="AU140" s="17" t="s">
        <v>269</v>
      </c>
    </row>
    <row r="141" s="12" customFormat="1">
      <c r="A141" s="12"/>
      <c r="B141" s="242"/>
      <c r="C141" s="243"/>
      <c r="D141" s="234" t="s">
        <v>276</v>
      </c>
      <c r="E141" s="244" t="s">
        <v>1</v>
      </c>
      <c r="F141" s="245" t="s">
        <v>6595</v>
      </c>
      <c r="G141" s="243"/>
      <c r="H141" s="246">
        <v>1.4850000000000001</v>
      </c>
      <c r="I141" s="247"/>
      <c r="J141" s="243"/>
      <c r="K141" s="243"/>
      <c r="L141" s="248"/>
      <c r="M141" s="249"/>
      <c r="N141" s="250"/>
      <c r="O141" s="250"/>
      <c r="P141" s="250"/>
      <c r="Q141" s="250"/>
      <c r="R141" s="250"/>
      <c r="S141" s="250"/>
      <c r="T141" s="251"/>
      <c r="U141" s="12"/>
      <c r="V141" s="12"/>
      <c r="W141" s="12"/>
      <c r="X141" s="12"/>
      <c r="Y141" s="12"/>
      <c r="Z141" s="12"/>
      <c r="AA141" s="12"/>
      <c r="AB141" s="12"/>
      <c r="AC141" s="12"/>
      <c r="AD141" s="12"/>
      <c r="AE141" s="12"/>
      <c r="AT141" s="252" t="s">
        <v>276</v>
      </c>
      <c r="AU141" s="252" t="s">
        <v>269</v>
      </c>
      <c r="AV141" s="12" t="s">
        <v>86</v>
      </c>
      <c r="AW141" s="12" t="s">
        <v>32</v>
      </c>
      <c r="AX141" s="12" t="s">
        <v>84</v>
      </c>
      <c r="AY141" s="252" t="s">
        <v>251</v>
      </c>
    </row>
    <row r="142" s="2" customFormat="1" ht="21.75" customHeight="1">
      <c r="A142" s="38"/>
      <c r="B142" s="39"/>
      <c r="C142" s="220" t="s">
        <v>282</v>
      </c>
      <c r="D142" s="220" t="s">
        <v>255</v>
      </c>
      <c r="E142" s="221" t="s">
        <v>603</v>
      </c>
      <c r="F142" s="222" t="s">
        <v>604</v>
      </c>
      <c r="G142" s="223" t="s">
        <v>592</v>
      </c>
      <c r="H142" s="224">
        <v>1.4850000000000001</v>
      </c>
      <c r="I142" s="225"/>
      <c r="J142" s="226">
        <f>ROUND(I142*H142,2)</f>
        <v>0</v>
      </c>
      <c r="K142" s="227"/>
      <c r="L142" s="44"/>
      <c r="M142" s="228" t="s">
        <v>1</v>
      </c>
      <c r="N142" s="229" t="s">
        <v>41</v>
      </c>
      <c r="O142" s="91"/>
      <c r="P142" s="230">
        <f>O142*H142</f>
        <v>0</v>
      </c>
      <c r="Q142" s="230">
        <v>0</v>
      </c>
      <c r="R142" s="230">
        <f>Q142*H142</f>
        <v>0</v>
      </c>
      <c r="S142" s="230">
        <v>0</v>
      </c>
      <c r="T142" s="231">
        <f>S142*H142</f>
        <v>0</v>
      </c>
      <c r="U142" s="38"/>
      <c r="V142" s="38"/>
      <c r="W142" s="38"/>
      <c r="X142" s="38"/>
      <c r="Y142" s="38"/>
      <c r="Z142" s="38"/>
      <c r="AA142" s="38"/>
      <c r="AB142" s="38"/>
      <c r="AC142" s="38"/>
      <c r="AD142" s="38"/>
      <c r="AE142" s="38"/>
      <c r="AR142" s="232" t="s">
        <v>254</v>
      </c>
      <c r="AT142" s="232" t="s">
        <v>255</v>
      </c>
      <c r="AU142" s="232" t="s">
        <v>269</v>
      </c>
      <c r="AY142" s="17" t="s">
        <v>251</v>
      </c>
      <c r="BE142" s="233">
        <f>IF(N142="základní",J142,0)</f>
        <v>0</v>
      </c>
      <c r="BF142" s="233">
        <f>IF(N142="snížená",J142,0)</f>
        <v>0</v>
      </c>
      <c r="BG142" s="233">
        <f>IF(N142="zákl. přenesená",J142,0)</f>
        <v>0</v>
      </c>
      <c r="BH142" s="233">
        <f>IF(N142="sníž. přenesená",J142,0)</f>
        <v>0</v>
      </c>
      <c r="BI142" s="233">
        <f>IF(N142="nulová",J142,0)</f>
        <v>0</v>
      </c>
      <c r="BJ142" s="17" t="s">
        <v>84</v>
      </c>
      <c r="BK142" s="233">
        <f>ROUND(I142*H142,2)</f>
        <v>0</v>
      </c>
      <c r="BL142" s="17" t="s">
        <v>254</v>
      </c>
      <c r="BM142" s="232" t="s">
        <v>6601</v>
      </c>
    </row>
    <row r="143" s="2" customFormat="1">
      <c r="A143" s="38"/>
      <c r="B143" s="39"/>
      <c r="C143" s="40"/>
      <c r="D143" s="234" t="s">
        <v>260</v>
      </c>
      <c r="E143" s="40"/>
      <c r="F143" s="235" t="s">
        <v>606</v>
      </c>
      <c r="G143" s="40"/>
      <c r="H143" s="40"/>
      <c r="I143" s="236"/>
      <c r="J143" s="40"/>
      <c r="K143" s="40"/>
      <c r="L143" s="44"/>
      <c r="M143" s="237"/>
      <c r="N143" s="238"/>
      <c r="O143" s="91"/>
      <c r="P143" s="91"/>
      <c r="Q143" s="91"/>
      <c r="R143" s="91"/>
      <c r="S143" s="91"/>
      <c r="T143" s="92"/>
      <c r="U143" s="38"/>
      <c r="V143" s="38"/>
      <c r="W143" s="38"/>
      <c r="X143" s="38"/>
      <c r="Y143" s="38"/>
      <c r="Z143" s="38"/>
      <c r="AA143" s="38"/>
      <c r="AB143" s="38"/>
      <c r="AC143" s="38"/>
      <c r="AD143" s="38"/>
      <c r="AE143" s="38"/>
      <c r="AT143" s="17" t="s">
        <v>260</v>
      </c>
      <c r="AU143" s="17" t="s">
        <v>269</v>
      </c>
    </row>
    <row r="144" s="2" customFormat="1">
      <c r="A144" s="38"/>
      <c r="B144" s="39"/>
      <c r="C144" s="40"/>
      <c r="D144" s="240" t="s">
        <v>274</v>
      </c>
      <c r="E144" s="40"/>
      <c r="F144" s="241" t="s">
        <v>607</v>
      </c>
      <c r="G144" s="40"/>
      <c r="H144" s="40"/>
      <c r="I144" s="236"/>
      <c r="J144" s="40"/>
      <c r="K144" s="40"/>
      <c r="L144" s="44"/>
      <c r="M144" s="237"/>
      <c r="N144" s="238"/>
      <c r="O144" s="91"/>
      <c r="P144" s="91"/>
      <c r="Q144" s="91"/>
      <c r="R144" s="91"/>
      <c r="S144" s="91"/>
      <c r="T144" s="92"/>
      <c r="U144" s="38"/>
      <c r="V144" s="38"/>
      <c r="W144" s="38"/>
      <c r="X144" s="38"/>
      <c r="Y144" s="38"/>
      <c r="Z144" s="38"/>
      <c r="AA144" s="38"/>
      <c r="AB144" s="38"/>
      <c r="AC144" s="38"/>
      <c r="AD144" s="38"/>
      <c r="AE144" s="38"/>
      <c r="AT144" s="17" t="s">
        <v>274</v>
      </c>
      <c r="AU144" s="17" t="s">
        <v>269</v>
      </c>
    </row>
    <row r="145" s="12" customFormat="1">
      <c r="A145" s="12"/>
      <c r="B145" s="242"/>
      <c r="C145" s="243"/>
      <c r="D145" s="234" t="s">
        <v>276</v>
      </c>
      <c r="E145" s="244" t="s">
        <v>1</v>
      </c>
      <c r="F145" s="245" t="s">
        <v>6595</v>
      </c>
      <c r="G145" s="243"/>
      <c r="H145" s="246">
        <v>1.4850000000000001</v>
      </c>
      <c r="I145" s="247"/>
      <c r="J145" s="243"/>
      <c r="K145" s="243"/>
      <c r="L145" s="248"/>
      <c r="M145" s="249"/>
      <c r="N145" s="250"/>
      <c r="O145" s="250"/>
      <c r="P145" s="250"/>
      <c r="Q145" s="250"/>
      <c r="R145" s="250"/>
      <c r="S145" s="250"/>
      <c r="T145" s="251"/>
      <c r="U145" s="12"/>
      <c r="V145" s="12"/>
      <c r="W145" s="12"/>
      <c r="X145" s="12"/>
      <c r="Y145" s="12"/>
      <c r="Z145" s="12"/>
      <c r="AA145" s="12"/>
      <c r="AB145" s="12"/>
      <c r="AC145" s="12"/>
      <c r="AD145" s="12"/>
      <c r="AE145" s="12"/>
      <c r="AT145" s="252" t="s">
        <v>276</v>
      </c>
      <c r="AU145" s="252" t="s">
        <v>269</v>
      </c>
      <c r="AV145" s="12" t="s">
        <v>86</v>
      </c>
      <c r="AW145" s="12" t="s">
        <v>32</v>
      </c>
      <c r="AX145" s="12" t="s">
        <v>84</v>
      </c>
      <c r="AY145" s="252" t="s">
        <v>251</v>
      </c>
    </row>
    <row r="146" s="2" customFormat="1" ht="16.5" customHeight="1">
      <c r="A146" s="38"/>
      <c r="B146" s="39"/>
      <c r="C146" s="292" t="s">
        <v>287</v>
      </c>
      <c r="D146" s="292" t="s">
        <v>1133</v>
      </c>
      <c r="E146" s="293" t="s">
        <v>6602</v>
      </c>
      <c r="F146" s="294" t="s">
        <v>6603</v>
      </c>
      <c r="G146" s="295" t="s">
        <v>681</v>
      </c>
      <c r="H146" s="296">
        <v>1.7</v>
      </c>
      <c r="I146" s="297"/>
      <c r="J146" s="298">
        <f>ROUND(I146*H146,2)</f>
        <v>0</v>
      </c>
      <c r="K146" s="299"/>
      <c r="L146" s="300"/>
      <c r="M146" s="301" t="s">
        <v>1</v>
      </c>
      <c r="N146" s="302" t="s">
        <v>41</v>
      </c>
      <c r="O146" s="91"/>
      <c r="P146" s="230">
        <f>O146*H146</f>
        <v>0</v>
      </c>
      <c r="Q146" s="230">
        <v>1</v>
      </c>
      <c r="R146" s="230">
        <f>Q146*H146</f>
        <v>1.7</v>
      </c>
      <c r="S146" s="230">
        <v>0</v>
      </c>
      <c r="T146" s="231">
        <f>S146*H146</f>
        <v>0</v>
      </c>
      <c r="U146" s="38"/>
      <c r="V146" s="38"/>
      <c r="W146" s="38"/>
      <c r="X146" s="38"/>
      <c r="Y146" s="38"/>
      <c r="Z146" s="38"/>
      <c r="AA146" s="38"/>
      <c r="AB146" s="38"/>
      <c r="AC146" s="38"/>
      <c r="AD146" s="38"/>
      <c r="AE146" s="38"/>
      <c r="AR146" s="232" t="s">
        <v>299</v>
      </c>
      <c r="AT146" s="232" t="s">
        <v>1133</v>
      </c>
      <c r="AU146" s="232" t="s">
        <v>269</v>
      </c>
      <c r="AY146" s="17" t="s">
        <v>251</v>
      </c>
      <c r="BE146" s="233">
        <f>IF(N146="základní",J146,0)</f>
        <v>0</v>
      </c>
      <c r="BF146" s="233">
        <f>IF(N146="snížená",J146,0)</f>
        <v>0</v>
      </c>
      <c r="BG146" s="233">
        <f>IF(N146="zákl. přenesená",J146,0)</f>
        <v>0</v>
      </c>
      <c r="BH146" s="233">
        <f>IF(N146="sníž. přenesená",J146,0)</f>
        <v>0</v>
      </c>
      <c r="BI146" s="233">
        <f>IF(N146="nulová",J146,0)</f>
        <v>0</v>
      </c>
      <c r="BJ146" s="17" t="s">
        <v>84</v>
      </c>
      <c r="BK146" s="233">
        <f>ROUND(I146*H146,2)</f>
        <v>0</v>
      </c>
      <c r="BL146" s="17" t="s">
        <v>254</v>
      </c>
      <c r="BM146" s="232" t="s">
        <v>6604</v>
      </c>
    </row>
    <row r="147" s="2" customFormat="1">
      <c r="A147" s="38"/>
      <c r="B147" s="39"/>
      <c r="C147" s="40"/>
      <c r="D147" s="234" t="s">
        <v>260</v>
      </c>
      <c r="E147" s="40"/>
      <c r="F147" s="235" t="s">
        <v>6603</v>
      </c>
      <c r="G147" s="40"/>
      <c r="H147" s="40"/>
      <c r="I147" s="236"/>
      <c r="J147" s="40"/>
      <c r="K147" s="40"/>
      <c r="L147" s="44"/>
      <c r="M147" s="237"/>
      <c r="N147" s="238"/>
      <c r="O147" s="91"/>
      <c r="P147" s="91"/>
      <c r="Q147" s="91"/>
      <c r="R147" s="91"/>
      <c r="S147" s="91"/>
      <c r="T147" s="92"/>
      <c r="U147" s="38"/>
      <c r="V147" s="38"/>
      <c r="W147" s="38"/>
      <c r="X147" s="38"/>
      <c r="Y147" s="38"/>
      <c r="Z147" s="38"/>
      <c r="AA147" s="38"/>
      <c r="AB147" s="38"/>
      <c r="AC147" s="38"/>
      <c r="AD147" s="38"/>
      <c r="AE147" s="38"/>
      <c r="AT147" s="17" t="s">
        <v>260</v>
      </c>
      <c r="AU147" s="17" t="s">
        <v>269</v>
      </c>
    </row>
    <row r="148" s="12" customFormat="1">
      <c r="A148" s="12"/>
      <c r="B148" s="242"/>
      <c r="C148" s="243"/>
      <c r="D148" s="234" t="s">
        <v>276</v>
      </c>
      <c r="E148" s="244" t="s">
        <v>1</v>
      </c>
      <c r="F148" s="245" t="s">
        <v>6605</v>
      </c>
      <c r="G148" s="243"/>
      <c r="H148" s="246">
        <v>1.7</v>
      </c>
      <c r="I148" s="247"/>
      <c r="J148" s="243"/>
      <c r="K148" s="243"/>
      <c r="L148" s="248"/>
      <c r="M148" s="249"/>
      <c r="N148" s="250"/>
      <c r="O148" s="250"/>
      <c r="P148" s="250"/>
      <c r="Q148" s="250"/>
      <c r="R148" s="250"/>
      <c r="S148" s="250"/>
      <c r="T148" s="251"/>
      <c r="U148" s="12"/>
      <c r="V148" s="12"/>
      <c r="W148" s="12"/>
      <c r="X148" s="12"/>
      <c r="Y148" s="12"/>
      <c r="Z148" s="12"/>
      <c r="AA148" s="12"/>
      <c r="AB148" s="12"/>
      <c r="AC148" s="12"/>
      <c r="AD148" s="12"/>
      <c r="AE148" s="12"/>
      <c r="AT148" s="252" t="s">
        <v>276</v>
      </c>
      <c r="AU148" s="252" t="s">
        <v>269</v>
      </c>
      <c r="AV148" s="12" t="s">
        <v>86</v>
      </c>
      <c r="AW148" s="12" t="s">
        <v>32</v>
      </c>
      <c r="AX148" s="12" t="s">
        <v>84</v>
      </c>
      <c r="AY148" s="252" t="s">
        <v>251</v>
      </c>
    </row>
    <row r="149" s="2" customFormat="1" ht="24.15" customHeight="1">
      <c r="A149" s="38"/>
      <c r="B149" s="39"/>
      <c r="C149" s="220" t="s">
        <v>294</v>
      </c>
      <c r="D149" s="220" t="s">
        <v>255</v>
      </c>
      <c r="E149" s="221" t="s">
        <v>6606</v>
      </c>
      <c r="F149" s="222" t="s">
        <v>6607</v>
      </c>
      <c r="G149" s="223" t="s">
        <v>409</v>
      </c>
      <c r="H149" s="224">
        <v>1.4850000000000001</v>
      </c>
      <c r="I149" s="225"/>
      <c r="J149" s="226">
        <f>ROUND(I149*H149,2)</f>
        <v>0</v>
      </c>
      <c r="K149" s="227"/>
      <c r="L149" s="44"/>
      <c r="M149" s="228" t="s">
        <v>1</v>
      </c>
      <c r="N149" s="229" t="s">
        <v>41</v>
      </c>
      <c r="O149" s="91"/>
      <c r="P149" s="230">
        <f>O149*H149</f>
        <v>0</v>
      </c>
      <c r="Q149" s="230">
        <v>0</v>
      </c>
      <c r="R149" s="230">
        <f>Q149*H149</f>
        <v>0</v>
      </c>
      <c r="S149" s="230">
        <v>0</v>
      </c>
      <c r="T149" s="231">
        <f>S149*H149</f>
        <v>0</v>
      </c>
      <c r="U149" s="38"/>
      <c r="V149" s="38"/>
      <c r="W149" s="38"/>
      <c r="X149" s="38"/>
      <c r="Y149" s="38"/>
      <c r="Z149" s="38"/>
      <c r="AA149" s="38"/>
      <c r="AB149" s="38"/>
      <c r="AC149" s="38"/>
      <c r="AD149" s="38"/>
      <c r="AE149" s="38"/>
      <c r="AR149" s="232" t="s">
        <v>254</v>
      </c>
      <c r="AT149" s="232" t="s">
        <v>255</v>
      </c>
      <c r="AU149" s="232" t="s">
        <v>269</v>
      </c>
      <c r="AY149" s="17" t="s">
        <v>251</v>
      </c>
      <c r="BE149" s="233">
        <f>IF(N149="základní",J149,0)</f>
        <v>0</v>
      </c>
      <c r="BF149" s="233">
        <f>IF(N149="snížená",J149,0)</f>
        <v>0</v>
      </c>
      <c r="BG149" s="233">
        <f>IF(N149="zákl. přenesená",J149,0)</f>
        <v>0</v>
      </c>
      <c r="BH149" s="233">
        <f>IF(N149="sníž. přenesená",J149,0)</f>
        <v>0</v>
      </c>
      <c r="BI149" s="233">
        <f>IF(N149="nulová",J149,0)</f>
        <v>0</v>
      </c>
      <c r="BJ149" s="17" t="s">
        <v>84</v>
      </c>
      <c r="BK149" s="233">
        <f>ROUND(I149*H149,2)</f>
        <v>0</v>
      </c>
      <c r="BL149" s="17" t="s">
        <v>254</v>
      </c>
      <c r="BM149" s="232" t="s">
        <v>6608</v>
      </c>
    </row>
    <row r="150" s="2" customFormat="1">
      <c r="A150" s="38"/>
      <c r="B150" s="39"/>
      <c r="C150" s="40"/>
      <c r="D150" s="234" t="s">
        <v>260</v>
      </c>
      <c r="E150" s="40"/>
      <c r="F150" s="235" t="s">
        <v>6609</v>
      </c>
      <c r="G150" s="40"/>
      <c r="H150" s="40"/>
      <c r="I150" s="236"/>
      <c r="J150" s="40"/>
      <c r="K150" s="40"/>
      <c r="L150" s="44"/>
      <c r="M150" s="237"/>
      <c r="N150" s="238"/>
      <c r="O150" s="91"/>
      <c r="P150" s="91"/>
      <c r="Q150" s="91"/>
      <c r="R150" s="91"/>
      <c r="S150" s="91"/>
      <c r="T150" s="92"/>
      <c r="U150" s="38"/>
      <c r="V150" s="38"/>
      <c r="W150" s="38"/>
      <c r="X150" s="38"/>
      <c r="Y150" s="38"/>
      <c r="Z150" s="38"/>
      <c r="AA150" s="38"/>
      <c r="AB150" s="38"/>
      <c r="AC150" s="38"/>
      <c r="AD150" s="38"/>
      <c r="AE150" s="38"/>
      <c r="AT150" s="17" t="s">
        <v>260</v>
      </c>
      <c r="AU150" s="17" t="s">
        <v>269</v>
      </c>
    </row>
    <row r="151" s="2" customFormat="1">
      <c r="A151" s="38"/>
      <c r="B151" s="39"/>
      <c r="C151" s="40"/>
      <c r="D151" s="240" t="s">
        <v>274</v>
      </c>
      <c r="E151" s="40"/>
      <c r="F151" s="241" t="s">
        <v>6610</v>
      </c>
      <c r="G151" s="40"/>
      <c r="H151" s="40"/>
      <c r="I151" s="236"/>
      <c r="J151" s="40"/>
      <c r="K151" s="40"/>
      <c r="L151" s="44"/>
      <c r="M151" s="237"/>
      <c r="N151" s="238"/>
      <c r="O151" s="91"/>
      <c r="P151" s="91"/>
      <c r="Q151" s="91"/>
      <c r="R151" s="91"/>
      <c r="S151" s="91"/>
      <c r="T151" s="92"/>
      <c r="U151" s="38"/>
      <c r="V151" s="38"/>
      <c r="W151" s="38"/>
      <c r="X151" s="38"/>
      <c r="Y151" s="38"/>
      <c r="Z151" s="38"/>
      <c r="AA151" s="38"/>
      <c r="AB151" s="38"/>
      <c r="AC151" s="38"/>
      <c r="AD151" s="38"/>
      <c r="AE151" s="38"/>
      <c r="AT151" s="17" t="s">
        <v>274</v>
      </c>
      <c r="AU151" s="17" t="s">
        <v>269</v>
      </c>
    </row>
    <row r="152" s="12" customFormat="1">
      <c r="A152" s="12"/>
      <c r="B152" s="242"/>
      <c r="C152" s="243"/>
      <c r="D152" s="234" t="s">
        <v>276</v>
      </c>
      <c r="E152" s="244" t="s">
        <v>1</v>
      </c>
      <c r="F152" s="245" t="s">
        <v>6595</v>
      </c>
      <c r="G152" s="243"/>
      <c r="H152" s="246">
        <v>1.4850000000000001</v>
      </c>
      <c r="I152" s="247"/>
      <c r="J152" s="243"/>
      <c r="K152" s="243"/>
      <c r="L152" s="248"/>
      <c r="M152" s="249"/>
      <c r="N152" s="250"/>
      <c r="O152" s="250"/>
      <c r="P152" s="250"/>
      <c r="Q152" s="250"/>
      <c r="R152" s="250"/>
      <c r="S152" s="250"/>
      <c r="T152" s="251"/>
      <c r="U152" s="12"/>
      <c r="V152" s="12"/>
      <c r="W152" s="12"/>
      <c r="X152" s="12"/>
      <c r="Y152" s="12"/>
      <c r="Z152" s="12"/>
      <c r="AA152" s="12"/>
      <c r="AB152" s="12"/>
      <c r="AC152" s="12"/>
      <c r="AD152" s="12"/>
      <c r="AE152" s="12"/>
      <c r="AT152" s="252" t="s">
        <v>276</v>
      </c>
      <c r="AU152" s="252" t="s">
        <v>269</v>
      </c>
      <c r="AV152" s="12" t="s">
        <v>86</v>
      </c>
      <c r="AW152" s="12" t="s">
        <v>32</v>
      </c>
      <c r="AX152" s="12" t="s">
        <v>84</v>
      </c>
      <c r="AY152" s="252" t="s">
        <v>251</v>
      </c>
    </row>
    <row r="153" s="2" customFormat="1" ht="33" customHeight="1">
      <c r="A153" s="38"/>
      <c r="B153" s="39"/>
      <c r="C153" s="220" t="s">
        <v>299</v>
      </c>
      <c r="D153" s="220" t="s">
        <v>255</v>
      </c>
      <c r="E153" s="221" t="s">
        <v>6611</v>
      </c>
      <c r="F153" s="222" t="s">
        <v>6612</v>
      </c>
      <c r="G153" s="223" t="s">
        <v>409</v>
      </c>
      <c r="H153" s="224">
        <v>5.5</v>
      </c>
      <c r="I153" s="225"/>
      <c r="J153" s="226">
        <f>ROUND(I153*H153,2)</f>
        <v>0</v>
      </c>
      <c r="K153" s="227"/>
      <c r="L153" s="44"/>
      <c r="M153" s="228" t="s">
        <v>1</v>
      </c>
      <c r="N153" s="229" t="s">
        <v>41</v>
      </c>
      <c r="O153" s="91"/>
      <c r="P153" s="230">
        <f>O153*H153</f>
        <v>0</v>
      </c>
      <c r="Q153" s="230">
        <v>0</v>
      </c>
      <c r="R153" s="230">
        <f>Q153*H153</f>
        <v>0</v>
      </c>
      <c r="S153" s="230">
        <v>0</v>
      </c>
      <c r="T153" s="231">
        <f>S153*H153</f>
        <v>0</v>
      </c>
      <c r="U153" s="38"/>
      <c r="V153" s="38"/>
      <c r="W153" s="38"/>
      <c r="X153" s="38"/>
      <c r="Y153" s="38"/>
      <c r="Z153" s="38"/>
      <c r="AA153" s="38"/>
      <c r="AB153" s="38"/>
      <c r="AC153" s="38"/>
      <c r="AD153" s="38"/>
      <c r="AE153" s="38"/>
      <c r="AR153" s="232" t="s">
        <v>254</v>
      </c>
      <c r="AT153" s="232" t="s">
        <v>255</v>
      </c>
      <c r="AU153" s="232" t="s">
        <v>269</v>
      </c>
      <c r="AY153" s="17" t="s">
        <v>251</v>
      </c>
      <c r="BE153" s="233">
        <f>IF(N153="základní",J153,0)</f>
        <v>0</v>
      </c>
      <c r="BF153" s="233">
        <f>IF(N153="snížená",J153,0)</f>
        <v>0</v>
      </c>
      <c r="BG153" s="233">
        <f>IF(N153="zákl. přenesená",J153,0)</f>
        <v>0</v>
      </c>
      <c r="BH153" s="233">
        <f>IF(N153="sníž. přenesená",J153,0)</f>
        <v>0</v>
      </c>
      <c r="BI153" s="233">
        <f>IF(N153="nulová",J153,0)</f>
        <v>0</v>
      </c>
      <c r="BJ153" s="17" t="s">
        <v>84</v>
      </c>
      <c r="BK153" s="233">
        <f>ROUND(I153*H153,2)</f>
        <v>0</v>
      </c>
      <c r="BL153" s="17" t="s">
        <v>254</v>
      </c>
      <c r="BM153" s="232" t="s">
        <v>6613</v>
      </c>
    </row>
    <row r="154" s="2" customFormat="1">
      <c r="A154" s="38"/>
      <c r="B154" s="39"/>
      <c r="C154" s="40"/>
      <c r="D154" s="234" t="s">
        <v>260</v>
      </c>
      <c r="E154" s="40"/>
      <c r="F154" s="235" t="s">
        <v>6614</v>
      </c>
      <c r="G154" s="40"/>
      <c r="H154" s="40"/>
      <c r="I154" s="236"/>
      <c r="J154" s="40"/>
      <c r="K154" s="40"/>
      <c r="L154" s="44"/>
      <c r="M154" s="237"/>
      <c r="N154" s="238"/>
      <c r="O154" s="91"/>
      <c r="P154" s="91"/>
      <c r="Q154" s="91"/>
      <c r="R154" s="91"/>
      <c r="S154" s="91"/>
      <c r="T154" s="92"/>
      <c r="U154" s="38"/>
      <c r="V154" s="38"/>
      <c r="W154" s="38"/>
      <c r="X154" s="38"/>
      <c r="Y154" s="38"/>
      <c r="Z154" s="38"/>
      <c r="AA154" s="38"/>
      <c r="AB154" s="38"/>
      <c r="AC154" s="38"/>
      <c r="AD154" s="38"/>
      <c r="AE154" s="38"/>
      <c r="AT154" s="17" t="s">
        <v>260</v>
      </c>
      <c r="AU154" s="17" t="s">
        <v>269</v>
      </c>
    </row>
    <row r="155" s="2" customFormat="1">
      <c r="A155" s="38"/>
      <c r="B155" s="39"/>
      <c r="C155" s="40"/>
      <c r="D155" s="240" t="s">
        <v>274</v>
      </c>
      <c r="E155" s="40"/>
      <c r="F155" s="241" t="s">
        <v>6615</v>
      </c>
      <c r="G155" s="40"/>
      <c r="H155" s="40"/>
      <c r="I155" s="236"/>
      <c r="J155" s="40"/>
      <c r="K155" s="40"/>
      <c r="L155" s="44"/>
      <c r="M155" s="237"/>
      <c r="N155" s="238"/>
      <c r="O155" s="91"/>
      <c r="P155" s="91"/>
      <c r="Q155" s="91"/>
      <c r="R155" s="91"/>
      <c r="S155" s="91"/>
      <c r="T155" s="92"/>
      <c r="U155" s="38"/>
      <c r="V155" s="38"/>
      <c r="W155" s="38"/>
      <c r="X155" s="38"/>
      <c r="Y155" s="38"/>
      <c r="Z155" s="38"/>
      <c r="AA155" s="38"/>
      <c r="AB155" s="38"/>
      <c r="AC155" s="38"/>
      <c r="AD155" s="38"/>
      <c r="AE155" s="38"/>
      <c r="AT155" s="17" t="s">
        <v>274</v>
      </c>
      <c r="AU155" s="17" t="s">
        <v>269</v>
      </c>
    </row>
    <row r="156" s="2" customFormat="1" ht="16.5" customHeight="1">
      <c r="A156" s="38"/>
      <c r="B156" s="39"/>
      <c r="C156" s="292" t="s">
        <v>306</v>
      </c>
      <c r="D156" s="292" t="s">
        <v>1133</v>
      </c>
      <c r="E156" s="293" t="s">
        <v>6403</v>
      </c>
      <c r="F156" s="294" t="s">
        <v>6404</v>
      </c>
      <c r="G156" s="295" t="s">
        <v>681</v>
      </c>
      <c r="H156" s="296">
        <v>2.0790000000000002</v>
      </c>
      <c r="I156" s="297"/>
      <c r="J156" s="298">
        <f>ROUND(I156*H156,2)</f>
        <v>0</v>
      </c>
      <c r="K156" s="299"/>
      <c r="L156" s="300"/>
      <c r="M156" s="301" t="s">
        <v>1</v>
      </c>
      <c r="N156" s="302" t="s">
        <v>41</v>
      </c>
      <c r="O156" s="91"/>
      <c r="P156" s="230">
        <f>O156*H156</f>
        <v>0</v>
      </c>
      <c r="Q156" s="230">
        <v>1</v>
      </c>
      <c r="R156" s="230">
        <f>Q156*H156</f>
        <v>2.0790000000000002</v>
      </c>
      <c r="S156" s="230">
        <v>0</v>
      </c>
      <c r="T156" s="231">
        <f>S156*H156</f>
        <v>0</v>
      </c>
      <c r="U156" s="38"/>
      <c r="V156" s="38"/>
      <c r="W156" s="38"/>
      <c r="X156" s="38"/>
      <c r="Y156" s="38"/>
      <c r="Z156" s="38"/>
      <c r="AA156" s="38"/>
      <c r="AB156" s="38"/>
      <c r="AC156" s="38"/>
      <c r="AD156" s="38"/>
      <c r="AE156" s="38"/>
      <c r="AR156" s="232" t="s">
        <v>299</v>
      </c>
      <c r="AT156" s="232" t="s">
        <v>1133</v>
      </c>
      <c r="AU156" s="232" t="s">
        <v>269</v>
      </c>
      <c r="AY156" s="17" t="s">
        <v>251</v>
      </c>
      <c r="BE156" s="233">
        <f>IF(N156="základní",J156,0)</f>
        <v>0</v>
      </c>
      <c r="BF156" s="233">
        <f>IF(N156="snížená",J156,0)</f>
        <v>0</v>
      </c>
      <c r="BG156" s="233">
        <f>IF(N156="zákl. přenesená",J156,0)</f>
        <v>0</v>
      </c>
      <c r="BH156" s="233">
        <f>IF(N156="sníž. přenesená",J156,0)</f>
        <v>0</v>
      </c>
      <c r="BI156" s="233">
        <f>IF(N156="nulová",J156,0)</f>
        <v>0</v>
      </c>
      <c r="BJ156" s="17" t="s">
        <v>84</v>
      </c>
      <c r="BK156" s="233">
        <f>ROUND(I156*H156,2)</f>
        <v>0</v>
      </c>
      <c r="BL156" s="17" t="s">
        <v>254</v>
      </c>
      <c r="BM156" s="232" t="s">
        <v>6616</v>
      </c>
    </row>
    <row r="157" s="2" customFormat="1">
      <c r="A157" s="38"/>
      <c r="B157" s="39"/>
      <c r="C157" s="40"/>
      <c r="D157" s="234" t="s">
        <v>260</v>
      </c>
      <c r="E157" s="40"/>
      <c r="F157" s="235" t="s">
        <v>6404</v>
      </c>
      <c r="G157" s="40"/>
      <c r="H157" s="40"/>
      <c r="I157" s="236"/>
      <c r="J157" s="40"/>
      <c r="K157" s="40"/>
      <c r="L157" s="44"/>
      <c r="M157" s="237"/>
      <c r="N157" s="238"/>
      <c r="O157" s="91"/>
      <c r="P157" s="91"/>
      <c r="Q157" s="91"/>
      <c r="R157" s="91"/>
      <c r="S157" s="91"/>
      <c r="T157" s="92"/>
      <c r="U157" s="38"/>
      <c r="V157" s="38"/>
      <c r="W157" s="38"/>
      <c r="X157" s="38"/>
      <c r="Y157" s="38"/>
      <c r="Z157" s="38"/>
      <c r="AA157" s="38"/>
      <c r="AB157" s="38"/>
      <c r="AC157" s="38"/>
      <c r="AD157" s="38"/>
      <c r="AE157" s="38"/>
      <c r="AT157" s="17" t="s">
        <v>260</v>
      </c>
      <c r="AU157" s="17" t="s">
        <v>269</v>
      </c>
    </row>
    <row r="158" s="12" customFormat="1">
      <c r="A158" s="12"/>
      <c r="B158" s="242"/>
      <c r="C158" s="243"/>
      <c r="D158" s="234" t="s">
        <v>276</v>
      </c>
      <c r="E158" s="244" t="s">
        <v>1</v>
      </c>
      <c r="F158" s="245" t="s">
        <v>6617</v>
      </c>
      <c r="G158" s="243"/>
      <c r="H158" s="246">
        <v>2.0790000000000002</v>
      </c>
      <c r="I158" s="247"/>
      <c r="J158" s="243"/>
      <c r="K158" s="243"/>
      <c r="L158" s="248"/>
      <c r="M158" s="249"/>
      <c r="N158" s="250"/>
      <c r="O158" s="250"/>
      <c r="P158" s="250"/>
      <c r="Q158" s="250"/>
      <c r="R158" s="250"/>
      <c r="S158" s="250"/>
      <c r="T158" s="251"/>
      <c r="U158" s="12"/>
      <c r="V158" s="12"/>
      <c r="W158" s="12"/>
      <c r="X158" s="12"/>
      <c r="Y158" s="12"/>
      <c r="Z158" s="12"/>
      <c r="AA158" s="12"/>
      <c r="AB158" s="12"/>
      <c r="AC158" s="12"/>
      <c r="AD158" s="12"/>
      <c r="AE158" s="12"/>
      <c r="AT158" s="252" t="s">
        <v>276</v>
      </c>
      <c r="AU158" s="252" t="s">
        <v>269</v>
      </c>
      <c r="AV158" s="12" t="s">
        <v>86</v>
      </c>
      <c r="AW158" s="12" t="s">
        <v>32</v>
      </c>
      <c r="AX158" s="12" t="s">
        <v>84</v>
      </c>
      <c r="AY158" s="252" t="s">
        <v>251</v>
      </c>
    </row>
    <row r="159" s="2" customFormat="1" ht="24.15" customHeight="1">
      <c r="A159" s="38"/>
      <c r="B159" s="39"/>
      <c r="C159" s="220" t="s">
        <v>311</v>
      </c>
      <c r="D159" s="220" t="s">
        <v>255</v>
      </c>
      <c r="E159" s="221" t="s">
        <v>6618</v>
      </c>
      <c r="F159" s="222" t="s">
        <v>6619</v>
      </c>
      <c r="G159" s="223" t="s">
        <v>416</v>
      </c>
      <c r="H159" s="224">
        <v>44</v>
      </c>
      <c r="I159" s="225"/>
      <c r="J159" s="226">
        <f>ROUND(I159*H159,2)</f>
        <v>0</v>
      </c>
      <c r="K159" s="227"/>
      <c r="L159" s="44"/>
      <c r="M159" s="228" t="s">
        <v>1</v>
      </c>
      <c r="N159" s="229" t="s">
        <v>41</v>
      </c>
      <c r="O159" s="91"/>
      <c r="P159" s="230">
        <f>O159*H159</f>
        <v>0</v>
      </c>
      <c r="Q159" s="230">
        <v>0</v>
      </c>
      <c r="R159" s="230">
        <f>Q159*H159</f>
        <v>0</v>
      </c>
      <c r="S159" s="230">
        <v>0</v>
      </c>
      <c r="T159" s="231">
        <f>S159*H159</f>
        <v>0</v>
      </c>
      <c r="U159" s="38"/>
      <c r="V159" s="38"/>
      <c r="W159" s="38"/>
      <c r="X159" s="38"/>
      <c r="Y159" s="38"/>
      <c r="Z159" s="38"/>
      <c r="AA159" s="38"/>
      <c r="AB159" s="38"/>
      <c r="AC159" s="38"/>
      <c r="AD159" s="38"/>
      <c r="AE159" s="38"/>
      <c r="AR159" s="232" t="s">
        <v>254</v>
      </c>
      <c r="AT159" s="232" t="s">
        <v>255</v>
      </c>
      <c r="AU159" s="232" t="s">
        <v>269</v>
      </c>
      <c r="AY159" s="17" t="s">
        <v>251</v>
      </c>
      <c r="BE159" s="233">
        <f>IF(N159="základní",J159,0)</f>
        <v>0</v>
      </c>
      <c r="BF159" s="233">
        <f>IF(N159="snížená",J159,0)</f>
        <v>0</v>
      </c>
      <c r="BG159" s="233">
        <f>IF(N159="zákl. přenesená",J159,0)</f>
        <v>0</v>
      </c>
      <c r="BH159" s="233">
        <f>IF(N159="sníž. přenesená",J159,0)</f>
        <v>0</v>
      </c>
      <c r="BI159" s="233">
        <f>IF(N159="nulová",J159,0)</f>
        <v>0</v>
      </c>
      <c r="BJ159" s="17" t="s">
        <v>84</v>
      </c>
      <c r="BK159" s="233">
        <f>ROUND(I159*H159,2)</f>
        <v>0</v>
      </c>
      <c r="BL159" s="17" t="s">
        <v>254</v>
      </c>
      <c r="BM159" s="232" t="s">
        <v>6620</v>
      </c>
    </row>
    <row r="160" s="2" customFormat="1">
      <c r="A160" s="38"/>
      <c r="B160" s="39"/>
      <c r="C160" s="40"/>
      <c r="D160" s="234" t="s">
        <v>260</v>
      </c>
      <c r="E160" s="40"/>
      <c r="F160" s="235" t="s">
        <v>6621</v>
      </c>
      <c r="G160" s="40"/>
      <c r="H160" s="40"/>
      <c r="I160" s="236"/>
      <c r="J160" s="40"/>
      <c r="K160" s="40"/>
      <c r="L160" s="44"/>
      <c r="M160" s="237"/>
      <c r="N160" s="238"/>
      <c r="O160" s="91"/>
      <c r="P160" s="91"/>
      <c r="Q160" s="91"/>
      <c r="R160" s="91"/>
      <c r="S160" s="91"/>
      <c r="T160" s="92"/>
      <c r="U160" s="38"/>
      <c r="V160" s="38"/>
      <c r="W160" s="38"/>
      <c r="X160" s="38"/>
      <c r="Y160" s="38"/>
      <c r="Z160" s="38"/>
      <c r="AA160" s="38"/>
      <c r="AB160" s="38"/>
      <c r="AC160" s="38"/>
      <c r="AD160" s="38"/>
      <c r="AE160" s="38"/>
      <c r="AT160" s="17" t="s">
        <v>260</v>
      </c>
      <c r="AU160" s="17" t="s">
        <v>269</v>
      </c>
    </row>
    <row r="161" s="2" customFormat="1">
      <c r="A161" s="38"/>
      <c r="B161" s="39"/>
      <c r="C161" s="40"/>
      <c r="D161" s="240" t="s">
        <v>274</v>
      </c>
      <c r="E161" s="40"/>
      <c r="F161" s="241" t="s">
        <v>6622</v>
      </c>
      <c r="G161" s="40"/>
      <c r="H161" s="40"/>
      <c r="I161" s="236"/>
      <c r="J161" s="40"/>
      <c r="K161" s="40"/>
      <c r="L161" s="44"/>
      <c r="M161" s="237"/>
      <c r="N161" s="238"/>
      <c r="O161" s="91"/>
      <c r="P161" s="91"/>
      <c r="Q161" s="91"/>
      <c r="R161" s="91"/>
      <c r="S161" s="91"/>
      <c r="T161" s="92"/>
      <c r="U161" s="38"/>
      <c r="V161" s="38"/>
      <c r="W161" s="38"/>
      <c r="X161" s="38"/>
      <c r="Y161" s="38"/>
      <c r="Z161" s="38"/>
      <c r="AA161" s="38"/>
      <c r="AB161" s="38"/>
      <c r="AC161" s="38"/>
      <c r="AD161" s="38"/>
      <c r="AE161" s="38"/>
      <c r="AT161" s="17" t="s">
        <v>274</v>
      </c>
      <c r="AU161" s="17" t="s">
        <v>269</v>
      </c>
    </row>
    <row r="162" s="2" customFormat="1" ht="16.5" customHeight="1">
      <c r="A162" s="38"/>
      <c r="B162" s="39"/>
      <c r="C162" s="220" t="s">
        <v>319</v>
      </c>
      <c r="D162" s="220" t="s">
        <v>255</v>
      </c>
      <c r="E162" s="221" t="s">
        <v>6623</v>
      </c>
      <c r="F162" s="222" t="s">
        <v>6624</v>
      </c>
      <c r="G162" s="223" t="s">
        <v>416</v>
      </c>
      <c r="H162" s="224">
        <v>60</v>
      </c>
      <c r="I162" s="225"/>
      <c r="J162" s="226">
        <f>ROUND(I162*H162,2)</f>
        <v>0</v>
      </c>
      <c r="K162" s="227"/>
      <c r="L162" s="44"/>
      <c r="M162" s="228" t="s">
        <v>1</v>
      </c>
      <c r="N162" s="229" t="s">
        <v>41</v>
      </c>
      <c r="O162" s="91"/>
      <c r="P162" s="230">
        <f>O162*H162</f>
        <v>0</v>
      </c>
      <c r="Q162" s="230">
        <v>0</v>
      </c>
      <c r="R162" s="230">
        <f>Q162*H162</f>
        <v>0</v>
      </c>
      <c r="S162" s="230">
        <v>0</v>
      </c>
      <c r="T162" s="231">
        <f>S162*H162</f>
        <v>0</v>
      </c>
      <c r="U162" s="38"/>
      <c r="V162" s="38"/>
      <c r="W162" s="38"/>
      <c r="X162" s="38"/>
      <c r="Y162" s="38"/>
      <c r="Z162" s="38"/>
      <c r="AA162" s="38"/>
      <c r="AB162" s="38"/>
      <c r="AC162" s="38"/>
      <c r="AD162" s="38"/>
      <c r="AE162" s="38"/>
      <c r="AR162" s="232" t="s">
        <v>254</v>
      </c>
      <c r="AT162" s="232" t="s">
        <v>255</v>
      </c>
      <c r="AU162" s="232" t="s">
        <v>269</v>
      </c>
      <c r="AY162" s="17" t="s">
        <v>251</v>
      </c>
      <c r="BE162" s="233">
        <f>IF(N162="základní",J162,0)</f>
        <v>0</v>
      </c>
      <c r="BF162" s="233">
        <f>IF(N162="snížená",J162,0)</f>
        <v>0</v>
      </c>
      <c r="BG162" s="233">
        <f>IF(N162="zákl. přenesená",J162,0)</f>
        <v>0</v>
      </c>
      <c r="BH162" s="233">
        <f>IF(N162="sníž. přenesená",J162,0)</f>
        <v>0</v>
      </c>
      <c r="BI162" s="233">
        <f>IF(N162="nulová",J162,0)</f>
        <v>0</v>
      </c>
      <c r="BJ162" s="17" t="s">
        <v>84</v>
      </c>
      <c r="BK162" s="233">
        <f>ROUND(I162*H162,2)</f>
        <v>0</v>
      </c>
      <c r="BL162" s="17" t="s">
        <v>254</v>
      </c>
      <c r="BM162" s="232" t="s">
        <v>6625</v>
      </c>
    </row>
    <row r="163" s="2" customFormat="1">
      <c r="A163" s="38"/>
      <c r="B163" s="39"/>
      <c r="C163" s="40"/>
      <c r="D163" s="234" t="s">
        <v>260</v>
      </c>
      <c r="E163" s="40"/>
      <c r="F163" s="235" t="s">
        <v>6626</v>
      </c>
      <c r="G163" s="40"/>
      <c r="H163" s="40"/>
      <c r="I163" s="236"/>
      <c r="J163" s="40"/>
      <c r="K163" s="40"/>
      <c r="L163" s="44"/>
      <c r="M163" s="237"/>
      <c r="N163" s="238"/>
      <c r="O163" s="91"/>
      <c r="P163" s="91"/>
      <c r="Q163" s="91"/>
      <c r="R163" s="91"/>
      <c r="S163" s="91"/>
      <c r="T163" s="92"/>
      <c r="U163" s="38"/>
      <c r="V163" s="38"/>
      <c r="W163" s="38"/>
      <c r="X163" s="38"/>
      <c r="Y163" s="38"/>
      <c r="Z163" s="38"/>
      <c r="AA163" s="38"/>
      <c r="AB163" s="38"/>
      <c r="AC163" s="38"/>
      <c r="AD163" s="38"/>
      <c r="AE163" s="38"/>
      <c r="AT163" s="17" t="s">
        <v>260</v>
      </c>
      <c r="AU163" s="17" t="s">
        <v>269</v>
      </c>
    </row>
    <row r="164" s="2" customFormat="1">
      <c r="A164" s="38"/>
      <c r="B164" s="39"/>
      <c r="C164" s="40"/>
      <c r="D164" s="240" t="s">
        <v>274</v>
      </c>
      <c r="E164" s="40"/>
      <c r="F164" s="241" t="s">
        <v>6627</v>
      </c>
      <c r="G164" s="40"/>
      <c r="H164" s="40"/>
      <c r="I164" s="236"/>
      <c r="J164" s="40"/>
      <c r="K164" s="40"/>
      <c r="L164" s="44"/>
      <c r="M164" s="237"/>
      <c r="N164" s="238"/>
      <c r="O164" s="91"/>
      <c r="P164" s="91"/>
      <c r="Q164" s="91"/>
      <c r="R164" s="91"/>
      <c r="S164" s="91"/>
      <c r="T164" s="92"/>
      <c r="U164" s="38"/>
      <c r="V164" s="38"/>
      <c r="W164" s="38"/>
      <c r="X164" s="38"/>
      <c r="Y164" s="38"/>
      <c r="Z164" s="38"/>
      <c r="AA164" s="38"/>
      <c r="AB164" s="38"/>
      <c r="AC164" s="38"/>
      <c r="AD164" s="38"/>
      <c r="AE164" s="38"/>
      <c r="AT164" s="17" t="s">
        <v>274</v>
      </c>
      <c r="AU164" s="17" t="s">
        <v>269</v>
      </c>
    </row>
    <row r="165" s="2" customFormat="1" ht="24.15" customHeight="1">
      <c r="A165" s="38"/>
      <c r="B165" s="39"/>
      <c r="C165" s="220" t="s">
        <v>8</v>
      </c>
      <c r="D165" s="220" t="s">
        <v>255</v>
      </c>
      <c r="E165" s="221" t="s">
        <v>6398</v>
      </c>
      <c r="F165" s="222" t="s">
        <v>6399</v>
      </c>
      <c r="G165" s="223" t="s">
        <v>409</v>
      </c>
      <c r="H165" s="224">
        <v>5.5</v>
      </c>
      <c r="I165" s="225"/>
      <c r="J165" s="226">
        <f>ROUND(I165*H165,2)</f>
        <v>0</v>
      </c>
      <c r="K165" s="227"/>
      <c r="L165" s="44"/>
      <c r="M165" s="228" t="s">
        <v>1</v>
      </c>
      <c r="N165" s="229" t="s">
        <v>41</v>
      </c>
      <c r="O165" s="91"/>
      <c r="P165" s="230">
        <f>O165*H165</f>
        <v>0</v>
      </c>
      <c r="Q165" s="230">
        <v>0</v>
      </c>
      <c r="R165" s="230">
        <f>Q165*H165</f>
        <v>0</v>
      </c>
      <c r="S165" s="230">
        <v>0</v>
      </c>
      <c r="T165" s="231">
        <f>S165*H165</f>
        <v>0</v>
      </c>
      <c r="U165" s="38"/>
      <c r="V165" s="38"/>
      <c r="W165" s="38"/>
      <c r="X165" s="38"/>
      <c r="Y165" s="38"/>
      <c r="Z165" s="38"/>
      <c r="AA165" s="38"/>
      <c r="AB165" s="38"/>
      <c r="AC165" s="38"/>
      <c r="AD165" s="38"/>
      <c r="AE165" s="38"/>
      <c r="AR165" s="232" t="s">
        <v>254</v>
      </c>
      <c r="AT165" s="232" t="s">
        <v>255</v>
      </c>
      <c r="AU165" s="232" t="s">
        <v>269</v>
      </c>
      <c r="AY165" s="17" t="s">
        <v>251</v>
      </c>
      <c r="BE165" s="233">
        <f>IF(N165="základní",J165,0)</f>
        <v>0</v>
      </c>
      <c r="BF165" s="233">
        <f>IF(N165="snížená",J165,0)</f>
        <v>0</v>
      </c>
      <c r="BG165" s="233">
        <f>IF(N165="zákl. přenesená",J165,0)</f>
        <v>0</v>
      </c>
      <c r="BH165" s="233">
        <f>IF(N165="sníž. přenesená",J165,0)</f>
        <v>0</v>
      </c>
      <c r="BI165" s="233">
        <f>IF(N165="nulová",J165,0)</f>
        <v>0</v>
      </c>
      <c r="BJ165" s="17" t="s">
        <v>84</v>
      </c>
      <c r="BK165" s="233">
        <f>ROUND(I165*H165,2)</f>
        <v>0</v>
      </c>
      <c r="BL165" s="17" t="s">
        <v>254</v>
      </c>
      <c r="BM165" s="232" t="s">
        <v>6628</v>
      </c>
    </row>
    <row r="166" s="2" customFormat="1">
      <c r="A166" s="38"/>
      <c r="B166" s="39"/>
      <c r="C166" s="40"/>
      <c r="D166" s="234" t="s">
        <v>260</v>
      </c>
      <c r="E166" s="40"/>
      <c r="F166" s="235" t="s">
        <v>6401</v>
      </c>
      <c r="G166" s="40"/>
      <c r="H166" s="40"/>
      <c r="I166" s="236"/>
      <c r="J166" s="40"/>
      <c r="K166" s="40"/>
      <c r="L166" s="44"/>
      <c r="M166" s="237"/>
      <c r="N166" s="238"/>
      <c r="O166" s="91"/>
      <c r="P166" s="91"/>
      <c r="Q166" s="91"/>
      <c r="R166" s="91"/>
      <c r="S166" s="91"/>
      <c r="T166" s="92"/>
      <c r="U166" s="38"/>
      <c r="V166" s="38"/>
      <c r="W166" s="38"/>
      <c r="X166" s="38"/>
      <c r="Y166" s="38"/>
      <c r="Z166" s="38"/>
      <c r="AA166" s="38"/>
      <c r="AB166" s="38"/>
      <c r="AC166" s="38"/>
      <c r="AD166" s="38"/>
      <c r="AE166" s="38"/>
      <c r="AT166" s="17" t="s">
        <v>260</v>
      </c>
      <c r="AU166" s="17" t="s">
        <v>269</v>
      </c>
    </row>
    <row r="167" s="2" customFormat="1">
      <c r="A167" s="38"/>
      <c r="B167" s="39"/>
      <c r="C167" s="40"/>
      <c r="D167" s="240" t="s">
        <v>274</v>
      </c>
      <c r="E167" s="40"/>
      <c r="F167" s="241" t="s">
        <v>6402</v>
      </c>
      <c r="G167" s="40"/>
      <c r="H167" s="40"/>
      <c r="I167" s="236"/>
      <c r="J167" s="40"/>
      <c r="K167" s="40"/>
      <c r="L167" s="44"/>
      <c r="M167" s="237"/>
      <c r="N167" s="238"/>
      <c r="O167" s="91"/>
      <c r="P167" s="91"/>
      <c r="Q167" s="91"/>
      <c r="R167" s="91"/>
      <c r="S167" s="91"/>
      <c r="T167" s="92"/>
      <c r="U167" s="38"/>
      <c r="V167" s="38"/>
      <c r="W167" s="38"/>
      <c r="X167" s="38"/>
      <c r="Y167" s="38"/>
      <c r="Z167" s="38"/>
      <c r="AA167" s="38"/>
      <c r="AB167" s="38"/>
      <c r="AC167" s="38"/>
      <c r="AD167" s="38"/>
      <c r="AE167" s="38"/>
      <c r="AT167" s="17" t="s">
        <v>274</v>
      </c>
      <c r="AU167" s="17" t="s">
        <v>269</v>
      </c>
    </row>
    <row r="168" s="2" customFormat="1" ht="21.75" customHeight="1">
      <c r="A168" s="38"/>
      <c r="B168" s="39"/>
      <c r="C168" s="220" t="s">
        <v>331</v>
      </c>
      <c r="D168" s="220" t="s">
        <v>255</v>
      </c>
      <c r="E168" s="221" t="s">
        <v>1139</v>
      </c>
      <c r="F168" s="222" t="s">
        <v>1140</v>
      </c>
      <c r="G168" s="223" t="s">
        <v>409</v>
      </c>
      <c r="H168" s="224">
        <v>180</v>
      </c>
      <c r="I168" s="225"/>
      <c r="J168" s="226">
        <f>ROUND(I168*H168,2)</f>
        <v>0</v>
      </c>
      <c r="K168" s="227"/>
      <c r="L168" s="44"/>
      <c r="M168" s="228" t="s">
        <v>1</v>
      </c>
      <c r="N168" s="229" t="s">
        <v>41</v>
      </c>
      <c r="O168" s="91"/>
      <c r="P168" s="230">
        <f>O168*H168</f>
        <v>0</v>
      </c>
      <c r="Q168" s="230">
        <v>0</v>
      </c>
      <c r="R168" s="230">
        <f>Q168*H168</f>
        <v>0</v>
      </c>
      <c r="S168" s="230">
        <v>0</v>
      </c>
      <c r="T168" s="231">
        <f>S168*H168</f>
        <v>0</v>
      </c>
      <c r="U168" s="38"/>
      <c r="V168" s="38"/>
      <c r="W168" s="38"/>
      <c r="X168" s="38"/>
      <c r="Y168" s="38"/>
      <c r="Z168" s="38"/>
      <c r="AA168" s="38"/>
      <c r="AB168" s="38"/>
      <c r="AC168" s="38"/>
      <c r="AD168" s="38"/>
      <c r="AE168" s="38"/>
      <c r="AR168" s="232" t="s">
        <v>254</v>
      </c>
      <c r="AT168" s="232" t="s">
        <v>255</v>
      </c>
      <c r="AU168" s="232" t="s">
        <v>269</v>
      </c>
      <c r="AY168" s="17" t="s">
        <v>251</v>
      </c>
      <c r="BE168" s="233">
        <f>IF(N168="základní",J168,0)</f>
        <v>0</v>
      </c>
      <c r="BF168" s="233">
        <f>IF(N168="snížená",J168,0)</f>
        <v>0</v>
      </c>
      <c r="BG168" s="233">
        <f>IF(N168="zákl. přenesená",J168,0)</f>
        <v>0</v>
      </c>
      <c r="BH168" s="233">
        <f>IF(N168="sníž. přenesená",J168,0)</f>
        <v>0</v>
      </c>
      <c r="BI168" s="233">
        <f>IF(N168="nulová",J168,0)</f>
        <v>0</v>
      </c>
      <c r="BJ168" s="17" t="s">
        <v>84</v>
      </c>
      <c r="BK168" s="233">
        <f>ROUND(I168*H168,2)</f>
        <v>0</v>
      </c>
      <c r="BL168" s="17" t="s">
        <v>254</v>
      </c>
      <c r="BM168" s="232" t="s">
        <v>6629</v>
      </c>
    </row>
    <row r="169" s="2" customFormat="1">
      <c r="A169" s="38"/>
      <c r="B169" s="39"/>
      <c r="C169" s="40"/>
      <c r="D169" s="234" t="s">
        <v>260</v>
      </c>
      <c r="E169" s="40"/>
      <c r="F169" s="235" t="s">
        <v>1142</v>
      </c>
      <c r="G169" s="40"/>
      <c r="H169" s="40"/>
      <c r="I169" s="236"/>
      <c r="J169" s="40"/>
      <c r="K169" s="40"/>
      <c r="L169" s="44"/>
      <c r="M169" s="237"/>
      <c r="N169" s="238"/>
      <c r="O169" s="91"/>
      <c r="P169" s="91"/>
      <c r="Q169" s="91"/>
      <c r="R169" s="91"/>
      <c r="S169" s="91"/>
      <c r="T169" s="92"/>
      <c r="U169" s="38"/>
      <c r="V169" s="38"/>
      <c r="W169" s="38"/>
      <c r="X169" s="38"/>
      <c r="Y169" s="38"/>
      <c r="Z169" s="38"/>
      <c r="AA169" s="38"/>
      <c r="AB169" s="38"/>
      <c r="AC169" s="38"/>
      <c r="AD169" s="38"/>
      <c r="AE169" s="38"/>
      <c r="AT169" s="17" t="s">
        <v>260</v>
      </c>
      <c r="AU169" s="17" t="s">
        <v>269</v>
      </c>
    </row>
    <row r="170" s="2" customFormat="1">
      <c r="A170" s="38"/>
      <c r="B170" s="39"/>
      <c r="C170" s="40"/>
      <c r="D170" s="240" t="s">
        <v>274</v>
      </c>
      <c r="E170" s="40"/>
      <c r="F170" s="241" t="s">
        <v>1143</v>
      </c>
      <c r="G170" s="40"/>
      <c r="H170" s="40"/>
      <c r="I170" s="236"/>
      <c r="J170" s="40"/>
      <c r="K170" s="40"/>
      <c r="L170" s="44"/>
      <c r="M170" s="237"/>
      <c r="N170" s="238"/>
      <c r="O170" s="91"/>
      <c r="P170" s="91"/>
      <c r="Q170" s="91"/>
      <c r="R170" s="91"/>
      <c r="S170" s="91"/>
      <c r="T170" s="92"/>
      <c r="U170" s="38"/>
      <c r="V170" s="38"/>
      <c r="W170" s="38"/>
      <c r="X170" s="38"/>
      <c r="Y170" s="38"/>
      <c r="Z170" s="38"/>
      <c r="AA170" s="38"/>
      <c r="AB170" s="38"/>
      <c r="AC170" s="38"/>
      <c r="AD170" s="38"/>
      <c r="AE170" s="38"/>
      <c r="AT170" s="17" t="s">
        <v>274</v>
      </c>
      <c r="AU170" s="17" t="s">
        <v>269</v>
      </c>
    </row>
    <row r="171" s="2" customFormat="1" ht="24.15" customHeight="1">
      <c r="A171" s="38"/>
      <c r="B171" s="39"/>
      <c r="C171" s="220" t="s">
        <v>336</v>
      </c>
      <c r="D171" s="220" t="s">
        <v>255</v>
      </c>
      <c r="E171" s="221" t="s">
        <v>6630</v>
      </c>
      <c r="F171" s="222" t="s">
        <v>6631</v>
      </c>
      <c r="G171" s="223" t="s">
        <v>409</v>
      </c>
      <c r="H171" s="224">
        <v>180</v>
      </c>
      <c r="I171" s="225"/>
      <c r="J171" s="226">
        <f>ROUND(I171*H171,2)</f>
        <v>0</v>
      </c>
      <c r="K171" s="227"/>
      <c r="L171" s="44"/>
      <c r="M171" s="228" t="s">
        <v>1</v>
      </c>
      <c r="N171" s="229" t="s">
        <v>41</v>
      </c>
      <c r="O171" s="91"/>
      <c r="P171" s="230">
        <f>O171*H171</f>
        <v>0</v>
      </c>
      <c r="Q171" s="230">
        <v>0</v>
      </c>
      <c r="R171" s="230">
        <f>Q171*H171</f>
        <v>0</v>
      </c>
      <c r="S171" s="230">
        <v>0</v>
      </c>
      <c r="T171" s="231">
        <f>S171*H171</f>
        <v>0</v>
      </c>
      <c r="U171" s="38"/>
      <c r="V171" s="38"/>
      <c r="W171" s="38"/>
      <c r="X171" s="38"/>
      <c r="Y171" s="38"/>
      <c r="Z171" s="38"/>
      <c r="AA171" s="38"/>
      <c r="AB171" s="38"/>
      <c r="AC171" s="38"/>
      <c r="AD171" s="38"/>
      <c r="AE171" s="38"/>
      <c r="AR171" s="232" t="s">
        <v>254</v>
      </c>
      <c r="AT171" s="232" t="s">
        <v>255</v>
      </c>
      <c r="AU171" s="232" t="s">
        <v>269</v>
      </c>
      <c r="AY171" s="17" t="s">
        <v>251</v>
      </c>
      <c r="BE171" s="233">
        <f>IF(N171="základní",J171,0)</f>
        <v>0</v>
      </c>
      <c r="BF171" s="233">
        <f>IF(N171="snížená",J171,0)</f>
        <v>0</v>
      </c>
      <c r="BG171" s="233">
        <f>IF(N171="zákl. přenesená",J171,0)</f>
        <v>0</v>
      </c>
      <c r="BH171" s="233">
        <f>IF(N171="sníž. přenesená",J171,0)</f>
        <v>0</v>
      </c>
      <c r="BI171" s="233">
        <f>IF(N171="nulová",J171,0)</f>
        <v>0</v>
      </c>
      <c r="BJ171" s="17" t="s">
        <v>84</v>
      </c>
      <c r="BK171" s="233">
        <f>ROUND(I171*H171,2)</f>
        <v>0</v>
      </c>
      <c r="BL171" s="17" t="s">
        <v>254</v>
      </c>
      <c r="BM171" s="232" t="s">
        <v>6632</v>
      </c>
    </row>
    <row r="172" s="2" customFormat="1">
      <c r="A172" s="38"/>
      <c r="B172" s="39"/>
      <c r="C172" s="40"/>
      <c r="D172" s="234" t="s">
        <v>260</v>
      </c>
      <c r="E172" s="40"/>
      <c r="F172" s="235" t="s">
        <v>6633</v>
      </c>
      <c r="G172" s="40"/>
      <c r="H172" s="40"/>
      <c r="I172" s="236"/>
      <c r="J172" s="40"/>
      <c r="K172" s="40"/>
      <c r="L172" s="44"/>
      <c r="M172" s="237"/>
      <c r="N172" s="238"/>
      <c r="O172" s="91"/>
      <c r="P172" s="91"/>
      <c r="Q172" s="91"/>
      <c r="R172" s="91"/>
      <c r="S172" s="91"/>
      <c r="T172" s="92"/>
      <c r="U172" s="38"/>
      <c r="V172" s="38"/>
      <c r="W172" s="38"/>
      <c r="X172" s="38"/>
      <c r="Y172" s="38"/>
      <c r="Z172" s="38"/>
      <c r="AA172" s="38"/>
      <c r="AB172" s="38"/>
      <c r="AC172" s="38"/>
      <c r="AD172" s="38"/>
      <c r="AE172" s="38"/>
      <c r="AT172" s="17" t="s">
        <v>260</v>
      </c>
      <c r="AU172" s="17" t="s">
        <v>269</v>
      </c>
    </row>
    <row r="173" s="2" customFormat="1">
      <c r="A173" s="38"/>
      <c r="B173" s="39"/>
      <c r="C173" s="40"/>
      <c r="D173" s="240" t="s">
        <v>274</v>
      </c>
      <c r="E173" s="40"/>
      <c r="F173" s="241" t="s">
        <v>6634</v>
      </c>
      <c r="G173" s="40"/>
      <c r="H173" s="40"/>
      <c r="I173" s="236"/>
      <c r="J173" s="40"/>
      <c r="K173" s="40"/>
      <c r="L173" s="44"/>
      <c r="M173" s="237"/>
      <c r="N173" s="238"/>
      <c r="O173" s="91"/>
      <c r="P173" s="91"/>
      <c r="Q173" s="91"/>
      <c r="R173" s="91"/>
      <c r="S173" s="91"/>
      <c r="T173" s="92"/>
      <c r="U173" s="38"/>
      <c r="V173" s="38"/>
      <c r="W173" s="38"/>
      <c r="X173" s="38"/>
      <c r="Y173" s="38"/>
      <c r="Z173" s="38"/>
      <c r="AA173" s="38"/>
      <c r="AB173" s="38"/>
      <c r="AC173" s="38"/>
      <c r="AD173" s="38"/>
      <c r="AE173" s="38"/>
      <c r="AT173" s="17" t="s">
        <v>274</v>
      </c>
      <c r="AU173" s="17" t="s">
        <v>269</v>
      </c>
    </row>
    <row r="174" s="2" customFormat="1" ht="24.15" customHeight="1">
      <c r="A174" s="38"/>
      <c r="B174" s="39"/>
      <c r="C174" s="220" t="s">
        <v>342</v>
      </c>
      <c r="D174" s="220" t="s">
        <v>255</v>
      </c>
      <c r="E174" s="221" t="s">
        <v>6635</v>
      </c>
      <c r="F174" s="222" t="s">
        <v>6636</v>
      </c>
      <c r="G174" s="223" t="s">
        <v>409</v>
      </c>
      <c r="H174" s="224">
        <v>180</v>
      </c>
      <c r="I174" s="225"/>
      <c r="J174" s="226">
        <f>ROUND(I174*H174,2)</f>
        <v>0</v>
      </c>
      <c r="K174" s="227"/>
      <c r="L174" s="44"/>
      <c r="M174" s="228" t="s">
        <v>1</v>
      </c>
      <c r="N174" s="229" t="s">
        <v>41</v>
      </c>
      <c r="O174" s="91"/>
      <c r="P174" s="230">
        <f>O174*H174</f>
        <v>0</v>
      </c>
      <c r="Q174" s="230">
        <v>0</v>
      </c>
      <c r="R174" s="230">
        <f>Q174*H174</f>
        <v>0</v>
      </c>
      <c r="S174" s="230">
        <v>0</v>
      </c>
      <c r="T174" s="231">
        <f>S174*H174</f>
        <v>0</v>
      </c>
      <c r="U174" s="38"/>
      <c r="V174" s="38"/>
      <c r="W174" s="38"/>
      <c r="X174" s="38"/>
      <c r="Y174" s="38"/>
      <c r="Z174" s="38"/>
      <c r="AA174" s="38"/>
      <c r="AB174" s="38"/>
      <c r="AC174" s="38"/>
      <c r="AD174" s="38"/>
      <c r="AE174" s="38"/>
      <c r="AR174" s="232" t="s">
        <v>254</v>
      </c>
      <c r="AT174" s="232" t="s">
        <v>255</v>
      </c>
      <c r="AU174" s="232" t="s">
        <v>269</v>
      </c>
      <c r="AY174" s="17" t="s">
        <v>251</v>
      </c>
      <c r="BE174" s="233">
        <f>IF(N174="základní",J174,0)</f>
        <v>0</v>
      </c>
      <c r="BF174" s="233">
        <f>IF(N174="snížená",J174,0)</f>
        <v>0</v>
      </c>
      <c r="BG174" s="233">
        <f>IF(N174="zákl. přenesená",J174,0)</f>
        <v>0</v>
      </c>
      <c r="BH174" s="233">
        <f>IF(N174="sníž. přenesená",J174,0)</f>
        <v>0</v>
      </c>
      <c r="BI174" s="233">
        <f>IF(N174="nulová",J174,0)</f>
        <v>0</v>
      </c>
      <c r="BJ174" s="17" t="s">
        <v>84</v>
      </c>
      <c r="BK174" s="233">
        <f>ROUND(I174*H174,2)</f>
        <v>0</v>
      </c>
      <c r="BL174" s="17" t="s">
        <v>254</v>
      </c>
      <c r="BM174" s="232" t="s">
        <v>6637</v>
      </c>
    </row>
    <row r="175" s="2" customFormat="1">
      <c r="A175" s="38"/>
      <c r="B175" s="39"/>
      <c r="C175" s="40"/>
      <c r="D175" s="234" t="s">
        <v>260</v>
      </c>
      <c r="E175" s="40"/>
      <c r="F175" s="235" t="s">
        <v>6638</v>
      </c>
      <c r="G175" s="40"/>
      <c r="H175" s="40"/>
      <c r="I175" s="236"/>
      <c r="J175" s="40"/>
      <c r="K175" s="40"/>
      <c r="L175" s="44"/>
      <c r="M175" s="237"/>
      <c r="N175" s="238"/>
      <c r="O175" s="91"/>
      <c r="P175" s="91"/>
      <c r="Q175" s="91"/>
      <c r="R175" s="91"/>
      <c r="S175" s="91"/>
      <c r="T175" s="92"/>
      <c r="U175" s="38"/>
      <c r="V175" s="38"/>
      <c r="W175" s="38"/>
      <c r="X175" s="38"/>
      <c r="Y175" s="38"/>
      <c r="Z175" s="38"/>
      <c r="AA175" s="38"/>
      <c r="AB175" s="38"/>
      <c r="AC175" s="38"/>
      <c r="AD175" s="38"/>
      <c r="AE175" s="38"/>
      <c r="AT175" s="17" t="s">
        <v>260</v>
      </c>
      <c r="AU175" s="17" t="s">
        <v>269</v>
      </c>
    </row>
    <row r="176" s="2" customFormat="1">
      <c r="A176" s="38"/>
      <c r="B176" s="39"/>
      <c r="C176" s="40"/>
      <c r="D176" s="240" t="s">
        <v>274</v>
      </c>
      <c r="E176" s="40"/>
      <c r="F176" s="241" t="s">
        <v>6639</v>
      </c>
      <c r="G176" s="40"/>
      <c r="H176" s="40"/>
      <c r="I176" s="236"/>
      <c r="J176" s="40"/>
      <c r="K176" s="40"/>
      <c r="L176" s="44"/>
      <c r="M176" s="237"/>
      <c r="N176" s="238"/>
      <c r="O176" s="91"/>
      <c r="P176" s="91"/>
      <c r="Q176" s="91"/>
      <c r="R176" s="91"/>
      <c r="S176" s="91"/>
      <c r="T176" s="92"/>
      <c r="U176" s="38"/>
      <c r="V176" s="38"/>
      <c r="W176" s="38"/>
      <c r="X176" s="38"/>
      <c r="Y176" s="38"/>
      <c r="Z176" s="38"/>
      <c r="AA176" s="38"/>
      <c r="AB176" s="38"/>
      <c r="AC176" s="38"/>
      <c r="AD176" s="38"/>
      <c r="AE176" s="38"/>
      <c r="AT176" s="17" t="s">
        <v>274</v>
      </c>
      <c r="AU176" s="17" t="s">
        <v>269</v>
      </c>
    </row>
    <row r="177" s="2" customFormat="1" ht="21.75" customHeight="1">
      <c r="A177" s="38"/>
      <c r="B177" s="39"/>
      <c r="C177" s="220" t="s">
        <v>350</v>
      </c>
      <c r="D177" s="220" t="s">
        <v>255</v>
      </c>
      <c r="E177" s="221" t="s">
        <v>1159</v>
      </c>
      <c r="F177" s="222" t="s">
        <v>1160</v>
      </c>
      <c r="G177" s="223" t="s">
        <v>409</v>
      </c>
      <c r="H177" s="224">
        <v>180</v>
      </c>
      <c r="I177" s="225"/>
      <c r="J177" s="226">
        <f>ROUND(I177*H177,2)</f>
        <v>0</v>
      </c>
      <c r="K177" s="227"/>
      <c r="L177" s="44"/>
      <c r="M177" s="228" t="s">
        <v>1</v>
      </c>
      <c r="N177" s="229" t="s">
        <v>41</v>
      </c>
      <c r="O177" s="91"/>
      <c r="P177" s="230">
        <f>O177*H177</f>
        <v>0</v>
      </c>
      <c r="Q177" s="230">
        <v>0</v>
      </c>
      <c r="R177" s="230">
        <f>Q177*H177</f>
        <v>0</v>
      </c>
      <c r="S177" s="230">
        <v>0</v>
      </c>
      <c r="T177" s="231">
        <f>S177*H177</f>
        <v>0</v>
      </c>
      <c r="U177" s="38"/>
      <c r="V177" s="38"/>
      <c r="W177" s="38"/>
      <c r="X177" s="38"/>
      <c r="Y177" s="38"/>
      <c r="Z177" s="38"/>
      <c r="AA177" s="38"/>
      <c r="AB177" s="38"/>
      <c r="AC177" s="38"/>
      <c r="AD177" s="38"/>
      <c r="AE177" s="38"/>
      <c r="AR177" s="232" t="s">
        <v>254</v>
      </c>
      <c r="AT177" s="232" t="s">
        <v>255</v>
      </c>
      <c r="AU177" s="232" t="s">
        <v>269</v>
      </c>
      <c r="AY177" s="17" t="s">
        <v>251</v>
      </c>
      <c r="BE177" s="233">
        <f>IF(N177="základní",J177,0)</f>
        <v>0</v>
      </c>
      <c r="BF177" s="233">
        <f>IF(N177="snížená",J177,0)</f>
        <v>0</v>
      </c>
      <c r="BG177" s="233">
        <f>IF(N177="zákl. přenesená",J177,0)</f>
        <v>0</v>
      </c>
      <c r="BH177" s="233">
        <f>IF(N177="sníž. přenesená",J177,0)</f>
        <v>0</v>
      </c>
      <c r="BI177" s="233">
        <f>IF(N177="nulová",J177,0)</f>
        <v>0</v>
      </c>
      <c r="BJ177" s="17" t="s">
        <v>84</v>
      </c>
      <c r="BK177" s="233">
        <f>ROUND(I177*H177,2)</f>
        <v>0</v>
      </c>
      <c r="BL177" s="17" t="s">
        <v>254</v>
      </c>
      <c r="BM177" s="232" t="s">
        <v>6640</v>
      </c>
    </row>
    <row r="178" s="2" customFormat="1">
      <c r="A178" s="38"/>
      <c r="B178" s="39"/>
      <c r="C178" s="40"/>
      <c r="D178" s="234" t="s">
        <v>260</v>
      </c>
      <c r="E178" s="40"/>
      <c r="F178" s="235" t="s">
        <v>1162</v>
      </c>
      <c r="G178" s="40"/>
      <c r="H178" s="40"/>
      <c r="I178" s="236"/>
      <c r="J178" s="40"/>
      <c r="K178" s="40"/>
      <c r="L178" s="44"/>
      <c r="M178" s="237"/>
      <c r="N178" s="238"/>
      <c r="O178" s="91"/>
      <c r="P178" s="91"/>
      <c r="Q178" s="91"/>
      <c r="R178" s="91"/>
      <c r="S178" s="91"/>
      <c r="T178" s="92"/>
      <c r="U178" s="38"/>
      <c r="V178" s="38"/>
      <c r="W178" s="38"/>
      <c r="X178" s="38"/>
      <c r="Y178" s="38"/>
      <c r="Z178" s="38"/>
      <c r="AA178" s="38"/>
      <c r="AB178" s="38"/>
      <c r="AC178" s="38"/>
      <c r="AD178" s="38"/>
      <c r="AE178" s="38"/>
      <c r="AT178" s="17" t="s">
        <v>260</v>
      </c>
      <c r="AU178" s="17" t="s">
        <v>269</v>
      </c>
    </row>
    <row r="179" s="2" customFormat="1">
      <c r="A179" s="38"/>
      <c r="B179" s="39"/>
      <c r="C179" s="40"/>
      <c r="D179" s="240" t="s">
        <v>274</v>
      </c>
      <c r="E179" s="40"/>
      <c r="F179" s="241" t="s">
        <v>1163</v>
      </c>
      <c r="G179" s="40"/>
      <c r="H179" s="40"/>
      <c r="I179" s="236"/>
      <c r="J179" s="40"/>
      <c r="K179" s="40"/>
      <c r="L179" s="44"/>
      <c r="M179" s="237"/>
      <c r="N179" s="238"/>
      <c r="O179" s="91"/>
      <c r="P179" s="91"/>
      <c r="Q179" s="91"/>
      <c r="R179" s="91"/>
      <c r="S179" s="91"/>
      <c r="T179" s="92"/>
      <c r="U179" s="38"/>
      <c r="V179" s="38"/>
      <c r="W179" s="38"/>
      <c r="X179" s="38"/>
      <c r="Y179" s="38"/>
      <c r="Z179" s="38"/>
      <c r="AA179" s="38"/>
      <c r="AB179" s="38"/>
      <c r="AC179" s="38"/>
      <c r="AD179" s="38"/>
      <c r="AE179" s="38"/>
      <c r="AT179" s="17" t="s">
        <v>274</v>
      </c>
      <c r="AU179" s="17" t="s">
        <v>269</v>
      </c>
    </row>
    <row r="180" s="2" customFormat="1" ht="21.75" customHeight="1">
      <c r="A180" s="38"/>
      <c r="B180" s="39"/>
      <c r="C180" s="220" t="s">
        <v>357</v>
      </c>
      <c r="D180" s="220" t="s">
        <v>255</v>
      </c>
      <c r="E180" s="221" t="s">
        <v>1149</v>
      </c>
      <c r="F180" s="222" t="s">
        <v>1150</v>
      </c>
      <c r="G180" s="223" t="s">
        <v>409</v>
      </c>
      <c r="H180" s="224">
        <v>180</v>
      </c>
      <c r="I180" s="225"/>
      <c r="J180" s="226">
        <f>ROUND(I180*H180,2)</f>
        <v>0</v>
      </c>
      <c r="K180" s="227"/>
      <c r="L180" s="44"/>
      <c r="M180" s="228" t="s">
        <v>1</v>
      </c>
      <c r="N180" s="229" t="s">
        <v>41</v>
      </c>
      <c r="O180" s="91"/>
      <c r="P180" s="230">
        <f>O180*H180</f>
        <v>0</v>
      </c>
      <c r="Q180" s="230">
        <v>0</v>
      </c>
      <c r="R180" s="230">
        <f>Q180*H180</f>
        <v>0</v>
      </c>
      <c r="S180" s="230">
        <v>0</v>
      </c>
      <c r="T180" s="231">
        <f>S180*H180</f>
        <v>0</v>
      </c>
      <c r="U180" s="38"/>
      <c r="V180" s="38"/>
      <c r="W180" s="38"/>
      <c r="X180" s="38"/>
      <c r="Y180" s="38"/>
      <c r="Z180" s="38"/>
      <c r="AA180" s="38"/>
      <c r="AB180" s="38"/>
      <c r="AC180" s="38"/>
      <c r="AD180" s="38"/>
      <c r="AE180" s="38"/>
      <c r="AR180" s="232" t="s">
        <v>254</v>
      </c>
      <c r="AT180" s="232" t="s">
        <v>255</v>
      </c>
      <c r="AU180" s="232" t="s">
        <v>269</v>
      </c>
      <c r="AY180" s="17" t="s">
        <v>251</v>
      </c>
      <c r="BE180" s="233">
        <f>IF(N180="základní",J180,0)</f>
        <v>0</v>
      </c>
      <c r="BF180" s="233">
        <f>IF(N180="snížená",J180,0)</f>
        <v>0</v>
      </c>
      <c r="BG180" s="233">
        <f>IF(N180="zákl. přenesená",J180,0)</f>
        <v>0</v>
      </c>
      <c r="BH180" s="233">
        <f>IF(N180="sníž. přenesená",J180,0)</f>
        <v>0</v>
      </c>
      <c r="BI180" s="233">
        <f>IF(N180="nulová",J180,0)</f>
        <v>0</v>
      </c>
      <c r="BJ180" s="17" t="s">
        <v>84</v>
      </c>
      <c r="BK180" s="233">
        <f>ROUND(I180*H180,2)</f>
        <v>0</v>
      </c>
      <c r="BL180" s="17" t="s">
        <v>254</v>
      </c>
      <c r="BM180" s="232" t="s">
        <v>6641</v>
      </c>
    </row>
    <row r="181" s="2" customFormat="1">
      <c r="A181" s="38"/>
      <c r="B181" s="39"/>
      <c r="C181" s="40"/>
      <c r="D181" s="234" t="s">
        <v>260</v>
      </c>
      <c r="E181" s="40"/>
      <c r="F181" s="235" t="s">
        <v>1152</v>
      </c>
      <c r="G181" s="40"/>
      <c r="H181" s="40"/>
      <c r="I181" s="236"/>
      <c r="J181" s="40"/>
      <c r="K181" s="40"/>
      <c r="L181" s="44"/>
      <c r="M181" s="237"/>
      <c r="N181" s="238"/>
      <c r="O181" s="91"/>
      <c r="P181" s="91"/>
      <c r="Q181" s="91"/>
      <c r="R181" s="91"/>
      <c r="S181" s="91"/>
      <c r="T181" s="92"/>
      <c r="U181" s="38"/>
      <c r="V181" s="38"/>
      <c r="W181" s="38"/>
      <c r="X181" s="38"/>
      <c r="Y181" s="38"/>
      <c r="Z181" s="38"/>
      <c r="AA181" s="38"/>
      <c r="AB181" s="38"/>
      <c r="AC181" s="38"/>
      <c r="AD181" s="38"/>
      <c r="AE181" s="38"/>
      <c r="AT181" s="17" t="s">
        <v>260</v>
      </c>
      <c r="AU181" s="17" t="s">
        <v>269</v>
      </c>
    </row>
    <row r="182" s="2" customFormat="1">
      <c r="A182" s="38"/>
      <c r="B182" s="39"/>
      <c r="C182" s="40"/>
      <c r="D182" s="240" t="s">
        <v>274</v>
      </c>
      <c r="E182" s="40"/>
      <c r="F182" s="241" t="s">
        <v>1153</v>
      </c>
      <c r="G182" s="40"/>
      <c r="H182" s="40"/>
      <c r="I182" s="236"/>
      <c r="J182" s="40"/>
      <c r="K182" s="40"/>
      <c r="L182" s="44"/>
      <c r="M182" s="237"/>
      <c r="N182" s="238"/>
      <c r="O182" s="91"/>
      <c r="P182" s="91"/>
      <c r="Q182" s="91"/>
      <c r="R182" s="91"/>
      <c r="S182" s="91"/>
      <c r="T182" s="92"/>
      <c r="U182" s="38"/>
      <c r="V182" s="38"/>
      <c r="W182" s="38"/>
      <c r="X182" s="38"/>
      <c r="Y182" s="38"/>
      <c r="Z182" s="38"/>
      <c r="AA182" s="38"/>
      <c r="AB182" s="38"/>
      <c r="AC182" s="38"/>
      <c r="AD182" s="38"/>
      <c r="AE182" s="38"/>
      <c r="AT182" s="17" t="s">
        <v>274</v>
      </c>
      <c r="AU182" s="17" t="s">
        <v>269</v>
      </c>
    </row>
    <row r="183" s="2" customFormat="1" ht="33" customHeight="1">
      <c r="A183" s="38"/>
      <c r="B183" s="39"/>
      <c r="C183" s="220" t="s">
        <v>363</v>
      </c>
      <c r="D183" s="220" t="s">
        <v>255</v>
      </c>
      <c r="E183" s="221" t="s">
        <v>6642</v>
      </c>
      <c r="F183" s="222" t="s">
        <v>6643</v>
      </c>
      <c r="G183" s="223" t="s">
        <v>409</v>
      </c>
      <c r="H183" s="224">
        <v>180</v>
      </c>
      <c r="I183" s="225"/>
      <c r="J183" s="226">
        <f>ROUND(I183*H183,2)</f>
        <v>0</v>
      </c>
      <c r="K183" s="227"/>
      <c r="L183" s="44"/>
      <c r="M183" s="228" t="s">
        <v>1</v>
      </c>
      <c r="N183" s="229" t="s">
        <v>41</v>
      </c>
      <c r="O183" s="91"/>
      <c r="P183" s="230">
        <f>O183*H183</f>
        <v>0</v>
      </c>
      <c r="Q183" s="230">
        <v>0</v>
      </c>
      <c r="R183" s="230">
        <f>Q183*H183</f>
        <v>0</v>
      </c>
      <c r="S183" s="230">
        <v>0</v>
      </c>
      <c r="T183" s="231">
        <f>S183*H183</f>
        <v>0</v>
      </c>
      <c r="U183" s="38"/>
      <c r="V183" s="38"/>
      <c r="W183" s="38"/>
      <c r="X183" s="38"/>
      <c r="Y183" s="38"/>
      <c r="Z183" s="38"/>
      <c r="AA183" s="38"/>
      <c r="AB183" s="38"/>
      <c r="AC183" s="38"/>
      <c r="AD183" s="38"/>
      <c r="AE183" s="38"/>
      <c r="AR183" s="232" t="s">
        <v>254</v>
      </c>
      <c r="AT183" s="232" t="s">
        <v>255</v>
      </c>
      <c r="AU183" s="232" t="s">
        <v>269</v>
      </c>
      <c r="AY183" s="17" t="s">
        <v>251</v>
      </c>
      <c r="BE183" s="233">
        <f>IF(N183="základní",J183,0)</f>
        <v>0</v>
      </c>
      <c r="BF183" s="233">
        <f>IF(N183="snížená",J183,0)</f>
        <v>0</v>
      </c>
      <c r="BG183" s="233">
        <f>IF(N183="zákl. přenesená",J183,0)</f>
        <v>0</v>
      </c>
      <c r="BH183" s="233">
        <f>IF(N183="sníž. přenesená",J183,0)</f>
        <v>0</v>
      </c>
      <c r="BI183" s="233">
        <f>IF(N183="nulová",J183,0)</f>
        <v>0</v>
      </c>
      <c r="BJ183" s="17" t="s">
        <v>84</v>
      </c>
      <c r="BK183" s="233">
        <f>ROUND(I183*H183,2)</f>
        <v>0</v>
      </c>
      <c r="BL183" s="17" t="s">
        <v>254</v>
      </c>
      <c r="BM183" s="232" t="s">
        <v>6644</v>
      </c>
    </row>
    <row r="184" s="2" customFormat="1">
      <c r="A184" s="38"/>
      <c r="B184" s="39"/>
      <c r="C184" s="40"/>
      <c r="D184" s="234" t="s">
        <v>260</v>
      </c>
      <c r="E184" s="40"/>
      <c r="F184" s="235" t="s">
        <v>6645</v>
      </c>
      <c r="G184" s="40"/>
      <c r="H184" s="40"/>
      <c r="I184" s="236"/>
      <c r="J184" s="40"/>
      <c r="K184" s="40"/>
      <c r="L184" s="44"/>
      <c r="M184" s="237"/>
      <c r="N184" s="238"/>
      <c r="O184" s="91"/>
      <c r="P184" s="91"/>
      <c r="Q184" s="91"/>
      <c r="R184" s="91"/>
      <c r="S184" s="91"/>
      <c r="T184" s="92"/>
      <c r="U184" s="38"/>
      <c r="V184" s="38"/>
      <c r="W184" s="38"/>
      <c r="X184" s="38"/>
      <c r="Y184" s="38"/>
      <c r="Z184" s="38"/>
      <c r="AA184" s="38"/>
      <c r="AB184" s="38"/>
      <c r="AC184" s="38"/>
      <c r="AD184" s="38"/>
      <c r="AE184" s="38"/>
      <c r="AT184" s="17" t="s">
        <v>260</v>
      </c>
      <c r="AU184" s="17" t="s">
        <v>269</v>
      </c>
    </row>
    <row r="185" s="2" customFormat="1">
      <c r="A185" s="38"/>
      <c r="B185" s="39"/>
      <c r="C185" s="40"/>
      <c r="D185" s="240" t="s">
        <v>274</v>
      </c>
      <c r="E185" s="40"/>
      <c r="F185" s="241" t="s">
        <v>6646</v>
      </c>
      <c r="G185" s="40"/>
      <c r="H185" s="40"/>
      <c r="I185" s="236"/>
      <c r="J185" s="40"/>
      <c r="K185" s="40"/>
      <c r="L185" s="44"/>
      <c r="M185" s="237"/>
      <c r="N185" s="238"/>
      <c r="O185" s="91"/>
      <c r="P185" s="91"/>
      <c r="Q185" s="91"/>
      <c r="R185" s="91"/>
      <c r="S185" s="91"/>
      <c r="T185" s="92"/>
      <c r="U185" s="38"/>
      <c r="V185" s="38"/>
      <c r="W185" s="38"/>
      <c r="X185" s="38"/>
      <c r="Y185" s="38"/>
      <c r="Z185" s="38"/>
      <c r="AA185" s="38"/>
      <c r="AB185" s="38"/>
      <c r="AC185" s="38"/>
      <c r="AD185" s="38"/>
      <c r="AE185" s="38"/>
      <c r="AT185" s="17" t="s">
        <v>274</v>
      </c>
      <c r="AU185" s="17" t="s">
        <v>269</v>
      </c>
    </row>
    <row r="186" s="2" customFormat="1" ht="24.15" customHeight="1">
      <c r="A186" s="38"/>
      <c r="B186" s="39"/>
      <c r="C186" s="220" t="s">
        <v>371</v>
      </c>
      <c r="D186" s="220" t="s">
        <v>255</v>
      </c>
      <c r="E186" s="221" t="s">
        <v>6647</v>
      </c>
      <c r="F186" s="222" t="s">
        <v>6648</v>
      </c>
      <c r="G186" s="223" t="s">
        <v>409</v>
      </c>
      <c r="H186" s="224">
        <v>180</v>
      </c>
      <c r="I186" s="225"/>
      <c r="J186" s="226">
        <f>ROUND(I186*H186,2)</f>
        <v>0</v>
      </c>
      <c r="K186" s="227"/>
      <c r="L186" s="44"/>
      <c r="M186" s="228" t="s">
        <v>1</v>
      </c>
      <c r="N186" s="229" t="s">
        <v>41</v>
      </c>
      <c r="O186" s="91"/>
      <c r="P186" s="230">
        <f>O186*H186</f>
        <v>0</v>
      </c>
      <c r="Q186" s="230">
        <v>0</v>
      </c>
      <c r="R186" s="230">
        <f>Q186*H186</f>
        <v>0</v>
      </c>
      <c r="S186" s="230">
        <v>0</v>
      </c>
      <c r="T186" s="231">
        <f>S186*H186</f>
        <v>0</v>
      </c>
      <c r="U186" s="38"/>
      <c r="V186" s="38"/>
      <c r="W186" s="38"/>
      <c r="X186" s="38"/>
      <c r="Y186" s="38"/>
      <c r="Z186" s="38"/>
      <c r="AA186" s="38"/>
      <c r="AB186" s="38"/>
      <c r="AC186" s="38"/>
      <c r="AD186" s="38"/>
      <c r="AE186" s="38"/>
      <c r="AR186" s="232" t="s">
        <v>254</v>
      </c>
      <c r="AT186" s="232" t="s">
        <v>255</v>
      </c>
      <c r="AU186" s="232" t="s">
        <v>269</v>
      </c>
      <c r="AY186" s="17" t="s">
        <v>251</v>
      </c>
      <c r="BE186" s="233">
        <f>IF(N186="základní",J186,0)</f>
        <v>0</v>
      </c>
      <c r="BF186" s="233">
        <f>IF(N186="snížená",J186,0)</f>
        <v>0</v>
      </c>
      <c r="BG186" s="233">
        <f>IF(N186="zákl. přenesená",J186,0)</f>
        <v>0</v>
      </c>
      <c r="BH186" s="233">
        <f>IF(N186="sníž. přenesená",J186,0)</f>
        <v>0</v>
      </c>
      <c r="BI186" s="233">
        <f>IF(N186="nulová",J186,0)</f>
        <v>0</v>
      </c>
      <c r="BJ186" s="17" t="s">
        <v>84</v>
      </c>
      <c r="BK186" s="233">
        <f>ROUND(I186*H186,2)</f>
        <v>0</v>
      </c>
      <c r="BL186" s="17" t="s">
        <v>254</v>
      </c>
      <c r="BM186" s="232" t="s">
        <v>6649</v>
      </c>
    </row>
    <row r="187" s="2" customFormat="1">
      <c r="A187" s="38"/>
      <c r="B187" s="39"/>
      <c r="C187" s="40"/>
      <c r="D187" s="234" t="s">
        <v>260</v>
      </c>
      <c r="E187" s="40"/>
      <c r="F187" s="235" t="s">
        <v>6650</v>
      </c>
      <c r="G187" s="40"/>
      <c r="H187" s="40"/>
      <c r="I187" s="236"/>
      <c r="J187" s="40"/>
      <c r="K187" s="40"/>
      <c r="L187" s="44"/>
      <c r="M187" s="237"/>
      <c r="N187" s="238"/>
      <c r="O187" s="91"/>
      <c r="P187" s="91"/>
      <c r="Q187" s="91"/>
      <c r="R187" s="91"/>
      <c r="S187" s="91"/>
      <c r="T187" s="92"/>
      <c r="U187" s="38"/>
      <c r="V187" s="38"/>
      <c r="W187" s="38"/>
      <c r="X187" s="38"/>
      <c r="Y187" s="38"/>
      <c r="Z187" s="38"/>
      <c r="AA187" s="38"/>
      <c r="AB187" s="38"/>
      <c r="AC187" s="38"/>
      <c r="AD187" s="38"/>
      <c r="AE187" s="38"/>
      <c r="AT187" s="17" t="s">
        <v>260</v>
      </c>
      <c r="AU187" s="17" t="s">
        <v>269</v>
      </c>
    </row>
    <row r="188" s="2" customFormat="1">
      <c r="A188" s="38"/>
      <c r="B188" s="39"/>
      <c r="C188" s="40"/>
      <c r="D188" s="240" t="s">
        <v>274</v>
      </c>
      <c r="E188" s="40"/>
      <c r="F188" s="241" t="s">
        <v>6651</v>
      </c>
      <c r="G188" s="40"/>
      <c r="H188" s="40"/>
      <c r="I188" s="236"/>
      <c r="J188" s="40"/>
      <c r="K188" s="40"/>
      <c r="L188" s="44"/>
      <c r="M188" s="237"/>
      <c r="N188" s="238"/>
      <c r="O188" s="91"/>
      <c r="P188" s="91"/>
      <c r="Q188" s="91"/>
      <c r="R188" s="91"/>
      <c r="S188" s="91"/>
      <c r="T188" s="92"/>
      <c r="U188" s="38"/>
      <c r="V188" s="38"/>
      <c r="W188" s="38"/>
      <c r="X188" s="38"/>
      <c r="Y188" s="38"/>
      <c r="Z188" s="38"/>
      <c r="AA188" s="38"/>
      <c r="AB188" s="38"/>
      <c r="AC188" s="38"/>
      <c r="AD188" s="38"/>
      <c r="AE188" s="38"/>
      <c r="AT188" s="17" t="s">
        <v>274</v>
      </c>
      <c r="AU188" s="17" t="s">
        <v>269</v>
      </c>
    </row>
    <row r="189" s="2" customFormat="1" ht="37.8" customHeight="1">
      <c r="A189" s="38"/>
      <c r="B189" s="39"/>
      <c r="C189" s="220" t="s">
        <v>378</v>
      </c>
      <c r="D189" s="220" t="s">
        <v>255</v>
      </c>
      <c r="E189" s="221" t="s">
        <v>6652</v>
      </c>
      <c r="F189" s="222" t="s">
        <v>6653</v>
      </c>
      <c r="G189" s="223" t="s">
        <v>416</v>
      </c>
      <c r="H189" s="224">
        <v>46</v>
      </c>
      <c r="I189" s="225"/>
      <c r="J189" s="226">
        <f>ROUND(I189*H189,2)</f>
        <v>0</v>
      </c>
      <c r="K189" s="227"/>
      <c r="L189" s="44"/>
      <c r="M189" s="228" t="s">
        <v>1</v>
      </c>
      <c r="N189" s="229" t="s">
        <v>41</v>
      </c>
      <c r="O189" s="91"/>
      <c r="P189" s="230">
        <f>O189*H189</f>
        <v>0</v>
      </c>
      <c r="Q189" s="230">
        <v>0</v>
      </c>
      <c r="R189" s="230">
        <f>Q189*H189</f>
        <v>0</v>
      </c>
      <c r="S189" s="230">
        <v>0</v>
      </c>
      <c r="T189" s="231">
        <f>S189*H189</f>
        <v>0</v>
      </c>
      <c r="U189" s="38"/>
      <c r="V189" s="38"/>
      <c r="W189" s="38"/>
      <c r="X189" s="38"/>
      <c r="Y189" s="38"/>
      <c r="Z189" s="38"/>
      <c r="AA189" s="38"/>
      <c r="AB189" s="38"/>
      <c r="AC189" s="38"/>
      <c r="AD189" s="38"/>
      <c r="AE189" s="38"/>
      <c r="AR189" s="232" t="s">
        <v>254</v>
      </c>
      <c r="AT189" s="232" t="s">
        <v>255</v>
      </c>
      <c r="AU189" s="232" t="s">
        <v>269</v>
      </c>
      <c r="AY189" s="17" t="s">
        <v>251</v>
      </c>
      <c r="BE189" s="233">
        <f>IF(N189="základní",J189,0)</f>
        <v>0</v>
      </c>
      <c r="BF189" s="233">
        <f>IF(N189="snížená",J189,0)</f>
        <v>0</v>
      </c>
      <c r="BG189" s="233">
        <f>IF(N189="zákl. přenesená",J189,0)</f>
        <v>0</v>
      </c>
      <c r="BH189" s="233">
        <f>IF(N189="sníž. přenesená",J189,0)</f>
        <v>0</v>
      </c>
      <c r="BI189" s="233">
        <f>IF(N189="nulová",J189,0)</f>
        <v>0</v>
      </c>
      <c r="BJ189" s="17" t="s">
        <v>84</v>
      </c>
      <c r="BK189" s="233">
        <f>ROUND(I189*H189,2)</f>
        <v>0</v>
      </c>
      <c r="BL189" s="17" t="s">
        <v>254</v>
      </c>
      <c r="BM189" s="232" t="s">
        <v>6654</v>
      </c>
    </row>
    <row r="190" s="2" customFormat="1">
      <c r="A190" s="38"/>
      <c r="B190" s="39"/>
      <c r="C190" s="40"/>
      <c r="D190" s="234" t="s">
        <v>260</v>
      </c>
      <c r="E190" s="40"/>
      <c r="F190" s="235" t="s">
        <v>6655</v>
      </c>
      <c r="G190" s="40"/>
      <c r="H190" s="40"/>
      <c r="I190" s="236"/>
      <c r="J190" s="40"/>
      <c r="K190" s="40"/>
      <c r="L190" s="44"/>
      <c r="M190" s="237"/>
      <c r="N190" s="238"/>
      <c r="O190" s="91"/>
      <c r="P190" s="91"/>
      <c r="Q190" s="91"/>
      <c r="R190" s="91"/>
      <c r="S190" s="91"/>
      <c r="T190" s="92"/>
      <c r="U190" s="38"/>
      <c r="V190" s="38"/>
      <c r="W190" s="38"/>
      <c r="X190" s="38"/>
      <c r="Y190" s="38"/>
      <c r="Z190" s="38"/>
      <c r="AA190" s="38"/>
      <c r="AB190" s="38"/>
      <c r="AC190" s="38"/>
      <c r="AD190" s="38"/>
      <c r="AE190" s="38"/>
      <c r="AT190" s="17" t="s">
        <v>260</v>
      </c>
      <c r="AU190" s="17" t="s">
        <v>269</v>
      </c>
    </row>
    <row r="191" s="2" customFormat="1">
      <c r="A191" s="38"/>
      <c r="B191" s="39"/>
      <c r="C191" s="40"/>
      <c r="D191" s="240" t="s">
        <v>274</v>
      </c>
      <c r="E191" s="40"/>
      <c r="F191" s="241" t="s">
        <v>6656</v>
      </c>
      <c r="G191" s="40"/>
      <c r="H191" s="40"/>
      <c r="I191" s="236"/>
      <c r="J191" s="40"/>
      <c r="K191" s="40"/>
      <c r="L191" s="44"/>
      <c r="M191" s="237"/>
      <c r="N191" s="238"/>
      <c r="O191" s="91"/>
      <c r="P191" s="91"/>
      <c r="Q191" s="91"/>
      <c r="R191" s="91"/>
      <c r="S191" s="91"/>
      <c r="T191" s="92"/>
      <c r="U191" s="38"/>
      <c r="V191" s="38"/>
      <c r="W191" s="38"/>
      <c r="X191" s="38"/>
      <c r="Y191" s="38"/>
      <c r="Z191" s="38"/>
      <c r="AA191" s="38"/>
      <c r="AB191" s="38"/>
      <c r="AC191" s="38"/>
      <c r="AD191" s="38"/>
      <c r="AE191" s="38"/>
      <c r="AT191" s="17" t="s">
        <v>274</v>
      </c>
      <c r="AU191" s="17" t="s">
        <v>269</v>
      </c>
    </row>
    <row r="192" s="2" customFormat="1" ht="37.8" customHeight="1">
      <c r="A192" s="38"/>
      <c r="B192" s="39"/>
      <c r="C192" s="220" t="s">
        <v>7</v>
      </c>
      <c r="D192" s="220" t="s">
        <v>255</v>
      </c>
      <c r="E192" s="221" t="s">
        <v>6657</v>
      </c>
      <c r="F192" s="222" t="s">
        <v>6658</v>
      </c>
      <c r="G192" s="223" t="s">
        <v>416</v>
      </c>
      <c r="H192" s="224">
        <v>7</v>
      </c>
      <c r="I192" s="225"/>
      <c r="J192" s="226">
        <f>ROUND(I192*H192,2)</f>
        <v>0</v>
      </c>
      <c r="K192" s="227"/>
      <c r="L192" s="44"/>
      <c r="M192" s="228" t="s">
        <v>1</v>
      </c>
      <c r="N192" s="229" t="s">
        <v>41</v>
      </c>
      <c r="O192" s="91"/>
      <c r="P192" s="230">
        <f>O192*H192</f>
        <v>0</v>
      </c>
      <c r="Q192" s="230">
        <v>0</v>
      </c>
      <c r="R192" s="230">
        <f>Q192*H192</f>
        <v>0</v>
      </c>
      <c r="S192" s="230">
        <v>0</v>
      </c>
      <c r="T192" s="231">
        <f>S192*H192</f>
        <v>0</v>
      </c>
      <c r="U192" s="38"/>
      <c r="V192" s="38"/>
      <c r="W192" s="38"/>
      <c r="X192" s="38"/>
      <c r="Y192" s="38"/>
      <c r="Z192" s="38"/>
      <c r="AA192" s="38"/>
      <c r="AB192" s="38"/>
      <c r="AC192" s="38"/>
      <c r="AD192" s="38"/>
      <c r="AE192" s="38"/>
      <c r="AR192" s="232" t="s">
        <v>254</v>
      </c>
      <c r="AT192" s="232" t="s">
        <v>255</v>
      </c>
      <c r="AU192" s="232" t="s">
        <v>269</v>
      </c>
      <c r="AY192" s="17" t="s">
        <v>251</v>
      </c>
      <c r="BE192" s="233">
        <f>IF(N192="základní",J192,0)</f>
        <v>0</v>
      </c>
      <c r="BF192" s="233">
        <f>IF(N192="snížená",J192,0)</f>
        <v>0</v>
      </c>
      <c r="BG192" s="233">
        <f>IF(N192="zákl. přenesená",J192,0)</f>
        <v>0</v>
      </c>
      <c r="BH192" s="233">
        <f>IF(N192="sníž. přenesená",J192,0)</f>
        <v>0</v>
      </c>
      <c r="BI192" s="233">
        <f>IF(N192="nulová",J192,0)</f>
        <v>0</v>
      </c>
      <c r="BJ192" s="17" t="s">
        <v>84</v>
      </c>
      <c r="BK192" s="233">
        <f>ROUND(I192*H192,2)</f>
        <v>0</v>
      </c>
      <c r="BL192" s="17" t="s">
        <v>254</v>
      </c>
      <c r="BM192" s="232" t="s">
        <v>6659</v>
      </c>
    </row>
    <row r="193" s="2" customFormat="1">
      <c r="A193" s="38"/>
      <c r="B193" s="39"/>
      <c r="C193" s="40"/>
      <c r="D193" s="234" t="s">
        <v>260</v>
      </c>
      <c r="E193" s="40"/>
      <c r="F193" s="235" t="s">
        <v>6660</v>
      </c>
      <c r="G193" s="40"/>
      <c r="H193" s="40"/>
      <c r="I193" s="236"/>
      <c r="J193" s="40"/>
      <c r="K193" s="40"/>
      <c r="L193" s="44"/>
      <c r="M193" s="237"/>
      <c r="N193" s="238"/>
      <c r="O193" s="91"/>
      <c r="P193" s="91"/>
      <c r="Q193" s="91"/>
      <c r="R193" s="91"/>
      <c r="S193" s="91"/>
      <c r="T193" s="92"/>
      <c r="U193" s="38"/>
      <c r="V193" s="38"/>
      <c r="W193" s="38"/>
      <c r="X193" s="38"/>
      <c r="Y193" s="38"/>
      <c r="Z193" s="38"/>
      <c r="AA193" s="38"/>
      <c r="AB193" s="38"/>
      <c r="AC193" s="38"/>
      <c r="AD193" s="38"/>
      <c r="AE193" s="38"/>
      <c r="AT193" s="17" t="s">
        <v>260</v>
      </c>
      <c r="AU193" s="17" t="s">
        <v>269</v>
      </c>
    </row>
    <row r="194" s="2" customFormat="1">
      <c r="A194" s="38"/>
      <c r="B194" s="39"/>
      <c r="C194" s="40"/>
      <c r="D194" s="240" t="s">
        <v>274</v>
      </c>
      <c r="E194" s="40"/>
      <c r="F194" s="241" t="s">
        <v>6661</v>
      </c>
      <c r="G194" s="40"/>
      <c r="H194" s="40"/>
      <c r="I194" s="236"/>
      <c r="J194" s="40"/>
      <c r="K194" s="40"/>
      <c r="L194" s="44"/>
      <c r="M194" s="237"/>
      <c r="N194" s="238"/>
      <c r="O194" s="91"/>
      <c r="P194" s="91"/>
      <c r="Q194" s="91"/>
      <c r="R194" s="91"/>
      <c r="S194" s="91"/>
      <c r="T194" s="92"/>
      <c r="U194" s="38"/>
      <c r="V194" s="38"/>
      <c r="W194" s="38"/>
      <c r="X194" s="38"/>
      <c r="Y194" s="38"/>
      <c r="Z194" s="38"/>
      <c r="AA194" s="38"/>
      <c r="AB194" s="38"/>
      <c r="AC194" s="38"/>
      <c r="AD194" s="38"/>
      <c r="AE194" s="38"/>
      <c r="AT194" s="17" t="s">
        <v>274</v>
      </c>
      <c r="AU194" s="17" t="s">
        <v>269</v>
      </c>
    </row>
    <row r="195" s="2" customFormat="1" ht="24.15" customHeight="1">
      <c r="A195" s="38"/>
      <c r="B195" s="39"/>
      <c r="C195" s="220" t="s">
        <v>387</v>
      </c>
      <c r="D195" s="220" t="s">
        <v>255</v>
      </c>
      <c r="E195" s="221" t="s">
        <v>6662</v>
      </c>
      <c r="F195" s="222" t="s">
        <v>6663</v>
      </c>
      <c r="G195" s="223" t="s">
        <v>416</v>
      </c>
      <c r="H195" s="224">
        <v>46</v>
      </c>
      <c r="I195" s="225"/>
      <c r="J195" s="226">
        <f>ROUND(I195*H195,2)</f>
        <v>0</v>
      </c>
      <c r="K195" s="227"/>
      <c r="L195" s="44"/>
      <c r="M195" s="228" t="s">
        <v>1</v>
      </c>
      <c r="N195" s="229" t="s">
        <v>41</v>
      </c>
      <c r="O195" s="91"/>
      <c r="P195" s="230">
        <f>O195*H195</f>
        <v>0</v>
      </c>
      <c r="Q195" s="230">
        <v>0</v>
      </c>
      <c r="R195" s="230">
        <f>Q195*H195</f>
        <v>0</v>
      </c>
      <c r="S195" s="230">
        <v>0</v>
      </c>
      <c r="T195" s="231">
        <f>S195*H195</f>
        <v>0</v>
      </c>
      <c r="U195" s="38"/>
      <c r="V195" s="38"/>
      <c r="W195" s="38"/>
      <c r="X195" s="38"/>
      <c r="Y195" s="38"/>
      <c r="Z195" s="38"/>
      <c r="AA195" s="38"/>
      <c r="AB195" s="38"/>
      <c r="AC195" s="38"/>
      <c r="AD195" s="38"/>
      <c r="AE195" s="38"/>
      <c r="AR195" s="232" t="s">
        <v>254</v>
      </c>
      <c r="AT195" s="232" t="s">
        <v>255</v>
      </c>
      <c r="AU195" s="232" t="s">
        <v>269</v>
      </c>
      <c r="AY195" s="17" t="s">
        <v>251</v>
      </c>
      <c r="BE195" s="233">
        <f>IF(N195="základní",J195,0)</f>
        <v>0</v>
      </c>
      <c r="BF195" s="233">
        <f>IF(N195="snížená",J195,0)</f>
        <v>0</v>
      </c>
      <c r="BG195" s="233">
        <f>IF(N195="zákl. přenesená",J195,0)</f>
        <v>0</v>
      </c>
      <c r="BH195" s="233">
        <f>IF(N195="sníž. přenesená",J195,0)</f>
        <v>0</v>
      </c>
      <c r="BI195" s="233">
        <f>IF(N195="nulová",J195,0)</f>
        <v>0</v>
      </c>
      <c r="BJ195" s="17" t="s">
        <v>84</v>
      </c>
      <c r="BK195" s="233">
        <f>ROUND(I195*H195,2)</f>
        <v>0</v>
      </c>
      <c r="BL195" s="17" t="s">
        <v>254</v>
      </c>
      <c r="BM195" s="232" t="s">
        <v>6664</v>
      </c>
    </row>
    <row r="196" s="2" customFormat="1">
      <c r="A196" s="38"/>
      <c r="B196" s="39"/>
      <c r="C196" s="40"/>
      <c r="D196" s="234" t="s">
        <v>260</v>
      </c>
      <c r="E196" s="40"/>
      <c r="F196" s="235" t="s">
        <v>6665</v>
      </c>
      <c r="G196" s="40"/>
      <c r="H196" s="40"/>
      <c r="I196" s="236"/>
      <c r="J196" s="40"/>
      <c r="K196" s="40"/>
      <c r="L196" s="44"/>
      <c r="M196" s="237"/>
      <c r="N196" s="238"/>
      <c r="O196" s="91"/>
      <c r="P196" s="91"/>
      <c r="Q196" s="91"/>
      <c r="R196" s="91"/>
      <c r="S196" s="91"/>
      <c r="T196" s="92"/>
      <c r="U196" s="38"/>
      <c r="V196" s="38"/>
      <c r="W196" s="38"/>
      <c r="X196" s="38"/>
      <c r="Y196" s="38"/>
      <c r="Z196" s="38"/>
      <c r="AA196" s="38"/>
      <c r="AB196" s="38"/>
      <c r="AC196" s="38"/>
      <c r="AD196" s="38"/>
      <c r="AE196" s="38"/>
      <c r="AT196" s="17" t="s">
        <v>260</v>
      </c>
      <c r="AU196" s="17" t="s">
        <v>269</v>
      </c>
    </row>
    <row r="197" s="2" customFormat="1">
      <c r="A197" s="38"/>
      <c r="B197" s="39"/>
      <c r="C197" s="40"/>
      <c r="D197" s="240" t="s">
        <v>274</v>
      </c>
      <c r="E197" s="40"/>
      <c r="F197" s="241" t="s">
        <v>6666</v>
      </c>
      <c r="G197" s="40"/>
      <c r="H197" s="40"/>
      <c r="I197" s="236"/>
      <c r="J197" s="40"/>
      <c r="K197" s="40"/>
      <c r="L197" s="44"/>
      <c r="M197" s="237"/>
      <c r="N197" s="238"/>
      <c r="O197" s="91"/>
      <c r="P197" s="91"/>
      <c r="Q197" s="91"/>
      <c r="R197" s="91"/>
      <c r="S197" s="91"/>
      <c r="T197" s="92"/>
      <c r="U197" s="38"/>
      <c r="V197" s="38"/>
      <c r="W197" s="38"/>
      <c r="X197" s="38"/>
      <c r="Y197" s="38"/>
      <c r="Z197" s="38"/>
      <c r="AA197" s="38"/>
      <c r="AB197" s="38"/>
      <c r="AC197" s="38"/>
      <c r="AD197" s="38"/>
      <c r="AE197" s="38"/>
      <c r="AT197" s="17" t="s">
        <v>274</v>
      </c>
      <c r="AU197" s="17" t="s">
        <v>269</v>
      </c>
    </row>
    <row r="198" s="2" customFormat="1" ht="24.15" customHeight="1">
      <c r="A198" s="38"/>
      <c r="B198" s="39"/>
      <c r="C198" s="220" t="s">
        <v>392</v>
      </c>
      <c r="D198" s="220" t="s">
        <v>255</v>
      </c>
      <c r="E198" s="221" t="s">
        <v>6667</v>
      </c>
      <c r="F198" s="222" t="s">
        <v>6668</v>
      </c>
      <c r="G198" s="223" t="s">
        <v>416</v>
      </c>
      <c r="H198" s="224">
        <v>7</v>
      </c>
      <c r="I198" s="225"/>
      <c r="J198" s="226">
        <f>ROUND(I198*H198,2)</f>
        <v>0</v>
      </c>
      <c r="K198" s="227"/>
      <c r="L198" s="44"/>
      <c r="M198" s="228" t="s">
        <v>1</v>
      </c>
      <c r="N198" s="229" t="s">
        <v>41</v>
      </c>
      <c r="O198" s="91"/>
      <c r="P198" s="230">
        <f>O198*H198</f>
        <v>0</v>
      </c>
      <c r="Q198" s="230">
        <v>0</v>
      </c>
      <c r="R198" s="230">
        <f>Q198*H198</f>
        <v>0</v>
      </c>
      <c r="S198" s="230">
        <v>0</v>
      </c>
      <c r="T198" s="231">
        <f>S198*H198</f>
        <v>0</v>
      </c>
      <c r="U198" s="38"/>
      <c r="V198" s="38"/>
      <c r="W198" s="38"/>
      <c r="X198" s="38"/>
      <c r="Y198" s="38"/>
      <c r="Z198" s="38"/>
      <c r="AA198" s="38"/>
      <c r="AB198" s="38"/>
      <c r="AC198" s="38"/>
      <c r="AD198" s="38"/>
      <c r="AE198" s="38"/>
      <c r="AR198" s="232" t="s">
        <v>254</v>
      </c>
      <c r="AT198" s="232" t="s">
        <v>255</v>
      </c>
      <c r="AU198" s="232" t="s">
        <v>269</v>
      </c>
      <c r="AY198" s="17" t="s">
        <v>251</v>
      </c>
      <c r="BE198" s="233">
        <f>IF(N198="základní",J198,0)</f>
        <v>0</v>
      </c>
      <c r="BF198" s="233">
        <f>IF(N198="snížená",J198,0)</f>
        <v>0</v>
      </c>
      <c r="BG198" s="233">
        <f>IF(N198="zákl. přenesená",J198,0)</f>
        <v>0</v>
      </c>
      <c r="BH198" s="233">
        <f>IF(N198="sníž. přenesená",J198,0)</f>
        <v>0</v>
      </c>
      <c r="BI198" s="233">
        <f>IF(N198="nulová",J198,0)</f>
        <v>0</v>
      </c>
      <c r="BJ198" s="17" t="s">
        <v>84</v>
      </c>
      <c r="BK198" s="233">
        <f>ROUND(I198*H198,2)</f>
        <v>0</v>
      </c>
      <c r="BL198" s="17" t="s">
        <v>254</v>
      </c>
      <c r="BM198" s="232" t="s">
        <v>6669</v>
      </c>
    </row>
    <row r="199" s="2" customFormat="1">
      <c r="A199" s="38"/>
      <c r="B199" s="39"/>
      <c r="C199" s="40"/>
      <c r="D199" s="234" t="s">
        <v>260</v>
      </c>
      <c r="E199" s="40"/>
      <c r="F199" s="235" t="s">
        <v>6670</v>
      </c>
      <c r="G199" s="40"/>
      <c r="H199" s="40"/>
      <c r="I199" s="236"/>
      <c r="J199" s="40"/>
      <c r="K199" s="40"/>
      <c r="L199" s="44"/>
      <c r="M199" s="237"/>
      <c r="N199" s="238"/>
      <c r="O199" s="91"/>
      <c r="P199" s="91"/>
      <c r="Q199" s="91"/>
      <c r="R199" s="91"/>
      <c r="S199" s="91"/>
      <c r="T199" s="92"/>
      <c r="U199" s="38"/>
      <c r="V199" s="38"/>
      <c r="W199" s="38"/>
      <c r="X199" s="38"/>
      <c r="Y199" s="38"/>
      <c r="Z199" s="38"/>
      <c r="AA199" s="38"/>
      <c r="AB199" s="38"/>
      <c r="AC199" s="38"/>
      <c r="AD199" s="38"/>
      <c r="AE199" s="38"/>
      <c r="AT199" s="17" t="s">
        <v>260</v>
      </c>
      <c r="AU199" s="17" t="s">
        <v>269</v>
      </c>
    </row>
    <row r="200" s="2" customFormat="1">
      <c r="A200" s="38"/>
      <c r="B200" s="39"/>
      <c r="C200" s="40"/>
      <c r="D200" s="240" t="s">
        <v>274</v>
      </c>
      <c r="E200" s="40"/>
      <c r="F200" s="241" t="s">
        <v>6671</v>
      </c>
      <c r="G200" s="40"/>
      <c r="H200" s="40"/>
      <c r="I200" s="236"/>
      <c r="J200" s="40"/>
      <c r="K200" s="40"/>
      <c r="L200" s="44"/>
      <c r="M200" s="237"/>
      <c r="N200" s="238"/>
      <c r="O200" s="91"/>
      <c r="P200" s="91"/>
      <c r="Q200" s="91"/>
      <c r="R200" s="91"/>
      <c r="S200" s="91"/>
      <c r="T200" s="92"/>
      <c r="U200" s="38"/>
      <c r="V200" s="38"/>
      <c r="W200" s="38"/>
      <c r="X200" s="38"/>
      <c r="Y200" s="38"/>
      <c r="Z200" s="38"/>
      <c r="AA200" s="38"/>
      <c r="AB200" s="38"/>
      <c r="AC200" s="38"/>
      <c r="AD200" s="38"/>
      <c r="AE200" s="38"/>
      <c r="AT200" s="17" t="s">
        <v>274</v>
      </c>
      <c r="AU200" s="17" t="s">
        <v>269</v>
      </c>
    </row>
    <row r="201" s="2" customFormat="1" ht="33" customHeight="1">
      <c r="A201" s="38"/>
      <c r="B201" s="39"/>
      <c r="C201" s="220" t="s">
        <v>397</v>
      </c>
      <c r="D201" s="220" t="s">
        <v>255</v>
      </c>
      <c r="E201" s="221" t="s">
        <v>6672</v>
      </c>
      <c r="F201" s="222" t="s">
        <v>6673</v>
      </c>
      <c r="G201" s="223" t="s">
        <v>416</v>
      </c>
      <c r="H201" s="224">
        <v>7</v>
      </c>
      <c r="I201" s="225"/>
      <c r="J201" s="226">
        <f>ROUND(I201*H201,2)</f>
        <v>0</v>
      </c>
      <c r="K201" s="227"/>
      <c r="L201" s="44"/>
      <c r="M201" s="228" t="s">
        <v>1</v>
      </c>
      <c r="N201" s="229" t="s">
        <v>41</v>
      </c>
      <c r="O201" s="91"/>
      <c r="P201" s="230">
        <f>O201*H201</f>
        <v>0</v>
      </c>
      <c r="Q201" s="230">
        <v>6.0000000000000002E-05</v>
      </c>
      <c r="R201" s="230">
        <f>Q201*H201</f>
        <v>0.00042000000000000002</v>
      </c>
      <c r="S201" s="230">
        <v>0</v>
      </c>
      <c r="T201" s="231">
        <f>S201*H201</f>
        <v>0</v>
      </c>
      <c r="U201" s="38"/>
      <c r="V201" s="38"/>
      <c r="W201" s="38"/>
      <c r="X201" s="38"/>
      <c r="Y201" s="38"/>
      <c r="Z201" s="38"/>
      <c r="AA201" s="38"/>
      <c r="AB201" s="38"/>
      <c r="AC201" s="38"/>
      <c r="AD201" s="38"/>
      <c r="AE201" s="38"/>
      <c r="AR201" s="232" t="s">
        <v>254</v>
      </c>
      <c r="AT201" s="232" t="s">
        <v>255</v>
      </c>
      <c r="AU201" s="232" t="s">
        <v>269</v>
      </c>
      <c r="AY201" s="17" t="s">
        <v>251</v>
      </c>
      <c r="BE201" s="233">
        <f>IF(N201="základní",J201,0)</f>
        <v>0</v>
      </c>
      <c r="BF201" s="233">
        <f>IF(N201="snížená",J201,0)</f>
        <v>0</v>
      </c>
      <c r="BG201" s="233">
        <f>IF(N201="zákl. přenesená",J201,0)</f>
        <v>0</v>
      </c>
      <c r="BH201" s="233">
        <f>IF(N201="sníž. přenesená",J201,0)</f>
        <v>0</v>
      </c>
      <c r="BI201" s="233">
        <f>IF(N201="nulová",J201,0)</f>
        <v>0</v>
      </c>
      <c r="BJ201" s="17" t="s">
        <v>84</v>
      </c>
      <c r="BK201" s="233">
        <f>ROUND(I201*H201,2)</f>
        <v>0</v>
      </c>
      <c r="BL201" s="17" t="s">
        <v>254</v>
      </c>
      <c r="BM201" s="232" t="s">
        <v>6674</v>
      </c>
    </row>
    <row r="202" s="2" customFormat="1">
      <c r="A202" s="38"/>
      <c r="B202" s="39"/>
      <c r="C202" s="40"/>
      <c r="D202" s="234" t="s">
        <v>260</v>
      </c>
      <c r="E202" s="40"/>
      <c r="F202" s="235" t="s">
        <v>6675</v>
      </c>
      <c r="G202" s="40"/>
      <c r="H202" s="40"/>
      <c r="I202" s="236"/>
      <c r="J202" s="40"/>
      <c r="K202" s="40"/>
      <c r="L202" s="44"/>
      <c r="M202" s="237"/>
      <c r="N202" s="238"/>
      <c r="O202" s="91"/>
      <c r="P202" s="91"/>
      <c r="Q202" s="91"/>
      <c r="R202" s="91"/>
      <c r="S202" s="91"/>
      <c r="T202" s="92"/>
      <c r="U202" s="38"/>
      <c r="V202" s="38"/>
      <c r="W202" s="38"/>
      <c r="X202" s="38"/>
      <c r="Y202" s="38"/>
      <c r="Z202" s="38"/>
      <c r="AA202" s="38"/>
      <c r="AB202" s="38"/>
      <c r="AC202" s="38"/>
      <c r="AD202" s="38"/>
      <c r="AE202" s="38"/>
      <c r="AT202" s="17" t="s">
        <v>260</v>
      </c>
      <c r="AU202" s="17" t="s">
        <v>269</v>
      </c>
    </row>
    <row r="203" s="2" customFormat="1">
      <c r="A203" s="38"/>
      <c r="B203" s="39"/>
      <c r="C203" s="40"/>
      <c r="D203" s="240" t="s">
        <v>274</v>
      </c>
      <c r="E203" s="40"/>
      <c r="F203" s="241" t="s">
        <v>6676</v>
      </c>
      <c r="G203" s="40"/>
      <c r="H203" s="40"/>
      <c r="I203" s="236"/>
      <c r="J203" s="40"/>
      <c r="K203" s="40"/>
      <c r="L203" s="44"/>
      <c r="M203" s="237"/>
      <c r="N203" s="238"/>
      <c r="O203" s="91"/>
      <c r="P203" s="91"/>
      <c r="Q203" s="91"/>
      <c r="R203" s="91"/>
      <c r="S203" s="91"/>
      <c r="T203" s="92"/>
      <c r="U203" s="38"/>
      <c r="V203" s="38"/>
      <c r="W203" s="38"/>
      <c r="X203" s="38"/>
      <c r="Y203" s="38"/>
      <c r="Z203" s="38"/>
      <c r="AA203" s="38"/>
      <c r="AB203" s="38"/>
      <c r="AC203" s="38"/>
      <c r="AD203" s="38"/>
      <c r="AE203" s="38"/>
      <c r="AT203" s="17" t="s">
        <v>274</v>
      </c>
      <c r="AU203" s="17" t="s">
        <v>269</v>
      </c>
    </row>
    <row r="204" s="2" customFormat="1" ht="21.75" customHeight="1">
      <c r="A204" s="38"/>
      <c r="B204" s="39"/>
      <c r="C204" s="292" t="s">
        <v>952</v>
      </c>
      <c r="D204" s="292" t="s">
        <v>1133</v>
      </c>
      <c r="E204" s="293" t="s">
        <v>6677</v>
      </c>
      <c r="F204" s="294" t="s">
        <v>6678</v>
      </c>
      <c r="G204" s="295" t="s">
        <v>416</v>
      </c>
      <c r="H204" s="296">
        <v>21</v>
      </c>
      <c r="I204" s="297"/>
      <c r="J204" s="298">
        <f>ROUND(I204*H204,2)</f>
        <v>0</v>
      </c>
      <c r="K204" s="299"/>
      <c r="L204" s="300"/>
      <c r="M204" s="301" t="s">
        <v>1</v>
      </c>
      <c r="N204" s="302" t="s">
        <v>41</v>
      </c>
      <c r="O204" s="91"/>
      <c r="P204" s="230">
        <f>O204*H204</f>
        <v>0</v>
      </c>
      <c r="Q204" s="230">
        <v>0.0070899999999999999</v>
      </c>
      <c r="R204" s="230">
        <f>Q204*H204</f>
        <v>0.14889</v>
      </c>
      <c r="S204" s="230">
        <v>0</v>
      </c>
      <c r="T204" s="231">
        <f>S204*H204</f>
        <v>0</v>
      </c>
      <c r="U204" s="38"/>
      <c r="V204" s="38"/>
      <c r="W204" s="38"/>
      <c r="X204" s="38"/>
      <c r="Y204" s="38"/>
      <c r="Z204" s="38"/>
      <c r="AA204" s="38"/>
      <c r="AB204" s="38"/>
      <c r="AC204" s="38"/>
      <c r="AD204" s="38"/>
      <c r="AE204" s="38"/>
      <c r="AR204" s="232" t="s">
        <v>299</v>
      </c>
      <c r="AT204" s="232" t="s">
        <v>1133</v>
      </c>
      <c r="AU204" s="232" t="s">
        <v>269</v>
      </c>
      <c r="AY204" s="17" t="s">
        <v>251</v>
      </c>
      <c r="BE204" s="233">
        <f>IF(N204="základní",J204,0)</f>
        <v>0</v>
      </c>
      <c r="BF204" s="233">
        <f>IF(N204="snížená",J204,0)</f>
        <v>0</v>
      </c>
      <c r="BG204" s="233">
        <f>IF(N204="zákl. přenesená",J204,0)</f>
        <v>0</v>
      </c>
      <c r="BH204" s="233">
        <f>IF(N204="sníž. přenesená",J204,0)</f>
        <v>0</v>
      </c>
      <c r="BI204" s="233">
        <f>IF(N204="nulová",J204,0)</f>
        <v>0</v>
      </c>
      <c r="BJ204" s="17" t="s">
        <v>84</v>
      </c>
      <c r="BK204" s="233">
        <f>ROUND(I204*H204,2)</f>
        <v>0</v>
      </c>
      <c r="BL204" s="17" t="s">
        <v>254</v>
      </c>
      <c r="BM204" s="232" t="s">
        <v>6679</v>
      </c>
    </row>
    <row r="205" s="2" customFormat="1">
      <c r="A205" s="38"/>
      <c r="B205" s="39"/>
      <c r="C205" s="40"/>
      <c r="D205" s="234" t="s">
        <v>260</v>
      </c>
      <c r="E205" s="40"/>
      <c r="F205" s="235" t="s">
        <v>6678</v>
      </c>
      <c r="G205" s="40"/>
      <c r="H205" s="40"/>
      <c r="I205" s="236"/>
      <c r="J205" s="40"/>
      <c r="K205" s="40"/>
      <c r="L205" s="44"/>
      <c r="M205" s="237"/>
      <c r="N205" s="238"/>
      <c r="O205" s="91"/>
      <c r="P205" s="91"/>
      <c r="Q205" s="91"/>
      <c r="R205" s="91"/>
      <c r="S205" s="91"/>
      <c r="T205" s="92"/>
      <c r="U205" s="38"/>
      <c r="V205" s="38"/>
      <c r="W205" s="38"/>
      <c r="X205" s="38"/>
      <c r="Y205" s="38"/>
      <c r="Z205" s="38"/>
      <c r="AA205" s="38"/>
      <c r="AB205" s="38"/>
      <c r="AC205" s="38"/>
      <c r="AD205" s="38"/>
      <c r="AE205" s="38"/>
      <c r="AT205" s="17" t="s">
        <v>260</v>
      </c>
      <c r="AU205" s="17" t="s">
        <v>269</v>
      </c>
    </row>
    <row r="206" s="12" customFormat="1">
      <c r="A206" s="12"/>
      <c r="B206" s="242"/>
      <c r="C206" s="243"/>
      <c r="D206" s="234" t="s">
        <v>276</v>
      </c>
      <c r="E206" s="244" t="s">
        <v>1</v>
      </c>
      <c r="F206" s="245" t="s">
        <v>6680</v>
      </c>
      <c r="G206" s="243"/>
      <c r="H206" s="246">
        <v>21</v>
      </c>
      <c r="I206" s="247"/>
      <c r="J206" s="243"/>
      <c r="K206" s="243"/>
      <c r="L206" s="248"/>
      <c r="M206" s="249"/>
      <c r="N206" s="250"/>
      <c r="O206" s="250"/>
      <c r="P206" s="250"/>
      <c r="Q206" s="250"/>
      <c r="R206" s="250"/>
      <c r="S206" s="250"/>
      <c r="T206" s="251"/>
      <c r="U206" s="12"/>
      <c r="V206" s="12"/>
      <c r="W206" s="12"/>
      <c r="X206" s="12"/>
      <c r="Y206" s="12"/>
      <c r="Z206" s="12"/>
      <c r="AA206" s="12"/>
      <c r="AB206" s="12"/>
      <c r="AC206" s="12"/>
      <c r="AD206" s="12"/>
      <c r="AE206" s="12"/>
      <c r="AT206" s="252" t="s">
        <v>276</v>
      </c>
      <c r="AU206" s="252" t="s">
        <v>269</v>
      </c>
      <c r="AV206" s="12" t="s">
        <v>86</v>
      </c>
      <c r="AW206" s="12" t="s">
        <v>32</v>
      </c>
      <c r="AX206" s="12" t="s">
        <v>84</v>
      </c>
      <c r="AY206" s="252" t="s">
        <v>251</v>
      </c>
    </row>
    <row r="207" s="2" customFormat="1" ht="24.15" customHeight="1">
      <c r="A207" s="38"/>
      <c r="B207" s="39"/>
      <c r="C207" s="220" t="s">
        <v>962</v>
      </c>
      <c r="D207" s="220" t="s">
        <v>255</v>
      </c>
      <c r="E207" s="221" t="s">
        <v>6681</v>
      </c>
      <c r="F207" s="222" t="s">
        <v>6682</v>
      </c>
      <c r="G207" s="223" t="s">
        <v>409</v>
      </c>
      <c r="H207" s="224">
        <v>5.5999999999999996</v>
      </c>
      <c r="I207" s="225"/>
      <c r="J207" s="226">
        <f>ROUND(I207*H207,2)</f>
        <v>0</v>
      </c>
      <c r="K207" s="227"/>
      <c r="L207" s="44"/>
      <c r="M207" s="228" t="s">
        <v>1</v>
      </c>
      <c r="N207" s="229" t="s">
        <v>41</v>
      </c>
      <c r="O207" s="91"/>
      <c r="P207" s="230">
        <f>O207*H207</f>
        <v>0</v>
      </c>
      <c r="Q207" s="230">
        <v>3.0000000000000001E-05</v>
      </c>
      <c r="R207" s="230">
        <f>Q207*H207</f>
        <v>0.00016799999999999999</v>
      </c>
      <c r="S207" s="230">
        <v>0</v>
      </c>
      <c r="T207" s="231">
        <f>S207*H207</f>
        <v>0</v>
      </c>
      <c r="U207" s="38"/>
      <c r="V207" s="38"/>
      <c r="W207" s="38"/>
      <c r="X207" s="38"/>
      <c r="Y207" s="38"/>
      <c r="Z207" s="38"/>
      <c r="AA207" s="38"/>
      <c r="AB207" s="38"/>
      <c r="AC207" s="38"/>
      <c r="AD207" s="38"/>
      <c r="AE207" s="38"/>
      <c r="AR207" s="232" t="s">
        <v>254</v>
      </c>
      <c r="AT207" s="232" t="s">
        <v>255</v>
      </c>
      <c r="AU207" s="232" t="s">
        <v>269</v>
      </c>
      <c r="AY207" s="17" t="s">
        <v>251</v>
      </c>
      <c r="BE207" s="233">
        <f>IF(N207="základní",J207,0)</f>
        <v>0</v>
      </c>
      <c r="BF207" s="233">
        <f>IF(N207="snížená",J207,0)</f>
        <v>0</v>
      </c>
      <c r="BG207" s="233">
        <f>IF(N207="zákl. přenesená",J207,0)</f>
        <v>0</v>
      </c>
      <c r="BH207" s="233">
        <f>IF(N207="sníž. přenesená",J207,0)</f>
        <v>0</v>
      </c>
      <c r="BI207" s="233">
        <f>IF(N207="nulová",J207,0)</f>
        <v>0</v>
      </c>
      <c r="BJ207" s="17" t="s">
        <v>84</v>
      </c>
      <c r="BK207" s="233">
        <f>ROUND(I207*H207,2)</f>
        <v>0</v>
      </c>
      <c r="BL207" s="17" t="s">
        <v>254</v>
      </c>
      <c r="BM207" s="232" t="s">
        <v>6683</v>
      </c>
    </row>
    <row r="208" s="2" customFormat="1">
      <c r="A208" s="38"/>
      <c r="B208" s="39"/>
      <c r="C208" s="40"/>
      <c r="D208" s="234" t="s">
        <v>260</v>
      </c>
      <c r="E208" s="40"/>
      <c r="F208" s="235" t="s">
        <v>6684</v>
      </c>
      <c r="G208" s="40"/>
      <c r="H208" s="40"/>
      <c r="I208" s="236"/>
      <c r="J208" s="40"/>
      <c r="K208" s="40"/>
      <c r="L208" s="44"/>
      <c r="M208" s="237"/>
      <c r="N208" s="238"/>
      <c r="O208" s="91"/>
      <c r="P208" s="91"/>
      <c r="Q208" s="91"/>
      <c r="R208" s="91"/>
      <c r="S208" s="91"/>
      <c r="T208" s="92"/>
      <c r="U208" s="38"/>
      <c r="V208" s="38"/>
      <c r="W208" s="38"/>
      <c r="X208" s="38"/>
      <c r="Y208" s="38"/>
      <c r="Z208" s="38"/>
      <c r="AA208" s="38"/>
      <c r="AB208" s="38"/>
      <c r="AC208" s="38"/>
      <c r="AD208" s="38"/>
      <c r="AE208" s="38"/>
      <c r="AT208" s="17" t="s">
        <v>260</v>
      </c>
      <c r="AU208" s="17" t="s">
        <v>269</v>
      </c>
    </row>
    <row r="209" s="2" customFormat="1">
      <c r="A209" s="38"/>
      <c r="B209" s="39"/>
      <c r="C209" s="40"/>
      <c r="D209" s="240" t="s">
        <v>274</v>
      </c>
      <c r="E209" s="40"/>
      <c r="F209" s="241" t="s">
        <v>6685</v>
      </c>
      <c r="G209" s="40"/>
      <c r="H209" s="40"/>
      <c r="I209" s="236"/>
      <c r="J209" s="40"/>
      <c r="K209" s="40"/>
      <c r="L209" s="44"/>
      <c r="M209" s="237"/>
      <c r="N209" s="238"/>
      <c r="O209" s="91"/>
      <c r="P209" s="91"/>
      <c r="Q209" s="91"/>
      <c r="R209" s="91"/>
      <c r="S209" s="91"/>
      <c r="T209" s="92"/>
      <c r="U209" s="38"/>
      <c r="V209" s="38"/>
      <c r="W209" s="38"/>
      <c r="X209" s="38"/>
      <c r="Y209" s="38"/>
      <c r="Z209" s="38"/>
      <c r="AA209" s="38"/>
      <c r="AB209" s="38"/>
      <c r="AC209" s="38"/>
      <c r="AD209" s="38"/>
      <c r="AE209" s="38"/>
      <c r="AT209" s="17" t="s">
        <v>274</v>
      </c>
      <c r="AU209" s="17" t="s">
        <v>269</v>
      </c>
    </row>
    <row r="210" s="2" customFormat="1" ht="16.5" customHeight="1">
      <c r="A210" s="38"/>
      <c r="B210" s="39"/>
      <c r="C210" s="292" t="s">
        <v>972</v>
      </c>
      <c r="D210" s="292" t="s">
        <v>1133</v>
      </c>
      <c r="E210" s="293" t="s">
        <v>6686</v>
      </c>
      <c r="F210" s="294" t="s">
        <v>6687</v>
      </c>
      <c r="G210" s="295" t="s">
        <v>409</v>
      </c>
      <c r="H210" s="296">
        <v>5.5999999999999996</v>
      </c>
      <c r="I210" s="297"/>
      <c r="J210" s="298">
        <f>ROUND(I210*H210,2)</f>
        <v>0</v>
      </c>
      <c r="K210" s="299"/>
      <c r="L210" s="300"/>
      <c r="M210" s="301" t="s">
        <v>1</v>
      </c>
      <c r="N210" s="302" t="s">
        <v>41</v>
      </c>
      <c r="O210" s="91"/>
      <c r="P210" s="230">
        <f>O210*H210</f>
        <v>0</v>
      </c>
      <c r="Q210" s="230">
        <v>0.00050000000000000001</v>
      </c>
      <c r="R210" s="230">
        <f>Q210*H210</f>
        <v>0.0028</v>
      </c>
      <c r="S210" s="230">
        <v>0</v>
      </c>
      <c r="T210" s="231">
        <f>S210*H210</f>
        <v>0</v>
      </c>
      <c r="U210" s="38"/>
      <c r="V210" s="38"/>
      <c r="W210" s="38"/>
      <c r="X210" s="38"/>
      <c r="Y210" s="38"/>
      <c r="Z210" s="38"/>
      <c r="AA210" s="38"/>
      <c r="AB210" s="38"/>
      <c r="AC210" s="38"/>
      <c r="AD210" s="38"/>
      <c r="AE210" s="38"/>
      <c r="AR210" s="232" t="s">
        <v>299</v>
      </c>
      <c r="AT210" s="232" t="s">
        <v>1133</v>
      </c>
      <c r="AU210" s="232" t="s">
        <v>269</v>
      </c>
      <c r="AY210" s="17" t="s">
        <v>251</v>
      </c>
      <c r="BE210" s="233">
        <f>IF(N210="základní",J210,0)</f>
        <v>0</v>
      </c>
      <c r="BF210" s="233">
        <f>IF(N210="snížená",J210,0)</f>
        <v>0</v>
      </c>
      <c r="BG210" s="233">
        <f>IF(N210="zákl. přenesená",J210,0)</f>
        <v>0</v>
      </c>
      <c r="BH210" s="233">
        <f>IF(N210="sníž. přenesená",J210,0)</f>
        <v>0</v>
      </c>
      <c r="BI210" s="233">
        <f>IF(N210="nulová",J210,0)</f>
        <v>0</v>
      </c>
      <c r="BJ210" s="17" t="s">
        <v>84</v>
      </c>
      <c r="BK210" s="233">
        <f>ROUND(I210*H210,2)</f>
        <v>0</v>
      </c>
      <c r="BL210" s="17" t="s">
        <v>254</v>
      </c>
      <c r="BM210" s="232" t="s">
        <v>6688</v>
      </c>
    </row>
    <row r="211" s="2" customFormat="1">
      <c r="A211" s="38"/>
      <c r="B211" s="39"/>
      <c r="C211" s="40"/>
      <c r="D211" s="234" t="s">
        <v>260</v>
      </c>
      <c r="E211" s="40"/>
      <c r="F211" s="235" t="s">
        <v>6687</v>
      </c>
      <c r="G211" s="40"/>
      <c r="H211" s="40"/>
      <c r="I211" s="236"/>
      <c r="J211" s="40"/>
      <c r="K211" s="40"/>
      <c r="L211" s="44"/>
      <c r="M211" s="237"/>
      <c r="N211" s="238"/>
      <c r="O211" s="91"/>
      <c r="P211" s="91"/>
      <c r="Q211" s="91"/>
      <c r="R211" s="91"/>
      <c r="S211" s="91"/>
      <c r="T211" s="92"/>
      <c r="U211" s="38"/>
      <c r="V211" s="38"/>
      <c r="W211" s="38"/>
      <c r="X211" s="38"/>
      <c r="Y211" s="38"/>
      <c r="Z211" s="38"/>
      <c r="AA211" s="38"/>
      <c r="AB211" s="38"/>
      <c r="AC211" s="38"/>
      <c r="AD211" s="38"/>
      <c r="AE211" s="38"/>
      <c r="AT211" s="17" t="s">
        <v>260</v>
      </c>
      <c r="AU211" s="17" t="s">
        <v>269</v>
      </c>
    </row>
    <row r="212" s="12" customFormat="1">
      <c r="A212" s="12"/>
      <c r="B212" s="242"/>
      <c r="C212" s="243"/>
      <c r="D212" s="234" t="s">
        <v>276</v>
      </c>
      <c r="E212" s="244" t="s">
        <v>1</v>
      </c>
      <c r="F212" s="245" t="s">
        <v>6689</v>
      </c>
      <c r="G212" s="243"/>
      <c r="H212" s="246">
        <v>5.5999999999999996</v>
      </c>
      <c r="I212" s="247"/>
      <c r="J212" s="243"/>
      <c r="K212" s="243"/>
      <c r="L212" s="248"/>
      <c r="M212" s="249"/>
      <c r="N212" s="250"/>
      <c r="O212" s="250"/>
      <c r="P212" s="250"/>
      <c r="Q212" s="250"/>
      <c r="R212" s="250"/>
      <c r="S212" s="250"/>
      <c r="T212" s="251"/>
      <c r="U212" s="12"/>
      <c r="V212" s="12"/>
      <c r="W212" s="12"/>
      <c r="X212" s="12"/>
      <c r="Y212" s="12"/>
      <c r="Z212" s="12"/>
      <c r="AA212" s="12"/>
      <c r="AB212" s="12"/>
      <c r="AC212" s="12"/>
      <c r="AD212" s="12"/>
      <c r="AE212" s="12"/>
      <c r="AT212" s="252" t="s">
        <v>276</v>
      </c>
      <c r="AU212" s="252" t="s">
        <v>269</v>
      </c>
      <c r="AV212" s="12" t="s">
        <v>86</v>
      </c>
      <c r="AW212" s="12" t="s">
        <v>32</v>
      </c>
      <c r="AX212" s="12" t="s">
        <v>84</v>
      </c>
      <c r="AY212" s="252" t="s">
        <v>251</v>
      </c>
    </row>
    <row r="213" s="2" customFormat="1" ht="16.5" customHeight="1">
      <c r="A213" s="38"/>
      <c r="B213" s="39"/>
      <c r="C213" s="292" t="s">
        <v>986</v>
      </c>
      <c r="D213" s="292" t="s">
        <v>1133</v>
      </c>
      <c r="E213" s="293" t="s">
        <v>6690</v>
      </c>
      <c r="F213" s="294" t="s">
        <v>6691</v>
      </c>
      <c r="G213" s="295" t="s">
        <v>6473</v>
      </c>
      <c r="H213" s="296">
        <v>0.25</v>
      </c>
      <c r="I213" s="297"/>
      <c r="J213" s="298">
        <f>ROUND(I213*H213,2)</f>
        <v>0</v>
      </c>
      <c r="K213" s="299"/>
      <c r="L213" s="300"/>
      <c r="M213" s="301" t="s">
        <v>1</v>
      </c>
      <c r="N213" s="302" t="s">
        <v>41</v>
      </c>
      <c r="O213" s="91"/>
      <c r="P213" s="230">
        <f>O213*H213</f>
        <v>0</v>
      </c>
      <c r="Q213" s="230">
        <v>0.00316</v>
      </c>
      <c r="R213" s="230">
        <f>Q213*H213</f>
        <v>0.00079000000000000001</v>
      </c>
      <c r="S213" s="230">
        <v>0</v>
      </c>
      <c r="T213" s="231">
        <f>S213*H213</f>
        <v>0</v>
      </c>
      <c r="U213" s="38"/>
      <c r="V213" s="38"/>
      <c r="W213" s="38"/>
      <c r="X213" s="38"/>
      <c r="Y213" s="38"/>
      <c r="Z213" s="38"/>
      <c r="AA213" s="38"/>
      <c r="AB213" s="38"/>
      <c r="AC213" s="38"/>
      <c r="AD213" s="38"/>
      <c r="AE213" s="38"/>
      <c r="AR213" s="232" t="s">
        <v>299</v>
      </c>
      <c r="AT213" s="232" t="s">
        <v>1133</v>
      </c>
      <c r="AU213" s="232" t="s">
        <v>269</v>
      </c>
      <c r="AY213" s="17" t="s">
        <v>251</v>
      </c>
      <c r="BE213" s="233">
        <f>IF(N213="základní",J213,0)</f>
        <v>0</v>
      </c>
      <c r="BF213" s="233">
        <f>IF(N213="snížená",J213,0)</f>
        <v>0</v>
      </c>
      <c r="BG213" s="233">
        <f>IF(N213="zákl. přenesená",J213,0)</f>
        <v>0</v>
      </c>
      <c r="BH213" s="233">
        <f>IF(N213="sníž. přenesená",J213,0)</f>
        <v>0</v>
      </c>
      <c r="BI213" s="233">
        <f>IF(N213="nulová",J213,0)</f>
        <v>0</v>
      </c>
      <c r="BJ213" s="17" t="s">
        <v>84</v>
      </c>
      <c r="BK213" s="233">
        <f>ROUND(I213*H213,2)</f>
        <v>0</v>
      </c>
      <c r="BL213" s="17" t="s">
        <v>254</v>
      </c>
      <c r="BM213" s="232" t="s">
        <v>6692</v>
      </c>
    </row>
    <row r="214" s="2" customFormat="1">
      <c r="A214" s="38"/>
      <c r="B214" s="39"/>
      <c r="C214" s="40"/>
      <c r="D214" s="234" t="s">
        <v>260</v>
      </c>
      <c r="E214" s="40"/>
      <c r="F214" s="235" t="s">
        <v>6691</v>
      </c>
      <c r="G214" s="40"/>
      <c r="H214" s="40"/>
      <c r="I214" s="236"/>
      <c r="J214" s="40"/>
      <c r="K214" s="40"/>
      <c r="L214" s="44"/>
      <c r="M214" s="237"/>
      <c r="N214" s="238"/>
      <c r="O214" s="91"/>
      <c r="P214" s="91"/>
      <c r="Q214" s="91"/>
      <c r="R214" s="91"/>
      <c r="S214" s="91"/>
      <c r="T214" s="92"/>
      <c r="U214" s="38"/>
      <c r="V214" s="38"/>
      <c r="W214" s="38"/>
      <c r="X214" s="38"/>
      <c r="Y214" s="38"/>
      <c r="Z214" s="38"/>
      <c r="AA214" s="38"/>
      <c r="AB214" s="38"/>
      <c r="AC214" s="38"/>
      <c r="AD214" s="38"/>
      <c r="AE214" s="38"/>
      <c r="AT214" s="17" t="s">
        <v>260</v>
      </c>
      <c r="AU214" s="17" t="s">
        <v>269</v>
      </c>
    </row>
    <row r="215" s="2" customFormat="1" ht="16.5" customHeight="1">
      <c r="A215" s="38"/>
      <c r="B215" s="39"/>
      <c r="C215" s="292" t="s">
        <v>994</v>
      </c>
      <c r="D215" s="292" t="s">
        <v>1133</v>
      </c>
      <c r="E215" s="293" t="s">
        <v>6693</v>
      </c>
      <c r="F215" s="294" t="s">
        <v>6694</v>
      </c>
      <c r="G215" s="295" t="s">
        <v>6695</v>
      </c>
      <c r="H215" s="296">
        <v>162</v>
      </c>
      <c r="I215" s="297"/>
      <c r="J215" s="298">
        <f>ROUND(I215*H215,2)</f>
        <v>0</v>
      </c>
      <c r="K215" s="299"/>
      <c r="L215" s="300"/>
      <c r="M215" s="301" t="s">
        <v>1</v>
      </c>
      <c r="N215" s="302" t="s">
        <v>41</v>
      </c>
      <c r="O215" s="91"/>
      <c r="P215" s="230">
        <f>O215*H215</f>
        <v>0</v>
      </c>
      <c r="Q215" s="230">
        <v>0.001</v>
      </c>
      <c r="R215" s="230">
        <f>Q215*H215</f>
        <v>0.16200000000000001</v>
      </c>
      <c r="S215" s="230">
        <v>0</v>
      </c>
      <c r="T215" s="231">
        <f>S215*H215</f>
        <v>0</v>
      </c>
      <c r="U215" s="38"/>
      <c r="V215" s="38"/>
      <c r="W215" s="38"/>
      <c r="X215" s="38"/>
      <c r="Y215" s="38"/>
      <c r="Z215" s="38"/>
      <c r="AA215" s="38"/>
      <c r="AB215" s="38"/>
      <c r="AC215" s="38"/>
      <c r="AD215" s="38"/>
      <c r="AE215" s="38"/>
      <c r="AR215" s="232" t="s">
        <v>299</v>
      </c>
      <c r="AT215" s="232" t="s">
        <v>1133</v>
      </c>
      <c r="AU215" s="232" t="s">
        <v>269</v>
      </c>
      <c r="AY215" s="17" t="s">
        <v>251</v>
      </c>
      <c r="BE215" s="233">
        <f>IF(N215="základní",J215,0)</f>
        <v>0</v>
      </c>
      <c r="BF215" s="233">
        <f>IF(N215="snížená",J215,0)</f>
        <v>0</v>
      </c>
      <c r="BG215" s="233">
        <f>IF(N215="zákl. přenesená",J215,0)</f>
        <v>0</v>
      </c>
      <c r="BH215" s="233">
        <f>IF(N215="sníž. přenesená",J215,0)</f>
        <v>0</v>
      </c>
      <c r="BI215" s="233">
        <f>IF(N215="nulová",J215,0)</f>
        <v>0</v>
      </c>
      <c r="BJ215" s="17" t="s">
        <v>84</v>
      </c>
      <c r="BK215" s="233">
        <f>ROUND(I215*H215,2)</f>
        <v>0</v>
      </c>
      <c r="BL215" s="17" t="s">
        <v>254</v>
      </c>
      <c r="BM215" s="232" t="s">
        <v>6696</v>
      </c>
    </row>
    <row r="216" s="2" customFormat="1">
      <c r="A216" s="38"/>
      <c r="B216" s="39"/>
      <c r="C216" s="40"/>
      <c r="D216" s="234" t="s">
        <v>260</v>
      </c>
      <c r="E216" s="40"/>
      <c r="F216" s="235" t="s">
        <v>6697</v>
      </c>
      <c r="G216" s="40"/>
      <c r="H216" s="40"/>
      <c r="I216" s="236"/>
      <c r="J216" s="40"/>
      <c r="K216" s="40"/>
      <c r="L216" s="44"/>
      <c r="M216" s="237"/>
      <c r="N216" s="238"/>
      <c r="O216" s="91"/>
      <c r="P216" s="91"/>
      <c r="Q216" s="91"/>
      <c r="R216" s="91"/>
      <c r="S216" s="91"/>
      <c r="T216" s="92"/>
      <c r="U216" s="38"/>
      <c r="V216" s="38"/>
      <c r="W216" s="38"/>
      <c r="X216" s="38"/>
      <c r="Y216" s="38"/>
      <c r="Z216" s="38"/>
      <c r="AA216" s="38"/>
      <c r="AB216" s="38"/>
      <c r="AC216" s="38"/>
      <c r="AD216" s="38"/>
      <c r="AE216" s="38"/>
      <c r="AT216" s="17" t="s">
        <v>260</v>
      </c>
      <c r="AU216" s="17" t="s">
        <v>269</v>
      </c>
    </row>
    <row r="217" s="2" customFormat="1" ht="24.15" customHeight="1">
      <c r="A217" s="38"/>
      <c r="B217" s="39"/>
      <c r="C217" s="220" t="s">
        <v>1000</v>
      </c>
      <c r="D217" s="220" t="s">
        <v>255</v>
      </c>
      <c r="E217" s="221" t="s">
        <v>6698</v>
      </c>
      <c r="F217" s="222" t="s">
        <v>6699</v>
      </c>
      <c r="G217" s="223" t="s">
        <v>416</v>
      </c>
      <c r="H217" s="224">
        <v>7</v>
      </c>
      <c r="I217" s="225"/>
      <c r="J217" s="226">
        <f>ROUND(I217*H217,2)</f>
        <v>0</v>
      </c>
      <c r="K217" s="227"/>
      <c r="L217" s="44"/>
      <c r="M217" s="228" t="s">
        <v>1</v>
      </c>
      <c r="N217" s="229" t="s">
        <v>41</v>
      </c>
      <c r="O217" s="91"/>
      <c r="P217" s="230">
        <f>O217*H217</f>
        <v>0</v>
      </c>
      <c r="Q217" s="230">
        <v>0</v>
      </c>
      <c r="R217" s="230">
        <f>Q217*H217</f>
        <v>0</v>
      </c>
      <c r="S217" s="230">
        <v>0</v>
      </c>
      <c r="T217" s="231">
        <f>S217*H217</f>
        <v>0</v>
      </c>
      <c r="U217" s="38"/>
      <c r="V217" s="38"/>
      <c r="W217" s="38"/>
      <c r="X217" s="38"/>
      <c r="Y217" s="38"/>
      <c r="Z217" s="38"/>
      <c r="AA217" s="38"/>
      <c r="AB217" s="38"/>
      <c r="AC217" s="38"/>
      <c r="AD217" s="38"/>
      <c r="AE217" s="38"/>
      <c r="AR217" s="232" t="s">
        <v>254</v>
      </c>
      <c r="AT217" s="232" t="s">
        <v>255</v>
      </c>
      <c r="AU217" s="232" t="s">
        <v>269</v>
      </c>
      <c r="AY217" s="17" t="s">
        <v>251</v>
      </c>
      <c r="BE217" s="233">
        <f>IF(N217="základní",J217,0)</f>
        <v>0</v>
      </c>
      <c r="BF217" s="233">
        <f>IF(N217="snížená",J217,0)</f>
        <v>0</v>
      </c>
      <c r="BG217" s="233">
        <f>IF(N217="zákl. přenesená",J217,0)</f>
        <v>0</v>
      </c>
      <c r="BH217" s="233">
        <f>IF(N217="sníž. přenesená",J217,0)</f>
        <v>0</v>
      </c>
      <c r="BI217" s="233">
        <f>IF(N217="nulová",J217,0)</f>
        <v>0</v>
      </c>
      <c r="BJ217" s="17" t="s">
        <v>84</v>
      </c>
      <c r="BK217" s="233">
        <f>ROUND(I217*H217,2)</f>
        <v>0</v>
      </c>
      <c r="BL217" s="17" t="s">
        <v>254</v>
      </c>
      <c r="BM217" s="232" t="s">
        <v>6700</v>
      </c>
    </row>
    <row r="218" s="2" customFormat="1">
      <c r="A218" s="38"/>
      <c r="B218" s="39"/>
      <c r="C218" s="40"/>
      <c r="D218" s="234" t="s">
        <v>260</v>
      </c>
      <c r="E218" s="40"/>
      <c r="F218" s="235" t="s">
        <v>6701</v>
      </c>
      <c r="G218" s="40"/>
      <c r="H218" s="40"/>
      <c r="I218" s="236"/>
      <c r="J218" s="40"/>
      <c r="K218" s="40"/>
      <c r="L218" s="44"/>
      <c r="M218" s="237"/>
      <c r="N218" s="238"/>
      <c r="O218" s="91"/>
      <c r="P218" s="91"/>
      <c r="Q218" s="91"/>
      <c r="R218" s="91"/>
      <c r="S218" s="91"/>
      <c r="T218" s="92"/>
      <c r="U218" s="38"/>
      <c r="V218" s="38"/>
      <c r="W218" s="38"/>
      <c r="X218" s="38"/>
      <c r="Y218" s="38"/>
      <c r="Z218" s="38"/>
      <c r="AA218" s="38"/>
      <c r="AB218" s="38"/>
      <c r="AC218" s="38"/>
      <c r="AD218" s="38"/>
      <c r="AE218" s="38"/>
      <c r="AT218" s="17" t="s">
        <v>260</v>
      </c>
      <c r="AU218" s="17" t="s">
        <v>269</v>
      </c>
    </row>
    <row r="219" s="2" customFormat="1">
      <c r="A219" s="38"/>
      <c r="B219" s="39"/>
      <c r="C219" s="40"/>
      <c r="D219" s="240" t="s">
        <v>274</v>
      </c>
      <c r="E219" s="40"/>
      <c r="F219" s="241" t="s">
        <v>6702</v>
      </c>
      <c r="G219" s="40"/>
      <c r="H219" s="40"/>
      <c r="I219" s="236"/>
      <c r="J219" s="40"/>
      <c r="K219" s="40"/>
      <c r="L219" s="44"/>
      <c r="M219" s="237"/>
      <c r="N219" s="238"/>
      <c r="O219" s="91"/>
      <c r="P219" s="91"/>
      <c r="Q219" s="91"/>
      <c r="R219" s="91"/>
      <c r="S219" s="91"/>
      <c r="T219" s="92"/>
      <c r="U219" s="38"/>
      <c r="V219" s="38"/>
      <c r="W219" s="38"/>
      <c r="X219" s="38"/>
      <c r="Y219" s="38"/>
      <c r="Z219" s="38"/>
      <c r="AA219" s="38"/>
      <c r="AB219" s="38"/>
      <c r="AC219" s="38"/>
      <c r="AD219" s="38"/>
      <c r="AE219" s="38"/>
      <c r="AT219" s="17" t="s">
        <v>274</v>
      </c>
      <c r="AU219" s="17" t="s">
        <v>269</v>
      </c>
    </row>
    <row r="220" s="2" customFormat="1" ht="24.15" customHeight="1">
      <c r="A220" s="38"/>
      <c r="B220" s="39"/>
      <c r="C220" s="220" t="s">
        <v>747</v>
      </c>
      <c r="D220" s="220" t="s">
        <v>255</v>
      </c>
      <c r="E220" s="221" t="s">
        <v>6703</v>
      </c>
      <c r="F220" s="222" t="s">
        <v>6704</v>
      </c>
      <c r="G220" s="223" t="s">
        <v>409</v>
      </c>
      <c r="H220" s="224">
        <v>180</v>
      </c>
      <c r="I220" s="225"/>
      <c r="J220" s="226">
        <f>ROUND(I220*H220,2)</f>
        <v>0</v>
      </c>
      <c r="K220" s="227"/>
      <c r="L220" s="44"/>
      <c r="M220" s="228" t="s">
        <v>1</v>
      </c>
      <c r="N220" s="229" t="s">
        <v>41</v>
      </c>
      <c r="O220" s="91"/>
      <c r="P220" s="230">
        <f>O220*H220</f>
        <v>0</v>
      </c>
      <c r="Q220" s="230">
        <v>0</v>
      </c>
      <c r="R220" s="230">
        <f>Q220*H220</f>
        <v>0</v>
      </c>
      <c r="S220" s="230">
        <v>0</v>
      </c>
      <c r="T220" s="231">
        <f>S220*H220</f>
        <v>0</v>
      </c>
      <c r="U220" s="38"/>
      <c r="V220" s="38"/>
      <c r="W220" s="38"/>
      <c r="X220" s="38"/>
      <c r="Y220" s="38"/>
      <c r="Z220" s="38"/>
      <c r="AA220" s="38"/>
      <c r="AB220" s="38"/>
      <c r="AC220" s="38"/>
      <c r="AD220" s="38"/>
      <c r="AE220" s="38"/>
      <c r="AR220" s="232" t="s">
        <v>254</v>
      </c>
      <c r="AT220" s="232" t="s">
        <v>255</v>
      </c>
      <c r="AU220" s="232" t="s">
        <v>269</v>
      </c>
      <c r="AY220" s="17" t="s">
        <v>251</v>
      </c>
      <c r="BE220" s="233">
        <f>IF(N220="základní",J220,0)</f>
        <v>0</v>
      </c>
      <c r="BF220" s="233">
        <f>IF(N220="snížená",J220,0)</f>
        <v>0</v>
      </c>
      <c r="BG220" s="233">
        <f>IF(N220="zákl. přenesená",J220,0)</f>
        <v>0</v>
      </c>
      <c r="BH220" s="233">
        <f>IF(N220="sníž. přenesená",J220,0)</f>
        <v>0</v>
      </c>
      <c r="BI220" s="233">
        <f>IF(N220="nulová",J220,0)</f>
        <v>0</v>
      </c>
      <c r="BJ220" s="17" t="s">
        <v>84</v>
      </c>
      <c r="BK220" s="233">
        <f>ROUND(I220*H220,2)</f>
        <v>0</v>
      </c>
      <c r="BL220" s="17" t="s">
        <v>254</v>
      </c>
      <c r="BM220" s="232" t="s">
        <v>6705</v>
      </c>
    </row>
    <row r="221" s="2" customFormat="1">
      <c r="A221" s="38"/>
      <c r="B221" s="39"/>
      <c r="C221" s="40"/>
      <c r="D221" s="234" t="s">
        <v>260</v>
      </c>
      <c r="E221" s="40"/>
      <c r="F221" s="235" t="s">
        <v>6706</v>
      </c>
      <c r="G221" s="40"/>
      <c r="H221" s="40"/>
      <c r="I221" s="236"/>
      <c r="J221" s="40"/>
      <c r="K221" s="40"/>
      <c r="L221" s="44"/>
      <c r="M221" s="237"/>
      <c r="N221" s="238"/>
      <c r="O221" s="91"/>
      <c r="P221" s="91"/>
      <c r="Q221" s="91"/>
      <c r="R221" s="91"/>
      <c r="S221" s="91"/>
      <c r="T221" s="92"/>
      <c r="U221" s="38"/>
      <c r="V221" s="38"/>
      <c r="W221" s="38"/>
      <c r="X221" s="38"/>
      <c r="Y221" s="38"/>
      <c r="Z221" s="38"/>
      <c r="AA221" s="38"/>
      <c r="AB221" s="38"/>
      <c r="AC221" s="38"/>
      <c r="AD221" s="38"/>
      <c r="AE221" s="38"/>
      <c r="AT221" s="17" t="s">
        <v>260</v>
      </c>
      <c r="AU221" s="17" t="s">
        <v>269</v>
      </c>
    </row>
    <row r="222" s="2" customFormat="1">
      <c r="A222" s="38"/>
      <c r="B222" s="39"/>
      <c r="C222" s="40"/>
      <c r="D222" s="240" t="s">
        <v>274</v>
      </c>
      <c r="E222" s="40"/>
      <c r="F222" s="241" t="s">
        <v>6707</v>
      </c>
      <c r="G222" s="40"/>
      <c r="H222" s="40"/>
      <c r="I222" s="236"/>
      <c r="J222" s="40"/>
      <c r="K222" s="40"/>
      <c r="L222" s="44"/>
      <c r="M222" s="237"/>
      <c r="N222" s="238"/>
      <c r="O222" s="91"/>
      <c r="P222" s="91"/>
      <c r="Q222" s="91"/>
      <c r="R222" s="91"/>
      <c r="S222" s="91"/>
      <c r="T222" s="92"/>
      <c r="U222" s="38"/>
      <c r="V222" s="38"/>
      <c r="W222" s="38"/>
      <c r="X222" s="38"/>
      <c r="Y222" s="38"/>
      <c r="Z222" s="38"/>
      <c r="AA222" s="38"/>
      <c r="AB222" s="38"/>
      <c r="AC222" s="38"/>
      <c r="AD222" s="38"/>
      <c r="AE222" s="38"/>
      <c r="AT222" s="17" t="s">
        <v>274</v>
      </c>
      <c r="AU222" s="17" t="s">
        <v>269</v>
      </c>
    </row>
    <row r="223" s="2" customFormat="1" ht="16.5" customHeight="1">
      <c r="A223" s="38"/>
      <c r="B223" s="39"/>
      <c r="C223" s="292" t="s">
        <v>1015</v>
      </c>
      <c r="D223" s="292" t="s">
        <v>1133</v>
      </c>
      <c r="E223" s="293" t="s">
        <v>6708</v>
      </c>
      <c r="F223" s="294" t="s">
        <v>6709</v>
      </c>
      <c r="G223" s="295" t="s">
        <v>592</v>
      </c>
      <c r="H223" s="296">
        <v>1.2769999999999999</v>
      </c>
      <c r="I223" s="297"/>
      <c r="J223" s="298">
        <f>ROUND(I223*H223,2)</f>
        <v>0</v>
      </c>
      <c r="K223" s="299"/>
      <c r="L223" s="300"/>
      <c r="M223" s="301" t="s">
        <v>1</v>
      </c>
      <c r="N223" s="302" t="s">
        <v>41</v>
      </c>
      <c r="O223" s="91"/>
      <c r="P223" s="230">
        <f>O223*H223</f>
        <v>0</v>
      </c>
      <c r="Q223" s="230">
        <v>0.22</v>
      </c>
      <c r="R223" s="230">
        <f>Q223*H223</f>
        <v>0.28093999999999997</v>
      </c>
      <c r="S223" s="230">
        <v>0</v>
      </c>
      <c r="T223" s="231">
        <f>S223*H223</f>
        <v>0</v>
      </c>
      <c r="U223" s="38"/>
      <c r="V223" s="38"/>
      <c r="W223" s="38"/>
      <c r="X223" s="38"/>
      <c r="Y223" s="38"/>
      <c r="Z223" s="38"/>
      <c r="AA223" s="38"/>
      <c r="AB223" s="38"/>
      <c r="AC223" s="38"/>
      <c r="AD223" s="38"/>
      <c r="AE223" s="38"/>
      <c r="AR223" s="232" t="s">
        <v>299</v>
      </c>
      <c r="AT223" s="232" t="s">
        <v>1133</v>
      </c>
      <c r="AU223" s="232" t="s">
        <v>269</v>
      </c>
      <c r="AY223" s="17" t="s">
        <v>251</v>
      </c>
      <c r="BE223" s="233">
        <f>IF(N223="základní",J223,0)</f>
        <v>0</v>
      </c>
      <c r="BF223" s="233">
        <f>IF(N223="snížená",J223,0)</f>
        <v>0</v>
      </c>
      <c r="BG223" s="233">
        <f>IF(N223="zákl. přenesená",J223,0)</f>
        <v>0</v>
      </c>
      <c r="BH223" s="233">
        <f>IF(N223="sníž. přenesená",J223,0)</f>
        <v>0</v>
      </c>
      <c r="BI223" s="233">
        <f>IF(N223="nulová",J223,0)</f>
        <v>0</v>
      </c>
      <c r="BJ223" s="17" t="s">
        <v>84</v>
      </c>
      <c r="BK223" s="233">
        <f>ROUND(I223*H223,2)</f>
        <v>0</v>
      </c>
      <c r="BL223" s="17" t="s">
        <v>254</v>
      </c>
      <c r="BM223" s="232" t="s">
        <v>6710</v>
      </c>
    </row>
    <row r="224" s="2" customFormat="1">
      <c r="A224" s="38"/>
      <c r="B224" s="39"/>
      <c r="C224" s="40"/>
      <c r="D224" s="234" t="s">
        <v>260</v>
      </c>
      <c r="E224" s="40"/>
      <c r="F224" s="235" t="s">
        <v>6709</v>
      </c>
      <c r="G224" s="40"/>
      <c r="H224" s="40"/>
      <c r="I224" s="236"/>
      <c r="J224" s="40"/>
      <c r="K224" s="40"/>
      <c r="L224" s="44"/>
      <c r="M224" s="237"/>
      <c r="N224" s="238"/>
      <c r="O224" s="91"/>
      <c r="P224" s="91"/>
      <c r="Q224" s="91"/>
      <c r="R224" s="91"/>
      <c r="S224" s="91"/>
      <c r="T224" s="92"/>
      <c r="U224" s="38"/>
      <c r="V224" s="38"/>
      <c r="W224" s="38"/>
      <c r="X224" s="38"/>
      <c r="Y224" s="38"/>
      <c r="Z224" s="38"/>
      <c r="AA224" s="38"/>
      <c r="AB224" s="38"/>
      <c r="AC224" s="38"/>
      <c r="AD224" s="38"/>
      <c r="AE224" s="38"/>
      <c r="AT224" s="17" t="s">
        <v>260</v>
      </c>
      <c r="AU224" s="17" t="s">
        <v>269</v>
      </c>
    </row>
    <row r="225" s="12" customFormat="1">
      <c r="A225" s="12"/>
      <c r="B225" s="242"/>
      <c r="C225" s="243"/>
      <c r="D225" s="234" t="s">
        <v>276</v>
      </c>
      <c r="E225" s="244" t="s">
        <v>1</v>
      </c>
      <c r="F225" s="245" t="s">
        <v>6711</v>
      </c>
      <c r="G225" s="243"/>
      <c r="H225" s="246">
        <v>1.2769999999999999</v>
      </c>
      <c r="I225" s="247"/>
      <c r="J225" s="243"/>
      <c r="K225" s="243"/>
      <c r="L225" s="248"/>
      <c r="M225" s="249"/>
      <c r="N225" s="250"/>
      <c r="O225" s="250"/>
      <c r="P225" s="250"/>
      <c r="Q225" s="250"/>
      <c r="R225" s="250"/>
      <c r="S225" s="250"/>
      <c r="T225" s="251"/>
      <c r="U225" s="12"/>
      <c r="V225" s="12"/>
      <c r="W225" s="12"/>
      <c r="X225" s="12"/>
      <c r="Y225" s="12"/>
      <c r="Z225" s="12"/>
      <c r="AA225" s="12"/>
      <c r="AB225" s="12"/>
      <c r="AC225" s="12"/>
      <c r="AD225" s="12"/>
      <c r="AE225" s="12"/>
      <c r="AT225" s="252" t="s">
        <v>276</v>
      </c>
      <c r="AU225" s="252" t="s">
        <v>269</v>
      </c>
      <c r="AV225" s="12" t="s">
        <v>86</v>
      </c>
      <c r="AW225" s="12" t="s">
        <v>32</v>
      </c>
      <c r="AX225" s="12" t="s">
        <v>84</v>
      </c>
      <c r="AY225" s="252" t="s">
        <v>251</v>
      </c>
    </row>
    <row r="226" s="2" customFormat="1" ht="16.5" customHeight="1">
      <c r="A226" s="38"/>
      <c r="B226" s="39"/>
      <c r="C226" s="292" t="s">
        <v>1023</v>
      </c>
      <c r="D226" s="292" t="s">
        <v>1133</v>
      </c>
      <c r="E226" s="293" t="s">
        <v>6518</v>
      </c>
      <c r="F226" s="294" t="s">
        <v>6519</v>
      </c>
      <c r="G226" s="295" t="s">
        <v>592</v>
      </c>
      <c r="H226" s="296">
        <v>27</v>
      </c>
      <c r="I226" s="297"/>
      <c r="J226" s="298">
        <f>ROUND(I226*H226,2)</f>
        <v>0</v>
      </c>
      <c r="K226" s="299"/>
      <c r="L226" s="300"/>
      <c r="M226" s="301" t="s">
        <v>1</v>
      </c>
      <c r="N226" s="302" t="s">
        <v>41</v>
      </c>
      <c r="O226" s="91"/>
      <c r="P226" s="230">
        <f>O226*H226</f>
        <v>0</v>
      </c>
      <c r="Q226" s="230">
        <v>0.20000000000000001</v>
      </c>
      <c r="R226" s="230">
        <f>Q226*H226</f>
        <v>5.4000000000000004</v>
      </c>
      <c r="S226" s="230">
        <v>0</v>
      </c>
      <c r="T226" s="231">
        <f>S226*H226</f>
        <v>0</v>
      </c>
      <c r="U226" s="38"/>
      <c r="V226" s="38"/>
      <c r="W226" s="38"/>
      <c r="X226" s="38"/>
      <c r="Y226" s="38"/>
      <c r="Z226" s="38"/>
      <c r="AA226" s="38"/>
      <c r="AB226" s="38"/>
      <c r="AC226" s="38"/>
      <c r="AD226" s="38"/>
      <c r="AE226" s="38"/>
      <c r="AR226" s="232" t="s">
        <v>299</v>
      </c>
      <c r="AT226" s="232" t="s">
        <v>1133</v>
      </c>
      <c r="AU226" s="232" t="s">
        <v>269</v>
      </c>
      <c r="AY226" s="17" t="s">
        <v>251</v>
      </c>
      <c r="BE226" s="233">
        <f>IF(N226="základní",J226,0)</f>
        <v>0</v>
      </c>
      <c r="BF226" s="233">
        <f>IF(N226="snížená",J226,0)</f>
        <v>0</v>
      </c>
      <c r="BG226" s="233">
        <f>IF(N226="zákl. přenesená",J226,0)</f>
        <v>0</v>
      </c>
      <c r="BH226" s="233">
        <f>IF(N226="sníž. přenesená",J226,0)</f>
        <v>0</v>
      </c>
      <c r="BI226" s="233">
        <f>IF(N226="nulová",J226,0)</f>
        <v>0</v>
      </c>
      <c r="BJ226" s="17" t="s">
        <v>84</v>
      </c>
      <c r="BK226" s="233">
        <f>ROUND(I226*H226,2)</f>
        <v>0</v>
      </c>
      <c r="BL226" s="17" t="s">
        <v>254</v>
      </c>
      <c r="BM226" s="232" t="s">
        <v>6712</v>
      </c>
    </row>
    <row r="227" s="2" customFormat="1">
      <c r="A227" s="38"/>
      <c r="B227" s="39"/>
      <c r="C227" s="40"/>
      <c r="D227" s="234" t="s">
        <v>260</v>
      </c>
      <c r="E227" s="40"/>
      <c r="F227" s="235" t="s">
        <v>6713</v>
      </c>
      <c r="G227" s="40"/>
      <c r="H227" s="40"/>
      <c r="I227" s="236"/>
      <c r="J227" s="40"/>
      <c r="K227" s="40"/>
      <c r="L227" s="44"/>
      <c r="M227" s="237"/>
      <c r="N227" s="238"/>
      <c r="O227" s="91"/>
      <c r="P227" s="91"/>
      <c r="Q227" s="91"/>
      <c r="R227" s="91"/>
      <c r="S227" s="91"/>
      <c r="T227" s="92"/>
      <c r="U227" s="38"/>
      <c r="V227" s="38"/>
      <c r="W227" s="38"/>
      <c r="X227" s="38"/>
      <c r="Y227" s="38"/>
      <c r="Z227" s="38"/>
      <c r="AA227" s="38"/>
      <c r="AB227" s="38"/>
      <c r="AC227" s="38"/>
      <c r="AD227" s="38"/>
      <c r="AE227" s="38"/>
      <c r="AT227" s="17" t="s">
        <v>260</v>
      </c>
      <c r="AU227" s="17" t="s">
        <v>269</v>
      </c>
    </row>
    <row r="228" s="12" customFormat="1">
      <c r="A228" s="12"/>
      <c r="B228" s="242"/>
      <c r="C228" s="243"/>
      <c r="D228" s="234" t="s">
        <v>276</v>
      </c>
      <c r="E228" s="244" t="s">
        <v>1</v>
      </c>
      <c r="F228" s="245" t="s">
        <v>6714</v>
      </c>
      <c r="G228" s="243"/>
      <c r="H228" s="246">
        <v>27</v>
      </c>
      <c r="I228" s="247"/>
      <c r="J228" s="243"/>
      <c r="K228" s="243"/>
      <c r="L228" s="248"/>
      <c r="M228" s="249"/>
      <c r="N228" s="250"/>
      <c r="O228" s="250"/>
      <c r="P228" s="250"/>
      <c r="Q228" s="250"/>
      <c r="R228" s="250"/>
      <c r="S228" s="250"/>
      <c r="T228" s="251"/>
      <c r="U228" s="12"/>
      <c r="V228" s="12"/>
      <c r="W228" s="12"/>
      <c r="X228" s="12"/>
      <c r="Y228" s="12"/>
      <c r="Z228" s="12"/>
      <c r="AA228" s="12"/>
      <c r="AB228" s="12"/>
      <c r="AC228" s="12"/>
      <c r="AD228" s="12"/>
      <c r="AE228" s="12"/>
      <c r="AT228" s="252" t="s">
        <v>276</v>
      </c>
      <c r="AU228" s="252" t="s">
        <v>269</v>
      </c>
      <c r="AV228" s="12" t="s">
        <v>86</v>
      </c>
      <c r="AW228" s="12" t="s">
        <v>32</v>
      </c>
      <c r="AX228" s="12" t="s">
        <v>84</v>
      </c>
      <c r="AY228" s="252" t="s">
        <v>251</v>
      </c>
    </row>
    <row r="229" s="2" customFormat="1" ht="16.5" customHeight="1">
      <c r="A229" s="38"/>
      <c r="B229" s="39"/>
      <c r="C229" s="220" t="s">
        <v>1030</v>
      </c>
      <c r="D229" s="220" t="s">
        <v>255</v>
      </c>
      <c r="E229" s="221" t="s">
        <v>6420</v>
      </c>
      <c r="F229" s="222" t="s">
        <v>6421</v>
      </c>
      <c r="G229" s="223" t="s">
        <v>592</v>
      </c>
      <c r="H229" s="224">
        <v>1</v>
      </c>
      <c r="I229" s="225"/>
      <c r="J229" s="226">
        <f>ROUND(I229*H229,2)</f>
        <v>0</v>
      </c>
      <c r="K229" s="227"/>
      <c r="L229" s="44"/>
      <c r="M229" s="228" t="s">
        <v>1</v>
      </c>
      <c r="N229" s="229" t="s">
        <v>41</v>
      </c>
      <c r="O229" s="91"/>
      <c r="P229" s="230">
        <f>O229*H229</f>
        <v>0</v>
      </c>
      <c r="Q229" s="230">
        <v>0</v>
      </c>
      <c r="R229" s="230">
        <f>Q229*H229</f>
        <v>0</v>
      </c>
      <c r="S229" s="230">
        <v>0</v>
      </c>
      <c r="T229" s="231">
        <f>S229*H229</f>
        <v>0</v>
      </c>
      <c r="U229" s="38"/>
      <c r="V229" s="38"/>
      <c r="W229" s="38"/>
      <c r="X229" s="38"/>
      <c r="Y229" s="38"/>
      <c r="Z229" s="38"/>
      <c r="AA229" s="38"/>
      <c r="AB229" s="38"/>
      <c r="AC229" s="38"/>
      <c r="AD229" s="38"/>
      <c r="AE229" s="38"/>
      <c r="AR229" s="232" t="s">
        <v>254</v>
      </c>
      <c r="AT229" s="232" t="s">
        <v>255</v>
      </c>
      <c r="AU229" s="232" t="s">
        <v>269</v>
      </c>
      <c r="AY229" s="17" t="s">
        <v>251</v>
      </c>
      <c r="BE229" s="233">
        <f>IF(N229="základní",J229,0)</f>
        <v>0</v>
      </c>
      <c r="BF229" s="233">
        <f>IF(N229="snížená",J229,0)</f>
        <v>0</v>
      </c>
      <c r="BG229" s="233">
        <f>IF(N229="zákl. přenesená",J229,0)</f>
        <v>0</v>
      </c>
      <c r="BH229" s="233">
        <f>IF(N229="sníž. přenesená",J229,0)</f>
        <v>0</v>
      </c>
      <c r="BI229" s="233">
        <f>IF(N229="nulová",J229,0)</f>
        <v>0</v>
      </c>
      <c r="BJ229" s="17" t="s">
        <v>84</v>
      </c>
      <c r="BK229" s="233">
        <f>ROUND(I229*H229,2)</f>
        <v>0</v>
      </c>
      <c r="BL229" s="17" t="s">
        <v>254</v>
      </c>
      <c r="BM229" s="232" t="s">
        <v>6715</v>
      </c>
    </row>
    <row r="230" s="2" customFormat="1">
      <c r="A230" s="38"/>
      <c r="B230" s="39"/>
      <c r="C230" s="40"/>
      <c r="D230" s="234" t="s">
        <v>260</v>
      </c>
      <c r="E230" s="40"/>
      <c r="F230" s="235" t="s">
        <v>6423</v>
      </c>
      <c r="G230" s="40"/>
      <c r="H230" s="40"/>
      <c r="I230" s="236"/>
      <c r="J230" s="40"/>
      <c r="K230" s="40"/>
      <c r="L230" s="44"/>
      <c r="M230" s="237"/>
      <c r="N230" s="238"/>
      <c r="O230" s="91"/>
      <c r="P230" s="91"/>
      <c r="Q230" s="91"/>
      <c r="R230" s="91"/>
      <c r="S230" s="91"/>
      <c r="T230" s="92"/>
      <c r="U230" s="38"/>
      <c r="V230" s="38"/>
      <c r="W230" s="38"/>
      <c r="X230" s="38"/>
      <c r="Y230" s="38"/>
      <c r="Z230" s="38"/>
      <c r="AA230" s="38"/>
      <c r="AB230" s="38"/>
      <c r="AC230" s="38"/>
      <c r="AD230" s="38"/>
      <c r="AE230" s="38"/>
      <c r="AT230" s="17" t="s">
        <v>260</v>
      </c>
      <c r="AU230" s="17" t="s">
        <v>269</v>
      </c>
    </row>
    <row r="231" s="2" customFormat="1">
      <c r="A231" s="38"/>
      <c r="B231" s="39"/>
      <c r="C231" s="40"/>
      <c r="D231" s="240" t="s">
        <v>274</v>
      </c>
      <c r="E231" s="40"/>
      <c r="F231" s="241" t="s">
        <v>6424</v>
      </c>
      <c r="G231" s="40"/>
      <c r="H231" s="40"/>
      <c r="I231" s="236"/>
      <c r="J231" s="40"/>
      <c r="K231" s="40"/>
      <c r="L231" s="44"/>
      <c r="M231" s="237"/>
      <c r="N231" s="238"/>
      <c r="O231" s="91"/>
      <c r="P231" s="91"/>
      <c r="Q231" s="91"/>
      <c r="R231" s="91"/>
      <c r="S231" s="91"/>
      <c r="T231" s="92"/>
      <c r="U231" s="38"/>
      <c r="V231" s="38"/>
      <c r="W231" s="38"/>
      <c r="X231" s="38"/>
      <c r="Y231" s="38"/>
      <c r="Z231" s="38"/>
      <c r="AA231" s="38"/>
      <c r="AB231" s="38"/>
      <c r="AC231" s="38"/>
      <c r="AD231" s="38"/>
      <c r="AE231" s="38"/>
      <c r="AT231" s="17" t="s">
        <v>274</v>
      </c>
      <c r="AU231" s="17" t="s">
        <v>269</v>
      </c>
    </row>
    <row r="232" s="2" customFormat="1" ht="21.75" customHeight="1">
      <c r="A232" s="38"/>
      <c r="B232" s="39"/>
      <c r="C232" s="220" t="s">
        <v>1045</v>
      </c>
      <c r="D232" s="220" t="s">
        <v>255</v>
      </c>
      <c r="E232" s="221" t="s">
        <v>6427</v>
      </c>
      <c r="F232" s="222" t="s">
        <v>6428</v>
      </c>
      <c r="G232" s="223" t="s">
        <v>592</v>
      </c>
      <c r="H232" s="224">
        <v>1</v>
      </c>
      <c r="I232" s="225"/>
      <c r="J232" s="226">
        <f>ROUND(I232*H232,2)</f>
        <v>0</v>
      </c>
      <c r="K232" s="227"/>
      <c r="L232" s="44"/>
      <c r="M232" s="228" t="s">
        <v>1</v>
      </c>
      <c r="N232" s="229" t="s">
        <v>41</v>
      </c>
      <c r="O232" s="91"/>
      <c r="P232" s="230">
        <f>O232*H232</f>
        <v>0</v>
      </c>
      <c r="Q232" s="230">
        <v>0</v>
      </c>
      <c r="R232" s="230">
        <f>Q232*H232</f>
        <v>0</v>
      </c>
      <c r="S232" s="230">
        <v>0</v>
      </c>
      <c r="T232" s="231">
        <f>S232*H232</f>
        <v>0</v>
      </c>
      <c r="U232" s="38"/>
      <c r="V232" s="38"/>
      <c r="W232" s="38"/>
      <c r="X232" s="38"/>
      <c r="Y232" s="38"/>
      <c r="Z232" s="38"/>
      <c r="AA232" s="38"/>
      <c r="AB232" s="38"/>
      <c r="AC232" s="38"/>
      <c r="AD232" s="38"/>
      <c r="AE232" s="38"/>
      <c r="AR232" s="232" t="s">
        <v>254</v>
      </c>
      <c r="AT232" s="232" t="s">
        <v>255</v>
      </c>
      <c r="AU232" s="232" t="s">
        <v>269</v>
      </c>
      <c r="AY232" s="17" t="s">
        <v>251</v>
      </c>
      <c r="BE232" s="233">
        <f>IF(N232="základní",J232,0)</f>
        <v>0</v>
      </c>
      <c r="BF232" s="233">
        <f>IF(N232="snížená",J232,0)</f>
        <v>0</v>
      </c>
      <c r="BG232" s="233">
        <f>IF(N232="zákl. přenesená",J232,0)</f>
        <v>0</v>
      </c>
      <c r="BH232" s="233">
        <f>IF(N232="sníž. přenesená",J232,0)</f>
        <v>0</v>
      </c>
      <c r="BI232" s="233">
        <f>IF(N232="nulová",J232,0)</f>
        <v>0</v>
      </c>
      <c r="BJ232" s="17" t="s">
        <v>84</v>
      </c>
      <c r="BK232" s="233">
        <f>ROUND(I232*H232,2)</f>
        <v>0</v>
      </c>
      <c r="BL232" s="17" t="s">
        <v>254</v>
      </c>
      <c r="BM232" s="232" t="s">
        <v>6716</v>
      </c>
    </row>
    <row r="233" s="2" customFormat="1">
      <c r="A233" s="38"/>
      <c r="B233" s="39"/>
      <c r="C233" s="40"/>
      <c r="D233" s="234" t="s">
        <v>260</v>
      </c>
      <c r="E233" s="40"/>
      <c r="F233" s="235" t="s">
        <v>6430</v>
      </c>
      <c r="G233" s="40"/>
      <c r="H233" s="40"/>
      <c r="I233" s="236"/>
      <c r="J233" s="40"/>
      <c r="K233" s="40"/>
      <c r="L233" s="44"/>
      <c r="M233" s="237"/>
      <c r="N233" s="238"/>
      <c r="O233" s="91"/>
      <c r="P233" s="91"/>
      <c r="Q233" s="91"/>
      <c r="R233" s="91"/>
      <c r="S233" s="91"/>
      <c r="T233" s="92"/>
      <c r="U233" s="38"/>
      <c r="V233" s="38"/>
      <c r="W233" s="38"/>
      <c r="X233" s="38"/>
      <c r="Y233" s="38"/>
      <c r="Z233" s="38"/>
      <c r="AA233" s="38"/>
      <c r="AB233" s="38"/>
      <c r="AC233" s="38"/>
      <c r="AD233" s="38"/>
      <c r="AE233" s="38"/>
      <c r="AT233" s="17" t="s">
        <v>260</v>
      </c>
      <c r="AU233" s="17" t="s">
        <v>269</v>
      </c>
    </row>
    <row r="234" s="2" customFormat="1">
      <c r="A234" s="38"/>
      <c r="B234" s="39"/>
      <c r="C234" s="40"/>
      <c r="D234" s="240" t="s">
        <v>274</v>
      </c>
      <c r="E234" s="40"/>
      <c r="F234" s="241" t="s">
        <v>6431</v>
      </c>
      <c r="G234" s="40"/>
      <c r="H234" s="40"/>
      <c r="I234" s="236"/>
      <c r="J234" s="40"/>
      <c r="K234" s="40"/>
      <c r="L234" s="44"/>
      <c r="M234" s="237"/>
      <c r="N234" s="238"/>
      <c r="O234" s="91"/>
      <c r="P234" s="91"/>
      <c r="Q234" s="91"/>
      <c r="R234" s="91"/>
      <c r="S234" s="91"/>
      <c r="T234" s="92"/>
      <c r="U234" s="38"/>
      <c r="V234" s="38"/>
      <c r="W234" s="38"/>
      <c r="X234" s="38"/>
      <c r="Y234" s="38"/>
      <c r="Z234" s="38"/>
      <c r="AA234" s="38"/>
      <c r="AB234" s="38"/>
      <c r="AC234" s="38"/>
      <c r="AD234" s="38"/>
      <c r="AE234" s="38"/>
      <c r="AT234" s="17" t="s">
        <v>274</v>
      </c>
      <c r="AU234" s="17" t="s">
        <v>269</v>
      </c>
    </row>
    <row r="235" s="2" customFormat="1" ht="16.5" customHeight="1">
      <c r="A235" s="38"/>
      <c r="B235" s="39"/>
      <c r="C235" s="292" t="s">
        <v>1052</v>
      </c>
      <c r="D235" s="292" t="s">
        <v>1133</v>
      </c>
      <c r="E235" s="293" t="s">
        <v>4417</v>
      </c>
      <c r="F235" s="294" t="s">
        <v>4418</v>
      </c>
      <c r="G235" s="295" t="s">
        <v>592</v>
      </c>
      <c r="H235" s="296">
        <v>1</v>
      </c>
      <c r="I235" s="297"/>
      <c r="J235" s="298">
        <f>ROUND(I235*H235,2)</f>
        <v>0</v>
      </c>
      <c r="K235" s="299"/>
      <c r="L235" s="300"/>
      <c r="M235" s="301" t="s">
        <v>1</v>
      </c>
      <c r="N235" s="302" t="s">
        <v>41</v>
      </c>
      <c r="O235" s="91"/>
      <c r="P235" s="230">
        <f>O235*H235</f>
        <v>0</v>
      </c>
      <c r="Q235" s="230">
        <v>0</v>
      </c>
      <c r="R235" s="230">
        <f>Q235*H235</f>
        <v>0</v>
      </c>
      <c r="S235" s="230">
        <v>0</v>
      </c>
      <c r="T235" s="231">
        <f>S235*H235</f>
        <v>0</v>
      </c>
      <c r="U235" s="38"/>
      <c r="V235" s="38"/>
      <c r="W235" s="38"/>
      <c r="X235" s="38"/>
      <c r="Y235" s="38"/>
      <c r="Z235" s="38"/>
      <c r="AA235" s="38"/>
      <c r="AB235" s="38"/>
      <c r="AC235" s="38"/>
      <c r="AD235" s="38"/>
      <c r="AE235" s="38"/>
      <c r="AR235" s="232" t="s">
        <v>299</v>
      </c>
      <c r="AT235" s="232" t="s">
        <v>1133</v>
      </c>
      <c r="AU235" s="232" t="s">
        <v>269</v>
      </c>
      <c r="AY235" s="17" t="s">
        <v>251</v>
      </c>
      <c r="BE235" s="233">
        <f>IF(N235="základní",J235,0)</f>
        <v>0</v>
      </c>
      <c r="BF235" s="233">
        <f>IF(N235="snížená",J235,0)</f>
        <v>0</v>
      </c>
      <c r="BG235" s="233">
        <f>IF(N235="zákl. přenesená",J235,0)</f>
        <v>0</v>
      </c>
      <c r="BH235" s="233">
        <f>IF(N235="sníž. přenesená",J235,0)</f>
        <v>0</v>
      </c>
      <c r="BI235" s="233">
        <f>IF(N235="nulová",J235,0)</f>
        <v>0</v>
      </c>
      <c r="BJ235" s="17" t="s">
        <v>84</v>
      </c>
      <c r="BK235" s="233">
        <f>ROUND(I235*H235,2)</f>
        <v>0</v>
      </c>
      <c r="BL235" s="17" t="s">
        <v>254</v>
      </c>
      <c r="BM235" s="232" t="s">
        <v>6717</v>
      </c>
    </row>
    <row r="236" s="2" customFormat="1">
      <c r="A236" s="38"/>
      <c r="B236" s="39"/>
      <c r="C236" s="40"/>
      <c r="D236" s="234" t="s">
        <v>260</v>
      </c>
      <c r="E236" s="40"/>
      <c r="F236" s="235" t="s">
        <v>4418</v>
      </c>
      <c r="G236" s="40"/>
      <c r="H236" s="40"/>
      <c r="I236" s="236"/>
      <c r="J236" s="40"/>
      <c r="K236" s="40"/>
      <c r="L236" s="44"/>
      <c r="M236" s="237"/>
      <c r="N236" s="238"/>
      <c r="O236" s="91"/>
      <c r="P236" s="91"/>
      <c r="Q236" s="91"/>
      <c r="R236" s="91"/>
      <c r="S236" s="91"/>
      <c r="T236" s="92"/>
      <c r="U236" s="38"/>
      <c r="V236" s="38"/>
      <c r="W236" s="38"/>
      <c r="X236" s="38"/>
      <c r="Y236" s="38"/>
      <c r="Z236" s="38"/>
      <c r="AA236" s="38"/>
      <c r="AB236" s="38"/>
      <c r="AC236" s="38"/>
      <c r="AD236" s="38"/>
      <c r="AE236" s="38"/>
      <c r="AT236" s="17" t="s">
        <v>260</v>
      </c>
      <c r="AU236" s="17" t="s">
        <v>269</v>
      </c>
    </row>
    <row r="237" s="2" customFormat="1" ht="16.5" customHeight="1">
      <c r="A237" s="38"/>
      <c r="B237" s="39"/>
      <c r="C237" s="292" t="s">
        <v>1059</v>
      </c>
      <c r="D237" s="292" t="s">
        <v>1133</v>
      </c>
      <c r="E237" s="293" t="s">
        <v>6718</v>
      </c>
      <c r="F237" s="294" t="s">
        <v>6719</v>
      </c>
      <c r="G237" s="295" t="s">
        <v>266</v>
      </c>
      <c r="H237" s="296">
        <v>1</v>
      </c>
      <c r="I237" s="297"/>
      <c r="J237" s="298">
        <f>ROUND(I237*H237,2)</f>
        <v>0</v>
      </c>
      <c r="K237" s="299"/>
      <c r="L237" s="300"/>
      <c r="M237" s="301" t="s">
        <v>1</v>
      </c>
      <c r="N237" s="302" t="s">
        <v>41</v>
      </c>
      <c r="O237" s="91"/>
      <c r="P237" s="230">
        <f>O237*H237</f>
        <v>0</v>
      </c>
      <c r="Q237" s="230">
        <v>0</v>
      </c>
      <c r="R237" s="230">
        <f>Q237*H237</f>
        <v>0</v>
      </c>
      <c r="S237" s="230">
        <v>0</v>
      </c>
      <c r="T237" s="231">
        <f>S237*H237</f>
        <v>0</v>
      </c>
      <c r="U237" s="38"/>
      <c r="V237" s="38"/>
      <c r="W237" s="38"/>
      <c r="X237" s="38"/>
      <c r="Y237" s="38"/>
      <c r="Z237" s="38"/>
      <c r="AA237" s="38"/>
      <c r="AB237" s="38"/>
      <c r="AC237" s="38"/>
      <c r="AD237" s="38"/>
      <c r="AE237" s="38"/>
      <c r="AR237" s="232" t="s">
        <v>272</v>
      </c>
      <c r="AT237" s="232" t="s">
        <v>1133</v>
      </c>
      <c r="AU237" s="232" t="s">
        <v>269</v>
      </c>
      <c r="AY237" s="17" t="s">
        <v>251</v>
      </c>
      <c r="BE237" s="233">
        <f>IF(N237="základní",J237,0)</f>
        <v>0</v>
      </c>
      <c r="BF237" s="233">
        <f>IF(N237="snížená",J237,0)</f>
        <v>0</v>
      </c>
      <c r="BG237" s="233">
        <f>IF(N237="zákl. přenesená",J237,0)</f>
        <v>0</v>
      </c>
      <c r="BH237" s="233">
        <f>IF(N237="sníž. přenesená",J237,0)</f>
        <v>0</v>
      </c>
      <c r="BI237" s="233">
        <f>IF(N237="nulová",J237,0)</f>
        <v>0</v>
      </c>
      <c r="BJ237" s="17" t="s">
        <v>84</v>
      </c>
      <c r="BK237" s="233">
        <f>ROUND(I237*H237,2)</f>
        <v>0</v>
      </c>
      <c r="BL237" s="17" t="s">
        <v>272</v>
      </c>
      <c r="BM237" s="232" t="s">
        <v>6720</v>
      </c>
    </row>
    <row r="238" s="2" customFormat="1">
      <c r="A238" s="38"/>
      <c r="B238" s="39"/>
      <c r="C238" s="40"/>
      <c r="D238" s="234" t="s">
        <v>260</v>
      </c>
      <c r="E238" s="40"/>
      <c r="F238" s="235" t="s">
        <v>6719</v>
      </c>
      <c r="G238" s="40"/>
      <c r="H238" s="40"/>
      <c r="I238" s="236"/>
      <c r="J238" s="40"/>
      <c r="K238" s="40"/>
      <c r="L238" s="44"/>
      <c r="M238" s="237"/>
      <c r="N238" s="238"/>
      <c r="O238" s="91"/>
      <c r="P238" s="91"/>
      <c r="Q238" s="91"/>
      <c r="R238" s="91"/>
      <c r="S238" s="91"/>
      <c r="T238" s="92"/>
      <c r="U238" s="38"/>
      <c r="V238" s="38"/>
      <c r="W238" s="38"/>
      <c r="X238" s="38"/>
      <c r="Y238" s="38"/>
      <c r="Z238" s="38"/>
      <c r="AA238" s="38"/>
      <c r="AB238" s="38"/>
      <c r="AC238" s="38"/>
      <c r="AD238" s="38"/>
      <c r="AE238" s="38"/>
      <c r="AT238" s="17" t="s">
        <v>260</v>
      </c>
      <c r="AU238" s="17" t="s">
        <v>269</v>
      </c>
    </row>
    <row r="239" s="11" customFormat="1" ht="22.8" customHeight="1">
      <c r="A239" s="11"/>
      <c r="B239" s="206"/>
      <c r="C239" s="207"/>
      <c r="D239" s="208" t="s">
        <v>75</v>
      </c>
      <c r="E239" s="272" t="s">
        <v>2009</v>
      </c>
      <c r="F239" s="272" t="s">
        <v>2010</v>
      </c>
      <c r="G239" s="207"/>
      <c r="H239" s="207"/>
      <c r="I239" s="210"/>
      <c r="J239" s="273">
        <f>BK239</f>
        <v>0</v>
      </c>
      <c r="K239" s="207"/>
      <c r="L239" s="212"/>
      <c r="M239" s="213"/>
      <c r="N239" s="214"/>
      <c r="O239" s="214"/>
      <c r="P239" s="215">
        <f>SUM(P240:P247)</f>
        <v>0</v>
      </c>
      <c r="Q239" s="214"/>
      <c r="R239" s="215">
        <f>SUM(R240:R247)</f>
        <v>0</v>
      </c>
      <c r="S239" s="214"/>
      <c r="T239" s="216">
        <f>SUM(T240:T247)</f>
        <v>0</v>
      </c>
      <c r="U239" s="11"/>
      <c r="V239" s="11"/>
      <c r="W239" s="11"/>
      <c r="X239" s="11"/>
      <c r="Y239" s="11"/>
      <c r="Z239" s="11"/>
      <c r="AA239" s="11"/>
      <c r="AB239" s="11"/>
      <c r="AC239" s="11"/>
      <c r="AD239" s="11"/>
      <c r="AE239" s="11"/>
      <c r="AR239" s="217" t="s">
        <v>84</v>
      </c>
      <c r="AT239" s="218" t="s">
        <v>75</v>
      </c>
      <c r="AU239" s="218" t="s">
        <v>84</v>
      </c>
      <c r="AY239" s="217" t="s">
        <v>251</v>
      </c>
      <c r="BK239" s="219">
        <f>SUM(BK240:BK247)</f>
        <v>0</v>
      </c>
    </row>
    <row r="240" s="2" customFormat="1" ht="24.15" customHeight="1">
      <c r="A240" s="38"/>
      <c r="B240" s="39"/>
      <c r="C240" s="220" t="s">
        <v>1069</v>
      </c>
      <c r="D240" s="220" t="s">
        <v>255</v>
      </c>
      <c r="E240" s="221" t="s">
        <v>6480</v>
      </c>
      <c r="F240" s="222" t="s">
        <v>6481</v>
      </c>
      <c r="G240" s="223" t="s">
        <v>681</v>
      </c>
      <c r="H240" s="224">
        <v>17.279</v>
      </c>
      <c r="I240" s="225"/>
      <c r="J240" s="226">
        <f>ROUND(I240*H240,2)</f>
        <v>0</v>
      </c>
      <c r="K240" s="227"/>
      <c r="L240" s="44"/>
      <c r="M240" s="228" t="s">
        <v>1</v>
      </c>
      <c r="N240" s="229" t="s">
        <v>41</v>
      </c>
      <c r="O240" s="91"/>
      <c r="P240" s="230">
        <f>O240*H240</f>
        <v>0</v>
      </c>
      <c r="Q240" s="230">
        <v>0</v>
      </c>
      <c r="R240" s="230">
        <f>Q240*H240</f>
        <v>0</v>
      </c>
      <c r="S240" s="230">
        <v>0</v>
      </c>
      <c r="T240" s="231">
        <f>S240*H240</f>
        <v>0</v>
      </c>
      <c r="U240" s="38"/>
      <c r="V240" s="38"/>
      <c r="W240" s="38"/>
      <c r="X240" s="38"/>
      <c r="Y240" s="38"/>
      <c r="Z240" s="38"/>
      <c r="AA240" s="38"/>
      <c r="AB240" s="38"/>
      <c r="AC240" s="38"/>
      <c r="AD240" s="38"/>
      <c r="AE240" s="38"/>
      <c r="AR240" s="232" t="s">
        <v>254</v>
      </c>
      <c r="AT240" s="232" t="s">
        <v>255</v>
      </c>
      <c r="AU240" s="232" t="s">
        <v>86</v>
      </c>
      <c r="AY240" s="17" t="s">
        <v>251</v>
      </c>
      <c r="BE240" s="233">
        <f>IF(N240="základní",J240,0)</f>
        <v>0</v>
      </c>
      <c r="BF240" s="233">
        <f>IF(N240="snížená",J240,0)</f>
        <v>0</v>
      </c>
      <c r="BG240" s="233">
        <f>IF(N240="zákl. přenesená",J240,0)</f>
        <v>0</v>
      </c>
      <c r="BH240" s="233">
        <f>IF(N240="sníž. přenesená",J240,0)</f>
        <v>0</v>
      </c>
      <c r="BI240" s="233">
        <f>IF(N240="nulová",J240,0)</f>
        <v>0</v>
      </c>
      <c r="BJ240" s="17" t="s">
        <v>84</v>
      </c>
      <c r="BK240" s="233">
        <f>ROUND(I240*H240,2)</f>
        <v>0</v>
      </c>
      <c r="BL240" s="17" t="s">
        <v>254</v>
      </c>
      <c r="BM240" s="232" t="s">
        <v>6721</v>
      </c>
    </row>
    <row r="241" s="2" customFormat="1">
      <c r="A241" s="38"/>
      <c r="B241" s="39"/>
      <c r="C241" s="40"/>
      <c r="D241" s="234" t="s">
        <v>260</v>
      </c>
      <c r="E241" s="40"/>
      <c r="F241" s="235" t="s">
        <v>6483</v>
      </c>
      <c r="G241" s="40"/>
      <c r="H241" s="40"/>
      <c r="I241" s="236"/>
      <c r="J241" s="40"/>
      <c r="K241" s="40"/>
      <c r="L241" s="44"/>
      <c r="M241" s="237"/>
      <c r="N241" s="238"/>
      <c r="O241" s="91"/>
      <c r="P241" s="91"/>
      <c r="Q241" s="91"/>
      <c r="R241" s="91"/>
      <c r="S241" s="91"/>
      <c r="T241" s="92"/>
      <c r="U241" s="38"/>
      <c r="V241" s="38"/>
      <c r="W241" s="38"/>
      <c r="X241" s="38"/>
      <c r="Y241" s="38"/>
      <c r="Z241" s="38"/>
      <c r="AA241" s="38"/>
      <c r="AB241" s="38"/>
      <c r="AC241" s="38"/>
      <c r="AD241" s="38"/>
      <c r="AE241" s="38"/>
      <c r="AT241" s="17" t="s">
        <v>260</v>
      </c>
      <c r="AU241" s="17" t="s">
        <v>86</v>
      </c>
    </row>
    <row r="242" s="2" customFormat="1">
      <c r="A242" s="38"/>
      <c r="B242" s="39"/>
      <c r="C242" s="40"/>
      <c r="D242" s="240" t="s">
        <v>274</v>
      </c>
      <c r="E242" s="40"/>
      <c r="F242" s="241" t="s">
        <v>6484</v>
      </c>
      <c r="G242" s="40"/>
      <c r="H242" s="40"/>
      <c r="I242" s="236"/>
      <c r="J242" s="40"/>
      <c r="K242" s="40"/>
      <c r="L242" s="44"/>
      <c r="M242" s="237"/>
      <c r="N242" s="238"/>
      <c r="O242" s="91"/>
      <c r="P242" s="91"/>
      <c r="Q242" s="91"/>
      <c r="R242" s="91"/>
      <c r="S242" s="91"/>
      <c r="T242" s="92"/>
      <c r="U242" s="38"/>
      <c r="V242" s="38"/>
      <c r="W242" s="38"/>
      <c r="X242" s="38"/>
      <c r="Y242" s="38"/>
      <c r="Z242" s="38"/>
      <c r="AA242" s="38"/>
      <c r="AB242" s="38"/>
      <c r="AC242" s="38"/>
      <c r="AD242" s="38"/>
      <c r="AE242" s="38"/>
      <c r="AT242" s="17" t="s">
        <v>274</v>
      </c>
      <c r="AU242" s="17" t="s">
        <v>86</v>
      </c>
    </row>
    <row r="243" s="12" customFormat="1">
      <c r="A243" s="12"/>
      <c r="B243" s="242"/>
      <c r="C243" s="243"/>
      <c r="D243" s="234" t="s">
        <v>276</v>
      </c>
      <c r="E243" s="244" t="s">
        <v>1</v>
      </c>
      <c r="F243" s="245" t="s">
        <v>6722</v>
      </c>
      <c r="G243" s="243"/>
      <c r="H243" s="246">
        <v>17.279</v>
      </c>
      <c r="I243" s="247"/>
      <c r="J243" s="243"/>
      <c r="K243" s="243"/>
      <c r="L243" s="248"/>
      <c r="M243" s="249"/>
      <c r="N243" s="250"/>
      <c r="O243" s="250"/>
      <c r="P243" s="250"/>
      <c r="Q243" s="250"/>
      <c r="R243" s="250"/>
      <c r="S243" s="250"/>
      <c r="T243" s="251"/>
      <c r="U243" s="12"/>
      <c r="V243" s="12"/>
      <c r="W243" s="12"/>
      <c r="X243" s="12"/>
      <c r="Y243" s="12"/>
      <c r="Z243" s="12"/>
      <c r="AA243" s="12"/>
      <c r="AB243" s="12"/>
      <c r="AC243" s="12"/>
      <c r="AD243" s="12"/>
      <c r="AE243" s="12"/>
      <c r="AT243" s="252" t="s">
        <v>276</v>
      </c>
      <c r="AU243" s="252" t="s">
        <v>86</v>
      </c>
      <c r="AV243" s="12" t="s">
        <v>86</v>
      </c>
      <c r="AW243" s="12" t="s">
        <v>32</v>
      </c>
      <c r="AX243" s="12" t="s">
        <v>84</v>
      </c>
      <c r="AY243" s="252" t="s">
        <v>251</v>
      </c>
    </row>
    <row r="244" s="2" customFormat="1" ht="24.15" customHeight="1">
      <c r="A244" s="38"/>
      <c r="B244" s="39"/>
      <c r="C244" s="220" t="s">
        <v>1078</v>
      </c>
      <c r="D244" s="220" t="s">
        <v>255</v>
      </c>
      <c r="E244" s="221" t="s">
        <v>6723</v>
      </c>
      <c r="F244" s="222" t="s">
        <v>6724</v>
      </c>
      <c r="G244" s="223" t="s">
        <v>681</v>
      </c>
      <c r="H244" s="224">
        <v>2.27</v>
      </c>
      <c r="I244" s="225"/>
      <c r="J244" s="226">
        <f>ROUND(I244*H244,2)</f>
        <v>0</v>
      </c>
      <c r="K244" s="227"/>
      <c r="L244" s="44"/>
      <c r="M244" s="228" t="s">
        <v>1</v>
      </c>
      <c r="N244" s="229" t="s">
        <v>41</v>
      </c>
      <c r="O244" s="91"/>
      <c r="P244" s="230">
        <f>O244*H244</f>
        <v>0</v>
      </c>
      <c r="Q244" s="230">
        <v>0</v>
      </c>
      <c r="R244" s="230">
        <f>Q244*H244</f>
        <v>0</v>
      </c>
      <c r="S244" s="230">
        <v>0</v>
      </c>
      <c r="T244" s="231">
        <f>S244*H244</f>
        <v>0</v>
      </c>
      <c r="U244" s="38"/>
      <c r="V244" s="38"/>
      <c r="W244" s="38"/>
      <c r="X244" s="38"/>
      <c r="Y244" s="38"/>
      <c r="Z244" s="38"/>
      <c r="AA244" s="38"/>
      <c r="AB244" s="38"/>
      <c r="AC244" s="38"/>
      <c r="AD244" s="38"/>
      <c r="AE244" s="38"/>
      <c r="AR244" s="232" t="s">
        <v>254</v>
      </c>
      <c r="AT244" s="232" t="s">
        <v>255</v>
      </c>
      <c r="AU244" s="232" t="s">
        <v>86</v>
      </c>
      <c r="AY244" s="17" t="s">
        <v>251</v>
      </c>
      <c r="BE244" s="233">
        <f>IF(N244="základní",J244,0)</f>
        <v>0</v>
      </c>
      <c r="BF244" s="233">
        <f>IF(N244="snížená",J244,0)</f>
        <v>0</v>
      </c>
      <c r="BG244" s="233">
        <f>IF(N244="zákl. přenesená",J244,0)</f>
        <v>0</v>
      </c>
      <c r="BH244" s="233">
        <f>IF(N244="sníž. přenesená",J244,0)</f>
        <v>0</v>
      </c>
      <c r="BI244" s="233">
        <f>IF(N244="nulová",J244,0)</f>
        <v>0</v>
      </c>
      <c r="BJ244" s="17" t="s">
        <v>84</v>
      </c>
      <c r="BK244" s="233">
        <f>ROUND(I244*H244,2)</f>
        <v>0</v>
      </c>
      <c r="BL244" s="17" t="s">
        <v>254</v>
      </c>
      <c r="BM244" s="232" t="s">
        <v>6725</v>
      </c>
    </row>
    <row r="245" s="2" customFormat="1">
      <c r="A245" s="38"/>
      <c r="B245" s="39"/>
      <c r="C245" s="40"/>
      <c r="D245" s="234" t="s">
        <v>260</v>
      </c>
      <c r="E245" s="40"/>
      <c r="F245" s="235" t="s">
        <v>6726</v>
      </c>
      <c r="G245" s="40"/>
      <c r="H245" s="40"/>
      <c r="I245" s="236"/>
      <c r="J245" s="40"/>
      <c r="K245" s="40"/>
      <c r="L245" s="44"/>
      <c r="M245" s="237"/>
      <c r="N245" s="238"/>
      <c r="O245" s="91"/>
      <c r="P245" s="91"/>
      <c r="Q245" s="91"/>
      <c r="R245" s="91"/>
      <c r="S245" s="91"/>
      <c r="T245" s="92"/>
      <c r="U245" s="38"/>
      <c r="V245" s="38"/>
      <c r="W245" s="38"/>
      <c r="X245" s="38"/>
      <c r="Y245" s="38"/>
      <c r="Z245" s="38"/>
      <c r="AA245" s="38"/>
      <c r="AB245" s="38"/>
      <c r="AC245" s="38"/>
      <c r="AD245" s="38"/>
      <c r="AE245" s="38"/>
      <c r="AT245" s="17" t="s">
        <v>260</v>
      </c>
      <c r="AU245" s="17" t="s">
        <v>86</v>
      </c>
    </row>
    <row r="246" s="2" customFormat="1">
      <c r="A246" s="38"/>
      <c r="B246" s="39"/>
      <c r="C246" s="40"/>
      <c r="D246" s="240" t="s">
        <v>274</v>
      </c>
      <c r="E246" s="40"/>
      <c r="F246" s="241" t="s">
        <v>6727</v>
      </c>
      <c r="G246" s="40"/>
      <c r="H246" s="40"/>
      <c r="I246" s="236"/>
      <c r="J246" s="40"/>
      <c r="K246" s="40"/>
      <c r="L246" s="44"/>
      <c r="M246" s="237"/>
      <c r="N246" s="238"/>
      <c r="O246" s="91"/>
      <c r="P246" s="91"/>
      <c r="Q246" s="91"/>
      <c r="R246" s="91"/>
      <c r="S246" s="91"/>
      <c r="T246" s="92"/>
      <c r="U246" s="38"/>
      <c r="V246" s="38"/>
      <c r="W246" s="38"/>
      <c r="X246" s="38"/>
      <c r="Y246" s="38"/>
      <c r="Z246" s="38"/>
      <c r="AA246" s="38"/>
      <c r="AB246" s="38"/>
      <c r="AC246" s="38"/>
      <c r="AD246" s="38"/>
      <c r="AE246" s="38"/>
      <c r="AT246" s="17" t="s">
        <v>274</v>
      </c>
      <c r="AU246" s="17" t="s">
        <v>86</v>
      </c>
    </row>
    <row r="247" s="12" customFormat="1">
      <c r="A247" s="12"/>
      <c r="B247" s="242"/>
      <c r="C247" s="243"/>
      <c r="D247" s="234" t="s">
        <v>276</v>
      </c>
      <c r="E247" s="244" t="s">
        <v>1</v>
      </c>
      <c r="F247" s="245" t="s">
        <v>6728</v>
      </c>
      <c r="G247" s="243"/>
      <c r="H247" s="246">
        <v>2.27</v>
      </c>
      <c r="I247" s="247"/>
      <c r="J247" s="243"/>
      <c r="K247" s="243"/>
      <c r="L247" s="248"/>
      <c r="M247" s="285"/>
      <c r="N247" s="286"/>
      <c r="O247" s="286"/>
      <c r="P247" s="286"/>
      <c r="Q247" s="286"/>
      <c r="R247" s="286"/>
      <c r="S247" s="286"/>
      <c r="T247" s="287"/>
      <c r="U247" s="12"/>
      <c r="V247" s="12"/>
      <c r="W247" s="12"/>
      <c r="X247" s="12"/>
      <c r="Y247" s="12"/>
      <c r="Z247" s="12"/>
      <c r="AA247" s="12"/>
      <c r="AB247" s="12"/>
      <c r="AC247" s="12"/>
      <c r="AD247" s="12"/>
      <c r="AE247" s="12"/>
      <c r="AT247" s="252" t="s">
        <v>276</v>
      </c>
      <c r="AU247" s="252" t="s">
        <v>86</v>
      </c>
      <c r="AV247" s="12" t="s">
        <v>86</v>
      </c>
      <c r="AW247" s="12" t="s">
        <v>32</v>
      </c>
      <c r="AX247" s="12" t="s">
        <v>84</v>
      </c>
      <c r="AY247" s="252" t="s">
        <v>251</v>
      </c>
    </row>
    <row r="248" s="2" customFormat="1" ht="6.96" customHeight="1">
      <c r="A248" s="38"/>
      <c r="B248" s="66"/>
      <c r="C248" s="67"/>
      <c r="D248" s="67"/>
      <c r="E248" s="67"/>
      <c r="F248" s="67"/>
      <c r="G248" s="67"/>
      <c r="H248" s="67"/>
      <c r="I248" s="67"/>
      <c r="J248" s="67"/>
      <c r="K248" s="67"/>
      <c r="L248" s="44"/>
      <c r="M248" s="38"/>
      <c r="O248" s="38"/>
      <c r="P248" s="38"/>
      <c r="Q248" s="38"/>
      <c r="R248" s="38"/>
      <c r="S248" s="38"/>
      <c r="T248" s="38"/>
      <c r="U248" s="38"/>
      <c r="V248" s="38"/>
      <c r="W248" s="38"/>
      <c r="X248" s="38"/>
      <c r="Y248" s="38"/>
      <c r="Z248" s="38"/>
      <c r="AA248" s="38"/>
      <c r="AB248" s="38"/>
      <c r="AC248" s="38"/>
      <c r="AD248" s="38"/>
      <c r="AE248" s="38"/>
    </row>
  </sheetData>
  <sheetProtection sheet="1" autoFilter="0" formatColumns="0" formatRows="0" objects="1" scenarios="1" spinCount="100000" saltValue="jlwrB8ecilD07ju5Ai/tk99F+py26GmS8/E4Sxc5w3+AWRmJiOJXNA9cf49Gt/s/+0JmQmlC3KiK/fayDINOaQ==" hashValue="k1RxBWurXFvZNAwhU5K5vSydABa1dd0VKz45nE8IgZxKLCjsKrhNoaIxZW/bxSjXpmCcKIz1W9xoP3fATgoAwQ==" algorithmName="SHA-512" password="CC35"/>
  <autoFilter ref="C123:K247"/>
  <mergeCells count="12">
    <mergeCell ref="E7:H7"/>
    <mergeCell ref="E9:H9"/>
    <mergeCell ref="E11:H11"/>
    <mergeCell ref="E20:H20"/>
    <mergeCell ref="E29:H29"/>
    <mergeCell ref="E85:H85"/>
    <mergeCell ref="E87:H87"/>
    <mergeCell ref="E89:H89"/>
    <mergeCell ref="E112:H112"/>
    <mergeCell ref="E114:H114"/>
    <mergeCell ref="E116:H116"/>
    <mergeCell ref="L2:V2"/>
  </mergeCells>
  <hyperlinks>
    <hyperlink ref="F130" r:id="rId1" display="https://podminky.urs.cz/item/CS_URS_2024_02/184813511"/>
    <hyperlink ref="F136" r:id="rId2" display="https://podminky.urs.cz/item/CS_URS_2024_02/122111101"/>
    <hyperlink ref="F140" r:id="rId3" display="https://podminky.urs.cz/item/CS_URS_2024_02/162706111"/>
    <hyperlink ref="F144" r:id="rId4" display="https://podminky.urs.cz/item/CS_URS_2024_02/167103101"/>
    <hyperlink ref="F151" r:id="rId5" display="https://podminky.urs.cz/item/CS_URS_2024_02/181311105"/>
    <hyperlink ref="F155" r:id="rId6" display="https://podminky.urs.cz/item/CS_URS_2024_02/183211211"/>
    <hyperlink ref="F161" r:id="rId7" display="https://podminky.urs.cz/item/CS_URS_2024_02/183211323"/>
    <hyperlink ref="F164" r:id="rId8" display="https://podminky.urs.cz/item/CS_URS_2024_02/183211313"/>
    <hyperlink ref="F167" r:id="rId9" display="https://podminky.urs.cz/item/CS_URS_2024_02/184911161"/>
    <hyperlink ref="F170" r:id="rId10" display="https://podminky.urs.cz/item/CS_URS_2024_02/183403114"/>
    <hyperlink ref="F173" r:id="rId11" display="https://podminky.urs.cz/item/CS_URS_2024_02/183403131"/>
    <hyperlink ref="F176" r:id="rId12" display="https://podminky.urs.cz/item/CS_URS_2024_02/183403111"/>
    <hyperlink ref="F179" r:id="rId13" display="https://podminky.urs.cz/item/CS_URS_2024_02/183403371"/>
    <hyperlink ref="F182" r:id="rId14" display="https://podminky.urs.cz/item/CS_URS_2024_02/183403153"/>
    <hyperlink ref="F185" r:id="rId15" display="https://podminky.urs.cz/item/CS_URS_2024_02/119005131"/>
    <hyperlink ref="F188" r:id="rId16" display="https://podminky.urs.cz/item/CS_URS_2024_02/183205111"/>
    <hyperlink ref="F191" r:id="rId17" display="https://podminky.urs.cz/item/CS_URS_2024_02/183102213"/>
    <hyperlink ref="F194" r:id="rId18" display="https://podminky.urs.cz/item/CS_URS_2024_02/183101221"/>
    <hyperlink ref="F197" r:id="rId19" display="https://podminky.urs.cz/item/CS_URS_2024_02/184102112"/>
    <hyperlink ref="F200" r:id="rId20" display="https://podminky.urs.cz/item/CS_URS_2024_02/184102114"/>
    <hyperlink ref="F203" r:id="rId21" display="https://podminky.urs.cz/item/CS_URS_2024_02/184215133"/>
    <hyperlink ref="F209" r:id="rId22" display="https://podminky.urs.cz/item/CS_URS_2024_02/184501141"/>
    <hyperlink ref="F219" r:id="rId23" display="https://podminky.urs.cz/item/CS_URS_2024_02/184215411"/>
    <hyperlink ref="F222" r:id="rId24" display="https://podminky.urs.cz/item/CS_URS_2024_02/184911431"/>
    <hyperlink ref="F231" r:id="rId25" display="https://podminky.urs.cz/item/CS_URS_2024_02/185804312"/>
    <hyperlink ref="F234" r:id="rId26" display="https://podminky.urs.cz/item/CS_URS_2024_02/185851121"/>
    <hyperlink ref="F242" r:id="rId27" display="https://podminky.urs.cz/item/CS_URS_2024_02/998231311"/>
    <hyperlink ref="F246" r:id="rId28" display="https://podminky.urs.cz/item/CS_URS_2024_02/998231411"/>
  </hyperlinks>
  <pageMargins left="0.39375" right="0.39375" top="0.39375" bottom="0.39375" header="0" footer="0"/>
  <pageSetup paperSize="9" orientation="portrait" blackAndWhite="1" fitToHeight="100"/>
  <headerFooter>
    <oddFooter>&amp;CStrana &amp;P z &amp;N</oddFooter>
  </headerFooter>
  <drawing r:id="rId29"/>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96</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1" customFormat="1" ht="12" customHeight="1">
      <c r="B8" s="20"/>
      <c r="D8" s="150" t="s">
        <v>223</v>
      </c>
      <c r="L8" s="20"/>
    </row>
    <row r="9" s="2" customFormat="1" ht="16.5" customHeight="1">
      <c r="A9" s="38"/>
      <c r="B9" s="44"/>
      <c r="C9" s="38"/>
      <c r="D9" s="38"/>
      <c r="E9" s="151" t="s">
        <v>402</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403</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466</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12. 5. 2025</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36</v>
      </c>
      <c r="E32" s="38"/>
      <c r="F32" s="38"/>
      <c r="G32" s="38"/>
      <c r="H32" s="38"/>
      <c r="I32" s="38"/>
      <c r="J32" s="160">
        <f>ROUND(J122,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38</v>
      </c>
      <c r="G34" s="38"/>
      <c r="H34" s="38"/>
      <c r="I34" s="161" t="s">
        <v>37</v>
      </c>
      <c r="J34" s="161" t="s">
        <v>39</v>
      </c>
      <c r="K34" s="38"/>
      <c r="L34" s="63"/>
      <c r="S34" s="38"/>
      <c r="T34" s="38"/>
      <c r="U34" s="38"/>
      <c r="V34" s="38"/>
      <c r="W34" s="38"/>
      <c r="X34" s="38"/>
      <c r="Y34" s="38"/>
      <c r="Z34" s="38"/>
      <c r="AA34" s="38"/>
      <c r="AB34" s="38"/>
      <c r="AC34" s="38"/>
      <c r="AD34" s="38"/>
      <c r="AE34" s="38"/>
    </row>
    <row r="35" s="2" customFormat="1" ht="14.4" customHeight="1">
      <c r="A35" s="38"/>
      <c r="B35" s="44"/>
      <c r="C35" s="38"/>
      <c r="D35" s="162" t="s">
        <v>40</v>
      </c>
      <c r="E35" s="150" t="s">
        <v>41</v>
      </c>
      <c r="F35" s="163">
        <f>ROUND((SUM(BE122:BE139)),  2)</f>
        <v>0</v>
      </c>
      <c r="G35" s="38"/>
      <c r="H35" s="38"/>
      <c r="I35" s="164">
        <v>0.20999999999999999</v>
      </c>
      <c r="J35" s="163">
        <f>ROUND(((SUM(BE122:BE139))*I35),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42</v>
      </c>
      <c r="F36" s="163">
        <f>ROUND((SUM(BF122:BF139)),  2)</f>
        <v>0</v>
      </c>
      <c r="G36" s="38"/>
      <c r="H36" s="38"/>
      <c r="I36" s="164">
        <v>0.12</v>
      </c>
      <c r="J36" s="163">
        <f>ROUND(((SUM(BF122:BF139))*I36),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43</v>
      </c>
      <c r="F37" s="163">
        <f>ROUND((SUM(BG122:BG139)),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44</v>
      </c>
      <c r="F38" s="163">
        <f>ROUND((SUM(BH122:BH139)),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45</v>
      </c>
      <c r="F39" s="163">
        <f>ROUND((SUM(BI122:BI139)),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46</v>
      </c>
      <c r="E41" s="167"/>
      <c r="F41" s="167"/>
      <c r="G41" s="168" t="s">
        <v>47</v>
      </c>
      <c r="H41" s="169" t="s">
        <v>48</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223</v>
      </c>
      <c r="D86" s="22"/>
      <c r="E86" s="22"/>
      <c r="F86" s="22"/>
      <c r="G86" s="22"/>
      <c r="H86" s="22"/>
      <c r="I86" s="22"/>
      <c r="J86" s="22"/>
      <c r="K86" s="22"/>
      <c r="L86" s="20"/>
    </row>
    <row r="87" s="2" customFormat="1" ht="16.5" customHeight="1">
      <c r="A87" s="38"/>
      <c r="B87" s="39"/>
      <c r="C87" s="40"/>
      <c r="D87" s="40"/>
      <c r="E87" s="183" t="s">
        <v>402</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403</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B - Kácení na parc.č. 5123/3 (Orávka)</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Frýdek-Místek</v>
      </c>
      <c r="G91" s="40"/>
      <c r="H91" s="40"/>
      <c r="I91" s="32" t="s">
        <v>22</v>
      </c>
      <c r="J91" s="79" t="str">
        <f>IF(J14="","",J14)</f>
        <v>12. 5. 2025</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Statutární město Frýdek-Místek</v>
      </c>
      <c r="G93" s="40"/>
      <c r="H93" s="40"/>
      <c r="I93" s="32" t="s">
        <v>30</v>
      </c>
      <c r="J93" s="36" t="str">
        <f>E23</f>
        <v>DOPRAPLAN s.r.o.</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226</v>
      </c>
      <c r="D96" s="185"/>
      <c r="E96" s="185"/>
      <c r="F96" s="185"/>
      <c r="G96" s="185"/>
      <c r="H96" s="185"/>
      <c r="I96" s="185"/>
      <c r="J96" s="186" t="s">
        <v>227</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228</v>
      </c>
      <c r="D98" s="40"/>
      <c r="E98" s="40"/>
      <c r="F98" s="40"/>
      <c r="G98" s="40"/>
      <c r="H98" s="40"/>
      <c r="I98" s="40"/>
      <c r="J98" s="110">
        <f>J122</f>
        <v>0</v>
      </c>
      <c r="K98" s="40"/>
      <c r="L98" s="63"/>
      <c r="S98" s="38"/>
      <c r="T98" s="38"/>
      <c r="U98" s="38"/>
      <c r="V98" s="38"/>
      <c r="W98" s="38"/>
      <c r="X98" s="38"/>
      <c r="Y98" s="38"/>
      <c r="Z98" s="38"/>
      <c r="AA98" s="38"/>
      <c r="AB98" s="38"/>
      <c r="AC98" s="38"/>
      <c r="AD98" s="38"/>
      <c r="AE98" s="38"/>
      <c r="AU98" s="17" t="s">
        <v>229</v>
      </c>
    </row>
    <row r="99" s="9" customFormat="1" ht="24.96" customHeight="1">
      <c r="A99" s="9"/>
      <c r="B99" s="188"/>
      <c r="C99" s="189"/>
      <c r="D99" s="190" t="s">
        <v>230</v>
      </c>
      <c r="E99" s="191"/>
      <c r="F99" s="191"/>
      <c r="G99" s="191"/>
      <c r="H99" s="191"/>
      <c r="I99" s="191"/>
      <c r="J99" s="192">
        <f>J123</f>
        <v>0</v>
      </c>
      <c r="K99" s="189"/>
      <c r="L99" s="193"/>
      <c r="S99" s="9"/>
      <c r="T99" s="9"/>
      <c r="U99" s="9"/>
      <c r="V99" s="9"/>
      <c r="W99" s="9"/>
      <c r="X99" s="9"/>
      <c r="Y99" s="9"/>
      <c r="Z99" s="9"/>
      <c r="AA99" s="9"/>
      <c r="AB99" s="9"/>
      <c r="AC99" s="9"/>
      <c r="AD99" s="9"/>
      <c r="AE99" s="9"/>
    </row>
    <row r="100" s="14" customFormat="1" ht="19.92" customHeight="1">
      <c r="A100" s="14"/>
      <c r="B100" s="267"/>
      <c r="C100" s="133"/>
      <c r="D100" s="268" t="s">
        <v>405</v>
      </c>
      <c r="E100" s="269"/>
      <c r="F100" s="269"/>
      <c r="G100" s="269"/>
      <c r="H100" s="269"/>
      <c r="I100" s="269"/>
      <c r="J100" s="270">
        <f>J124</f>
        <v>0</v>
      </c>
      <c r="K100" s="133"/>
      <c r="L100" s="271"/>
      <c r="S100" s="14"/>
      <c r="T100" s="14"/>
      <c r="U100" s="14"/>
      <c r="V100" s="14"/>
      <c r="W100" s="14"/>
      <c r="X100" s="14"/>
      <c r="Y100" s="14"/>
      <c r="Z100" s="14"/>
      <c r="AA100" s="14"/>
      <c r="AB100" s="14"/>
      <c r="AC100" s="14"/>
      <c r="AD100" s="14"/>
      <c r="AE100" s="14"/>
    </row>
    <row r="101" s="2" customFormat="1" ht="21.84" customHeight="1">
      <c r="A101" s="38"/>
      <c r="B101" s="39"/>
      <c r="C101" s="40"/>
      <c r="D101" s="40"/>
      <c r="E101" s="40"/>
      <c r="F101" s="40"/>
      <c r="G101" s="40"/>
      <c r="H101" s="40"/>
      <c r="I101" s="40"/>
      <c r="J101" s="40"/>
      <c r="K101" s="40"/>
      <c r="L101" s="63"/>
      <c r="S101" s="38"/>
      <c r="T101" s="38"/>
      <c r="U101" s="38"/>
      <c r="V101" s="38"/>
      <c r="W101" s="38"/>
      <c r="X101" s="38"/>
      <c r="Y101" s="38"/>
      <c r="Z101" s="38"/>
      <c r="AA101" s="38"/>
      <c r="AB101" s="38"/>
      <c r="AC101" s="38"/>
      <c r="AD101" s="38"/>
      <c r="AE101" s="38"/>
    </row>
    <row r="102" s="2" customFormat="1" ht="6.96" customHeight="1">
      <c r="A102" s="38"/>
      <c r="B102" s="66"/>
      <c r="C102" s="67"/>
      <c r="D102" s="67"/>
      <c r="E102" s="67"/>
      <c r="F102" s="67"/>
      <c r="G102" s="67"/>
      <c r="H102" s="67"/>
      <c r="I102" s="67"/>
      <c r="J102" s="67"/>
      <c r="K102" s="67"/>
      <c r="L102" s="63"/>
      <c r="S102" s="38"/>
      <c r="T102" s="38"/>
      <c r="U102" s="38"/>
      <c r="V102" s="38"/>
      <c r="W102" s="38"/>
      <c r="X102" s="38"/>
      <c r="Y102" s="38"/>
      <c r="Z102" s="38"/>
      <c r="AA102" s="38"/>
      <c r="AB102" s="38"/>
      <c r="AC102" s="38"/>
      <c r="AD102" s="38"/>
      <c r="AE102" s="38"/>
    </row>
    <row r="106" s="2" customFormat="1" ht="6.96" customHeight="1">
      <c r="A106" s="38"/>
      <c r="B106" s="68"/>
      <c r="C106" s="69"/>
      <c r="D106" s="69"/>
      <c r="E106" s="69"/>
      <c r="F106" s="69"/>
      <c r="G106" s="69"/>
      <c r="H106" s="69"/>
      <c r="I106" s="69"/>
      <c r="J106" s="69"/>
      <c r="K106" s="69"/>
      <c r="L106" s="63"/>
      <c r="S106" s="38"/>
      <c r="T106" s="38"/>
      <c r="U106" s="38"/>
      <c r="V106" s="38"/>
      <c r="W106" s="38"/>
      <c r="X106" s="38"/>
      <c r="Y106" s="38"/>
      <c r="Z106" s="38"/>
      <c r="AA106" s="38"/>
      <c r="AB106" s="38"/>
      <c r="AC106" s="38"/>
      <c r="AD106" s="38"/>
      <c r="AE106" s="38"/>
    </row>
    <row r="107" s="2" customFormat="1" ht="24.96" customHeight="1">
      <c r="A107" s="38"/>
      <c r="B107" s="39"/>
      <c r="C107" s="23" t="s">
        <v>236</v>
      </c>
      <c r="D107" s="40"/>
      <c r="E107" s="40"/>
      <c r="F107" s="40"/>
      <c r="G107" s="40"/>
      <c r="H107" s="40"/>
      <c r="I107" s="40"/>
      <c r="J107" s="40"/>
      <c r="K107" s="40"/>
      <c r="L107" s="63"/>
      <c r="S107" s="38"/>
      <c r="T107" s="38"/>
      <c r="U107" s="38"/>
      <c r="V107" s="38"/>
      <c r="W107" s="38"/>
      <c r="X107" s="38"/>
      <c r="Y107" s="38"/>
      <c r="Z107" s="38"/>
      <c r="AA107" s="38"/>
      <c r="AB107" s="38"/>
      <c r="AC107" s="38"/>
      <c r="AD107" s="38"/>
      <c r="AE107" s="38"/>
    </row>
    <row r="108" s="2" customFormat="1" ht="6.96" customHeight="1">
      <c r="A108" s="38"/>
      <c r="B108" s="39"/>
      <c r="C108" s="40"/>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12" customHeight="1">
      <c r="A109" s="38"/>
      <c r="B109" s="39"/>
      <c r="C109" s="32" t="s">
        <v>16</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26.25" customHeight="1">
      <c r="A110" s="38"/>
      <c r="B110" s="39"/>
      <c r="C110" s="40"/>
      <c r="D110" s="40"/>
      <c r="E110" s="183" t="str">
        <f>E7</f>
        <v>Vybudování komunikací a inženýrských sítí v lokalitě Berlín 2, Frýdek-Místek</v>
      </c>
      <c r="F110" s="32"/>
      <c r="G110" s="32"/>
      <c r="H110" s="32"/>
      <c r="I110" s="40"/>
      <c r="J110" s="40"/>
      <c r="K110" s="40"/>
      <c r="L110" s="63"/>
      <c r="S110" s="38"/>
      <c r="T110" s="38"/>
      <c r="U110" s="38"/>
      <c r="V110" s="38"/>
      <c r="W110" s="38"/>
      <c r="X110" s="38"/>
      <c r="Y110" s="38"/>
      <c r="Z110" s="38"/>
      <c r="AA110" s="38"/>
      <c r="AB110" s="38"/>
      <c r="AC110" s="38"/>
      <c r="AD110" s="38"/>
      <c r="AE110" s="38"/>
    </row>
    <row r="111" s="1" customFormat="1" ht="12" customHeight="1">
      <c r="B111" s="21"/>
      <c r="C111" s="32" t="s">
        <v>223</v>
      </c>
      <c r="D111" s="22"/>
      <c r="E111" s="22"/>
      <c r="F111" s="22"/>
      <c r="G111" s="22"/>
      <c r="H111" s="22"/>
      <c r="I111" s="22"/>
      <c r="J111" s="22"/>
      <c r="K111" s="22"/>
      <c r="L111" s="20"/>
    </row>
    <row r="112" s="2" customFormat="1" ht="16.5" customHeight="1">
      <c r="A112" s="38"/>
      <c r="B112" s="39"/>
      <c r="C112" s="40"/>
      <c r="D112" s="40"/>
      <c r="E112" s="183" t="s">
        <v>402</v>
      </c>
      <c r="F112" s="40"/>
      <c r="G112" s="40"/>
      <c r="H112" s="40"/>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403</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6.5" customHeight="1">
      <c r="A114" s="38"/>
      <c r="B114" s="39"/>
      <c r="C114" s="40"/>
      <c r="D114" s="40"/>
      <c r="E114" s="76" t="str">
        <f>E11</f>
        <v>B - Kácení na parc.č. 5123/3 (Orávka)</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6.96" customHeight="1">
      <c r="A115" s="38"/>
      <c r="B115" s="39"/>
      <c r="C115" s="40"/>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20</v>
      </c>
      <c r="D116" s="40"/>
      <c r="E116" s="40"/>
      <c r="F116" s="27" t="str">
        <f>F14</f>
        <v>Frýdek-Místek</v>
      </c>
      <c r="G116" s="40"/>
      <c r="H116" s="40"/>
      <c r="I116" s="32" t="s">
        <v>22</v>
      </c>
      <c r="J116" s="79" t="str">
        <f>IF(J14="","",J14)</f>
        <v>12. 5. 2025</v>
      </c>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5.15" customHeight="1">
      <c r="A118" s="38"/>
      <c r="B118" s="39"/>
      <c r="C118" s="32" t="s">
        <v>24</v>
      </c>
      <c r="D118" s="40"/>
      <c r="E118" s="40"/>
      <c r="F118" s="27" t="str">
        <f>E17</f>
        <v>Statutární město Frýdek-Místek</v>
      </c>
      <c r="G118" s="40"/>
      <c r="H118" s="40"/>
      <c r="I118" s="32" t="s">
        <v>30</v>
      </c>
      <c r="J118" s="36" t="str">
        <f>E23</f>
        <v>DOPRAPLAN s.r.o.</v>
      </c>
      <c r="K118" s="40"/>
      <c r="L118" s="63"/>
      <c r="S118" s="38"/>
      <c r="T118" s="38"/>
      <c r="U118" s="38"/>
      <c r="V118" s="38"/>
      <c r="W118" s="38"/>
      <c r="X118" s="38"/>
      <c r="Y118" s="38"/>
      <c r="Z118" s="38"/>
      <c r="AA118" s="38"/>
      <c r="AB118" s="38"/>
      <c r="AC118" s="38"/>
      <c r="AD118" s="38"/>
      <c r="AE118" s="38"/>
    </row>
    <row r="119" s="2" customFormat="1" ht="15.15" customHeight="1">
      <c r="A119" s="38"/>
      <c r="B119" s="39"/>
      <c r="C119" s="32" t="s">
        <v>28</v>
      </c>
      <c r="D119" s="40"/>
      <c r="E119" s="40"/>
      <c r="F119" s="27" t="str">
        <f>IF(E20="","",E20)</f>
        <v>Vyplň údaj</v>
      </c>
      <c r="G119" s="40"/>
      <c r="H119" s="40"/>
      <c r="I119" s="32" t="s">
        <v>33</v>
      </c>
      <c r="J119" s="36" t="str">
        <f>E26</f>
        <v xml:space="preserve"> </v>
      </c>
      <c r="K119" s="40"/>
      <c r="L119" s="63"/>
      <c r="S119" s="38"/>
      <c r="T119" s="38"/>
      <c r="U119" s="38"/>
      <c r="V119" s="38"/>
      <c r="W119" s="38"/>
      <c r="X119" s="38"/>
      <c r="Y119" s="38"/>
      <c r="Z119" s="38"/>
      <c r="AA119" s="38"/>
      <c r="AB119" s="38"/>
      <c r="AC119" s="38"/>
      <c r="AD119" s="38"/>
      <c r="AE119" s="38"/>
    </row>
    <row r="120" s="2" customFormat="1" ht="10.32"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10" customFormat="1" ht="29.28" customHeight="1">
      <c r="A121" s="194"/>
      <c r="B121" s="195"/>
      <c r="C121" s="196" t="s">
        <v>237</v>
      </c>
      <c r="D121" s="197" t="s">
        <v>61</v>
      </c>
      <c r="E121" s="197" t="s">
        <v>57</v>
      </c>
      <c r="F121" s="197" t="s">
        <v>58</v>
      </c>
      <c r="G121" s="197" t="s">
        <v>238</v>
      </c>
      <c r="H121" s="197" t="s">
        <v>239</v>
      </c>
      <c r="I121" s="197" t="s">
        <v>240</v>
      </c>
      <c r="J121" s="198" t="s">
        <v>227</v>
      </c>
      <c r="K121" s="199" t="s">
        <v>241</v>
      </c>
      <c r="L121" s="200"/>
      <c r="M121" s="100" t="s">
        <v>1</v>
      </c>
      <c r="N121" s="101" t="s">
        <v>40</v>
      </c>
      <c r="O121" s="101" t="s">
        <v>242</v>
      </c>
      <c r="P121" s="101" t="s">
        <v>243</v>
      </c>
      <c r="Q121" s="101" t="s">
        <v>244</v>
      </c>
      <c r="R121" s="101" t="s">
        <v>245</v>
      </c>
      <c r="S121" s="101" t="s">
        <v>246</v>
      </c>
      <c r="T121" s="102" t="s">
        <v>247</v>
      </c>
      <c r="U121" s="194"/>
      <c r="V121" s="194"/>
      <c r="W121" s="194"/>
      <c r="X121" s="194"/>
      <c r="Y121" s="194"/>
      <c r="Z121" s="194"/>
      <c r="AA121" s="194"/>
      <c r="AB121" s="194"/>
      <c r="AC121" s="194"/>
      <c r="AD121" s="194"/>
      <c r="AE121" s="194"/>
    </row>
    <row r="122" s="2" customFormat="1" ht="22.8" customHeight="1">
      <c r="A122" s="38"/>
      <c r="B122" s="39"/>
      <c r="C122" s="107" t="s">
        <v>248</v>
      </c>
      <c r="D122" s="40"/>
      <c r="E122" s="40"/>
      <c r="F122" s="40"/>
      <c r="G122" s="40"/>
      <c r="H122" s="40"/>
      <c r="I122" s="40"/>
      <c r="J122" s="201">
        <f>BK122</f>
        <v>0</v>
      </c>
      <c r="K122" s="40"/>
      <c r="L122" s="44"/>
      <c r="M122" s="103"/>
      <c r="N122" s="202"/>
      <c r="O122" s="104"/>
      <c r="P122" s="203">
        <f>P123</f>
        <v>0</v>
      </c>
      <c r="Q122" s="104"/>
      <c r="R122" s="203">
        <f>R123</f>
        <v>0</v>
      </c>
      <c r="S122" s="104"/>
      <c r="T122" s="204">
        <f>T123</f>
        <v>0</v>
      </c>
      <c r="U122" s="38"/>
      <c r="V122" s="38"/>
      <c r="W122" s="38"/>
      <c r="X122" s="38"/>
      <c r="Y122" s="38"/>
      <c r="Z122" s="38"/>
      <c r="AA122" s="38"/>
      <c r="AB122" s="38"/>
      <c r="AC122" s="38"/>
      <c r="AD122" s="38"/>
      <c r="AE122" s="38"/>
      <c r="AT122" s="17" t="s">
        <v>75</v>
      </c>
      <c r="AU122" s="17" t="s">
        <v>229</v>
      </c>
      <c r="BK122" s="205">
        <f>BK123</f>
        <v>0</v>
      </c>
    </row>
    <row r="123" s="11" customFormat="1" ht="25.92" customHeight="1">
      <c r="A123" s="11"/>
      <c r="B123" s="206"/>
      <c r="C123" s="207"/>
      <c r="D123" s="208" t="s">
        <v>75</v>
      </c>
      <c r="E123" s="209" t="s">
        <v>249</v>
      </c>
      <c r="F123" s="209" t="s">
        <v>250</v>
      </c>
      <c r="G123" s="207"/>
      <c r="H123" s="207"/>
      <c r="I123" s="210"/>
      <c r="J123" s="211">
        <f>BK123</f>
        <v>0</v>
      </c>
      <c r="K123" s="207"/>
      <c r="L123" s="212"/>
      <c r="M123" s="213"/>
      <c r="N123" s="214"/>
      <c r="O123" s="214"/>
      <c r="P123" s="215">
        <f>P124</f>
        <v>0</v>
      </c>
      <c r="Q123" s="214"/>
      <c r="R123" s="215">
        <f>R124</f>
        <v>0</v>
      </c>
      <c r="S123" s="214"/>
      <c r="T123" s="216">
        <f>T124</f>
        <v>0</v>
      </c>
      <c r="U123" s="11"/>
      <c r="V123" s="11"/>
      <c r="W123" s="11"/>
      <c r="X123" s="11"/>
      <c r="Y123" s="11"/>
      <c r="Z123" s="11"/>
      <c r="AA123" s="11"/>
      <c r="AB123" s="11"/>
      <c r="AC123" s="11"/>
      <c r="AD123" s="11"/>
      <c r="AE123" s="11"/>
      <c r="AR123" s="217" t="s">
        <v>84</v>
      </c>
      <c r="AT123" s="218" t="s">
        <v>75</v>
      </c>
      <c r="AU123" s="218" t="s">
        <v>76</v>
      </c>
      <c r="AY123" s="217" t="s">
        <v>251</v>
      </c>
      <c r="BK123" s="219">
        <f>BK124</f>
        <v>0</v>
      </c>
    </row>
    <row r="124" s="11" customFormat="1" ht="22.8" customHeight="1">
      <c r="A124" s="11"/>
      <c r="B124" s="206"/>
      <c r="C124" s="207"/>
      <c r="D124" s="208" t="s">
        <v>75</v>
      </c>
      <c r="E124" s="272" t="s">
        <v>84</v>
      </c>
      <c r="F124" s="272" t="s">
        <v>406</v>
      </c>
      <c r="G124" s="207"/>
      <c r="H124" s="207"/>
      <c r="I124" s="210"/>
      <c r="J124" s="273">
        <f>BK124</f>
        <v>0</v>
      </c>
      <c r="K124" s="207"/>
      <c r="L124" s="212"/>
      <c r="M124" s="213"/>
      <c r="N124" s="214"/>
      <c r="O124" s="214"/>
      <c r="P124" s="215">
        <f>SUM(P125:P139)</f>
        <v>0</v>
      </c>
      <c r="Q124" s="214"/>
      <c r="R124" s="215">
        <f>SUM(R125:R139)</f>
        <v>0</v>
      </c>
      <c r="S124" s="214"/>
      <c r="T124" s="216">
        <f>SUM(T125:T139)</f>
        <v>0</v>
      </c>
      <c r="U124" s="11"/>
      <c r="V124" s="11"/>
      <c r="W124" s="11"/>
      <c r="X124" s="11"/>
      <c r="Y124" s="11"/>
      <c r="Z124" s="11"/>
      <c r="AA124" s="11"/>
      <c r="AB124" s="11"/>
      <c r="AC124" s="11"/>
      <c r="AD124" s="11"/>
      <c r="AE124" s="11"/>
      <c r="AR124" s="217" t="s">
        <v>84</v>
      </c>
      <c r="AT124" s="218" t="s">
        <v>75</v>
      </c>
      <c r="AU124" s="218" t="s">
        <v>84</v>
      </c>
      <c r="AY124" s="217" t="s">
        <v>251</v>
      </c>
      <c r="BK124" s="219">
        <f>SUM(BK125:BK139)</f>
        <v>0</v>
      </c>
    </row>
    <row r="125" s="2" customFormat="1" ht="21.75" customHeight="1">
      <c r="A125" s="38"/>
      <c r="B125" s="39"/>
      <c r="C125" s="220" t="s">
        <v>84</v>
      </c>
      <c r="D125" s="220" t="s">
        <v>255</v>
      </c>
      <c r="E125" s="221" t="s">
        <v>424</v>
      </c>
      <c r="F125" s="222" t="s">
        <v>425</v>
      </c>
      <c r="G125" s="223" t="s">
        <v>416</v>
      </c>
      <c r="H125" s="224">
        <v>1</v>
      </c>
      <c r="I125" s="225"/>
      <c r="J125" s="226">
        <f>ROUND(I125*H125,2)</f>
        <v>0</v>
      </c>
      <c r="K125" s="227"/>
      <c r="L125" s="44"/>
      <c r="M125" s="228" t="s">
        <v>1</v>
      </c>
      <c r="N125" s="229" t="s">
        <v>41</v>
      </c>
      <c r="O125" s="91"/>
      <c r="P125" s="230">
        <f>O125*H125</f>
        <v>0</v>
      </c>
      <c r="Q125" s="230">
        <v>0</v>
      </c>
      <c r="R125" s="230">
        <f>Q125*H125</f>
        <v>0</v>
      </c>
      <c r="S125" s="230">
        <v>0</v>
      </c>
      <c r="T125" s="231">
        <f>S125*H125</f>
        <v>0</v>
      </c>
      <c r="U125" s="38"/>
      <c r="V125" s="38"/>
      <c r="W125" s="38"/>
      <c r="X125" s="38"/>
      <c r="Y125" s="38"/>
      <c r="Z125" s="38"/>
      <c r="AA125" s="38"/>
      <c r="AB125" s="38"/>
      <c r="AC125" s="38"/>
      <c r="AD125" s="38"/>
      <c r="AE125" s="38"/>
      <c r="AR125" s="232" t="s">
        <v>254</v>
      </c>
      <c r="AT125" s="232" t="s">
        <v>255</v>
      </c>
      <c r="AU125" s="232" t="s">
        <v>86</v>
      </c>
      <c r="AY125" s="17" t="s">
        <v>251</v>
      </c>
      <c r="BE125" s="233">
        <f>IF(N125="základní",J125,0)</f>
        <v>0</v>
      </c>
      <c r="BF125" s="233">
        <f>IF(N125="snížená",J125,0)</f>
        <v>0</v>
      </c>
      <c r="BG125" s="233">
        <f>IF(N125="zákl. přenesená",J125,0)</f>
        <v>0</v>
      </c>
      <c r="BH125" s="233">
        <f>IF(N125="sníž. přenesená",J125,0)</f>
        <v>0</v>
      </c>
      <c r="BI125" s="233">
        <f>IF(N125="nulová",J125,0)</f>
        <v>0</v>
      </c>
      <c r="BJ125" s="17" t="s">
        <v>84</v>
      </c>
      <c r="BK125" s="233">
        <f>ROUND(I125*H125,2)</f>
        <v>0</v>
      </c>
      <c r="BL125" s="17" t="s">
        <v>254</v>
      </c>
      <c r="BM125" s="232" t="s">
        <v>467</v>
      </c>
    </row>
    <row r="126" s="2" customFormat="1">
      <c r="A126" s="38"/>
      <c r="B126" s="39"/>
      <c r="C126" s="40"/>
      <c r="D126" s="234" t="s">
        <v>260</v>
      </c>
      <c r="E126" s="40"/>
      <c r="F126" s="235" t="s">
        <v>427</v>
      </c>
      <c r="G126" s="40"/>
      <c r="H126" s="40"/>
      <c r="I126" s="236"/>
      <c r="J126" s="40"/>
      <c r="K126" s="40"/>
      <c r="L126" s="44"/>
      <c r="M126" s="237"/>
      <c r="N126" s="238"/>
      <c r="O126" s="91"/>
      <c r="P126" s="91"/>
      <c r="Q126" s="91"/>
      <c r="R126" s="91"/>
      <c r="S126" s="91"/>
      <c r="T126" s="92"/>
      <c r="U126" s="38"/>
      <c r="V126" s="38"/>
      <c r="W126" s="38"/>
      <c r="X126" s="38"/>
      <c r="Y126" s="38"/>
      <c r="Z126" s="38"/>
      <c r="AA126" s="38"/>
      <c r="AB126" s="38"/>
      <c r="AC126" s="38"/>
      <c r="AD126" s="38"/>
      <c r="AE126" s="38"/>
      <c r="AT126" s="17" t="s">
        <v>260</v>
      </c>
      <c r="AU126" s="17" t="s">
        <v>86</v>
      </c>
    </row>
    <row r="127" s="2" customFormat="1">
      <c r="A127" s="38"/>
      <c r="B127" s="39"/>
      <c r="C127" s="40"/>
      <c r="D127" s="240" t="s">
        <v>274</v>
      </c>
      <c r="E127" s="40"/>
      <c r="F127" s="241" t="s">
        <v>428</v>
      </c>
      <c r="G127" s="40"/>
      <c r="H127" s="40"/>
      <c r="I127" s="236"/>
      <c r="J127" s="40"/>
      <c r="K127" s="40"/>
      <c r="L127" s="44"/>
      <c r="M127" s="237"/>
      <c r="N127" s="238"/>
      <c r="O127" s="91"/>
      <c r="P127" s="91"/>
      <c r="Q127" s="91"/>
      <c r="R127" s="91"/>
      <c r="S127" s="91"/>
      <c r="T127" s="92"/>
      <c r="U127" s="38"/>
      <c r="V127" s="38"/>
      <c r="W127" s="38"/>
      <c r="X127" s="38"/>
      <c r="Y127" s="38"/>
      <c r="Z127" s="38"/>
      <c r="AA127" s="38"/>
      <c r="AB127" s="38"/>
      <c r="AC127" s="38"/>
      <c r="AD127" s="38"/>
      <c r="AE127" s="38"/>
      <c r="AT127" s="17" t="s">
        <v>274</v>
      </c>
      <c r="AU127" s="17" t="s">
        <v>86</v>
      </c>
    </row>
    <row r="128" s="13" customFormat="1">
      <c r="A128" s="13"/>
      <c r="B128" s="253"/>
      <c r="C128" s="254"/>
      <c r="D128" s="234" t="s">
        <v>276</v>
      </c>
      <c r="E128" s="255" t="s">
        <v>1</v>
      </c>
      <c r="F128" s="256" t="s">
        <v>420</v>
      </c>
      <c r="G128" s="254"/>
      <c r="H128" s="255" t="s">
        <v>1</v>
      </c>
      <c r="I128" s="257"/>
      <c r="J128" s="254"/>
      <c r="K128" s="254"/>
      <c r="L128" s="258"/>
      <c r="M128" s="259"/>
      <c r="N128" s="260"/>
      <c r="O128" s="260"/>
      <c r="P128" s="260"/>
      <c r="Q128" s="260"/>
      <c r="R128" s="260"/>
      <c r="S128" s="260"/>
      <c r="T128" s="261"/>
      <c r="U128" s="13"/>
      <c r="V128" s="13"/>
      <c r="W128" s="13"/>
      <c r="X128" s="13"/>
      <c r="Y128" s="13"/>
      <c r="Z128" s="13"/>
      <c r="AA128" s="13"/>
      <c r="AB128" s="13"/>
      <c r="AC128" s="13"/>
      <c r="AD128" s="13"/>
      <c r="AE128" s="13"/>
      <c r="AT128" s="262" t="s">
        <v>276</v>
      </c>
      <c r="AU128" s="262" t="s">
        <v>86</v>
      </c>
      <c r="AV128" s="13" t="s">
        <v>84</v>
      </c>
      <c r="AW128" s="13" t="s">
        <v>32</v>
      </c>
      <c r="AX128" s="13" t="s">
        <v>76</v>
      </c>
      <c r="AY128" s="262" t="s">
        <v>251</v>
      </c>
    </row>
    <row r="129" s="12" customFormat="1">
      <c r="A129" s="12"/>
      <c r="B129" s="242"/>
      <c r="C129" s="243"/>
      <c r="D129" s="234" t="s">
        <v>276</v>
      </c>
      <c r="E129" s="244" t="s">
        <v>1</v>
      </c>
      <c r="F129" s="245" t="s">
        <v>429</v>
      </c>
      <c r="G129" s="243"/>
      <c r="H129" s="246">
        <v>1</v>
      </c>
      <c r="I129" s="247"/>
      <c r="J129" s="243"/>
      <c r="K129" s="243"/>
      <c r="L129" s="248"/>
      <c r="M129" s="249"/>
      <c r="N129" s="250"/>
      <c r="O129" s="250"/>
      <c r="P129" s="250"/>
      <c r="Q129" s="250"/>
      <c r="R129" s="250"/>
      <c r="S129" s="250"/>
      <c r="T129" s="251"/>
      <c r="U129" s="12"/>
      <c r="V129" s="12"/>
      <c r="W129" s="12"/>
      <c r="X129" s="12"/>
      <c r="Y129" s="12"/>
      <c r="Z129" s="12"/>
      <c r="AA129" s="12"/>
      <c r="AB129" s="12"/>
      <c r="AC129" s="12"/>
      <c r="AD129" s="12"/>
      <c r="AE129" s="12"/>
      <c r="AT129" s="252" t="s">
        <v>276</v>
      </c>
      <c r="AU129" s="252" t="s">
        <v>86</v>
      </c>
      <c r="AV129" s="12" t="s">
        <v>86</v>
      </c>
      <c r="AW129" s="12" t="s">
        <v>32</v>
      </c>
      <c r="AX129" s="12" t="s">
        <v>84</v>
      </c>
      <c r="AY129" s="252" t="s">
        <v>251</v>
      </c>
    </row>
    <row r="130" s="2" customFormat="1" ht="24.15" customHeight="1">
      <c r="A130" s="38"/>
      <c r="B130" s="39"/>
      <c r="C130" s="220" t="s">
        <v>86</v>
      </c>
      <c r="D130" s="220" t="s">
        <v>255</v>
      </c>
      <c r="E130" s="221" t="s">
        <v>435</v>
      </c>
      <c r="F130" s="222" t="s">
        <v>436</v>
      </c>
      <c r="G130" s="223" t="s">
        <v>416</v>
      </c>
      <c r="H130" s="224">
        <v>1</v>
      </c>
      <c r="I130" s="225"/>
      <c r="J130" s="226">
        <f>ROUND(I130*H130,2)</f>
        <v>0</v>
      </c>
      <c r="K130" s="227"/>
      <c r="L130" s="44"/>
      <c r="M130" s="228" t="s">
        <v>1</v>
      </c>
      <c r="N130" s="229" t="s">
        <v>41</v>
      </c>
      <c r="O130" s="91"/>
      <c r="P130" s="230">
        <f>O130*H130</f>
        <v>0</v>
      </c>
      <c r="Q130" s="230">
        <v>0</v>
      </c>
      <c r="R130" s="230">
        <f>Q130*H130</f>
        <v>0</v>
      </c>
      <c r="S130" s="230">
        <v>0</v>
      </c>
      <c r="T130" s="231">
        <f>S130*H130</f>
        <v>0</v>
      </c>
      <c r="U130" s="38"/>
      <c r="V130" s="38"/>
      <c r="W130" s="38"/>
      <c r="X130" s="38"/>
      <c r="Y130" s="38"/>
      <c r="Z130" s="38"/>
      <c r="AA130" s="38"/>
      <c r="AB130" s="38"/>
      <c r="AC130" s="38"/>
      <c r="AD130" s="38"/>
      <c r="AE130" s="38"/>
      <c r="AR130" s="232" t="s">
        <v>254</v>
      </c>
      <c r="AT130" s="232" t="s">
        <v>255</v>
      </c>
      <c r="AU130" s="232" t="s">
        <v>86</v>
      </c>
      <c r="AY130" s="17" t="s">
        <v>251</v>
      </c>
      <c r="BE130" s="233">
        <f>IF(N130="základní",J130,0)</f>
        <v>0</v>
      </c>
      <c r="BF130" s="233">
        <f>IF(N130="snížená",J130,0)</f>
        <v>0</v>
      </c>
      <c r="BG130" s="233">
        <f>IF(N130="zákl. přenesená",J130,0)</f>
        <v>0</v>
      </c>
      <c r="BH130" s="233">
        <f>IF(N130="sníž. přenesená",J130,0)</f>
        <v>0</v>
      </c>
      <c r="BI130" s="233">
        <f>IF(N130="nulová",J130,0)</f>
        <v>0</v>
      </c>
      <c r="BJ130" s="17" t="s">
        <v>84</v>
      </c>
      <c r="BK130" s="233">
        <f>ROUND(I130*H130,2)</f>
        <v>0</v>
      </c>
      <c r="BL130" s="17" t="s">
        <v>254</v>
      </c>
      <c r="BM130" s="232" t="s">
        <v>468</v>
      </c>
    </row>
    <row r="131" s="2" customFormat="1">
      <c r="A131" s="38"/>
      <c r="B131" s="39"/>
      <c r="C131" s="40"/>
      <c r="D131" s="234" t="s">
        <v>260</v>
      </c>
      <c r="E131" s="40"/>
      <c r="F131" s="235" t="s">
        <v>438</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260</v>
      </c>
      <c r="AU131" s="17" t="s">
        <v>86</v>
      </c>
    </row>
    <row r="132" s="2" customFormat="1">
      <c r="A132" s="38"/>
      <c r="B132" s="39"/>
      <c r="C132" s="40"/>
      <c r="D132" s="240" t="s">
        <v>274</v>
      </c>
      <c r="E132" s="40"/>
      <c r="F132" s="241" t="s">
        <v>439</v>
      </c>
      <c r="G132" s="40"/>
      <c r="H132" s="40"/>
      <c r="I132" s="236"/>
      <c r="J132" s="40"/>
      <c r="K132" s="40"/>
      <c r="L132" s="44"/>
      <c r="M132" s="237"/>
      <c r="N132" s="238"/>
      <c r="O132" s="91"/>
      <c r="P132" s="91"/>
      <c r="Q132" s="91"/>
      <c r="R132" s="91"/>
      <c r="S132" s="91"/>
      <c r="T132" s="92"/>
      <c r="U132" s="38"/>
      <c r="V132" s="38"/>
      <c r="W132" s="38"/>
      <c r="X132" s="38"/>
      <c r="Y132" s="38"/>
      <c r="Z132" s="38"/>
      <c r="AA132" s="38"/>
      <c r="AB132" s="38"/>
      <c r="AC132" s="38"/>
      <c r="AD132" s="38"/>
      <c r="AE132" s="38"/>
      <c r="AT132" s="17" t="s">
        <v>274</v>
      </c>
      <c r="AU132" s="17" t="s">
        <v>86</v>
      </c>
    </row>
    <row r="133" s="13" customFormat="1">
      <c r="A133" s="13"/>
      <c r="B133" s="253"/>
      <c r="C133" s="254"/>
      <c r="D133" s="234" t="s">
        <v>276</v>
      </c>
      <c r="E133" s="255" t="s">
        <v>1</v>
      </c>
      <c r="F133" s="256" t="s">
        <v>420</v>
      </c>
      <c r="G133" s="254"/>
      <c r="H133" s="255" t="s">
        <v>1</v>
      </c>
      <c r="I133" s="257"/>
      <c r="J133" s="254"/>
      <c r="K133" s="254"/>
      <c r="L133" s="258"/>
      <c r="M133" s="259"/>
      <c r="N133" s="260"/>
      <c r="O133" s="260"/>
      <c r="P133" s="260"/>
      <c r="Q133" s="260"/>
      <c r="R133" s="260"/>
      <c r="S133" s="260"/>
      <c r="T133" s="261"/>
      <c r="U133" s="13"/>
      <c r="V133" s="13"/>
      <c r="W133" s="13"/>
      <c r="X133" s="13"/>
      <c r="Y133" s="13"/>
      <c r="Z133" s="13"/>
      <c r="AA133" s="13"/>
      <c r="AB133" s="13"/>
      <c r="AC133" s="13"/>
      <c r="AD133" s="13"/>
      <c r="AE133" s="13"/>
      <c r="AT133" s="262" t="s">
        <v>276</v>
      </c>
      <c r="AU133" s="262" t="s">
        <v>86</v>
      </c>
      <c r="AV133" s="13" t="s">
        <v>84</v>
      </c>
      <c r="AW133" s="13" t="s">
        <v>32</v>
      </c>
      <c r="AX133" s="13" t="s">
        <v>76</v>
      </c>
      <c r="AY133" s="262" t="s">
        <v>251</v>
      </c>
    </row>
    <row r="134" s="12" customFormat="1">
      <c r="A134" s="12"/>
      <c r="B134" s="242"/>
      <c r="C134" s="243"/>
      <c r="D134" s="234" t="s">
        <v>276</v>
      </c>
      <c r="E134" s="244" t="s">
        <v>1</v>
      </c>
      <c r="F134" s="245" t="s">
        <v>429</v>
      </c>
      <c r="G134" s="243"/>
      <c r="H134" s="246">
        <v>1</v>
      </c>
      <c r="I134" s="247"/>
      <c r="J134" s="243"/>
      <c r="K134" s="243"/>
      <c r="L134" s="248"/>
      <c r="M134" s="249"/>
      <c r="N134" s="250"/>
      <c r="O134" s="250"/>
      <c r="P134" s="250"/>
      <c r="Q134" s="250"/>
      <c r="R134" s="250"/>
      <c r="S134" s="250"/>
      <c r="T134" s="251"/>
      <c r="U134" s="12"/>
      <c r="V134" s="12"/>
      <c r="W134" s="12"/>
      <c r="X134" s="12"/>
      <c r="Y134" s="12"/>
      <c r="Z134" s="12"/>
      <c r="AA134" s="12"/>
      <c r="AB134" s="12"/>
      <c r="AC134" s="12"/>
      <c r="AD134" s="12"/>
      <c r="AE134" s="12"/>
      <c r="AT134" s="252" t="s">
        <v>276</v>
      </c>
      <c r="AU134" s="252" t="s">
        <v>86</v>
      </c>
      <c r="AV134" s="12" t="s">
        <v>86</v>
      </c>
      <c r="AW134" s="12" t="s">
        <v>32</v>
      </c>
      <c r="AX134" s="12" t="s">
        <v>84</v>
      </c>
      <c r="AY134" s="252" t="s">
        <v>251</v>
      </c>
    </row>
    <row r="135" s="2" customFormat="1" ht="24.15" customHeight="1">
      <c r="A135" s="38"/>
      <c r="B135" s="39"/>
      <c r="C135" s="220" t="s">
        <v>269</v>
      </c>
      <c r="D135" s="220" t="s">
        <v>255</v>
      </c>
      <c r="E135" s="221" t="s">
        <v>454</v>
      </c>
      <c r="F135" s="222" t="s">
        <v>455</v>
      </c>
      <c r="G135" s="223" t="s">
        <v>416</v>
      </c>
      <c r="H135" s="224">
        <v>19</v>
      </c>
      <c r="I135" s="225"/>
      <c r="J135" s="226">
        <f>ROUND(I135*H135,2)</f>
        <v>0</v>
      </c>
      <c r="K135" s="227"/>
      <c r="L135" s="44"/>
      <c r="M135" s="228" t="s">
        <v>1</v>
      </c>
      <c r="N135" s="229" t="s">
        <v>41</v>
      </c>
      <c r="O135" s="91"/>
      <c r="P135" s="230">
        <f>O135*H135</f>
        <v>0</v>
      </c>
      <c r="Q135" s="230">
        <v>0</v>
      </c>
      <c r="R135" s="230">
        <f>Q135*H135</f>
        <v>0</v>
      </c>
      <c r="S135" s="230">
        <v>0</v>
      </c>
      <c r="T135" s="231">
        <f>S135*H135</f>
        <v>0</v>
      </c>
      <c r="U135" s="38"/>
      <c r="V135" s="38"/>
      <c r="W135" s="38"/>
      <c r="X135" s="38"/>
      <c r="Y135" s="38"/>
      <c r="Z135" s="38"/>
      <c r="AA135" s="38"/>
      <c r="AB135" s="38"/>
      <c r="AC135" s="38"/>
      <c r="AD135" s="38"/>
      <c r="AE135" s="38"/>
      <c r="AR135" s="232" t="s">
        <v>254</v>
      </c>
      <c r="AT135" s="232" t="s">
        <v>255</v>
      </c>
      <c r="AU135" s="232" t="s">
        <v>86</v>
      </c>
      <c r="AY135" s="17" t="s">
        <v>251</v>
      </c>
      <c r="BE135" s="233">
        <f>IF(N135="základní",J135,0)</f>
        <v>0</v>
      </c>
      <c r="BF135" s="233">
        <f>IF(N135="snížená",J135,0)</f>
        <v>0</v>
      </c>
      <c r="BG135" s="233">
        <f>IF(N135="zákl. přenesená",J135,0)</f>
        <v>0</v>
      </c>
      <c r="BH135" s="233">
        <f>IF(N135="sníž. přenesená",J135,0)</f>
        <v>0</v>
      </c>
      <c r="BI135" s="233">
        <f>IF(N135="nulová",J135,0)</f>
        <v>0</v>
      </c>
      <c r="BJ135" s="17" t="s">
        <v>84</v>
      </c>
      <c r="BK135" s="233">
        <f>ROUND(I135*H135,2)</f>
        <v>0</v>
      </c>
      <c r="BL135" s="17" t="s">
        <v>254</v>
      </c>
      <c r="BM135" s="232" t="s">
        <v>469</v>
      </c>
    </row>
    <row r="136" s="2" customFormat="1">
      <c r="A136" s="38"/>
      <c r="B136" s="39"/>
      <c r="C136" s="40"/>
      <c r="D136" s="234" t="s">
        <v>260</v>
      </c>
      <c r="E136" s="40"/>
      <c r="F136" s="235" t="s">
        <v>457</v>
      </c>
      <c r="G136" s="40"/>
      <c r="H136" s="40"/>
      <c r="I136" s="236"/>
      <c r="J136" s="40"/>
      <c r="K136" s="40"/>
      <c r="L136" s="44"/>
      <c r="M136" s="237"/>
      <c r="N136" s="238"/>
      <c r="O136" s="91"/>
      <c r="P136" s="91"/>
      <c r="Q136" s="91"/>
      <c r="R136" s="91"/>
      <c r="S136" s="91"/>
      <c r="T136" s="92"/>
      <c r="U136" s="38"/>
      <c r="V136" s="38"/>
      <c r="W136" s="38"/>
      <c r="X136" s="38"/>
      <c r="Y136" s="38"/>
      <c r="Z136" s="38"/>
      <c r="AA136" s="38"/>
      <c r="AB136" s="38"/>
      <c r="AC136" s="38"/>
      <c r="AD136" s="38"/>
      <c r="AE136" s="38"/>
      <c r="AT136" s="17" t="s">
        <v>260</v>
      </c>
      <c r="AU136" s="17" t="s">
        <v>86</v>
      </c>
    </row>
    <row r="137" s="2" customFormat="1">
      <c r="A137" s="38"/>
      <c r="B137" s="39"/>
      <c r="C137" s="40"/>
      <c r="D137" s="240" t="s">
        <v>274</v>
      </c>
      <c r="E137" s="40"/>
      <c r="F137" s="241" t="s">
        <v>458</v>
      </c>
      <c r="G137" s="40"/>
      <c r="H137" s="40"/>
      <c r="I137" s="236"/>
      <c r="J137" s="40"/>
      <c r="K137" s="40"/>
      <c r="L137" s="44"/>
      <c r="M137" s="237"/>
      <c r="N137" s="238"/>
      <c r="O137" s="91"/>
      <c r="P137" s="91"/>
      <c r="Q137" s="91"/>
      <c r="R137" s="91"/>
      <c r="S137" s="91"/>
      <c r="T137" s="92"/>
      <c r="U137" s="38"/>
      <c r="V137" s="38"/>
      <c r="W137" s="38"/>
      <c r="X137" s="38"/>
      <c r="Y137" s="38"/>
      <c r="Z137" s="38"/>
      <c r="AA137" s="38"/>
      <c r="AB137" s="38"/>
      <c r="AC137" s="38"/>
      <c r="AD137" s="38"/>
      <c r="AE137" s="38"/>
      <c r="AT137" s="17" t="s">
        <v>274</v>
      </c>
      <c r="AU137" s="17" t="s">
        <v>86</v>
      </c>
    </row>
    <row r="138" s="13" customFormat="1">
      <c r="A138" s="13"/>
      <c r="B138" s="253"/>
      <c r="C138" s="254"/>
      <c r="D138" s="234" t="s">
        <v>276</v>
      </c>
      <c r="E138" s="255" t="s">
        <v>1</v>
      </c>
      <c r="F138" s="256" t="s">
        <v>451</v>
      </c>
      <c r="G138" s="254"/>
      <c r="H138" s="255" t="s">
        <v>1</v>
      </c>
      <c r="I138" s="257"/>
      <c r="J138" s="254"/>
      <c r="K138" s="254"/>
      <c r="L138" s="258"/>
      <c r="M138" s="259"/>
      <c r="N138" s="260"/>
      <c r="O138" s="260"/>
      <c r="P138" s="260"/>
      <c r="Q138" s="260"/>
      <c r="R138" s="260"/>
      <c r="S138" s="260"/>
      <c r="T138" s="261"/>
      <c r="U138" s="13"/>
      <c r="V138" s="13"/>
      <c r="W138" s="13"/>
      <c r="X138" s="13"/>
      <c r="Y138" s="13"/>
      <c r="Z138" s="13"/>
      <c r="AA138" s="13"/>
      <c r="AB138" s="13"/>
      <c r="AC138" s="13"/>
      <c r="AD138" s="13"/>
      <c r="AE138" s="13"/>
      <c r="AT138" s="262" t="s">
        <v>276</v>
      </c>
      <c r="AU138" s="262" t="s">
        <v>86</v>
      </c>
      <c r="AV138" s="13" t="s">
        <v>84</v>
      </c>
      <c r="AW138" s="13" t="s">
        <v>32</v>
      </c>
      <c r="AX138" s="13" t="s">
        <v>76</v>
      </c>
      <c r="AY138" s="262" t="s">
        <v>251</v>
      </c>
    </row>
    <row r="139" s="12" customFormat="1">
      <c r="A139" s="12"/>
      <c r="B139" s="242"/>
      <c r="C139" s="243"/>
      <c r="D139" s="234" t="s">
        <v>276</v>
      </c>
      <c r="E139" s="244" t="s">
        <v>1</v>
      </c>
      <c r="F139" s="245" t="s">
        <v>459</v>
      </c>
      <c r="G139" s="243"/>
      <c r="H139" s="246">
        <v>19</v>
      </c>
      <c r="I139" s="247"/>
      <c r="J139" s="243"/>
      <c r="K139" s="243"/>
      <c r="L139" s="248"/>
      <c r="M139" s="285"/>
      <c r="N139" s="286"/>
      <c r="O139" s="286"/>
      <c r="P139" s="286"/>
      <c r="Q139" s="286"/>
      <c r="R139" s="286"/>
      <c r="S139" s="286"/>
      <c r="T139" s="287"/>
      <c r="U139" s="12"/>
      <c r="V139" s="12"/>
      <c r="W139" s="12"/>
      <c r="X139" s="12"/>
      <c r="Y139" s="12"/>
      <c r="Z139" s="12"/>
      <c r="AA139" s="12"/>
      <c r="AB139" s="12"/>
      <c r="AC139" s="12"/>
      <c r="AD139" s="12"/>
      <c r="AE139" s="12"/>
      <c r="AT139" s="252" t="s">
        <v>276</v>
      </c>
      <c r="AU139" s="252" t="s">
        <v>86</v>
      </c>
      <c r="AV139" s="12" t="s">
        <v>86</v>
      </c>
      <c r="AW139" s="12" t="s">
        <v>32</v>
      </c>
      <c r="AX139" s="12" t="s">
        <v>84</v>
      </c>
      <c r="AY139" s="252" t="s">
        <v>251</v>
      </c>
    </row>
    <row r="140" s="2" customFormat="1" ht="6.96" customHeight="1">
      <c r="A140" s="38"/>
      <c r="B140" s="66"/>
      <c r="C140" s="67"/>
      <c r="D140" s="67"/>
      <c r="E140" s="67"/>
      <c r="F140" s="67"/>
      <c r="G140" s="67"/>
      <c r="H140" s="67"/>
      <c r="I140" s="67"/>
      <c r="J140" s="67"/>
      <c r="K140" s="67"/>
      <c r="L140" s="44"/>
      <c r="M140" s="38"/>
      <c r="O140" s="38"/>
      <c r="P140" s="38"/>
      <c r="Q140" s="38"/>
      <c r="R140" s="38"/>
      <c r="S140" s="38"/>
      <c r="T140" s="38"/>
      <c r="U140" s="38"/>
      <c r="V140" s="38"/>
      <c r="W140" s="38"/>
      <c r="X140" s="38"/>
      <c r="Y140" s="38"/>
      <c r="Z140" s="38"/>
      <c r="AA140" s="38"/>
      <c r="AB140" s="38"/>
      <c r="AC140" s="38"/>
      <c r="AD140" s="38"/>
      <c r="AE140" s="38"/>
    </row>
  </sheetData>
  <sheetProtection sheet="1" autoFilter="0" formatColumns="0" formatRows="0" objects="1" scenarios="1" spinCount="100000" saltValue="kRk6WOaH8VxE60Rq9uSchLhowc9vwXJPp412nfKHVDc6gqmbQTyczSPgFsmEMfwlNVKR1b42PJx24wtLK1bW8w==" hashValue="L8NulWSEpjveAsZiai9lUDH3YEYZU7q9PprO97fsxsdPj2INEfzyhxiBZ/1dypQ9v10BxmzvXoCPRj062JVJlA==" algorithmName="SHA-512" password="CC35"/>
  <autoFilter ref="C121:K139"/>
  <mergeCells count="12">
    <mergeCell ref="E7:H7"/>
    <mergeCell ref="E9:H9"/>
    <mergeCell ref="E11:H11"/>
    <mergeCell ref="E20:H20"/>
    <mergeCell ref="E29:H29"/>
    <mergeCell ref="E85:H85"/>
    <mergeCell ref="E87:H87"/>
    <mergeCell ref="E89:H89"/>
    <mergeCell ref="E110:H110"/>
    <mergeCell ref="E112:H112"/>
    <mergeCell ref="E114:H114"/>
    <mergeCell ref="L2:V2"/>
  </mergeCells>
  <hyperlinks>
    <hyperlink ref="F127" r:id="rId1" display="https://podminky.urs.cz/item/CS_URS_2024_02/112251102"/>
    <hyperlink ref="F132" r:id="rId2" display="https://podminky.urs.cz/item/CS_URS_2024_02/162201422"/>
    <hyperlink ref="F137" r:id="rId3" display="https://podminky.urs.cz/item/CS_URS_2024_02/162301972"/>
  </hyperlinks>
  <pageMargins left="0.39375" right="0.39375" top="0.39375" bottom="0.39375" header="0" footer="0"/>
  <pageSetup paperSize="9" orientation="portrait" blackAndWhite="1" fitToHeight="100"/>
  <headerFooter>
    <oddFooter>&amp;CStrana &amp;P z &amp;N</oddFooter>
  </headerFooter>
  <drawing r:id="rId4"/>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218</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1" customFormat="1" ht="12" customHeight="1">
      <c r="B8" s="20"/>
      <c r="D8" s="150" t="s">
        <v>223</v>
      </c>
      <c r="L8" s="20"/>
    </row>
    <row r="9" s="2" customFormat="1" ht="16.5" customHeight="1">
      <c r="A9" s="38"/>
      <c r="B9" s="44"/>
      <c r="C9" s="38"/>
      <c r="D9" s="38"/>
      <c r="E9" s="151" t="s">
        <v>6356</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403</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6729</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12. 5. 2025</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6358</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6359</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36</v>
      </c>
      <c r="E32" s="38"/>
      <c r="F32" s="38"/>
      <c r="G32" s="38"/>
      <c r="H32" s="38"/>
      <c r="I32" s="38"/>
      <c r="J32" s="160">
        <f>ROUND(J124,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38</v>
      </c>
      <c r="G34" s="38"/>
      <c r="H34" s="38"/>
      <c r="I34" s="161" t="s">
        <v>37</v>
      </c>
      <c r="J34" s="161" t="s">
        <v>39</v>
      </c>
      <c r="K34" s="38"/>
      <c r="L34" s="63"/>
      <c r="S34" s="38"/>
      <c r="T34" s="38"/>
      <c r="U34" s="38"/>
      <c r="V34" s="38"/>
      <c r="W34" s="38"/>
      <c r="X34" s="38"/>
      <c r="Y34" s="38"/>
      <c r="Z34" s="38"/>
      <c r="AA34" s="38"/>
      <c r="AB34" s="38"/>
      <c r="AC34" s="38"/>
      <c r="AD34" s="38"/>
      <c r="AE34" s="38"/>
    </row>
    <row r="35" s="2" customFormat="1" ht="14.4" customHeight="1">
      <c r="A35" s="38"/>
      <c r="B35" s="44"/>
      <c r="C35" s="38"/>
      <c r="D35" s="162" t="s">
        <v>40</v>
      </c>
      <c r="E35" s="150" t="s">
        <v>41</v>
      </c>
      <c r="F35" s="163">
        <f>ROUND((SUM(BE124:BE220)),  2)</f>
        <v>0</v>
      </c>
      <c r="G35" s="38"/>
      <c r="H35" s="38"/>
      <c r="I35" s="164">
        <v>0.20999999999999999</v>
      </c>
      <c r="J35" s="163">
        <f>ROUND(((SUM(BE124:BE220))*I35),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42</v>
      </c>
      <c r="F36" s="163">
        <f>ROUND((SUM(BF124:BF220)),  2)</f>
        <v>0</v>
      </c>
      <c r="G36" s="38"/>
      <c r="H36" s="38"/>
      <c r="I36" s="164">
        <v>0.12</v>
      </c>
      <c r="J36" s="163">
        <f>ROUND(((SUM(BF124:BF220))*I36),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43</v>
      </c>
      <c r="F37" s="163">
        <f>ROUND((SUM(BG124:BG220)),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44</v>
      </c>
      <c r="F38" s="163">
        <f>ROUND((SUM(BH124:BH220)),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45</v>
      </c>
      <c r="F39" s="163">
        <f>ROUND((SUM(BI124:BI220)),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46</v>
      </c>
      <c r="E41" s="167"/>
      <c r="F41" s="167"/>
      <c r="G41" s="168" t="s">
        <v>47</v>
      </c>
      <c r="H41" s="169" t="s">
        <v>48</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223</v>
      </c>
      <c r="D86" s="22"/>
      <c r="E86" s="22"/>
      <c r="F86" s="22"/>
      <c r="G86" s="22"/>
      <c r="H86" s="22"/>
      <c r="I86" s="22"/>
      <c r="J86" s="22"/>
      <c r="K86" s="22"/>
      <c r="L86" s="20"/>
    </row>
    <row r="87" s="2" customFormat="1" ht="16.5" customHeight="1">
      <c r="A87" s="38"/>
      <c r="B87" s="39"/>
      <c r="C87" s="40"/>
      <c r="D87" s="40"/>
      <c r="E87" s="183" t="s">
        <v>6356</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403</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 xml:space="preserve">801_02.2 - SO 801 Sadové úpravy- Lokalita 02.2 </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Frýdek-Místek</v>
      </c>
      <c r="G91" s="40"/>
      <c r="H91" s="40"/>
      <c r="I91" s="32" t="s">
        <v>22</v>
      </c>
      <c r="J91" s="79" t="str">
        <f>IF(J14="","",J14)</f>
        <v>12. 5. 2025</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Statutární město Frýdek-Místek</v>
      </c>
      <c r="G93" s="40"/>
      <c r="H93" s="40"/>
      <c r="I93" s="32" t="s">
        <v>30</v>
      </c>
      <c r="J93" s="36" t="str">
        <f>E23</f>
        <v>DOPRAPLAN s.r.o.</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Vladimír Rudolf</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226</v>
      </c>
      <c r="D96" s="185"/>
      <c r="E96" s="185"/>
      <c r="F96" s="185"/>
      <c r="G96" s="185"/>
      <c r="H96" s="185"/>
      <c r="I96" s="185"/>
      <c r="J96" s="186" t="s">
        <v>227</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228</v>
      </c>
      <c r="D98" s="40"/>
      <c r="E98" s="40"/>
      <c r="F98" s="40"/>
      <c r="G98" s="40"/>
      <c r="H98" s="40"/>
      <c r="I98" s="40"/>
      <c r="J98" s="110">
        <f>J124</f>
        <v>0</v>
      </c>
      <c r="K98" s="40"/>
      <c r="L98" s="63"/>
      <c r="S98" s="38"/>
      <c r="T98" s="38"/>
      <c r="U98" s="38"/>
      <c r="V98" s="38"/>
      <c r="W98" s="38"/>
      <c r="X98" s="38"/>
      <c r="Y98" s="38"/>
      <c r="Z98" s="38"/>
      <c r="AA98" s="38"/>
      <c r="AB98" s="38"/>
      <c r="AC98" s="38"/>
      <c r="AD98" s="38"/>
      <c r="AE98" s="38"/>
      <c r="AU98" s="17" t="s">
        <v>229</v>
      </c>
    </row>
    <row r="99" s="9" customFormat="1" ht="24.96" customHeight="1">
      <c r="A99" s="9"/>
      <c r="B99" s="188"/>
      <c r="C99" s="189"/>
      <c r="D99" s="190" t="s">
        <v>6580</v>
      </c>
      <c r="E99" s="191"/>
      <c r="F99" s="191"/>
      <c r="G99" s="191"/>
      <c r="H99" s="191"/>
      <c r="I99" s="191"/>
      <c r="J99" s="192">
        <f>J125</f>
        <v>0</v>
      </c>
      <c r="K99" s="189"/>
      <c r="L99" s="193"/>
      <c r="S99" s="9"/>
      <c r="T99" s="9"/>
      <c r="U99" s="9"/>
      <c r="V99" s="9"/>
      <c r="W99" s="9"/>
      <c r="X99" s="9"/>
      <c r="Y99" s="9"/>
      <c r="Z99" s="9"/>
      <c r="AA99" s="9"/>
      <c r="AB99" s="9"/>
      <c r="AC99" s="9"/>
      <c r="AD99" s="9"/>
      <c r="AE99" s="9"/>
    </row>
    <row r="100" s="14" customFormat="1" ht="19.92" customHeight="1">
      <c r="A100" s="14"/>
      <c r="B100" s="267"/>
      <c r="C100" s="133"/>
      <c r="D100" s="268" t="s">
        <v>6730</v>
      </c>
      <c r="E100" s="269"/>
      <c r="F100" s="269"/>
      <c r="G100" s="269"/>
      <c r="H100" s="269"/>
      <c r="I100" s="269"/>
      <c r="J100" s="270">
        <f>J126</f>
        <v>0</v>
      </c>
      <c r="K100" s="133"/>
      <c r="L100" s="271"/>
      <c r="S100" s="14"/>
      <c r="T100" s="14"/>
      <c r="U100" s="14"/>
      <c r="V100" s="14"/>
      <c r="W100" s="14"/>
      <c r="X100" s="14"/>
      <c r="Y100" s="14"/>
      <c r="Z100" s="14"/>
      <c r="AA100" s="14"/>
      <c r="AB100" s="14"/>
      <c r="AC100" s="14"/>
      <c r="AD100" s="14"/>
      <c r="AE100" s="14"/>
    </row>
    <row r="101" s="14" customFormat="1" ht="14.88" customHeight="1">
      <c r="A101" s="14"/>
      <c r="B101" s="267"/>
      <c r="C101" s="133"/>
      <c r="D101" s="268" t="s">
        <v>6582</v>
      </c>
      <c r="E101" s="269"/>
      <c r="F101" s="269"/>
      <c r="G101" s="269"/>
      <c r="H101" s="269"/>
      <c r="I101" s="269"/>
      <c r="J101" s="270">
        <f>J127</f>
        <v>0</v>
      </c>
      <c r="K101" s="133"/>
      <c r="L101" s="271"/>
      <c r="S101" s="14"/>
      <c r="T101" s="14"/>
      <c r="U101" s="14"/>
      <c r="V101" s="14"/>
      <c r="W101" s="14"/>
      <c r="X101" s="14"/>
      <c r="Y101" s="14"/>
      <c r="Z101" s="14"/>
      <c r="AA101" s="14"/>
      <c r="AB101" s="14"/>
      <c r="AC101" s="14"/>
      <c r="AD101" s="14"/>
      <c r="AE101" s="14"/>
    </row>
    <row r="102" s="14" customFormat="1" ht="19.92" customHeight="1">
      <c r="A102" s="14"/>
      <c r="B102" s="267"/>
      <c r="C102" s="133"/>
      <c r="D102" s="268" t="s">
        <v>2160</v>
      </c>
      <c r="E102" s="269"/>
      <c r="F102" s="269"/>
      <c r="G102" s="269"/>
      <c r="H102" s="269"/>
      <c r="I102" s="269"/>
      <c r="J102" s="270">
        <f>J212</f>
        <v>0</v>
      </c>
      <c r="K102" s="133"/>
      <c r="L102" s="271"/>
      <c r="S102" s="14"/>
      <c r="T102" s="14"/>
      <c r="U102" s="14"/>
      <c r="V102" s="14"/>
      <c r="W102" s="14"/>
      <c r="X102" s="14"/>
      <c r="Y102" s="14"/>
      <c r="Z102" s="14"/>
      <c r="AA102" s="14"/>
      <c r="AB102" s="14"/>
      <c r="AC102" s="14"/>
      <c r="AD102" s="14"/>
      <c r="AE102" s="14"/>
    </row>
    <row r="103" s="2" customFormat="1" ht="21.84" customHeight="1">
      <c r="A103" s="38"/>
      <c r="B103" s="39"/>
      <c r="C103" s="40"/>
      <c r="D103" s="40"/>
      <c r="E103" s="40"/>
      <c r="F103" s="40"/>
      <c r="G103" s="40"/>
      <c r="H103" s="40"/>
      <c r="I103" s="40"/>
      <c r="J103" s="40"/>
      <c r="K103" s="40"/>
      <c r="L103" s="63"/>
      <c r="S103" s="38"/>
      <c r="T103" s="38"/>
      <c r="U103" s="38"/>
      <c r="V103" s="38"/>
      <c r="W103" s="38"/>
      <c r="X103" s="38"/>
      <c r="Y103" s="38"/>
      <c r="Z103" s="38"/>
      <c r="AA103" s="38"/>
      <c r="AB103" s="38"/>
      <c r="AC103" s="38"/>
      <c r="AD103" s="38"/>
      <c r="AE103" s="38"/>
    </row>
    <row r="104" s="2" customFormat="1" ht="6.96" customHeight="1">
      <c r="A104" s="38"/>
      <c r="B104" s="66"/>
      <c r="C104" s="67"/>
      <c r="D104" s="67"/>
      <c r="E104" s="67"/>
      <c r="F104" s="67"/>
      <c r="G104" s="67"/>
      <c r="H104" s="67"/>
      <c r="I104" s="67"/>
      <c r="J104" s="67"/>
      <c r="K104" s="67"/>
      <c r="L104" s="63"/>
      <c r="S104" s="38"/>
      <c r="T104" s="38"/>
      <c r="U104" s="38"/>
      <c r="V104" s="38"/>
      <c r="W104" s="38"/>
      <c r="X104" s="38"/>
      <c r="Y104" s="38"/>
      <c r="Z104" s="38"/>
      <c r="AA104" s="38"/>
      <c r="AB104" s="38"/>
      <c r="AC104" s="38"/>
      <c r="AD104" s="38"/>
      <c r="AE104" s="38"/>
    </row>
    <row r="108" s="2" customFormat="1" ht="6.96" customHeight="1">
      <c r="A108" s="38"/>
      <c r="B108" s="68"/>
      <c r="C108" s="69"/>
      <c r="D108" s="69"/>
      <c r="E108" s="69"/>
      <c r="F108" s="69"/>
      <c r="G108" s="69"/>
      <c r="H108" s="69"/>
      <c r="I108" s="69"/>
      <c r="J108" s="69"/>
      <c r="K108" s="69"/>
      <c r="L108" s="63"/>
      <c r="S108" s="38"/>
      <c r="T108" s="38"/>
      <c r="U108" s="38"/>
      <c r="V108" s="38"/>
      <c r="W108" s="38"/>
      <c r="X108" s="38"/>
      <c r="Y108" s="38"/>
      <c r="Z108" s="38"/>
      <c r="AA108" s="38"/>
      <c r="AB108" s="38"/>
      <c r="AC108" s="38"/>
      <c r="AD108" s="38"/>
      <c r="AE108" s="38"/>
    </row>
    <row r="109" s="2" customFormat="1" ht="24.96" customHeight="1">
      <c r="A109" s="38"/>
      <c r="B109" s="39"/>
      <c r="C109" s="23" t="s">
        <v>236</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39"/>
      <c r="C110" s="40"/>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26.25" customHeight="1">
      <c r="A112" s="38"/>
      <c r="B112" s="39"/>
      <c r="C112" s="40"/>
      <c r="D112" s="40"/>
      <c r="E112" s="183" t="str">
        <f>E7</f>
        <v>Vybudování komunikací a inženýrských sítí v lokalitě Berlín 2, Frýdek-Místek</v>
      </c>
      <c r="F112" s="32"/>
      <c r="G112" s="32"/>
      <c r="H112" s="32"/>
      <c r="I112" s="40"/>
      <c r="J112" s="40"/>
      <c r="K112" s="40"/>
      <c r="L112" s="63"/>
      <c r="S112" s="38"/>
      <c r="T112" s="38"/>
      <c r="U112" s="38"/>
      <c r="V112" s="38"/>
      <c r="W112" s="38"/>
      <c r="X112" s="38"/>
      <c r="Y112" s="38"/>
      <c r="Z112" s="38"/>
      <c r="AA112" s="38"/>
      <c r="AB112" s="38"/>
      <c r="AC112" s="38"/>
      <c r="AD112" s="38"/>
      <c r="AE112" s="38"/>
    </row>
    <row r="113" s="1" customFormat="1" ht="12" customHeight="1">
      <c r="B113" s="21"/>
      <c r="C113" s="32" t="s">
        <v>223</v>
      </c>
      <c r="D113" s="22"/>
      <c r="E113" s="22"/>
      <c r="F113" s="22"/>
      <c r="G113" s="22"/>
      <c r="H113" s="22"/>
      <c r="I113" s="22"/>
      <c r="J113" s="22"/>
      <c r="K113" s="22"/>
      <c r="L113" s="20"/>
    </row>
    <row r="114" s="2" customFormat="1" ht="16.5" customHeight="1">
      <c r="A114" s="38"/>
      <c r="B114" s="39"/>
      <c r="C114" s="40"/>
      <c r="D114" s="40"/>
      <c r="E114" s="183" t="s">
        <v>6356</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403</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6.5" customHeight="1">
      <c r="A116" s="38"/>
      <c r="B116" s="39"/>
      <c r="C116" s="40"/>
      <c r="D116" s="40"/>
      <c r="E116" s="76" t="str">
        <f>E11</f>
        <v xml:space="preserve">801_02.2 - SO 801 Sadové úpravy- Lokalita 02.2 </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20</v>
      </c>
      <c r="D118" s="40"/>
      <c r="E118" s="40"/>
      <c r="F118" s="27" t="str">
        <f>F14</f>
        <v>Frýdek-Místek</v>
      </c>
      <c r="G118" s="40"/>
      <c r="H118" s="40"/>
      <c r="I118" s="32" t="s">
        <v>22</v>
      </c>
      <c r="J118" s="79" t="str">
        <f>IF(J14="","",J14)</f>
        <v>12. 5. 2025</v>
      </c>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5.15" customHeight="1">
      <c r="A120" s="38"/>
      <c r="B120" s="39"/>
      <c r="C120" s="32" t="s">
        <v>24</v>
      </c>
      <c r="D120" s="40"/>
      <c r="E120" s="40"/>
      <c r="F120" s="27" t="str">
        <f>E17</f>
        <v>Statutární město Frýdek-Místek</v>
      </c>
      <c r="G120" s="40"/>
      <c r="H120" s="40"/>
      <c r="I120" s="32" t="s">
        <v>30</v>
      </c>
      <c r="J120" s="36" t="str">
        <f>E23</f>
        <v>DOPRAPLAN s.r.o.</v>
      </c>
      <c r="K120" s="40"/>
      <c r="L120" s="63"/>
      <c r="S120" s="38"/>
      <c r="T120" s="38"/>
      <c r="U120" s="38"/>
      <c r="V120" s="38"/>
      <c r="W120" s="38"/>
      <c r="X120" s="38"/>
      <c r="Y120" s="38"/>
      <c r="Z120" s="38"/>
      <c r="AA120" s="38"/>
      <c r="AB120" s="38"/>
      <c r="AC120" s="38"/>
      <c r="AD120" s="38"/>
      <c r="AE120" s="38"/>
    </row>
    <row r="121" s="2" customFormat="1" ht="15.15" customHeight="1">
      <c r="A121" s="38"/>
      <c r="B121" s="39"/>
      <c r="C121" s="32" t="s">
        <v>28</v>
      </c>
      <c r="D121" s="40"/>
      <c r="E121" s="40"/>
      <c r="F121" s="27" t="str">
        <f>IF(E20="","",E20)</f>
        <v>Vyplň údaj</v>
      </c>
      <c r="G121" s="40"/>
      <c r="H121" s="40"/>
      <c r="I121" s="32" t="s">
        <v>33</v>
      </c>
      <c r="J121" s="36" t="str">
        <f>E26</f>
        <v>Vladimír Rudolf</v>
      </c>
      <c r="K121" s="40"/>
      <c r="L121" s="63"/>
      <c r="S121" s="38"/>
      <c r="T121" s="38"/>
      <c r="U121" s="38"/>
      <c r="V121" s="38"/>
      <c r="W121" s="38"/>
      <c r="X121" s="38"/>
      <c r="Y121" s="38"/>
      <c r="Z121" s="38"/>
      <c r="AA121" s="38"/>
      <c r="AB121" s="38"/>
      <c r="AC121" s="38"/>
      <c r="AD121" s="38"/>
      <c r="AE121" s="38"/>
    </row>
    <row r="122" s="2" customFormat="1" ht="10.32"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10" customFormat="1" ht="29.28" customHeight="1">
      <c r="A123" s="194"/>
      <c r="B123" s="195"/>
      <c r="C123" s="196" t="s">
        <v>237</v>
      </c>
      <c r="D123" s="197" t="s">
        <v>61</v>
      </c>
      <c r="E123" s="197" t="s">
        <v>57</v>
      </c>
      <c r="F123" s="197" t="s">
        <v>58</v>
      </c>
      <c r="G123" s="197" t="s">
        <v>238</v>
      </c>
      <c r="H123" s="197" t="s">
        <v>239</v>
      </c>
      <c r="I123" s="197" t="s">
        <v>240</v>
      </c>
      <c r="J123" s="198" t="s">
        <v>227</v>
      </c>
      <c r="K123" s="199" t="s">
        <v>241</v>
      </c>
      <c r="L123" s="200"/>
      <c r="M123" s="100" t="s">
        <v>1</v>
      </c>
      <c r="N123" s="101" t="s">
        <v>40</v>
      </c>
      <c r="O123" s="101" t="s">
        <v>242</v>
      </c>
      <c r="P123" s="101" t="s">
        <v>243</v>
      </c>
      <c r="Q123" s="101" t="s">
        <v>244</v>
      </c>
      <c r="R123" s="101" t="s">
        <v>245</v>
      </c>
      <c r="S123" s="101" t="s">
        <v>246</v>
      </c>
      <c r="T123" s="102" t="s">
        <v>247</v>
      </c>
      <c r="U123" s="194"/>
      <c r="V123" s="194"/>
      <c r="W123" s="194"/>
      <c r="X123" s="194"/>
      <c r="Y123" s="194"/>
      <c r="Z123" s="194"/>
      <c r="AA123" s="194"/>
      <c r="AB123" s="194"/>
      <c r="AC123" s="194"/>
      <c r="AD123" s="194"/>
      <c r="AE123" s="194"/>
    </row>
    <row r="124" s="2" customFormat="1" ht="22.8" customHeight="1">
      <c r="A124" s="38"/>
      <c r="B124" s="39"/>
      <c r="C124" s="107" t="s">
        <v>248</v>
      </c>
      <c r="D124" s="40"/>
      <c r="E124" s="40"/>
      <c r="F124" s="40"/>
      <c r="G124" s="40"/>
      <c r="H124" s="40"/>
      <c r="I124" s="40"/>
      <c r="J124" s="201">
        <f>BK124</f>
        <v>0</v>
      </c>
      <c r="K124" s="40"/>
      <c r="L124" s="44"/>
      <c r="M124" s="103"/>
      <c r="N124" s="202"/>
      <c r="O124" s="104"/>
      <c r="P124" s="203">
        <f>P125</f>
        <v>0</v>
      </c>
      <c r="Q124" s="104"/>
      <c r="R124" s="203">
        <f>R125</f>
        <v>6.4790910000000004</v>
      </c>
      <c r="S124" s="104"/>
      <c r="T124" s="204">
        <f>T125</f>
        <v>0</v>
      </c>
      <c r="U124" s="38"/>
      <c r="V124" s="38"/>
      <c r="W124" s="38"/>
      <c r="X124" s="38"/>
      <c r="Y124" s="38"/>
      <c r="Z124" s="38"/>
      <c r="AA124" s="38"/>
      <c r="AB124" s="38"/>
      <c r="AC124" s="38"/>
      <c r="AD124" s="38"/>
      <c r="AE124" s="38"/>
      <c r="AT124" s="17" t="s">
        <v>75</v>
      </c>
      <c r="AU124" s="17" t="s">
        <v>229</v>
      </c>
      <c r="BK124" s="205">
        <f>BK125</f>
        <v>0</v>
      </c>
    </row>
    <row r="125" s="11" customFormat="1" ht="25.92" customHeight="1">
      <c r="A125" s="11"/>
      <c r="B125" s="206"/>
      <c r="C125" s="207"/>
      <c r="D125" s="208" t="s">
        <v>75</v>
      </c>
      <c r="E125" s="209" t="s">
        <v>249</v>
      </c>
      <c r="F125" s="209" t="s">
        <v>249</v>
      </c>
      <c r="G125" s="207"/>
      <c r="H125" s="207"/>
      <c r="I125" s="210"/>
      <c r="J125" s="211">
        <f>BK125</f>
        <v>0</v>
      </c>
      <c r="K125" s="207"/>
      <c r="L125" s="212"/>
      <c r="M125" s="213"/>
      <c r="N125" s="214"/>
      <c r="O125" s="214"/>
      <c r="P125" s="215">
        <f>P126+P212</f>
        <v>0</v>
      </c>
      <c r="Q125" s="214"/>
      <c r="R125" s="215">
        <f>R126+R212</f>
        <v>6.4790910000000004</v>
      </c>
      <c r="S125" s="214"/>
      <c r="T125" s="216">
        <f>T126+T212</f>
        <v>0</v>
      </c>
      <c r="U125" s="11"/>
      <c r="V125" s="11"/>
      <c r="W125" s="11"/>
      <c r="X125" s="11"/>
      <c r="Y125" s="11"/>
      <c r="Z125" s="11"/>
      <c r="AA125" s="11"/>
      <c r="AB125" s="11"/>
      <c r="AC125" s="11"/>
      <c r="AD125" s="11"/>
      <c r="AE125" s="11"/>
      <c r="AR125" s="217" t="s">
        <v>84</v>
      </c>
      <c r="AT125" s="218" t="s">
        <v>75</v>
      </c>
      <c r="AU125" s="218" t="s">
        <v>76</v>
      </c>
      <c r="AY125" s="217" t="s">
        <v>251</v>
      </c>
      <c r="BK125" s="219">
        <f>BK126+BK212</f>
        <v>0</v>
      </c>
    </row>
    <row r="126" s="11" customFormat="1" ht="22.8" customHeight="1">
      <c r="A126" s="11"/>
      <c r="B126" s="206"/>
      <c r="C126" s="207"/>
      <c r="D126" s="208" t="s">
        <v>75</v>
      </c>
      <c r="E126" s="272" t="s">
        <v>6583</v>
      </c>
      <c r="F126" s="272" t="s">
        <v>6731</v>
      </c>
      <c r="G126" s="207"/>
      <c r="H126" s="207"/>
      <c r="I126" s="210"/>
      <c r="J126" s="273">
        <f>BK126</f>
        <v>0</v>
      </c>
      <c r="K126" s="207"/>
      <c r="L126" s="212"/>
      <c r="M126" s="213"/>
      <c r="N126" s="214"/>
      <c r="O126" s="214"/>
      <c r="P126" s="215">
        <f>P127</f>
        <v>0</v>
      </c>
      <c r="Q126" s="214"/>
      <c r="R126" s="215">
        <f>R127</f>
        <v>6.4790910000000004</v>
      </c>
      <c r="S126" s="214"/>
      <c r="T126" s="216">
        <f>T127</f>
        <v>0</v>
      </c>
      <c r="U126" s="11"/>
      <c r="V126" s="11"/>
      <c r="W126" s="11"/>
      <c r="X126" s="11"/>
      <c r="Y126" s="11"/>
      <c r="Z126" s="11"/>
      <c r="AA126" s="11"/>
      <c r="AB126" s="11"/>
      <c r="AC126" s="11"/>
      <c r="AD126" s="11"/>
      <c r="AE126" s="11"/>
      <c r="AR126" s="217" t="s">
        <v>84</v>
      </c>
      <c r="AT126" s="218" t="s">
        <v>75</v>
      </c>
      <c r="AU126" s="218" t="s">
        <v>84</v>
      </c>
      <c r="AY126" s="217" t="s">
        <v>251</v>
      </c>
      <c r="BK126" s="219">
        <f>BK127</f>
        <v>0</v>
      </c>
    </row>
    <row r="127" s="11" customFormat="1" ht="20.88" customHeight="1">
      <c r="A127" s="11"/>
      <c r="B127" s="206"/>
      <c r="C127" s="207"/>
      <c r="D127" s="208" t="s">
        <v>75</v>
      </c>
      <c r="E127" s="272" t="s">
        <v>84</v>
      </c>
      <c r="F127" s="272" t="s">
        <v>406</v>
      </c>
      <c r="G127" s="207"/>
      <c r="H127" s="207"/>
      <c r="I127" s="210"/>
      <c r="J127" s="273">
        <f>BK127</f>
        <v>0</v>
      </c>
      <c r="K127" s="207"/>
      <c r="L127" s="212"/>
      <c r="M127" s="213"/>
      <c r="N127" s="214"/>
      <c r="O127" s="214"/>
      <c r="P127" s="215">
        <f>SUM(P128:P211)</f>
        <v>0</v>
      </c>
      <c r="Q127" s="214"/>
      <c r="R127" s="215">
        <f>SUM(R128:R211)</f>
        <v>6.4790910000000004</v>
      </c>
      <c r="S127" s="214"/>
      <c r="T127" s="216">
        <f>SUM(T128:T211)</f>
        <v>0</v>
      </c>
      <c r="U127" s="11"/>
      <c r="V127" s="11"/>
      <c r="W127" s="11"/>
      <c r="X127" s="11"/>
      <c r="Y127" s="11"/>
      <c r="Z127" s="11"/>
      <c r="AA127" s="11"/>
      <c r="AB127" s="11"/>
      <c r="AC127" s="11"/>
      <c r="AD127" s="11"/>
      <c r="AE127" s="11"/>
      <c r="AR127" s="217" t="s">
        <v>84</v>
      </c>
      <c r="AT127" s="218" t="s">
        <v>75</v>
      </c>
      <c r="AU127" s="218" t="s">
        <v>86</v>
      </c>
      <c r="AY127" s="217" t="s">
        <v>251</v>
      </c>
      <c r="BK127" s="219">
        <f>SUM(BK128:BK211)</f>
        <v>0</v>
      </c>
    </row>
    <row r="128" s="2" customFormat="1" ht="33" customHeight="1">
      <c r="A128" s="38"/>
      <c r="B128" s="39"/>
      <c r="C128" s="220" t="s">
        <v>84</v>
      </c>
      <c r="D128" s="220" t="s">
        <v>255</v>
      </c>
      <c r="E128" s="221" t="s">
        <v>621</v>
      </c>
      <c r="F128" s="222" t="s">
        <v>622</v>
      </c>
      <c r="G128" s="223" t="s">
        <v>409</v>
      </c>
      <c r="H128" s="224">
        <v>173</v>
      </c>
      <c r="I128" s="225"/>
      <c r="J128" s="226">
        <f>ROUND(I128*H128,2)</f>
        <v>0</v>
      </c>
      <c r="K128" s="227"/>
      <c r="L128" s="44"/>
      <c r="M128" s="228" t="s">
        <v>1</v>
      </c>
      <c r="N128" s="229" t="s">
        <v>41</v>
      </c>
      <c r="O128" s="91"/>
      <c r="P128" s="230">
        <f>O128*H128</f>
        <v>0</v>
      </c>
      <c r="Q128" s="230">
        <v>0</v>
      </c>
      <c r="R128" s="230">
        <f>Q128*H128</f>
        <v>0</v>
      </c>
      <c r="S128" s="230">
        <v>0</v>
      </c>
      <c r="T128" s="231">
        <f>S128*H128</f>
        <v>0</v>
      </c>
      <c r="U128" s="38"/>
      <c r="V128" s="38"/>
      <c r="W128" s="38"/>
      <c r="X128" s="38"/>
      <c r="Y128" s="38"/>
      <c r="Z128" s="38"/>
      <c r="AA128" s="38"/>
      <c r="AB128" s="38"/>
      <c r="AC128" s="38"/>
      <c r="AD128" s="38"/>
      <c r="AE128" s="38"/>
      <c r="AR128" s="232" t="s">
        <v>254</v>
      </c>
      <c r="AT128" s="232" t="s">
        <v>255</v>
      </c>
      <c r="AU128" s="232" t="s">
        <v>269</v>
      </c>
      <c r="AY128" s="17" t="s">
        <v>251</v>
      </c>
      <c r="BE128" s="233">
        <f>IF(N128="základní",J128,0)</f>
        <v>0</v>
      </c>
      <c r="BF128" s="233">
        <f>IF(N128="snížená",J128,0)</f>
        <v>0</v>
      </c>
      <c r="BG128" s="233">
        <f>IF(N128="zákl. přenesená",J128,0)</f>
        <v>0</v>
      </c>
      <c r="BH128" s="233">
        <f>IF(N128="sníž. přenesená",J128,0)</f>
        <v>0</v>
      </c>
      <c r="BI128" s="233">
        <f>IF(N128="nulová",J128,0)</f>
        <v>0</v>
      </c>
      <c r="BJ128" s="17" t="s">
        <v>84</v>
      </c>
      <c r="BK128" s="233">
        <f>ROUND(I128*H128,2)</f>
        <v>0</v>
      </c>
      <c r="BL128" s="17" t="s">
        <v>254</v>
      </c>
      <c r="BM128" s="232" t="s">
        <v>6732</v>
      </c>
    </row>
    <row r="129" s="2" customFormat="1">
      <c r="A129" s="38"/>
      <c r="B129" s="39"/>
      <c r="C129" s="40"/>
      <c r="D129" s="234" t="s">
        <v>260</v>
      </c>
      <c r="E129" s="40"/>
      <c r="F129" s="235" t="s">
        <v>624</v>
      </c>
      <c r="G129" s="40"/>
      <c r="H129" s="40"/>
      <c r="I129" s="236"/>
      <c r="J129" s="40"/>
      <c r="K129" s="40"/>
      <c r="L129" s="44"/>
      <c r="M129" s="237"/>
      <c r="N129" s="238"/>
      <c r="O129" s="91"/>
      <c r="P129" s="91"/>
      <c r="Q129" s="91"/>
      <c r="R129" s="91"/>
      <c r="S129" s="91"/>
      <c r="T129" s="92"/>
      <c r="U129" s="38"/>
      <c r="V129" s="38"/>
      <c r="W129" s="38"/>
      <c r="X129" s="38"/>
      <c r="Y129" s="38"/>
      <c r="Z129" s="38"/>
      <c r="AA129" s="38"/>
      <c r="AB129" s="38"/>
      <c r="AC129" s="38"/>
      <c r="AD129" s="38"/>
      <c r="AE129" s="38"/>
      <c r="AT129" s="17" t="s">
        <v>260</v>
      </c>
      <c r="AU129" s="17" t="s">
        <v>269</v>
      </c>
    </row>
    <row r="130" s="2" customFormat="1">
      <c r="A130" s="38"/>
      <c r="B130" s="39"/>
      <c r="C130" s="40"/>
      <c r="D130" s="240" t="s">
        <v>274</v>
      </c>
      <c r="E130" s="40"/>
      <c r="F130" s="241" t="s">
        <v>625</v>
      </c>
      <c r="G130" s="40"/>
      <c r="H130" s="40"/>
      <c r="I130" s="236"/>
      <c r="J130" s="40"/>
      <c r="K130" s="40"/>
      <c r="L130" s="44"/>
      <c r="M130" s="237"/>
      <c r="N130" s="238"/>
      <c r="O130" s="91"/>
      <c r="P130" s="91"/>
      <c r="Q130" s="91"/>
      <c r="R130" s="91"/>
      <c r="S130" s="91"/>
      <c r="T130" s="92"/>
      <c r="U130" s="38"/>
      <c r="V130" s="38"/>
      <c r="W130" s="38"/>
      <c r="X130" s="38"/>
      <c r="Y130" s="38"/>
      <c r="Z130" s="38"/>
      <c r="AA130" s="38"/>
      <c r="AB130" s="38"/>
      <c r="AC130" s="38"/>
      <c r="AD130" s="38"/>
      <c r="AE130" s="38"/>
      <c r="AT130" s="17" t="s">
        <v>274</v>
      </c>
      <c r="AU130" s="17" t="s">
        <v>269</v>
      </c>
    </row>
    <row r="131" s="2" customFormat="1" ht="16.5" customHeight="1">
      <c r="A131" s="38"/>
      <c r="B131" s="39"/>
      <c r="C131" s="292" t="s">
        <v>86</v>
      </c>
      <c r="D131" s="292" t="s">
        <v>1133</v>
      </c>
      <c r="E131" s="293" t="s">
        <v>6587</v>
      </c>
      <c r="F131" s="294" t="s">
        <v>6588</v>
      </c>
      <c r="G131" s="295" t="s">
        <v>5929</v>
      </c>
      <c r="H131" s="296">
        <v>0.125</v>
      </c>
      <c r="I131" s="297"/>
      <c r="J131" s="298">
        <f>ROUND(I131*H131,2)</f>
        <v>0</v>
      </c>
      <c r="K131" s="299"/>
      <c r="L131" s="300"/>
      <c r="M131" s="301" t="s">
        <v>1</v>
      </c>
      <c r="N131" s="302" t="s">
        <v>41</v>
      </c>
      <c r="O131" s="91"/>
      <c r="P131" s="230">
        <f>O131*H131</f>
        <v>0</v>
      </c>
      <c r="Q131" s="230">
        <v>0.001</v>
      </c>
      <c r="R131" s="230">
        <f>Q131*H131</f>
        <v>0.000125</v>
      </c>
      <c r="S131" s="230">
        <v>0</v>
      </c>
      <c r="T131" s="231">
        <f>S131*H131</f>
        <v>0</v>
      </c>
      <c r="U131" s="38"/>
      <c r="V131" s="38"/>
      <c r="W131" s="38"/>
      <c r="X131" s="38"/>
      <c r="Y131" s="38"/>
      <c r="Z131" s="38"/>
      <c r="AA131" s="38"/>
      <c r="AB131" s="38"/>
      <c r="AC131" s="38"/>
      <c r="AD131" s="38"/>
      <c r="AE131" s="38"/>
      <c r="AR131" s="232" t="s">
        <v>299</v>
      </c>
      <c r="AT131" s="232" t="s">
        <v>1133</v>
      </c>
      <c r="AU131" s="232" t="s">
        <v>269</v>
      </c>
      <c r="AY131" s="17" t="s">
        <v>251</v>
      </c>
      <c r="BE131" s="233">
        <f>IF(N131="základní",J131,0)</f>
        <v>0</v>
      </c>
      <c r="BF131" s="233">
        <f>IF(N131="snížená",J131,0)</f>
        <v>0</v>
      </c>
      <c r="BG131" s="233">
        <f>IF(N131="zákl. přenesená",J131,0)</f>
        <v>0</v>
      </c>
      <c r="BH131" s="233">
        <f>IF(N131="sníž. přenesená",J131,0)</f>
        <v>0</v>
      </c>
      <c r="BI131" s="233">
        <f>IF(N131="nulová",J131,0)</f>
        <v>0</v>
      </c>
      <c r="BJ131" s="17" t="s">
        <v>84</v>
      </c>
      <c r="BK131" s="233">
        <f>ROUND(I131*H131,2)</f>
        <v>0</v>
      </c>
      <c r="BL131" s="17" t="s">
        <v>254</v>
      </c>
      <c r="BM131" s="232" t="s">
        <v>6733</v>
      </c>
    </row>
    <row r="132" s="2" customFormat="1">
      <c r="A132" s="38"/>
      <c r="B132" s="39"/>
      <c r="C132" s="40"/>
      <c r="D132" s="234" t="s">
        <v>260</v>
      </c>
      <c r="E132" s="40"/>
      <c r="F132" s="235" t="s">
        <v>6588</v>
      </c>
      <c r="G132" s="40"/>
      <c r="H132" s="40"/>
      <c r="I132" s="236"/>
      <c r="J132" s="40"/>
      <c r="K132" s="40"/>
      <c r="L132" s="44"/>
      <c r="M132" s="237"/>
      <c r="N132" s="238"/>
      <c r="O132" s="91"/>
      <c r="P132" s="91"/>
      <c r="Q132" s="91"/>
      <c r="R132" s="91"/>
      <c r="S132" s="91"/>
      <c r="T132" s="92"/>
      <c r="U132" s="38"/>
      <c r="V132" s="38"/>
      <c r="W132" s="38"/>
      <c r="X132" s="38"/>
      <c r="Y132" s="38"/>
      <c r="Z132" s="38"/>
      <c r="AA132" s="38"/>
      <c r="AB132" s="38"/>
      <c r="AC132" s="38"/>
      <c r="AD132" s="38"/>
      <c r="AE132" s="38"/>
      <c r="AT132" s="17" t="s">
        <v>260</v>
      </c>
      <c r="AU132" s="17" t="s">
        <v>269</v>
      </c>
    </row>
    <row r="133" s="2" customFormat="1" ht="21.75" customHeight="1">
      <c r="A133" s="38"/>
      <c r="B133" s="39"/>
      <c r="C133" s="220" t="s">
        <v>269</v>
      </c>
      <c r="D133" s="220" t="s">
        <v>255</v>
      </c>
      <c r="E133" s="221" t="s">
        <v>1139</v>
      </c>
      <c r="F133" s="222" t="s">
        <v>1140</v>
      </c>
      <c r="G133" s="223" t="s">
        <v>409</v>
      </c>
      <c r="H133" s="224">
        <v>173</v>
      </c>
      <c r="I133" s="225"/>
      <c r="J133" s="226">
        <f>ROUND(I133*H133,2)</f>
        <v>0</v>
      </c>
      <c r="K133" s="227"/>
      <c r="L133" s="44"/>
      <c r="M133" s="228" t="s">
        <v>1</v>
      </c>
      <c r="N133" s="229" t="s">
        <v>41</v>
      </c>
      <c r="O133" s="91"/>
      <c r="P133" s="230">
        <f>O133*H133</f>
        <v>0</v>
      </c>
      <c r="Q133" s="230">
        <v>0</v>
      </c>
      <c r="R133" s="230">
        <f>Q133*H133</f>
        <v>0</v>
      </c>
      <c r="S133" s="230">
        <v>0</v>
      </c>
      <c r="T133" s="231">
        <f>S133*H133</f>
        <v>0</v>
      </c>
      <c r="U133" s="38"/>
      <c r="V133" s="38"/>
      <c r="W133" s="38"/>
      <c r="X133" s="38"/>
      <c r="Y133" s="38"/>
      <c r="Z133" s="38"/>
      <c r="AA133" s="38"/>
      <c r="AB133" s="38"/>
      <c r="AC133" s="38"/>
      <c r="AD133" s="38"/>
      <c r="AE133" s="38"/>
      <c r="AR133" s="232" t="s">
        <v>254</v>
      </c>
      <c r="AT133" s="232" t="s">
        <v>255</v>
      </c>
      <c r="AU133" s="232" t="s">
        <v>269</v>
      </c>
      <c r="AY133" s="17" t="s">
        <v>251</v>
      </c>
      <c r="BE133" s="233">
        <f>IF(N133="základní",J133,0)</f>
        <v>0</v>
      </c>
      <c r="BF133" s="233">
        <f>IF(N133="snížená",J133,0)</f>
        <v>0</v>
      </c>
      <c r="BG133" s="233">
        <f>IF(N133="zákl. přenesená",J133,0)</f>
        <v>0</v>
      </c>
      <c r="BH133" s="233">
        <f>IF(N133="sníž. přenesená",J133,0)</f>
        <v>0</v>
      </c>
      <c r="BI133" s="233">
        <f>IF(N133="nulová",J133,0)</f>
        <v>0</v>
      </c>
      <c r="BJ133" s="17" t="s">
        <v>84</v>
      </c>
      <c r="BK133" s="233">
        <f>ROUND(I133*H133,2)</f>
        <v>0</v>
      </c>
      <c r="BL133" s="17" t="s">
        <v>254</v>
      </c>
      <c r="BM133" s="232" t="s">
        <v>6734</v>
      </c>
    </row>
    <row r="134" s="2" customFormat="1">
      <c r="A134" s="38"/>
      <c r="B134" s="39"/>
      <c r="C134" s="40"/>
      <c r="D134" s="234" t="s">
        <v>260</v>
      </c>
      <c r="E134" s="40"/>
      <c r="F134" s="235" t="s">
        <v>1142</v>
      </c>
      <c r="G134" s="40"/>
      <c r="H134" s="40"/>
      <c r="I134" s="236"/>
      <c r="J134" s="40"/>
      <c r="K134" s="40"/>
      <c r="L134" s="44"/>
      <c r="M134" s="237"/>
      <c r="N134" s="238"/>
      <c r="O134" s="91"/>
      <c r="P134" s="91"/>
      <c r="Q134" s="91"/>
      <c r="R134" s="91"/>
      <c r="S134" s="91"/>
      <c r="T134" s="92"/>
      <c r="U134" s="38"/>
      <c r="V134" s="38"/>
      <c r="W134" s="38"/>
      <c r="X134" s="38"/>
      <c r="Y134" s="38"/>
      <c r="Z134" s="38"/>
      <c r="AA134" s="38"/>
      <c r="AB134" s="38"/>
      <c r="AC134" s="38"/>
      <c r="AD134" s="38"/>
      <c r="AE134" s="38"/>
      <c r="AT134" s="17" t="s">
        <v>260</v>
      </c>
      <c r="AU134" s="17" t="s">
        <v>269</v>
      </c>
    </row>
    <row r="135" s="2" customFormat="1">
      <c r="A135" s="38"/>
      <c r="B135" s="39"/>
      <c r="C135" s="40"/>
      <c r="D135" s="240" t="s">
        <v>274</v>
      </c>
      <c r="E135" s="40"/>
      <c r="F135" s="241" t="s">
        <v>1143</v>
      </c>
      <c r="G135" s="40"/>
      <c r="H135" s="40"/>
      <c r="I135" s="236"/>
      <c r="J135" s="40"/>
      <c r="K135" s="40"/>
      <c r="L135" s="44"/>
      <c r="M135" s="237"/>
      <c r="N135" s="238"/>
      <c r="O135" s="91"/>
      <c r="P135" s="91"/>
      <c r="Q135" s="91"/>
      <c r="R135" s="91"/>
      <c r="S135" s="91"/>
      <c r="T135" s="92"/>
      <c r="U135" s="38"/>
      <c r="V135" s="38"/>
      <c r="W135" s="38"/>
      <c r="X135" s="38"/>
      <c r="Y135" s="38"/>
      <c r="Z135" s="38"/>
      <c r="AA135" s="38"/>
      <c r="AB135" s="38"/>
      <c r="AC135" s="38"/>
      <c r="AD135" s="38"/>
      <c r="AE135" s="38"/>
      <c r="AT135" s="17" t="s">
        <v>274</v>
      </c>
      <c r="AU135" s="17" t="s">
        <v>269</v>
      </c>
    </row>
    <row r="136" s="2" customFormat="1" ht="24.15" customHeight="1">
      <c r="A136" s="38"/>
      <c r="B136" s="39"/>
      <c r="C136" s="220" t="s">
        <v>254</v>
      </c>
      <c r="D136" s="220" t="s">
        <v>255</v>
      </c>
      <c r="E136" s="221" t="s">
        <v>6630</v>
      </c>
      <c r="F136" s="222" t="s">
        <v>6631</v>
      </c>
      <c r="G136" s="223" t="s">
        <v>409</v>
      </c>
      <c r="H136" s="224">
        <v>173</v>
      </c>
      <c r="I136" s="225"/>
      <c r="J136" s="226">
        <f>ROUND(I136*H136,2)</f>
        <v>0</v>
      </c>
      <c r="K136" s="227"/>
      <c r="L136" s="44"/>
      <c r="M136" s="228" t="s">
        <v>1</v>
      </c>
      <c r="N136" s="229" t="s">
        <v>41</v>
      </c>
      <c r="O136" s="91"/>
      <c r="P136" s="230">
        <f>O136*H136</f>
        <v>0</v>
      </c>
      <c r="Q136" s="230">
        <v>0</v>
      </c>
      <c r="R136" s="230">
        <f>Q136*H136</f>
        <v>0</v>
      </c>
      <c r="S136" s="230">
        <v>0</v>
      </c>
      <c r="T136" s="231">
        <f>S136*H136</f>
        <v>0</v>
      </c>
      <c r="U136" s="38"/>
      <c r="V136" s="38"/>
      <c r="W136" s="38"/>
      <c r="X136" s="38"/>
      <c r="Y136" s="38"/>
      <c r="Z136" s="38"/>
      <c r="AA136" s="38"/>
      <c r="AB136" s="38"/>
      <c r="AC136" s="38"/>
      <c r="AD136" s="38"/>
      <c r="AE136" s="38"/>
      <c r="AR136" s="232" t="s">
        <v>254</v>
      </c>
      <c r="AT136" s="232" t="s">
        <v>255</v>
      </c>
      <c r="AU136" s="232" t="s">
        <v>269</v>
      </c>
      <c r="AY136" s="17" t="s">
        <v>251</v>
      </c>
      <c r="BE136" s="233">
        <f>IF(N136="základní",J136,0)</f>
        <v>0</v>
      </c>
      <c r="BF136" s="233">
        <f>IF(N136="snížená",J136,0)</f>
        <v>0</v>
      </c>
      <c r="BG136" s="233">
        <f>IF(N136="zákl. přenesená",J136,0)</f>
        <v>0</v>
      </c>
      <c r="BH136" s="233">
        <f>IF(N136="sníž. přenesená",J136,0)</f>
        <v>0</v>
      </c>
      <c r="BI136" s="233">
        <f>IF(N136="nulová",J136,0)</f>
        <v>0</v>
      </c>
      <c r="BJ136" s="17" t="s">
        <v>84</v>
      </c>
      <c r="BK136" s="233">
        <f>ROUND(I136*H136,2)</f>
        <v>0</v>
      </c>
      <c r="BL136" s="17" t="s">
        <v>254</v>
      </c>
      <c r="BM136" s="232" t="s">
        <v>6735</v>
      </c>
    </row>
    <row r="137" s="2" customFormat="1">
      <c r="A137" s="38"/>
      <c r="B137" s="39"/>
      <c r="C137" s="40"/>
      <c r="D137" s="234" t="s">
        <v>260</v>
      </c>
      <c r="E137" s="40"/>
      <c r="F137" s="235" t="s">
        <v>6633</v>
      </c>
      <c r="G137" s="40"/>
      <c r="H137" s="40"/>
      <c r="I137" s="236"/>
      <c r="J137" s="40"/>
      <c r="K137" s="40"/>
      <c r="L137" s="44"/>
      <c r="M137" s="237"/>
      <c r="N137" s="238"/>
      <c r="O137" s="91"/>
      <c r="P137" s="91"/>
      <c r="Q137" s="91"/>
      <c r="R137" s="91"/>
      <c r="S137" s="91"/>
      <c r="T137" s="92"/>
      <c r="U137" s="38"/>
      <c r="V137" s="38"/>
      <c r="W137" s="38"/>
      <c r="X137" s="38"/>
      <c r="Y137" s="38"/>
      <c r="Z137" s="38"/>
      <c r="AA137" s="38"/>
      <c r="AB137" s="38"/>
      <c r="AC137" s="38"/>
      <c r="AD137" s="38"/>
      <c r="AE137" s="38"/>
      <c r="AT137" s="17" t="s">
        <v>260</v>
      </c>
      <c r="AU137" s="17" t="s">
        <v>269</v>
      </c>
    </row>
    <row r="138" s="2" customFormat="1">
      <c r="A138" s="38"/>
      <c r="B138" s="39"/>
      <c r="C138" s="40"/>
      <c r="D138" s="240" t="s">
        <v>274</v>
      </c>
      <c r="E138" s="40"/>
      <c r="F138" s="241" t="s">
        <v>6634</v>
      </c>
      <c r="G138" s="40"/>
      <c r="H138" s="40"/>
      <c r="I138" s="236"/>
      <c r="J138" s="40"/>
      <c r="K138" s="40"/>
      <c r="L138" s="44"/>
      <c r="M138" s="237"/>
      <c r="N138" s="238"/>
      <c r="O138" s="91"/>
      <c r="P138" s="91"/>
      <c r="Q138" s="91"/>
      <c r="R138" s="91"/>
      <c r="S138" s="91"/>
      <c r="T138" s="92"/>
      <c r="U138" s="38"/>
      <c r="V138" s="38"/>
      <c r="W138" s="38"/>
      <c r="X138" s="38"/>
      <c r="Y138" s="38"/>
      <c r="Z138" s="38"/>
      <c r="AA138" s="38"/>
      <c r="AB138" s="38"/>
      <c r="AC138" s="38"/>
      <c r="AD138" s="38"/>
      <c r="AE138" s="38"/>
      <c r="AT138" s="17" t="s">
        <v>274</v>
      </c>
      <c r="AU138" s="17" t="s">
        <v>269</v>
      </c>
    </row>
    <row r="139" s="2" customFormat="1" ht="24.15" customHeight="1">
      <c r="A139" s="38"/>
      <c r="B139" s="39"/>
      <c r="C139" s="220" t="s">
        <v>282</v>
      </c>
      <c r="D139" s="220" t="s">
        <v>255</v>
      </c>
      <c r="E139" s="221" t="s">
        <v>6635</v>
      </c>
      <c r="F139" s="222" t="s">
        <v>6636</v>
      </c>
      <c r="G139" s="223" t="s">
        <v>409</v>
      </c>
      <c r="H139" s="224">
        <v>173</v>
      </c>
      <c r="I139" s="225"/>
      <c r="J139" s="226">
        <f>ROUND(I139*H139,2)</f>
        <v>0</v>
      </c>
      <c r="K139" s="227"/>
      <c r="L139" s="44"/>
      <c r="M139" s="228" t="s">
        <v>1</v>
      </c>
      <c r="N139" s="229" t="s">
        <v>41</v>
      </c>
      <c r="O139" s="91"/>
      <c r="P139" s="230">
        <f>O139*H139</f>
        <v>0</v>
      </c>
      <c r="Q139" s="230">
        <v>0</v>
      </c>
      <c r="R139" s="230">
        <f>Q139*H139</f>
        <v>0</v>
      </c>
      <c r="S139" s="230">
        <v>0</v>
      </c>
      <c r="T139" s="231">
        <f>S139*H139</f>
        <v>0</v>
      </c>
      <c r="U139" s="38"/>
      <c r="V139" s="38"/>
      <c r="W139" s="38"/>
      <c r="X139" s="38"/>
      <c r="Y139" s="38"/>
      <c r="Z139" s="38"/>
      <c r="AA139" s="38"/>
      <c r="AB139" s="38"/>
      <c r="AC139" s="38"/>
      <c r="AD139" s="38"/>
      <c r="AE139" s="38"/>
      <c r="AR139" s="232" t="s">
        <v>254</v>
      </c>
      <c r="AT139" s="232" t="s">
        <v>255</v>
      </c>
      <c r="AU139" s="232" t="s">
        <v>269</v>
      </c>
      <c r="AY139" s="17" t="s">
        <v>251</v>
      </c>
      <c r="BE139" s="233">
        <f>IF(N139="základní",J139,0)</f>
        <v>0</v>
      </c>
      <c r="BF139" s="233">
        <f>IF(N139="snížená",J139,0)</f>
        <v>0</v>
      </c>
      <c r="BG139" s="233">
        <f>IF(N139="zákl. přenesená",J139,0)</f>
        <v>0</v>
      </c>
      <c r="BH139" s="233">
        <f>IF(N139="sníž. přenesená",J139,0)</f>
        <v>0</v>
      </c>
      <c r="BI139" s="233">
        <f>IF(N139="nulová",J139,0)</f>
        <v>0</v>
      </c>
      <c r="BJ139" s="17" t="s">
        <v>84</v>
      </c>
      <c r="BK139" s="233">
        <f>ROUND(I139*H139,2)</f>
        <v>0</v>
      </c>
      <c r="BL139" s="17" t="s">
        <v>254</v>
      </c>
      <c r="BM139" s="232" t="s">
        <v>6736</v>
      </c>
    </row>
    <row r="140" s="2" customFormat="1">
      <c r="A140" s="38"/>
      <c r="B140" s="39"/>
      <c r="C140" s="40"/>
      <c r="D140" s="234" t="s">
        <v>260</v>
      </c>
      <c r="E140" s="40"/>
      <c r="F140" s="235" t="s">
        <v>6638</v>
      </c>
      <c r="G140" s="40"/>
      <c r="H140" s="40"/>
      <c r="I140" s="236"/>
      <c r="J140" s="40"/>
      <c r="K140" s="40"/>
      <c r="L140" s="44"/>
      <c r="M140" s="237"/>
      <c r="N140" s="238"/>
      <c r="O140" s="91"/>
      <c r="P140" s="91"/>
      <c r="Q140" s="91"/>
      <c r="R140" s="91"/>
      <c r="S140" s="91"/>
      <c r="T140" s="92"/>
      <c r="U140" s="38"/>
      <c r="V140" s="38"/>
      <c r="W140" s="38"/>
      <c r="X140" s="38"/>
      <c r="Y140" s="38"/>
      <c r="Z140" s="38"/>
      <c r="AA140" s="38"/>
      <c r="AB140" s="38"/>
      <c r="AC140" s="38"/>
      <c r="AD140" s="38"/>
      <c r="AE140" s="38"/>
      <c r="AT140" s="17" t="s">
        <v>260</v>
      </c>
      <c r="AU140" s="17" t="s">
        <v>269</v>
      </c>
    </row>
    <row r="141" s="2" customFormat="1">
      <c r="A141" s="38"/>
      <c r="B141" s="39"/>
      <c r="C141" s="40"/>
      <c r="D141" s="240" t="s">
        <v>274</v>
      </c>
      <c r="E141" s="40"/>
      <c r="F141" s="241" t="s">
        <v>6639</v>
      </c>
      <c r="G141" s="40"/>
      <c r="H141" s="40"/>
      <c r="I141" s="236"/>
      <c r="J141" s="40"/>
      <c r="K141" s="40"/>
      <c r="L141" s="44"/>
      <c r="M141" s="237"/>
      <c r="N141" s="238"/>
      <c r="O141" s="91"/>
      <c r="P141" s="91"/>
      <c r="Q141" s="91"/>
      <c r="R141" s="91"/>
      <c r="S141" s="91"/>
      <c r="T141" s="92"/>
      <c r="U141" s="38"/>
      <c r="V141" s="38"/>
      <c r="W141" s="38"/>
      <c r="X141" s="38"/>
      <c r="Y141" s="38"/>
      <c r="Z141" s="38"/>
      <c r="AA141" s="38"/>
      <c r="AB141" s="38"/>
      <c r="AC141" s="38"/>
      <c r="AD141" s="38"/>
      <c r="AE141" s="38"/>
      <c r="AT141" s="17" t="s">
        <v>274</v>
      </c>
      <c r="AU141" s="17" t="s">
        <v>269</v>
      </c>
    </row>
    <row r="142" s="2" customFormat="1" ht="21.75" customHeight="1">
      <c r="A142" s="38"/>
      <c r="B142" s="39"/>
      <c r="C142" s="220" t="s">
        <v>287</v>
      </c>
      <c r="D142" s="220" t="s">
        <v>255</v>
      </c>
      <c r="E142" s="221" t="s">
        <v>1159</v>
      </c>
      <c r="F142" s="222" t="s">
        <v>1160</v>
      </c>
      <c r="G142" s="223" t="s">
        <v>409</v>
      </c>
      <c r="H142" s="224">
        <v>173</v>
      </c>
      <c r="I142" s="225"/>
      <c r="J142" s="226">
        <f>ROUND(I142*H142,2)</f>
        <v>0</v>
      </c>
      <c r="K142" s="227"/>
      <c r="L142" s="44"/>
      <c r="M142" s="228" t="s">
        <v>1</v>
      </c>
      <c r="N142" s="229" t="s">
        <v>41</v>
      </c>
      <c r="O142" s="91"/>
      <c r="P142" s="230">
        <f>O142*H142</f>
        <v>0</v>
      </c>
      <c r="Q142" s="230">
        <v>0</v>
      </c>
      <c r="R142" s="230">
        <f>Q142*H142</f>
        <v>0</v>
      </c>
      <c r="S142" s="230">
        <v>0</v>
      </c>
      <c r="T142" s="231">
        <f>S142*H142</f>
        <v>0</v>
      </c>
      <c r="U142" s="38"/>
      <c r="V142" s="38"/>
      <c r="W142" s="38"/>
      <c r="X142" s="38"/>
      <c r="Y142" s="38"/>
      <c r="Z142" s="38"/>
      <c r="AA142" s="38"/>
      <c r="AB142" s="38"/>
      <c r="AC142" s="38"/>
      <c r="AD142" s="38"/>
      <c r="AE142" s="38"/>
      <c r="AR142" s="232" t="s">
        <v>254</v>
      </c>
      <c r="AT142" s="232" t="s">
        <v>255</v>
      </c>
      <c r="AU142" s="232" t="s">
        <v>269</v>
      </c>
      <c r="AY142" s="17" t="s">
        <v>251</v>
      </c>
      <c r="BE142" s="233">
        <f>IF(N142="základní",J142,0)</f>
        <v>0</v>
      </c>
      <c r="BF142" s="233">
        <f>IF(N142="snížená",J142,0)</f>
        <v>0</v>
      </c>
      <c r="BG142" s="233">
        <f>IF(N142="zákl. přenesená",J142,0)</f>
        <v>0</v>
      </c>
      <c r="BH142" s="233">
        <f>IF(N142="sníž. přenesená",J142,0)</f>
        <v>0</v>
      </c>
      <c r="BI142" s="233">
        <f>IF(N142="nulová",J142,0)</f>
        <v>0</v>
      </c>
      <c r="BJ142" s="17" t="s">
        <v>84</v>
      </c>
      <c r="BK142" s="233">
        <f>ROUND(I142*H142,2)</f>
        <v>0</v>
      </c>
      <c r="BL142" s="17" t="s">
        <v>254</v>
      </c>
      <c r="BM142" s="232" t="s">
        <v>6737</v>
      </c>
    </row>
    <row r="143" s="2" customFormat="1">
      <c r="A143" s="38"/>
      <c r="B143" s="39"/>
      <c r="C143" s="40"/>
      <c r="D143" s="234" t="s">
        <v>260</v>
      </c>
      <c r="E143" s="40"/>
      <c r="F143" s="235" t="s">
        <v>1162</v>
      </c>
      <c r="G143" s="40"/>
      <c r="H143" s="40"/>
      <c r="I143" s="236"/>
      <c r="J143" s="40"/>
      <c r="K143" s="40"/>
      <c r="L143" s="44"/>
      <c r="M143" s="237"/>
      <c r="N143" s="238"/>
      <c r="O143" s="91"/>
      <c r="P143" s="91"/>
      <c r="Q143" s="91"/>
      <c r="R143" s="91"/>
      <c r="S143" s="91"/>
      <c r="T143" s="92"/>
      <c r="U143" s="38"/>
      <c r="V143" s="38"/>
      <c r="W143" s="38"/>
      <c r="X143" s="38"/>
      <c r="Y143" s="38"/>
      <c r="Z143" s="38"/>
      <c r="AA143" s="38"/>
      <c r="AB143" s="38"/>
      <c r="AC143" s="38"/>
      <c r="AD143" s="38"/>
      <c r="AE143" s="38"/>
      <c r="AT143" s="17" t="s">
        <v>260</v>
      </c>
      <c r="AU143" s="17" t="s">
        <v>269</v>
      </c>
    </row>
    <row r="144" s="2" customFormat="1">
      <c r="A144" s="38"/>
      <c r="B144" s="39"/>
      <c r="C144" s="40"/>
      <c r="D144" s="240" t="s">
        <v>274</v>
      </c>
      <c r="E144" s="40"/>
      <c r="F144" s="241" t="s">
        <v>1163</v>
      </c>
      <c r="G144" s="40"/>
      <c r="H144" s="40"/>
      <c r="I144" s="236"/>
      <c r="J144" s="40"/>
      <c r="K144" s="40"/>
      <c r="L144" s="44"/>
      <c r="M144" s="237"/>
      <c r="N144" s="238"/>
      <c r="O144" s="91"/>
      <c r="P144" s="91"/>
      <c r="Q144" s="91"/>
      <c r="R144" s="91"/>
      <c r="S144" s="91"/>
      <c r="T144" s="92"/>
      <c r="U144" s="38"/>
      <c r="V144" s="38"/>
      <c r="W144" s="38"/>
      <c r="X144" s="38"/>
      <c r="Y144" s="38"/>
      <c r="Z144" s="38"/>
      <c r="AA144" s="38"/>
      <c r="AB144" s="38"/>
      <c r="AC144" s="38"/>
      <c r="AD144" s="38"/>
      <c r="AE144" s="38"/>
      <c r="AT144" s="17" t="s">
        <v>274</v>
      </c>
      <c r="AU144" s="17" t="s">
        <v>269</v>
      </c>
    </row>
    <row r="145" s="2" customFormat="1" ht="21.75" customHeight="1">
      <c r="A145" s="38"/>
      <c r="B145" s="39"/>
      <c r="C145" s="220" t="s">
        <v>294</v>
      </c>
      <c r="D145" s="220" t="s">
        <v>255</v>
      </c>
      <c r="E145" s="221" t="s">
        <v>1149</v>
      </c>
      <c r="F145" s="222" t="s">
        <v>1150</v>
      </c>
      <c r="G145" s="223" t="s">
        <v>409</v>
      </c>
      <c r="H145" s="224">
        <v>173</v>
      </c>
      <c r="I145" s="225"/>
      <c r="J145" s="226">
        <f>ROUND(I145*H145,2)</f>
        <v>0</v>
      </c>
      <c r="K145" s="227"/>
      <c r="L145" s="44"/>
      <c r="M145" s="228" t="s">
        <v>1</v>
      </c>
      <c r="N145" s="229" t="s">
        <v>41</v>
      </c>
      <c r="O145" s="91"/>
      <c r="P145" s="230">
        <f>O145*H145</f>
        <v>0</v>
      </c>
      <c r="Q145" s="230">
        <v>0</v>
      </c>
      <c r="R145" s="230">
        <f>Q145*H145</f>
        <v>0</v>
      </c>
      <c r="S145" s="230">
        <v>0</v>
      </c>
      <c r="T145" s="231">
        <f>S145*H145</f>
        <v>0</v>
      </c>
      <c r="U145" s="38"/>
      <c r="V145" s="38"/>
      <c r="W145" s="38"/>
      <c r="X145" s="38"/>
      <c r="Y145" s="38"/>
      <c r="Z145" s="38"/>
      <c r="AA145" s="38"/>
      <c r="AB145" s="38"/>
      <c r="AC145" s="38"/>
      <c r="AD145" s="38"/>
      <c r="AE145" s="38"/>
      <c r="AR145" s="232" t="s">
        <v>254</v>
      </c>
      <c r="AT145" s="232" t="s">
        <v>255</v>
      </c>
      <c r="AU145" s="232" t="s">
        <v>269</v>
      </c>
      <c r="AY145" s="17" t="s">
        <v>251</v>
      </c>
      <c r="BE145" s="233">
        <f>IF(N145="základní",J145,0)</f>
        <v>0</v>
      </c>
      <c r="BF145" s="233">
        <f>IF(N145="snížená",J145,0)</f>
        <v>0</v>
      </c>
      <c r="BG145" s="233">
        <f>IF(N145="zákl. přenesená",J145,0)</f>
        <v>0</v>
      </c>
      <c r="BH145" s="233">
        <f>IF(N145="sníž. přenesená",J145,0)</f>
        <v>0</v>
      </c>
      <c r="BI145" s="233">
        <f>IF(N145="nulová",J145,0)</f>
        <v>0</v>
      </c>
      <c r="BJ145" s="17" t="s">
        <v>84</v>
      </c>
      <c r="BK145" s="233">
        <f>ROUND(I145*H145,2)</f>
        <v>0</v>
      </c>
      <c r="BL145" s="17" t="s">
        <v>254</v>
      </c>
      <c r="BM145" s="232" t="s">
        <v>6738</v>
      </c>
    </row>
    <row r="146" s="2" customFormat="1">
      <c r="A146" s="38"/>
      <c r="B146" s="39"/>
      <c r="C146" s="40"/>
      <c r="D146" s="234" t="s">
        <v>260</v>
      </c>
      <c r="E146" s="40"/>
      <c r="F146" s="235" t="s">
        <v>1152</v>
      </c>
      <c r="G146" s="40"/>
      <c r="H146" s="40"/>
      <c r="I146" s="236"/>
      <c r="J146" s="40"/>
      <c r="K146" s="40"/>
      <c r="L146" s="44"/>
      <c r="M146" s="237"/>
      <c r="N146" s="238"/>
      <c r="O146" s="91"/>
      <c r="P146" s="91"/>
      <c r="Q146" s="91"/>
      <c r="R146" s="91"/>
      <c r="S146" s="91"/>
      <c r="T146" s="92"/>
      <c r="U146" s="38"/>
      <c r="V146" s="38"/>
      <c r="W146" s="38"/>
      <c r="X146" s="38"/>
      <c r="Y146" s="38"/>
      <c r="Z146" s="38"/>
      <c r="AA146" s="38"/>
      <c r="AB146" s="38"/>
      <c r="AC146" s="38"/>
      <c r="AD146" s="38"/>
      <c r="AE146" s="38"/>
      <c r="AT146" s="17" t="s">
        <v>260</v>
      </c>
      <c r="AU146" s="17" t="s">
        <v>269</v>
      </c>
    </row>
    <row r="147" s="2" customFormat="1">
      <c r="A147" s="38"/>
      <c r="B147" s="39"/>
      <c r="C147" s="40"/>
      <c r="D147" s="240" t="s">
        <v>274</v>
      </c>
      <c r="E147" s="40"/>
      <c r="F147" s="241" t="s">
        <v>1153</v>
      </c>
      <c r="G147" s="40"/>
      <c r="H147" s="40"/>
      <c r="I147" s="236"/>
      <c r="J147" s="40"/>
      <c r="K147" s="40"/>
      <c r="L147" s="44"/>
      <c r="M147" s="237"/>
      <c r="N147" s="238"/>
      <c r="O147" s="91"/>
      <c r="P147" s="91"/>
      <c r="Q147" s="91"/>
      <c r="R147" s="91"/>
      <c r="S147" s="91"/>
      <c r="T147" s="92"/>
      <c r="U147" s="38"/>
      <c r="V147" s="38"/>
      <c r="W147" s="38"/>
      <c r="X147" s="38"/>
      <c r="Y147" s="38"/>
      <c r="Z147" s="38"/>
      <c r="AA147" s="38"/>
      <c r="AB147" s="38"/>
      <c r="AC147" s="38"/>
      <c r="AD147" s="38"/>
      <c r="AE147" s="38"/>
      <c r="AT147" s="17" t="s">
        <v>274</v>
      </c>
      <c r="AU147" s="17" t="s">
        <v>269</v>
      </c>
    </row>
    <row r="148" s="2" customFormat="1" ht="33" customHeight="1">
      <c r="A148" s="38"/>
      <c r="B148" s="39"/>
      <c r="C148" s="220" t="s">
        <v>299</v>
      </c>
      <c r="D148" s="220" t="s">
        <v>255</v>
      </c>
      <c r="E148" s="221" t="s">
        <v>6642</v>
      </c>
      <c r="F148" s="222" t="s">
        <v>6643</v>
      </c>
      <c r="G148" s="223" t="s">
        <v>409</v>
      </c>
      <c r="H148" s="224">
        <v>173</v>
      </c>
      <c r="I148" s="225"/>
      <c r="J148" s="226">
        <f>ROUND(I148*H148,2)</f>
        <v>0</v>
      </c>
      <c r="K148" s="227"/>
      <c r="L148" s="44"/>
      <c r="M148" s="228" t="s">
        <v>1</v>
      </c>
      <c r="N148" s="229" t="s">
        <v>41</v>
      </c>
      <c r="O148" s="91"/>
      <c r="P148" s="230">
        <f>O148*H148</f>
        <v>0</v>
      </c>
      <c r="Q148" s="230">
        <v>0</v>
      </c>
      <c r="R148" s="230">
        <f>Q148*H148</f>
        <v>0</v>
      </c>
      <c r="S148" s="230">
        <v>0</v>
      </c>
      <c r="T148" s="231">
        <f>S148*H148</f>
        <v>0</v>
      </c>
      <c r="U148" s="38"/>
      <c r="V148" s="38"/>
      <c r="W148" s="38"/>
      <c r="X148" s="38"/>
      <c r="Y148" s="38"/>
      <c r="Z148" s="38"/>
      <c r="AA148" s="38"/>
      <c r="AB148" s="38"/>
      <c r="AC148" s="38"/>
      <c r="AD148" s="38"/>
      <c r="AE148" s="38"/>
      <c r="AR148" s="232" t="s">
        <v>254</v>
      </c>
      <c r="AT148" s="232" t="s">
        <v>255</v>
      </c>
      <c r="AU148" s="232" t="s">
        <v>269</v>
      </c>
      <c r="AY148" s="17" t="s">
        <v>251</v>
      </c>
      <c r="BE148" s="233">
        <f>IF(N148="základní",J148,0)</f>
        <v>0</v>
      </c>
      <c r="BF148" s="233">
        <f>IF(N148="snížená",J148,0)</f>
        <v>0</v>
      </c>
      <c r="BG148" s="233">
        <f>IF(N148="zákl. přenesená",J148,0)</f>
        <v>0</v>
      </c>
      <c r="BH148" s="233">
        <f>IF(N148="sníž. přenesená",J148,0)</f>
        <v>0</v>
      </c>
      <c r="BI148" s="233">
        <f>IF(N148="nulová",J148,0)</f>
        <v>0</v>
      </c>
      <c r="BJ148" s="17" t="s">
        <v>84</v>
      </c>
      <c r="BK148" s="233">
        <f>ROUND(I148*H148,2)</f>
        <v>0</v>
      </c>
      <c r="BL148" s="17" t="s">
        <v>254</v>
      </c>
      <c r="BM148" s="232" t="s">
        <v>6739</v>
      </c>
    </row>
    <row r="149" s="2" customFormat="1">
      <c r="A149" s="38"/>
      <c r="B149" s="39"/>
      <c r="C149" s="40"/>
      <c r="D149" s="234" t="s">
        <v>260</v>
      </c>
      <c r="E149" s="40"/>
      <c r="F149" s="235" t="s">
        <v>6645</v>
      </c>
      <c r="G149" s="40"/>
      <c r="H149" s="40"/>
      <c r="I149" s="236"/>
      <c r="J149" s="40"/>
      <c r="K149" s="40"/>
      <c r="L149" s="44"/>
      <c r="M149" s="237"/>
      <c r="N149" s="238"/>
      <c r="O149" s="91"/>
      <c r="P149" s="91"/>
      <c r="Q149" s="91"/>
      <c r="R149" s="91"/>
      <c r="S149" s="91"/>
      <c r="T149" s="92"/>
      <c r="U149" s="38"/>
      <c r="V149" s="38"/>
      <c r="W149" s="38"/>
      <c r="X149" s="38"/>
      <c r="Y149" s="38"/>
      <c r="Z149" s="38"/>
      <c r="AA149" s="38"/>
      <c r="AB149" s="38"/>
      <c r="AC149" s="38"/>
      <c r="AD149" s="38"/>
      <c r="AE149" s="38"/>
      <c r="AT149" s="17" t="s">
        <v>260</v>
      </c>
      <c r="AU149" s="17" t="s">
        <v>269</v>
      </c>
    </row>
    <row r="150" s="2" customFormat="1">
      <c r="A150" s="38"/>
      <c r="B150" s="39"/>
      <c r="C150" s="40"/>
      <c r="D150" s="240" t="s">
        <v>274</v>
      </c>
      <c r="E150" s="40"/>
      <c r="F150" s="241" t="s">
        <v>6646</v>
      </c>
      <c r="G150" s="40"/>
      <c r="H150" s="40"/>
      <c r="I150" s="236"/>
      <c r="J150" s="40"/>
      <c r="K150" s="40"/>
      <c r="L150" s="44"/>
      <c r="M150" s="237"/>
      <c r="N150" s="238"/>
      <c r="O150" s="91"/>
      <c r="P150" s="91"/>
      <c r="Q150" s="91"/>
      <c r="R150" s="91"/>
      <c r="S150" s="91"/>
      <c r="T150" s="92"/>
      <c r="U150" s="38"/>
      <c r="V150" s="38"/>
      <c r="W150" s="38"/>
      <c r="X150" s="38"/>
      <c r="Y150" s="38"/>
      <c r="Z150" s="38"/>
      <c r="AA150" s="38"/>
      <c r="AB150" s="38"/>
      <c r="AC150" s="38"/>
      <c r="AD150" s="38"/>
      <c r="AE150" s="38"/>
      <c r="AT150" s="17" t="s">
        <v>274</v>
      </c>
      <c r="AU150" s="17" t="s">
        <v>269</v>
      </c>
    </row>
    <row r="151" s="2" customFormat="1" ht="24.15" customHeight="1">
      <c r="A151" s="38"/>
      <c r="B151" s="39"/>
      <c r="C151" s="220" t="s">
        <v>306</v>
      </c>
      <c r="D151" s="220" t="s">
        <v>255</v>
      </c>
      <c r="E151" s="221" t="s">
        <v>6647</v>
      </c>
      <c r="F151" s="222" t="s">
        <v>6648</v>
      </c>
      <c r="G151" s="223" t="s">
        <v>409</v>
      </c>
      <c r="H151" s="224">
        <v>173</v>
      </c>
      <c r="I151" s="225"/>
      <c r="J151" s="226">
        <f>ROUND(I151*H151,2)</f>
        <v>0</v>
      </c>
      <c r="K151" s="227"/>
      <c r="L151" s="44"/>
      <c r="M151" s="228" t="s">
        <v>1</v>
      </c>
      <c r="N151" s="229" t="s">
        <v>41</v>
      </c>
      <c r="O151" s="91"/>
      <c r="P151" s="230">
        <f>O151*H151</f>
        <v>0</v>
      </c>
      <c r="Q151" s="230">
        <v>0</v>
      </c>
      <c r="R151" s="230">
        <f>Q151*H151</f>
        <v>0</v>
      </c>
      <c r="S151" s="230">
        <v>0</v>
      </c>
      <c r="T151" s="231">
        <f>S151*H151</f>
        <v>0</v>
      </c>
      <c r="U151" s="38"/>
      <c r="V151" s="38"/>
      <c r="W151" s="38"/>
      <c r="X151" s="38"/>
      <c r="Y151" s="38"/>
      <c r="Z151" s="38"/>
      <c r="AA151" s="38"/>
      <c r="AB151" s="38"/>
      <c r="AC151" s="38"/>
      <c r="AD151" s="38"/>
      <c r="AE151" s="38"/>
      <c r="AR151" s="232" t="s">
        <v>254</v>
      </c>
      <c r="AT151" s="232" t="s">
        <v>255</v>
      </c>
      <c r="AU151" s="232" t="s">
        <v>269</v>
      </c>
      <c r="AY151" s="17" t="s">
        <v>251</v>
      </c>
      <c r="BE151" s="233">
        <f>IF(N151="základní",J151,0)</f>
        <v>0</v>
      </c>
      <c r="BF151" s="233">
        <f>IF(N151="snížená",J151,0)</f>
        <v>0</v>
      </c>
      <c r="BG151" s="233">
        <f>IF(N151="zákl. přenesená",J151,0)</f>
        <v>0</v>
      </c>
      <c r="BH151" s="233">
        <f>IF(N151="sníž. přenesená",J151,0)</f>
        <v>0</v>
      </c>
      <c r="BI151" s="233">
        <f>IF(N151="nulová",J151,0)</f>
        <v>0</v>
      </c>
      <c r="BJ151" s="17" t="s">
        <v>84</v>
      </c>
      <c r="BK151" s="233">
        <f>ROUND(I151*H151,2)</f>
        <v>0</v>
      </c>
      <c r="BL151" s="17" t="s">
        <v>254</v>
      </c>
      <c r="BM151" s="232" t="s">
        <v>6740</v>
      </c>
    </row>
    <row r="152" s="2" customFormat="1">
      <c r="A152" s="38"/>
      <c r="B152" s="39"/>
      <c r="C152" s="40"/>
      <c r="D152" s="234" t="s">
        <v>260</v>
      </c>
      <c r="E152" s="40"/>
      <c r="F152" s="235" t="s">
        <v>6650</v>
      </c>
      <c r="G152" s="40"/>
      <c r="H152" s="40"/>
      <c r="I152" s="236"/>
      <c r="J152" s="40"/>
      <c r="K152" s="40"/>
      <c r="L152" s="44"/>
      <c r="M152" s="237"/>
      <c r="N152" s="238"/>
      <c r="O152" s="91"/>
      <c r="P152" s="91"/>
      <c r="Q152" s="91"/>
      <c r="R152" s="91"/>
      <c r="S152" s="91"/>
      <c r="T152" s="92"/>
      <c r="U152" s="38"/>
      <c r="V152" s="38"/>
      <c r="W152" s="38"/>
      <c r="X152" s="38"/>
      <c r="Y152" s="38"/>
      <c r="Z152" s="38"/>
      <c r="AA152" s="38"/>
      <c r="AB152" s="38"/>
      <c r="AC152" s="38"/>
      <c r="AD152" s="38"/>
      <c r="AE152" s="38"/>
      <c r="AT152" s="17" t="s">
        <v>260</v>
      </c>
      <c r="AU152" s="17" t="s">
        <v>269</v>
      </c>
    </row>
    <row r="153" s="2" customFormat="1">
      <c r="A153" s="38"/>
      <c r="B153" s="39"/>
      <c r="C153" s="40"/>
      <c r="D153" s="240" t="s">
        <v>274</v>
      </c>
      <c r="E153" s="40"/>
      <c r="F153" s="241" t="s">
        <v>6651</v>
      </c>
      <c r="G153" s="40"/>
      <c r="H153" s="40"/>
      <c r="I153" s="236"/>
      <c r="J153" s="40"/>
      <c r="K153" s="40"/>
      <c r="L153" s="44"/>
      <c r="M153" s="237"/>
      <c r="N153" s="238"/>
      <c r="O153" s="91"/>
      <c r="P153" s="91"/>
      <c r="Q153" s="91"/>
      <c r="R153" s="91"/>
      <c r="S153" s="91"/>
      <c r="T153" s="92"/>
      <c r="U153" s="38"/>
      <c r="V153" s="38"/>
      <c r="W153" s="38"/>
      <c r="X153" s="38"/>
      <c r="Y153" s="38"/>
      <c r="Z153" s="38"/>
      <c r="AA153" s="38"/>
      <c r="AB153" s="38"/>
      <c r="AC153" s="38"/>
      <c r="AD153" s="38"/>
      <c r="AE153" s="38"/>
      <c r="AT153" s="17" t="s">
        <v>274</v>
      </c>
      <c r="AU153" s="17" t="s">
        <v>269</v>
      </c>
    </row>
    <row r="154" s="2" customFormat="1" ht="37.8" customHeight="1">
      <c r="A154" s="38"/>
      <c r="B154" s="39"/>
      <c r="C154" s="220" t="s">
        <v>311</v>
      </c>
      <c r="D154" s="220" t="s">
        <v>255</v>
      </c>
      <c r="E154" s="221" t="s">
        <v>6741</v>
      </c>
      <c r="F154" s="222" t="s">
        <v>6742</v>
      </c>
      <c r="G154" s="223" t="s">
        <v>416</v>
      </c>
      <c r="H154" s="224">
        <v>217</v>
      </c>
      <c r="I154" s="225"/>
      <c r="J154" s="226">
        <f>ROUND(I154*H154,2)</f>
        <v>0</v>
      </c>
      <c r="K154" s="227"/>
      <c r="L154" s="44"/>
      <c r="M154" s="228" t="s">
        <v>1</v>
      </c>
      <c r="N154" s="229" t="s">
        <v>41</v>
      </c>
      <c r="O154" s="91"/>
      <c r="P154" s="230">
        <f>O154*H154</f>
        <v>0</v>
      </c>
      <c r="Q154" s="230">
        <v>0</v>
      </c>
      <c r="R154" s="230">
        <f>Q154*H154</f>
        <v>0</v>
      </c>
      <c r="S154" s="230">
        <v>0</v>
      </c>
      <c r="T154" s="231">
        <f>S154*H154</f>
        <v>0</v>
      </c>
      <c r="U154" s="38"/>
      <c r="V154" s="38"/>
      <c r="W154" s="38"/>
      <c r="X154" s="38"/>
      <c r="Y154" s="38"/>
      <c r="Z154" s="38"/>
      <c r="AA154" s="38"/>
      <c r="AB154" s="38"/>
      <c r="AC154" s="38"/>
      <c r="AD154" s="38"/>
      <c r="AE154" s="38"/>
      <c r="AR154" s="232" t="s">
        <v>254</v>
      </c>
      <c r="AT154" s="232" t="s">
        <v>255</v>
      </c>
      <c r="AU154" s="232" t="s">
        <v>269</v>
      </c>
      <c r="AY154" s="17" t="s">
        <v>251</v>
      </c>
      <c r="BE154" s="233">
        <f>IF(N154="základní",J154,0)</f>
        <v>0</v>
      </c>
      <c r="BF154" s="233">
        <f>IF(N154="snížená",J154,0)</f>
        <v>0</v>
      </c>
      <c r="BG154" s="233">
        <f>IF(N154="zákl. přenesená",J154,0)</f>
        <v>0</v>
      </c>
      <c r="BH154" s="233">
        <f>IF(N154="sníž. přenesená",J154,0)</f>
        <v>0</v>
      </c>
      <c r="BI154" s="233">
        <f>IF(N154="nulová",J154,0)</f>
        <v>0</v>
      </c>
      <c r="BJ154" s="17" t="s">
        <v>84</v>
      </c>
      <c r="BK154" s="233">
        <f>ROUND(I154*H154,2)</f>
        <v>0</v>
      </c>
      <c r="BL154" s="17" t="s">
        <v>254</v>
      </c>
      <c r="BM154" s="232" t="s">
        <v>6743</v>
      </c>
    </row>
    <row r="155" s="2" customFormat="1">
      <c r="A155" s="38"/>
      <c r="B155" s="39"/>
      <c r="C155" s="40"/>
      <c r="D155" s="234" t="s">
        <v>260</v>
      </c>
      <c r="E155" s="40"/>
      <c r="F155" s="235" t="s">
        <v>6744</v>
      </c>
      <c r="G155" s="40"/>
      <c r="H155" s="40"/>
      <c r="I155" s="236"/>
      <c r="J155" s="40"/>
      <c r="K155" s="40"/>
      <c r="L155" s="44"/>
      <c r="M155" s="237"/>
      <c r="N155" s="238"/>
      <c r="O155" s="91"/>
      <c r="P155" s="91"/>
      <c r="Q155" s="91"/>
      <c r="R155" s="91"/>
      <c r="S155" s="91"/>
      <c r="T155" s="92"/>
      <c r="U155" s="38"/>
      <c r="V155" s="38"/>
      <c r="W155" s="38"/>
      <c r="X155" s="38"/>
      <c r="Y155" s="38"/>
      <c r="Z155" s="38"/>
      <c r="AA155" s="38"/>
      <c r="AB155" s="38"/>
      <c r="AC155" s="38"/>
      <c r="AD155" s="38"/>
      <c r="AE155" s="38"/>
      <c r="AT155" s="17" t="s">
        <v>260</v>
      </c>
      <c r="AU155" s="17" t="s">
        <v>269</v>
      </c>
    </row>
    <row r="156" s="2" customFormat="1">
      <c r="A156" s="38"/>
      <c r="B156" s="39"/>
      <c r="C156" s="40"/>
      <c r="D156" s="240" t="s">
        <v>274</v>
      </c>
      <c r="E156" s="40"/>
      <c r="F156" s="241" t="s">
        <v>6745</v>
      </c>
      <c r="G156" s="40"/>
      <c r="H156" s="40"/>
      <c r="I156" s="236"/>
      <c r="J156" s="40"/>
      <c r="K156" s="40"/>
      <c r="L156" s="44"/>
      <c r="M156" s="237"/>
      <c r="N156" s="238"/>
      <c r="O156" s="91"/>
      <c r="P156" s="91"/>
      <c r="Q156" s="91"/>
      <c r="R156" s="91"/>
      <c r="S156" s="91"/>
      <c r="T156" s="92"/>
      <c r="U156" s="38"/>
      <c r="V156" s="38"/>
      <c r="W156" s="38"/>
      <c r="X156" s="38"/>
      <c r="Y156" s="38"/>
      <c r="Z156" s="38"/>
      <c r="AA156" s="38"/>
      <c r="AB156" s="38"/>
      <c r="AC156" s="38"/>
      <c r="AD156" s="38"/>
      <c r="AE156" s="38"/>
      <c r="AT156" s="17" t="s">
        <v>274</v>
      </c>
      <c r="AU156" s="17" t="s">
        <v>269</v>
      </c>
    </row>
    <row r="157" s="2" customFormat="1" ht="37.8" customHeight="1">
      <c r="A157" s="38"/>
      <c r="B157" s="39"/>
      <c r="C157" s="220" t="s">
        <v>319</v>
      </c>
      <c r="D157" s="220" t="s">
        <v>255</v>
      </c>
      <c r="E157" s="221" t="s">
        <v>6746</v>
      </c>
      <c r="F157" s="222" t="s">
        <v>6747</v>
      </c>
      <c r="G157" s="223" t="s">
        <v>416</v>
      </c>
      <c r="H157" s="224">
        <v>6</v>
      </c>
      <c r="I157" s="225"/>
      <c r="J157" s="226">
        <f>ROUND(I157*H157,2)</f>
        <v>0</v>
      </c>
      <c r="K157" s="227"/>
      <c r="L157" s="44"/>
      <c r="M157" s="228" t="s">
        <v>1</v>
      </c>
      <c r="N157" s="229" t="s">
        <v>41</v>
      </c>
      <c r="O157" s="91"/>
      <c r="P157" s="230">
        <f>O157*H157</f>
        <v>0</v>
      </c>
      <c r="Q157" s="230">
        <v>0</v>
      </c>
      <c r="R157" s="230">
        <f>Q157*H157</f>
        <v>0</v>
      </c>
      <c r="S157" s="230">
        <v>0</v>
      </c>
      <c r="T157" s="231">
        <f>S157*H157</f>
        <v>0</v>
      </c>
      <c r="U157" s="38"/>
      <c r="V157" s="38"/>
      <c r="W157" s="38"/>
      <c r="X157" s="38"/>
      <c r="Y157" s="38"/>
      <c r="Z157" s="38"/>
      <c r="AA157" s="38"/>
      <c r="AB157" s="38"/>
      <c r="AC157" s="38"/>
      <c r="AD157" s="38"/>
      <c r="AE157" s="38"/>
      <c r="AR157" s="232" t="s">
        <v>254</v>
      </c>
      <c r="AT157" s="232" t="s">
        <v>255</v>
      </c>
      <c r="AU157" s="232" t="s">
        <v>269</v>
      </c>
      <c r="AY157" s="17" t="s">
        <v>251</v>
      </c>
      <c r="BE157" s="233">
        <f>IF(N157="základní",J157,0)</f>
        <v>0</v>
      </c>
      <c r="BF157" s="233">
        <f>IF(N157="snížená",J157,0)</f>
        <v>0</v>
      </c>
      <c r="BG157" s="233">
        <f>IF(N157="zákl. přenesená",J157,0)</f>
        <v>0</v>
      </c>
      <c r="BH157" s="233">
        <f>IF(N157="sníž. přenesená",J157,0)</f>
        <v>0</v>
      </c>
      <c r="BI157" s="233">
        <f>IF(N157="nulová",J157,0)</f>
        <v>0</v>
      </c>
      <c r="BJ157" s="17" t="s">
        <v>84</v>
      </c>
      <c r="BK157" s="233">
        <f>ROUND(I157*H157,2)</f>
        <v>0</v>
      </c>
      <c r="BL157" s="17" t="s">
        <v>254</v>
      </c>
      <c r="BM157" s="232" t="s">
        <v>6748</v>
      </c>
    </row>
    <row r="158" s="2" customFormat="1">
      <c r="A158" s="38"/>
      <c r="B158" s="39"/>
      <c r="C158" s="40"/>
      <c r="D158" s="234" t="s">
        <v>260</v>
      </c>
      <c r="E158" s="40"/>
      <c r="F158" s="235" t="s">
        <v>6749</v>
      </c>
      <c r="G158" s="40"/>
      <c r="H158" s="40"/>
      <c r="I158" s="236"/>
      <c r="J158" s="40"/>
      <c r="K158" s="40"/>
      <c r="L158" s="44"/>
      <c r="M158" s="237"/>
      <c r="N158" s="238"/>
      <c r="O158" s="91"/>
      <c r="P158" s="91"/>
      <c r="Q158" s="91"/>
      <c r="R158" s="91"/>
      <c r="S158" s="91"/>
      <c r="T158" s="92"/>
      <c r="U158" s="38"/>
      <c r="V158" s="38"/>
      <c r="W158" s="38"/>
      <c r="X158" s="38"/>
      <c r="Y158" s="38"/>
      <c r="Z158" s="38"/>
      <c r="AA158" s="38"/>
      <c r="AB158" s="38"/>
      <c r="AC158" s="38"/>
      <c r="AD158" s="38"/>
      <c r="AE158" s="38"/>
      <c r="AT158" s="17" t="s">
        <v>260</v>
      </c>
      <c r="AU158" s="17" t="s">
        <v>269</v>
      </c>
    </row>
    <row r="159" s="2" customFormat="1">
      <c r="A159" s="38"/>
      <c r="B159" s="39"/>
      <c r="C159" s="40"/>
      <c r="D159" s="240" t="s">
        <v>274</v>
      </c>
      <c r="E159" s="40"/>
      <c r="F159" s="241" t="s">
        <v>6750</v>
      </c>
      <c r="G159" s="40"/>
      <c r="H159" s="40"/>
      <c r="I159" s="236"/>
      <c r="J159" s="40"/>
      <c r="K159" s="40"/>
      <c r="L159" s="44"/>
      <c r="M159" s="237"/>
      <c r="N159" s="238"/>
      <c r="O159" s="91"/>
      <c r="P159" s="91"/>
      <c r="Q159" s="91"/>
      <c r="R159" s="91"/>
      <c r="S159" s="91"/>
      <c r="T159" s="92"/>
      <c r="U159" s="38"/>
      <c r="V159" s="38"/>
      <c r="W159" s="38"/>
      <c r="X159" s="38"/>
      <c r="Y159" s="38"/>
      <c r="Z159" s="38"/>
      <c r="AA159" s="38"/>
      <c r="AB159" s="38"/>
      <c r="AC159" s="38"/>
      <c r="AD159" s="38"/>
      <c r="AE159" s="38"/>
      <c r="AT159" s="17" t="s">
        <v>274</v>
      </c>
      <c r="AU159" s="17" t="s">
        <v>269</v>
      </c>
    </row>
    <row r="160" s="2" customFormat="1" ht="37.8" customHeight="1">
      <c r="A160" s="38"/>
      <c r="B160" s="39"/>
      <c r="C160" s="220" t="s">
        <v>8</v>
      </c>
      <c r="D160" s="220" t="s">
        <v>255</v>
      </c>
      <c r="E160" s="221" t="s">
        <v>6751</v>
      </c>
      <c r="F160" s="222" t="s">
        <v>6752</v>
      </c>
      <c r="G160" s="223" t="s">
        <v>416</v>
      </c>
      <c r="H160" s="224">
        <v>4</v>
      </c>
      <c r="I160" s="225"/>
      <c r="J160" s="226">
        <f>ROUND(I160*H160,2)</f>
        <v>0</v>
      </c>
      <c r="K160" s="227"/>
      <c r="L160" s="44"/>
      <c r="M160" s="228" t="s">
        <v>1</v>
      </c>
      <c r="N160" s="229" t="s">
        <v>41</v>
      </c>
      <c r="O160" s="91"/>
      <c r="P160" s="230">
        <f>O160*H160</f>
        <v>0</v>
      </c>
      <c r="Q160" s="230">
        <v>0</v>
      </c>
      <c r="R160" s="230">
        <f>Q160*H160</f>
        <v>0</v>
      </c>
      <c r="S160" s="230">
        <v>0</v>
      </c>
      <c r="T160" s="231">
        <f>S160*H160</f>
        <v>0</v>
      </c>
      <c r="U160" s="38"/>
      <c r="V160" s="38"/>
      <c r="W160" s="38"/>
      <c r="X160" s="38"/>
      <c r="Y160" s="38"/>
      <c r="Z160" s="38"/>
      <c r="AA160" s="38"/>
      <c r="AB160" s="38"/>
      <c r="AC160" s="38"/>
      <c r="AD160" s="38"/>
      <c r="AE160" s="38"/>
      <c r="AR160" s="232" t="s">
        <v>254</v>
      </c>
      <c r="AT160" s="232" t="s">
        <v>255</v>
      </c>
      <c r="AU160" s="232" t="s">
        <v>269</v>
      </c>
      <c r="AY160" s="17" t="s">
        <v>251</v>
      </c>
      <c r="BE160" s="233">
        <f>IF(N160="základní",J160,0)</f>
        <v>0</v>
      </c>
      <c r="BF160" s="233">
        <f>IF(N160="snížená",J160,0)</f>
        <v>0</v>
      </c>
      <c r="BG160" s="233">
        <f>IF(N160="zákl. přenesená",J160,0)</f>
        <v>0</v>
      </c>
      <c r="BH160" s="233">
        <f>IF(N160="sníž. přenesená",J160,0)</f>
        <v>0</v>
      </c>
      <c r="BI160" s="233">
        <f>IF(N160="nulová",J160,0)</f>
        <v>0</v>
      </c>
      <c r="BJ160" s="17" t="s">
        <v>84</v>
      </c>
      <c r="BK160" s="233">
        <f>ROUND(I160*H160,2)</f>
        <v>0</v>
      </c>
      <c r="BL160" s="17" t="s">
        <v>254</v>
      </c>
      <c r="BM160" s="232" t="s">
        <v>6753</v>
      </c>
    </row>
    <row r="161" s="2" customFormat="1">
      <c r="A161" s="38"/>
      <c r="B161" s="39"/>
      <c r="C161" s="40"/>
      <c r="D161" s="234" t="s">
        <v>260</v>
      </c>
      <c r="E161" s="40"/>
      <c r="F161" s="235" t="s">
        <v>6754</v>
      </c>
      <c r="G161" s="40"/>
      <c r="H161" s="40"/>
      <c r="I161" s="236"/>
      <c r="J161" s="40"/>
      <c r="K161" s="40"/>
      <c r="L161" s="44"/>
      <c r="M161" s="237"/>
      <c r="N161" s="238"/>
      <c r="O161" s="91"/>
      <c r="P161" s="91"/>
      <c r="Q161" s="91"/>
      <c r="R161" s="91"/>
      <c r="S161" s="91"/>
      <c r="T161" s="92"/>
      <c r="U161" s="38"/>
      <c r="V161" s="38"/>
      <c r="W161" s="38"/>
      <c r="X161" s="38"/>
      <c r="Y161" s="38"/>
      <c r="Z161" s="38"/>
      <c r="AA161" s="38"/>
      <c r="AB161" s="38"/>
      <c r="AC161" s="38"/>
      <c r="AD161" s="38"/>
      <c r="AE161" s="38"/>
      <c r="AT161" s="17" t="s">
        <v>260</v>
      </c>
      <c r="AU161" s="17" t="s">
        <v>269</v>
      </c>
    </row>
    <row r="162" s="2" customFormat="1">
      <c r="A162" s="38"/>
      <c r="B162" s="39"/>
      <c r="C162" s="40"/>
      <c r="D162" s="240" t="s">
        <v>274</v>
      </c>
      <c r="E162" s="40"/>
      <c r="F162" s="241" t="s">
        <v>6755</v>
      </c>
      <c r="G162" s="40"/>
      <c r="H162" s="40"/>
      <c r="I162" s="236"/>
      <c r="J162" s="40"/>
      <c r="K162" s="40"/>
      <c r="L162" s="44"/>
      <c r="M162" s="237"/>
      <c r="N162" s="238"/>
      <c r="O162" s="91"/>
      <c r="P162" s="91"/>
      <c r="Q162" s="91"/>
      <c r="R162" s="91"/>
      <c r="S162" s="91"/>
      <c r="T162" s="92"/>
      <c r="U162" s="38"/>
      <c r="V162" s="38"/>
      <c r="W162" s="38"/>
      <c r="X162" s="38"/>
      <c r="Y162" s="38"/>
      <c r="Z162" s="38"/>
      <c r="AA162" s="38"/>
      <c r="AB162" s="38"/>
      <c r="AC162" s="38"/>
      <c r="AD162" s="38"/>
      <c r="AE162" s="38"/>
      <c r="AT162" s="17" t="s">
        <v>274</v>
      </c>
      <c r="AU162" s="17" t="s">
        <v>269</v>
      </c>
    </row>
    <row r="163" s="2" customFormat="1" ht="24.15" customHeight="1">
      <c r="A163" s="38"/>
      <c r="B163" s="39"/>
      <c r="C163" s="220" t="s">
        <v>331</v>
      </c>
      <c r="D163" s="220" t="s">
        <v>255</v>
      </c>
      <c r="E163" s="221" t="s">
        <v>6662</v>
      </c>
      <c r="F163" s="222" t="s">
        <v>6663</v>
      </c>
      <c r="G163" s="223" t="s">
        <v>416</v>
      </c>
      <c r="H163" s="224">
        <v>217</v>
      </c>
      <c r="I163" s="225"/>
      <c r="J163" s="226">
        <f>ROUND(I163*H163,2)</f>
        <v>0</v>
      </c>
      <c r="K163" s="227"/>
      <c r="L163" s="44"/>
      <c r="M163" s="228" t="s">
        <v>1</v>
      </c>
      <c r="N163" s="229" t="s">
        <v>41</v>
      </c>
      <c r="O163" s="91"/>
      <c r="P163" s="230">
        <f>O163*H163</f>
        <v>0</v>
      </c>
      <c r="Q163" s="230">
        <v>0</v>
      </c>
      <c r="R163" s="230">
        <f>Q163*H163</f>
        <v>0</v>
      </c>
      <c r="S163" s="230">
        <v>0</v>
      </c>
      <c r="T163" s="231">
        <f>S163*H163</f>
        <v>0</v>
      </c>
      <c r="U163" s="38"/>
      <c r="V163" s="38"/>
      <c r="W163" s="38"/>
      <c r="X163" s="38"/>
      <c r="Y163" s="38"/>
      <c r="Z163" s="38"/>
      <c r="AA163" s="38"/>
      <c r="AB163" s="38"/>
      <c r="AC163" s="38"/>
      <c r="AD163" s="38"/>
      <c r="AE163" s="38"/>
      <c r="AR163" s="232" t="s">
        <v>254</v>
      </c>
      <c r="AT163" s="232" t="s">
        <v>255</v>
      </c>
      <c r="AU163" s="232" t="s">
        <v>269</v>
      </c>
      <c r="AY163" s="17" t="s">
        <v>251</v>
      </c>
      <c r="BE163" s="233">
        <f>IF(N163="základní",J163,0)</f>
        <v>0</v>
      </c>
      <c r="BF163" s="233">
        <f>IF(N163="snížená",J163,0)</f>
        <v>0</v>
      </c>
      <c r="BG163" s="233">
        <f>IF(N163="zákl. přenesená",J163,0)</f>
        <v>0</v>
      </c>
      <c r="BH163" s="233">
        <f>IF(N163="sníž. přenesená",J163,0)</f>
        <v>0</v>
      </c>
      <c r="BI163" s="233">
        <f>IF(N163="nulová",J163,0)</f>
        <v>0</v>
      </c>
      <c r="BJ163" s="17" t="s">
        <v>84</v>
      </c>
      <c r="BK163" s="233">
        <f>ROUND(I163*H163,2)</f>
        <v>0</v>
      </c>
      <c r="BL163" s="17" t="s">
        <v>254</v>
      </c>
      <c r="BM163" s="232" t="s">
        <v>6756</v>
      </c>
    </row>
    <row r="164" s="2" customFormat="1">
      <c r="A164" s="38"/>
      <c r="B164" s="39"/>
      <c r="C164" s="40"/>
      <c r="D164" s="234" t="s">
        <v>260</v>
      </c>
      <c r="E164" s="40"/>
      <c r="F164" s="235" t="s">
        <v>6665</v>
      </c>
      <c r="G164" s="40"/>
      <c r="H164" s="40"/>
      <c r="I164" s="236"/>
      <c r="J164" s="40"/>
      <c r="K164" s="40"/>
      <c r="L164" s="44"/>
      <c r="M164" s="237"/>
      <c r="N164" s="238"/>
      <c r="O164" s="91"/>
      <c r="P164" s="91"/>
      <c r="Q164" s="91"/>
      <c r="R164" s="91"/>
      <c r="S164" s="91"/>
      <c r="T164" s="92"/>
      <c r="U164" s="38"/>
      <c r="V164" s="38"/>
      <c r="W164" s="38"/>
      <c r="X164" s="38"/>
      <c r="Y164" s="38"/>
      <c r="Z164" s="38"/>
      <c r="AA164" s="38"/>
      <c r="AB164" s="38"/>
      <c r="AC164" s="38"/>
      <c r="AD164" s="38"/>
      <c r="AE164" s="38"/>
      <c r="AT164" s="17" t="s">
        <v>260</v>
      </c>
      <c r="AU164" s="17" t="s">
        <v>269</v>
      </c>
    </row>
    <row r="165" s="2" customFormat="1">
      <c r="A165" s="38"/>
      <c r="B165" s="39"/>
      <c r="C165" s="40"/>
      <c r="D165" s="240" t="s">
        <v>274</v>
      </c>
      <c r="E165" s="40"/>
      <c r="F165" s="241" t="s">
        <v>6666</v>
      </c>
      <c r="G165" s="40"/>
      <c r="H165" s="40"/>
      <c r="I165" s="236"/>
      <c r="J165" s="40"/>
      <c r="K165" s="40"/>
      <c r="L165" s="44"/>
      <c r="M165" s="237"/>
      <c r="N165" s="238"/>
      <c r="O165" s="91"/>
      <c r="P165" s="91"/>
      <c r="Q165" s="91"/>
      <c r="R165" s="91"/>
      <c r="S165" s="91"/>
      <c r="T165" s="92"/>
      <c r="U165" s="38"/>
      <c r="V165" s="38"/>
      <c r="W165" s="38"/>
      <c r="X165" s="38"/>
      <c r="Y165" s="38"/>
      <c r="Z165" s="38"/>
      <c r="AA165" s="38"/>
      <c r="AB165" s="38"/>
      <c r="AC165" s="38"/>
      <c r="AD165" s="38"/>
      <c r="AE165" s="38"/>
      <c r="AT165" s="17" t="s">
        <v>274</v>
      </c>
      <c r="AU165" s="17" t="s">
        <v>269</v>
      </c>
    </row>
    <row r="166" s="2" customFormat="1" ht="24.15" customHeight="1">
      <c r="A166" s="38"/>
      <c r="B166" s="39"/>
      <c r="C166" s="220" t="s">
        <v>336</v>
      </c>
      <c r="D166" s="220" t="s">
        <v>255</v>
      </c>
      <c r="E166" s="221" t="s">
        <v>6757</v>
      </c>
      <c r="F166" s="222" t="s">
        <v>6758</v>
      </c>
      <c r="G166" s="223" t="s">
        <v>416</v>
      </c>
      <c r="H166" s="224">
        <v>6</v>
      </c>
      <c r="I166" s="225"/>
      <c r="J166" s="226">
        <f>ROUND(I166*H166,2)</f>
        <v>0</v>
      </c>
      <c r="K166" s="227"/>
      <c r="L166" s="44"/>
      <c r="M166" s="228" t="s">
        <v>1</v>
      </c>
      <c r="N166" s="229" t="s">
        <v>41</v>
      </c>
      <c r="O166" s="91"/>
      <c r="P166" s="230">
        <f>O166*H166</f>
        <v>0</v>
      </c>
      <c r="Q166" s="230">
        <v>0</v>
      </c>
      <c r="R166" s="230">
        <f>Q166*H166</f>
        <v>0</v>
      </c>
      <c r="S166" s="230">
        <v>0</v>
      </c>
      <c r="T166" s="231">
        <f>S166*H166</f>
        <v>0</v>
      </c>
      <c r="U166" s="38"/>
      <c r="V166" s="38"/>
      <c r="W166" s="38"/>
      <c r="X166" s="38"/>
      <c r="Y166" s="38"/>
      <c r="Z166" s="38"/>
      <c r="AA166" s="38"/>
      <c r="AB166" s="38"/>
      <c r="AC166" s="38"/>
      <c r="AD166" s="38"/>
      <c r="AE166" s="38"/>
      <c r="AR166" s="232" t="s">
        <v>254</v>
      </c>
      <c r="AT166" s="232" t="s">
        <v>255</v>
      </c>
      <c r="AU166" s="232" t="s">
        <v>269</v>
      </c>
      <c r="AY166" s="17" t="s">
        <v>251</v>
      </c>
      <c r="BE166" s="233">
        <f>IF(N166="základní",J166,0)</f>
        <v>0</v>
      </c>
      <c r="BF166" s="233">
        <f>IF(N166="snížená",J166,0)</f>
        <v>0</v>
      </c>
      <c r="BG166" s="233">
        <f>IF(N166="zákl. přenesená",J166,0)</f>
        <v>0</v>
      </c>
      <c r="BH166" s="233">
        <f>IF(N166="sníž. přenesená",J166,0)</f>
        <v>0</v>
      </c>
      <c r="BI166" s="233">
        <f>IF(N166="nulová",J166,0)</f>
        <v>0</v>
      </c>
      <c r="BJ166" s="17" t="s">
        <v>84</v>
      </c>
      <c r="BK166" s="233">
        <f>ROUND(I166*H166,2)</f>
        <v>0</v>
      </c>
      <c r="BL166" s="17" t="s">
        <v>254</v>
      </c>
      <c r="BM166" s="232" t="s">
        <v>6759</v>
      </c>
    </row>
    <row r="167" s="2" customFormat="1">
      <c r="A167" s="38"/>
      <c r="B167" s="39"/>
      <c r="C167" s="40"/>
      <c r="D167" s="234" t="s">
        <v>260</v>
      </c>
      <c r="E167" s="40"/>
      <c r="F167" s="235" t="s">
        <v>6760</v>
      </c>
      <c r="G167" s="40"/>
      <c r="H167" s="40"/>
      <c r="I167" s="236"/>
      <c r="J167" s="40"/>
      <c r="K167" s="40"/>
      <c r="L167" s="44"/>
      <c r="M167" s="237"/>
      <c r="N167" s="238"/>
      <c r="O167" s="91"/>
      <c r="P167" s="91"/>
      <c r="Q167" s="91"/>
      <c r="R167" s="91"/>
      <c r="S167" s="91"/>
      <c r="T167" s="92"/>
      <c r="U167" s="38"/>
      <c r="V167" s="38"/>
      <c r="W167" s="38"/>
      <c r="X167" s="38"/>
      <c r="Y167" s="38"/>
      <c r="Z167" s="38"/>
      <c r="AA167" s="38"/>
      <c r="AB167" s="38"/>
      <c r="AC167" s="38"/>
      <c r="AD167" s="38"/>
      <c r="AE167" s="38"/>
      <c r="AT167" s="17" t="s">
        <v>260</v>
      </c>
      <c r="AU167" s="17" t="s">
        <v>269</v>
      </c>
    </row>
    <row r="168" s="2" customFormat="1">
      <c r="A168" s="38"/>
      <c r="B168" s="39"/>
      <c r="C168" s="40"/>
      <c r="D168" s="240" t="s">
        <v>274</v>
      </c>
      <c r="E168" s="40"/>
      <c r="F168" s="241" t="s">
        <v>6761</v>
      </c>
      <c r="G168" s="40"/>
      <c r="H168" s="40"/>
      <c r="I168" s="236"/>
      <c r="J168" s="40"/>
      <c r="K168" s="40"/>
      <c r="L168" s="44"/>
      <c r="M168" s="237"/>
      <c r="N168" s="238"/>
      <c r="O168" s="91"/>
      <c r="P168" s="91"/>
      <c r="Q168" s="91"/>
      <c r="R168" s="91"/>
      <c r="S168" s="91"/>
      <c r="T168" s="92"/>
      <c r="U168" s="38"/>
      <c r="V168" s="38"/>
      <c r="W168" s="38"/>
      <c r="X168" s="38"/>
      <c r="Y168" s="38"/>
      <c r="Z168" s="38"/>
      <c r="AA168" s="38"/>
      <c r="AB168" s="38"/>
      <c r="AC168" s="38"/>
      <c r="AD168" s="38"/>
      <c r="AE168" s="38"/>
      <c r="AT168" s="17" t="s">
        <v>274</v>
      </c>
      <c r="AU168" s="17" t="s">
        <v>269</v>
      </c>
    </row>
    <row r="169" s="2" customFormat="1" ht="24.15" customHeight="1">
      <c r="A169" s="38"/>
      <c r="B169" s="39"/>
      <c r="C169" s="220" t="s">
        <v>342</v>
      </c>
      <c r="D169" s="220" t="s">
        <v>255</v>
      </c>
      <c r="E169" s="221" t="s">
        <v>6667</v>
      </c>
      <c r="F169" s="222" t="s">
        <v>6668</v>
      </c>
      <c r="G169" s="223" t="s">
        <v>416</v>
      </c>
      <c r="H169" s="224">
        <v>8</v>
      </c>
      <c r="I169" s="225"/>
      <c r="J169" s="226">
        <f>ROUND(I169*H169,2)</f>
        <v>0</v>
      </c>
      <c r="K169" s="227"/>
      <c r="L169" s="44"/>
      <c r="M169" s="228" t="s">
        <v>1</v>
      </c>
      <c r="N169" s="229" t="s">
        <v>41</v>
      </c>
      <c r="O169" s="91"/>
      <c r="P169" s="230">
        <f>O169*H169</f>
        <v>0</v>
      </c>
      <c r="Q169" s="230">
        <v>0</v>
      </c>
      <c r="R169" s="230">
        <f>Q169*H169</f>
        <v>0</v>
      </c>
      <c r="S169" s="230">
        <v>0</v>
      </c>
      <c r="T169" s="231">
        <f>S169*H169</f>
        <v>0</v>
      </c>
      <c r="U169" s="38"/>
      <c r="V169" s="38"/>
      <c r="W169" s="38"/>
      <c r="X169" s="38"/>
      <c r="Y169" s="38"/>
      <c r="Z169" s="38"/>
      <c r="AA169" s="38"/>
      <c r="AB169" s="38"/>
      <c r="AC169" s="38"/>
      <c r="AD169" s="38"/>
      <c r="AE169" s="38"/>
      <c r="AR169" s="232" t="s">
        <v>254</v>
      </c>
      <c r="AT169" s="232" t="s">
        <v>255</v>
      </c>
      <c r="AU169" s="232" t="s">
        <v>269</v>
      </c>
      <c r="AY169" s="17" t="s">
        <v>251</v>
      </c>
      <c r="BE169" s="233">
        <f>IF(N169="základní",J169,0)</f>
        <v>0</v>
      </c>
      <c r="BF169" s="233">
        <f>IF(N169="snížená",J169,0)</f>
        <v>0</v>
      </c>
      <c r="BG169" s="233">
        <f>IF(N169="zákl. přenesená",J169,0)</f>
        <v>0</v>
      </c>
      <c r="BH169" s="233">
        <f>IF(N169="sníž. přenesená",J169,0)</f>
        <v>0</v>
      </c>
      <c r="BI169" s="233">
        <f>IF(N169="nulová",J169,0)</f>
        <v>0</v>
      </c>
      <c r="BJ169" s="17" t="s">
        <v>84</v>
      </c>
      <c r="BK169" s="233">
        <f>ROUND(I169*H169,2)</f>
        <v>0</v>
      </c>
      <c r="BL169" s="17" t="s">
        <v>254</v>
      </c>
      <c r="BM169" s="232" t="s">
        <v>6762</v>
      </c>
    </row>
    <row r="170" s="2" customFormat="1">
      <c r="A170" s="38"/>
      <c r="B170" s="39"/>
      <c r="C170" s="40"/>
      <c r="D170" s="234" t="s">
        <v>260</v>
      </c>
      <c r="E170" s="40"/>
      <c r="F170" s="235" t="s">
        <v>6670</v>
      </c>
      <c r="G170" s="40"/>
      <c r="H170" s="40"/>
      <c r="I170" s="236"/>
      <c r="J170" s="40"/>
      <c r="K170" s="40"/>
      <c r="L170" s="44"/>
      <c r="M170" s="237"/>
      <c r="N170" s="238"/>
      <c r="O170" s="91"/>
      <c r="P170" s="91"/>
      <c r="Q170" s="91"/>
      <c r="R170" s="91"/>
      <c r="S170" s="91"/>
      <c r="T170" s="92"/>
      <c r="U170" s="38"/>
      <c r="V170" s="38"/>
      <c r="W170" s="38"/>
      <c r="X170" s="38"/>
      <c r="Y170" s="38"/>
      <c r="Z170" s="38"/>
      <c r="AA170" s="38"/>
      <c r="AB170" s="38"/>
      <c r="AC170" s="38"/>
      <c r="AD170" s="38"/>
      <c r="AE170" s="38"/>
      <c r="AT170" s="17" t="s">
        <v>260</v>
      </c>
      <c r="AU170" s="17" t="s">
        <v>269</v>
      </c>
    </row>
    <row r="171" s="2" customFormat="1">
      <c r="A171" s="38"/>
      <c r="B171" s="39"/>
      <c r="C171" s="40"/>
      <c r="D171" s="240" t="s">
        <v>274</v>
      </c>
      <c r="E171" s="40"/>
      <c r="F171" s="241" t="s">
        <v>6671</v>
      </c>
      <c r="G171" s="40"/>
      <c r="H171" s="40"/>
      <c r="I171" s="236"/>
      <c r="J171" s="40"/>
      <c r="K171" s="40"/>
      <c r="L171" s="44"/>
      <c r="M171" s="237"/>
      <c r="N171" s="238"/>
      <c r="O171" s="91"/>
      <c r="P171" s="91"/>
      <c r="Q171" s="91"/>
      <c r="R171" s="91"/>
      <c r="S171" s="91"/>
      <c r="T171" s="92"/>
      <c r="U171" s="38"/>
      <c r="V171" s="38"/>
      <c r="W171" s="38"/>
      <c r="X171" s="38"/>
      <c r="Y171" s="38"/>
      <c r="Z171" s="38"/>
      <c r="AA171" s="38"/>
      <c r="AB171" s="38"/>
      <c r="AC171" s="38"/>
      <c r="AD171" s="38"/>
      <c r="AE171" s="38"/>
      <c r="AT171" s="17" t="s">
        <v>274</v>
      </c>
      <c r="AU171" s="17" t="s">
        <v>269</v>
      </c>
    </row>
    <row r="172" s="2" customFormat="1" ht="33" customHeight="1">
      <c r="A172" s="38"/>
      <c r="B172" s="39"/>
      <c r="C172" s="220" t="s">
        <v>350</v>
      </c>
      <c r="D172" s="220" t="s">
        <v>255</v>
      </c>
      <c r="E172" s="221" t="s">
        <v>6672</v>
      </c>
      <c r="F172" s="222" t="s">
        <v>6673</v>
      </c>
      <c r="G172" s="223" t="s">
        <v>416</v>
      </c>
      <c r="H172" s="224">
        <v>4</v>
      </c>
      <c r="I172" s="225"/>
      <c r="J172" s="226">
        <f>ROUND(I172*H172,2)</f>
        <v>0</v>
      </c>
      <c r="K172" s="227"/>
      <c r="L172" s="44"/>
      <c r="M172" s="228" t="s">
        <v>1</v>
      </c>
      <c r="N172" s="229" t="s">
        <v>41</v>
      </c>
      <c r="O172" s="91"/>
      <c r="P172" s="230">
        <f>O172*H172</f>
        <v>0</v>
      </c>
      <c r="Q172" s="230">
        <v>6.0000000000000002E-05</v>
      </c>
      <c r="R172" s="230">
        <f>Q172*H172</f>
        <v>0.00024000000000000001</v>
      </c>
      <c r="S172" s="230">
        <v>0</v>
      </c>
      <c r="T172" s="231">
        <f>S172*H172</f>
        <v>0</v>
      </c>
      <c r="U172" s="38"/>
      <c r="V172" s="38"/>
      <c r="W172" s="38"/>
      <c r="X172" s="38"/>
      <c r="Y172" s="38"/>
      <c r="Z172" s="38"/>
      <c r="AA172" s="38"/>
      <c r="AB172" s="38"/>
      <c r="AC172" s="38"/>
      <c r="AD172" s="38"/>
      <c r="AE172" s="38"/>
      <c r="AR172" s="232" t="s">
        <v>254</v>
      </c>
      <c r="AT172" s="232" t="s">
        <v>255</v>
      </c>
      <c r="AU172" s="232" t="s">
        <v>269</v>
      </c>
      <c r="AY172" s="17" t="s">
        <v>251</v>
      </c>
      <c r="BE172" s="233">
        <f>IF(N172="základní",J172,0)</f>
        <v>0</v>
      </c>
      <c r="BF172" s="233">
        <f>IF(N172="snížená",J172,0)</f>
        <v>0</v>
      </c>
      <c r="BG172" s="233">
        <f>IF(N172="zákl. přenesená",J172,0)</f>
        <v>0</v>
      </c>
      <c r="BH172" s="233">
        <f>IF(N172="sníž. přenesená",J172,0)</f>
        <v>0</v>
      </c>
      <c r="BI172" s="233">
        <f>IF(N172="nulová",J172,0)</f>
        <v>0</v>
      </c>
      <c r="BJ172" s="17" t="s">
        <v>84</v>
      </c>
      <c r="BK172" s="233">
        <f>ROUND(I172*H172,2)</f>
        <v>0</v>
      </c>
      <c r="BL172" s="17" t="s">
        <v>254</v>
      </c>
      <c r="BM172" s="232" t="s">
        <v>6763</v>
      </c>
    </row>
    <row r="173" s="2" customFormat="1">
      <c r="A173" s="38"/>
      <c r="B173" s="39"/>
      <c r="C173" s="40"/>
      <c r="D173" s="234" t="s">
        <v>260</v>
      </c>
      <c r="E173" s="40"/>
      <c r="F173" s="235" t="s">
        <v>6675</v>
      </c>
      <c r="G173" s="40"/>
      <c r="H173" s="40"/>
      <c r="I173" s="236"/>
      <c r="J173" s="40"/>
      <c r="K173" s="40"/>
      <c r="L173" s="44"/>
      <c r="M173" s="237"/>
      <c r="N173" s="238"/>
      <c r="O173" s="91"/>
      <c r="P173" s="91"/>
      <c r="Q173" s="91"/>
      <c r="R173" s="91"/>
      <c r="S173" s="91"/>
      <c r="T173" s="92"/>
      <c r="U173" s="38"/>
      <c r="V173" s="38"/>
      <c r="W173" s="38"/>
      <c r="X173" s="38"/>
      <c r="Y173" s="38"/>
      <c r="Z173" s="38"/>
      <c r="AA173" s="38"/>
      <c r="AB173" s="38"/>
      <c r="AC173" s="38"/>
      <c r="AD173" s="38"/>
      <c r="AE173" s="38"/>
      <c r="AT173" s="17" t="s">
        <v>260</v>
      </c>
      <c r="AU173" s="17" t="s">
        <v>269</v>
      </c>
    </row>
    <row r="174" s="2" customFormat="1">
      <c r="A174" s="38"/>
      <c r="B174" s="39"/>
      <c r="C174" s="40"/>
      <c r="D174" s="240" t="s">
        <v>274</v>
      </c>
      <c r="E174" s="40"/>
      <c r="F174" s="241" t="s">
        <v>6676</v>
      </c>
      <c r="G174" s="40"/>
      <c r="H174" s="40"/>
      <c r="I174" s="236"/>
      <c r="J174" s="40"/>
      <c r="K174" s="40"/>
      <c r="L174" s="44"/>
      <c r="M174" s="237"/>
      <c r="N174" s="238"/>
      <c r="O174" s="91"/>
      <c r="P174" s="91"/>
      <c r="Q174" s="91"/>
      <c r="R174" s="91"/>
      <c r="S174" s="91"/>
      <c r="T174" s="92"/>
      <c r="U174" s="38"/>
      <c r="V174" s="38"/>
      <c r="W174" s="38"/>
      <c r="X174" s="38"/>
      <c r="Y174" s="38"/>
      <c r="Z174" s="38"/>
      <c r="AA174" s="38"/>
      <c r="AB174" s="38"/>
      <c r="AC174" s="38"/>
      <c r="AD174" s="38"/>
      <c r="AE174" s="38"/>
      <c r="AT174" s="17" t="s">
        <v>274</v>
      </c>
      <c r="AU174" s="17" t="s">
        <v>269</v>
      </c>
    </row>
    <row r="175" s="2" customFormat="1" ht="21.75" customHeight="1">
      <c r="A175" s="38"/>
      <c r="B175" s="39"/>
      <c r="C175" s="292" t="s">
        <v>357</v>
      </c>
      <c r="D175" s="292" t="s">
        <v>1133</v>
      </c>
      <c r="E175" s="293" t="s">
        <v>6677</v>
      </c>
      <c r="F175" s="294" t="s">
        <v>6678</v>
      </c>
      <c r="G175" s="295" t="s">
        <v>416</v>
      </c>
      <c r="H175" s="296">
        <v>12</v>
      </c>
      <c r="I175" s="297"/>
      <c r="J175" s="298">
        <f>ROUND(I175*H175,2)</f>
        <v>0</v>
      </c>
      <c r="K175" s="299"/>
      <c r="L175" s="300"/>
      <c r="M175" s="301" t="s">
        <v>1</v>
      </c>
      <c r="N175" s="302" t="s">
        <v>41</v>
      </c>
      <c r="O175" s="91"/>
      <c r="P175" s="230">
        <f>O175*H175</f>
        <v>0</v>
      </c>
      <c r="Q175" s="230">
        <v>0.0070899999999999999</v>
      </c>
      <c r="R175" s="230">
        <f>Q175*H175</f>
        <v>0.085080000000000003</v>
      </c>
      <c r="S175" s="230">
        <v>0</v>
      </c>
      <c r="T175" s="231">
        <f>S175*H175</f>
        <v>0</v>
      </c>
      <c r="U175" s="38"/>
      <c r="V175" s="38"/>
      <c r="W175" s="38"/>
      <c r="X175" s="38"/>
      <c r="Y175" s="38"/>
      <c r="Z175" s="38"/>
      <c r="AA175" s="38"/>
      <c r="AB175" s="38"/>
      <c r="AC175" s="38"/>
      <c r="AD175" s="38"/>
      <c r="AE175" s="38"/>
      <c r="AR175" s="232" t="s">
        <v>299</v>
      </c>
      <c r="AT175" s="232" t="s">
        <v>1133</v>
      </c>
      <c r="AU175" s="232" t="s">
        <v>269</v>
      </c>
      <c r="AY175" s="17" t="s">
        <v>251</v>
      </c>
      <c r="BE175" s="233">
        <f>IF(N175="základní",J175,0)</f>
        <v>0</v>
      </c>
      <c r="BF175" s="233">
        <f>IF(N175="snížená",J175,0)</f>
        <v>0</v>
      </c>
      <c r="BG175" s="233">
        <f>IF(N175="zákl. přenesená",J175,0)</f>
        <v>0</v>
      </c>
      <c r="BH175" s="233">
        <f>IF(N175="sníž. přenesená",J175,0)</f>
        <v>0</v>
      </c>
      <c r="BI175" s="233">
        <f>IF(N175="nulová",J175,0)</f>
        <v>0</v>
      </c>
      <c r="BJ175" s="17" t="s">
        <v>84</v>
      </c>
      <c r="BK175" s="233">
        <f>ROUND(I175*H175,2)</f>
        <v>0</v>
      </c>
      <c r="BL175" s="17" t="s">
        <v>254</v>
      </c>
      <c r="BM175" s="232" t="s">
        <v>6764</v>
      </c>
    </row>
    <row r="176" s="2" customFormat="1">
      <c r="A176" s="38"/>
      <c r="B176" s="39"/>
      <c r="C176" s="40"/>
      <c r="D176" s="234" t="s">
        <v>260</v>
      </c>
      <c r="E176" s="40"/>
      <c r="F176" s="235" t="s">
        <v>6678</v>
      </c>
      <c r="G176" s="40"/>
      <c r="H176" s="40"/>
      <c r="I176" s="236"/>
      <c r="J176" s="40"/>
      <c r="K176" s="40"/>
      <c r="L176" s="44"/>
      <c r="M176" s="237"/>
      <c r="N176" s="238"/>
      <c r="O176" s="91"/>
      <c r="P176" s="91"/>
      <c r="Q176" s="91"/>
      <c r="R176" s="91"/>
      <c r="S176" s="91"/>
      <c r="T176" s="92"/>
      <c r="U176" s="38"/>
      <c r="V176" s="38"/>
      <c r="W176" s="38"/>
      <c r="X176" s="38"/>
      <c r="Y176" s="38"/>
      <c r="Z176" s="38"/>
      <c r="AA176" s="38"/>
      <c r="AB176" s="38"/>
      <c r="AC176" s="38"/>
      <c r="AD176" s="38"/>
      <c r="AE176" s="38"/>
      <c r="AT176" s="17" t="s">
        <v>260</v>
      </c>
      <c r="AU176" s="17" t="s">
        <v>269</v>
      </c>
    </row>
    <row r="177" s="12" customFormat="1">
      <c r="A177" s="12"/>
      <c r="B177" s="242"/>
      <c r="C177" s="243"/>
      <c r="D177" s="234" t="s">
        <v>276</v>
      </c>
      <c r="E177" s="244" t="s">
        <v>1</v>
      </c>
      <c r="F177" s="245" t="s">
        <v>6765</v>
      </c>
      <c r="G177" s="243"/>
      <c r="H177" s="246">
        <v>12</v>
      </c>
      <c r="I177" s="247"/>
      <c r="J177" s="243"/>
      <c r="K177" s="243"/>
      <c r="L177" s="248"/>
      <c r="M177" s="249"/>
      <c r="N177" s="250"/>
      <c r="O177" s="250"/>
      <c r="P177" s="250"/>
      <c r="Q177" s="250"/>
      <c r="R177" s="250"/>
      <c r="S177" s="250"/>
      <c r="T177" s="251"/>
      <c r="U177" s="12"/>
      <c r="V177" s="12"/>
      <c r="W177" s="12"/>
      <c r="X177" s="12"/>
      <c r="Y177" s="12"/>
      <c r="Z177" s="12"/>
      <c r="AA177" s="12"/>
      <c r="AB177" s="12"/>
      <c r="AC177" s="12"/>
      <c r="AD177" s="12"/>
      <c r="AE177" s="12"/>
      <c r="AT177" s="252" t="s">
        <v>276</v>
      </c>
      <c r="AU177" s="252" t="s">
        <v>269</v>
      </c>
      <c r="AV177" s="12" t="s">
        <v>86</v>
      </c>
      <c r="AW177" s="12" t="s">
        <v>32</v>
      </c>
      <c r="AX177" s="12" t="s">
        <v>84</v>
      </c>
      <c r="AY177" s="252" t="s">
        <v>251</v>
      </c>
    </row>
    <row r="178" s="2" customFormat="1" ht="24.15" customHeight="1">
      <c r="A178" s="38"/>
      <c r="B178" s="39"/>
      <c r="C178" s="220" t="s">
        <v>363</v>
      </c>
      <c r="D178" s="220" t="s">
        <v>255</v>
      </c>
      <c r="E178" s="221" t="s">
        <v>6681</v>
      </c>
      <c r="F178" s="222" t="s">
        <v>6682</v>
      </c>
      <c r="G178" s="223" t="s">
        <v>409</v>
      </c>
      <c r="H178" s="224">
        <v>3.2000000000000002</v>
      </c>
      <c r="I178" s="225"/>
      <c r="J178" s="226">
        <f>ROUND(I178*H178,2)</f>
        <v>0</v>
      </c>
      <c r="K178" s="227"/>
      <c r="L178" s="44"/>
      <c r="M178" s="228" t="s">
        <v>1</v>
      </c>
      <c r="N178" s="229" t="s">
        <v>41</v>
      </c>
      <c r="O178" s="91"/>
      <c r="P178" s="230">
        <f>O178*H178</f>
        <v>0</v>
      </c>
      <c r="Q178" s="230">
        <v>3.0000000000000001E-05</v>
      </c>
      <c r="R178" s="230">
        <f>Q178*H178</f>
        <v>9.6000000000000002E-05</v>
      </c>
      <c r="S178" s="230">
        <v>0</v>
      </c>
      <c r="T178" s="231">
        <f>S178*H178</f>
        <v>0</v>
      </c>
      <c r="U178" s="38"/>
      <c r="V178" s="38"/>
      <c r="W178" s="38"/>
      <c r="X178" s="38"/>
      <c r="Y178" s="38"/>
      <c r="Z178" s="38"/>
      <c r="AA178" s="38"/>
      <c r="AB178" s="38"/>
      <c r="AC178" s="38"/>
      <c r="AD178" s="38"/>
      <c r="AE178" s="38"/>
      <c r="AR178" s="232" t="s">
        <v>254</v>
      </c>
      <c r="AT178" s="232" t="s">
        <v>255</v>
      </c>
      <c r="AU178" s="232" t="s">
        <v>269</v>
      </c>
      <c r="AY178" s="17" t="s">
        <v>251</v>
      </c>
      <c r="BE178" s="233">
        <f>IF(N178="základní",J178,0)</f>
        <v>0</v>
      </c>
      <c r="BF178" s="233">
        <f>IF(N178="snížená",J178,0)</f>
        <v>0</v>
      </c>
      <c r="BG178" s="233">
        <f>IF(N178="zákl. přenesená",J178,0)</f>
        <v>0</v>
      </c>
      <c r="BH178" s="233">
        <f>IF(N178="sníž. přenesená",J178,0)</f>
        <v>0</v>
      </c>
      <c r="BI178" s="233">
        <f>IF(N178="nulová",J178,0)</f>
        <v>0</v>
      </c>
      <c r="BJ178" s="17" t="s">
        <v>84</v>
      </c>
      <c r="BK178" s="233">
        <f>ROUND(I178*H178,2)</f>
        <v>0</v>
      </c>
      <c r="BL178" s="17" t="s">
        <v>254</v>
      </c>
      <c r="BM178" s="232" t="s">
        <v>6766</v>
      </c>
    </row>
    <row r="179" s="2" customFormat="1">
      <c r="A179" s="38"/>
      <c r="B179" s="39"/>
      <c r="C179" s="40"/>
      <c r="D179" s="234" t="s">
        <v>260</v>
      </c>
      <c r="E179" s="40"/>
      <c r="F179" s="235" t="s">
        <v>6684</v>
      </c>
      <c r="G179" s="40"/>
      <c r="H179" s="40"/>
      <c r="I179" s="236"/>
      <c r="J179" s="40"/>
      <c r="K179" s="40"/>
      <c r="L179" s="44"/>
      <c r="M179" s="237"/>
      <c r="N179" s="238"/>
      <c r="O179" s="91"/>
      <c r="P179" s="91"/>
      <c r="Q179" s="91"/>
      <c r="R179" s="91"/>
      <c r="S179" s="91"/>
      <c r="T179" s="92"/>
      <c r="U179" s="38"/>
      <c r="V179" s="38"/>
      <c r="W179" s="38"/>
      <c r="X179" s="38"/>
      <c r="Y179" s="38"/>
      <c r="Z179" s="38"/>
      <c r="AA179" s="38"/>
      <c r="AB179" s="38"/>
      <c r="AC179" s="38"/>
      <c r="AD179" s="38"/>
      <c r="AE179" s="38"/>
      <c r="AT179" s="17" t="s">
        <v>260</v>
      </c>
      <c r="AU179" s="17" t="s">
        <v>269</v>
      </c>
    </row>
    <row r="180" s="2" customFormat="1">
      <c r="A180" s="38"/>
      <c r="B180" s="39"/>
      <c r="C180" s="40"/>
      <c r="D180" s="240" t="s">
        <v>274</v>
      </c>
      <c r="E180" s="40"/>
      <c r="F180" s="241" t="s">
        <v>6685</v>
      </c>
      <c r="G180" s="40"/>
      <c r="H180" s="40"/>
      <c r="I180" s="236"/>
      <c r="J180" s="40"/>
      <c r="K180" s="40"/>
      <c r="L180" s="44"/>
      <c r="M180" s="237"/>
      <c r="N180" s="238"/>
      <c r="O180" s="91"/>
      <c r="P180" s="91"/>
      <c r="Q180" s="91"/>
      <c r="R180" s="91"/>
      <c r="S180" s="91"/>
      <c r="T180" s="92"/>
      <c r="U180" s="38"/>
      <c r="V180" s="38"/>
      <c r="W180" s="38"/>
      <c r="X180" s="38"/>
      <c r="Y180" s="38"/>
      <c r="Z180" s="38"/>
      <c r="AA180" s="38"/>
      <c r="AB180" s="38"/>
      <c r="AC180" s="38"/>
      <c r="AD180" s="38"/>
      <c r="AE180" s="38"/>
      <c r="AT180" s="17" t="s">
        <v>274</v>
      </c>
      <c r="AU180" s="17" t="s">
        <v>269</v>
      </c>
    </row>
    <row r="181" s="12" customFormat="1">
      <c r="A181" s="12"/>
      <c r="B181" s="242"/>
      <c r="C181" s="243"/>
      <c r="D181" s="234" t="s">
        <v>276</v>
      </c>
      <c r="E181" s="244" t="s">
        <v>1</v>
      </c>
      <c r="F181" s="245" t="s">
        <v>6767</v>
      </c>
      <c r="G181" s="243"/>
      <c r="H181" s="246">
        <v>3.2000000000000002</v>
      </c>
      <c r="I181" s="247"/>
      <c r="J181" s="243"/>
      <c r="K181" s="243"/>
      <c r="L181" s="248"/>
      <c r="M181" s="249"/>
      <c r="N181" s="250"/>
      <c r="O181" s="250"/>
      <c r="P181" s="250"/>
      <c r="Q181" s="250"/>
      <c r="R181" s="250"/>
      <c r="S181" s="250"/>
      <c r="T181" s="251"/>
      <c r="U181" s="12"/>
      <c r="V181" s="12"/>
      <c r="W181" s="12"/>
      <c r="X181" s="12"/>
      <c r="Y181" s="12"/>
      <c r="Z181" s="12"/>
      <c r="AA181" s="12"/>
      <c r="AB181" s="12"/>
      <c r="AC181" s="12"/>
      <c r="AD181" s="12"/>
      <c r="AE181" s="12"/>
      <c r="AT181" s="252" t="s">
        <v>276</v>
      </c>
      <c r="AU181" s="252" t="s">
        <v>269</v>
      </c>
      <c r="AV181" s="12" t="s">
        <v>86</v>
      </c>
      <c r="AW181" s="12" t="s">
        <v>32</v>
      </c>
      <c r="AX181" s="12" t="s">
        <v>84</v>
      </c>
      <c r="AY181" s="252" t="s">
        <v>251</v>
      </c>
    </row>
    <row r="182" s="2" customFormat="1" ht="16.5" customHeight="1">
      <c r="A182" s="38"/>
      <c r="B182" s="39"/>
      <c r="C182" s="292" t="s">
        <v>371</v>
      </c>
      <c r="D182" s="292" t="s">
        <v>1133</v>
      </c>
      <c r="E182" s="293" t="s">
        <v>6686</v>
      </c>
      <c r="F182" s="294" t="s">
        <v>6687</v>
      </c>
      <c r="G182" s="295" t="s">
        <v>409</v>
      </c>
      <c r="H182" s="296">
        <v>3.52</v>
      </c>
      <c r="I182" s="297"/>
      <c r="J182" s="298">
        <f>ROUND(I182*H182,2)</f>
        <v>0</v>
      </c>
      <c r="K182" s="299"/>
      <c r="L182" s="300"/>
      <c r="M182" s="301" t="s">
        <v>1</v>
      </c>
      <c r="N182" s="302" t="s">
        <v>41</v>
      </c>
      <c r="O182" s="91"/>
      <c r="P182" s="230">
        <f>O182*H182</f>
        <v>0</v>
      </c>
      <c r="Q182" s="230">
        <v>0.00050000000000000001</v>
      </c>
      <c r="R182" s="230">
        <f>Q182*H182</f>
        <v>0.0017600000000000001</v>
      </c>
      <c r="S182" s="230">
        <v>0</v>
      </c>
      <c r="T182" s="231">
        <f>S182*H182</f>
        <v>0</v>
      </c>
      <c r="U182" s="38"/>
      <c r="V182" s="38"/>
      <c r="W182" s="38"/>
      <c r="X182" s="38"/>
      <c r="Y182" s="38"/>
      <c r="Z182" s="38"/>
      <c r="AA182" s="38"/>
      <c r="AB182" s="38"/>
      <c r="AC182" s="38"/>
      <c r="AD182" s="38"/>
      <c r="AE182" s="38"/>
      <c r="AR182" s="232" t="s">
        <v>299</v>
      </c>
      <c r="AT182" s="232" t="s">
        <v>1133</v>
      </c>
      <c r="AU182" s="232" t="s">
        <v>269</v>
      </c>
      <c r="AY182" s="17" t="s">
        <v>251</v>
      </c>
      <c r="BE182" s="233">
        <f>IF(N182="základní",J182,0)</f>
        <v>0</v>
      </c>
      <c r="BF182" s="233">
        <f>IF(N182="snížená",J182,0)</f>
        <v>0</v>
      </c>
      <c r="BG182" s="233">
        <f>IF(N182="zákl. přenesená",J182,0)</f>
        <v>0</v>
      </c>
      <c r="BH182" s="233">
        <f>IF(N182="sníž. přenesená",J182,0)</f>
        <v>0</v>
      </c>
      <c r="BI182" s="233">
        <f>IF(N182="nulová",J182,0)</f>
        <v>0</v>
      </c>
      <c r="BJ182" s="17" t="s">
        <v>84</v>
      </c>
      <c r="BK182" s="233">
        <f>ROUND(I182*H182,2)</f>
        <v>0</v>
      </c>
      <c r="BL182" s="17" t="s">
        <v>254</v>
      </c>
      <c r="BM182" s="232" t="s">
        <v>6768</v>
      </c>
    </row>
    <row r="183" s="2" customFormat="1">
      <c r="A183" s="38"/>
      <c r="B183" s="39"/>
      <c r="C183" s="40"/>
      <c r="D183" s="234" t="s">
        <v>260</v>
      </c>
      <c r="E183" s="40"/>
      <c r="F183" s="235" t="s">
        <v>6687</v>
      </c>
      <c r="G183" s="40"/>
      <c r="H183" s="40"/>
      <c r="I183" s="236"/>
      <c r="J183" s="40"/>
      <c r="K183" s="40"/>
      <c r="L183" s="44"/>
      <c r="M183" s="237"/>
      <c r="N183" s="238"/>
      <c r="O183" s="91"/>
      <c r="P183" s="91"/>
      <c r="Q183" s="91"/>
      <c r="R183" s="91"/>
      <c r="S183" s="91"/>
      <c r="T183" s="92"/>
      <c r="U183" s="38"/>
      <c r="V183" s="38"/>
      <c r="W183" s="38"/>
      <c r="X183" s="38"/>
      <c r="Y183" s="38"/>
      <c r="Z183" s="38"/>
      <c r="AA183" s="38"/>
      <c r="AB183" s="38"/>
      <c r="AC183" s="38"/>
      <c r="AD183" s="38"/>
      <c r="AE183" s="38"/>
      <c r="AT183" s="17" t="s">
        <v>260</v>
      </c>
      <c r="AU183" s="17" t="s">
        <v>269</v>
      </c>
    </row>
    <row r="184" s="12" customFormat="1">
      <c r="A184" s="12"/>
      <c r="B184" s="242"/>
      <c r="C184" s="243"/>
      <c r="D184" s="234" t="s">
        <v>276</v>
      </c>
      <c r="E184" s="244" t="s">
        <v>1</v>
      </c>
      <c r="F184" s="245" t="s">
        <v>6767</v>
      </c>
      <c r="G184" s="243"/>
      <c r="H184" s="246">
        <v>3.2000000000000002</v>
      </c>
      <c r="I184" s="247"/>
      <c r="J184" s="243"/>
      <c r="K184" s="243"/>
      <c r="L184" s="248"/>
      <c r="M184" s="249"/>
      <c r="N184" s="250"/>
      <c r="O184" s="250"/>
      <c r="P184" s="250"/>
      <c r="Q184" s="250"/>
      <c r="R184" s="250"/>
      <c r="S184" s="250"/>
      <c r="T184" s="251"/>
      <c r="U184" s="12"/>
      <c r="V184" s="12"/>
      <c r="W184" s="12"/>
      <c r="X184" s="12"/>
      <c r="Y184" s="12"/>
      <c r="Z184" s="12"/>
      <c r="AA184" s="12"/>
      <c r="AB184" s="12"/>
      <c r="AC184" s="12"/>
      <c r="AD184" s="12"/>
      <c r="AE184" s="12"/>
      <c r="AT184" s="252" t="s">
        <v>276</v>
      </c>
      <c r="AU184" s="252" t="s">
        <v>269</v>
      </c>
      <c r="AV184" s="12" t="s">
        <v>86</v>
      </c>
      <c r="AW184" s="12" t="s">
        <v>32</v>
      </c>
      <c r="AX184" s="12" t="s">
        <v>76</v>
      </c>
      <c r="AY184" s="252" t="s">
        <v>251</v>
      </c>
    </row>
    <row r="185" s="12" customFormat="1">
      <c r="A185" s="12"/>
      <c r="B185" s="242"/>
      <c r="C185" s="243"/>
      <c r="D185" s="234" t="s">
        <v>276</v>
      </c>
      <c r="E185" s="244" t="s">
        <v>1</v>
      </c>
      <c r="F185" s="245" t="s">
        <v>6769</v>
      </c>
      <c r="G185" s="243"/>
      <c r="H185" s="246">
        <v>3.52</v>
      </c>
      <c r="I185" s="247"/>
      <c r="J185" s="243"/>
      <c r="K185" s="243"/>
      <c r="L185" s="248"/>
      <c r="M185" s="249"/>
      <c r="N185" s="250"/>
      <c r="O185" s="250"/>
      <c r="P185" s="250"/>
      <c r="Q185" s="250"/>
      <c r="R185" s="250"/>
      <c r="S185" s="250"/>
      <c r="T185" s="251"/>
      <c r="U185" s="12"/>
      <c r="V185" s="12"/>
      <c r="W185" s="12"/>
      <c r="X185" s="12"/>
      <c r="Y185" s="12"/>
      <c r="Z185" s="12"/>
      <c r="AA185" s="12"/>
      <c r="AB185" s="12"/>
      <c r="AC185" s="12"/>
      <c r="AD185" s="12"/>
      <c r="AE185" s="12"/>
      <c r="AT185" s="252" t="s">
        <v>276</v>
      </c>
      <c r="AU185" s="252" t="s">
        <v>269</v>
      </c>
      <c r="AV185" s="12" t="s">
        <v>86</v>
      </c>
      <c r="AW185" s="12" t="s">
        <v>32</v>
      </c>
      <c r="AX185" s="12" t="s">
        <v>84</v>
      </c>
      <c r="AY185" s="252" t="s">
        <v>251</v>
      </c>
    </row>
    <row r="186" s="2" customFormat="1" ht="16.5" customHeight="1">
      <c r="A186" s="38"/>
      <c r="B186" s="39"/>
      <c r="C186" s="292" t="s">
        <v>378</v>
      </c>
      <c r="D186" s="292" t="s">
        <v>1133</v>
      </c>
      <c r="E186" s="293" t="s">
        <v>6690</v>
      </c>
      <c r="F186" s="294" t="s">
        <v>6691</v>
      </c>
      <c r="G186" s="295" t="s">
        <v>6473</v>
      </c>
      <c r="H186" s="296">
        <v>0.25</v>
      </c>
      <c r="I186" s="297"/>
      <c r="J186" s="298">
        <f>ROUND(I186*H186,2)</f>
        <v>0</v>
      </c>
      <c r="K186" s="299"/>
      <c r="L186" s="300"/>
      <c r="M186" s="301" t="s">
        <v>1</v>
      </c>
      <c r="N186" s="302" t="s">
        <v>41</v>
      </c>
      <c r="O186" s="91"/>
      <c r="P186" s="230">
        <f>O186*H186</f>
        <v>0</v>
      </c>
      <c r="Q186" s="230">
        <v>0.00316</v>
      </c>
      <c r="R186" s="230">
        <f>Q186*H186</f>
        <v>0.00079000000000000001</v>
      </c>
      <c r="S186" s="230">
        <v>0</v>
      </c>
      <c r="T186" s="231">
        <f>S186*H186</f>
        <v>0</v>
      </c>
      <c r="U186" s="38"/>
      <c r="V186" s="38"/>
      <c r="W186" s="38"/>
      <c r="X186" s="38"/>
      <c r="Y186" s="38"/>
      <c r="Z186" s="38"/>
      <c r="AA186" s="38"/>
      <c r="AB186" s="38"/>
      <c r="AC186" s="38"/>
      <c r="AD186" s="38"/>
      <c r="AE186" s="38"/>
      <c r="AR186" s="232" t="s">
        <v>299</v>
      </c>
      <c r="AT186" s="232" t="s">
        <v>1133</v>
      </c>
      <c r="AU186" s="232" t="s">
        <v>269</v>
      </c>
      <c r="AY186" s="17" t="s">
        <v>251</v>
      </c>
      <c r="BE186" s="233">
        <f>IF(N186="základní",J186,0)</f>
        <v>0</v>
      </c>
      <c r="BF186" s="233">
        <f>IF(N186="snížená",J186,0)</f>
        <v>0</v>
      </c>
      <c r="BG186" s="233">
        <f>IF(N186="zákl. přenesená",J186,0)</f>
        <v>0</v>
      </c>
      <c r="BH186" s="233">
        <f>IF(N186="sníž. přenesená",J186,0)</f>
        <v>0</v>
      </c>
      <c r="BI186" s="233">
        <f>IF(N186="nulová",J186,0)</f>
        <v>0</v>
      </c>
      <c r="BJ186" s="17" t="s">
        <v>84</v>
      </c>
      <c r="BK186" s="233">
        <f>ROUND(I186*H186,2)</f>
        <v>0</v>
      </c>
      <c r="BL186" s="17" t="s">
        <v>254</v>
      </c>
      <c r="BM186" s="232" t="s">
        <v>6770</v>
      </c>
    </row>
    <row r="187" s="2" customFormat="1">
      <c r="A187" s="38"/>
      <c r="B187" s="39"/>
      <c r="C187" s="40"/>
      <c r="D187" s="234" t="s">
        <v>260</v>
      </c>
      <c r="E187" s="40"/>
      <c r="F187" s="235" t="s">
        <v>6691</v>
      </c>
      <c r="G187" s="40"/>
      <c r="H187" s="40"/>
      <c r="I187" s="236"/>
      <c r="J187" s="40"/>
      <c r="K187" s="40"/>
      <c r="L187" s="44"/>
      <c r="M187" s="237"/>
      <c r="N187" s="238"/>
      <c r="O187" s="91"/>
      <c r="P187" s="91"/>
      <c r="Q187" s="91"/>
      <c r="R187" s="91"/>
      <c r="S187" s="91"/>
      <c r="T187" s="92"/>
      <c r="U187" s="38"/>
      <c r="V187" s="38"/>
      <c r="W187" s="38"/>
      <c r="X187" s="38"/>
      <c r="Y187" s="38"/>
      <c r="Z187" s="38"/>
      <c r="AA187" s="38"/>
      <c r="AB187" s="38"/>
      <c r="AC187" s="38"/>
      <c r="AD187" s="38"/>
      <c r="AE187" s="38"/>
      <c r="AT187" s="17" t="s">
        <v>260</v>
      </c>
      <c r="AU187" s="17" t="s">
        <v>269</v>
      </c>
    </row>
    <row r="188" s="2" customFormat="1" ht="16.5" customHeight="1">
      <c r="A188" s="38"/>
      <c r="B188" s="39"/>
      <c r="C188" s="292" t="s">
        <v>7</v>
      </c>
      <c r="D188" s="292" t="s">
        <v>1133</v>
      </c>
      <c r="E188" s="293" t="s">
        <v>6693</v>
      </c>
      <c r="F188" s="294" t="s">
        <v>6694</v>
      </c>
      <c r="G188" s="295" t="s">
        <v>6695</v>
      </c>
      <c r="H188" s="296">
        <v>486</v>
      </c>
      <c r="I188" s="297"/>
      <c r="J188" s="298">
        <f>ROUND(I188*H188,2)</f>
        <v>0</v>
      </c>
      <c r="K188" s="299"/>
      <c r="L188" s="300"/>
      <c r="M188" s="301" t="s">
        <v>1</v>
      </c>
      <c r="N188" s="302" t="s">
        <v>41</v>
      </c>
      <c r="O188" s="91"/>
      <c r="P188" s="230">
        <f>O188*H188</f>
        <v>0</v>
      </c>
      <c r="Q188" s="230">
        <v>0.001</v>
      </c>
      <c r="R188" s="230">
        <f>Q188*H188</f>
        <v>0.48599999999999999</v>
      </c>
      <c r="S188" s="230">
        <v>0</v>
      </c>
      <c r="T188" s="231">
        <f>S188*H188</f>
        <v>0</v>
      </c>
      <c r="U188" s="38"/>
      <c r="V188" s="38"/>
      <c r="W188" s="38"/>
      <c r="X188" s="38"/>
      <c r="Y188" s="38"/>
      <c r="Z188" s="38"/>
      <c r="AA188" s="38"/>
      <c r="AB188" s="38"/>
      <c r="AC188" s="38"/>
      <c r="AD188" s="38"/>
      <c r="AE188" s="38"/>
      <c r="AR188" s="232" t="s">
        <v>299</v>
      </c>
      <c r="AT188" s="232" t="s">
        <v>1133</v>
      </c>
      <c r="AU188" s="232" t="s">
        <v>269</v>
      </c>
      <c r="AY188" s="17" t="s">
        <v>251</v>
      </c>
      <c r="BE188" s="233">
        <f>IF(N188="základní",J188,0)</f>
        <v>0</v>
      </c>
      <c r="BF188" s="233">
        <f>IF(N188="snížená",J188,0)</f>
        <v>0</v>
      </c>
      <c r="BG188" s="233">
        <f>IF(N188="zákl. přenesená",J188,0)</f>
        <v>0</v>
      </c>
      <c r="BH188" s="233">
        <f>IF(N188="sníž. přenesená",J188,0)</f>
        <v>0</v>
      </c>
      <c r="BI188" s="233">
        <f>IF(N188="nulová",J188,0)</f>
        <v>0</v>
      </c>
      <c r="BJ188" s="17" t="s">
        <v>84</v>
      </c>
      <c r="BK188" s="233">
        <f>ROUND(I188*H188,2)</f>
        <v>0</v>
      </c>
      <c r="BL188" s="17" t="s">
        <v>254</v>
      </c>
      <c r="BM188" s="232" t="s">
        <v>6771</v>
      </c>
    </row>
    <row r="189" s="2" customFormat="1">
      <c r="A189" s="38"/>
      <c r="B189" s="39"/>
      <c r="C189" s="40"/>
      <c r="D189" s="234" t="s">
        <v>260</v>
      </c>
      <c r="E189" s="40"/>
      <c r="F189" s="235" t="s">
        <v>6697</v>
      </c>
      <c r="G189" s="40"/>
      <c r="H189" s="40"/>
      <c r="I189" s="236"/>
      <c r="J189" s="40"/>
      <c r="K189" s="40"/>
      <c r="L189" s="44"/>
      <c r="M189" s="237"/>
      <c r="N189" s="238"/>
      <c r="O189" s="91"/>
      <c r="P189" s="91"/>
      <c r="Q189" s="91"/>
      <c r="R189" s="91"/>
      <c r="S189" s="91"/>
      <c r="T189" s="92"/>
      <c r="U189" s="38"/>
      <c r="V189" s="38"/>
      <c r="W189" s="38"/>
      <c r="X189" s="38"/>
      <c r="Y189" s="38"/>
      <c r="Z189" s="38"/>
      <c r="AA189" s="38"/>
      <c r="AB189" s="38"/>
      <c r="AC189" s="38"/>
      <c r="AD189" s="38"/>
      <c r="AE189" s="38"/>
      <c r="AT189" s="17" t="s">
        <v>260</v>
      </c>
      <c r="AU189" s="17" t="s">
        <v>269</v>
      </c>
    </row>
    <row r="190" s="2" customFormat="1" ht="24.15" customHeight="1">
      <c r="A190" s="38"/>
      <c r="B190" s="39"/>
      <c r="C190" s="220" t="s">
        <v>387</v>
      </c>
      <c r="D190" s="220" t="s">
        <v>255</v>
      </c>
      <c r="E190" s="221" t="s">
        <v>6698</v>
      </c>
      <c r="F190" s="222" t="s">
        <v>6699</v>
      </c>
      <c r="G190" s="223" t="s">
        <v>416</v>
      </c>
      <c r="H190" s="224">
        <v>4</v>
      </c>
      <c r="I190" s="225"/>
      <c r="J190" s="226">
        <f>ROUND(I190*H190,2)</f>
        <v>0</v>
      </c>
      <c r="K190" s="227"/>
      <c r="L190" s="44"/>
      <c r="M190" s="228" t="s">
        <v>1</v>
      </c>
      <c r="N190" s="229" t="s">
        <v>41</v>
      </c>
      <c r="O190" s="91"/>
      <c r="P190" s="230">
        <f>O190*H190</f>
        <v>0</v>
      </c>
      <c r="Q190" s="230">
        <v>0</v>
      </c>
      <c r="R190" s="230">
        <f>Q190*H190</f>
        <v>0</v>
      </c>
      <c r="S190" s="230">
        <v>0</v>
      </c>
      <c r="T190" s="231">
        <f>S190*H190</f>
        <v>0</v>
      </c>
      <c r="U190" s="38"/>
      <c r="V190" s="38"/>
      <c r="W190" s="38"/>
      <c r="X190" s="38"/>
      <c r="Y190" s="38"/>
      <c r="Z190" s="38"/>
      <c r="AA190" s="38"/>
      <c r="AB190" s="38"/>
      <c r="AC190" s="38"/>
      <c r="AD190" s="38"/>
      <c r="AE190" s="38"/>
      <c r="AR190" s="232" t="s">
        <v>254</v>
      </c>
      <c r="AT190" s="232" t="s">
        <v>255</v>
      </c>
      <c r="AU190" s="232" t="s">
        <v>269</v>
      </c>
      <c r="AY190" s="17" t="s">
        <v>251</v>
      </c>
      <c r="BE190" s="233">
        <f>IF(N190="základní",J190,0)</f>
        <v>0</v>
      </c>
      <c r="BF190" s="233">
        <f>IF(N190="snížená",J190,0)</f>
        <v>0</v>
      </c>
      <c r="BG190" s="233">
        <f>IF(N190="zákl. přenesená",J190,0)</f>
        <v>0</v>
      </c>
      <c r="BH190" s="233">
        <f>IF(N190="sníž. přenesená",J190,0)</f>
        <v>0</v>
      </c>
      <c r="BI190" s="233">
        <f>IF(N190="nulová",J190,0)</f>
        <v>0</v>
      </c>
      <c r="BJ190" s="17" t="s">
        <v>84</v>
      </c>
      <c r="BK190" s="233">
        <f>ROUND(I190*H190,2)</f>
        <v>0</v>
      </c>
      <c r="BL190" s="17" t="s">
        <v>254</v>
      </c>
      <c r="BM190" s="232" t="s">
        <v>6772</v>
      </c>
    </row>
    <row r="191" s="2" customFormat="1">
      <c r="A191" s="38"/>
      <c r="B191" s="39"/>
      <c r="C191" s="40"/>
      <c r="D191" s="234" t="s">
        <v>260</v>
      </c>
      <c r="E191" s="40"/>
      <c r="F191" s="235" t="s">
        <v>6701</v>
      </c>
      <c r="G191" s="40"/>
      <c r="H191" s="40"/>
      <c r="I191" s="236"/>
      <c r="J191" s="40"/>
      <c r="K191" s="40"/>
      <c r="L191" s="44"/>
      <c r="M191" s="237"/>
      <c r="N191" s="238"/>
      <c r="O191" s="91"/>
      <c r="P191" s="91"/>
      <c r="Q191" s="91"/>
      <c r="R191" s="91"/>
      <c r="S191" s="91"/>
      <c r="T191" s="92"/>
      <c r="U191" s="38"/>
      <c r="V191" s="38"/>
      <c r="W191" s="38"/>
      <c r="X191" s="38"/>
      <c r="Y191" s="38"/>
      <c r="Z191" s="38"/>
      <c r="AA191" s="38"/>
      <c r="AB191" s="38"/>
      <c r="AC191" s="38"/>
      <c r="AD191" s="38"/>
      <c r="AE191" s="38"/>
      <c r="AT191" s="17" t="s">
        <v>260</v>
      </c>
      <c r="AU191" s="17" t="s">
        <v>269</v>
      </c>
    </row>
    <row r="192" s="2" customFormat="1">
      <c r="A192" s="38"/>
      <c r="B192" s="39"/>
      <c r="C192" s="40"/>
      <c r="D192" s="240" t="s">
        <v>274</v>
      </c>
      <c r="E192" s="40"/>
      <c r="F192" s="241" t="s">
        <v>6702</v>
      </c>
      <c r="G192" s="40"/>
      <c r="H192" s="40"/>
      <c r="I192" s="236"/>
      <c r="J192" s="40"/>
      <c r="K192" s="40"/>
      <c r="L192" s="44"/>
      <c r="M192" s="237"/>
      <c r="N192" s="238"/>
      <c r="O192" s="91"/>
      <c r="P192" s="91"/>
      <c r="Q192" s="91"/>
      <c r="R192" s="91"/>
      <c r="S192" s="91"/>
      <c r="T192" s="92"/>
      <c r="U192" s="38"/>
      <c r="V192" s="38"/>
      <c r="W192" s="38"/>
      <c r="X192" s="38"/>
      <c r="Y192" s="38"/>
      <c r="Z192" s="38"/>
      <c r="AA192" s="38"/>
      <c r="AB192" s="38"/>
      <c r="AC192" s="38"/>
      <c r="AD192" s="38"/>
      <c r="AE192" s="38"/>
      <c r="AT192" s="17" t="s">
        <v>274</v>
      </c>
      <c r="AU192" s="17" t="s">
        <v>269</v>
      </c>
    </row>
    <row r="193" s="2" customFormat="1" ht="24.15" customHeight="1">
      <c r="A193" s="38"/>
      <c r="B193" s="39"/>
      <c r="C193" s="220" t="s">
        <v>392</v>
      </c>
      <c r="D193" s="220" t="s">
        <v>255</v>
      </c>
      <c r="E193" s="221" t="s">
        <v>6703</v>
      </c>
      <c r="F193" s="222" t="s">
        <v>6704</v>
      </c>
      <c r="G193" s="223" t="s">
        <v>409</v>
      </c>
      <c r="H193" s="224">
        <v>173</v>
      </c>
      <c r="I193" s="225"/>
      <c r="J193" s="226">
        <f>ROUND(I193*H193,2)</f>
        <v>0</v>
      </c>
      <c r="K193" s="227"/>
      <c r="L193" s="44"/>
      <c r="M193" s="228" t="s">
        <v>1</v>
      </c>
      <c r="N193" s="229" t="s">
        <v>41</v>
      </c>
      <c r="O193" s="91"/>
      <c r="P193" s="230">
        <f>O193*H193</f>
        <v>0</v>
      </c>
      <c r="Q193" s="230">
        <v>0</v>
      </c>
      <c r="R193" s="230">
        <f>Q193*H193</f>
        <v>0</v>
      </c>
      <c r="S193" s="230">
        <v>0</v>
      </c>
      <c r="T193" s="231">
        <f>S193*H193</f>
        <v>0</v>
      </c>
      <c r="U193" s="38"/>
      <c r="V193" s="38"/>
      <c r="W193" s="38"/>
      <c r="X193" s="38"/>
      <c r="Y193" s="38"/>
      <c r="Z193" s="38"/>
      <c r="AA193" s="38"/>
      <c r="AB193" s="38"/>
      <c r="AC193" s="38"/>
      <c r="AD193" s="38"/>
      <c r="AE193" s="38"/>
      <c r="AR193" s="232" t="s">
        <v>254</v>
      </c>
      <c r="AT193" s="232" t="s">
        <v>255</v>
      </c>
      <c r="AU193" s="232" t="s">
        <v>269</v>
      </c>
      <c r="AY193" s="17" t="s">
        <v>251</v>
      </c>
      <c r="BE193" s="233">
        <f>IF(N193="základní",J193,0)</f>
        <v>0</v>
      </c>
      <c r="BF193" s="233">
        <f>IF(N193="snížená",J193,0)</f>
        <v>0</v>
      </c>
      <c r="BG193" s="233">
        <f>IF(N193="zákl. přenesená",J193,0)</f>
        <v>0</v>
      </c>
      <c r="BH193" s="233">
        <f>IF(N193="sníž. přenesená",J193,0)</f>
        <v>0</v>
      </c>
      <c r="BI193" s="233">
        <f>IF(N193="nulová",J193,0)</f>
        <v>0</v>
      </c>
      <c r="BJ193" s="17" t="s">
        <v>84</v>
      </c>
      <c r="BK193" s="233">
        <f>ROUND(I193*H193,2)</f>
        <v>0</v>
      </c>
      <c r="BL193" s="17" t="s">
        <v>254</v>
      </c>
      <c r="BM193" s="232" t="s">
        <v>6773</v>
      </c>
    </row>
    <row r="194" s="2" customFormat="1">
      <c r="A194" s="38"/>
      <c r="B194" s="39"/>
      <c r="C194" s="40"/>
      <c r="D194" s="234" t="s">
        <v>260</v>
      </c>
      <c r="E194" s="40"/>
      <c r="F194" s="235" t="s">
        <v>6706</v>
      </c>
      <c r="G194" s="40"/>
      <c r="H194" s="40"/>
      <c r="I194" s="236"/>
      <c r="J194" s="40"/>
      <c r="K194" s="40"/>
      <c r="L194" s="44"/>
      <c r="M194" s="237"/>
      <c r="N194" s="238"/>
      <c r="O194" s="91"/>
      <c r="P194" s="91"/>
      <c r="Q194" s="91"/>
      <c r="R194" s="91"/>
      <c r="S194" s="91"/>
      <c r="T194" s="92"/>
      <c r="U194" s="38"/>
      <c r="V194" s="38"/>
      <c r="W194" s="38"/>
      <c r="X194" s="38"/>
      <c r="Y194" s="38"/>
      <c r="Z194" s="38"/>
      <c r="AA194" s="38"/>
      <c r="AB194" s="38"/>
      <c r="AC194" s="38"/>
      <c r="AD194" s="38"/>
      <c r="AE194" s="38"/>
      <c r="AT194" s="17" t="s">
        <v>260</v>
      </c>
      <c r="AU194" s="17" t="s">
        <v>269</v>
      </c>
    </row>
    <row r="195" s="2" customFormat="1">
      <c r="A195" s="38"/>
      <c r="B195" s="39"/>
      <c r="C195" s="40"/>
      <c r="D195" s="240" t="s">
        <v>274</v>
      </c>
      <c r="E195" s="40"/>
      <c r="F195" s="241" t="s">
        <v>6707</v>
      </c>
      <c r="G195" s="40"/>
      <c r="H195" s="40"/>
      <c r="I195" s="236"/>
      <c r="J195" s="40"/>
      <c r="K195" s="40"/>
      <c r="L195" s="44"/>
      <c r="M195" s="237"/>
      <c r="N195" s="238"/>
      <c r="O195" s="91"/>
      <c r="P195" s="91"/>
      <c r="Q195" s="91"/>
      <c r="R195" s="91"/>
      <c r="S195" s="91"/>
      <c r="T195" s="92"/>
      <c r="U195" s="38"/>
      <c r="V195" s="38"/>
      <c r="W195" s="38"/>
      <c r="X195" s="38"/>
      <c r="Y195" s="38"/>
      <c r="Z195" s="38"/>
      <c r="AA195" s="38"/>
      <c r="AB195" s="38"/>
      <c r="AC195" s="38"/>
      <c r="AD195" s="38"/>
      <c r="AE195" s="38"/>
      <c r="AT195" s="17" t="s">
        <v>274</v>
      </c>
      <c r="AU195" s="17" t="s">
        <v>269</v>
      </c>
    </row>
    <row r="196" s="2" customFormat="1" ht="16.5" customHeight="1">
      <c r="A196" s="38"/>
      <c r="B196" s="39"/>
      <c r="C196" s="292" t="s">
        <v>397</v>
      </c>
      <c r="D196" s="292" t="s">
        <v>1133</v>
      </c>
      <c r="E196" s="293" t="s">
        <v>6708</v>
      </c>
      <c r="F196" s="294" t="s">
        <v>6709</v>
      </c>
      <c r="G196" s="295" t="s">
        <v>592</v>
      </c>
      <c r="H196" s="296">
        <v>3.25</v>
      </c>
      <c r="I196" s="297"/>
      <c r="J196" s="298">
        <f>ROUND(I196*H196,2)</f>
        <v>0</v>
      </c>
      <c r="K196" s="299"/>
      <c r="L196" s="300"/>
      <c r="M196" s="301" t="s">
        <v>1</v>
      </c>
      <c r="N196" s="302" t="s">
        <v>41</v>
      </c>
      <c r="O196" s="91"/>
      <c r="P196" s="230">
        <f>O196*H196</f>
        <v>0</v>
      </c>
      <c r="Q196" s="230">
        <v>0.22</v>
      </c>
      <c r="R196" s="230">
        <f>Q196*H196</f>
        <v>0.71499999999999997</v>
      </c>
      <c r="S196" s="230">
        <v>0</v>
      </c>
      <c r="T196" s="231">
        <f>S196*H196</f>
        <v>0</v>
      </c>
      <c r="U196" s="38"/>
      <c r="V196" s="38"/>
      <c r="W196" s="38"/>
      <c r="X196" s="38"/>
      <c r="Y196" s="38"/>
      <c r="Z196" s="38"/>
      <c r="AA196" s="38"/>
      <c r="AB196" s="38"/>
      <c r="AC196" s="38"/>
      <c r="AD196" s="38"/>
      <c r="AE196" s="38"/>
      <c r="AR196" s="232" t="s">
        <v>299</v>
      </c>
      <c r="AT196" s="232" t="s">
        <v>1133</v>
      </c>
      <c r="AU196" s="232" t="s">
        <v>269</v>
      </c>
      <c r="AY196" s="17" t="s">
        <v>251</v>
      </c>
      <c r="BE196" s="233">
        <f>IF(N196="základní",J196,0)</f>
        <v>0</v>
      </c>
      <c r="BF196" s="233">
        <f>IF(N196="snížená",J196,0)</f>
        <v>0</v>
      </c>
      <c r="BG196" s="233">
        <f>IF(N196="zákl. přenesená",J196,0)</f>
        <v>0</v>
      </c>
      <c r="BH196" s="233">
        <f>IF(N196="sníž. přenesená",J196,0)</f>
        <v>0</v>
      </c>
      <c r="BI196" s="233">
        <f>IF(N196="nulová",J196,0)</f>
        <v>0</v>
      </c>
      <c r="BJ196" s="17" t="s">
        <v>84</v>
      </c>
      <c r="BK196" s="233">
        <f>ROUND(I196*H196,2)</f>
        <v>0</v>
      </c>
      <c r="BL196" s="17" t="s">
        <v>254</v>
      </c>
      <c r="BM196" s="232" t="s">
        <v>6774</v>
      </c>
    </row>
    <row r="197" s="2" customFormat="1">
      <c r="A197" s="38"/>
      <c r="B197" s="39"/>
      <c r="C197" s="40"/>
      <c r="D197" s="234" t="s">
        <v>260</v>
      </c>
      <c r="E197" s="40"/>
      <c r="F197" s="235" t="s">
        <v>6709</v>
      </c>
      <c r="G197" s="40"/>
      <c r="H197" s="40"/>
      <c r="I197" s="236"/>
      <c r="J197" s="40"/>
      <c r="K197" s="40"/>
      <c r="L197" s="44"/>
      <c r="M197" s="237"/>
      <c r="N197" s="238"/>
      <c r="O197" s="91"/>
      <c r="P197" s="91"/>
      <c r="Q197" s="91"/>
      <c r="R197" s="91"/>
      <c r="S197" s="91"/>
      <c r="T197" s="92"/>
      <c r="U197" s="38"/>
      <c r="V197" s="38"/>
      <c r="W197" s="38"/>
      <c r="X197" s="38"/>
      <c r="Y197" s="38"/>
      <c r="Z197" s="38"/>
      <c r="AA197" s="38"/>
      <c r="AB197" s="38"/>
      <c r="AC197" s="38"/>
      <c r="AD197" s="38"/>
      <c r="AE197" s="38"/>
      <c r="AT197" s="17" t="s">
        <v>260</v>
      </c>
      <c r="AU197" s="17" t="s">
        <v>269</v>
      </c>
    </row>
    <row r="198" s="12" customFormat="1">
      <c r="A198" s="12"/>
      <c r="B198" s="242"/>
      <c r="C198" s="243"/>
      <c r="D198" s="234" t="s">
        <v>276</v>
      </c>
      <c r="E198" s="244" t="s">
        <v>1</v>
      </c>
      <c r="F198" s="245" t="s">
        <v>6775</v>
      </c>
      <c r="G198" s="243"/>
      <c r="H198" s="246">
        <v>3.25</v>
      </c>
      <c r="I198" s="247"/>
      <c r="J198" s="243"/>
      <c r="K198" s="243"/>
      <c r="L198" s="248"/>
      <c r="M198" s="249"/>
      <c r="N198" s="250"/>
      <c r="O198" s="250"/>
      <c r="P198" s="250"/>
      <c r="Q198" s="250"/>
      <c r="R198" s="250"/>
      <c r="S198" s="250"/>
      <c r="T198" s="251"/>
      <c r="U198" s="12"/>
      <c r="V198" s="12"/>
      <c r="W198" s="12"/>
      <c r="X198" s="12"/>
      <c r="Y198" s="12"/>
      <c r="Z198" s="12"/>
      <c r="AA198" s="12"/>
      <c r="AB198" s="12"/>
      <c r="AC198" s="12"/>
      <c r="AD198" s="12"/>
      <c r="AE198" s="12"/>
      <c r="AT198" s="252" t="s">
        <v>276</v>
      </c>
      <c r="AU198" s="252" t="s">
        <v>269</v>
      </c>
      <c r="AV198" s="12" t="s">
        <v>86</v>
      </c>
      <c r="AW198" s="12" t="s">
        <v>32</v>
      </c>
      <c r="AX198" s="12" t="s">
        <v>84</v>
      </c>
      <c r="AY198" s="252" t="s">
        <v>251</v>
      </c>
    </row>
    <row r="199" s="2" customFormat="1" ht="16.5" customHeight="1">
      <c r="A199" s="38"/>
      <c r="B199" s="39"/>
      <c r="C199" s="292" t="s">
        <v>952</v>
      </c>
      <c r="D199" s="292" t="s">
        <v>1133</v>
      </c>
      <c r="E199" s="293" t="s">
        <v>6518</v>
      </c>
      <c r="F199" s="294" t="s">
        <v>6519</v>
      </c>
      <c r="G199" s="295" t="s">
        <v>592</v>
      </c>
      <c r="H199" s="296">
        <v>25.949999999999999</v>
      </c>
      <c r="I199" s="297"/>
      <c r="J199" s="298">
        <f>ROUND(I199*H199,2)</f>
        <v>0</v>
      </c>
      <c r="K199" s="299"/>
      <c r="L199" s="300"/>
      <c r="M199" s="301" t="s">
        <v>1</v>
      </c>
      <c r="N199" s="302" t="s">
        <v>41</v>
      </c>
      <c r="O199" s="91"/>
      <c r="P199" s="230">
        <f>O199*H199</f>
        <v>0</v>
      </c>
      <c r="Q199" s="230">
        <v>0.20000000000000001</v>
      </c>
      <c r="R199" s="230">
        <f>Q199*H199</f>
        <v>5.1900000000000004</v>
      </c>
      <c r="S199" s="230">
        <v>0</v>
      </c>
      <c r="T199" s="231">
        <f>S199*H199</f>
        <v>0</v>
      </c>
      <c r="U199" s="38"/>
      <c r="V199" s="38"/>
      <c r="W199" s="38"/>
      <c r="X199" s="38"/>
      <c r="Y199" s="38"/>
      <c r="Z199" s="38"/>
      <c r="AA199" s="38"/>
      <c r="AB199" s="38"/>
      <c r="AC199" s="38"/>
      <c r="AD199" s="38"/>
      <c r="AE199" s="38"/>
      <c r="AR199" s="232" t="s">
        <v>299</v>
      </c>
      <c r="AT199" s="232" t="s">
        <v>1133</v>
      </c>
      <c r="AU199" s="232" t="s">
        <v>269</v>
      </c>
      <c r="AY199" s="17" t="s">
        <v>251</v>
      </c>
      <c r="BE199" s="233">
        <f>IF(N199="základní",J199,0)</f>
        <v>0</v>
      </c>
      <c r="BF199" s="233">
        <f>IF(N199="snížená",J199,0)</f>
        <v>0</v>
      </c>
      <c r="BG199" s="233">
        <f>IF(N199="zákl. přenesená",J199,0)</f>
        <v>0</v>
      </c>
      <c r="BH199" s="233">
        <f>IF(N199="sníž. přenesená",J199,0)</f>
        <v>0</v>
      </c>
      <c r="BI199" s="233">
        <f>IF(N199="nulová",J199,0)</f>
        <v>0</v>
      </c>
      <c r="BJ199" s="17" t="s">
        <v>84</v>
      </c>
      <c r="BK199" s="233">
        <f>ROUND(I199*H199,2)</f>
        <v>0</v>
      </c>
      <c r="BL199" s="17" t="s">
        <v>254</v>
      </c>
      <c r="BM199" s="232" t="s">
        <v>6776</v>
      </c>
    </row>
    <row r="200" s="2" customFormat="1">
      <c r="A200" s="38"/>
      <c r="B200" s="39"/>
      <c r="C200" s="40"/>
      <c r="D200" s="234" t="s">
        <v>260</v>
      </c>
      <c r="E200" s="40"/>
      <c r="F200" s="235" t="s">
        <v>6713</v>
      </c>
      <c r="G200" s="40"/>
      <c r="H200" s="40"/>
      <c r="I200" s="236"/>
      <c r="J200" s="40"/>
      <c r="K200" s="40"/>
      <c r="L200" s="44"/>
      <c r="M200" s="237"/>
      <c r="N200" s="238"/>
      <c r="O200" s="91"/>
      <c r="P200" s="91"/>
      <c r="Q200" s="91"/>
      <c r="R200" s="91"/>
      <c r="S200" s="91"/>
      <c r="T200" s="92"/>
      <c r="U200" s="38"/>
      <c r="V200" s="38"/>
      <c r="W200" s="38"/>
      <c r="X200" s="38"/>
      <c r="Y200" s="38"/>
      <c r="Z200" s="38"/>
      <c r="AA200" s="38"/>
      <c r="AB200" s="38"/>
      <c r="AC200" s="38"/>
      <c r="AD200" s="38"/>
      <c r="AE200" s="38"/>
      <c r="AT200" s="17" t="s">
        <v>260</v>
      </c>
      <c r="AU200" s="17" t="s">
        <v>269</v>
      </c>
    </row>
    <row r="201" s="12" customFormat="1">
      <c r="A201" s="12"/>
      <c r="B201" s="242"/>
      <c r="C201" s="243"/>
      <c r="D201" s="234" t="s">
        <v>276</v>
      </c>
      <c r="E201" s="244" t="s">
        <v>1</v>
      </c>
      <c r="F201" s="245" t="s">
        <v>6777</v>
      </c>
      <c r="G201" s="243"/>
      <c r="H201" s="246">
        <v>25.949999999999999</v>
      </c>
      <c r="I201" s="247"/>
      <c r="J201" s="243"/>
      <c r="K201" s="243"/>
      <c r="L201" s="248"/>
      <c r="M201" s="249"/>
      <c r="N201" s="250"/>
      <c r="O201" s="250"/>
      <c r="P201" s="250"/>
      <c r="Q201" s="250"/>
      <c r="R201" s="250"/>
      <c r="S201" s="250"/>
      <c r="T201" s="251"/>
      <c r="U201" s="12"/>
      <c r="V201" s="12"/>
      <c r="W201" s="12"/>
      <c r="X201" s="12"/>
      <c r="Y201" s="12"/>
      <c r="Z201" s="12"/>
      <c r="AA201" s="12"/>
      <c r="AB201" s="12"/>
      <c r="AC201" s="12"/>
      <c r="AD201" s="12"/>
      <c r="AE201" s="12"/>
      <c r="AT201" s="252" t="s">
        <v>276</v>
      </c>
      <c r="AU201" s="252" t="s">
        <v>269</v>
      </c>
      <c r="AV201" s="12" t="s">
        <v>86</v>
      </c>
      <c r="AW201" s="12" t="s">
        <v>32</v>
      </c>
      <c r="AX201" s="12" t="s">
        <v>84</v>
      </c>
      <c r="AY201" s="252" t="s">
        <v>251</v>
      </c>
    </row>
    <row r="202" s="2" customFormat="1" ht="16.5" customHeight="1">
      <c r="A202" s="38"/>
      <c r="B202" s="39"/>
      <c r="C202" s="220" t="s">
        <v>962</v>
      </c>
      <c r="D202" s="220" t="s">
        <v>255</v>
      </c>
      <c r="E202" s="221" t="s">
        <v>6413</v>
      </c>
      <c r="F202" s="222" t="s">
        <v>6414</v>
      </c>
      <c r="G202" s="223" t="s">
        <v>592</v>
      </c>
      <c r="H202" s="224">
        <v>1.4350000000000001</v>
      </c>
      <c r="I202" s="225"/>
      <c r="J202" s="226">
        <f>ROUND(I202*H202,2)</f>
        <v>0</v>
      </c>
      <c r="K202" s="227"/>
      <c r="L202" s="44"/>
      <c r="M202" s="228" t="s">
        <v>1</v>
      </c>
      <c r="N202" s="229" t="s">
        <v>41</v>
      </c>
      <c r="O202" s="91"/>
      <c r="P202" s="230">
        <f>O202*H202</f>
        <v>0</v>
      </c>
      <c r="Q202" s="230">
        <v>0</v>
      </c>
      <c r="R202" s="230">
        <f>Q202*H202</f>
        <v>0</v>
      </c>
      <c r="S202" s="230">
        <v>0</v>
      </c>
      <c r="T202" s="231">
        <f>S202*H202</f>
        <v>0</v>
      </c>
      <c r="U202" s="38"/>
      <c r="V202" s="38"/>
      <c r="W202" s="38"/>
      <c r="X202" s="38"/>
      <c r="Y202" s="38"/>
      <c r="Z202" s="38"/>
      <c r="AA202" s="38"/>
      <c r="AB202" s="38"/>
      <c r="AC202" s="38"/>
      <c r="AD202" s="38"/>
      <c r="AE202" s="38"/>
      <c r="AR202" s="232" t="s">
        <v>254</v>
      </c>
      <c r="AT202" s="232" t="s">
        <v>255</v>
      </c>
      <c r="AU202" s="232" t="s">
        <v>269</v>
      </c>
      <c r="AY202" s="17" t="s">
        <v>251</v>
      </c>
      <c r="BE202" s="233">
        <f>IF(N202="základní",J202,0)</f>
        <v>0</v>
      </c>
      <c r="BF202" s="233">
        <f>IF(N202="snížená",J202,0)</f>
        <v>0</v>
      </c>
      <c r="BG202" s="233">
        <f>IF(N202="zákl. přenesená",J202,0)</f>
        <v>0</v>
      </c>
      <c r="BH202" s="233">
        <f>IF(N202="sníž. přenesená",J202,0)</f>
        <v>0</v>
      </c>
      <c r="BI202" s="233">
        <f>IF(N202="nulová",J202,0)</f>
        <v>0</v>
      </c>
      <c r="BJ202" s="17" t="s">
        <v>84</v>
      </c>
      <c r="BK202" s="233">
        <f>ROUND(I202*H202,2)</f>
        <v>0</v>
      </c>
      <c r="BL202" s="17" t="s">
        <v>254</v>
      </c>
      <c r="BM202" s="232" t="s">
        <v>6778</v>
      </c>
    </row>
    <row r="203" s="2" customFormat="1">
      <c r="A203" s="38"/>
      <c r="B203" s="39"/>
      <c r="C203" s="40"/>
      <c r="D203" s="234" t="s">
        <v>260</v>
      </c>
      <c r="E203" s="40"/>
      <c r="F203" s="235" t="s">
        <v>6416</v>
      </c>
      <c r="G203" s="40"/>
      <c r="H203" s="40"/>
      <c r="I203" s="236"/>
      <c r="J203" s="40"/>
      <c r="K203" s="40"/>
      <c r="L203" s="44"/>
      <c r="M203" s="237"/>
      <c r="N203" s="238"/>
      <c r="O203" s="91"/>
      <c r="P203" s="91"/>
      <c r="Q203" s="91"/>
      <c r="R203" s="91"/>
      <c r="S203" s="91"/>
      <c r="T203" s="92"/>
      <c r="U203" s="38"/>
      <c r="V203" s="38"/>
      <c r="W203" s="38"/>
      <c r="X203" s="38"/>
      <c r="Y203" s="38"/>
      <c r="Z203" s="38"/>
      <c r="AA203" s="38"/>
      <c r="AB203" s="38"/>
      <c r="AC203" s="38"/>
      <c r="AD203" s="38"/>
      <c r="AE203" s="38"/>
      <c r="AT203" s="17" t="s">
        <v>260</v>
      </c>
      <c r="AU203" s="17" t="s">
        <v>269</v>
      </c>
    </row>
    <row r="204" s="2" customFormat="1">
      <c r="A204" s="38"/>
      <c r="B204" s="39"/>
      <c r="C204" s="40"/>
      <c r="D204" s="240" t="s">
        <v>274</v>
      </c>
      <c r="E204" s="40"/>
      <c r="F204" s="241" t="s">
        <v>6417</v>
      </c>
      <c r="G204" s="40"/>
      <c r="H204" s="40"/>
      <c r="I204" s="236"/>
      <c r="J204" s="40"/>
      <c r="K204" s="40"/>
      <c r="L204" s="44"/>
      <c r="M204" s="237"/>
      <c r="N204" s="238"/>
      <c r="O204" s="91"/>
      <c r="P204" s="91"/>
      <c r="Q204" s="91"/>
      <c r="R204" s="91"/>
      <c r="S204" s="91"/>
      <c r="T204" s="92"/>
      <c r="U204" s="38"/>
      <c r="V204" s="38"/>
      <c r="W204" s="38"/>
      <c r="X204" s="38"/>
      <c r="Y204" s="38"/>
      <c r="Z204" s="38"/>
      <c r="AA204" s="38"/>
      <c r="AB204" s="38"/>
      <c r="AC204" s="38"/>
      <c r="AD204" s="38"/>
      <c r="AE204" s="38"/>
      <c r="AT204" s="17" t="s">
        <v>274</v>
      </c>
      <c r="AU204" s="17" t="s">
        <v>269</v>
      </c>
    </row>
    <row r="205" s="2" customFormat="1" ht="21.75" customHeight="1">
      <c r="A205" s="38"/>
      <c r="B205" s="39"/>
      <c r="C205" s="220" t="s">
        <v>972</v>
      </c>
      <c r="D205" s="220" t="s">
        <v>255</v>
      </c>
      <c r="E205" s="221" t="s">
        <v>6427</v>
      </c>
      <c r="F205" s="222" t="s">
        <v>6428</v>
      </c>
      <c r="G205" s="223" t="s">
        <v>592</v>
      </c>
      <c r="H205" s="224">
        <v>1.4350000000000001</v>
      </c>
      <c r="I205" s="225"/>
      <c r="J205" s="226">
        <f>ROUND(I205*H205,2)</f>
        <v>0</v>
      </c>
      <c r="K205" s="227"/>
      <c r="L205" s="44"/>
      <c r="M205" s="228" t="s">
        <v>1</v>
      </c>
      <c r="N205" s="229" t="s">
        <v>41</v>
      </c>
      <c r="O205" s="91"/>
      <c r="P205" s="230">
        <f>O205*H205</f>
        <v>0</v>
      </c>
      <c r="Q205" s="230">
        <v>0</v>
      </c>
      <c r="R205" s="230">
        <f>Q205*H205</f>
        <v>0</v>
      </c>
      <c r="S205" s="230">
        <v>0</v>
      </c>
      <c r="T205" s="231">
        <f>S205*H205</f>
        <v>0</v>
      </c>
      <c r="U205" s="38"/>
      <c r="V205" s="38"/>
      <c r="W205" s="38"/>
      <c r="X205" s="38"/>
      <c r="Y205" s="38"/>
      <c r="Z205" s="38"/>
      <c r="AA205" s="38"/>
      <c r="AB205" s="38"/>
      <c r="AC205" s="38"/>
      <c r="AD205" s="38"/>
      <c r="AE205" s="38"/>
      <c r="AR205" s="232" t="s">
        <v>254</v>
      </c>
      <c r="AT205" s="232" t="s">
        <v>255</v>
      </c>
      <c r="AU205" s="232" t="s">
        <v>269</v>
      </c>
      <c r="AY205" s="17" t="s">
        <v>251</v>
      </c>
      <c r="BE205" s="233">
        <f>IF(N205="základní",J205,0)</f>
        <v>0</v>
      </c>
      <c r="BF205" s="233">
        <f>IF(N205="snížená",J205,0)</f>
        <v>0</v>
      </c>
      <c r="BG205" s="233">
        <f>IF(N205="zákl. přenesená",J205,0)</f>
        <v>0</v>
      </c>
      <c r="BH205" s="233">
        <f>IF(N205="sníž. přenesená",J205,0)</f>
        <v>0</v>
      </c>
      <c r="BI205" s="233">
        <f>IF(N205="nulová",J205,0)</f>
        <v>0</v>
      </c>
      <c r="BJ205" s="17" t="s">
        <v>84</v>
      </c>
      <c r="BK205" s="233">
        <f>ROUND(I205*H205,2)</f>
        <v>0</v>
      </c>
      <c r="BL205" s="17" t="s">
        <v>254</v>
      </c>
      <c r="BM205" s="232" t="s">
        <v>6779</v>
      </c>
    </row>
    <row r="206" s="2" customFormat="1">
      <c r="A206" s="38"/>
      <c r="B206" s="39"/>
      <c r="C206" s="40"/>
      <c r="D206" s="234" t="s">
        <v>260</v>
      </c>
      <c r="E206" s="40"/>
      <c r="F206" s="235" t="s">
        <v>6430</v>
      </c>
      <c r="G206" s="40"/>
      <c r="H206" s="40"/>
      <c r="I206" s="236"/>
      <c r="J206" s="40"/>
      <c r="K206" s="40"/>
      <c r="L206" s="44"/>
      <c r="M206" s="237"/>
      <c r="N206" s="238"/>
      <c r="O206" s="91"/>
      <c r="P206" s="91"/>
      <c r="Q206" s="91"/>
      <c r="R206" s="91"/>
      <c r="S206" s="91"/>
      <c r="T206" s="92"/>
      <c r="U206" s="38"/>
      <c r="V206" s="38"/>
      <c r="W206" s="38"/>
      <c r="X206" s="38"/>
      <c r="Y206" s="38"/>
      <c r="Z206" s="38"/>
      <c r="AA206" s="38"/>
      <c r="AB206" s="38"/>
      <c r="AC206" s="38"/>
      <c r="AD206" s="38"/>
      <c r="AE206" s="38"/>
      <c r="AT206" s="17" t="s">
        <v>260</v>
      </c>
      <c r="AU206" s="17" t="s">
        <v>269</v>
      </c>
    </row>
    <row r="207" s="2" customFormat="1">
      <c r="A207" s="38"/>
      <c r="B207" s="39"/>
      <c r="C207" s="40"/>
      <c r="D207" s="240" t="s">
        <v>274</v>
      </c>
      <c r="E207" s="40"/>
      <c r="F207" s="241" t="s">
        <v>6431</v>
      </c>
      <c r="G207" s="40"/>
      <c r="H207" s="40"/>
      <c r="I207" s="236"/>
      <c r="J207" s="40"/>
      <c r="K207" s="40"/>
      <c r="L207" s="44"/>
      <c r="M207" s="237"/>
      <c r="N207" s="238"/>
      <c r="O207" s="91"/>
      <c r="P207" s="91"/>
      <c r="Q207" s="91"/>
      <c r="R207" s="91"/>
      <c r="S207" s="91"/>
      <c r="T207" s="92"/>
      <c r="U207" s="38"/>
      <c r="V207" s="38"/>
      <c r="W207" s="38"/>
      <c r="X207" s="38"/>
      <c r="Y207" s="38"/>
      <c r="Z207" s="38"/>
      <c r="AA207" s="38"/>
      <c r="AB207" s="38"/>
      <c r="AC207" s="38"/>
      <c r="AD207" s="38"/>
      <c r="AE207" s="38"/>
      <c r="AT207" s="17" t="s">
        <v>274</v>
      </c>
      <c r="AU207" s="17" t="s">
        <v>269</v>
      </c>
    </row>
    <row r="208" s="2" customFormat="1" ht="16.5" customHeight="1">
      <c r="A208" s="38"/>
      <c r="B208" s="39"/>
      <c r="C208" s="292" t="s">
        <v>986</v>
      </c>
      <c r="D208" s="292" t="s">
        <v>1133</v>
      </c>
      <c r="E208" s="293" t="s">
        <v>4417</v>
      </c>
      <c r="F208" s="294" t="s">
        <v>4418</v>
      </c>
      <c r="G208" s="295" t="s">
        <v>592</v>
      </c>
      <c r="H208" s="296">
        <v>1.4350000000000001</v>
      </c>
      <c r="I208" s="297"/>
      <c r="J208" s="298">
        <f>ROUND(I208*H208,2)</f>
        <v>0</v>
      </c>
      <c r="K208" s="299"/>
      <c r="L208" s="300"/>
      <c r="M208" s="301" t="s">
        <v>1</v>
      </c>
      <c r="N208" s="302" t="s">
        <v>41</v>
      </c>
      <c r="O208" s="91"/>
      <c r="P208" s="230">
        <f>O208*H208</f>
        <v>0</v>
      </c>
      <c r="Q208" s="230">
        <v>0</v>
      </c>
      <c r="R208" s="230">
        <f>Q208*H208</f>
        <v>0</v>
      </c>
      <c r="S208" s="230">
        <v>0</v>
      </c>
      <c r="T208" s="231">
        <f>S208*H208</f>
        <v>0</v>
      </c>
      <c r="U208" s="38"/>
      <c r="V208" s="38"/>
      <c r="W208" s="38"/>
      <c r="X208" s="38"/>
      <c r="Y208" s="38"/>
      <c r="Z208" s="38"/>
      <c r="AA208" s="38"/>
      <c r="AB208" s="38"/>
      <c r="AC208" s="38"/>
      <c r="AD208" s="38"/>
      <c r="AE208" s="38"/>
      <c r="AR208" s="232" t="s">
        <v>299</v>
      </c>
      <c r="AT208" s="232" t="s">
        <v>1133</v>
      </c>
      <c r="AU208" s="232" t="s">
        <v>269</v>
      </c>
      <c r="AY208" s="17" t="s">
        <v>251</v>
      </c>
      <c r="BE208" s="233">
        <f>IF(N208="základní",J208,0)</f>
        <v>0</v>
      </c>
      <c r="BF208" s="233">
        <f>IF(N208="snížená",J208,0)</f>
        <v>0</v>
      </c>
      <c r="BG208" s="233">
        <f>IF(N208="zákl. přenesená",J208,0)</f>
        <v>0</v>
      </c>
      <c r="BH208" s="233">
        <f>IF(N208="sníž. přenesená",J208,0)</f>
        <v>0</v>
      </c>
      <c r="BI208" s="233">
        <f>IF(N208="nulová",J208,0)</f>
        <v>0</v>
      </c>
      <c r="BJ208" s="17" t="s">
        <v>84</v>
      </c>
      <c r="BK208" s="233">
        <f>ROUND(I208*H208,2)</f>
        <v>0</v>
      </c>
      <c r="BL208" s="17" t="s">
        <v>254</v>
      </c>
      <c r="BM208" s="232" t="s">
        <v>6780</v>
      </c>
    </row>
    <row r="209" s="2" customFormat="1">
      <c r="A209" s="38"/>
      <c r="B209" s="39"/>
      <c r="C209" s="40"/>
      <c r="D209" s="234" t="s">
        <v>260</v>
      </c>
      <c r="E209" s="40"/>
      <c r="F209" s="235" t="s">
        <v>4418</v>
      </c>
      <c r="G209" s="40"/>
      <c r="H209" s="40"/>
      <c r="I209" s="236"/>
      <c r="J209" s="40"/>
      <c r="K209" s="40"/>
      <c r="L209" s="44"/>
      <c r="M209" s="237"/>
      <c r="N209" s="238"/>
      <c r="O209" s="91"/>
      <c r="P209" s="91"/>
      <c r="Q209" s="91"/>
      <c r="R209" s="91"/>
      <c r="S209" s="91"/>
      <c r="T209" s="92"/>
      <c r="U209" s="38"/>
      <c r="V209" s="38"/>
      <c r="W209" s="38"/>
      <c r="X209" s="38"/>
      <c r="Y209" s="38"/>
      <c r="Z209" s="38"/>
      <c r="AA209" s="38"/>
      <c r="AB209" s="38"/>
      <c r="AC209" s="38"/>
      <c r="AD209" s="38"/>
      <c r="AE209" s="38"/>
      <c r="AT209" s="17" t="s">
        <v>260</v>
      </c>
      <c r="AU209" s="17" t="s">
        <v>269</v>
      </c>
    </row>
    <row r="210" s="2" customFormat="1" ht="16.5" customHeight="1">
      <c r="A210" s="38"/>
      <c r="B210" s="39"/>
      <c r="C210" s="292" t="s">
        <v>994</v>
      </c>
      <c r="D210" s="292" t="s">
        <v>1133</v>
      </c>
      <c r="E210" s="293" t="s">
        <v>6718</v>
      </c>
      <c r="F210" s="294" t="s">
        <v>6719</v>
      </c>
      <c r="G210" s="295" t="s">
        <v>266</v>
      </c>
      <c r="H210" s="296">
        <v>1</v>
      </c>
      <c r="I210" s="297"/>
      <c r="J210" s="298">
        <f>ROUND(I210*H210,2)</f>
        <v>0</v>
      </c>
      <c r="K210" s="299"/>
      <c r="L210" s="300"/>
      <c r="M210" s="301" t="s">
        <v>1</v>
      </c>
      <c r="N210" s="302" t="s">
        <v>41</v>
      </c>
      <c r="O210" s="91"/>
      <c r="P210" s="230">
        <f>O210*H210</f>
        <v>0</v>
      </c>
      <c r="Q210" s="230">
        <v>0</v>
      </c>
      <c r="R210" s="230">
        <f>Q210*H210</f>
        <v>0</v>
      </c>
      <c r="S210" s="230">
        <v>0</v>
      </c>
      <c r="T210" s="231">
        <f>S210*H210</f>
        <v>0</v>
      </c>
      <c r="U210" s="38"/>
      <c r="V210" s="38"/>
      <c r="W210" s="38"/>
      <c r="X210" s="38"/>
      <c r="Y210" s="38"/>
      <c r="Z210" s="38"/>
      <c r="AA210" s="38"/>
      <c r="AB210" s="38"/>
      <c r="AC210" s="38"/>
      <c r="AD210" s="38"/>
      <c r="AE210" s="38"/>
      <c r="AR210" s="232" t="s">
        <v>272</v>
      </c>
      <c r="AT210" s="232" t="s">
        <v>1133</v>
      </c>
      <c r="AU210" s="232" t="s">
        <v>269</v>
      </c>
      <c r="AY210" s="17" t="s">
        <v>251</v>
      </c>
      <c r="BE210" s="233">
        <f>IF(N210="základní",J210,0)</f>
        <v>0</v>
      </c>
      <c r="BF210" s="233">
        <f>IF(N210="snížená",J210,0)</f>
        <v>0</v>
      </c>
      <c r="BG210" s="233">
        <f>IF(N210="zákl. přenesená",J210,0)</f>
        <v>0</v>
      </c>
      <c r="BH210" s="233">
        <f>IF(N210="sníž. přenesená",J210,0)</f>
        <v>0</v>
      </c>
      <c r="BI210" s="233">
        <f>IF(N210="nulová",J210,0)</f>
        <v>0</v>
      </c>
      <c r="BJ210" s="17" t="s">
        <v>84</v>
      </c>
      <c r="BK210" s="233">
        <f>ROUND(I210*H210,2)</f>
        <v>0</v>
      </c>
      <c r="BL210" s="17" t="s">
        <v>272</v>
      </c>
      <c r="BM210" s="232" t="s">
        <v>6781</v>
      </c>
    </row>
    <row r="211" s="2" customFormat="1">
      <c r="A211" s="38"/>
      <c r="B211" s="39"/>
      <c r="C211" s="40"/>
      <c r="D211" s="234" t="s">
        <v>260</v>
      </c>
      <c r="E211" s="40"/>
      <c r="F211" s="235" t="s">
        <v>6719</v>
      </c>
      <c r="G211" s="40"/>
      <c r="H211" s="40"/>
      <c r="I211" s="236"/>
      <c r="J211" s="40"/>
      <c r="K211" s="40"/>
      <c r="L211" s="44"/>
      <c r="M211" s="237"/>
      <c r="N211" s="238"/>
      <c r="O211" s="91"/>
      <c r="P211" s="91"/>
      <c r="Q211" s="91"/>
      <c r="R211" s="91"/>
      <c r="S211" s="91"/>
      <c r="T211" s="92"/>
      <c r="U211" s="38"/>
      <c r="V211" s="38"/>
      <c r="W211" s="38"/>
      <c r="X211" s="38"/>
      <c r="Y211" s="38"/>
      <c r="Z211" s="38"/>
      <c r="AA211" s="38"/>
      <c r="AB211" s="38"/>
      <c r="AC211" s="38"/>
      <c r="AD211" s="38"/>
      <c r="AE211" s="38"/>
      <c r="AT211" s="17" t="s">
        <v>260</v>
      </c>
      <c r="AU211" s="17" t="s">
        <v>269</v>
      </c>
    </row>
    <row r="212" s="11" customFormat="1" ht="22.8" customHeight="1">
      <c r="A212" s="11"/>
      <c r="B212" s="206"/>
      <c r="C212" s="207"/>
      <c r="D212" s="208" t="s">
        <v>75</v>
      </c>
      <c r="E212" s="272" t="s">
        <v>2009</v>
      </c>
      <c r="F212" s="272" t="s">
        <v>2010</v>
      </c>
      <c r="G212" s="207"/>
      <c r="H212" s="207"/>
      <c r="I212" s="210"/>
      <c r="J212" s="273">
        <f>BK212</f>
        <v>0</v>
      </c>
      <c r="K212" s="207"/>
      <c r="L212" s="212"/>
      <c r="M212" s="213"/>
      <c r="N212" s="214"/>
      <c r="O212" s="214"/>
      <c r="P212" s="215">
        <f>SUM(P213:P220)</f>
        <v>0</v>
      </c>
      <c r="Q212" s="214"/>
      <c r="R212" s="215">
        <f>SUM(R213:R220)</f>
        <v>0</v>
      </c>
      <c r="S212" s="214"/>
      <c r="T212" s="216">
        <f>SUM(T213:T220)</f>
        <v>0</v>
      </c>
      <c r="U212" s="11"/>
      <c r="V212" s="11"/>
      <c r="W212" s="11"/>
      <c r="X212" s="11"/>
      <c r="Y212" s="11"/>
      <c r="Z212" s="11"/>
      <c r="AA212" s="11"/>
      <c r="AB212" s="11"/>
      <c r="AC212" s="11"/>
      <c r="AD212" s="11"/>
      <c r="AE212" s="11"/>
      <c r="AR212" s="217" t="s">
        <v>84</v>
      </c>
      <c r="AT212" s="218" t="s">
        <v>75</v>
      </c>
      <c r="AU212" s="218" t="s">
        <v>84</v>
      </c>
      <c r="AY212" s="217" t="s">
        <v>251</v>
      </c>
      <c r="BK212" s="219">
        <f>SUM(BK213:BK220)</f>
        <v>0</v>
      </c>
    </row>
    <row r="213" s="2" customFormat="1" ht="24.15" customHeight="1">
      <c r="A213" s="38"/>
      <c r="B213" s="39"/>
      <c r="C213" s="220" t="s">
        <v>1000</v>
      </c>
      <c r="D213" s="220" t="s">
        <v>255</v>
      </c>
      <c r="E213" s="221" t="s">
        <v>6480</v>
      </c>
      <c r="F213" s="222" t="s">
        <v>6481</v>
      </c>
      <c r="G213" s="223" t="s">
        <v>681</v>
      </c>
      <c r="H213" s="224">
        <v>12.975</v>
      </c>
      <c r="I213" s="225"/>
      <c r="J213" s="226">
        <f>ROUND(I213*H213,2)</f>
        <v>0</v>
      </c>
      <c r="K213" s="227"/>
      <c r="L213" s="44"/>
      <c r="M213" s="228" t="s">
        <v>1</v>
      </c>
      <c r="N213" s="229" t="s">
        <v>41</v>
      </c>
      <c r="O213" s="91"/>
      <c r="P213" s="230">
        <f>O213*H213</f>
        <v>0</v>
      </c>
      <c r="Q213" s="230">
        <v>0</v>
      </c>
      <c r="R213" s="230">
        <f>Q213*H213</f>
        <v>0</v>
      </c>
      <c r="S213" s="230">
        <v>0</v>
      </c>
      <c r="T213" s="231">
        <f>S213*H213</f>
        <v>0</v>
      </c>
      <c r="U213" s="38"/>
      <c r="V213" s="38"/>
      <c r="W213" s="38"/>
      <c r="X213" s="38"/>
      <c r="Y213" s="38"/>
      <c r="Z213" s="38"/>
      <c r="AA213" s="38"/>
      <c r="AB213" s="38"/>
      <c r="AC213" s="38"/>
      <c r="AD213" s="38"/>
      <c r="AE213" s="38"/>
      <c r="AR213" s="232" t="s">
        <v>254</v>
      </c>
      <c r="AT213" s="232" t="s">
        <v>255</v>
      </c>
      <c r="AU213" s="232" t="s">
        <v>86</v>
      </c>
      <c r="AY213" s="17" t="s">
        <v>251</v>
      </c>
      <c r="BE213" s="233">
        <f>IF(N213="základní",J213,0)</f>
        <v>0</v>
      </c>
      <c r="BF213" s="233">
        <f>IF(N213="snížená",J213,0)</f>
        <v>0</v>
      </c>
      <c r="BG213" s="233">
        <f>IF(N213="zákl. přenesená",J213,0)</f>
        <v>0</v>
      </c>
      <c r="BH213" s="233">
        <f>IF(N213="sníž. přenesená",J213,0)</f>
        <v>0</v>
      </c>
      <c r="BI213" s="233">
        <f>IF(N213="nulová",J213,0)</f>
        <v>0</v>
      </c>
      <c r="BJ213" s="17" t="s">
        <v>84</v>
      </c>
      <c r="BK213" s="233">
        <f>ROUND(I213*H213,2)</f>
        <v>0</v>
      </c>
      <c r="BL213" s="17" t="s">
        <v>254</v>
      </c>
      <c r="BM213" s="232" t="s">
        <v>6782</v>
      </c>
    </row>
    <row r="214" s="2" customFormat="1">
      <c r="A214" s="38"/>
      <c r="B214" s="39"/>
      <c r="C214" s="40"/>
      <c r="D214" s="234" t="s">
        <v>260</v>
      </c>
      <c r="E214" s="40"/>
      <c r="F214" s="235" t="s">
        <v>6483</v>
      </c>
      <c r="G214" s="40"/>
      <c r="H214" s="40"/>
      <c r="I214" s="236"/>
      <c r="J214" s="40"/>
      <c r="K214" s="40"/>
      <c r="L214" s="44"/>
      <c r="M214" s="237"/>
      <c r="N214" s="238"/>
      <c r="O214" s="91"/>
      <c r="P214" s="91"/>
      <c r="Q214" s="91"/>
      <c r="R214" s="91"/>
      <c r="S214" s="91"/>
      <c r="T214" s="92"/>
      <c r="U214" s="38"/>
      <c r="V214" s="38"/>
      <c r="W214" s="38"/>
      <c r="X214" s="38"/>
      <c r="Y214" s="38"/>
      <c r="Z214" s="38"/>
      <c r="AA214" s="38"/>
      <c r="AB214" s="38"/>
      <c r="AC214" s="38"/>
      <c r="AD214" s="38"/>
      <c r="AE214" s="38"/>
      <c r="AT214" s="17" t="s">
        <v>260</v>
      </c>
      <c r="AU214" s="17" t="s">
        <v>86</v>
      </c>
    </row>
    <row r="215" s="2" customFormat="1">
      <c r="A215" s="38"/>
      <c r="B215" s="39"/>
      <c r="C215" s="40"/>
      <c r="D215" s="240" t="s">
        <v>274</v>
      </c>
      <c r="E215" s="40"/>
      <c r="F215" s="241" t="s">
        <v>6484</v>
      </c>
      <c r="G215" s="40"/>
      <c r="H215" s="40"/>
      <c r="I215" s="236"/>
      <c r="J215" s="40"/>
      <c r="K215" s="40"/>
      <c r="L215" s="44"/>
      <c r="M215" s="237"/>
      <c r="N215" s="238"/>
      <c r="O215" s="91"/>
      <c r="P215" s="91"/>
      <c r="Q215" s="91"/>
      <c r="R215" s="91"/>
      <c r="S215" s="91"/>
      <c r="T215" s="92"/>
      <c r="U215" s="38"/>
      <c r="V215" s="38"/>
      <c r="W215" s="38"/>
      <c r="X215" s="38"/>
      <c r="Y215" s="38"/>
      <c r="Z215" s="38"/>
      <c r="AA215" s="38"/>
      <c r="AB215" s="38"/>
      <c r="AC215" s="38"/>
      <c r="AD215" s="38"/>
      <c r="AE215" s="38"/>
      <c r="AT215" s="17" t="s">
        <v>274</v>
      </c>
      <c r="AU215" s="17" t="s">
        <v>86</v>
      </c>
    </row>
    <row r="216" s="12" customFormat="1">
      <c r="A216" s="12"/>
      <c r="B216" s="242"/>
      <c r="C216" s="243"/>
      <c r="D216" s="234" t="s">
        <v>276</v>
      </c>
      <c r="E216" s="244" t="s">
        <v>1</v>
      </c>
      <c r="F216" s="245" t="s">
        <v>6783</v>
      </c>
      <c r="G216" s="243"/>
      <c r="H216" s="246">
        <v>12.975</v>
      </c>
      <c r="I216" s="247"/>
      <c r="J216" s="243"/>
      <c r="K216" s="243"/>
      <c r="L216" s="248"/>
      <c r="M216" s="249"/>
      <c r="N216" s="250"/>
      <c r="O216" s="250"/>
      <c r="P216" s="250"/>
      <c r="Q216" s="250"/>
      <c r="R216" s="250"/>
      <c r="S216" s="250"/>
      <c r="T216" s="251"/>
      <c r="U216" s="12"/>
      <c r="V216" s="12"/>
      <c r="W216" s="12"/>
      <c r="X216" s="12"/>
      <c r="Y216" s="12"/>
      <c r="Z216" s="12"/>
      <c r="AA216" s="12"/>
      <c r="AB216" s="12"/>
      <c r="AC216" s="12"/>
      <c r="AD216" s="12"/>
      <c r="AE216" s="12"/>
      <c r="AT216" s="252" t="s">
        <v>276</v>
      </c>
      <c r="AU216" s="252" t="s">
        <v>86</v>
      </c>
      <c r="AV216" s="12" t="s">
        <v>86</v>
      </c>
      <c r="AW216" s="12" t="s">
        <v>32</v>
      </c>
      <c r="AX216" s="12" t="s">
        <v>84</v>
      </c>
      <c r="AY216" s="252" t="s">
        <v>251</v>
      </c>
    </row>
    <row r="217" s="2" customFormat="1" ht="24.15" customHeight="1">
      <c r="A217" s="38"/>
      <c r="B217" s="39"/>
      <c r="C217" s="220" t="s">
        <v>747</v>
      </c>
      <c r="D217" s="220" t="s">
        <v>255</v>
      </c>
      <c r="E217" s="221" t="s">
        <v>6723</v>
      </c>
      <c r="F217" s="222" t="s">
        <v>6724</v>
      </c>
      <c r="G217" s="223" t="s">
        <v>681</v>
      </c>
      <c r="H217" s="224">
        <v>4.6849999999999996</v>
      </c>
      <c r="I217" s="225"/>
      <c r="J217" s="226">
        <f>ROUND(I217*H217,2)</f>
        <v>0</v>
      </c>
      <c r="K217" s="227"/>
      <c r="L217" s="44"/>
      <c r="M217" s="228" t="s">
        <v>1</v>
      </c>
      <c r="N217" s="229" t="s">
        <v>41</v>
      </c>
      <c r="O217" s="91"/>
      <c r="P217" s="230">
        <f>O217*H217</f>
        <v>0</v>
      </c>
      <c r="Q217" s="230">
        <v>0</v>
      </c>
      <c r="R217" s="230">
        <f>Q217*H217</f>
        <v>0</v>
      </c>
      <c r="S217" s="230">
        <v>0</v>
      </c>
      <c r="T217" s="231">
        <f>S217*H217</f>
        <v>0</v>
      </c>
      <c r="U217" s="38"/>
      <c r="V217" s="38"/>
      <c r="W217" s="38"/>
      <c r="X217" s="38"/>
      <c r="Y217" s="38"/>
      <c r="Z217" s="38"/>
      <c r="AA217" s="38"/>
      <c r="AB217" s="38"/>
      <c r="AC217" s="38"/>
      <c r="AD217" s="38"/>
      <c r="AE217" s="38"/>
      <c r="AR217" s="232" t="s">
        <v>254</v>
      </c>
      <c r="AT217" s="232" t="s">
        <v>255</v>
      </c>
      <c r="AU217" s="232" t="s">
        <v>86</v>
      </c>
      <c r="AY217" s="17" t="s">
        <v>251</v>
      </c>
      <c r="BE217" s="233">
        <f>IF(N217="základní",J217,0)</f>
        <v>0</v>
      </c>
      <c r="BF217" s="233">
        <f>IF(N217="snížená",J217,0)</f>
        <v>0</v>
      </c>
      <c r="BG217" s="233">
        <f>IF(N217="zákl. přenesená",J217,0)</f>
        <v>0</v>
      </c>
      <c r="BH217" s="233">
        <f>IF(N217="sníž. přenesená",J217,0)</f>
        <v>0</v>
      </c>
      <c r="BI217" s="233">
        <f>IF(N217="nulová",J217,0)</f>
        <v>0</v>
      </c>
      <c r="BJ217" s="17" t="s">
        <v>84</v>
      </c>
      <c r="BK217" s="233">
        <f>ROUND(I217*H217,2)</f>
        <v>0</v>
      </c>
      <c r="BL217" s="17" t="s">
        <v>254</v>
      </c>
      <c r="BM217" s="232" t="s">
        <v>6784</v>
      </c>
    </row>
    <row r="218" s="2" customFormat="1">
      <c r="A218" s="38"/>
      <c r="B218" s="39"/>
      <c r="C218" s="40"/>
      <c r="D218" s="234" t="s">
        <v>260</v>
      </c>
      <c r="E218" s="40"/>
      <c r="F218" s="235" t="s">
        <v>6726</v>
      </c>
      <c r="G218" s="40"/>
      <c r="H218" s="40"/>
      <c r="I218" s="236"/>
      <c r="J218" s="40"/>
      <c r="K218" s="40"/>
      <c r="L218" s="44"/>
      <c r="M218" s="237"/>
      <c r="N218" s="238"/>
      <c r="O218" s="91"/>
      <c r="P218" s="91"/>
      <c r="Q218" s="91"/>
      <c r="R218" s="91"/>
      <c r="S218" s="91"/>
      <c r="T218" s="92"/>
      <c r="U218" s="38"/>
      <c r="V218" s="38"/>
      <c r="W218" s="38"/>
      <c r="X218" s="38"/>
      <c r="Y218" s="38"/>
      <c r="Z218" s="38"/>
      <c r="AA218" s="38"/>
      <c r="AB218" s="38"/>
      <c r="AC218" s="38"/>
      <c r="AD218" s="38"/>
      <c r="AE218" s="38"/>
      <c r="AT218" s="17" t="s">
        <v>260</v>
      </c>
      <c r="AU218" s="17" t="s">
        <v>86</v>
      </c>
    </row>
    <row r="219" s="2" customFormat="1">
      <c r="A219" s="38"/>
      <c r="B219" s="39"/>
      <c r="C219" s="40"/>
      <c r="D219" s="240" t="s">
        <v>274</v>
      </c>
      <c r="E219" s="40"/>
      <c r="F219" s="241" t="s">
        <v>6727</v>
      </c>
      <c r="G219" s="40"/>
      <c r="H219" s="40"/>
      <c r="I219" s="236"/>
      <c r="J219" s="40"/>
      <c r="K219" s="40"/>
      <c r="L219" s="44"/>
      <c r="M219" s="237"/>
      <c r="N219" s="238"/>
      <c r="O219" s="91"/>
      <c r="P219" s="91"/>
      <c r="Q219" s="91"/>
      <c r="R219" s="91"/>
      <c r="S219" s="91"/>
      <c r="T219" s="92"/>
      <c r="U219" s="38"/>
      <c r="V219" s="38"/>
      <c r="W219" s="38"/>
      <c r="X219" s="38"/>
      <c r="Y219" s="38"/>
      <c r="Z219" s="38"/>
      <c r="AA219" s="38"/>
      <c r="AB219" s="38"/>
      <c r="AC219" s="38"/>
      <c r="AD219" s="38"/>
      <c r="AE219" s="38"/>
      <c r="AT219" s="17" t="s">
        <v>274</v>
      </c>
      <c r="AU219" s="17" t="s">
        <v>86</v>
      </c>
    </row>
    <row r="220" s="12" customFormat="1">
      <c r="A220" s="12"/>
      <c r="B220" s="242"/>
      <c r="C220" s="243"/>
      <c r="D220" s="234" t="s">
        <v>276</v>
      </c>
      <c r="E220" s="244" t="s">
        <v>1</v>
      </c>
      <c r="F220" s="245" t="s">
        <v>6785</v>
      </c>
      <c r="G220" s="243"/>
      <c r="H220" s="246">
        <v>4.6849999999999996</v>
      </c>
      <c r="I220" s="247"/>
      <c r="J220" s="243"/>
      <c r="K220" s="243"/>
      <c r="L220" s="248"/>
      <c r="M220" s="285"/>
      <c r="N220" s="286"/>
      <c r="O220" s="286"/>
      <c r="P220" s="286"/>
      <c r="Q220" s="286"/>
      <c r="R220" s="286"/>
      <c r="S220" s="286"/>
      <c r="T220" s="287"/>
      <c r="U220" s="12"/>
      <c r="V220" s="12"/>
      <c r="W220" s="12"/>
      <c r="X220" s="12"/>
      <c r="Y220" s="12"/>
      <c r="Z220" s="12"/>
      <c r="AA220" s="12"/>
      <c r="AB220" s="12"/>
      <c r="AC220" s="12"/>
      <c r="AD220" s="12"/>
      <c r="AE220" s="12"/>
      <c r="AT220" s="252" t="s">
        <v>276</v>
      </c>
      <c r="AU220" s="252" t="s">
        <v>86</v>
      </c>
      <c r="AV220" s="12" t="s">
        <v>86</v>
      </c>
      <c r="AW220" s="12" t="s">
        <v>32</v>
      </c>
      <c r="AX220" s="12" t="s">
        <v>84</v>
      </c>
      <c r="AY220" s="252" t="s">
        <v>251</v>
      </c>
    </row>
    <row r="221" s="2" customFormat="1" ht="6.96" customHeight="1">
      <c r="A221" s="38"/>
      <c r="B221" s="66"/>
      <c r="C221" s="67"/>
      <c r="D221" s="67"/>
      <c r="E221" s="67"/>
      <c r="F221" s="67"/>
      <c r="G221" s="67"/>
      <c r="H221" s="67"/>
      <c r="I221" s="67"/>
      <c r="J221" s="67"/>
      <c r="K221" s="67"/>
      <c r="L221" s="44"/>
      <c r="M221" s="38"/>
      <c r="O221" s="38"/>
      <c r="P221" s="38"/>
      <c r="Q221" s="38"/>
      <c r="R221" s="38"/>
      <c r="S221" s="38"/>
      <c r="T221" s="38"/>
      <c r="U221" s="38"/>
      <c r="V221" s="38"/>
      <c r="W221" s="38"/>
      <c r="X221" s="38"/>
      <c r="Y221" s="38"/>
      <c r="Z221" s="38"/>
      <c r="AA221" s="38"/>
      <c r="AB221" s="38"/>
      <c r="AC221" s="38"/>
      <c r="AD221" s="38"/>
      <c r="AE221" s="38"/>
    </row>
  </sheetData>
  <sheetProtection sheet="1" autoFilter="0" formatColumns="0" formatRows="0" objects="1" scenarios="1" spinCount="100000" saltValue="ok6a5NdoU+qyKL7Hb8OaxiWU2bJYeTIoQQelfDcXXyTITm3C9P0Xn5rtmaqwVBpVyfp3SdSHLO/+f4ClqZC/6g==" hashValue="KhYIPlIaOshYbTTCgjJG8IVUZRC+AXSvgPJ9b3Ga5JEoE+tTudDro+v+SkeyUHqkqTcbXgmG71JkUIEreSpMKQ==" algorithmName="SHA-512" password="CC35"/>
  <autoFilter ref="C123:K220"/>
  <mergeCells count="12">
    <mergeCell ref="E7:H7"/>
    <mergeCell ref="E9:H9"/>
    <mergeCell ref="E11:H11"/>
    <mergeCell ref="E20:H20"/>
    <mergeCell ref="E29:H29"/>
    <mergeCell ref="E85:H85"/>
    <mergeCell ref="E87:H87"/>
    <mergeCell ref="E89:H89"/>
    <mergeCell ref="E112:H112"/>
    <mergeCell ref="E114:H114"/>
    <mergeCell ref="E116:H116"/>
    <mergeCell ref="L2:V2"/>
  </mergeCells>
  <hyperlinks>
    <hyperlink ref="F130" r:id="rId1" display="https://podminky.urs.cz/item/CS_URS_2024_02/184813511"/>
    <hyperlink ref="F135" r:id="rId2" display="https://podminky.urs.cz/item/CS_URS_2024_02/183403114"/>
    <hyperlink ref="F138" r:id="rId3" display="https://podminky.urs.cz/item/CS_URS_2024_02/183403131"/>
    <hyperlink ref="F141" r:id="rId4" display="https://podminky.urs.cz/item/CS_URS_2024_02/183403111"/>
    <hyperlink ref="F144" r:id="rId5" display="https://podminky.urs.cz/item/CS_URS_2024_02/183403371"/>
    <hyperlink ref="F147" r:id="rId6" display="https://podminky.urs.cz/item/CS_URS_2024_02/183403153"/>
    <hyperlink ref="F150" r:id="rId7" display="https://podminky.urs.cz/item/CS_URS_2024_02/119005131"/>
    <hyperlink ref="F153" r:id="rId8" display="https://podminky.urs.cz/item/CS_URS_2024_02/183205111"/>
    <hyperlink ref="F156" r:id="rId9" display="https://podminky.urs.cz/item/CS_URS_2024_02/183101213"/>
    <hyperlink ref="F159" r:id="rId10" display="https://podminky.urs.cz/item/CS_URS_2024_02/183101214"/>
    <hyperlink ref="F162" r:id="rId11" display="https://podminky.urs.cz/item/CS_URS_2024_02/183101215"/>
    <hyperlink ref="F165" r:id="rId12" display="https://podminky.urs.cz/item/CS_URS_2024_02/184102112"/>
    <hyperlink ref="F168" r:id="rId13" display="https://podminky.urs.cz/item/CS_URS_2024_02/184102113"/>
    <hyperlink ref="F171" r:id="rId14" display="https://podminky.urs.cz/item/CS_URS_2024_02/184102114"/>
    <hyperlink ref="F174" r:id="rId15" display="https://podminky.urs.cz/item/CS_URS_2024_02/184215133"/>
    <hyperlink ref="F180" r:id="rId16" display="https://podminky.urs.cz/item/CS_URS_2024_02/184501141"/>
    <hyperlink ref="F192" r:id="rId17" display="https://podminky.urs.cz/item/CS_URS_2024_02/184215411"/>
    <hyperlink ref="F195" r:id="rId18" display="https://podminky.urs.cz/item/CS_URS_2024_02/184911431"/>
    <hyperlink ref="F204" r:id="rId19" display="https://podminky.urs.cz/item/CS_URS_2024_02/185804311"/>
    <hyperlink ref="F207" r:id="rId20" display="https://podminky.urs.cz/item/CS_URS_2024_02/185851121"/>
    <hyperlink ref="F215" r:id="rId21" display="https://podminky.urs.cz/item/CS_URS_2024_02/998231311"/>
    <hyperlink ref="F219" r:id="rId22" display="https://podminky.urs.cz/item/CS_URS_2024_02/998231411"/>
  </hyperlinks>
  <pageMargins left="0.39375" right="0.39375" top="0.39375" bottom="0.39375" header="0" footer="0"/>
  <pageSetup paperSize="9" orientation="portrait" blackAndWhite="1" fitToHeight="100"/>
  <headerFooter>
    <oddFooter>&amp;CStrana &amp;P z &amp;N</oddFooter>
  </headerFooter>
  <drawing r:id="rId23"/>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221</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1" customFormat="1" ht="12" customHeight="1">
      <c r="B8" s="20"/>
      <c r="D8" s="150" t="s">
        <v>223</v>
      </c>
      <c r="L8" s="20"/>
    </row>
    <row r="9" s="2" customFormat="1" ht="16.5" customHeight="1">
      <c r="A9" s="38"/>
      <c r="B9" s="44"/>
      <c r="C9" s="38"/>
      <c r="D9" s="38"/>
      <c r="E9" s="151" t="s">
        <v>6356</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403</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6786</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12. 5. 2025</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6358</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6359</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36</v>
      </c>
      <c r="E32" s="38"/>
      <c r="F32" s="38"/>
      <c r="G32" s="38"/>
      <c r="H32" s="38"/>
      <c r="I32" s="38"/>
      <c r="J32" s="160">
        <f>ROUND(J125,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38</v>
      </c>
      <c r="G34" s="38"/>
      <c r="H34" s="38"/>
      <c r="I34" s="161" t="s">
        <v>37</v>
      </c>
      <c r="J34" s="161" t="s">
        <v>39</v>
      </c>
      <c r="K34" s="38"/>
      <c r="L34" s="63"/>
      <c r="S34" s="38"/>
      <c r="T34" s="38"/>
      <c r="U34" s="38"/>
      <c r="V34" s="38"/>
      <c r="W34" s="38"/>
      <c r="X34" s="38"/>
      <c r="Y34" s="38"/>
      <c r="Z34" s="38"/>
      <c r="AA34" s="38"/>
      <c r="AB34" s="38"/>
      <c r="AC34" s="38"/>
      <c r="AD34" s="38"/>
      <c r="AE34" s="38"/>
    </row>
    <row r="35" s="2" customFormat="1" ht="14.4" customHeight="1">
      <c r="A35" s="38"/>
      <c r="B35" s="44"/>
      <c r="C35" s="38"/>
      <c r="D35" s="162" t="s">
        <v>40</v>
      </c>
      <c r="E35" s="150" t="s">
        <v>41</v>
      </c>
      <c r="F35" s="163">
        <f>ROUND((SUM(BE125:BE273)),  2)</f>
        <v>0</v>
      </c>
      <c r="G35" s="38"/>
      <c r="H35" s="38"/>
      <c r="I35" s="164">
        <v>0.20999999999999999</v>
      </c>
      <c r="J35" s="163">
        <f>ROUND(((SUM(BE125:BE273))*I35),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42</v>
      </c>
      <c r="F36" s="163">
        <f>ROUND((SUM(BF125:BF273)),  2)</f>
        <v>0</v>
      </c>
      <c r="G36" s="38"/>
      <c r="H36" s="38"/>
      <c r="I36" s="164">
        <v>0.12</v>
      </c>
      <c r="J36" s="163">
        <f>ROUND(((SUM(BF125:BF273))*I36),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43</v>
      </c>
      <c r="F37" s="163">
        <f>ROUND((SUM(BG125:BG273)),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44</v>
      </c>
      <c r="F38" s="163">
        <f>ROUND((SUM(BH125:BH273)),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45</v>
      </c>
      <c r="F39" s="163">
        <f>ROUND((SUM(BI125:BI273)),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46</v>
      </c>
      <c r="E41" s="167"/>
      <c r="F41" s="167"/>
      <c r="G41" s="168" t="s">
        <v>47</v>
      </c>
      <c r="H41" s="169" t="s">
        <v>48</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223</v>
      </c>
      <c r="D86" s="22"/>
      <c r="E86" s="22"/>
      <c r="F86" s="22"/>
      <c r="G86" s="22"/>
      <c r="H86" s="22"/>
      <c r="I86" s="22"/>
      <c r="J86" s="22"/>
      <c r="K86" s="22"/>
      <c r="L86" s="20"/>
    </row>
    <row r="87" s="2" customFormat="1" ht="16.5" customHeight="1">
      <c r="A87" s="38"/>
      <c r="B87" s="39"/>
      <c r="C87" s="40"/>
      <c r="D87" s="40"/>
      <c r="E87" s="183" t="s">
        <v>6356</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403</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 xml:space="preserve">801_02.3 - SO 801 Sadové úpravy- Lokalita 02.3 </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Frýdek-Místek</v>
      </c>
      <c r="G91" s="40"/>
      <c r="H91" s="40"/>
      <c r="I91" s="32" t="s">
        <v>22</v>
      </c>
      <c r="J91" s="79" t="str">
        <f>IF(J14="","",J14)</f>
        <v>12. 5. 2025</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Statutární město Frýdek-Místek</v>
      </c>
      <c r="G93" s="40"/>
      <c r="H93" s="40"/>
      <c r="I93" s="32" t="s">
        <v>30</v>
      </c>
      <c r="J93" s="36" t="str">
        <f>E23</f>
        <v>DOPRAPLAN s.r.o.</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Vladimír Rudolf</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226</v>
      </c>
      <c r="D96" s="185"/>
      <c r="E96" s="185"/>
      <c r="F96" s="185"/>
      <c r="G96" s="185"/>
      <c r="H96" s="185"/>
      <c r="I96" s="185"/>
      <c r="J96" s="186" t="s">
        <v>227</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228</v>
      </c>
      <c r="D98" s="40"/>
      <c r="E98" s="40"/>
      <c r="F98" s="40"/>
      <c r="G98" s="40"/>
      <c r="H98" s="40"/>
      <c r="I98" s="40"/>
      <c r="J98" s="110">
        <f>J125</f>
        <v>0</v>
      </c>
      <c r="K98" s="40"/>
      <c r="L98" s="63"/>
      <c r="S98" s="38"/>
      <c r="T98" s="38"/>
      <c r="U98" s="38"/>
      <c r="V98" s="38"/>
      <c r="W98" s="38"/>
      <c r="X98" s="38"/>
      <c r="Y98" s="38"/>
      <c r="Z98" s="38"/>
      <c r="AA98" s="38"/>
      <c r="AB98" s="38"/>
      <c r="AC98" s="38"/>
      <c r="AD98" s="38"/>
      <c r="AE98" s="38"/>
      <c r="AU98" s="17" t="s">
        <v>229</v>
      </c>
    </row>
    <row r="99" s="9" customFormat="1" ht="24.96" customHeight="1">
      <c r="A99" s="9"/>
      <c r="B99" s="188"/>
      <c r="C99" s="189"/>
      <c r="D99" s="190" t="s">
        <v>6580</v>
      </c>
      <c r="E99" s="191"/>
      <c r="F99" s="191"/>
      <c r="G99" s="191"/>
      <c r="H99" s="191"/>
      <c r="I99" s="191"/>
      <c r="J99" s="192">
        <f>J126</f>
        <v>0</v>
      </c>
      <c r="K99" s="189"/>
      <c r="L99" s="193"/>
      <c r="S99" s="9"/>
      <c r="T99" s="9"/>
      <c r="U99" s="9"/>
      <c r="V99" s="9"/>
      <c r="W99" s="9"/>
      <c r="X99" s="9"/>
      <c r="Y99" s="9"/>
      <c r="Z99" s="9"/>
      <c r="AA99" s="9"/>
      <c r="AB99" s="9"/>
      <c r="AC99" s="9"/>
      <c r="AD99" s="9"/>
      <c r="AE99" s="9"/>
    </row>
    <row r="100" s="14" customFormat="1" ht="19.92" customHeight="1">
      <c r="A100" s="14"/>
      <c r="B100" s="267"/>
      <c r="C100" s="133"/>
      <c r="D100" s="268" t="s">
        <v>6581</v>
      </c>
      <c r="E100" s="269"/>
      <c r="F100" s="269"/>
      <c r="G100" s="269"/>
      <c r="H100" s="269"/>
      <c r="I100" s="269"/>
      <c r="J100" s="270">
        <f>J127</f>
        <v>0</v>
      </c>
      <c r="K100" s="133"/>
      <c r="L100" s="271"/>
      <c r="S100" s="14"/>
      <c r="T100" s="14"/>
      <c r="U100" s="14"/>
      <c r="V100" s="14"/>
      <c r="W100" s="14"/>
      <c r="X100" s="14"/>
      <c r="Y100" s="14"/>
      <c r="Z100" s="14"/>
      <c r="AA100" s="14"/>
      <c r="AB100" s="14"/>
      <c r="AC100" s="14"/>
      <c r="AD100" s="14"/>
      <c r="AE100" s="14"/>
    </row>
    <row r="101" s="14" customFormat="1" ht="14.88" customHeight="1">
      <c r="A101" s="14"/>
      <c r="B101" s="267"/>
      <c r="C101" s="133"/>
      <c r="D101" s="268" t="s">
        <v>6582</v>
      </c>
      <c r="E101" s="269"/>
      <c r="F101" s="269"/>
      <c r="G101" s="269"/>
      <c r="H101" s="269"/>
      <c r="I101" s="269"/>
      <c r="J101" s="270">
        <f>J128</f>
        <v>0</v>
      </c>
      <c r="K101" s="133"/>
      <c r="L101" s="271"/>
      <c r="S101" s="14"/>
      <c r="T101" s="14"/>
      <c r="U101" s="14"/>
      <c r="V101" s="14"/>
      <c r="W101" s="14"/>
      <c r="X101" s="14"/>
      <c r="Y101" s="14"/>
      <c r="Z101" s="14"/>
      <c r="AA101" s="14"/>
      <c r="AB101" s="14"/>
      <c r="AC101" s="14"/>
      <c r="AD101" s="14"/>
      <c r="AE101" s="14"/>
    </row>
    <row r="102" s="14" customFormat="1" ht="19.92" customHeight="1">
      <c r="A102" s="14"/>
      <c r="B102" s="267"/>
      <c r="C102" s="133"/>
      <c r="D102" s="268" t="s">
        <v>3210</v>
      </c>
      <c r="E102" s="269"/>
      <c r="F102" s="269"/>
      <c r="G102" s="269"/>
      <c r="H102" s="269"/>
      <c r="I102" s="269"/>
      <c r="J102" s="270">
        <f>J247</f>
        <v>0</v>
      </c>
      <c r="K102" s="133"/>
      <c r="L102" s="271"/>
      <c r="S102" s="14"/>
      <c r="T102" s="14"/>
      <c r="U102" s="14"/>
      <c r="V102" s="14"/>
      <c r="W102" s="14"/>
      <c r="X102" s="14"/>
      <c r="Y102" s="14"/>
      <c r="Z102" s="14"/>
      <c r="AA102" s="14"/>
      <c r="AB102" s="14"/>
      <c r="AC102" s="14"/>
      <c r="AD102" s="14"/>
      <c r="AE102" s="14"/>
    </row>
    <row r="103" s="14" customFormat="1" ht="19.92" customHeight="1">
      <c r="A103" s="14"/>
      <c r="B103" s="267"/>
      <c r="C103" s="133"/>
      <c r="D103" s="268" t="s">
        <v>2160</v>
      </c>
      <c r="E103" s="269"/>
      <c r="F103" s="269"/>
      <c r="G103" s="269"/>
      <c r="H103" s="269"/>
      <c r="I103" s="269"/>
      <c r="J103" s="270">
        <f>J265</f>
        <v>0</v>
      </c>
      <c r="K103" s="133"/>
      <c r="L103" s="271"/>
      <c r="S103" s="14"/>
      <c r="T103" s="14"/>
      <c r="U103" s="14"/>
      <c r="V103" s="14"/>
      <c r="W103" s="14"/>
      <c r="X103" s="14"/>
      <c r="Y103" s="14"/>
      <c r="Z103" s="14"/>
      <c r="AA103" s="14"/>
      <c r="AB103" s="14"/>
      <c r="AC103" s="14"/>
      <c r="AD103" s="14"/>
      <c r="AE103" s="14"/>
    </row>
    <row r="104" s="2" customFormat="1" ht="21.84" customHeight="1">
      <c r="A104" s="38"/>
      <c r="B104" s="39"/>
      <c r="C104" s="40"/>
      <c r="D104" s="40"/>
      <c r="E104" s="40"/>
      <c r="F104" s="40"/>
      <c r="G104" s="40"/>
      <c r="H104" s="40"/>
      <c r="I104" s="40"/>
      <c r="J104" s="40"/>
      <c r="K104" s="40"/>
      <c r="L104" s="63"/>
      <c r="S104" s="38"/>
      <c r="T104" s="38"/>
      <c r="U104" s="38"/>
      <c r="V104" s="38"/>
      <c r="W104" s="38"/>
      <c r="X104" s="38"/>
      <c r="Y104" s="38"/>
      <c r="Z104" s="38"/>
      <c r="AA104" s="38"/>
      <c r="AB104" s="38"/>
      <c r="AC104" s="38"/>
      <c r="AD104" s="38"/>
      <c r="AE104" s="38"/>
    </row>
    <row r="105" s="2" customFormat="1" ht="6.96" customHeight="1">
      <c r="A105" s="38"/>
      <c r="B105" s="66"/>
      <c r="C105" s="67"/>
      <c r="D105" s="67"/>
      <c r="E105" s="67"/>
      <c r="F105" s="67"/>
      <c r="G105" s="67"/>
      <c r="H105" s="67"/>
      <c r="I105" s="67"/>
      <c r="J105" s="67"/>
      <c r="K105" s="67"/>
      <c r="L105" s="63"/>
      <c r="S105" s="38"/>
      <c r="T105" s="38"/>
      <c r="U105" s="38"/>
      <c r="V105" s="38"/>
      <c r="W105" s="38"/>
      <c r="X105" s="38"/>
      <c r="Y105" s="38"/>
      <c r="Z105" s="38"/>
      <c r="AA105" s="38"/>
      <c r="AB105" s="38"/>
      <c r="AC105" s="38"/>
      <c r="AD105" s="38"/>
      <c r="AE105" s="38"/>
    </row>
    <row r="109" s="2" customFormat="1" ht="6.96" customHeight="1">
      <c r="A109" s="38"/>
      <c r="B109" s="68"/>
      <c r="C109" s="69"/>
      <c r="D109" s="69"/>
      <c r="E109" s="69"/>
      <c r="F109" s="69"/>
      <c r="G109" s="69"/>
      <c r="H109" s="69"/>
      <c r="I109" s="69"/>
      <c r="J109" s="69"/>
      <c r="K109" s="69"/>
      <c r="L109" s="63"/>
      <c r="S109" s="38"/>
      <c r="T109" s="38"/>
      <c r="U109" s="38"/>
      <c r="V109" s="38"/>
      <c r="W109" s="38"/>
      <c r="X109" s="38"/>
      <c r="Y109" s="38"/>
      <c r="Z109" s="38"/>
      <c r="AA109" s="38"/>
      <c r="AB109" s="38"/>
      <c r="AC109" s="38"/>
      <c r="AD109" s="38"/>
      <c r="AE109" s="38"/>
    </row>
    <row r="110" s="2" customFormat="1" ht="24.96" customHeight="1">
      <c r="A110" s="38"/>
      <c r="B110" s="39"/>
      <c r="C110" s="23" t="s">
        <v>236</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6.96"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16</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26.25" customHeight="1">
      <c r="A113" s="38"/>
      <c r="B113" s="39"/>
      <c r="C113" s="40"/>
      <c r="D113" s="40"/>
      <c r="E113" s="183" t="str">
        <f>E7</f>
        <v>Vybudování komunikací a inženýrských sítí v lokalitě Berlín 2, Frýdek-Místek</v>
      </c>
      <c r="F113" s="32"/>
      <c r="G113" s="32"/>
      <c r="H113" s="32"/>
      <c r="I113" s="40"/>
      <c r="J113" s="40"/>
      <c r="K113" s="40"/>
      <c r="L113" s="63"/>
      <c r="S113" s="38"/>
      <c r="T113" s="38"/>
      <c r="U113" s="38"/>
      <c r="V113" s="38"/>
      <c r="W113" s="38"/>
      <c r="X113" s="38"/>
      <c r="Y113" s="38"/>
      <c r="Z113" s="38"/>
      <c r="AA113" s="38"/>
      <c r="AB113" s="38"/>
      <c r="AC113" s="38"/>
      <c r="AD113" s="38"/>
      <c r="AE113" s="38"/>
    </row>
    <row r="114" s="1" customFormat="1" ht="12" customHeight="1">
      <c r="B114" s="21"/>
      <c r="C114" s="32" t="s">
        <v>223</v>
      </c>
      <c r="D114" s="22"/>
      <c r="E114" s="22"/>
      <c r="F114" s="22"/>
      <c r="G114" s="22"/>
      <c r="H114" s="22"/>
      <c r="I114" s="22"/>
      <c r="J114" s="22"/>
      <c r="K114" s="22"/>
      <c r="L114" s="20"/>
    </row>
    <row r="115" s="2" customFormat="1" ht="16.5" customHeight="1">
      <c r="A115" s="38"/>
      <c r="B115" s="39"/>
      <c r="C115" s="40"/>
      <c r="D115" s="40"/>
      <c r="E115" s="183" t="s">
        <v>6356</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403</v>
      </c>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6.5" customHeight="1">
      <c r="A117" s="38"/>
      <c r="B117" s="39"/>
      <c r="C117" s="40"/>
      <c r="D117" s="40"/>
      <c r="E117" s="76" t="str">
        <f>E11</f>
        <v xml:space="preserve">801_02.3 - SO 801 Sadové úpravy- Lokalita 02.3 </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20</v>
      </c>
      <c r="D119" s="40"/>
      <c r="E119" s="40"/>
      <c r="F119" s="27" t="str">
        <f>F14</f>
        <v>Frýdek-Místek</v>
      </c>
      <c r="G119" s="40"/>
      <c r="H119" s="40"/>
      <c r="I119" s="32" t="s">
        <v>22</v>
      </c>
      <c r="J119" s="79" t="str">
        <f>IF(J14="","",J14)</f>
        <v>12. 5. 2025</v>
      </c>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5.15" customHeight="1">
      <c r="A121" s="38"/>
      <c r="B121" s="39"/>
      <c r="C121" s="32" t="s">
        <v>24</v>
      </c>
      <c r="D121" s="40"/>
      <c r="E121" s="40"/>
      <c r="F121" s="27" t="str">
        <f>E17</f>
        <v>Statutární město Frýdek-Místek</v>
      </c>
      <c r="G121" s="40"/>
      <c r="H121" s="40"/>
      <c r="I121" s="32" t="s">
        <v>30</v>
      </c>
      <c r="J121" s="36" t="str">
        <f>E23</f>
        <v>DOPRAPLAN s.r.o.</v>
      </c>
      <c r="K121" s="40"/>
      <c r="L121" s="63"/>
      <c r="S121" s="38"/>
      <c r="T121" s="38"/>
      <c r="U121" s="38"/>
      <c r="V121" s="38"/>
      <c r="W121" s="38"/>
      <c r="X121" s="38"/>
      <c r="Y121" s="38"/>
      <c r="Z121" s="38"/>
      <c r="AA121" s="38"/>
      <c r="AB121" s="38"/>
      <c r="AC121" s="38"/>
      <c r="AD121" s="38"/>
      <c r="AE121" s="38"/>
    </row>
    <row r="122" s="2" customFormat="1" ht="15.15" customHeight="1">
      <c r="A122" s="38"/>
      <c r="B122" s="39"/>
      <c r="C122" s="32" t="s">
        <v>28</v>
      </c>
      <c r="D122" s="40"/>
      <c r="E122" s="40"/>
      <c r="F122" s="27" t="str">
        <f>IF(E20="","",E20)</f>
        <v>Vyplň údaj</v>
      </c>
      <c r="G122" s="40"/>
      <c r="H122" s="40"/>
      <c r="I122" s="32" t="s">
        <v>33</v>
      </c>
      <c r="J122" s="36" t="str">
        <f>E26</f>
        <v>Vladimír Rudolf</v>
      </c>
      <c r="K122" s="40"/>
      <c r="L122" s="63"/>
      <c r="S122" s="38"/>
      <c r="T122" s="38"/>
      <c r="U122" s="38"/>
      <c r="V122" s="38"/>
      <c r="W122" s="38"/>
      <c r="X122" s="38"/>
      <c r="Y122" s="38"/>
      <c r="Z122" s="38"/>
      <c r="AA122" s="38"/>
      <c r="AB122" s="38"/>
      <c r="AC122" s="38"/>
      <c r="AD122" s="38"/>
      <c r="AE122" s="38"/>
    </row>
    <row r="123" s="2" customFormat="1" ht="10.32" customHeight="1">
      <c r="A123" s="38"/>
      <c r="B123" s="39"/>
      <c r="C123" s="40"/>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10" customFormat="1" ht="29.28" customHeight="1">
      <c r="A124" s="194"/>
      <c r="B124" s="195"/>
      <c r="C124" s="196" t="s">
        <v>237</v>
      </c>
      <c r="D124" s="197" t="s">
        <v>61</v>
      </c>
      <c r="E124" s="197" t="s">
        <v>57</v>
      </c>
      <c r="F124" s="197" t="s">
        <v>58</v>
      </c>
      <c r="G124" s="197" t="s">
        <v>238</v>
      </c>
      <c r="H124" s="197" t="s">
        <v>239</v>
      </c>
      <c r="I124" s="197" t="s">
        <v>240</v>
      </c>
      <c r="J124" s="198" t="s">
        <v>227</v>
      </c>
      <c r="K124" s="199" t="s">
        <v>241</v>
      </c>
      <c r="L124" s="200"/>
      <c r="M124" s="100" t="s">
        <v>1</v>
      </c>
      <c r="N124" s="101" t="s">
        <v>40</v>
      </c>
      <c r="O124" s="101" t="s">
        <v>242</v>
      </c>
      <c r="P124" s="101" t="s">
        <v>243</v>
      </c>
      <c r="Q124" s="101" t="s">
        <v>244</v>
      </c>
      <c r="R124" s="101" t="s">
        <v>245</v>
      </c>
      <c r="S124" s="101" t="s">
        <v>246</v>
      </c>
      <c r="T124" s="102" t="s">
        <v>247</v>
      </c>
      <c r="U124" s="194"/>
      <c r="V124" s="194"/>
      <c r="W124" s="194"/>
      <c r="X124" s="194"/>
      <c r="Y124" s="194"/>
      <c r="Z124" s="194"/>
      <c r="AA124" s="194"/>
      <c r="AB124" s="194"/>
      <c r="AC124" s="194"/>
      <c r="AD124" s="194"/>
      <c r="AE124" s="194"/>
    </row>
    <row r="125" s="2" customFormat="1" ht="22.8" customHeight="1">
      <c r="A125" s="38"/>
      <c r="B125" s="39"/>
      <c r="C125" s="107" t="s">
        <v>248</v>
      </c>
      <c r="D125" s="40"/>
      <c r="E125" s="40"/>
      <c r="F125" s="40"/>
      <c r="G125" s="40"/>
      <c r="H125" s="40"/>
      <c r="I125" s="40"/>
      <c r="J125" s="201">
        <f>BK125</f>
        <v>0</v>
      </c>
      <c r="K125" s="40"/>
      <c r="L125" s="44"/>
      <c r="M125" s="103"/>
      <c r="N125" s="202"/>
      <c r="O125" s="104"/>
      <c r="P125" s="203">
        <f>P126</f>
        <v>0</v>
      </c>
      <c r="Q125" s="104"/>
      <c r="R125" s="203">
        <f>R126</f>
        <v>21.068248999999998</v>
      </c>
      <c r="S125" s="104"/>
      <c r="T125" s="204">
        <f>T126</f>
        <v>0</v>
      </c>
      <c r="U125" s="38"/>
      <c r="V125" s="38"/>
      <c r="W125" s="38"/>
      <c r="X125" s="38"/>
      <c r="Y125" s="38"/>
      <c r="Z125" s="38"/>
      <c r="AA125" s="38"/>
      <c r="AB125" s="38"/>
      <c r="AC125" s="38"/>
      <c r="AD125" s="38"/>
      <c r="AE125" s="38"/>
      <c r="AT125" s="17" t="s">
        <v>75</v>
      </c>
      <c r="AU125" s="17" t="s">
        <v>229</v>
      </c>
      <c r="BK125" s="205">
        <f>BK126</f>
        <v>0</v>
      </c>
    </row>
    <row r="126" s="11" customFormat="1" ht="25.92" customHeight="1">
      <c r="A126" s="11"/>
      <c r="B126" s="206"/>
      <c r="C126" s="207"/>
      <c r="D126" s="208" t="s">
        <v>75</v>
      </c>
      <c r="E126" s="209" t="s">
        <v>249</v>
      </c>
      <c r="F126" s="209" t="s">
        <v>249</v>
      </c>
      <c r="G126" s="207"/>
      <c r="H126" s="207"/>
      <c r="I126" s="210"/>
      <c r="J126" s="211">
        <f>BK126</f>
        <v>0</v>
      </c>
      <c r="K126" s="207"/>
      <c r="L126" s="212"/>
      <c r="M126" s="213"/>
      <c r="N126" s="214"/>
      <c r="O126" s="214"/>
      <c r="P126" s="215">
        <f>P127+P247+P265</f>
        <v>0</v>
      </c>
      <c r="Q126" s="214"/>
      <c r="R126" s="215">
        <f>R127+R247+R265</f>
        <v>21.068248999999998</v>
      </c>
      <c r="S126" s="214"/>
      <c r="T126" s="216">
        <f>T127+T247+T265</f>
        <v>0</v>
      </c>
      <c r="U126" s="11"/>
      <c r="V126" s="11"/>
      <c r="W126" s="11"/>
      <c r="X126" s="11"/>
      <c r="Y126" s="11"/>
      <c r="Z126" s="11"/>
      <c r="AA126" s="11"/>
      <c r="AB126" s="11"/>
      <c r="AC126" s="11"/>
      <c r="AD126" s="11"/>
      <c r="AE126" s="11"/>
      <c r="AR126" s="217" t="s">
        <v>84</v>
      </c>
      <c r="AT126" s="218" t="s">
        <v>75</v>
      </c>
      <c r="AU126" s="218" t="s">
        <v>76</v>
      </c>
      <c r="AY126" s="217" t="s">
        <v>251</v>
      </c>
      <c r="BK126" s="219">
        <f>BK127+BK247+BK265</f>
        <v>0</v>
      </c>
    </row>
    <row r="127" s="11" customFormat="1" ht="22.8" customHeight="1">
      <c r="A127" s="11"/>
      <c r="B127" s="206"/>
      <c r="C127" s="207"/>
      <c r="D127" s="208" t="s">
        <v>75</v>
      </c>
      <c r="E127" s="272" t="s">
        <v>6583</v>
      </c>
      <c r="F127" s="272" t="s">
        <v>6584</v>
      </c>
      <c r="G127" s="207"/>
      <c r="H127" s="207"/>
      <c r="I127" s="210"/>
      <c r="J127" s="273">
        <f>BK127</f>
        <v>0</v>
      </c>
      <c r="K127" s="207"/>
      <c r="L127" s="212"/>
      <c r="M127" s="213"/>
      <c r="N127" s="214"/>
      <c r="O127" s="214"/>
      <c r="P127" s="215">
        <f>P128</f>
        <v>0</v>
      </c>
      <c r="Q127" s="214"/>
      <c r="R127" s="215">
        <f>R128</f>
        <v>20.888542999999999</v>
      </c>
      <c r="S127" s="214"/>
      <c r="T127" s="216">
        <f>T128</f>
        <v>0</v>
      </c>
      <c r="U127" s="11"/>
      <c r="V127" s="11"/>
      <c r="W127" s="11"/>
      <c r="X127" s="11"/>
      <c r="Y127" s="11"/>
      <c r="Z127" s="11"/>
      <c r="AA127" s="11"/>
      <c r="AB127" s="11"/>
      <c r="AC127" s="11"/>
      <c r="AD127" s="11"/>
      <c r="AE127" s="11"/>
      <c r="AR127" s="217" t="s">
        <v>84</v>
      </c>
      <c r="AT127" s="218" t="s">
        <v>75</v>
      </c>
      <c r="AU127" s="218" t="s">
        <v>84</v>
      </c>
      <c r="AY127" s="217" t="s">
        <v>251</v>
      </c>
      <c r="BK127" s="219">
        <f>BK128</f>
        <v>0</v>
      </c>
    </row>
    <row r="128" s="11" customFormat="1" ht="20.88" customHeight="1">
      <c r="A128" s="11"/>
      <c r="B128" s="206"/>
      <c r="C128" s="207"/>
      <c r="D128" s="208" t="s">
        <v>75</v>
      </c>
      <c r="E128" s="272" t="s">
        <v>84</v>
      </c>
      <c r="F128" s="272" t="s">
        <v>406</v>
      </c>
      <c r="G128" s="207"/>
      <c r="H128" s="207"/>
      <c r="I128" s="210"/>
      <c r="J128" s="273">
        <f>BK128</f>
        <v>0</v>
      </c>
      <c r="K128" s="207"/>
      <c r="L128" s="212"/>
      <c r="M128" s="213"/>
      <c r="N128" s="214"/>
      <c r="O128" s="214"/>
      <c r="P128" s="215">
        <f>SUM(P129:P246)</f>
        <v>0</v>
      </c>
      <c r="Q128" s="214"/>
      <c r="R128" s="215">
        <f>SUM(R129:R246)</f>
        <v>20.888542999999999</v>
      </c>
      <c r="S128" s="214"/>
      <c r="T128" s="216">
        <f>SUM(T129:T246)</f>
        <v>0</v>
      </c>
      <c r="U128" s="11"/>
      <c r="V128" s="11"/>
      <c r="W128" s="11"/>
      <c r="X128" s="11"/>
      <c r="Y128" s="11"/>
      <c r="Z128" s="11"/>
      <c r="AA128" s="11"/>
      <c r="AB128" s="11"/>
      <c r="AC128" s="11"/>
      <c r="AD128" s="11"/>
      <c r="AE128" s="11"/>
      <c r="AR128" s="217" t="s">
        <v>84</v>
      </c>
      <c r="AT128" s="218" t="s">
        <v>75</v>
      </c>
      <c r="AU128" s="218" t="s">
        <v>86</v>
      </c>
      <c r="AY128" s="217" t="s">
        <v>251</v>
      </c>
      <c r="BK128" s="219">
        <f>SUM(BK129:BK246)</f>
        <v>0</v>
      </c>
    </row>
    <row r="129" s="2" customFormat="1" ht="33" customHeight="1">
      <c r="A129" s="38"/>
      <c r="B129" s="39"/>
      <c r="C129" s="220" t="s">
        <v>84</v>
      </c>
      <c r="D129" s="220" t="s">
        <v>255</v>
      </c>
      <c r="E129" s="221" t="s">
        <v>621</v>
      </c>
      <c r="F129" s="222" t="s">
        <v>622</v>
      </c>
      <c r="G129" s="223" t="s">
        <v>409</v>
      </c>
      <c r="H129" s="224">
        <v>166</v>
      </c>
      <c r="I129" s="225"/>
      <c r="J129" s="226">
        <f>ROUND(I129*H129,2)</f>
        <v>0</v>
      </c>
      <c r="K129" s="227"/>
      <c r="L129" s="44"/>
      <c r="M129" s="228" t="s">
        <v>1</v>
      </c>
      <c r="N129" s="229" t="s">
        <v>41</v>
      </c>
      <c r="O129" s="91"/>
      <c r="P129" s="230">
        <f>O129*H129</f>
        <v>0</v>
      </c>
      <c r="Q129" s="230">
        <v>0</v>
      </c>
      <c r="R129" s="230">
        <f>Q129*H129</f>
        <v>0</v>
      </c>
      <c r="S129" s="230">
        <v>0</v>
      </c>
      <c r="T129" s="231">
        <f>S129*H129</f>
        <v>0</v>
      </c>
      <c r="U129" s="38"/>
      <c r="V129" s="38"/>
      <c r="W129" s="38"/>
      <c r="X129" s="38"/>
      <c r="Y129" s="38"/>
      <c r="Z129" s="38"/>
      <c r="AA129" s="38"/>
      <c r="AB129" s="38"/>
      <c r="AC129" s="38"/>
      <c r="AD129" s="38"/>
      <c r="AE129" s="38"/>
      <c r="AR129" s="232" t="s">
        <v>254</v>
      </c>
      <c r="AT129" s="232" t="s">
        <v>255</v>
      </c>
      <c r="AU129" s="232" t="s">
        <v>269</v>
      </c>
      <c r="AY129" s="17" t="s">
        <v>251</v>
      </c>
      <c r="BE129" s="233">
        <f>IF(N129="základní",J129,0)</f>
        <v>0</v>
      </c>
      <c r="BF129" s="233">
        <f>IF(N129="snížená",J129,0)</f>
        <v>0</v>
      </c>
      <c r="BG129" s="233">
        <f>IF(N129="zákl. přenesená",J129,0)</f>
        <v>0</v>
      </c>
      <c r="BH129" s="233">
        <f>IF(N129="sníž. přenesená",J129,0)</f>
        <v>0</v>
      </c>
      <c r="BI129" s="233">
        <f>IF(N129="nulová",J129,0)</f>
        <v>0</v>
      </c>
      <c r="BJ129" s="17" t="s">
        <v>84</v>
      </c>
      <c r="BK129" s="233">
        <f>ROUND(I129*H129,2)</f>
        <v>0</v>
      </c>
      <c r="BL129" s="17" t="s">
        <v>254</v>
      </c>
      <c r="BM129" s="232" t="s">
        <v>6787</v>
      </c>
    </row>
    <row r="130" s="2" customFormat="1">
      <c r="A130" s="38"/>
      <c r="B130" s="39"/>
      <c r="C130" s="40"/>
      <c r="D130" s="234" t="s">
        <v>260</v>
      </c>
      <c r="E130" s="40"/>
      <c r="F130" s="235" t="s">
        <v>624</v>
      </c>
      <c r="G130" s="40"/>
      <c r="H130" s="40"/>
      <c r="I130" s="236"/>
      <c r="J130" s="40"/>
      <c r="K130" s="40"/>
      <c r="L130" s="44"/>
      <c r="M130" s="237"/>
      <c r="N130" s="238"/>
      <c r="O130" s="91"/>
      <c r="P130" s="91"/>
      <c r="Q130" s="91"/>
      <c r="R130" s="91"/>
      <c r="S130" s="91"/>
      <c r="T130" s="92"/>
      <c r="U130" s="38"/>
      <c r="V130" s="38"/>
      <c r="W130" s="38"/>
      <c r="X130" s="38"/>
      <c r="Y130" s="38"/>
      <c r="Z130" s="38"/>
      <c r="AA130" s="38"/>
      <c r="AB130" s="38"/>
      <c r="AC130" s="38"/>
      <c r="AD130" s="38"/>
      <c r="AE130" s="38"/>
      <c r="AT130" s="17" t="s">
        <v>260</v>
      </c>
      <c r="AU130" s="17" t="s">
        <v>269</v>
      </c>
    </row>
    <row r="131" s="2" customFormat="1">
      <c r="A131" s="38"/>
      <c r="B131" s="39"/>
      <c r="C131" s="40"/>
      <c r="D131" s="240" t="s">
        <v>274</v>
      </c>
      <c r="E131" s="40"/>
      <c r="F131" s="241" t="s">
        <v>625</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274</v>
      </c>
      <c r="AU131" s="17" t="s">
        <v>269</v>
      </c>
    </row>
    <row r="132" s="12" customFormat="1">
      <c r="A132" s="12"/>
      <c r="B132" s="242"/>
      <c r="C132" s="243"/>
      <c r="D132" s="234" t="s">
        <v>276</v>
      </c>
      <c r="E132" s="244" t="s">
        <v>1</v>
      </c>
      <c r="F132" s="245" t="s">
        <v>6788</v>
      </c>
      <c r="G132" s="243"/>
      <c r="H132" s="246">
        <v>166</v>
      </c>
      <c r="I132" s="247"/>
      <c r="J132" s="243"/>
      <c r="K132" s="243"/>
      <c r="L132" s="248"/>
      <c r="M132" s="249"/>
      <c r="N132" s="250"/>
      <c r="O132" s="250"/>
      <c r="P132" s="250"/>
      <c r="Q132" s="250"/>
      <c r="R132" s="250"/>
      <c r="S132" s="250"/>
      <c r="T132" s="251"/>
      <c r="U132" s="12"/>
      <c r="V132" s="12"/>
      <c r="W132" s="12"/>
      <c r="X132" s="12"/>
      <c r="Y132" s="12"/>
      <c r="Z132" s="12"/>
      <c r="AA132" s="12"/>
      <c r="AB132" s="12"/>
      <c r="AC132" s="12"/>
      <c r="AD132" s="12"/>
      <c r="AE132" s="12"/>
      <c r="AT132" s="252" t="s">
        <v>276</v>
      </c>
      <c r="AU132" s="252" t="s">
        <v>269</v>
      </c>
      <c r="AV132" s="12" t="s">
        <v>86</v>
      </c>
      <c r="AW132" s="12" t="s">
        <v>32</v>
      </c>
      <c r="AX132" s="12" t="s">
        <v>84</v>
      </c>
      <c r="AY132" s="252" t="s">
        <v>251</v>
      </c>
    </row>
    <row r="133" s="2" customFormat="1" ht="16.5" customHeight="1">
      <c r="A133" s="38"/>
      <c r="B133" s="39"/>
      <c r="C133" s="292" t="s">
        <v>86</v>
      </c>
      <c r="D133" s="292" t="s">
        <v>1133</v>
      </c>
      <c r="E133" s="293" t="s">
        <v>6587</v>
      </c>
      <c r="F133" s="294" t="s">
        <v>6588</v>
      </c>
      <c r="G133" s="295" t="s">
        <v>5929</v>
      </c>
      <c r="H133" s="296">
        <v>0.125</v>
      </c>
      <c r="I133" s="297"/>
      <c r="J133" s="298">
        <f>ROUND(I133*H133,2)</f>
        <v>0</v>
      </c>
      <c r="K133" s="299"/>
      <c r="L133" s="300"/>
      <c r="M133" s="301" t="s">
        <v>1</v>
      </c>
      <c r="N133" s="302" t="s">
        <v>41</v>
      </c>
      <c r="O133" s="91"/>
      <c r="P133" s="230">
        <f>O133*H133</f>
        <v>0</v>
      </c>
      <c r="Q133" s="230">
        <v>0.001</v>
      </c>
      <c r="R133" s="230">
        <f>Q133*H133</f>
        <v>0.000125</v>
      </c>
      <c r="S133" s="230">
        <v>0</v>
      </c>
      <c r="T133" s="231">
        <f>S133*H133</f>
        <v>0</v>
      </c>
      <c r="U133" s="38"/>
      <c r="V133" s="38"/>
      <c r="W133" s="38"/>
      <c r="X133" s="38"/>
      <c r="Y133" s="38"/>
      <c r="Z133" s="38"/>
      <c r="AA133" s="38"/>
      <c r="AB133" s="38"/>
      <c r="AC133" s="38"/>
      <c r="AD133" s="38"/>
      <c r="AE133" s="38"/>
      <c r="AR133" s="232" t="s">
        <v>299</v>
      </c>
      <c r="AT133" s="232" t="s">
        <v>1133</v>
      </c>
      <c r="AU133" s="232" t="s">
        <v>269</v>
      </c>
      <c r="AY133" s="17" t="s">
        <v>251</v>
      </c>
      <c r="BE133" s="233">
        <f>IF(N133="základní",J133,0)</f>
        <v>0</v>
      </c>
      <c r="BF133" s="233">
        <f>IF(N133="snížená",J133,0)</f>
        <v>0</v>
      </c>
      <c r="BG133" s="233">
        <f>IF(N133="zákl. přenesená",J133,0)</f>
        <v>0</v>
      </c>
      <c r="BH133" s="233">
        <f>IF(N133="sníž. přenesená",J133,0)</f>
        <v>0</v>
      </c>
      <c r="BI133" s="233">
        <f>IF(N133="nulová",J133,0)</f>
        <v>0</v>
      </c>
      <c r="BJ133" s="17" t="s">
        <v>84</v>
      </c>
      <c r="BK133" s="233">
        <f>ROUND(I133*H133,2)</f>
        <v>0</v>
      </c>
      <c r="BL133" s="17" t="s">
        <v>254</v>
      </c>
      <c r="BM133" s="232" t="s">
        <v>6789</v>
      </c>
    </row>
    <row r="134" s="2" customFormat="1">
      <c r="A134" s="38"/>
      <c r="B134" s="39"/>
      <c r="C134" s="40"/>
      <c r="D134" s="234" t="s">
        <v>260</v>
      </c>
      <c r="E134" s="40"/>
      <c r="F134" s="235" t="s">
        <v>6588</v>
      </c>
      <c r="G134" s="40"/>
      <c r="H134" s="40"/>
      <c r="I134" s="236"/>
      <c r="J134" s="40"/>
      <c r="K134" s="40"/>
      <c r="L134" s="44"/>
      <c r="M134" s="237"/>
      <c r="N134" s="238"/>
      <c r="O134" s="91"/>
      <c r="P134" s="91"/>
      <c r="Q134" s="91"/>
      <c r="R134" s="91"/>
      <c r="S134" s="91"/>
      <c r="T134" s="92"/>
      <c r="U134" s="38"/>
      <c r="V134" s="38"/>
      <c r="W134" s="38"/>
      <c r="X134" s="38"/>
      <c r="Y134" s="38"/>
      <c r="Z134" s="38"/>
      <c r="AA134" s="38"/>
      <c r="AB134" s="38"/>
      <c r="AC134" s="38"/>
      <c r="AD134" s="38"/>
      <c r="AE134" s="38"/>
      <c r="AT134" s="17" t="s">
        <v>260</v>
      </c>
      <c r="AU134" s="17" t="s">
        <v>269</v>
      </c>
    </row>
    <row r="135" s="2" customFormat="1" ht="24.15" customHeight="1">
      <c r="A135" s="38"/>
      <c r="B135" s="39"/>
      <c r="C135" s="220" t="s">
        <v>269</v>
      </c>
      <c r="D135" s="220" t="s">
        <v>255</v>
      </c>
      <c r="E135" s="221" t="s">
        <v>6590</v>
      </c>
      <c r="F135" s="222" t="s">
        <v>6591</v>
      </c>
      <c r="G135" s="223" t="s">
        <v>592</v>
      </c>
      <c r="H135" s="224">
        <v>12.15</v>
      </c>
      <c r="I135" s="225"/>
      <c r="J135" s="226">
        <f>ROUND(I135*H135,2)</f>
        <v>0</v>
      </c>
      <c r="K135" s="227"/>
      <c r="L135" s="44"/>
      <c r="M135" s="228" t="s">
        <v>1</v>
      </c>
      <c r="N135" s="229" t="s">
        <v>41</v>
      </c>
      <c r="O135" s="91"/>
      <c r="P135" s="230">
        <f>O135*H135</f>
        <v>0</v>
      </c>
      <c r="Q135" s="230">
        <v>0</v>
      </c>
      <c r="R135" s="230">
        <f>Q135*H135</f>
        <v>0</v>
      </c>
      <c r="S135" s="230">
        <v>0</v>
      </c>
      <c r="T135" s="231">
        <f>S135*H135</f>
        <v>0</v>
      </c>
      <c r="U135" s="38"/>
      <c r="V135" s="38"/>
      <c r="W135" s="38"/>
      <c r="X135" s="38"/>
      <c r="Y135" s="38"/>
      <c r="Z135" s="38"/>
      <c r="AA135" s="38"/>
      <c r="AB135" s="38"/>
      <c r="AC135" s="38"/>
      <c r="AD135" s="38"/>
      <c r="AE135" s="38"/>
      <c r="AR135" s="232" t="s">
        <v>254</v>
      </c>
      <c r="AT135" s="232" t="s">
        <v>255</v>
      </c>
      <c r="AU135" s="232" t="s">
        <v>269</v>
      </c>
      <c r="AY135" s="17" t="s">
        <v>251</v>
      </c>
      <c r="BE135" s="233">
        <f>IF(N135="základní",J135,0)</f>
        <v>0</v>
      </c>
      <c r="BF135" s="233">
        <f>IF(N135="snížená",J135,0)</f>
        <v>0</v>
      </c>
      <c r="BG135" s="233">
        <f>IF(N135="zákl. přenesená",J135,0)</f>
        <v>0</v>
      </c>
      <c r="BH135" s="233">
        <f>IF(N135="sníž. přenesená",J135,0)</f>
        <v>0</v>
      </c>
      <c r="BI135" s="233">
        <f>IF(N135="nulová",J135,0)</f>
        <v>0</v>
      </c>
      <c r="BJ135" s="17" t="s">
        <v>84</v>
      </c>
      <c r="BK135" s="233">
        <f>ROUND(I135*H135,2)</f>
        <v>0</v>
      </c>
      <c r="BL135" s="17" t="s">
        <v>254</v>
      </c>
      <c r="BM135" s="232" t="s">
        <v>6790</v>
      </c>
    </row>
    <row r="136" s="2" customFormat="1">
      <c r="A136" s="38"/>
      <c r="B136" s="39"/>
      <c r="C136" s="40"/>
      <c r="D136" s="234" t="s">
        <v>260</v>
      </c>
      <c r="E136" s="40"/>
      <c r="F136" s="235" t="s">
        <v>6593</v>
      </c>
      <c r="G136" s="40"/>
      <c r="H136" s="40"/>
      <c r="I136" s="236"/>
      <c r="J136" s="40"/>
      <c r="K136" s="40"/>
      <c r="L136" s="44"/>
      <c r="M136" s="237"/>
      <c r="N136" s="238"/>
      <c r="O136" s="91"/>
      <c r="P136" s="91"/>
      <c r="Q136" s="91"/>
      <c r="R136" s="91"/>
      <c r="S136" s="91"/>
      <c r="T136" s="92"/>
      <c r="U136" s="38"/>
      <c r="V136" s="38"/>
      <c r="W136" s="38"/>
      <c r="X136" s="38"/>
      <c r="Y136" s="38"/>
      <c r="Z136" s="38"/>
      <c r="AA136" s="38"/>
      <c r="AB136" s="38"/>
      <c r="AC136" s="38"/>
      <c r="AD136" s="38"/>
      <c r="AE136" s="38"/>
      <c r="AT136" s="17" t="s">
        <v>260</v>
      </c>
      <c r="AU136" s="17" t="s">
        <v>269</v>
      </c>
    </row>
    <row r="137" s="2" customFormat="1">
      <c r="A137" s="38"/>
      <c r="B137" s="39"/>
      <c r="C137" s="40"/>
      <c r="D137" s="240" t="s">
        <v>274</v>
      </c>
      <c r="E137" s="40"/>
      <c r="F137" s="241" t="s">
        <v>6594</v>
      </c>
      <c r="G137" s="40"/>
      <c r="H137" s="40"/>
      <c r="I137" s="236"/>
      <c r="J137" s="40"/>
      <c r="K137" s="40"/>
      <c r="L137" s="44"/>
      <c r="M137" s="237"/>
      <c r="N137" s="238"/>
      <c r="O137" s="91"/>
      <c r="P137" s="91"/>
      <c r="Q137" s="91"/>
      <c r="R137" s="91"/>
      <c r="S137" s="91"/>
      <c r="T137" s="92"/>
      <c r="U137" s="38"/>
      <c r="V137" s="38"/>
      <c r="W137" s="38"/>
      <c r="X137" s="38"/>
      <c r="Y137" s="38"/>
      <c r="Z137" s="38"/>
      <c r="AA137" s="38"/>
      <c r="AB137" s="38"/>
      <c r="AC137" s="38"/>
      <c r="AD137" s="38"/>
      <c r="AE137" s="38"/>
      <c r="AT137" s="17" t="s">
        <v>274</v>
      </c>
      <c r="AU137" s="17" t="s">
        <v>269</v>
      </c>
    </row>
    <row r="138" s="12" customFormat="1">
      <c r="A138" s="12"/>
      <c r="B138" s="242"/>
      <c r="C138" s="243"/>
      <c r="D138" s="234" t="s">
        <v>276</v>
      </c>
      <c r="E138" s="244" t="s">
        <v>1</v>
      </c>
      <c r="F138" s="245" t="s">
        <v>6791</v>
      </c>
      <c r="G138" s="243"/>
      <c r="H138" s="246">
        <v>12.15</v>
      </c>
      <c r="I138" s="247"/>
      <c r="J138" s="243"/>
      <c r="K138" s="243"/>
      <c r="L138" s="248"/>
      <c r="M138" s="249"/>
      <c r="N138" s="250"/>
      <c r="O138" s="250"/>
      <c r="P138" s="250"/>
      <c r="Q138" s="250"/>
      <c r="R138" s="250"/>
      <c r="S138" s="250"/>
      <c r="T138" s="251"/>
      <c r="U138" s="12"/>
      <c r="V138" s="12"/>
      <c r="W138" s="12"/>
      <c r="X138" s="12"/>
      <c r="Y138" s="12"/>
      <c r="Z138" s="12"/>
      <c r="AA138" s="12"/>
      <c r="AB138" s="12"/>
      <c r="AC138" s="12"/>
      <c r="AD138" s="12"/>
      <c r="AE138" s="12"/>
      <c r="AT138" s="252" t="s">
        <v>276</v>
      </c>
      <c r="AU138" s="252" t="s">
        <v>269</v>
      </c>
      <c r="AV138" s="12" t="s">
        <v>86</v>
      </c>
      <c r="AW138" s="12" t="s">
        <v>32</v>
      </c>
      <c r="AX138" s="12" t="s">
        <v>84</v>
      </c>
      <c r="AY138" s="252" t="s">
        <v>251</v>
      </c>
    </row>
    <row r="139" s="2" customFormat="1" ht="24.15" customHeight="1">
      <c r="A139" s="38"/>
      <c r="B139" s="39"/>
      <c r="C139" s="220" t="s">
        <v>254</v>
      </c>
      <c r="D139" s="220" t="s">
        <v>255</v>
      </c>
      <c r="E139" s="221" t="s">
        <v>6596</v>
      </c>
      <c r="F139" s="222" t="s">
        <v>6597</v>
      </c>
      <c r="G139" s="223" t="s">
        <v>592</v>
      </c>
      <c r="H139" s="224">
        <v>12.15</v>
      </c>
      <c r="I139" s="225"/>
      <c r="J139" s="226">
        <f>ROUND(I139*H139,2)</f>
        <v>0</v>
      </c>
      <c r="K139" s="227"/>
      <c r="L139" s="44"/>
      <c r="M139" s="228" t="s">
        <v>1</v>
      </c>
      <c r="N139" s="229" t="s">
        <v>41</v>
      </c>
      <c r="O139" s="91"/>
      <c r="P139" s="230">
        <f>O139*H139</f>
        <v>0</v>
      </c>
      <c r="Q139" s="230">
        <v>0</v>
      </c>
      <c r="R139" s="230">
        <f>Q139*H139</f>
        <v>0</v>
      </c>
      <c r="S139" s="230">
        <v>0</v>
      </c>
      <c r="T139" s="231">
        <f>S139*H139</f>
        <v>0</v>
      </c>
      <c r="U139" s="38"/>
      <c r="V139" s="38"/>
      <c r="W139" s="38"/>
      <c r="X139" s="38"/>
      <c r="Y139" s="38"/>
      <c r="Z139" s="38"/>
      <c r="AA139" s="38"/>
      <c r="AB139" s="38"/>
      <c r="AC139" s="38"/>
      <c r="AD139" s="38"/>
      <c r="AE139" s="38"/>
      <c r="AR139" s="232" t="s">
        <v>254</v>
      </c>
      <c r="AT139" s="232" t="s">
        <v>255</v>
      </c>
      <c r="AU139" s="232" t="s">
        <v>269</v>
      </c>
      <c r="AY139" s="17" t="s">
        <v>251</v>
      </c>
      <c r="BE139" s="233">
        <f>IF(N139="základní",J139,0)</f>
        <v>0</v>
      </c>
      <c r="BF139" s="233">
        <f>IF(N139="snížená",J139,0)</f>
        <v>0</v>
      </c>
      <c r="BG139" s="233">
        <f>IF(N139="zákl. přenesená",J139,0)</f>
        <v>0</v>
      </c>
      <c r="BH139" s="233">
        <f>IF(N139="sníž. přenesená",J139,0)</f>
        <v>0</v>
      </c>
      <c r="BI139" s="233">
        <f>IF(N139="nulová",J139,0)</f>
        <v>0</v>
      </c>
      <c r="BJ139" s="17" t="s">
        <v>84</v>
      </c>
      <c r="BK139" s="233">
        <f>ROUND(I139*H139,2)</f>
        <v>0</v>
      </c>
      <c r="BL139" s="17" t="s">
        <v>254</v>
      </c>
      <c r="BM139" s="232" t="s">
        <v>6792</v>
      </c>
    </row>
    <row r="140" s="2" customFormat="1">
      <c r="A140" s="38"/>
      <c r="B140" s="39"/>
      <c r="C140" s="40"/>
      <c r="D140" s="234" t="s">
        <v>260</v>
      </c>
      <c r="E140" s="40"/>
      <c r="F140" s="235" t="s">
        <v>6599</v>
      </c>
      <c r="G140" s="40"/>
      <c r="H140" s="40"/>
      <c r="I140" s="236"/>
      <c r="J140" s="40"/>
      <c r="K140" s="40"/>
      <c r="L140" s="44"/>
      <c r="M140" s="237"/>
      <c r="N140" s="238"/>
      <c r="O140" s="91"/>
      <c r="P140" s="91"/>
      <c r="Q140" s="91"/>
      <c r="R140" s="91"/>
      <c r="S140" s="91"/>
      <c r="T140" s="92"/>
      <c r="U140" s="38"/>
      <c r="V140" s="38"/>
      <c r="W140" s="38"/>
      <c r="X140" s="38"/>
      <c r="Y140" s="38"/>
      <c r="Z140" s="38"/>
      <c r="AA140" s="38"/>
      <c r="AB140" s="38"/>
      <c r="AC140" s="38"/>
      <c r="AD140" s="38"/>
      <c r="AE140" s="38"/>
      <c r="AT140" s="17" t="s">
        <v>260</v>
      </c>
      <c r="AU140" s="17" t="s">
        <v>269</v>
      </c>
    </row>
    <row r="141" s="2" customFormat="1">
      <c r="A141" s="38"/>
      <c r="B141" s="39"/>
      <c r="C141" s="40"/>
      <c r="D141" s="240" t="s">
        <v>274</v>
      </c>
      <c r="E141" s="40"/>
      <c r="F141" s="241" t="s">
        <v>6600</v>
      </c>
      <c r="G141" s="40"/>
      <c r="H141" s="40"/>
      <c r="I141" s="236"/>
      <c r="J141" s="40"/>
      <c r="K141" s="40"/>
      <c r="L141" s="44"/>
      <c r="M141" s="237"/>
      <c r="N141" s="238"/>
      <c r="O141" s="91"/>
      <c r="P141" s="91"/>
      <c r="Q141" s="91"/>
      <c r="R141" s="91"/>
      <c r="S141" s="91"/>
      <c r="T141" s="92"/>
      <c r="U141" s="38"/>
      <c r="V141" s="38"/>
      <c r="W141" s="38"/>
      <c r="X141" s="38"/>
      <c r="Y141" s="38"/>
      <c r="Z141" s="38"/>
      <c r="AA141" s="38"/>
      <c r="AB141" s="38"/>
      <c r="AC141" s="38"/>
      <c r="AD141" s="38"/>
      <c r="AE141" s="38"/>
      <c r="AT141" s="17" t="s">
        <v>274</v>
      </c>
      <c r="AU141" s="17" t="s">
        <v>269</v>
      </c>
    </row>
    <row r="142" s="12" customFormat="1">
      <c r="A142" s="12"/>
      <c r="B142" s="242"/>
      <c r="C142" s="243"/>
      <c r="D142" s="234" t="s">
        <v>276</v>
      </c>
      <c r="E142" s="244" t="s">
        <v>1</v>
      </c>
      <c r="F142" s="245" t="s">
        <v>6791</v>
      </c>
      <c r="G142" s="243"/>
      <c r="H142" s="246">
        <v>12.15</v>
      </c>
      <c r="I142" s="247"/>
      <c r="J142" s="243"/>
      <c r="K142" s="243"/>
      <c r="L142" s="248"/>
      <c r="M142" s="249"/>
      <c r="N142" s="250"/>
      <c r="O142" s="250"/>
      <c r="P142" s="250"/>
      <c r="Q142" s="250"/>
      <c r="R142" s="250"/>
      <c r="S142" s="250"/>
      <c r="T142" s="251"/>
      <c r="U142" s="12"/>
      <c r="V142" s="12"/>
      <c r="W142" s="12"/>
      <c r="X142" s="12"/>
      <c r="Y142" s="12"/>
      <c r="Z142" s="12"/>
      <c r="AA142" s="12"/>
      <c r="AB142" s="12"/>
      <c r="AC142" s="12"/>
      <c r="AD142" s="12"/>
      <c r="AE142" s="12"/>
      <c r="AT142" s="252" t="s">
        <v>276</v>
      </c>
      <c r="AU142" s="252" t="s">
        <v>269</v>
      </c>
      <c r="AV142" s="12" t="s">
        <v>86</v>
      </c>
      <c r="AW142" s="12" t="s">
        <v>32</v>
      </c>
      <c r="AX142" s="12" t="s">
        <v>84</v>
      </c>
      <c r="AY142" s="252" t="s">
        <v>251</v>
      </c>
    </row>
    <row r="143" s="2" customFormat="1" ht="21.75" customHeight="1">
      <c r="A143" s="38"/>
      <c r="B143" s="39"/>
      <c r="C143" s="220" t="s">
        <v>282</v>
      </c>
      <c r="D143" s="220" t="s">
        <v>255</v>
      </c>
      <c r="E143" s="221" t="s">
        <v>603</v>
      </c>
      <c r="F143" s="222" t="s">
        <v>604</v>
      </c>
      <c r="G143" s="223" t="s">
        <v>592</v>
      </c>
      <c r="H143" s="224">
        <v>12.15</v>
      </c>
      <c r="I143" s="225"/>
      <c r="J143" s="226">
        <f>ROUND(I143*H143,2)</f>
        <v>0</v>
      </c>
      <c r="K143" s="227"/>
      <c r="L143" s="44"/>
      <c r="M143" s="228" t="s">
        <v>1</v>
      </c>
      <c r="N143" s="229" t="s">
        <v>41</v>
      </c>
      <c r="O143" s="91"/>
      <c r="P143" s="230">
        <f>O143*H143</f>
        <v>0</v>
      </c>
      <c r="Q143" s="230">
        <v>0</v>
      </c>
      <c r="R143" s="230">
        <f>Q143*H143</f>
        <v>0</v>
      </c>
      <c r="S143" s="230">
        <v>0</v>
      </c>
      <c r="T143" s="231">
        <f>S143*H143</f>
        <v>0</v>
      </c>
      <c r="U143" s="38"/>
      <c r="V143" s="38"/>
      <c r="W143" s="38"/>
      <c r="X143" s="38"/>
      <c r="Y143" s="38"/>
      <c r="Z143" s="38"/>
      <c r="AA143" s="38"/>
      <c r="AB143" s="38"/>
      <c r="AC143" s="38"/>
      <c r="AD143" s="38"/>
      <c r="AE143" s="38"/>
      <c r="AR143" s="232" t="s">
        <v>254</v>
      </c>
      <c r="AT143" s="232" t="s">
        <v>255</v>
      </c>
      <c r="AU143" s="232" t="s">
        <v>269</v>
      </c>
      <c r="AY143" s="17" t="s">
        <v>251</v>
      </c>
      <c r="BE143" s="233">
        <f>IF(N143="základní",J143,0)</f>
        <v>0</v>
      </c>
      <c r="BF143" s="233">
        <f>IF(N143="snížená",J143,0)</f>
        <v>0</v>
      </c>
      <c r="BG143" s="233">
        <f>IF(N143="zákl. přenesená",J143,0)</f>
        <v>0</v>
      </c>
      <c r="BH143" s="233">
        <f>IF(N143="sníž. přenesená",J143,0)</f>
        <v>0</v>
      </c>
      <c r="BI143" s="233">
        <f>IF(N143="nulová",J143,0)</f>
        <v>0</v>
      </c>
      <c r="BJ143" s="17" t="s">
        <v>84</v>
      </c>
      <c r="BK143" s="233">
        <f>ROUND(I143*H143,2)</f>
        <v>0</v>
      </c>
      <c r="BL143" s="17" t="s">
        <v>254</v>
      </c>
      <c r="BM143" s="232" t="s">
        <v>6793</v>
      </c>
    </row>
    <row r="144" s="2" customFormat="1">
      <c r="A144" s="38"/>
      <c r="B144" s="39"/>
      <c r="C144" s="40"/>
      <c r="D144" s="234" t="s">
        <v>260</v>
      </c>
      <c r="E144" s="40"/>
      <c r="F144" s="235" t="s">
        <v>606</v>
      </c>
      <c r="G144" s="40"/>
      <c r="H144" s="40"/>
      <c r="I144" s="236"/>
      <c r="J144" s="40"/>
      <c r="K144" s="40"/>
      <c r="L144" s="44"/>
      <c r="M144" s="237"/>
      <c r="N144" s="238"/>
      <c r="O144" s="91"/>
      <c r="P144" s="91"/>
      <c r="Q144" s="91"/>
      <c r="R144" s="91"/>
      <c r="S144" s="91"/>
      <c r="T144" s="92"/>
      <c r="U144" s="38"/>
      <c r="V144" s="38"/>
      <c r="W144" s="38"/>
      <c r="X144" s="38"/>
      <c r="Y144" s="38"/>
      <c r="Z144" s="38"/>
      <c r="AA144" s="38"/>
      <c r="AB144" s="38"/>
      <c r="AC144" s="38"/>
      <c r="AD144" s="38"/>
      <c r="AE144" s="38"/>
      <c r="AT144" s="17" t="s">
        <v>260</v>
      </c>
      <c r="AU144" s="17" t="s">
        <v>269</v>
      </c>
    </row>
    <row r="145" s="2" customFormat="1">
      <c r="A145" s="38"/>
      <c r="B145" s="39"/>
      <c r="C145" s="40"/>
      <c r="D145" s="240" t="s">
        <v>274</v>
      </c>
      <c r="E145" s="40"/>
      <c r="F145" s="241" t="s">
        <v>607</v>
      </c>
      <c r="G145" s="40"/>
      <c r="H145" s="40"/>
      <c r="I145" s="236"/>
      <c r="J145" s="40"/>
      <c r="K145" s="40"/>
      <c r="L145" s="44"/>
      <c r="M145" s="237"/>
      <c r="N145" s="238"/>
      <c r="O145" s="91"/>
      <c r="P145" s="91"/>
      <c r="Q145" s="91"/>
      <c r="R145" s="91"/>
      <c r="S145" s="91"/>
      <c r="T145" s="92"/>
      <c r="U145" s="38"/>
      <c r="V145" s="38"/>
      <c r="W145" s="38"/>
      <c r="X145" s="38"/>
      <c r="Y145" s="38"/>
      <c r="Z145" s="38"/>
      <c r="AA145" s="38"/>
      <c r="AB145" s="38"/>
      <c r="AC145" s="38"/>
      <c r="AD145" s="38"/>
      <c r="AE145" s="38"/>
      <c r="AT145" s="17" t="s">
        <v>274</v>
      </c>
      <c r="AU145" s="17" t="s">
        <v>269</v>
      </c>
    </row>
    <row r="146" s="12" customFormat="1">
      <c r="A146" s="12"/>
      <c r="B146" s="242"/>
      <c r="C146" s="243"/>
      <c r="D146" s="234" t="s">
        <v>276</v>
      </c>
      <c r="E146" s="244" t="s">
        <v>1</v>
      </c>
      <c r="F146" s="245" t="s">
        <v>6791</v>
      </c>
      <c r="G146" s="243"/>
      <c r="H146" s="246">
        <v>12.15</v>
      </c>
      <c r="I146" s="247"/>
      <c r="J146" s="243"/>
      <c r="K146" s="243"/>
      <c r="L146" s="248"/>
      <c r="M146" s="249"/>
      <c r="N146" s="250"/>
      <c r="O146" s="250"/>
      <c r="P146" s="250"/>
      <c r="Q146" s="250"/>
      <c r="R146" s="250"/>
      <c r="S146" s="250"/>
      <c r="T146" s="251"/>
      <c r="U146" s="12"/>
      <c r="V146" s="12"/>
      <c r="W146" s="12"/>
      <c r="X146" s="12"/>
      <c r="Y146" s="12"/>
      <c r="Z146" s="12"/>
      <c r="AA146" s="12"/>
      <c r="AB146" s="12"/>
      <c r="AC146" s="12"/>
      <c r="AD146" s="12"/>
      <c r="AE146" s="12"/>
      <c r="AT146" s="252" t="s">
        <v>276</v>
      </c>
      <c r="AU146" s="252" t="s">
        <v>269</v>
      </c>
      <c r="AV146" s="12" t="s">
        <v>86</v>
      </c>
      <c r="AW146" s="12" t="s">
        <v>32</v>
      </c>
      <c r="AX146" s="12" t="s">
        <v>84</v>
      </c>
      <c r="AY146" s="252" t="s">
        <v>251</v>
      </c>
    </row>
    <row r="147" s="2" customFormat="1" ht="16.5" customHeight="1">
      <c r="A147" s="38"/>
      <c r="B147" s="39"/>
      <c r="C147" s="292" t="s">
        <v>287</v>
      </c>
      <c r="D147" s="292" t="s">
        <v>1133</v>
      </c>
      <c r="E147" s="293" t="s">
        <v>6602</v>
      </c>
      <c r="F147" s="294" t="s">
        <v>6603</v>
      </c>
      <c r="G147" s="295" t="s">
        <v>681</v>
      </c>
      <c r="H147" s="296">
        <v>3.3999999999999999</v>
      </c>
      <c r="I147" s="297"/>
      <c r="J147" s="298">
        <f>ROUND(I147*H147,2)</f>
        <v>0</v>
      </c>
      <c r="K147" s="299"/>
      <c r="L147" s="300"/>
      <c r="M147" s="301" t="s">
        <v>1</v>
      </c>
      <c r="N147" s="302" t="s">
        <v>41</v>
      </c>
      <c r="O147" s="91"/>
      <c r="P147" s="230">
        <f>O147*H147</f>
        <v>0</v>
      </c>
      <c r="Q147" s="230">
        <v>1</v>
      </c>
      <c r="R147" s="230">
        <f>Q147*H147</f>
        <v>3.3999999999999999</v>
      </c>
      <c r="S147" s="230">
        <v>0</v>
      </c>
      <c r="T147" s="231">
        <f>S147*H147</f>
        <v>0</v>
      </c>
      <c r="U147" s="38"/>
      <c r="V147" s="38"/>
      <c r="W147" s="38"/>
      <c r="X147" s="38"/>
      <c r="Y147" s="38"/>
      <c r="Z147" s="38"/>
      <c r="AA147" s="38"/>
      <c r="AB147" s="38"/>
      <c r="AC147" s="38"/>
      <c r="AD147" s="38"/>
      <c r="AE147" s="38"/>
      <c r="AR147" s="232" t="s">
        <v>299</v>
      </c>
      <c r="AT147" s="232" t="s">
        <v>1133</v>
      </c>
      <c r="AU147" s="232" t="s">
        <v>269</v>
      </c>
      <c r="AY147" s="17" t="s">
        <v>251</v>
      </c>
      <c r="BE147" s="233">
        <f>IF(N147="základní",J147,0)</f>
        <v>0</v>
      </c>
      <c r="BF147" s="233">
        <f>IF(N147="snížená",J147,0)</f>
        <v>0</v>
      </c>
      <c r="BG147" s="233">
        <f>IF(N147="zákl. přenesená",J147,0)</f>
        <v>0</v>
      </c>
      <c r="BH147" s="233">
        <f>IF(N147="sníž. přenesená",J147,0)</f>
        <v>0</v>
      </c>
      <c r="BI147" s="233">
        <f>IF(N147="nulová",J147,0)</f>
        <v>0</v>
      </c>
      <c r="BJ147" s="17" t="s">
        <v>84</v>
      </c>
      <c r="BK147" s="233">
        <f>ROUND(I147*H147,2)</f>
        <v>0</v>
      </c>
      <c r="BL147" s="17" t="s">
        <v>254</v>
      </c>
      <c r="BM147" s="232" t="s">
        <v>6794</v>
      </c>
    </row>
    <row r="148" s="2" customFormat="1">
      <c r="A148" s="38"/>
      <c r="B148" s="39"/>
      <c r="C148" s="40"/>
      <c r="D148" s="234" t="s">
        <v>260</v>
      </c>
      <c r="E148" s="40"/>
      <c r="F148" s="235" t="s">
        <v>6603</v>
      </c>
      <c r="G148" s="40"/>
      <c r="H148" s="40"/>
      <c r="I148" s="236"/>
      <c r="J148" s="40"/>
      <c r="K148" s="40"/>
      <c r="L148" s="44"/>
      <c r="M148" s="237"/>
      <c r="N148" s="238"/>
      <c r="O148" s="91"/>
      <c r="P148" s="91"/>
      <c r="Q148" s="91"/>
      <c r="R148" s="91"/>
      <c r="S148" s="91"/>
      <c r="T148" s="92"/>
      <c r="U148" s="38"/>
      <c r="V148" s="38"/>
      <c r="W148" s="38"/>
      <c r="X148" s="38"/>
      <c r="Y148" s="38"/>
      <c r="Z148" s="38"/>
      <c r="AA148" s="38"/>
      <c r="AB148" s="38"/>
      <c r="AC148" s="38"/>
      <c r="AD148" s="38"/>
      <c r="AE148" s="38"/>
      <c r="AT148" s="17" t="s">
        <v>260</v>
      </c>
      <c r="AU148" s="17" t="s">
        <v>269</v>
      </c>
    </row>
    <row r="149" s="12" customFormat="1">
      <c r="A149" s="12"/>
      <c r="B149" s="242"/>
      <c r="C149" s="243"/>
      <c r="D149" s="234" t="s">
        <v>276</v>
      </c>
      <c r="E149" s="244" t="s">
        <v>1</v>
      </c>
      <c r="F149" s="245" t="s">
        <v>6795</v>
      </c>
      <c r="G149" s="243"/>
      <c r="H149" s="246">
        <v>3.3999999999999999</v>
      </c>
      <c r="I149" s="247"/>
      <c r="J149" s="243"/>
      <c r="K149" s="243"/>
      <c r="L149" s="248"/>
      <c r="M149" s="249"/>
      <c r="N149" s="250"/>
      <c r="O149" s="250"/>
      <c r="P149" s="250"/>
      <c r="Q149" s="250"/>
      <c r="R149" s="250"/>
      <c r="S149" s="250"/>
      <c r="T149" s="251"/>
      <c r="U149" s="12"/>
      <c r="V149" s="12"/>
      <c r="W149" s="12"/>
      <c r="X149" s="12"/>
      <c r="Y149" s="12"/>
      <c r="Z149" s="12"/>
      <c r="AA149" s="12"/>
      <c r="AB149" s="12"/>
      <c r="AC149" s="12"/>
      <c r="AD149" s="12"/>
      <c r="AE149" s="12"/>
      <c r="AT149" s="252" t="s">
        <v>276</v>
      </c>
      <c r="AU149" s="252" t="s">
        <v>269</v>
      </c>
      <c r="AV149" s="12" t="s">
        <v>86</v>
      </c>
      <c r="AW149" s="12" t="s">
        <v>32</v>
      </c>
      <c r="AX149" s="12" t="s">
        <v>84</v>
      </c>
      <c r="AY149" s="252" t="s">
        <v>251</v>
      </c>
    </row>
    <row r="150" s="2" customFormat="1" ht="24.15" customHeight="1">
      <c r="A150" s="38"/>
      <c r="B150" s="39"/>
      <c r="C150" s="220" t="s">
        <v>294</v>
      </c>
      <c r="D150" s="220" t="s">
        <v>255</v>
      </c>
      <c r="E150" s="221" t="s">
        <v>6606</v>
      </c>
      <c r="F150" s="222" t="s">
        <v>6607</v>
      </c>
      <c r="G150" s="223" t="s">
        <v>409</v>
      </c>
      <c r="H150" s="224">
        <v>12.15</v>
      </c>
      <c r="I150" s="225"/>
      <c r="J150" s="226">
        <f>ROUND(I150*H150,2)</f>
        <v>0</v>
      </c>
      <c r="K150" s="227"/>
      <c r="L150" s="44"/>
      <c r="M150" s="228" t="s">
        <v>1</v>
      </c>
      <c r="N150" s="229" t="s">
        <v>41</v>
      </c>
      <c r="O150" s="91"/>
      <c r="P150" s="230">
        <f>O150*H150</f>
        <v>0</v>
      </c>
      <c r="Q150" s="230">
        <v>0</v>
      </c>
      <c r="R150" s="230">
        <f>Q150*H150</f>
        <v>0</v>
      </c>
      <c r="S150" s="230">
        <v>0</v>
      </c>
      <c r="T150" s="231">
        <f>S150*H150</f>
        <v>0</v>
      </c>
      <c r="U150" s="38"/>
      <c r="V150" s="38"/>
      <c r="W150" s="38"/>
      <c r="X150" s="38"/>
      <c r="Y150" s="38"/>
      <c r="Z150" s="38"/>
      <c r="AA150" s="38"/>
      <c r="AB150" s="38"/>
      <c r="AC150" s="38"/>
      <c r="AD150" s="38"/>
      <c r="AE150" s="38"/>
      <c r="AR150" s="232" t="s">
        <v>254</v>
      </c>
      <c r="AT150" s="232" t="s">
        <v>255</v>
      </c>
      <c r="AU150" s="232" t="s">
        <v>269</v>
      </c>
      <c r="AY150" s="17" t="s">
        <v>251</v>
      </c>
      <c r="BE150" s="233">
        <f>IF(N150="základní",J150,0)</f>
        <v>0</v>
      </c>
      <c r="BF150" s="233">
        <f>IF(N150="snížená",J150,0)</f>
        <v>0</v>
      </c>
      <c r="BG150" s="233">
        <f>IF(N150="zákl. přenesená",J150,0)</f>
        <v>0</v>
      </c>
      <c r="BH150" s="233">
        <f>IF(N150="sníž. přenesená",J150,0)</f>
        <v>0</v>
      </c>
      <c r="BI150" s="233">
        <f>IF(N150="nulová",J150,0)</f>
        <v>0</v>
      </c>
      <c r="BJ150" s="17" t="s">
        <v>84</v>
      </c>
      <c r="BK150" s="233">
        <f>ROUND(I150*H150,2)</f>
        <v>0</v>
      </c>
      <c r="BL150" s="17" t="s">
        <v>254</v>
      </c>
      <c r="BM150" s="232" t="s">
        <v>6796</v>
      </c>
    </row>
    <row r="151" s="2" customFormat="1">
      <c r="A151" s="38"/>
      <c r="B151" s="39"/>
      <c r="C151" s="40"/>
      <c r="D151" s="234" t="s">
        <v>260</v>
      </c>
      <c r="E151" s="40"/>
      <c r="F151" s="235" t="s">
        <v>6609</v>
      </c>
      <c r="G151" s="40"/>
      <c r="H151" s="40"/>
      <c r="I151" s="236"/>
      <c r="J151" s="40"/>
      <c r="K151" s="40"/>
      <c r="L151" s="44"/>
      <c r="M151" s="237"/>
      <c r="N151" s="238"/>
      <c r="O151" s="91"/>
      <c r="P151" s="91"/>
      <c r="Q151" s="91"/>
      <c r="R151" s="91"/>
      <c r="S151" s="91"/>
      <c r="T151" s="92"/>
      <c r="U151" s="38"/>
      <c r="V151" s="38"/>
      <c r="W151" s="38"/>
      <c r="X151" s="38"/>
      <c r="Y151" s="38"/>
      <c r="Z151" s="38"/>
      <c r="AA151" s="38"/>
      <c r="AB151" s="38"/>
      <c r="AC151" s="38"/>
      <c r="AD151" s="38"/>
      <c r="AE151" s="38"/>
      <c r="AT151" s="17" t="s">
        <v>260</v>
      </c>
      <c r="AU151" s="17" t="s">
        <v>269</v>
      </c>
    </row>
    <row r="152" s="2" customFormat="1">
      <c r="A152" s="38"/>
      <c r="B152" s="39"/>
      <c r="C152" s="40"/>
      <c r="D152" s="240" t="s">
        <v>274</v>
      </c>
      <c r="E152" s="40"/>
      <c r="F152" s="241" t="s">
        <v>6610</v>
      </c>
      <c r="G152" s="40"/>
      <c r="H152" s="40"/>
      <c r="I152" s="236"/>
      <c r="J152" s="40"/>
      <c r="K152" s="40"/>
      <c r="L152" s="44"/>
      <c r="M152" s="237"/>
      <c r="N152" s="238"/>
      <c r="O152" s="91"/>
      <c r="P152" s="91"/>
      <c r="Q152" s="91"/>
      <c r="R152" s="91"/>
      <c r="S152" s="91"/>
      <c r="T152" s="92"/>
      <c r="U152" s="38"/>
      <c r="V152" s="38"/>
      <c r="W152" s="38"/>
      <c r="X152" s="38"/>
      <c r="Y152" s="38"/>
      <c r="Z152" s="38"/>
      <c r="AA152" s="38"/>
      <c r="AB152" s="38"/>
      <c r="AC152" s="38"/>
      <c r="AD152" s="38"/>
      <c r="AE152" s="38"/>
      <c r="AT152" s="17" t="s">
        <v>274</v>
      </c>
      <c r="AU152" s="17" t="s">
        <v>269</v>
      </c>
    </row>
    <row r="153" s="12" customFormat="1">
      <c r="A153" s="12"/>
      <c r="B153" s="242"/>
      <c r="C153" s="243"/>
      <c r="D153" s="234" t="s">
        <v>276</v>
      </c>
      <c r="E153" s="244" t="s">
        <v>1</v>
      </c>
      <c r="F153" s="245" t="s">
        <v>6791</v>
      </c>
      <c r="G153" s="243"/>
      <c r="H153" s="246">
        <v>12.15</v>
      </c>
      <c r="I153" s="247"/>
      <c r="J153" s="243"/>
      <c r="K153" s="243"/>
      <c r="L153" s="248"/>
      <c r="M153" s="249"/>
      <c r="N153" s="250"/>
      <c r="O153" s="250"/>
      <c r="P153" s="250"/>
      <c r="Q153" s="250"/>
      <c r="R153" s="250"/>
      <c r="S153" s="250"/>
      <c r="T153" s="251"/>
      <c r="U153" s="12"/>
      <c r="V153" s="12"/>
      <c r="W153" s="12"/>
      <c r="X153" s="12"/>
      <c r="Y153" s="12"/>
      <c r="Z153" s="12"/>
      <c r="AA153" s="12"/>
      <c r="AB153" s="12"/>
      <c r="AC153" s="12"/>
      <c r="AD153" s="12"/>
      <c r="AE153" s="12"/>
      <c r="AT153" s="252" t="s">
        <v>276</v>
      </c>
      <c r="AU153" s="252" t="s">
        <v>269</v>
      </c>
      <c r="AV153" s="12" t="s">
        <v>86</v>
      </c>
      <c r="AW153" s="12" t="s">
        <v>32</v>
      </c>
      <c r="AX153" s="12" t="s">
        <v>84</v>
      </c>
      <c r="AY153" s="252" t="s">
        <v>251</v>
      </c>
    </row>
    <row r="154" s="2" customFormat="1" ht="33" customHeight="1">
      <c r="A154" s="38"/>
      <c r="B154" s="39"/>
      <c r="C154" s="220" t="s">
        <v>299</v>
      </c>
      <c r="D154" s="220" t="s">
        <v>255</v>
      </c>
      <c r="E154" s="221" t="s">
        <v>6611</v>
      </c>
      <c r="F154" s="222" t="s">
        <v>6612</v>
      </c>
      <c r="G154" s="223" t="s">
        <v>409</v>
      </c>
      <c r="H154" s="224">
        <v>45</v>
      </c>
      <c r="I154" s="225"/>
      <c r="J154" s="226">
        <f>ROUND(I154*H154,2)</f>
        <v>0</v>
      </c>
      <c r="K154" s="227"/>
      <c r="L154" s="44"/>
      <c r="M154" s="228" t="s">
        <v>1</v>
      </c>
      <c r="N154" s="229" t="s">
        <v>41</v>
      </c>
      <c r="O154" s="91"/>
      <c r="P154" s="230">
        <f>O154*H154</f>
        <v>0</v>
      </c>
      <c r="Q154" s="230">
        <v>0</v>
      </c>
      <c r="R154" s="230">
        <f>Q154*H154</f>
        <v>0</v>
      </c>
      <c r="S154" s="230">
        <v>0</v>
      </c>
      <c r="T154" s="231">
        <f>S154*H154</f>
        <v>0</v>
      </c>
      <c r="U154" s="38"/>
      <c r="V154" s="38"/>
      <c r="W154" s="38"/>
      <c r="X154" s="38"/>
      <c r="Y154" s="38"/>
      <c r="Z154" s="38"/>
      <c r="AA154" s="38"/>
      <c r="AB154" s="38"/>
      <c r="AC154" s="38"/>
      <c r="AD154" s="38"/>
      <c r="AE154" s="38"/>
      <c r="AR154" s="232" t="s">
        <v>254</v>
      </c>
      <c r="AT154" s="232" t="s">
        <v>255</v>
      </c>
      <c r="AU154" s="232" t="s">
        <v>269</v>
      </c>
      <c r="AY154" s="17" t="s">
        <v>251</v>
      </c>
      <c r="BE154" s="233">
        <f>IF(N154="základní",J154,0)</f>
        <v>0</v>
      </c>
      <c r="BF154" s="233">
        <f>IF(N154="snížená",J154,0)</f>
        <v>0</v>
      </c>
      <c r="BG154" s="233">
        <f>IF(N154="zákl. přenesená",J154,0)</f>
        <v>0</v>
      </c>
      <c r="BH154" s="233">
        <f>IF(N154="sníž. přenesená",J154,0)</f>
        <v>0</v>
      </c>
      <c r="BI154" s="233">
        <f>IF(N154="nulová",J154,0)</f>
        <v>0</v>
      </c>
      <c r="BJ154" s="17" t="s">
        <v>84</v>
      </c>
      <c r="BK154" s="233">
        <f>ROUND(I154*H154,2)</f>
        <v>0</v>
      </c>
      <c r="BL154" s="17" t="s">
        <v>254</v>
      </c>
      <c r="BM154" s="232" t="s">
        <v>6797</v>
      </c>
    </row>
    <row r="155" s="2" customFormat="1">
      <c r="A155" s="38"/>
      <c r="B155" s="39"/>
      <c r="C155" s="40"/>
      <c r="D155" s="234" t="s">
        <v>260</v>
      </c>
      <c r="E155" s="40"/>
      <c r="F155" s="235" t="s">
        <v>6614</v>
      </c>
      <c r="G155" s="40"/>
      <c r="H155" s="40"/>
      <c r="I155" s="236"/>
      <c r="J155" s="40"/>
      <c r="K155" s="40"/>
      <c r="L155" s="44"/>
      <c r="M155" s="237"/>
      <c r="N155" s="238"/>
      <c r="O155" s="91"/>
      <c r="P155" s="91"/>
      <c r="Q155" s="91"/>
      <c r="R155" s="91"/>
      <c r="S155" s="91"/>
      <c r="T155" s="92"/>
      <c r="U155" s="38"/>
      <c r="V155" s="38"/>
      <c r="W155" s="38"/>
      <c r="X155" s="38"/>
      <c r="Y155" s="38"/>
      <c r="Z155" s="38"/>
      <c r="AA155" s="38"/>
      <c r="AB155" s="38"/>
      <c r="AC155" s="38"/>
      <c r="AD155" s="38"/>
      <c r="AE155" s="38"/>
      <c r="AT155" s="17" t="s">
        <v>260</v>
      </c>
      <c r="AU155" s="17" t="s">
        <v>269</v>
      </c>
    </row>
    <row r="156" s="2" customFormat="1">
      <c r="A156" s="38"/>
      <c r="B156" s="39"/>
      <c r="C156" s="40"/>
      <c r="D156" s="240" t="s">
        <v>274</v>
      </c>
      <c r="E156" s="40"/>
      <c r="F156" s="241" t="s">
        <v>6615</v>
      </c>
      <c r="G156" s="40"/>
      <c r="H156" s="40"/>
      <c r="I156" s="236"/>
      <c r="J156" s="40"/>
      <c r="K156" s="40"/>
      <c r="L156" s="44"/>
      <c r="M156" s="237"/>
      <c r="N156" s="238"/>
      <c r="O156" s="91"/>
      <c r="P156" s="91"/>
      <c r="Q156" s="91"/>
      <c r="R156" s="91"/>
      <c r="S156" s="91"/>
      <c r="T156" s="92"/>
      <c r="U156" s="38"/>
      <c r="V156" s="38"/>
      <c r="W156" s="38"/>
      <c r="X156" s="38"/>
      <c r="Y156" s="38"/>
      <c r="Z156" s="38"/>
      <c r="AA156" s="38"/>
      <c r="AB156" s="38"/>
      <c r="AC156" s="38"/>
      <c r="AD156" s="38"/>
      <c r="AE156" s="38"/>
      <c r="AT156" s="17" t="s">
        <v>274</v>
      </c>
      <c r="AU156" s="17" t="s">
        <v>269</v>
      </c>
    </row>
    <row r="157" s="12" customFormat="1">
      <c r="A157" s="12"/>
      <c r="B157" s="242"/>
      <c r="C157" s="243"/>
      <c r="D157" s="234" t="s">
        <v>276</v>
      </c>
      <c r="E157" s="244" t="s">
        <v>1</v>
      </c>
      <c r="F157" s="245" t="s">
        <v>6798</v>
      </c>
      <c r="G157" s="243"/>
      <c r="H157" s="246">
        <v>45</v>
      </c>
      <c r="I157" s="247"/>
      <c r="J157" s="243"/>
      <c r="K157" s="243"/>
      <c r="L157" s="248"/>
      <c r="M157" s="249"/>
      <c r="N157" s="250"/>
      <c r="O157" s="250"/>
      <c r="P157" s="250"/>
      <c r="Q157" s="250"/>
      <c r="R157" s="250"/>
      <c r="S157" s="250"/>
      <c r="T157" s="251"/>
      <c r="U157" s="12"/>
      <c r="V157" s="12"/>
      <c r="W157" s="12"/>
      <c r="X157" s="12"/>
      <c r="Y157" s="12"/>
      <c r="Z157" s="12"/>
      <c r="AA157" s="12"/>
      <c r="AB157" s="12"/>
      <c r="AC157" s="12"/>
      <c r="AD157" s="12"/>
      <c r="AE157" s="12"/>
      <c r="AT157" s="252" t="s">
        <v>276</v>
      </c>
      <c r="AU157" s="252" t="s">
        <v>269</v>
      </c>
      <c r="AV157" s="12" t="s">
        <v>86</v>
      </c>
      <c r="AW157" s="12" t="s">
        <v>32</v>
      </c>
      <c r="AX157" s="12" t="s">
        <v>84</v>
      </c>
      <c r="AY157" s="252" t="s">
        <v>251</v>
      </c>
    </row>
    <row r="158" s="2" customFormat="1" ht="16.5" customHeight="1">
      <c r="A158" s="38"/>
      <c r="B158" s="39"/>
      <c r="C158" s="292" t="s">
        <v>306</v>
      </c>
      <c r="D158" s="292" t="s">
        <v>1133</v>
      </c>
      <c r="E158" s="293" t="s">
        <v>6403</v>
      </c>
      <c r="F158" s="294" t="s">
        <v>6404</v>
      </c>
      <c r="G158" s="295" t="s">
        <v>681</v>
      </c>
      <c r="H158" s="296">
        <v>12.15</v>
      </c>
      <c r="I158" s="297"/>
      <c r="J158" s="298">
        <f>ROUND(I158*H158,2)</f>
        <v>0</v>
      </c>
      <c r="K158" s="299"/>
      <c r="L158" s="300"/>
      <c r="M158" s="301" t="s">
        <v>1</v>
      </c>
      <c r="N158" s="302" t="s">
        <v>41</v>
      </c>
      <c r="O158" s="91"/>
      <c r="P158" s="230">
        <f>O158*H158</f>
        <v>0</v>
      </c>
      <c r="Q158" s="230">
        <v>1</v>
      </c>
      <c r="R158" s="230">
        <f>Q158*H158</f>
        <v>12.15</v>
      </c>
      <c r="S158" s="230">
        <v>0</v>
      </c>
      <c r="T158" s="231">
        <f>S158*H158</f>
        <v>0</v>
      </c>
      <c r="U158" s="38"/>
      <c r="V158" s="38"/>
      <c r="W158" s="38"/>
      <c r="X158" s="38"/>
      <c r="Y158" s="38"/>
      <c r="Z158" s="38"/>
      <c r="AA158" s="38"/>
      <c r="AB158" s="38"/>
      <c r="AC158" s="38"/>
      <c r="AD158" s="38"/>
      <c r="AE158" s="38"/>
      <c r="AR158" s="232" t="s">
        <v>299</v>
      </c>
      <c r="AT158" s="232" t="s">
        <v>1133</v>
      </c>
      <c r="AU158" s="232" t="s">
        <v>269</v>
      </c>
      <c r="AY158" s="17" t="s">
        <v>251</v>
      </c>
      <c r="BE158" s="233">
        <f>IF(N158="základní",J158,0)</f>
        <v>0</v>
      </c>
      <c r="BF158" s="233">
        <f>IF(N158="snížená",J158,0)</f>
        <v>0</v>
      </c>
      <c r="BG158" s="233">
        <f>IF(N158="zákl. přenesená",J158,0)</f>
        <v>0</v>
      </c>
      <c r="BH158" s="233">
        <f>IF(N158="sníž. přenesená",J158,0)</f>
        <v>0</v>
      </c>
      <c r="BI158" s="233">
        <f>IF(N158="nulová",J158,0)</f>
        <v>0</v>
      </c>
      <c r="BJ158" s="17" t="s">
        <v>84</v>
      </c>
      <c r="BK158" s="233">
        <f>ROUND(I158*H158,2)</f>
        <v>0</v>
      </c>
      <c r="BL158" s="17" t="s">
        <v>254</v>
      </c>
      <c r="BM158" s="232" t="s">
        <v>6799</v>
      </c>
    </row>
    <row r="159" s="2" customFormat="1">
      <c r="A159" s="38"/>
      <c r="B159" s="39"/>
      <c r="C159" s="40"/>
      <c r="D159" s="234" t="s">
        <v>260</v>
      </c>
      <c r="E159" s="40"/>
      <c r="F159" s="235" t="s">
        <v>6404</v>
      </c>
      <c r="G159" s="40"/>
      <c r="H159" s="40"/>
      <c r="I159" s="236"/>
      <c r="J159" s="40"/>
      <c r="K159" s="40"/>
      <c r="L159" s="44"/>
      <c r="M159" s="237"/>
      <c r="N159" s="238"/>
      <c r="O159" s="91"/>
      <c r="P159" s="91"/>
      <c r="Q159" s="91"/>
      <c r="R159" s="91"/>
      <c r="S159" s="91"/>
      <c r="T159" s="92"/>
      <c r="U159" s="38"/>
      <c r="V159" s="38"/>
      <c r="W159" s="38"/>
      <c r="X159" s="38"/>
      <c r="Y159" s="38"/>
      <c r="Z159" s="38"/>
      <c r="AA159" s="38"/>
      <c r="AB159" s="38"/>
      <c r="AC159" s="38"/>
      <c r="AD159" s="38"/>
      <c r="AE159" s="38"/>
      <c r="AT159" s="17" t="s">
        <v>260</v>
      </c>
      <c r="AU159" s="17" t="s">
        <v>269</v>
      </c>
    </row>
    <row r="160" s="12" customFormat="1">
      <c r="A160" s="12"/>
      <c r="B160" s="242"/>
      <c r="C160" s="243"/>
      <c r="D160" s="234" t="s">
        <v>276</v>
      </c>
      <c r="E160" s="244" t="s">
        <v>1</v>
      </c>
      <c r="F160" s="245" t="s">
        <v>6791</v>
      </c>
      <c r="G160" s="243"/>
      <c r="H160" s="246">
        <v>12.15</v>
      </c>
      <c r="I160" s="247"/>
      <c r="J160" s="243"/>
      <c r="K160" s="243"/>
      <c r="L160" s="248"/>
      <c r="M160" s="249"/>
      <c r="N160" s="250"/>
      <c r="O160" s="250"/>
      <c r="P160" s="250"/>
      <c r="Q160" s="250"/>
      <c r="R160" s="250"/>
      <c r="S160" s="250"/>
      <c r="T160" s="251"/>
      <c r="U160" s="12"/>
      <c r="V160" s="12"/>
      <c r="W160" s="12"/>
      <c r="X160" s="12"/>
      <c r="Y160" s="12"/>
      <c r="Z160" s="12"/>
      <c r="AA160" s="12"/>
      <c r="AB160" s="12"/>
      <c r="AC160" s="12"/>
      <c r="AD160" s="12"/>
      <c r="AE160" s="12"/>
      <c r="AT160" s="252" t="s">
        <v>276</v>
      </c>
      <c r="AU160" s="252" t="s">
        <v>269</v>
      </c>
      <c r="AV160" s="12" t="s">
        <v>86</v>
      </c>
      <c r="AW160" s="12" t="s">
        <v>32</v>
      </c>
      <c r="AX160" s="12" t="s">
        <v>84</v>
      </c>
      <c r="AY160" s="252" t="s">
        <v>251</v>
      </c>
    </row>
    <row r="161" s="2" customFormat="1" ht="24.15" customHeight="1">
      <c r="A161" s="38"/>
      <c r="B161" s="39"/>
      <c r="C161" s="220" t="s">
        <v>311</v>
      </c>
      <c r="D161" s="220" t="s">
        <v>255</v>
      </c>
      <c r="E161" s="221" t="s">
        <v>6800</v>
      </c>
      <c r="F161" s="222" t="s">
        <v>6801</v>
      </c>
      <c r="G161" s="223" t="s">
        <v>416</v>
      </c>
      <c r="H161" s="224">
        <v>360</v>
      </c>
      <c r="I161" s="225"/>
      <c r="J161" s="226">
        <f>ROUND(I161*H161,2)</f>
        <v>0</v>
      </c>
      <c r="K161" s="227"/>
      <c r="L161" s="44"/>
      <c r="M161" s="228" t="s">
        <v>1</v>
      </c>
      <c r="N161" s="229" t="s">
        <v>41</v>
      </c>
      <c r="O161" s="91"/>
      <c r="P161" s="230">
        <f>O161*H161</f>
        <v>0</v>
      </c>
      <c r="Q161" s="230">
        <v>0</v>
      </c>
      <c r="R161" s="230">
        <f>Q161*H161</f>
        <v>0</v>
      </c>
      <c r="S161" s="230">
        <v>0</v>
      </c>
      <c r="T161" s="231">
        <f>S161*H161</f>
        <v>0</v>
      </c>
      <c r="U161" s="38"/>
      <c r="V161" s="38"/>
      <c r="W161" s="38"/>
      <c r="X161" s="38"/>
      <c r="Y161" s="38"/>
      <c r="Z161" s="38"/>
      <c r="AA161" s="38"/>
      <c r="AB161" s="38"/>
      <c r="AC161" s="38"/>
      <c r="AD161" s="38"/>
      <c r="AE161" s="38"/>
      <c r="AR161" s="232" t="s">
        <v>254</v>
      </c>
      <c r="AT161" s="232" t="s">
        <v>255</v>
      </c>
      <c r="AU161" s="232" t="s">
        <v>269</v>
      </c>
      <c r="AY161" s="17" t="s">
        <v>251</v>
      </c>
      <c r="BE161" s="233">
        <f>IF(N161="základní",J161,0)</f>
        <v>0</v>
      </c>
      <c r="BF161" s="233">
        <f>IF(N161="snížená",J161,0)</f>
        <v>0</v>
      </c>
      <c r="BG161" s="233">
        <f>IF(N161="zákl. přenesená",J161,0)</f>
        <v>0</v>
      </c>
      <c r="BH161" s="233">
        <f>IF(N161="sníž. přenesená",J161,0)</f>
        <v>0</v>
      </c>
      <c r="BI161" s="233">
        <f>IF(N161="nulová",J161,0)</f>
        <v>0</v>
      </c>
      <c r="BJ161" s="17" t="s">
        <v>84</v>
      </c>
      <c r="BK161" s="233">
        <f>ROUND(I161*H161,2)</f>
        <v>0</v>
      </c>
      <c r="BL161" s="17" t="s">
        <v>254</v>
      </c>
      <c r="BM161" s="232" t="s">
        <v>6802</v>
      </c>
    </row>
    <row r="162" s="2" customFormat="1">
      <c r="A162" s="38"/>
      <c r="B162" s="39"/>
      <c r="C162" s="40"/>
      <c r="D162" s="234" t="s">
        <v>260</v>
      </c>
      <c r="E162" s="40"/>
      <c r="F162" s="235" t="s">
        <v>6803</v>
      </c>
      <c r="G162" s="40"/>
      <c r="H162" s="40"/>
      <c r="I162" s="236"/>
      <c r="J162" s="40"/>
      <c r="K162" s="40"/>
      <c r="L162" s="44"/>
      <c r="M162" s="237"/>
      <c r="N162" s="238"/>
      <c r="O162" s="91"/>
      <c r="P162" s="91"/>
      <c r="Q162" s="91"/>
      <c r="R162" s="91"/>
      <c r="S162" s="91"/>
      <c r="T162" s="92"/>
      <c r="U162" s="38"/>
      <c r="V162" s="38"/>
      <c r="W162" s="38"/>
      <c r="X162" s="38"/>
      <c r="Y162" s="38"/>
      <c r="Z162" s="38"/>
      <c r="AA162" s="38"/>
      <c r="AB162" s="38"/>
      <c r="AC162" s="38"/>
      <c r="AD162" s="38"/>
      <c r="AE162" s="38"/>
      <c r="AT162" s="17" t="s">
        <v>260</v>
      </c>
      <c r="AU162" s="17" t="s">
        <v>269</v>
      </c>
    </row>
    <row r="163" s="2" customFormat="1">
      <c r="A163" s="38"/>
      <c r="B163" s="39"/>
      <c r="C163" s="40"/>
      <c r="D163" s="240" t="s">
        <v>274</v>
      </c>
      <c r="E163" s="40"/>
      <c r="F163" s="241" t="s">
        <v>6804</v>
      </c>
      <c r="G163" s="40"/>
      <c r="H163" s="40"/>
      <c r="I163" s="236"/>
      <c r="J163" s="40"/>
      <c r="K163" s="40"/>
      <c r="L163" s="44"/>
      <c r="M163" s="237"/>
      <c r="N163" s="238"/>
      <c r="O163" s="91"/>
      <c r="P163" s="91"/>
      <c r="Q163" s="91"/>
      <c r="R163" s="91"/>
      <c r="S163" s="91"/>
      <c r="T163" s="92"/>
      <c r="U163" s="38"/>
      <c r="V163" s="38"/>
      <c r="W163" s="38"/>
      <c r="X163" s="38"/>
      <c r="Y163" s="38"/>
      <c r="Z163" s="38"/>
      <c r="AA163" s="38"/>
      <c r="AB163" s="38"/>
      <c r="AC163" s="38"/>
      <c r="AD163" s="38"/>
      <c r="AE163" s="38"/>
      <c r="AT163" s="17" t="s">
        <v>274</v>
      </c>
      <c r="AU163" s="17" t="s">
        <v>269</v>
      </c>
    </row>
    <row r="164" s="2" customFormat="1" ht="16.5" customHeight="1">
      <c r="A164" s="38"/>
      <c r="B164" s="39"/>
      <c r="C164" s="220" t="s">
        <v>319</v>
      </c>
      <c r="D164" s="220" t="s">
        <v>255</v>
      </c>
      <c r="E164" s="221" t="s">
        <v>6623</v>
      </c>
      <c r="F164" s="222" t="s">
        <v>6624</v>
      </c>
      <c r="G164" s="223" t="s">
        <v>416</v>
      </c>
      <c r="H164" s="224">
        <v>1060</v>
      </c>
      <c r="I164" s="225"/>
      <c r="J164" s="226">
        <f>ROUND(I164*H164,2)</f>
        <v>0</v>
      </c>
      <c r="K164" s="227"/>
      <c r="L164" s="44"/>
      <c r="M164" s="228" t="s">
        <v>1</v>
      </c>
      <c r="N164" s="229" t="s">
        <v>41</v>
      </c>
      <c r="O164" s="91"/>
      <c r="P164" s="230">
        <f>O164*H164</f>
        <v>0</v>
      </c>
      <c r="Q164" s="230">
        <v>0</v>
      </c>
      <c r="R164" s="230">
        <f>Q164*H164</f>
        <v>0</v>
      </c>
      <c r="S164" s="230">
        <v>0</v>
      </c>
      <c r="T164" s="231">
        <f>S164*H164</f>
        <v>0</v>
      </c>
      <c r="U164" s="38"/>
      <c r="V164" s="38"/>
      <c r="W164" s="38"/>
      <c r="X164" s="38"/>
      <c r="Y164" s="38"/>
      <c r="Z164" s="38"/>
      <c r="AA164" s="38"/>
      <c r="AB164" s="38"/>
      <c r="AC164" s="38"/>
      <c r="AD164" s="38"/>
      <c r="AE164" s="38"/>
      <c r="AR164" s="232" t="s">
        <v>254</v>
      </c>
      <c r="AT164" s="232" t="s">
        <v>255</v>
      </c>
      <c r="AU164" s="232" t="s">
        <v>269</v>
      </c>
      <c r="AY164" s="17" t="s">
        <v>251</v>
      </c>
      <c r="BE164" s="233">
        <f>IF(N164="základní",J164,0)</f>
        <v>0</v>
      </c>
      <c r="BF164" s="233">
        <f>IF(N164="snížená",J164,0)</f>
        <v>0</v>
      </c>
      <c r="BG164" s="233">
        <f>IF(N164="zákl. přenesená",J164,0)</f>
        <v>0</v>
      </c>
      <c r="BH164" s="233">
        <f>IF(N164="sníž. přenesená",J164,0)</f>
        <v>0</v>
      </c>
      <c r="BI164" s="233">
        <f>IF(N164="nulová",J164,0)</f>
        <v>0</v>
      </c>
      <c r="BJ164" s="17" t="s">
        <v>84</v>
      </c>
      <c r="BK164" s="233">
        <f>ROUND(I164*H164,2)</f>
        <v>0</v>
      </c>
      <c r="BL164" s="17" t="s">
        <v>254</v>
      </c>
      <c r="BM164" s="232" t="s">
        <v>6805</v>
      </c>
    </row>
    <row r="165" s="2" customFormat="1">
      <c r="A165" s="38"/>
      <c r="B165" s="39"/>
      <c r="C165" s="40"/>
      <c r="D165" s="234" t="s">
        <v>260</v>
      </c>
      <c r="E165" s="40"/>
      <c r="F165" s="235" t="s">
        <v>6626</v>
      </c>
      <c r="G165" s="40"/>
      <c r="H165" s="40"/>
      <c r="I165" s="236"/>
      <c r="J165" s="40"/>
      <c r="K165" s="40"/>
      <c r="L165" s="44"/>
      <c r="M165" s="237"/>
      <c r="N165" s="238"/>
      <c r="O165" s="91"/>
      <c r="P165" s="91"/>
      <c r="Q165" s="91"/>
      <c r="R165" s="91"/>
      <c r="S165" s="91"/>
      <c r="T165" s="92"/>
      <c r="U165" s="38"/>
      <c r="V165" s="38"/>
      <c r="W165" s="38"/>
      <c r="X165" s="38"/>
      <c r="Y165" s="38"/>
      <c r="Z165" s="38"/>
      <c r="AA165" s="38"/>
      <c r="AB165" s="38"/>
      <c r="AC165" s="38"/>
      <c r="AD165" s="38"/>
      <c r="AE165" s="38"/>
      <c r="AT165" s="17" t="s">
        <v>260</v>
      </c>
      <c r="AU165" s="17" t="s">
        <v>269</v>
      </c>
    </row>
    <row r="166" s="2" customFormat="1">
      <c r="A166" s="38"/>
      <c r="B166" s="39"/>
      <c r="C166" s="40"/>
      <c r="D166" s="240" t="s">
        <v>274</v>
      </c>
      <c r="E166" s="40"/>
      <c r="F166" s="241" t="s">
        <v>6627</v>
      </c>
      <c r="G166" s="40"/>
      <c r="H166" s="40"/>
      <c r="I166" s="236"/>
      <c r="J166" s="40"/>
      <c r="K166" s="40"/>
      <c r="L166" s="44"/>
      <c r="M166" s="237"/>
      <c r="N166" s="238"/>
      <c r="O166" s="91"/>
      <c r="P166" s="91"/>
      <c r="Q166" s="91"/>
      <c r="R166" s="91"/>
      <c r="S166" s="91"/>
      <c r="T166" s="92"/>
      <c r="U166" s="38"/>
      <c r="V166" s="38"/>
      <c r="W166" s="38"/>
      <c r="X166" s="38"/>
      <c r="Y166" s="38"/>
      <c r="Z166" s="38"/>
      <c r="AA166" s="38"/>
      <c r="AB166" s="38"/>
      <c r="AC166" s="38"/>
      <c r="AD166" s="38"/>
      <c r="AE166" s="38"/>
      <c r="AT166" s="17" t="s">
        <v>274</v>
      </c>
      <c r="AU166" s="17" t="s">
        <v>269</v>
      </c>
    </row>
    <row r="167" s="2" customFormat="1" ht="24.15" customHeight="1">
      <c r="A167" s="38"/>
      <c r="B167" s="39"/>
      <c r="C167" s="220" t="s">
        <v>8</v>
      </c>
      <c r="D167" s="220" t="s">
        <v>255</v>
      </c>
      <c r="E167" s="221" t="s">
        <v>6398</v>
      </c>
      <c r="F167" s="222" t="s">
        <v>6399</v>
      </c>
      <c r="G167" s="223" t="s">
        <v>409</v>
      </c>
      <c r="H167" s="224">
        <v>45</v>
      </c>
      <c r="I167" s="225"/>
      <c r="J167" s="226">
        <f>ROUND(I167*H167,2)</f>
        <v>0</v>
      </c>
      <c r="K167" s="227"/>
      <c r="L167" s="44"/>
      <c r="M167" s="228" t="s">
        <v>1</v>
      </c>
      <c r="N167" s="229" t="s">
        <v>41</v>
      </c>
      <c r="O167" s="91"/>
      <c r="P167" s="230">
        <f>O167*H167</f>
        <v>0</v>
      </c>
      <c r="Q167" s="230">
        <v>0</v>
      </c>
      <c r="R167" s="230">
        <f>Q167*H167</f>
        <v>0</v>
      </c>
      <c r="S167" s="230">
        <v>0</v>
      </c>
      <c r="T167" s="231">
        <f>S167*H167</f>
        <v>0</v>
      </c>
      <c r="U167" s="38"/>
      <c r="V167" s="38"/>
      <c r="W167" s="38"/>
      <c r="X167" s="38"/>
      <c r="Y167" s="38"/>
      <c r="Z167" s="38"/>
      <c r="AA167" s="38"/>
      <c r="AB167" s="38"/>
      <c r="AC167" s="38"/>
      <c r="AD167" s="38"/>
      <c r="AE167" s="38"/>
      <c r="AR167" s="232" t="s">
        <v>254</v>
      </c>
      <c r="AT167" s="232" t="s">
        <v>255</v>
      </c>
      <c r="AU167" s="232" t="s">
        <v>269</v>
      </c>
      <c r="AY167" s="17" t="s">
        <v>251</v>
      </c>
      <c r="BE167" s="233">
        <f>IF(N167="základní",J167,0)</f>
        <v>0</v>
      </c>
      <c r="BF167" s="233">
        <f>IF(N167="snížená",J167,0)</f>
        <v>0</v>
      </c>
      <c r="BG167" s="233">
        <f>IF(N167="zákl. přenesená",J167,0)</f>
        <v>0</v>
      </c>
      <c r="BH167" s="233">
        <f>IF(N167="sníž. přenesená",J167,0)</f>
        <v>0</v>
      </c>
      <c r="BI167" s="233">
        <f>IF(N167="nulová",J167,0)</f>
        <v>0</v>
      </c>
      <c r="BJ167" s="17" t="s">
        <v>84</v>
      </c>
      <c r="BK167" s="233">
        <f>ROUND(I167*H167,2)</f>
        <v>0</v>
      </c>
      <c r="BL167" s="17" t="s">
        <v>254</v>
      </c>
      <c r="BM167" s="232" t="s">
        <v>6806</v>
      </c>
    </row>
    <row r="168" s="2" customFormat="1">
      <c r="A168" s="38"/>
      <c r="B168" s="39"/>
      <c r="C168" s="40"/>
      <c r="D168" s="234" t="s">
        <v>260</v>
      </c>
      <c r="E168" s="40"/>
      <c r="F168" s="235" t="s">
        <v>6401</v>
      </c>
      <c r="G168" s="40"/>
      <c r="H168" s="40"/>
      <c r="I168" s="236"/>
      <c r="J168" s="40"/>
      <c r="K168" s="40"/>
      <c r="L168" s="44"/>
      <c r="M168" s="237"/>
      <c r="N168" s="238"/>
      <c r="O168" s="91"/>
      <c r="P168" s="91"/>
      <c r="Q168" s="91"/>
      <c r="R168" s="91"/>
      <c r="S168" s="91"/>
      <c r="T168" s="92"/>
      <c r="U168" s="38"/>
      <c r="V168" s="38"/>
      <c r="W168" s="38"/>
      <c r="X168" s="38"/>
      <c r="Y168" s="38"/>
      <c r="Z168" s="38"/>
      <c r="AA168" s="38"/>
      <c r="AB168" s="38"/>
      <c r="AC168" s="38"/>
      <c r="AD168" s="38"/>
      <c r="AE168" s="38"/>
      <c r="AT168" s="17" t="s">
        <v>260</v>
      </c>
      <c r="AU168" s="17" t="s">
        <v>269</v>
      </c>
    </row>
    <row r="169" s="2" customFormat="1">
      <c r="A169" s="38"/>
      <c r="B169" s="39"/>
      <c r="C169" s="40"/>
      <c r="D169" s="240" t="s">
        <v>274</v>
      </c>
      <c r="E169" s="40"/>
      <c r="F169" s="241" t="s">
        <v>6402</v>
      </c>
      <c r="G169" s="40"/>
      <c r="H169" s="40"/>
      <c r="I169" s="236"/>
      <c r="J169" s="40"/>
      <c r="K169" s="40"/>
      <c r="L169" s="44"/>
      <c r="M169" s="237"/>
      <c r="N169" s="238"/>
      <c r="O169" s="91"/>
      <c r="P169" s="91"/>
      <c r="Q169" s="91"/>
      <c r="R169" s="91"/>
      <c r="S169" s="91"/>
      <c r="T169" s="92"/>
      <c r="U169" s="38"/>
      <c r="V169" s="38"/>
      <c r="W169" s="38"/>
      <c r="X169" s="38"/>
      <c r="Y169" s="38"/>
      <c r="Z169" s="38"/>
      <c r="AA169" s="38"/>
      <c r="AB169" s="38"/>
      <c r="AC169" s="38"/>
      <c r="AD169" s="38"/>
      <c r="AE169" s="38"/>
      <c r="AT169" s="17" t="s">
        <v>274</v>
      </c>
      <c r="AU169" s="17" t="s">
        <v>269</v>
      </c>
    </row>
    <row r="170" s="12" customFormat="1">
      <c r="A170" s="12"/>
      <c r="B170" s="242"/>
      <c r="C170" s="243"/>
      <c r="D170" s="234" t="s">
        <v>276</v>
      </c>
      <c r="E170" s="244" t="s">
        <v>1</v>
      </c>
      <c r="F170" s="245" t="s">
        <v>6807</v>
      </c>
      <c r="G170" s="243"/>
      <c r="H170" s="246">
        <v>45</v>
      </c>
      <c r="I170" s="247"/>
      <c r="J170" s="243"/>
      <c r="K170" s="243"/>
      <c r="L170" s="248"/>
      <c r="M170" s="249"/>
      <c r="N170" s="250"/>
      <c r="O170" s="250"/>
      <c r="P170" s="250"/>
      <c r="Q170" s="250"/>
      <c r="R170" s="250"/>
      <c r="S170" s="250"/>
      <c r="T170" s="251"/>
      <c r="U170" s="12"/>
      <c r="V170" s="12"/>
      <c r="W170" s="12"/>
      <c r="X170" s="12"/>
      <c r="Y170" s="12"/>
      <c r="Z170" s="12"/>
      <c r="AA170" s="12"/>
      <c r="AB170" s="12"/>
      <c r="AC170" s="12"/>
      <c r="AD170" s="12"/>
      <c r="AE170" s="12"/>
      <c r="AT170" s="252" t="s">
        <v>276</v>
      </c>
      <c r="AU170" s="252" t="s">
        <v>269</v>
      </c>
      <c r="AV170" s="12" t="s">
        <v>86</v>
      </c>
      <c r="AW170" s="12" t="s">
        <v>32</v>
      </c>
      <c r="AX170" s="12" t="s">
        <v>84</v>
      </c>
      <c r="AY170" s="252" t="s">
        <v>251</v>
      </c>
    </row>
    <row r="171" s="2" customFormat="1" ht="21.75" customHeight="1">
      <c r="A171" s="38"/>
      <c r="B171" s="39"/>
      <c r="C171" s="220" t="s">
        <v>331</v>
      </c>
      <c r="D171" s="220" t="s">
        <v>255</v>
      </c>
      <c r="E171" s="221" t="s">
        <v>1139</v>
      </c>
      <c r="F171" s="222" t="s">
        <v>1140</v>
      </c>
      <c r="G171" s="223" t="s">
        <v>409</v>
      </c>
      <c r="H171" s="224">
        <v>121</v>
      </c>
      <c r="I171" s="225"/>
      <c r="J171" s="226">
        <f>ROUND(I171*H171,2)</f>
        <v>0</v>
      </c>
      <c r="K171" s="227"/>
      <c r="L171" s="44"/>
      <c r="M171" s="228" t="s">
        <v>1</v>
      </c>
      <c r="N171" s="229" t="s">
        <v>41</v>
      </c>
      <c r="O171" s="91"/>
      <c r="P171" s="230">
        <f>O171*H171</f>
        <v>0</v>
      </c>
      <c r="Q171" s="230">
        <v>0</v>
      </c>
      <c r="R171" s="230">
        <f>Q171*H171</f>
        <v>0</v>
      </c>
      <c r="S171" s="230">
        <v>0</v>
      </c>
      <c r="T171" s="231">
        <f>S171*H171</f>
        <v>0</v>
      </c>
      <c r="U171" s="38"/>
      <c r="V171" s="38"/>
      <c r="W171" s="38"/>
      <c r="X171" s="38"/>
      <c r="Y171" s="38"/>
      <c r="Z171" s="38"/>
      <c r="AA171" s="38"/>
      <c r="AB171" s="38"/>
      <c r="AC171" s="38"/>
      <c r="AD171" s="38"/>
      <c r="AE171" s="38"/>
      <c r="AR171" s="232" t="s">
        <v>254</v>
      </c>
      <c r="AT171" s="232" t="s">
        <v>255</v>
      </c>
      <c r="AU171" s="232" t="s">
        <v>269</v>
      </c>
      <c r="AY171" s="17" t="s">
        <v>251</v>
      </c>
      <c r="BE171" s="233">
        <f>IF(N171="základní",J171,0)</f>
        <v>0</v>
      </c>
      <c r="BF171" s="233">
        <f>IF(N171="snížená",J171,0)</f>
        <v>0</v>
      </c>
      <c r="BG171" s="233">
        <f>IF(N171="zákl. přenesená",J171,0)</f>
        <v>0</v>
      </c>
      <c r="BH171" s="233">
        <f>IF(N171="sníž. přenesená",J171,0)</f>
        <v>0</v>
      </c>
      <c r="BI171" s="233">
        <f>IF(N171="nulová",J171,0)</f>
        <v>0</v>
      </c>
      <c r="BJ171" s="17" t="s">
        <v>84</v>
      </c>
      <c r="BK171" s="233">
        <f>ROUND(I171*H171,2)</f>
        <v>0</v>
      </c>
      <c r="BL171" s="17" t="s">
        <v>254</v>
      </c>
      <c r="BM171" s="232" t="s">
        <v>6808</v>
      </c>
    </row>
    <row r="172" s="2" customFormat="1">
      <c r="A172" s="38"/>
      <c r="B172" s="39"/>
      <c r="C172" s="40"/>
      <c r="D172" s="234" t="s">
        <v>260</v>
      </c>
      <c r="E172" s="40"/>
      <c r="F172" s="235" t="s">
        <v>1142</v>
      </c>
      <c r="G172" s="40"/>
      <c r="H172" s="40"/>
      <c r="I172" s="236"/>
      <c r="J172" s="40"/>
      <c r="K172" s="40"/>
      <c r="L172" s="44"/>
      <c r="M172" s="237"/>
      <c r="N172" s="238"/>
      <c r="O172" s="91"/>
      <c r="P172" s="91"/>
      <c r="Q172" s="91"/>
      <c r="R172" s="91"/>
      <c r="S172" s="91"/>
      <c r="T172" s="92"/>
      <c r="U172" s="38"/>
      <c r="V172" s="38"/>
      <c r="W172" s="38"/>
      <c r="X172" s="38"/>
      <c r="Y172" s="38"/>
      <c r="Z172" s="38"/>
      <c r="AA172" s="38"/>
      <c r="AB172" s="38"/>
      <c r="AC172" s="38"/>
      <c r="AD172" s="38"/>
      <c r="AE172" s="38"/>
      <c r="AT172" s="17" t="s">
        <v>260</v>
      </c>
      <c r="AU172" s="17" t="s">
        <v>269</v>
      </c>
    </row>
    <row r="173" s="2" customFormat="1">
      <c r="A173" s="38"/>
      <c r="B173" s="39"/>
      <c r="C173" s="40"/>
      <c r="D173" s="240" t="s">
        <v>274</v>
      </c>
      <c r="E173" s="40"/>
      <c r="F173" s="241" t="s">
        <v>1143</v>
      </c>
      <c r="G173" s="40"/>
      <c r="H173" s="40"/>
      <c r="I173" s="236"/>
      <c r="J173" s="40"/>
      <c r="K173" s="40"/>
      <c r="L173" s="44"/>
      <c r="M173" s="237"/>
      <c r="N173" s="238"/>
      <c r="O173" s="91"/>
      <c r="P173" s="91"/>
      <c r="Q173" s="91"/>
      <c r="R173" s="91"/>
      <c r="S173" s="91"/>
      <c r="T173" s="92"/>
      <c r="U173" s="38"/>
      <c r="V173" s="38"/>
      <c r="W173" s="38"/>
      <c r="X173" s="38"/>
      <c r="Y173" s="38"/>
      <c r="Z173" s="38"/>
      <c r="AA173" s="38"/>
      <c r="AB173" s="38"/>
      <c r="AC173" s="38"/>
      <c r="AD173" s="38"/>
      <c r="AE173" s="38"/>
      <c r="AT173" s="17" t="s">
        <v>274</v>
      </c>
      <c r="AU173" s="17" t="s">
        <v>269</v>
      </c>
    </row>
    <row r="174" s="2" customFormat="1" ht="24.15" customHeight="1">
      <c r="A174" s="38"/>
      <c r="B174" s="39"/>
      <c r="C174" s="220" t="s">
        <v>336</v>
      </c>
      <c r="D174" s="220" t="s">
        <v>255</v>
      </c>
      <c r="E174" s="221" t="s">
        <v>6630</v>
      </c>
      <c r="F174" s="222" t="s">
        <v>6631</v>
      </c>
      <c r="G174" s="223" t="s">
        <v>409</v>
      </c>
      <c r="H174" s="224">
        <v>121</v>
      </c>
      <c r="I174" s="225"/>
      <c r="J174" s="226">
        <f>ROUND(I174*H174,2)</f>
        <v>0</v>
      </c>
      <c r="K174" s="227"/>
      <c r="L174" s="44"/>
      <c r="M174" s="228" t="s">
        <v>1</v>
      </c>
      <c r="N174" s="229" t="s">
        <v>41</v>
      </c>
      <c r="O174" s="91"/>
      <c r="P174" s="230">
        <f>O174*H174</f>
        <v>0</v>
      </c>
      <c r="Q174" s="230">
        <v>0</v>
      </c>
      <c r="R174" s="230">
        <f>Q174*H174</f>
        <v>0</v>
      </c>
      <c r="S174" s="230">
        <v>0</v>
      </c>
      <c r="T174" s="231">
        <f>S174*H174</f>
        <v>0</v>
      </c>
      <c r="U174" s="38"/>
      <c r="V174" s="38"/>
      <c r="W174" s="38"/>
      <c r="X174" s="38"/>
      <c r="Y174" s="38"/>
      <c r="Z174" s="38"/>
      <c r="AA174" s="38"/>
      <c r="AB174" s="38"/>
      <c r="AC174" s="38"/>
      <c r="AD174" s="38"/>
      <c r="AE174" s="38"/>
      <c r="AR174" s="232" t="s">
        <v>254</v>
      </c>
      <c r="AT174" s="232" t="s">
        <v>255</v>
      </c>
      <c r="AU174" s="232" t="s">
        <v>269</v>
      </c>
      <c r="AY174" s="17" t="s">
        <v>251</v>
      </c>
      <c r="BE174" s="233">
        <f>IF(N174="základní",J174,0)</f>
        <v>0</v>
      </c>
      <c r="BF174" s="233">
        <f>IF(N174="snížená",J174,0)</f>
        <v>0</v>
      </c>
      <c r="BG174" s="233">
        <f>IF(N174="zákl. přenesená",J174,0)</f>
        <v>0</v>
      </c>
      <c r="BH174" s="233">
        <f>IF(N174="sníž. přenesená",J174,0)</f>
        <v>0</v>
      </c>
      <c r="BI174" s="233">
        <f>IF(N174="nulová",J174,0)</f>
        <v>0</v>
      </c>
      <c r="BJ174" s="17" t="s">
        <v>84</v>
      </c>
      <c r="BK174" s="233">
        <f>ROUND(I174*H174,2)</f>
        <v>0</v>
      </c>
      <c r="BL174" s="17" t="s">
        <v>254</v>
      </c>
      <c r="BM174" s="232" t="s">
        <v>6809</v>
      </c>
    </row>
    <row r="175" s="2" customFormat="1">
      <c r="A175" s="38"/>
      <c r="B175" s="39"/>
      <c r="C175" s="40"/>
      <c r="D175" s="234" t="s">
        <v>260</v>
      </c>
      <c r="E175" s="40"/>
      <c r="F175" s="235" t="s">
        <v>6633</v>
      </c>
      <c r="G175" s="40"/>
      <c r="H175" s="40"/>
      <c r="I175" s="236"/>
      <c r="J175" s="40"/>
      <c r="K175" s="40"/>
      <c r="L175" s="44"/>
      <c r="M175" s="237"/>
      <c r="N175" s="238"/>
      <c r="O175" s="91"/>
      <c r="P175" s="91"/>
      <c r="Q175" s="91"/>
      <c r="R175" s="91"/>
      <c r="S175" s="91"/>
      <c r="T175" s="92"/>
      <c r="U175" s="38"/>
      <c r="V175" s="38"/>
      <c r="W175" s="38"/>
      <c r="X175" s="38"/>
      <c r="Y175" s="38"/>
      <c r="Z175" s="38"/>
      <c r="AA175" s="38"/>
      <c r="AB175" s="38"/>
      <c r="AC175" s="38"/>
      <c r="AD175" s="38"/>
      <c r="AE175" s="38"/>
      <c r="AT175" s="17" t="s">
        <v>260</v>
      </c>
      <c r="AU175" s="17" t="s">
        <v>269</v>
      </c>
    </row>
    <row r="176" s="2" customFormat="1">
      <c r="A176" s="38"/>
      <c r="B176" s="39"/>
      <c r="C176" s="40"/>
      <c r="D176" s="240" t="s">
        <v>274</v>
      </c>
      <c r="E176" s="40"/>
      <c r="F176" s="241" t="s">
        <v>6634</v>
      </c>
      <c r="G176" s="40"/>
      <c r="H176" s="40"/>
      <c r="I176" s="236"/>
      <c r="J176" s="40"/>
      <c r="K176" s="40"/>
      <c r="L176" s="44"/>
      <c r="M176" s="237"/>
      <c r="N176" s="238"/>
      <c r="O176" s="91"/>
      <c r="P176" s="91"/>
      <c r="Q176" s="91"/>
      <c r="R176" s="91"/>
      <c r="S176" s="91"/>
      <c r="T176" s="92"/>
      <c r="U176" s="38"/>
      <c r="V176" s="38"/>
      <c r="W176" s="38"/>
      <c r="X176" s="38"/>
      <c r="Y176" s="38"/>
      <c r="Z176" s="38"/>
      <c r="AA176" s="38"/>
      <c r="AB176" s="38"/>
      <c r="AC176" s="38"/>
      <c r="AD176" s="38"/>
      <c r="AE176" s="38"/>
      <c r="AT176" s="17" t="s">
        <v>274</v>
      </c>
      <c r="AU176" s="17" t="s">
        <v>269</v>
      </c>
    </row>
    <row r="177" s="2" customFormat="1" ht="24.15" customHeight="1">
      <c r="A177" s="38"/>
      <c r="B177" s="39"/>
      <c r="C177" s="220" t="s">
        <v>342</v>
      </c>
      <c r="D177" s="220" t="s">
        <v>255</v>
      </c>
      <c r="E177" s="221" t="s">
        <v>6635</v>
      </c>
      <c r="F177" s="222" t="s">
        <v>6636</v>
      </c>
      <c r="G177" s="223" t="s">
        <v>409</v>
      </c>
      <c r="H177" s="224">
        <v>121</v>
      </c>
      <c r="I177" s="225"/>
      <c r="J177" s="226">
        <f>ROUND(I177*H177,2)</f>
        <v>0</v>
      </c>
      <c r="K177" s="227"/>
      <c r="L177" s="44"/>
      <c r="M177" s="228" t="s">
        <v>1</v>
      </c>
      <c r="N177" s="229" t="s">
        <v>41</v>
      </c>
      <c r="O177" s="91"/>
      <c r="P177" s="230">
        <f>O177*H177</f>
        <v>0</v>
      </c>
      <c r="Q177" s="230">
        <v>0</v>
      </c>
      <c r="R177" s="230">
        <f>Q177*H177</f>
        <v>0</v>
      </c>
      <c r="S177" s="230">
        <v>0</v>
      </c>
      <c r="T177" s="231">
        <f>S177*H177</f>
        <v>0</v>
      </c>
      <c r="U177" s="38"/>
      <c r="V177" s="38"/>
      <c r="W177" s="38"/>
      <c r="X177" s="38"/>
      <c r="Y177" s="38"/>
      <c r="Z177" s="38"/>
      <c r="AA177" s="38"/>
      <c r="AB177" s="38"/>
      <c r="AC177" s="38"/>
      <c r="AD177" s="38"/>
      <c r="AE177" s="38"/>
      <c r="AR177" s="232" t="s">
        <v>254</v>
      </c>
      <c r="AT177" s="232" t="s">
        <v>255</v>
      </c>
      <c r="AU177" s="232" t="s">
        <v>269</v>
      </c>
      <c r="AY177" s="17" t="s">
        <v>251</v>
      </c>
      <c r="BE177" s="233">
        <f>IF(N177="základní",J177,0)</f>
        <v>0</v>
      </c>
      <c r="BF177" s="233">
        <f>IF(N177="snížená",J177,0)</f>
        <v>0</v>
      </c>
      <c r="BG177" s="233">
        <f>IF(N177="zákl. přenesená",J177,0)</f>
        <v>0</v>
      </c>
      <c r="BH177" s="233">
        <f>IF(N177="sníž. přenesená",J177,0)</f>
        <v>0</v>
      </c>
      <c r="BI177" s="233">
        <f>IF(N177="nulová",J177,0)</f>
        <v>0</v>
      </c>
      <c r="BJ177" s="17" t="s">
        <v>84</v>
      </c>
      <c r="BK177" s="233">
        <f>ROUND(I177*H177,2)</f>
        <v>0</v>
      </c>
      <c r="BL177" s="17" t="s">
        <v>254</v>
      </c>
      <c r="BM177" s="232" t="s">
        <v>6810</v>
      </c>
    </row>
    <row r="178" s="2" customFormat="1">
      <c r="A178" s="38"/>
      <c r="B178" s="39"/>
      <c r="C178" s="40"/>
      <c r="D178" s="234" t="s">
        <v>260</v>
      </c>
      <c r="E178" s="40"/>
      <c r="F178" s="235" t="s">
        <v>6638</v>
      </c>
      <c r="G178" s="40"/>
      <c r="H178" s="40"/>
      <c r="I178" s="236"/>
      <c r="J178" s="40"/>
      <c r="K178" s="40"/>
      <c r="L178" s="44"/>
      <c r="M178" s="237"/>
      <c r="N178" s="238"/>
      <c r="O178" s="91"/>
      <c r="P178" s="91"/>
      <c r="Q178" s="91"/>
      <c r="R178" s="91"/>
      <c r="S178" s="91"/>
      <c r="T178" s="92"/>
      <c r="U178" s="38"/>
      <c r="V178" s="38"/>
      <c r="W178" s="38"/>
      <c r="X178" s="38"/>
      <c r="Y178" s="38"/>
      <c r="Z178" s="38"/>
      <c r="AA178" s="38"/>
      <c r="AB178" s="38"/>
      <c r="AC178" s="38"/>
      <c r="AD178" s="38"/>
      <c r="AE178" s="38"/>
      <c r="AT178" s="17" t="s">
        <v>260</v>
      </c>
      <c r="AU178" s="17" t="s">
        <v>269</v>
      </c>
    </row>
    <row r="179" s="2" customFormat="1">
      <c r="A179" s="38"/>
      <c r="B179" s="39"/>
      <c r="C179" s="40"/>
      <c r="D179" s="240" t="s">
        <v>274</v>
      </c>
      <c r="E179" s="40"/>
      <c r="F179" s="241" t="s">
        <v>6639</v>
      </c>
      <c r="G179" s="40"/>
      <c r="H179" s="40"/>
      <c r="I179" s="236"/>
      <c r="J179" s="40"/>
      <c r="K179" s="40"/>
      <c r="L179" s="44"/>
      <c r="M179" s="237"/>
      <c r="N179" s="238"/>
      <c r="O179" s="91"/>
      <c r="P179" s="91"/>
      <c r="Q179" s="91"/>
      <c r="R179" s="91"/>
      <c r="S179" s="91"/>
      <c r="T179" s="92"/>
      <c r="U179" s="38"/>
      <c r="V179" s="38"/>
      <c r="W179" s="38"/>
      <c r="X179" s="38"/>
      <c r="Y179" s="38"/>
      <c r="Z179" s="38"/>
      <c r="AA179" s="38"/>
      <c r="AB179" s="38"/>
      <c r="AC179" s="38"/>
      <c r="AD179" s="38"/>
      <c r="AE179" s="38"/>
      <c r="AT179" s="17" t="s">
        <v>274</v>
      </c>
      <c r="AU179" s="17" t="s">
        <v>269</v>
      </c>
    </row>
    <row r="180" s="2" customFormat="1" ht="21.75" customHeight="1">
      <c r="A180" s="38"/>
      <c r="B180" s="39"/>
      <c r="C180" s="220" t="s">
        <v>350</v>
      </c>
      <c r="D180" s="220" t="s">
        <v>255</v>
      </c>
      <c r="E180" s="221" t="s">
        <v>1159</v>
      </c>
      <c r="F180" s="222" t="s">
        <v>1160</v>
      </c>
      <c r="G180" s="223" t="s">
        <v>409</v>
      </c>
      <c r="H180" s="224">
        <v>121</v>
      </c>
      <c r="I180" s="225"/>
      <c r="J180" s="226">
        <f>ROUND(I180*H180,2)</f>
        <v>0</v>
      </c>
      <c r="K180" s="227"/>
      <c r="L180" s="44"/>
      <c r="M180" s="228" t="s">
        <v>1</v>
      </c>
      <c r="N180" s="229" t="s">
        <v>41</v>
      </c>
      <c r="O180" s="91"/>
      <c r="P180" s="230">
        <f>O180*H180</f>
        <v>0</v>
      </c>
      <c r="Q180" s="230">
        <v>0</v>
      </c>
      <c r="R180" s="230">
        <f>Q180*H180</f>
        <v>0</v>
      </c>
      <c r="S180" s="230">
        <v>0</v>
      </c>
      <c r="T180" s="231">
        <f>S180*H180</f>
        <v>0</v>
      </c>
      <c r="U180" s="38"/>
      <c r="V180" s="38"/>
      <c r="W180" s="38"/>
      <c r="X180" s="38"/>
      <c r="Y180" s="38"/>
      <c r="Z180" s="38"/>
      <c r="AA180" s="38"/>
      <c r="AB180" s="38"/>
      <c r="AC180" s="38"/>
      <c r="AD180" s="38"/>
      <c r="AE180" s="38"/>
      <c r="AR180" s="232" t="s">
        <v>254</v>
      </c>
      <c r="AT180" s="232" t="s">
        <v>255</v>
      </c>
      <c r="AU180" s="232" t="s">
        <v>269</v>
      </c>
      <c r="AY180" s="17" t="s">
        <v>251</v>
      </c>
      <c r="BE180" s="233">
        <f>IF(N180="základní",J180,0)</f>
        <v>0</v>
      </c>
      <c r="BF180" s="233">
        <f>IF(N180="snížená",J180,0)</f>
        <v>0</v>
      </c>
      <c r="BG180" s="233">
        <f>IF(N180="zákl. přenesená",J180,0)</f>
        <v>0</v>
      </c>
      <c r="BH180" s="233">
        <f>IF(N180="sníž. přenesená",J180,0)</f>
        <v>0</v>
      </c>
      <c r="BI180" s="233">
        <f>IF(N180="nulová",J180,0)</f>
        <v>0</v>
      </c>
      <c r="BJ180" s="17" t="s">
        <v>84</v>
      </c>
      <c r="BK180" s="233">
        <f>ROUND(I180*H180,2)</f>
        <v>0</v>
      </c>
      <c r="BL180" s="17" t="s">
        <v>254</v>
      </c>
      <c r="BM180" s="232" t="s">
        <v>6811</v>
      </c>
    </row>
    <row r="181" s="2" customFormat="1">
      <c r="A181" s="38"/>
      <c r="B181" s="39"/>
      <c r="C181" s="40"/>
      <c r="D181" s="234" t="s">
        <v>260</v>
      </c>
      <c r="E181" s="40"/>
      <c r="F181" s="235" t="s">
        <v>1162</v>
      </c>
      <c r="G181" s="40"/>
      <c r="H181" s="40"/>
      <c r="I181" s="236"/>
      <c r="J181" s="40"/>
      <c r="K181" s="40"/>
      <c r="L181" s="44"/>
      <c r="M181" s="237"/>
      <c r="N181" s="238"/>
      <c r="O181" s="91"/>
      <c r="P181" s="91"/>
      <c r="Q181" s="91"/>
      <c r="R181" s="91"/>
      <c r="S181" s="91"/>
      <c r="T181" s="92"/>
      <c r="U181" s="38"/>
      <c r="V181" s="38"/>
      <c r="W181" s="38"/>
      <c r="X181" s="38"/>
      <c r="Y181" s="38"/>
      <c r="Z181" s="38"/>
      <c r="AA181" s="38"/>
      <c r="AB181" s="38"/>
      <c r="AC181" s="38"/>
      <c r="AD181" s="38"/>
      <c r="AE181" s="38"/>
      <c r="AT181" s="17" t="s">
        <v>260</v>
      </c>
      <c r="AU181" s="17" t="s">
        <v>269</v>
      </c>
    </row>
    <row r="182" s="2" customFormat="1">
      <c r="A182" s="38"/>
      <c r="B182" s="39"/>
      <c r="C182" s="40"/>
      <c r="D182" s="240" t="s">
        <v>274</v>
      </c>
      <c r="E182" s="40"/>
      <c r="F182" s="241" t="s">
        <v>1163</v>
      </c>
      <c r="G182" s="40"/>
      <c r="H182" s="40"/>
      <c r="I182" s="236"/>
      <c r="J182" s="40"/>
      <c r="K182" s="40"/>
      <c r="L182" s="44"/>
      <c r="M182" s="237"/>
      <c r="N182" s="238"/>
      <c r="O182" s="91"/>
      <c r="P182" s="91"/>
      <c r="Q182" s="91"/>
      <c r="R182" s="91"/>
      <c r="S182" s="91"/>
      <c r="T182" s="92"/>
      <c r="U182" s="38"/>
      <c r="V182" s="38"/>
      <c r="W182" s="38"/>
      <c r="X182" s="38"/>
      <c r="Y182" s="38"/>
      <c r="Z182" s="38"/>
      <c r="AA182" s="38"/>
      <c r="AB182" s="38"/>
      <c r="AC182" s="38"/>
      <c r="AD182" s="38"/>
      <c r="AE182" s="38"/>
      <c r="AT182" s="17" t="s">
        <v>274</v>
      </c>
      <c r="AU182" s="17" t="s">
        <v>269</v>
      </c>
    </row>
    <row r="183" s="2" customFormat="1" ht="21.75" customHeight="1">
      <c r="A183" s="38"/>
      <c r="B183" s="39"/>
      <c r="C183" s="220" t="s">
        <v>357</v>
      </c>
      <c r="D183" s="220" t="s">
        <v>255</v>
      </c>
      <c r="E183" s="221" t="s">
        <v>1149</v>
      </c>
      <c r="F183" s="222" t="s">
        <v>1150</v>
      </c>
      <c r="G183" s="223" t="s">
        <v>409</v>
      </c>
      <c r="H183" s="224">
        <v>121</v>
      </c>
      <c r="I183" s="225"/>
      <c r="J183" s="226">
        <f>ROUND(I183*H183,2)</f>
        <v>0</v>
      </c>
      <c r="K183" s="227"/>
      <c r="L183" s="44"/>
      <c r="M183" s="228" t="s">
        <v>1</v>
      </c>
      <c r="N183" s="229" t="s">
        <v>41</v>
      </c>
      <c r="O183" s="91"/>
      <c r="P183" s="230">
        <f>O183*H183</f>
        <v>0</v>
      </c>
      <c r="Q183" s="230">
        <v>0</v>
      </c>
      <c r="R183" s="230">
        <f>Q183*H183</f>
        <v>0</v>
      </c>
      <c r="S183" s="230">
        <v>0</v>
      </c>
      <c r="T183" s="231">
        <f>S183*H183</f>
        <v>0</v>
      </c>
      <c r="U183" s="38"/>
      <c r="V183" s="38"/>
      <c r="W183" s="38"/>
      <c r="X183" s="38"/>
      <c r="Y183" s="38"/>
      <c r="Z183" s="38"/>
      <c r="AA183" s="38"/>
      <c r="AB183" s="38"/>
      <c r="AC183" s="38"/>
      <c r="AD183" s="38"/>
      <c r="AE183" s="38"/>
      <c r="AR183" s="232" t="s">
        <v>254</v>
      </c>
      <c r="AT183" s="232" t="s">
        <v>255</v>
      </c>
      <c r="AU183" s="232" t="s">
        <v>269</v>
      </c>
      <c r="AY183" s="17" t="s">
        <v>251</v>
      </c>
      <c r="BE183" s="233">
        <f>IF(N183="základní",J183,0)</f>
        <v>0</v>
      </c>
      <c r="BF183" s="233">
        <f>IF(N183="snížená",J183,0)</f>
        <v>0</v>
      </c>
      <c r="BG183" s="233">
        <f>IF(N183="zákl. přenesená",J183,0)</f>
        <v>0</v>
      </c>
      <c r="BH183" s="233">
        <f>IF(N183="sníž. přenesená",J183,0)</f>
        <v>0</v>
      </c>
      <c r="BI183" s="233">
        <f>IF(N183="nulová",J183,0)</f>
        <v>0</v>
      </c>
      <c r="BJ183" s="17" t="s">
        <v>84</v>
      </c>
      <c r="BK183" s="233">
        <f>ROUND(I183*H183,2)</f>
        <v>0</v>
      </c>
      <c r="BL183" s="17" t="s">
        <v>254</v>
      </c>
      <c r="BM183" s="232" t="s">
        <v>6812</v>
      </c>
    </row>
    <row r="184" s="2" customFormat="1">
      <c r="A184" s="38"/>
      <c r="B184" s="39"/>
      <c r="C184" s="40"/>
      <c r="D184" s="234" t="s">
        <v>260</v>
      </c>
      <c r="E184" s="40"/>
      <c r="F184" s="235" t="s">
        <v>1152</v>
      </c>
      <c r="G184" s="40"/>
      <c r="H184" s="40"/>
      <c r="I184" s="236"/>
      <c r="J184" s="40"/>
      <c r="K184" s="40"/>
      <c r="L184" s="44"/>
      <c r="M184" s="237"/>
      <c r="N184" s="238"/>
      <c r="O184" s="91"/>
      <c r="P184" s="91"/>
      <c r="Q184" s="91"/>
      <c r="R184" s="91"/>
      <c r="S184" s="91"/>
      <c r="T184" s="92"/>
      <c r="U184" s="38"/>
      <c r="V184" s="38"/>
      <c r="W184" s="38"/>
      <c r="X184" s="38"/>
      <c r="Y184" s="38"/>
      <c r="Z184" s="38"/>
      <c r="AA184" s="38"/>
      <c r="AB184" s="38"/>
      <c r="AC184" s="38"/>
      <c r="AD184" s="38"/>
      <c r="AE184" s="38"/>
      <c r="AT184" s="17" t="s">
        <v>260</v>
      </c>
      <c r="AU184" s="17" t="s">
        <v>269</v>
      </c>
    </row>
    <row r="185" s="2" customFormat="1">
      <c r="A185" s="38"/>
      <c r="B185" s="39"/>
      <c r="C185" s="40"/>
      <c r="D185" s="240" t="s">
        <v>274</v>
      </c>
      <c r="E185" s="40"/>
      <c r="F185" s="241" t="s">
        <v>1153</v>
      </c>
      <c r="G185" s="40"/>
      <c r="H185" s="40"/>
      <c r="I185" s="236"/>
      <c r="J185" s="40"/>
      <c r="K185" s="40"/>
      <c r="L185" s="44"/>
      <c r="M185" s="237"/>
      <c r="N185" s="238"/>
      <c r="O185" s="91"/>
      <c r="P185" s="91"/>
      <c r="Q185" s="91"/>
      <c r="R185" s="91"/>
      <c r="S185" s="91"/>
      <c r="T185" s="92"/>
      <c r="U185" s="38"/>
      <c r="V185" s="38"/>
      <c r="W185" s="38"/>
      <c r="X185" s="38"/>
      <c r="Y185" s="38"/>
      <c r="Z185" s="38"/>
      <c r="AA185" s="38"/>
      <c r="AB185" s="38"/>
      <c r="AC185" s="38"/>
      <c r="AD185" s="38"/>
      <c r="AE185" s="38"/>
      <c r="AT185" s="17" t="s">
        <v>274</v>
      </c>
      <c r="AU185" s="17" t="s">
        <v>269</v>
      </c>
    </row>
    <row r="186" s="2" customFormat="1" ht="33" customHeight="1">
      <c r="A186" s="38"/>
      <c r="B186" s="39"/>
      <c r="C186" s="220" t="s">
        <v>363</v>
      </c>
      <c r="D186" s="220" t="s">
        <v>255</v>
      </c>
      <c r="E186" s="221" t="s">
        <v>6642</v>
      </c>
      <c r="F186" s="222" t="s">
        <v>6643</v>
      </c>
      <c r="G186" s="223" t="s">
        <v>409</v>
      </c>
      <c r="H186" s="224">
        <v>121</v>
      </c>
      <c r="I186" s="225"/>
      <c r="J186" s="226">
        <f>ROUND(I186*H186,2)</f>
        <v>0</v>
      </c>
      <c r="K186" s="227"/>
      <c r="L186" s="44"/>
      <c r="M186" s="228" t="s">
        <v>1</v>
      </c>
      <c r="N186" s="229" t="s">
        <v>41</v>
      </c>
      <c r="O186" s="91"/>
      <c r="P186" s="230">
        <f>O186*H186</f>
        <v>0</v>
      </c>
      <c r="Q186" s="230">
        <v>0</v>
      </c>
      <c r="R186" s="230">
        <f>Q186*H186</f>
        <v>0</v>
      </c>
      <c r="S186" s="230">
        <v>0</v>
      </c>
      <c r="T186" s="231">
        <f>S186*H186</f>
        <v>0</v>
      </c>
      <c r="U186" s="38"/>
      <c r="V186" s="38"/>
      <c r="W186" s="38"/>
      <c r="X186" s="38"/>
      <c r="Y186" s="38"/>
      <c r="Z186" s="38"/>
      <c r="AA186" s="38"/>
      <c r="AB186" s="38"/>
      <c r="AC186" s="38"/>
      <c r="AD186" s="38"/>
      <c r="AE186" s="38"/>
      <c r="AR186" s="232" t="s">
        <v>254</v>
      </c>
      <c r="AT186" s="232" t="s">
        <v>255</v>
      </c>
      <c r="AU186" s="232" t="s">
        <v>269</v>
      </c>
      <c r="AY186" s="17" t="s">
        <v>251</v>
      </c>
      <c r="BE186" s="233">
        <f>IF(N186="základní",J186,0)</f>
        <v>0</v>
      </c>
      <c r="BF186" s="233">
        <f>IF(N186="snížená",J186,0)</f>
        <v>0</v>
      </c>
      <c r="BG186" s="233">
        <f>IF(N186="zákl. přenesená",J186,0)</f>
        <v>0</v>
      </c>
      <c r="BH186" s="233">
        <f>IF(N186="sníž. přenesená",J186,0)</f>
        <v>0</v>
      </c>
      <c r="BI186" s="233">
        <f>IF(N186="nulová",J186,0)</f>
        <v>0</v>
      </c>
      <c r="BJ186" s="17" t="s">
        <v>84</v>
      </c>
      <c r="BK186" s="233">
        <f>ROUND(I186*H186,2)</f>
        <v>0</v>
      </c>
      <c r="BL186" s="17" t="s">
        <v>254</v>
      </c>
      <c r="BM186" s="232" t="s">
        <v>6813</v>
      </c>
    </row>
    <row r="187" s="2" customFormat="1">
      <c r="A187" s="38"/>
      <c r="B187" s="39"/>
      <c r="C187" s="40"/>
      <c r="D187" s="234" t="s">
        <v>260</v>
      </c>
      <c r="E187" s="40"/>
      <c r="F187" s="235" t="s">
        <v>6645</v>
      </c>
      <c r="G187" s="40"/>
      <c r="H187" s="40"/>
      <c r="I187" s="236"/>
      <c r="J187" s="40"/>
      <c r="K187" s="40"/>
      <c r="L187" s="44"/>
      <c r="M187" s="237"/>
      <c r="N187" s="238"/>
      <c r="O187" s="91"/>
      <c r="P187" s="91"/>
      <c r="Q187" s="91"/>
      <c r="R187" s="91"/>
      <c r="S187" s="91"/>
      <c r="T187" s="92"/>
      <c r="U187" s="38"/>
      <c r="V187" s="38"/>
      <c r="W187" s="38"/>
      <c r="X187" s="38"/>
      <c r="Y187" s="38"/>
      <c r="Z187" s="38"/>
      <c r="AA187" s="38"/>
      <c r="AB187" s="38"/>
      <c r="AC187" s="38"/>
      <c r="AD187" s="38"/>
      <c r="AE187" s="38"/>
      <c r="AT187" s="17" t="s">
        <v>260</v>
      </c>
      <c r="AU187" s="17" t="s">
        <v>269</v>
      </c>
    </row>
    <row r="188" s="2" customFormat="1">
      <c r="A188" s="38"/>
      <c r="B188" s="39"/>
      <c r="C188" s="40"/>
      <c r="D188" s="240" t="s">
        <v>274</v>
      </c>
      <c r="E188" s="40"/>
      <c r="F188" s="241" t="s">
        <v>6646</v>
      </c>
      <c r="G188" s="40"/>
      <c r="H188" s="40"/>
      <c r="I188" s="236"/>
      <c r="J188" s="40"/>
      <c r="K188" s="40"/>
      <c r="L188" s="44"/>
      <c r="M188" s="237"/>
      <c r="N188" s="238"/>
      <c r="O188" s="91"/>
      <c r="P188" s="91"/>
      <c r="Q188" s="91"/>
      <c r="R188" s="91"/>
      <c r="S188" s="91"/>
      <c r="T188" s="92"/>
      <c r="U188" s="38"/>
      <c r="V188" s="38"/>
      <c r="W188" s="38"/>
      <c r="X188" s="38"/>
      <c r="Y188" s="38"/>
      <c r="Z188" s="38"/>
      <c r="AA188" s="38"/>
      <c r="AB188" s="38"/>
      <c r="AC188" s="38"/>
      <c r="AD188" s="38"/>
      <c r="AE188" s="38"/>
      <c r="AT188" s="17" t="s">
        <v>274</v>
      </c>
      <c r="AU188" s="17" t="s">
        <v>269</v>
      </c>
    </row>
    <row r="189" s="2" customFormat="1" ht="24.15" customHeight="1">
      <c r="A189" s="38"/>
      <c r="B189" s="39"/>
      <c r="C189" s="220" t="s">
        <v>371</v>
      </c>
      <c r="D189" s="220" t="s">
        <v>255</v>
      </c>
      <c r="E189" s="221" t="s">
        <v>6647</v>
      </c>
      <c r="F189" s="222" t="s">
        <v>6648</v>
      </c>
      <c r="G189" s="223" t="s">
        <v>409</v>
      </c>
      <c r="H189" s="224">
        <v>121</v>
      </c>
      <c r="I189" s="225"/>
      <c r="J189" s="226">
        <f>ROUND(I189*H189,2)</f>
        <v>0</v>
      </c>
      <c r="K189" s="227"/>
      <c r="L189" s="44"/>
      <c r="M189" s="228" t="s">
        <v>1</v>
      </c>
      <c r="N189" s="229" t="s">
        <v>41</v>
      </c>
      <c r="O189" s="91"/>
      <c r="P189" s="230">
        <f>O189*H189</f>
        <v>0</v>
      </c>
      <c r="Q189" s="230">
        <v>0</v>
      </c>
      <c r="R189" s="230">
        <f>Q189*H189</f>
        <v>0</v>
      </c>
      <c r="S189" s="230">
        <v>0</v>
      </c>
      <c r="T189" s="231">
        <f>S189*H189</f>
        <v>0</v>
      </c>
      <c r="U189" s="38"/>
      <c r="V189" s="38"/>
      <c r="W189" s="38"/>
      <c r="X189" s="38"/>
      <c r="Y189" s="38"/>
      <c r="Z189" s="38"/>
      <c r="AA189" s="38"/>
      <c r="AB189" s="38"/>
      <c r="AC189" s="38"/>
      <c r="AD189" s="38"/>
      <c r="AE189" s="38"/>
      <c r="AR189" s="232" t="s">
        <v>254</v>
      </c>
      <c r="AT189" s="232" t="s">
        <v>255</v>
      </c>
      <c r="AU189" s="232" t="s">
        <v>269</v>
      </c>
      <c r="AY189" s="17" t="s">
        <v>251</v>
      </c>
      <c r="BE189" s="233">
        <f>IF(N189="základní",J189,0)</f>
        <v>0</v>
      </c>
      <c r="BF189" s="233">
        <f>IF(N189="snížená",J189,0)</f>
        <v>0</v>
      </c>
      <c r="BG189" s="233">
        <f>IF(N189="zákl. přenesená",J189,0)</f>
        <v>0</v>
      </c>
      <c r="BH189" s="233">
        <f>IF(N189="sníž. přenesená",J189,0)</f>
        <v>0</v>
      </c>
      <c r="BI189" s="233">
        <f>IF(N189="nulová",J189,0)</f>
        <v>0</v>
      </c>
      <c r="BJ189" s="17" t="s">
        <v>84</v>
      </c>
      <c r="BK189" s="233">
        <f>ROUND(I189*H189,2)</f>
        <v>0</v>
      </c>
      <c r="BL189" s="17" t="s">
        <v>254</v>
      </c>
      <c r="BM189" s="232" t="s">
        <v>6814</v>
      </c>
    </row>
    <row r="190" s="2" customFormat="1">
      <c r="A190" s="38"/>
      <c r="B190" s="39"/>
      <c r="C190" s="40"/>
      <c r="D190" s="234" t="s">
        <v>260</v>
      </c>
      <c r="E190" s="40"/>
      <c r="F190" s="235" t="s">
        <v>6650</v>
      </c>
      <c r="G190" s="40"/>
      <c r="H190" s="40"/>
      <c r="I190" s="236"/>
      <c r="J190" s="40"/>
      <c r="K190" s="40"/>
      <c r="L190" s="44"/>
      <c r="M190" s="237"/>
      <c r="N190" s="238"/>
      <c r="O190" s="91"/>
      <c r="P190" s="91"/>
      <c r="Q190" s="91"/>
      <c r="R190" s="91"/>
      <c r="S190" s="91"/>
      <c r="T190" s="92"/>
      <c r="U190" s="38"/>
      <c r="V190" s="38"/>
      <c r="W190" s="38"/>
      <c r="X190" s="38"/>
      <c r="Y190" s="38"/>
      <c r="Z190" s="38"/>
      <c r="AA190" s="38"/>
      <c r="AB190" s="38"/>
      <c r="AC190" s="38"/>
      <c r="AD190" s="38"/>
      <c r="AE190" s="38"/>
      <c r="AT190" s="17" t="s">
        <v>260</v>
      </c>
      <c r="AU190" s="17" t="s">
        <v>269</v>
      </c>
    </row>
    <row r="191" s="2" customFormat="1">
      <c r="A191" s="38"/>
      <c r="B191" s="39"/>
      <c r="C191" s="40"/>
      <c r="D191" s="240" t="s">
        <v>274</v>
      </c>
      <c r="E191" s="40"/>
      <c r="F191" s="241" t="s">
        <v>6651</v>
      </c>
      <c r="G191" s="40"/>
      <c r="H191" s="40"/>
      <c r="I191" s="236"/>
      <c r="J191" s="40"/>
      <c r="K191" s="40"/>
      <c r="L191" s="44"/>
      <c r="M191" s="237"/>
      <c r="N191" s="238"/>
      <c r="O191" s="91"/>
      <c r="P191" s="91"/>
      <c r="Q191" s="91"/>
      <c r="R191" s="91"/>
      <c r="S191" s="91"/>
      <c r="T191" s="92"/>
      <c r="U191" s="38"/>
      <c r="V191" s="38"/>
      <c r="W191" s="38"/>
      <c r="X191" s="38"/>
      <c r="Y191" s="38"/>
      <c r="Z191" s="38"/>
      <c r="AA191" s="38"/>
      <c r="AB191" s="38"/>
      <c r="AC191" s="38"/>
      <c r="AD191" s="38"/>
      <c r="AE191" s="38"/>
      <c r="AT191" s="17" t="s">
        <v>274</v>
      </c>
      <c r="AU191" s="17" t="s">
        <v>269</v>
      </c>
    </row>
    <row r="192" s="2" customFormat="1" ht="37.8" customHeight="1">
      <c r="A192" s="38"/>
      <c r="B192" s="39"/>
      <c r="C192" s="220" t="s">
        <v>378</v>
      </c>
      <c r="D192" s="220" t="s">
        <v>255</v>
      </c>
      <c r="E192" s="221" t="s">
        <v>6741</v>
      </c>
      <c r="F192" s="222" t="s">
        <v>6742</v>
      </c>
      <c r="G192" s="223" t="s">
        <v>416</v>
      </c>
      <c r="H192" s="224">
        <v>217</v>
      </c>
      <c r="I192" s="225"/>
      <c r="J192" s="226">
        <f>ROUND(I192*H192,2)</f>
        <v>0</v>
      </c>
      <c r="K192" s="227"/>
      <c r="L192" s="44"/>
      <c r="M192" s="228" t="s">
        <v>1</v>
      </c>
      <c r="N192" s="229" t="s">
        <v>41</v>
      </c>
      <c r="O192" s="91"/>
      <c r="P192" s="230">
        <f>O192*H192</f>
        <v>0</v>
      </c>
      <c r="Q192" s="230">
        <v>0</v>
      </c>
      <c r="R192" s="230">
        <f>Q192*H192</f>
        <v>0</v>
      </c>
      <c r="S192" s="230">
        <v>0</v>
      </c>
      <c r="T192" s="231">
        <f>S192*H192</f>
        <v>0</v>
      </c>
      <c r="U192" s="38"/>
      <c r="V192" s="38"/>
      <c r="W192" s="38"/>
      <c r="X192" s="38"/>
      <c r="Y192" s="38"/>
      <c r="Z192" s="38"/>
      <c r="AA192" s="38"/>
      <c r="AB192" s="38"/>
      <c r="AC192" s="38"/>
      <c r="AD192" s="38"/>
      <c r="AE192" s="38"/>
      <c r="AR192" s="232" t="s">
        <v>254</v>
      </c>
      <c r="AT192" s="232" t="s">
        <v>255</v>
      </c>
      <c r="AU192" s="232" t="s">
        <v>269</v>
      </c>
      <c r="AY192" s="17" t="s">
        <v>251</v>
      </c>
      <c r="BE192" s="233">
        <f>IF(N192="základní",J192,0)</f>
        <v>0</v>
      </c>
      <c r="BF192" s="233">
        <f>IF(N192="snížená",J192,0)</f>
        <v>0</v>
      </c>
      <c r="BG192" s="233">
        <f>IF(N192="zákl. přenesená",J192,0)</f>
        <v>0</v>
      </c>
      <c r="BH192" s="233">
        <f>IF(N192="sníž. přenesená",J192,0)</f>
        <v>0</v>
      </c>
      <c r="BI192" s="233">
        <f>IF(N192="nulová",J192,0)</f>
        <v>0</v>
      </c>
      <c r="BJ192" s="17" t="s">
        <v>84</v>
      </c>
      <c r="BK192" s="233">
        <f>ROUND(I192*H192,2)</f>
        <v>0</v>
      </c>
      <c r="BL192" s="17" t="s">
        <v>254</v>
      </c>
      <c r="BM192" s="232" t="s">
        <v>6815</v>
      </c>
    </row>
    <row r="193" s="2" customFormat="1">
      <c r="A193" s="38"/>
      <c r="B193" s="39"/>
      <c r="C193" s="40"/>
      <c r="D193" s="234" t="s">
        <v>260</v>
      </c>
      <c r="E193" s="40"/>
      <c r="F193" s="235" t="s">
        <v>6744</v>
      </c>
      <c r="G193" s="40"/>
      <c r="H193" s="40"/>
      <c r="I193" s="236"/>
      <c r="J193" s="40"/>
      <c r="K193" s="40"/>
      <c r="L193" s="44"/>
      <c r="M193" s="237"/>
      <c r="N193" s="238"/>
      <c r="O193" s="91"/>
      <c r="P193" s="91"/>
      <c r="Q193" s="91"/>
      <c r="R193" s="91"/>
      <c r="S193" s="91"/>
      <c r="T193" s="92"/>
      <c r="U193" s="38"/>
      <c r="V193" s="38"/>
      <c r="W193" s="38"/>
      <c r="X193" s="38"/>
      <c r="Y193" s="38"/>
      <c r="Z193" s="38"/>
      <c r="AA193" s="38"/>
      <c r="AB193" s="38"/>
      <c r="AC193" s="38"/>
      <c r="AD193" s="38"/>
      <c r="AE193" s="38"/>
      <c r="AT193" s="17" t="s">
        <v>260</v>
      </c>
      <c r="AU193" s="17" t="s">
        <v>269</v>
      </c>
    </row>
    <row r="194" s="2" customFormat="1">
      <c r="A194" s="38"/>
      <c r="B194" s="39"/>
      <c r="C194" s="40"/>
      <c r="D194" s="240" t="s">
        <v>274</v>
      </c>
      <c r="E194" s="40"/>
      <c r="F194" s="241" t="s">
        <v>6745</v>
      </c>
      <c r="G194" s="40"/>
      <c r="H194" s="40"/>
      <c r="I194" s="236"/>
      <c r="J194" s="40"/>
      <c r="K194" s="40"/>
      <c r="L194" s="44"/>
      <c r="M194" s="237"/>
      <c r="N194" s="238"/>
      <c r="O194" s="91"/>
      <c r="P194" s="91"/>
      <c r="Q194" s="91"/>
      <c r="R194" s="91"/>
      <c r="S194" s="91"/>
      <c r="T194" s="92"/>
      <c r="U194" s="38"/>
      <c r="V194" s="38"/>
      <c r="W194" s="38"/>
      <c r="X194" s="38"/>
      <c r="Y194" s="38"/>
      <c r="Z194" s="38"/>
      <c r="AA194" s="38"/>
      <c r="AB194" s="38"/>
      <c r="AC194" s="38"/>
      <c r="AD194" s="38"/>
      <c r="AE194" s="38"/>
      <c r="AT194" s="17" t="s">
        <v>274</v>
      </c>
      <c r="AU194" s="17" t="s">
        <v>269</v>
      </c>
    </row>
    <row r="195" s="2" customFormat="1" ht="37.8" customHeight="1">
      <c r="A195" s="38"/>
      <c r="B195" s="39"/>
      <c r="C195" s="220" t="s">
        <v>7</v>
      </c>
      <c r="D195" s="220" t="s">
        <v>255</v>
      </c>
      <c r="E195" s="221" t="s">
        <v>6657</v>
      </c>
      <c r="F195" s="222" t="s">
        <v>6658</v>
      </c>
      <c r="G195" s="223" t="s">
        <v>416</v>
      </c>
      <c r="H195" s="224">
        <v>12</v>
      </c>
      <c r="I195" s="225"/>
      <c r="J195" s="226">
        <f>ROUND(I195*H195,2)</f>
        <v>0</v>
      </c>
      <c r="K195" s="227"/>
      <c r="L195" s="44"/>
      <c r="M195" s="228" t="s">
        <v>1</v>
      </c>
      <c r="N195" s="229" t="s">
        <v>41</v>
      </c>
      <c r="O195" s="91"/>
      <c r="P195" s="230">
        <f>O195*H195</f>
        <v>0</v>
      </c>
      <c r="Q195" s="230">
        <v>0</v>
      </c>
      <c r="R195" s="230">
        <f>Q195*H195</f>
        <v>0</v>
      </c>
      <c r="S195" s="230">
        <v>0</v>
      </c>
      <c r="T195" s="231">
        <f>S195*H195</f>
        <v>0</v>
      </c>
      <c r="U195" s="38"/>
      <c r="V195" s="38"/>
      <c r="W195" s="38"/>
      <c r="X195" s="38"/>
      <c r="Y195" s="38"/>
      <c r="Z195" s="38"/>
      <c r="AA195" s="38"/>
      <c r="AB195" s="38"/>
      <c r="AC195" s="38"/>
      <c r="AD195" s="38"/>
      <c r="AE195" s="38"/>
      <c r="AR195" s="232" t="s">
        <v>254</v>
      </c>
      <c r="AT195" s="232" t="s">
        <v>255</v>
      </c>
      <c r="AU195" s="232" t="s">
        <v>269</v>
      </c>
      <c r="AY195" s="17" t="s">
        <v>251</v>
      </c>
      <c r="BE195" s="233">
        <f>IF(N195="základní",J195,0)</f>
        <v>0</v>
      </c>
      <c r="BF195" s="233">
        <f>IF(N195="snížená",J195,0)</f>
        <v>0</v>
      </c>
      <c r="BG195" s="233">
        <f>IF(N195="zákl. přenesená",J195,0)</f>
        <v>0</v>
      </c>
      <c r="BH195" s="233">
        <f>IF(N195="sníž. přenesená",J195,0)</f>
        <v>0</v>
      </c>
      <c r="BI195" s="233">
        <f>IF(N195="nulová",J195,0)</f>
        <v>0</v>
      </c>
      <c r="BJ195" s="17" t="s">
        <v>84</v>
      </c>
      <c r="BK195" s="233">
        <f>ROUND(I195*H195,2)</f>
        <v>0</v>
      </c>
      <c r="BL195" s="17" t="s">
        <v>254</v>
      </c>
      <c r="BM195" s="232" t="s">
        <v>6816</v>
      </c>
    </row>
    <row r="196" s="2" customFormat="1">
      <c r="A196" s="38"/>
      <c r="B196" s="39"/>
      <c r="C196" s="40"/>
      <c r="D196" s="234" t="s">
        <v>260</v>
      </c>
      <c r="E196" s="40"/>
      <c r="F196" s="235" t="s">
        <v>6660</v>
      </c>
      <c r="G196" s="40"/>
      <c r="H196" s="40"/>
      <c r="I196" s="236"/>
      <c r="J196" s="40"/>
      <c r="K196" s="40"/>
      <c r="L196" s="44"/>
      <c r="M196" s="237"/>
      <c r="N196" s="238"/>
      <c r="O196" s="91"/>
      <c r="P196" s="91"/>
      <c r="Q196" s="91"/>
      <c r="R196" s="91"/>
      <c r="S196" s="91"/>
      <c r="T196" s="92"/>
      <c r="U196" s="38"/>
      <c r="V196" s="38"/>
      <c r="W196" s="38"/>
      <c r="X196" s="38"/>
      <c r="Y196" s="38"/>
      <c r="Z196" s="38"/>
      <c r="AA196" s="38"/>
      <c r="AB196" s="38"/>
      <c r="AC196" s="38"/>
      <c r="AD196" s="38"/>
      <c r="AE196" s="38"/>
      <c r="AT196" s="17" t="s">
        <v>260</v>
      </c>
      <c r="AU196" s="17" t="s">
        <v>269</v>
      </c>
    </row>
    <row r="197" s="2" customFormat="1">
      <c r="A197" s="38"/>
      <c r="B197" s="39"/>
      <c r="C197" s="40"/>
      <c r="D197" s="240" t="s">
        <v>274</v>
      </c>
      <c r="E197" s="40"/>
      <c r="F197" s="241" t="s">
        <v>6661</v>
      </c>
      <c r="G197" s="40"/>
      <c r="H197" s="40"/>
      <c r="I197" s="236"/>
      <c r="J197" s="40"/>
      <c r="K197" s="40"/>
      <c r="L197" s="44"/>
      <c r="M197" s="237"/>
      <c r="N197" s="238"/>
      <c r="O197" s="91"/>
      <c r="P197" s="91"/>
      <c r="Q197" s="91"/>
      <c r="R197" s="91"/>
      <c r="S197" s="91"/>
      <c r="T197" s="92"/>
      <c r="U197" s="38"/>
      <c r="V197" s="38"/>
      <c r="W197" s="38"/>
      <c r="X197" s="38"/>
      <c r="Y197" s="38"/>
      <c r="Z197" s="38"/>
      <c r="AA197" s="38"/>
      <c r="AB197" s="38"/>
      <c r="AC197" s="38"/>
      <c r="AD197" s="38"/>
      <c r="AE197" s="38"/>
      <c r="AT197" s="17" t="s">
        <v>274</v>
      </c>
      <c r="AU197" s="17" t="s">
        <v>269</v>
      </c>
    </row>
    <row r="198" s="2" customFormat="1" ht="24.15" customHeight="1">
      <c r="A198" s="38"/>
      <c r="B198" s="39"/>
      <c r="C198" s="220" t="s">
        <v>387</v>
      </c>
      <c r="D198" s="220" t="s">
        <v>255</v>
      </c>
      <c r="E198" s="221" t="s">
        <v>6662</v>
      </c>
      <c r="F198" s="222" t="s">
        <v>6663</v>
      </c>
      <c r="G198" s="223" t="s">
        <v>416</v>
      </c>
      <c r="H198" s="224">
        <v>217</v>
      </c>
      <c r="I198" s="225"/>
      <c r="J198" s="226">
        <f>ROUND(I198*H198,2)</f>
        <v>0</v>
      </c>
      <c r="K198" s="227"/>
      <c r="L198" s="44"/>
      <c r="M198" s="228" t="s">
        <v>1</v>
      </c>
      <c r="N198" s="229" t="s">
        <v>41</v>
      </c>
      <c r="O198" s="91"/>
      <c r="P198" s="230">
        <f>O198*H198</f>
        <v>0</v>
      </c>
      <c r="Q198" s="230">
        <v>0</v>
      </c>
      <c r="R198" s="230">
        <f>Q198*H198</f>
        <v>0</v>
      </c>
      <c r="S198" s="230">
        <v>0</v>
      </c>
      <c r="T198" s="231">
        <f>S198*H198</f>
        <v>0</v>
      </c>
      <c r="U198" s="38"/>
      <c r="V198" s="38"/>
      <c r="W198" s="38"/>
      <c r="X198" s="38"/>
      <c r="Y198" s="38"/>
      <c r="Z198" s="38"/>
      <c r="AA198" s="38"/>
      <c r="AB198" s="38"/>
      <c r="AC198" s="38"/>
      <c r="AD198" s="38"/>
      <c r="AE198" s="38"/>
      <c r="AR198" s="232" t="s">
        <v>254</v>
      </c>
      <c r="AT198" s="232" t="s">
        <v>255</v>
      </c>
      <c r="AU198" s="232" t="s">
        <v>269</v>
      </c>
      <c r="AY198" s="17" t="s">
        <v>251</v>
      </c>
      <c r="BE198" s="233">
        <f>IF(N198="základní",J198,0)</f>
        <v>0</v>
      </c>
      <c r="BF198" s="233">
        <f>IF(N198="snížená",J198,0)</f>
        <v>0</v>
      </c>
      <c r="BG198" s="233">
        <f>IF(N198="zákl. přenesená",J198,0)</f>
        <v>0</v>
      </c>
      <c r="BH198" s="233">
        <f>IF(N198="sníž. přenesená",J198,0)</f>
        <v>0</v>
      </c>
      <c r="BI198" s="233">
        <f>IF(N198="nulová",J198,0)</f>
        <v>0</v>
      </c>
      <c r="BJ198" s="17" t="s">
        <v>84</v>
      </c>
      <c r="BK198" s="233">
        <f>ROUND(I198*H198,2)</f>
        <v>0</v>
      </c>
      <c r="BL198" s="17" t="s">
        <v>254</v>
      </c>
      <c r="BM198" s="232" t="s">
        <v>6817</v>
      </c>
    </row>
    <row r="199" s="2" customFormat="1">
      <c r="A199" s="38"/>
      <c r="B199" s="39"/>
      <c r="C199" s="40"/>
      <c r="D199" s="234" t="s">
        <v>260</v>
      </c>
      <c r="E199" s="40"/>
      <c r="F199" s="235" t="s">
        <v>6665</v>
      </c>
      <c r="G199" s="40"/>
      <c r="H199" s="40"/>
      <c r="I199" s="236"/>
      <c r="J199" s="40"/>
      <c r="K199" s="40"/>
      <c r="L199" s="44"/>
      <c r="M199" s="237"/>
      <c r="N199" s="238"/>
      <c r="O199" s="91"/>
      <c r="P199" s="91"/>
      <c r="Q199" s="91"/>
      <c r="R199" s="91"/>
      <c r="S199" s="91"/>
      <c r="T199" s="92"/>
      <c r="U199" s="38"/>
      <c r="V199" s="38"/>
      <c r="W199" s="38"/>
      <c r="X199" s="38"/>
      <c r="Y199" s="38"/>
      <c r="Z199" s="38"/>
      <c r="AA199" s="38"/>
      <c r="AB199" s="38"/>
      <c r="AC199" s="38"/>
      <c r="AD199" s="38"/>
      <c r="AE199" s="38"/>
      <c r="AT199" s="17" t="s">
        <v>260</v>
      </c>
      <c r="AU199" s="17" t="s">
        <v>269</v>
      </c>
    </row>
    <row r="200" s="2" customFormat="1">
      <c r="A200" s="38"/>
      <c r="B200" s="39"/>
      <c r="C200" s="40"/>
      <c r="D200" s="240" t="s">
        <v>274</v>
      </c>
      <c r="E200" s="40"/>
      <c r="F200" s="241" t="s">
        <v>6666</v>
      </c>
      <c r="G200" s="40"/>
      <c r="H200" s="40"/>
      <c r="I200" s="236"/>
      <c r="J200" s="40"/>
      <c r="K200" s="40"/>
      <c r="L200" s="44"/>
      <c r="M200" s="237"/>
      <c r="N200" s="238"/>
      <c r="O200" s="91"/>
      <c r="P200" s="91"/>
      <c r="Q200" s="91"/>
      <c r="R200" s="91"/>
      <c r="S200" s="91"/>
      <c r="T200" s="92"/>
      <c r="U200" s="38"/>
      <c r="V200" s="38"/>
      <c r="W200" s="38"/>
      <c r="X200" s="38"/>
      <c r="Y200" s="38"/>
      <c r="Z200" s="38"/>
      <c r="AA200" s="38"/>
      <c r="AB200" s="38"/>
      <c r="AC200" s="38"/>
      <c r="AD200" s="38"/>
      <c r="AE200" s="38"/>
      <c r="AT200" s="17" t="s">
        <v>274</v>
      </c>
      <c r="AU200" s="17" t="s">
        <v>269</v>
      </c>
    </row>
    <row r="201" s="2" customFormat="1" ht="24.15" customHeight="1">
      <c r="A201" s="38"/>
      <c r="B201" s="39"/>
      <c r="C201" s="220" t="s">
        <v>392</v>
      </c>
      <c r="D201" s="220" t="s">
        <v>255</v>
      </c>
      <c r="E201" s="221" t="s">
        <v>6667</v>
      </c>
      <c r="F201" s="222" t="s">
        <v>6668</v>
      </c>
      <c r="G201" s="223" t="s">
        <v>416</v>
      </c>
      <c r="H201" s="224">
        <v>12</v>
      </c>
      <c r="I201" s="225"/>
      <c r="J201" s="226">
        <f>ROUND(I201*H201,2)</f>
        <v>0</v>
      </c>
      <c r="K201" s="227"/>
      <c r="L201" s="44"/>
      <c r="M201" s="228" t="s">
        <v>1</v>
      </c>
      <c r="N201" s="229" t="s">
        <v>41</v>
      </c>
      <c r="O201" s="91"/>
      <c r="P201" s="230">
        <f>O201*H201</f>
        <v>0</v>
      </c>
      <c r="Q201" s="230">
        <v>0</v>
      </c>
      <c r="R201" s="230">
        <f>Q201*H201</f>
        <v>0</v>
      </c>
      <c r="S201" s="230">
        <v>0</v>
      </c>
      <c r="T201" s="231">
        <f>S201*H201</f>
        <v>0</v>
      </c>
      <c r="U201" s="38"/>
      <c r="V201" s="38"/>
      <c r="W201" s="38"/>
      <c r="X201" s="38"/>
      <c r="Y201" s="38"/>
      <c r="Z201" s="38"/>
      <c r="AA201" s="38"/>
      <c r="AB201" s="38"/>
      <c r="AC201" s="38"/>
      <c r="AD201" s="38"/>
      <c r="AE201" s="38"/>
      <c r="AR201" s="232" t="s">
        <v>254</v>
      </c>
      <c r="AT201" s="232" t="s">
        <v>255</v>
      </c>
      <c r="AU201" s="232" t="s">
        <v>269</v>
      </c>
      <c r="AY201" s="17" t="s">
        <v>251</v>
      </c>
      <c r="BE201" s="233">
        <f>IF(N201="základní",J201,0)</f>
        <v>0</v>
      </c>
      <c r="BF201" s="233">
        <f>IF(N201="snížená",J201,0)</f>
        <v>0</v>
      </c>
      <c r="BG201" s="233">
        <f>IF(N201="zákl. přenesená",J201,0)</f>
        <v>0</v>
      </c>
      <c r="BH201" s="233">
        <f>IF(N201="sníž. přenesená",J201,0)</f>
        <v>0</v>
      </c>
      <c r="BI201" s="233">
        <f>IF(N201="nulová",J201,0)</f>
        <v>0</v>
      </c>
      <c r="BJ201" s="17" t="s">
        <v>84</v>
      </c>
      <c r="BK201" s="233">
        <f>ROUND(I201*H201,2)</f>
        <v>0</v>
      </c>
      <c r="BL201" s="17" t="s">
        <v>254</v>
      </c>
      <c r="BM201" s="232" t="s">
        <v>6818</v>
      </c>
    </row>
    <row r="202" s="2" customFormat="1">
      <c r="A202" s="38"/>
      <c r="B202" s="39"/>
      <c r="C202" s="40"/>
      <c r="D202" s="234" t="s">
        <v>260</v>
      </c>
      <c r="E202" s="40"/>
      <c r="F202" s="235" t="s">
        <v>6670</v>
      </c>
      <c r="G202" s="40"/>
      <c r="H202" s="40"/>
      <c r="I202" s="236"/>
      <c r="J202" s="40"/>
      <c r="K202" s="40"/>
      <c r="L202" s="44"/>
      <c r="M202" s="237"/>
      <c r="N202" s="238"/>
      <c r="O202" s="91"/>
      <c r="P202" s="91"/>
      <c r="Q202" s="91"/>
      <c r="R202" s="91"/>
      <c r="S202" s="91"/>
      <c r="T202" s="92"/>
      <c r="U202" s="38"/>
      <c r="V202" s="38"/>
      <c r="W202" s="38"/>
      <c r="X202" s="38"/>
      <c r="Y202" s="38"/>
      <c r="Z202" s="38"/>
      <c r="AA202" s="38"/>
      <c r="AB202" s="38"/>
      <c r="AC202" s="38"/>
      <c r="AD202" s="38"/>
      <c r="AE202" s="38"/>
      <c r="AT202" s="17" t="s">
        <v>260</v>
      </c>
      <c r="AU202" s="17" t="s">
        <v>269</v>
      </c>
    </row>
    <row r="203" s="2" customFormat="1">
      <c r="A203" s="38"/>
      <c r="B203" s="39"/>
      <c r="C203" s="40"/>
      <c r="D203" s="240" t="s">
        <v>274</v>
      </c>
      <c r="E203" s="40"/>
      <c r="F203" s="241" t="s">
        <v>6671</v>
      </c>
      <c r="G203" s="40"/>
      <c r="H203" s="40"/>
      <c r="I203" s="236"/>
      <c r="J203" s="40"/>
      <c r="K203" s="40"/>
      <c r="L203" s="44"/>
      <c r="M203" s="237"/>
      <c r="N203" s="238"/>
      <c r="O203" s="91"/>
      <c r="P203" s="91"/>
      <c r="Q203" s="91"/>
      <c r="R203" s="91"/>
      <c r="S203" s="91"/>
      <c r="T203" s="92"/>
      <c r="U203" s="38"/>
      <c r="V203" s="38"/>
      <c r="W203" s="38"/>
      <c r="X203" s="38"/>
      <c r="Y203" s="38"/>
      <c r="Z203" s="38"/>
      <c r="AA203" s="38"/>
      <c r="AB203" s="38"/>
      <c r="AC203" s="38"/>
      <c r="AD203" s="38"/>
      <c r="AE203" s="38"/>
      <c r="AT203" s="17" t="s">
        <v>274</v>
      </c>
      <c r="AU203" s="17" t="s">
        <v>269</v>
      </c>
    </row>
    <row r="204" s="2" customFormat="1" ht="33" customHeight="1">
      <c r="A204" s="38"/>
      <c r="B204" s="39"/>
      <c r="C204" s="220" t="s">
        <v>397</v>
      </c>
      <c r="D204" s="220" t="s">
        <v>255</v>
      </c>
      <c r="E204" s="221" t="s">
        <v>6672</v>
      </c>
      <c r="F204" s="222" t="s">
        <v>6673</v>
      </c>
      <c r="G204" s="223" t="s">
        <v>416</v>
      </c>
      <c r="H204" s="224">
        <v>12</v>
      </c>
      <c r="I204" s="225"/>
      <c r="J204" s="226">
        <f>ROUND(I204*H204,2)</f>
        <v>0</v>
      </c>
      <c r="K204" s="227"/>
      <c r="L204" s="44"/>
      <c r="M204" s="228" t="s">
        <v>1</v>
      </c>
      <c r="N204" s="229" t="s">
        <v>41</v>
      </c>
      <c r="O204" s="91"/>
      <c r="P204" s="230">
        <f>O204*H204</f>
        <v>0</v>
      </c>
      <c r="Q204" s="230">
        <v>6.0000000000000002E-05</v>
      </c>
      <c r="R204" s="230">
        <f>Q204*H204</f>
        <v>0.00072000000000000005</v>
      </c>
      <c r="S204" s="230">
        <v>0</v>
      </c>
      <c r="T204" s="231">
        <f>S204*H204</f>
        <v>0</v>
      </c>
      <c r="U204" s="38"/>
      <c r="V204" s="38"/>
      <c r="W204" s="38"/>
      <c r="X204" s="38"/>
      <c r="Y204" s="38"/>
      <c r="Z204" s="38"/>
      <c r="AA204" s="38"/>
      <c r="AB204" s="38"/>
      <c r="AC204" s="38"/>
      <c r="AD204" s="38"/>
      <c r="AE204" s="38"/>
      <c r="AR204" s="232" t="s">
        <v>254</v>
      </c>
      <c r="AT204" s="232" t="s">
        <v>255</v>
      </c>
      <c r="AU204" s="232" t="s">
        <v>269</v>
      </c>
      <c r="AY204" s="17" t="s">
        <v>251</v>
      </c>
      <c r="BE204" s="233">
        <f>IF(N204="základní",J204,0)</f>
        <v>0</v>
      </c>
      <c r="BF204" s="233">
        <f>IF(N204="snížená",J204,0)</f>
        <v>0</v>
      </c>
      <c r="BG204" s="233">
        <f>IF(N204="zákl. přenesená",J204,0)</f>
        <v>0</v>
      </c>
      <c r="BH204" s="233">
        <f>IF(N204="sníž. přenesená",J204,0)</f>
        <v>0</v>
      </c>
      <c r="BI204" s="233">
        <f>IF(N204="nulová",J204,0)</f>
        <v>0</v>
      </c>
      <c r="BJ204" s="17" t="s">
        <v>84</v>
      </c>
      <c r="BK204" s="233">
        <f>ROUND(I204*H204,2)</f>
        <v>0</v>
      </c>
      <c r="BL204" s="17" t="s">
        <v>254</v>
      </c>
      <c r="BM204" s="232" t="s">
        <v>6819</v>
      </c>
    </row>
    <row r="205" s="2" customFormat="1">
      <c r="A205" s="38"/>
      <c r="B205" s="39"/>
      <c r="C205" s="40"/>
      <c r="D205" s="234" t="s">
        <v>260</v>
      </c>
      <c r="E205" s="40"/>
      <c r="F205" s="235" t="s">
        <v>6675</v>
      </c>
      <c r="G205" s="40"/>
      <c r="H205" s="40"/>
      <c r="I205" s="236"/>
      <c r="J205" s="40"/>
      <c r="K205" s="40"/>
      <c r="L205" s="44"/>
      <c r="M205" s="237"/>
      <c r="N205" s="238"/>
      <c r="O205" s="91"/>
      <c r="P205" s="91"/>
      <c r="Q205" s="91"/>
      <c r="R205" s="91"/>
      <c r="S205" s="91"/>
      <c r="T205" s="92"/>
      <c r="U205" s="38"/>
      <c r="V205" s="38"/>
      <c r="W205" s="38"/>
      <c r="X205" s="38"/>
      <c r="Y205" s="38"/>
      <c r="Z205" s="38"/>
      <c r="AA205" s="38"/>
      <c r="AB205" s="38"/>
      <c r="AC205" s="38"/>
      <c r="AD205" s="38"/>
      <c r="AE205" s="38"/>
      <c r="AT205" s="17" t="s">
        <v>260</v>
      </c>
      <c r="AU205" s="17" t="s">
        <v>269</v>
      </c>
    </row>
    <row r="206" s="2" customFormat="1">
      <c r="A206" s="38"/>
      <c r="B206" s="39"/>
      <c r="C206" s="40"/>
      <c r="D206" s="240" t="s">
        <v>274</v>
      </c>
      <c r="E206" s="40"/>
      <c r="F206" s="241" t="s">
        <v>6676</v>
      </c>
      <c r="G206" s="40"/>
      <c r="H206" s="40"/>
      <c r="I206" s="236"/>
      <c r="J206" s="40"/>
      <c r="K206" s="40"/>
      <c r="L206" s="44"/>
      <c r="M206" s="237"/>
      <c r="N206" s="238"/>
      <c r="O206" s="91"/>
      <c r="P206" s="91"/>
      <c r="Q206" s="91"/>
      <c r="R206" s="91"/>
      <c r="S206" s="91"/>
      <c r="T206" s="92"/>
      <c r="U206" s="38"/>
      <c r="V206" s="38"/>
      <c r="W206" s="38"/>
      <c r="X206" s="38"/>
      <c r="Y206" s="38"/>
      <c r="Z206" s="38"/>
      <c r="AA206" s="38"/>
      <c r="AB206" s="38"/>
      <c r="AC206" s="38"/>
      <c r="AD206" s="38"/>
      <c r="AE206" s="38"/>
      <c r="AT206" s="17" t="s">
        <v>274</v>
      </c>
      <c r="AU206" s="17" t="s">
        <v>269</v>
      </c>
    </row>
    <row r="207" s="2" customFormat="1" ht="21.75" customHeight="1">
      <c r="A207" s="38"/>
      <c r="B207" s="39"/>
      <c r="C207" s="292" t="s">
        <v>952</v>
      </c>
      <c r="D207" s="292" t="s">
        <v>1133</v>
      </c>
      <c r="E207" s="293" t="s">
        <v>6677</v>
      </c>
      <c r="F207" s="294" t="s">
        <v>6678</v>
      </c>
      <c r="G207" s="295" t="s">
        <v>416</v>
      </c>
      <c r="H207" s="296">
        <v>36</v>
      </c>
      <c r="I207" s="297"/>
      <c r="J207" s="298">
        <f>ROUND(I207*H207,2)</f>
        <v>0</v>
      </c>
      <c r="K207" s="299"/>
      <c r="L207" s="300"/>
      <c r="M207" s="301" t="s">
        <v>1</v>
      </c>
      <c r="N207" s="302" t="s">
        <v>41</v>
      </c>
      <c r="O207" s="91"/>
      <c r="P207" s="230">
        <f>O207*H207</f>
        <v>0</v>
      </c>
      <c r="Q207" s="230">
        <v>0.0070899999999999999</v>
      </c>
      <c r="R207" s="230">
        <f>Q207*H207</f>
        <v>0.25524000000000002</v>
      </c>
      <c r="S207" s="230">
        <v>0</v>
      </c>
      <c r="T207" s="231">
        <f>S207*H207</f>
        <v>0</v>
      </c>
      <c r="U207" s="38"/>
      <c r="V207" s="38"/>
      <c r="W207" s="38"/>
      <c r="X207" s="38"/>
      <c r="Y207" s="38"/>
      <c r="Z207" s="38"/>
      <c r="AA207" s="38"/>
      <c r="AB207" s="38"/>
      <c r="AC207" s="38"/>
      <c r="AD207" s="38"/>
      <c r="AE207" s="38"/>
      <c r="AR207" s="232" t="s">
        <v>299</v>
      </c>
      <c r="AT207" s="232" t="s">
        <v>1133</v>
      </c>
      <c r="AU207" s="232" t="s">
        <v>269</v>
      </c>
      <c r="AY207" s="17" t="s">
        <v>251</v>
      </c>
      <c r="BE207" s="233">
        <f>IF(N207="základní",J207,0)</f>
        <v>0</v>
      </c>
      <c r="BF207" s="233">
        <f>IF(N207="snížená",J207,0)</f>
        <v>0</v>
      </c>
      <c r="BG207" s="233">
        <f>IF(N207="zákl. přenesená",J207,0)</f>
        <v>0</v>
      </c>
      <c r="BH207" s="233">
        <f>IF(N207="sníž. přenesená",J207,0)</f>
        <v>0</v>
      </c>
      <c r="BI207" s="233">
        <f>IF(N207="nulová",J207,0)</f>
        <v>0</v>
      </c>
      <c r="BJ207" s="17" t="s">
        <v>84</v>
      </c>
      <c r="BK207" s="233">
        <f>ROUND(I207*H207,2)</f>
        <v>0</v>
      </c>
      <c r="BL207" s="17" t="s">
        <v>254</v>
      </c>
      <c r="BM207" s="232" t="s">
        <v>6820</v>
      </c>
    </row>
    <row r="208" s="2" customFormat="1">
      <c r="A208" s="38"/>
      <c r="B208" s="39"/>
      <c r="C208" s="40"/>
      <c r="D208" s="234" t="s">
        <v>260</v>
      </c>
      <c r="E208" s="40"/>
      <c r="F208" s="235" t="s">
        <v>6678</v>
      </c>
      <c r="G208" s="40"/>
      <c r="H208" s="40"/>
      <c r="I208" s="236"/>
      <c r="J208" s="40"/>
      <c r="K208" s="40"/>
      <c r="L208" s="44"/>
      <c r="M208" s="237"/>
      <c r="N208" s="238"/>
      <c r="O208" s="91"/>
      <c r="P208" s="91"/>
      <c r="Q208" s="91"/>
      <c r="R208" s="91"/>
      <c r="S208" s="91"/>
      <c r="T208" s="92"/>
      <c r="U208" s="38"/>
      <c r="V208" s="38"/>
      <c r="W208" s="38"/>
      <c r="X208" s="38"/>
      <c r="Y208" s="38"/>
      <c r="Z208" s="38"/>
      <c r="AA208" s="38"/>
      <c r="AB208" s="38"/>
      <c r="AC208" s="38"/>
      <c r="AD208" s="38"/>
      <c r="AE208" s="38"/>
      <c r="AT208" s="17" t="s">
        <v>260</v>
      </c>
      <c r="AU208" s="17" t="s">
        <v>269</v>
      </c>
    </row>
    <row r="209" s="12" customFormat="1">
      <c r="A209" s="12"/>
      <c r="B209" s="242"/>
      <c r="C209" s="243"/>
      <c r="D209" s="234" t="s">
        <v>276</v>
      </c>
      <c r="E209" s="244" t="s">
        <v>1</v>
      </c>
      <c r="F209" s="245" t="s">
        <v>6821</v>
      </c>
      <c r="G209" s="243"/>
      <c r="H209" s="246">
        <v>36</v>
      </c>
      <c r="I209" s="247"/>
      <c r="J209" s="243"/>
      <c r="K209" s="243"/>
      <c r="L209" s="248"/>
      <c r="M209" s="249"/>
      <c r="N209" s="250"/>
      <c r="O209" s="250"/>
      <c r="P209" s="250"/>
      <c r="Q209" s="250"/>
      <c r="R209" s="250"/>
      <c r="S209" s="250"/>
      <c r="T209" s="251"/>
      <c r="U209" s="12"/>
      <c r="V209" s="12"/>
      <c r="W209" s="12"/>
      <c r="X209" s="12"/>
      <c r="Y209" s="12"/>
      <c r="Z209" s="12"/>
      <c r="AA209" s="12"/>
      <c r="AB209" s="12"/>
      <c r="AC209" s="12"/>
      <c r="AD209" s="12"/>
      <c r="AE209" s="12"/>
      <c r="AT209" s="252" t="s">
        <v>276</v>
      </c>
      <c r="AU209" s="252" t="s">
        <v>269</v>
      </c>
      <c r="AV209" s="12" t="s">
        <v>86</v>
      </c>
      <c r="AW209" s="12" t="s">
        <v>32</v>
      </c>
      <c r="AX209" s="12" t="s">
        <v>84</v>
      </c>
      <c r="AY209" s="252" t="s">
        <v>251</v>
      </c>
    </row>
    <row r="210" s="2" customFormat="1" ht="24.15" customHeight="1">
      <c r="A210" s="38"/>
      <c r="B210" s="39"/>
      <c r="C210" s="220" t="s">
        <v>962</v>
      </c>
      <c r="D210" s="220" t="s">
        <v>255</v>
      </c>
      <c r="E210" s="221" t="s">
        <v>6698</v>
      </c>
      <c r="F210" s="222" t="s">
        <v>6699</v>
      </c>
      <c r="G210" s="223" t="s">
        <v>416</v>
      </c>
      <c r="H210" s="224">
        <v>12</v>
      </c>
      <c r="I210" s="225"/>
      <c r="J210" s="226">
        <f>ROUND(I210*H210,2)</f>
        <v>0</v>
      </c>
      <c r="K210" s="227"/>
      <c r="L210" s="44"/>
      <c r="M210" s="228" t="s">
        <v>1</v>
      </c>
      <c r="N210" s="229" t="s">
        <v>41</v>
      </c>
      <c r="O210" s="91"/>
      <c r="P210" s="230">
        <f>O210*H210</f>
        <v>0</v>
      </c>
      <c r="Q210" s="230">
        <v>0</v>
      </c>
      <c r="R210" s="230">
        <f>Q210*H210</f>
        <v>0</v>
      </c>
      <c r="S210" s="230">
        <v>0</v>
      </c>
      <c r="T210" s="231">
        <f>S210*H210</f>
        <v>0</v>
      </c>
      <c r="U210" s="38"/>
      <c r="V210" s="38"/>
      <c r="W210" s="38"/>
      <c r="X210" s="38"/>
      <c r="Y210" s="38"/>
      <c r="Z210" s="38"/>
      <c r="AA210" s="38"/>
      <c r="AB210" s="38"/>
      <c r="AC210" s="38"/>
      <c r="AD210" s="38"/>
      <c r="AE210" s="38"/>
      <c r="AR210" s="232" t="s">
        <v>254</v>
      </c>
      <c r="AT210" s="232" t="s">
        <v>255</v>
      </c>
      <c r="AU210" s="232" t="s">
        <v>269</v>
      </c>
      <c r="AY210" s="17" t="s">
        <v>251</v>
      </c>
      <c r="BE210" s="233">
        <f>IF(N210="základní",J210,0)</f>
        <v>0</v>
      </c>
      <c r="BF210" s="233">
        <f>IF(N210="snížená",J210,0)</f>
        <v>0</v>
      </c>
      <c r="BG210" s="233">
        <f>IF(N210="zákl. přenesená",J210,0)</f>
        <v>0</v>
      </c>
      <c r="BH210" s="233">
        <f>IF(N210="sníž. přenesená",J210,0)</f>
        <v>0</v>
      </c>
      <c r="BI210" s="233">
        <f>IF(N210="nulová",J210,0)</f>
        <v>0</v>
      </c>
      <c r="BJ210" s="17" t="s">
        <v>84</v>
      </c>
      <c r="BK210" s="233">
        <f>ROUND(I210*H210,2)</f>
        <v>0</v>
      </c>
      <c r="BL210" s="17" t="s">
        <v>254</v>
      </c>
      <c r="BM210" s="232" t="s">
        <v>6822</v>
      </c>
    </row>
    <row r="211" s="2" customFormat="1">
      <c r="A211" s="38"/>
      <c r="B211" s="39"/>
      <c r="C211" s="40"/>
      <c r="D211" s="234" t="s">
        <v>260</v>
      </c>
      <c r="E211" s="40"/>
      <c r="F211" s="235" t="s">
        <v>6701</v>
      </c>
      <c r="G211" s="40"/>
      <c r="H211" s="40"/>
      <c r="I211" s="236"/>
      <c r="J211" s="40"/>
      <c r="K211" s="40"/>
      <c r="L211" s="44"/>
      <c r="M211" s="237"/>
      <c r="N211" s="238"/>
      <c r="O211" s="91"/>
      <c r="P211" s="91"/>
      <c r="Q211" s="91"/>
      <c r="R211" s="91"/>
      <c r="S211" s="91"/>
      <c r="T211" s="92"/>
      <c r="U211" s="38"/>
      <c r="V211" s="38"/>
      <c r="W211" s="38"/>
      <c r="X211" s="38"/>
      <c r="Y211" s="38"/>
      <c r="Z211" s="38"/>
      <c r="AA211" s="38"/>
      <c r="AB211" s="38"/>
      <c r="AC211" s="38"/>
      <c r="AD211" s="38"/>
      <c r="AE211" s="38"/>
      <c r="AT211" s="17" t="s">
        <v>260</v>
      </c>
      <c r="AU211" s="17" t="s">
        <v>269</v>
      </c>
    </row>
    <row r="212" s="2" customFormat="1">
      <c r="A212" s="38"/>
      <c r="B212" s="39"/>
      <c r="C212" s="40"/>
      <c r="D212" s="240" t="s">
        <v>274</v>
      </c>
      <c r="E212" s="40"/>
      <c r="F212" s="241" t="s">
        <v>6702</v>
      </c>
      <c r="G212" s="40"/>
      <c r="H212" s="40"/>
      <c r="I212" s="236"/>
      <c r="J212" s="40"/>
      <c r="K212" s="40"/>
      <c r="L212" s="44"/>
      <c r="M212" s="237"/>
      <c r="N212" s="238"/>
      <c r="O212" s="91"/>
      <c r="P212" s="91"/>
      <c r="Q212" s="91"/>
      <c r="R212" s="91"/>
      <c r="S212" s="91"/>
      <c r="T212" s="92"/>
      <c r="U212" s="38"/>
      <c r="V212" s="38"/>
      <c r="W212" s="38"/>
      <c r="X212" s="38"/>
      <c r="Y212" s="38"/>
      <c r="Z212" s="38"/>
      <c r="AA212" s="38"/>
      <c r="AB212" s="38"/>
      <c r="AC212" s="38"/>
      <c r="AD212" s="38"/>
      <c r="AE212" s="38"/>
      <c r="AT212" s="17" t="s">
        <v>274</v>
      </c>
      <c r="AU212" s="17" t="s">
        <v>269</v>
      </c>
    </row>
    <row r="213" s="2" customFormat="1" ht="24.15" customHeight="1">
      <c r="A213" s="38"/>
      <c r="B213" s="39"/>
      <c r="C213" s="220" t="s">
        <v>972</v>
      </c>
      <c r="D213" s="220" t="s">
        <v>255</v>
      </c>
      <c r="E213" s="221" t="s">
        <v>6681</v>
      </c>
      <c r="F213" s="222" t="s">
        <v>6682</v>
      </c>
      <c r="G213" s="223" t="s">
        <v>409</v>
      </c>
      <c r="H213" s="224">
        <v>9.5999999999999996</v>
      </c>
      <c r="I213" s="225"/>
      <c r="J213" s="226">
        <f>ROUND(I213*H213,2)</f>
        <v>0</v>
      </c>
      <c r="K213" s="227"/>
      <c r="L213" s="44"/>
      <c r="M213" s="228" t="s">
        <v>1</v>
      </c>
      <c r="N213" s="229" t="s">
        <v>41</v>
      </c>
      <c r="O213" s="91"/>
      <c r="P213" s="230">
        <f>O213*H213</f>
        <v>0</v>
      </c>
      <c r="Q213" s="230">
        <v>3.0000000000000001E-05</v>
      </c>
      <c r="R213" s="230">
        <f>Q213*H213</f>
        <v>0.00028800000000000001</v>
      </c>
      <c r="S213" s="230">
        <v>0</v>
      </c>
      <c r="T213" s="231">
        <f>S213*H213</f>
        <v>0</v>
      </c>
      <c r="U213" s="38"/>
      <c r="V213" s="38"/>
      <c r="W213" s="38"/>
      <c r="X213" s="38"/>
      <c r="Y213" s="38"/>
      <c r="Z213" s="38"/>
      <c r="AA213" s="38"/>
      <c r="AB213" s="38"/>
      <c r="AC213" s="38"/>
      <c r="AD213" s="38"/>
      <c r="AE213" s="38"/>
      <c r="AR213" s="232" t="s">
        <v>254</v>
      </c>
      <c r="AT213" s="232" t="s">
        <v>255</v>
      </c>
      <c r="AU213" s="232" t="s">
        <v>269</v>
      </c>
      <c r="AY213" s="17" t="s">
        <v>251</v>
      </c>
      <c r="BE213" s="233">
        <f>IF(N213="základní",J213,0)</f>
        <v>0</v>
      </c>
      <c r="BF213" s="233">
        <f>IF(N213="snížená",J213,0)</f>
        <v>0</v>
      </c>
      <c r="BG213" s="233">
        <f>IF(N213="zákl. přenesená",J213,0)</f>
        <v>0</v>
      </c>
      <c r="BH213" s="233">
        <f>IF(N213="sníž. přenesená",J213,0)</f>
        <v>0</v>
      </c>
      <c r="BI213" s="233">
        <f>IF(N213="nulová",J213,0)</f>
        <v>0</v>
      </c>
      <c r="BJ213" s="17" t="s">
        <v>84</v>
      </c>
      <c r="BK213" s="233">
        <f>ROUND(I213*H213,2)</f>
        <v>0</v>
      </c>
      <c r="BL213" s="17" t="s">
        <v>254</v>
      </c>
      <c r="BM213" s="232" t="s">
        <v>6823</v>
      </c>
    </row>
    <row r="214" s="2" customFormat="1">
      <c r="A214" s="38"/>
      <c r="B214" s="39"/>
      <c r="C214" s="40"/>
      <c r="D214" s="234" t="s">
        <v>260</v>
      </c>
      <c r="E214" s="40"/>
      <c r="F214" s="235" t="s">
        <v>6684</v>
      </c>
      <c r="G214" s="40"/>
      <c r="H214" s="40"/>
      <c r="I214" s="236"/>
      <c r="J214" s="40"/>
      <c r="K214" s="40"/>
      <c r="L214" s="44"/>
      <c r="M214" s="237"/>
      <c r="N214" s="238"/>
      <c r="O214" s="91"/>
      <c r="P214" s="91"/>
      <c r="Q214" s="91"/>
      <c r="R214" s="91"/>
      <c r="S214" s="91"/>
      <c r="T214" s="92"/>
      <c r="U214" s="38"/>
      <c r="V214" s="38"/>
      <c r="W214" s="38"/>
      <c r="X214" s="38"/>
      <c r="Y214" s="38"/>
      <c r="Z214" s="38"/>
      <c r="AA214" s="38"/>
      <c r="AB214" s="38"/>
      <c r="AC214" s="38"/>
      <c r="AD214" s="38"/>
      <c r="AE214" s="38"/>
      <c r="AT214" s="17" t="s">
        <v>260</v>
      </c>
      <c r="AU214" s="17" t="s">
        <v>269</v>
      </c>
    </row>
    <row r="215" s="2" customFormat="1">
      <c r="A215" s="38"/>
      <c r="B215" s="39"/>
      <c r="C215" s="40"/>
      <c r="D215" s="240" t="s">
        <v>274</v>
      </c>
      <c r="E215" s="40"/>
      <c r="F215" s="241" t="s">
        <v>6685</v>
      </c>
      <c r="G215" s="40"/>
      <c r="H215" s="40"/>
      <c r="I215" s="236"/>
      <c r="J215" s="40"/>
      <c r="K215" s="40"/>
      <c r="L215" s="44"/>
      <c r="M215" s="237"/>
      <c r="N215" s="238"/>
      <c r="O215" s="91"/>
      <c r="P215" s="91"/>
      <c r="Q215" s="91"/>
      <c r="R215" s="91"/>
      <c r="S215" s="91"/>
      <c r="T215" s="92"/>
      <c r="U215" s="38"/>
      <c r="V215" s="38"/>
      <c r="W215" s="38"/>
      <c r="X215" s="38"/>
      <c r="Y215" s="38"/>
      <c r="Z215" s="38"/>
      <c r="AA215" s="38"/>
      <c r="AB215" s="38"/>
      <c r="AC215" s="38"/>
      <c r="AD215" s="38"/>
      <c r="AE215" s="38"/>
      <c r="AT215" s="17" t="s">
        <v>274</v>
      </c>
      <c r="AU215" s="17" t="s">
        <v>269</v>
      </c>
    </row>
    <row r="216" s="12" customFormat="1">
      <c r="A216" s="12"/>
      <c r="B216" s="242"/>
      <c r="C216" s="243"/>
      <c r="D216" s="234" t="s">
        <v>276</v>
      </c>
      <c r="E216" s="244" t="s">
        <v>1</v>
      </c>
      <c r="F216" s="245" t="s">
        <v>6824</v>
      </c>
      <c r="G216" s="243"/>
      <c r="H216" s="246">
        <v>9.5999999999999996</v>
      </c>
      <c r="I216" s="247"/>
      <c r="J216" s="243"/>
      <c r="K216" s="243"/>
      <c r="L216" s="248"/>
      <c r="M216" s="249"/>
      <c r="N216" s="250"/>
      <c r="O216" s="250"/>
      <c r="P216" s="250"/>
      <c r="Q216" s="250"/>
      <c r="R216" s="250"/>
      <c r="S216" s="250"/>
      <c r="T216" s="251"/>
      <c r="U216" s="12"/>
      <c r="V216" s="12"/>
      <c r="W216" s="12"/>
      <c r="X216" s="12"/>
      <c r="Y216" s="12"/>
      <c r="Z216" s="12"/>
      <c r="AA216" s="12"/>
      <c r="AB216" s="12"/>
      <c r="AC216" s="12"/>
      <c r="AD216" s="12"/>
      <c r="AE216" s="12"/>
      <c r="AT216" s="252" t="s">
        <v>276</v>
      </c>
      <c r="AU216" s="252" t="s">
        <v>269</v>
      </c>
      <c r="AV216" s="12" t="s">
        <v>86</v>
      </c>
      <c r="AW216" s="12" t="s">
        <v>32</v>
      </c>
      <c r="AX216" s="12" t="s">
        <v>84</v>
      </c>
      <c r="AY216" s="252" t="s">
        <v>251</v>
      </c>
    </row>
    <row r="217" s="2" customFormat="1" ht="16.5" customHeight="1">
      <c r="A217" s="38"/>
      <c r="B217" s="39"/>
      <c r="C217" s="292" t="s">
        <v>986</v>
      </c>
      <c r="D217" s="292" t="s">
        <v>1133</v>
      </c>
      <c r="E217" s="293" t="s">
        <v>6686</v>
      </c>
      <c r="F217" s="294" t="s">
        <v>6687</v>
      </c>
      <c r="G217" s="295" t="s">
        <v>409</v>
      </c>
      <c r="H217" s="296">
        <v>10.560000000000001</v>
      </c>
      <c r="I217" s="297"/>
      <c r="J217" s="298">
        <f>ROUND(I217*H217,2)</f>
        <v>0</v>
      </c>
      <c r="K217" s="299"/>
      <c r="L217" s="300"/>
      <c r="M217" s="301" t="s">
        <v>1</v>
      </c>
      <c r="N217" s="302" t="s">
        <v>41</v>
      </c>
      <c r="O217" s="91"/>
      <c r="P217" s="230">
        <f>O217*H217</f>
        <v>0</v>
      </c>
      <c r="Q217" s="230">
        <v>0.00050000000000000001</v>
      </c>
      <c r="R217" s="230">
        <f>Q217*H217</f>
        <v>0.00528</v>
      </c>
      <c r="S217" s="230">
        <v>0</v>
      </c>
      <c r="T217" s="231">
        <f>S217*H217</f>
        <v>0</v>
      </c>
      <c r="U217" s="38"/>
      <c r="V217" s="38"/>
      <c r="W217" s="38"/>
      <c r="X217" s="38"/>
      <c r="Y217" s="38"/>
      <c r="Z217" s="38"/>
      <c r="AA217" s="38"/>
      <c r="AB217" s="38"/>
      <c r="AC217" s="38"/>
      <c r="AD217" s="38"/>
      <c r="AE217" s="38"/>
      <c r="AR217" s="232" t="s">
        <v>299</v>
      </c>
      <c r="AT217" s="232" t="s">
        <v>1133</v>
      </c>
      <c r="AU217" s="232" t="s">
        <v>269</v>
      </c>
      <c r="AY217" s="17" t="s">
        <v>251</v>
      </c>
      <c r="BE217" s="233">
        <f>IF(N217="základní",J217,0)</f>
        <v>0</v>
      </c>
      <c r="BF217" s="233">
        <f>IF(N217="snížená",J217,0)</f>
        <v>0</v>
      </c>
      <c r="BG217" s="233">
        <f>IF(N217="zákl. přenesená",J217,0)</f>
        <v>0</v>
      </c>
      <c r="BH217" s="233">
        <f>IF(N217="sníž. přenesená",J217,0)</f>
        <v>0</v>
      </c>
      <c r="BI217" s="233">
        <f>IF(N217="nulová",J217,0)</f>
        <v>0</v>
      </c>
      <c r="BJ217" s="17" t="s">
        <v>84</v>
      </c>
      <c r="BK217" s="233">
        <f>ROUND(I217*H217,2)</f>
        <v>0</v>
      </c>
      <c r="BL217" s="17" t="s">
        <v>254</v>
      </c>
      <c r="BM217" s="232" t="s">
        <v>6825</v>
      </c>
    </row>
    <row r="218" s="2" customFormat="1">
      <c r="A218" s="38"/>
      <c r="B218" s="39"/>
      <c r="C218" s="40"/>
      <c r="D218" s="234" t="s">
        <v>260</v>
      </c>
      <c r="E218" s="40"/>
      <c r="F218" s="235" t="s">
        <v>6687</v>
      </c>
      <c r="G218" s="40"/>
      <c r="H218" s="40"/>
      <c r="I218" s="236"/>
      <c r="J218" s="40"/>
      <c r="K218" s="40"/>
      <c r="L218" s="44"/>
      <c r="M218" s="237"/>
      <c r="N218" s="238"/>
      <c r="O218" s="91"/>
      <c r="P218" s="91"/>
      <c r="Q218" s="91"/>
      <c r="R218" s="91"/>
      <c r="S218" s="91"/>
      <c r="T218" s="92"/>
      <c r="U218" s="38"/>
      <c r="V218" s="38"/>
      <c r="W218" s="38"/>
      <c r="X218" s="38"/>
      <c r="Y218" s="38"/>
      <c r="Z218" s="38"/>
      <c r="AA218" s="38"/>
      <c r="AB218" s="38"/>
      <c r="AC218" s="38"/>
      <c r="AD218" s="38"/>
      <c r="AE218" s="38"/>
      <c r="AT218" s="17" t="s">
        <v>260</v>
      </c>
      <c r="AU218" s="17" t="s">
        <v>269</v>
      </c>
    </row>
    <row r="219" s="12" customFormat="1">
      <c r="A219" s="12"/>
      <c r="B219" s="242"/>
      <c r="C219" s="243"/>
      <c r="D219" s="234" t="s">
        <v>276</v>
      </c>
      <c r="E219" s="244" t="s">
        <v>1</v>
      </c>
      <c r="F219" s="245" t="s">
        <v>6824</v>
      </c>
      <c r="G219" s="243"/>
      <c r="H219" s="246">
        <v>9.5999999999999996</v>
      </c>
      <c r="I219" s="247"/>
      <c r="J219" s="243"/>
      <c r="K219" s="243"/>
      <c r="L219" s="248"/>
      <c r="M219" s="249"/>
      <c r="N219" s="250"/>
      <c r="O219" s="250"/>
      <c r="P219" s="250"/>
      <c r="Q219" s="250"/>
      <c r="R219" s="250"/>
      <c r="S219" s="250"/>
      <c r="T219" s="251"/>
      <c r="U219" s="12"/>
      <c r="V219" s="12"/>
      <c r="W219" s="12"/>
      <c r="X219" s="12"/>
      <c r="Y219" s="12"/>
      <c r="Z219" s="12"/>
      <c r="AA219" s="12"/>
      <c r="AB219" s="12"/>
      <c r="AC219" s="12"/>
      <c r="AD219" s="12"/>
      <c r="AE219" s="12"/>
      <c r="AT219" s="252" t="s">
        <v>276</v>
      </c>
      <c r="AU219" s="252" t="s">
        <v>269</v>
      </c>
      <c r="AV219" s="12" t="s">
        <v>86</v>
      </c>
      <c r="AW219" s="12" t="s">
        <v>32</v>
      </c>
      <c r="AX219" s="12" t="s">
        <v>76</v>
      </c>
      <c r="AY219" s="252" t="s">
        <v>251</v>
      </c>
    </row>
    <row r="220" s="12" customFormat="1">
      <c r="A220" s="12"/>
      <c r="B220" s="242"/>
      <c r="C220" s="243"/>
      <c r="D220" s="234" t="s">
        <v>276</v>
      </c>
      <c r="E220" s="244" t="s">
        <v>1</v>
      </c>
      <c r="F220" s="245" t="s">
        <v>6826</v>
      </c>
      <c r="G220" s="243"/>
      <c r="H220" s="246">
        <v>10.560000000000001</v>
      </c>
      <c r="I220" s="247"/>
      <c r="J220" s="243"/>
      <c r="K220" s="243"/>
      <c r="L220" s="248"/>
      <c r="M220" s="249"/>
      <c r="N220" s="250"/>
      <c r="O220" s="250"/>
      <c r="P220" s="250"/>
      <c r="Q220" s="250"/>
      <c r="R220" s="250"/>
      <c r="S220" s="250"/>
      <c r="T220" s="251"/>
      <c r="U220" s="12"/>
      <c r="V220" s="12"/>
      <c r="W220" s="12"/>
      <c r="X220" s="12"/>
      <c r="Y220" s="12"/>
      <c r="Z220" s="12"/>
      <c r="AA220" s="12"/>
      <c r="AB220" s="12"/>
      <c r="AC220" s="12"/>
      <c r="AD220" s="12"/>
      <c r="AE220" s="12"/>
      <c r="AT220" s="252" t="s">
        <v>276</v>
      </c>
      <c r="AU220" s="252" t="s">
        <v>269</v>
      </c>
      <c r="AV220" s="12" t="s">
        <v>86</v>
      </c>
      <c r="AW220" s="12" t="s">
        <v>32</v>
      </c>
      <c r="AX220" s="12" t="s">
        <v>84</v>
      </c>
      <c r="AY220" s="252" t="s">
        <v>251</v>
      </c>
    </row>
    <row r="221" s="2" customFormat="1" ht="16.5" customHeight="1">
      <c r="A221" s="38"/>
      <c r="B221" s="39"/>
      <c r="C221" s="292" t="s">
        <v>994</v>
      </c>
      <c r="D221" s="292" t="s">
        <v>1133</v>
      </c>
      <c r="E221" s="293" t="s">
        <v>6690</v>
      </c>
      <c r="F221" s="294" t="s">
        <v>6691</v>
      </c>
      <c r="G221" s="295" t="s">
        <v>6473</v>
      </c>
      <c r="H221" s="296">
        <v>0.25</v>
      </c>
      <c r="I221" s="297"/>
      <c r="J221" s="298">
        <f>ROUND(I221*H221,2)</f>
        <v>0</v>
      </c>
      <c r="K221" s="299"/>
      <c r="L221" s="300"/>
      <c r="M221" s="301" t="s">
        <v>1</v>
      </c>
      <c r="N221" s="302" t="s">
        <v>41</v>
      </c>
      <c r="O221" s="91"/>
      <c r="P221" s="230">
        <f>O221*H221</f>
        <v>0</v>
      </c>
      <c r="Q221" s="230">
        <v>0.00316</v>
      </c>
      <c r="R221" s="230">
        <f>Q221*H221</f>
        <v>0.00079000000000000001</v>
      </c>
      <c r="S221" s="230">
        <v>0</v>
      </c>
      <c r="T221" s="231">
        <f>S221*H221</f>
        <v>0</v>
      </c>
      <c r="U221" s="38"/>
      <c r="V221" s="38"/>
      <c r="W221" s="38"/>
      <c r="X221" s="38"/>
      <c r="Y221" s="38"/>
      <c r="Z221" s="38"/>
      <c r="AA221" s="38"/>
      <c r="AB221" s="38"/>
      <c r="AC221" s="38"/>
      <c r="AD221" s="38"/>
      <c r="AE221" s="38"/>
      <c r="AR221" s="232" t="s">
        <v>299</v>
      </c>
      <c r="AT221" s="232" t="s">
        <v>1133</v>
      </c>
      <c r="AU221" s="232" t="s">
        <v>269</v>
      </c>
      <c r="AY221" s="17" t="s">
        <v>251</v>
      </c>
      <c r="BE221" s="233">
        <f>IF(N221="základní",J221,0)</f>
        <v>0</v>
      </c>
      <c r="BF221" s="233">
        <f>IF(N221="snížená",J221,0)</f>
        <v>0</v>
      </c>
      <c r="BG221" s="233">
        <f>IF(N221="zákl. přenesená",J221,0)</f>
        <v>0</v>
      </c>
      <c r="BH221" s="233">
        <f>IF(N221="sníž. přenesená",J221,0)</f>
        <v>0</v>
      </c>
      <c r="BI221" s="233">
        <f>IF(N221="nulová",J221,0)</f>
        <v>0</v>
      </c>
      <c r="BJ221" s="17" t="s">
        <v>84</v>
      </c>
      <c r="BK221" s="233">
        <f>ROUND(I221*H221,2)</f>
        <v>0</v>
      </c>
      <c r="BL221" s="17" t="s">
        <v>254</v>
      </c>
      <c r="BM221" s="232" t="s">
        <v>6827</v>
      </c>
    </row>
    <row r="222" s="2" customFormat="1">
      <c r="A222" s="38"/>
      <c r="B222" s="39"/>
      <c r="C222" s="40"/>
      <c r="D222" s="234" t="s">
        <v>260</v>
      </c>
      <c r="E222" s="40"/>
      <c r="F222" s="235" t="s">
        <v>6691</v>
      </c>
      <c r="G222" s="40"/>
      <c r="H222" s="40"/>
      <c r="I222" s="236"/>
      <c r="J222" s="40"/>
      <c r="K222" s="40"/>
      <c r="L222" s="44"/>
      <c r="M222" s="237"/>
      <c r="N222" s="238"/>
      <c r="O222" s="91"/>
      <c r="P222" s="91"/>
      <c r="Q222" s="91"/>
      <c r="R222" s="91"/>
      <c r="S222" s="91"/>
      <c r="T222" s="92"/>
      <c r="U222" s="38"/>
      <c r="V222" s="38"/>
      <c r="W222" s="38"/>
      <c r="X222" s="38"/>
      <c r="Y222" s="38"/>
      <c r="Z222" s="38"/>
      <c r="AA222" s="38"/>
      <c r="AB222" s="38"/>
      <c r="AC222" s="38"/>
      <c r="AD222" s="38"/>
      <c r="AE222" s="38"/>
      <c r="AT222" s="17" t="s">
        <v>260</v>
      </c>
      <c r="AU222" s="17" t="s">
        <v>269</v>
      </c>
    </row>
    <row r="223" s="2" customFormat="1" ht="16.5" customHeight="1">
      <c r="A223" s="38"/>
      <c r="B223" s="39"/>
      <c r="C223" s="292" t="s">
        <v>1000</v>
      </c>
      <c r="D223" s="292" t="s">
        <v>1133</v>
      </c>
      <c r="E223" s="293" t="s">
        <v>6693</v>
      </c>
      <c r="F223" s="294" t="s">
        <v>6694</v>
      </c>
      <c r="G223" s="295" t="s">
        <v>6695</v>
      </c>
      <c r="H223" s="296">
        <v>554</v>
      </c>
      <c r="I223" s="297"/>
      <c r="J223" s="298">
        <f>ROUND(I223*H223,2)</f>
        <v>0</v>
      </c>
      <c r="K223" s="299"/>
      <c r="L223" s="300"/>
      <c r="M223" s="301" t="s">
        <v>1</v>
      </c>
      <c r="N223" s="302" t="s">
        <v>41</v>
      </c>
      <c r="O223" s="91"/>
      <c r="P223" s="230">
        <f>O223*H223</f>
        <v>0</v>
      </c>
      <c r="Q223" s="230">
        <v>0.001</v>
      </c>
      <c r="R223" s="230">
        <f>Q223*H223</f>
        <v>0.55400000000000005</v>
      </c>
      <c r="S223" s="230">
        <v>0</v>
      </c>
      <c r="T223" s="231">
        <f>S223*H223</f>
        <v>0</v>
      </c>
      <c r="U223" s="38"/>
      <c r="V223" s="38"/>
      <c r="W223" s="38"/>
      <c r="X223" s="38"/>
      <c r="Y223" s="38"/>
      <c r="Z223" s="38"/>
      <c r="AA223" s="38"/>
      <c r="AB223" s="38"/>
      <c r="AC223" s="38"/>
      <c r="AD223" s="38"/>
      <c r="AE223" s="38"/>
      <c r="AR223" s="232" t="s">
        <v>299</v>
      </c>
      <c r="AT223" s="232" t="s">
        <v>1133</v>
      </c>
      <c r="AU223" s="232" t="s">
        <v>269</v>
      </c>
      <c r="AY223" s="17" t="s">
        <v>251</v>
      </c>
      <c r="BE223" s="233">
        <f>IF(N223="základní",J223,0)</f>
        <v>0</v>
      </c>
      <c r="BF223" s="233">
        <f>IF(N223="snížená",J223,0)</f>
        <v>0</v>
      </c>
      <c r="BG223" s="233">
        <f>IF(N223="zákl. přenesená",J223,0)</f>
        <v>0</v>
      </c>
      <c r="BH223" s="233">
        <f>IF(N223="sníž. přenesená",J223,0)</f>
        <v>0</v>
      </c>
      <c r="BI223" s="233">
        <f>IF(N223="nulová",J223,0)</f>
        <v>0</v>
      </c>
      <c r="BJ223" s="17" t="s">
        <v>84</v>
      </c>
      <c r="BK223" s="233">
        <f>ROUND(I223*H223,2)</f>
        <v>0</v>
      </c>
      <c r="BL223" s="17" t="s">
        <v>254</v>
      </c>
      <c r="BM223" s="232" t="s">
        <v>6828</v>
      </c>
    </row>
    <row r="224" s="2" customFormat="1">
      <c r="A224" s="38"/>
      <c r="B224" s="39"/>
      <c r="C224" s="40"/>
      <c r="D224" s="234" t="s">
        <v>260</v>
      </c>
      <c r="E224" s="40"/>
      <c r="F224" s="235" t="s">
        <v>6697</v>
      </c>
      <c r="G224" s="40"/>
      <c r="H224" s="40"/>
      <c r="I224" s="236"/>
      <c r="J224" s="40"/>
      <c r="K224" s="40"/>
      <c r="L224" s="44"/>
      <c r="M224" s="237"/>
      <c r="N224" s="238"/>
      <c r="O224" s="91"/>
      <c r="P224" s="91"/>
      <c r="Q224" s="91"/>
      <c r="R224" s="91"/>
      <c r="S224" s="91"/>
      <c r="T224" s="92"/>
      <c r="U224" s="38"/>
      <c r="V224" s="38"/>
      <c r="W224" s="38"/>
      <c r="X224" s="38"/>
      <c r="Y224" s="38"/>
      <c r="Z224" s="38"/>
      <c r="AA224" s="38"/>
      <c r="AB224" s="38"/>
      <c r="AC224" s="38"/>
      <c r="AD224" s="38"/>
      <c r="AE224" s="38"/>
      <c r="AT224" s="17" t="s">
        <v>260</v>
      </c>
      <c r="AU224" s="17" t="s">
        <v>269</v>
      </c>
    </row>
    <row r="225" s="2" customFormat="1" ht="24.15" customHeight="1">
      <c r="A225" s="38"/>
      <c r="B225" s="39"/>
      <c r="C225" s="220" t="s">
        <v>747</v>
      </c>
      <c r="D225" s="220" t="s">
        <v>255</v>
      </c>
      <c r="E225" s="221" t="s">
        <v>6703</v>
      </c>
      <c r="F225" s="222" t="s">
        <v>6704</v>
      </c>
      <c r="G225" s="223" t="s">
        <v>409</v>
      </c>
      <c r="H225" s="224">
        <v>121</v>
      </c>
      <c r="I225" s="225"/>
      <c r="J225" s="226">
        <f>ROUND(I225*H225,2)</f>
        <v>0</v>
      </c>
      <c r="K225" s="227"/>
      <c r="L225" s="44"/>
      <c r="M225" s="228" t="s">
        <v>1</v>
      </c>
      <c r="N225" s="229" t="s">
        <v>41</v>
      </c>
      <c r="O225" s="91"/>
      <c r="P225" s="230">
        <f>O225*H225</f>
        <v>0</v>
      </c>
      <c r="Q225" s="230">
        <v>0</v>
      </c>
      <c r="R225" s="230">
        <f>Q225*H225</f>
        <v>0</v>
      </c>
      <c r="S225" s="230">
        <v>0</v>
      </c>
      <c r="T225" s="231">
        <f>S225*H225</f>
        <v>0</v>
      </c>
      <c r="U225" s="38"/>
      <c r="V225" s="38"/>
      <c r="W225" s="38"/>
      <c r="X225" s="38"/>
      <c r="Y225" s="38"/>
      <c r="Z225" s="38"/>
      <c r="AA225" s="38"/>
      <c r="AB225" s="38"/>
      <c r="AC225" s="38"/>
      <c r="AD225" s="38"/>
      <c r="AE225" s="38"/>
      <c r="AR225" s="232" t="s">
        <v>254</v>
      </c>
      <c r="AT225" s="232" t="s">
        <v>255</v>
      </c>
      <c r="AU225" s="232" t="s">
        <v>269</v>
      </c>
      <c r="AY225" s="17" t="s">
        <v>251</v>
      </c>
      <c r="BE225" s="233">
        <f>IF(N225="základní",J225,0)</f>
        <v>0</v>
      </c>
      <c r="BF225" s="233">
        <f>IF(N225="snížená",J225,0)</f>
        <v>0</v>
      </c>
      <c r="BG225" s="233">
        <f>IF(N225="zákl. přenesená",J225,0)</f>
        <v>0</v>
      </c>
      <c r="BH225" s="233">
        <f>IF(N225="sníž. přenesená",J225,0)</f>
        <v>0</v>
      </c>
      <c r="BI225" s="233">
        <f>IF(N225="nulová",J225,0)</f>
        <v>0</v>
      </c>
      <c r="BJ225" s="17" t="s">
        <v>84</v>
      </c>
      <c r="BK225" s="233">
        <f>ROUND(I225*H225,2)</f>
        <v>0</v>
      </c>
      <c r="BL225" s="17" t="s">
        <v>254</v>
      </c>
      <c r="BM225" s="232" t="s">
        <v>6829</v>
      </c>
    </row>
    <row r="226" s="2" customFormat="1">
      <c r="A226" s="38"/>
      <c r="B226" s="39"/>
      <c r="C226" s="40"/>
      <c r="D226" s="234" t="s">
        <v>260</v>
      </c>
      <c r="E226" s="40"/>
      <c r="F226" s="235" t="s">
        <v>6706</v>
      </c>
      <c r="G226" s="40"/>
      <c r="H226" s="40"/>
      <c r="I226" s="236"/>
      <c r="J226" s="40"/>
      <c r="K226" s="40"/>
      <c r="L226" s="44"/>
      <c r="M226" s="237"/>
      <c r="N226" s="238"/>
      <c r="O226" s="91"/>
      <c r="P226" s="91"/>
      <c r="Q226" s="91"/>
      <c r="R226" s="91"/>
      <c r="S226" s="91"/>
      <c r="T226" s="92"/>
      <c r="U226" s="38"/>
      <c r="V226" s="38"/>
      <c r="W226" s="38"/>
      <c r="X226" s="38"/>
      <c r="Y226" s="38"/>
      <c r="Z226" s="38"/>
      <c r="AA226" s="38"/>
      <c r="AB226" s="38"/>
      <c r="AC226" s="38"/>
      <c r="AD226" s="38"/>
      <c r="AE226" s="38"/>
      <c r="AT226" s="17" t="s">
        <v>260</v>
      </c>
      <c r="AU226" s="17" t="s">
        <v>269</v>
      </c>
    </row>
    <row r="227" s="2" customFormat="1">
      <c r="A227" s="38"/>
      <c r="B227" s="39"/>
      <c r="C227" s="40"/>
      <c r="D227" s="240" t="s">
        <v>274</v>
      </c>
      <c r="E227" s="40"/>
      <c r="F227" s="241" t="s">
        <v>6707</v>
      </c>
      <c r="G227" s="40"/>
      <c r="H227" s="40"/>
      <c r="I227" s="236"/>
      <c r="J227" s="40"/>
      <c r="K227" s="40"/>
      <c r="L227" s="44"/>
      <c r="M227" s="237"/>
      <c r="N227" s="238"/>
      <c r="O227" s="91"/>
      <c r="P227" s="91"/>
      <c r="Q227" s="91"/>
      <c r="R227" s="91"/>
      <c r="S227" s="91"/>
      <c r="T227" s="92"/>
      <c r="U227" s="38"/>
      <c r="V227" s="38"/>
      <c r="W227" s="38"/>
      <c r="X227" s="38"/>
      <c r="Y227" s="38"/>
      <c r="Z227" s="38"/>
      <c r="AA227" s="38"/>
      <c r="AB227" s="38"/>
      <c r="AC227" s="38"/>
      <c r="AD227" s="38"/>
      <c r="AE227" s="38"/>
      <c r="AT227" s="17" t="s">
        <v>274</v>
      </c>
      <c r="AU227" s="17" t="s">
        <v>269</v>
      </c>
    </row>
    <row r="228" s="2" customFormat="1" ht="16.5" customHeight="1">
      <c r="A228" s="38"/>
      <c r="B228" s="39"/>
      <c r="C228" s="292" t="s">
        <v>1015</v>
      </c>
      <c r="D228" s="292" t="s">
        <v>1133</v>
      </c>
      <c r="E228" s="293" t="s">
        <v>6708</v>
      </c>
      <c r="F228" s="294" t="s">
        <v>6709</v>
      </c>
      <c r="G228" s="295" t="s">
        <v>592</v>
      </c>
      <c r="H228" s="296">
        <v>4.0549999999999997</v>
      </c>
      <c r="I228" s="297"/>
      <c r="J228" s="298">
        <f>ROUND(I228*H228,2)</f>
        <v>0</v>
      </c>
      <c r="K228" s="299"/>
      <c r="L228" s="300"/>
      <c r="M228" s="301" t="s">
        <v>1</v>
      </c>
      <c r="N228" s="302" t="s">
        <v>41</v>
      </c>
      <c r="O228" s="91"/>
      <c r="P228" s="230">
        <f>O228*H228</f>
        <v>0</v>
      </c>
      <c r="Q228" s="230">
        <v>0.22</v>
      </c>
      <c r="R228" s="230">
        <f>Q228*H228</f>
        <v>0.89209999999999989</v>
      </c>
      <c r="S228" s="230">
        <v>0</v>
      </c>
      <c r="T228" s="231">
        <f>S228*H228</f>
        <v>0</v>
      </c>
      <c r="U228" s="38"/>
      <c r="V228" s="38"/>
      <c r="W228" s="38"/>
      <c r="X228" s="38"/>
      <c r="Y228" s="38"/>
      <c r="Z228" s="38"/>
      <c r="AA228" s="38"/>
      <c r="AB228" s="38"/>
      <c r="AC228" s="38"/>
      <c r="AD228" s="38"/>
      <c r="AE228" s="38"/>
      <c r="AR228" s="232" t="s">
        <v>299</v>
      </c>
      <c r="AT228" s="232" t="s">
        <v>1133</v>
      </c>
      <c r="AU228" s="232" t="s">
        <v>269</v>
      </c>
      <c r="AY228" s="17" t="s">
        <v>251</v>
      </c>
      <c r="BE228" s="233">
        <f>IF(N228="základní",J228,0)</f>
        <v>0</v>
      </c>
      <c r="BF228" s="233">
        <f>IF(N228="snížená",J228,0)</f>
        <v>0</v>
      </c>
      <c r="BG228" s="233">
        <f>IF(N228="zákl. přenesená",J228,0)</f>
        <v>0</v>
      </c>
      <c r="BH228" s="233">
        <f>IF(N228="sníž. přenesená",J228,0)</f>
        <v>0</v>
      </c>
      <c r="BI228" s="233">
        <f>IF(N228="nulová",J228,0)</f>
        <v>0</v>
      </c>
      <c r="BJ228" s="17" t="s">
        <v>84</v>
      </c>
      <c r="BK228" s="233">
        <f>ROUND(I228*H228,2)</f>
        <v>0</v>
      </c>
      <c r="BL228" s="17" t="s">
        <v>254</v>
      </c>
      <c r="BM228" s="232" t="s">
        <v>6830</v>
      </c>
    </row>
    <row r="229" s="2" customFormat="1">
      <c r="A229" s="38"/>
      <c r="B229" s="39"/>
      <c r="C229" s="40"/>
      <c r="D229" s="234" t="s">
        <v>260</v>
      </c>
      <c r="E229" s="40"/>
      <c r="F229" s="235" t="s">
        <v>6709</v>
      </c>
      <c r="G229" s="40"/>
      <c r="H229" s="40"/>
      <c r="I229" s="236"/>
      <c r="J229" s="40"/>
      <c r="K229" s="40"/>
      <c r="L229" s="44"/>
      <c r="M229" s="237"/>
      <c r="N229" s="238"/>
      <c r="O229" s="91"/>
      <c r="P229" s="91"/>
      <c r="Q229" s="91"/>
      <c r="R229" s="91"/>
      <c r="S229" s="91"/>
      <c r="T229" s="92"/>
      <c r="U229" s="38"/>
      <c r="V229" s="38"/>
      <c r="W229" s="38"/>
      <c r="X229" s="38"/>
      <c r="Y229" s="38"/>
      <c r="Z229" s="38"/>
      <c r="AA229" s="38"/>
      <c r="AB229" s="38"/>
      <c r="AC229" s="38"/>
      <c r="AD229" s="38"/>
      <c r="AE229" s="38"/>
      <c r="AT229" s="17" t="s">
        <v>260</v>
      </c>
      <c r="AU229" s="17" t="s">
        <v>269</v>
      </c>
    </row>
    <row r="230" s="12" customFormat="1">
      <c r="A230" s="12"/>
      <c r="B230" s="242"/>
      <c r="C230" s="243"/>
      <c r="D230" s="234" t="s">
        <v>276</v>
      </c>
      <c r="E230" s="244" t="s">
        <v>1</v>
      </c>
      <c r="F230" s="245" t="s">
        <v>6831</v>
      </c>
      <c r="G230" s="243"/>
      <c r="H230" s="246">
        <v>4.0549999999999997</v>
      </c>
      <c r="I230" s="247"/>
      <c r="J230" s="243"/>
      <c r="K230" s="243"/>
      <c r="L230" s="248"/>
      <c r="M230" s="249"/>
      <c r="N230" s="250"/>
      <c r="O230" s="250"/>
      <c r="P230" s="250"/>
      <c r="Q230" s="250"/>
      <c r="R230" s="250"/>
      <c r="S230" s="250"/>
      <c r="T230" s="251"/>
      <c r="U230" s="12"/>
      <c r="V230" s="12"/>
      <c r="W230" s="12"/>
      <c r="X230" s="12"/>
      <c r="Y230" s="12"/>
      <c r="Z230" s="12"/>
      <c r="AA230" s="12"/>
      <c r="AB230" s="12"/>
      <c r="AC230" s="12"/>
      <c r="AD230" s="12"/>
      <c r="AE230" s="12"/>
      <c r="AT230" s="252" t="s">
        <v>276</v>
      </c>
      <c r="AU230" s="252" t="s">
        <v>269</v>
      </c>
      <c r="AV230" s="12" t="s">
        <v>86</v>
      </c>
      <c r="AW230" s="12" t="s">
        <v>32</v>
      </c>
      <c r="AX230" s="12" t="s">
        <v>84</v>
      </c>
      <c r="AY230" s="252" t="s">
        <v>251</v>
      </c>
    </row>
    <row r="231" s="2" customFormat="1" ht="16.5" customHeight="1">
      <c r="A231" s="38"/>
      <c r="B231" s="39"/>
      <c r="C231" s="292" t="s">
        <v>1023</v>
      </c>
      <c r="D231" s="292" t="s">
        <v>1133</v>
      </c>
      <c r="E231" s="293" t="s">
        <v>6518</v>
      </c>
      <c r="F231" s="294" t="s">
        <v>6519</v>
      </c>
      <c r="G231" s="295" t="s">
        <v>592</v>
      </c>
      <c r="H231" s="296">
        <v>18.149999999999999</v>
      </c>
      <c r="I231" s="297"/>
      <c r="J231" s="298">
        <f>ROUND(I231*H231,2)</f>
        <v>0</v>
      </c>
      <c r="K231" s="299"/>
      <c r="L231" s="300"/>
      <c r="M231" s="301" t="s">
        <v>1</v>
      </c>
      <c r="N231" s="302" t="s">
        <v>41</v>
      </c>
      <c r="O231" s="91"/>
      <c r="P231" s="230">
        <f>O231*H231</f>
        <v>0</v>
      </c>
      <c r="Q231" s="230">
        <v>0.20000000000000001</v>
      </c>
      <c r="R231" s="230">
        <f>Q231*H231</f>
        <v>3.6299999999999999</v>
      </c>
      <c r="S231" s="230">
        <v>0</v>
      </c>
      <c r="T231" s="231">
        <f>S231*H231</f>
        <v>0</v>
      </c>
      <c r="U231" s="38"/>
      <c r="V231" s="38"/>
      <c r="W231" s="38"/>
      <c r="X231" s="38"/>
      <c r="Y231" s="38"/>
      <c r="Z231" s="38"/>
      <c r="AA231" s="38"/>
      <c r="AB231" s="38"/>
      <c r="AC231" s="38"/>
      <c r="AD231" s="38"/>
      <c r="AE231" s="38"/>
      <c r="AR231" s="232" t="s">
        <v>299</v>
      </c>
      <c r="AT231" s="232" t="s">
        <v>1133</v>
      </c>
      <c r="AU231" s="232" t="s">
        <v>269</v>
      </c>
      <c r="AY231" s="17" t="s">
        <v>251</v>
      </c>
      <c r="BE231" s="233">
        <f>IF(N231="základní",J231,0)</f>
        <v>0</v>
      </c>
      <c r="BF231" s="233">
        <f>IF(N231="snížená",J231,0)</f>
        <v>0</v>
      </c>
      <c r="BG231" s="233">
        <f>IF(N231="zákl. přenesená",J231,0)</f>
        <v>0</v>
      </c>
      <c r="BH231" s="233">
        <f>IF(N231="sníž. přenesená",J231,0)</f>
        <v>0</v>
      </c>
      <c r="BI231" s="233">
        <f>IF(N231="nulová",J231,0)</f>
        <v>0</v>
      </c>
      <c r="BJ231" s="17" t="s">
        <v>84</v>
      </c>
      <c r="BK231" s="233">
        <f>ROUND(I231*H231,2)</f>
        <v>0</v>
      </c>
      <c r="BL231" s="17" t="s">
        <v>254</v>
      </c>
      <c r="BM231" s="232" t="s">
        <v>6832</v>
      </c>
    </row>
    <row r="232" s="2" customFormat="1">
      <c r="A232" s="38"/>
      <c r="B232" s="39"/>
      <c r="C232" s="40"/>
      <c r="D232" s="234" t="s">
        <v>260</v>
      </c>
      <c r="E232" s="40"/>
      <c r="F232" s="235" t="s">
        <v>6713</v>
      </c>
      <c r="G232" s="40"/>
      <c r="H232" s="40"/>
      <c r="I232" s="236"/>
      <c r="J232" s="40"/>
      <c r="K232" s="40"/>
      <c r="L232" s="44"/>
      <c r="M232" s="237"/>
      <c r="N232" s="238"/>
      <c r="O232" s="91"/>
      <c r="P232" s="91"/>
      <c r="Q232" s="91"/>
      <c r="R232" s="91"/>
      <c r="S232" s="91"/>
      <c r="T232" s="92"/>
      <c r="U232" s="38"/>
      <c r="V232" s="38"/>
      <c r="W232" s="38"/>
      <c r="X232" s="38"/>
      <c r="Y232" s="38"/>
      <c r="Z232" s="38"/>
      <c r="AA232" s="38"/>
      <c r="AB232" s="38"/>
      <c r="AC232" s="38"/>
      <c r="AD232" s="38"/>
      <c r="AE232" s="38"/>
      <c r="AT232" s="17" t="s">
        <v>260</v>
      </c>
      <c r="AU232" s="17" t="s">
        <v>269</v>
      </c>
    </row>
    <row r="233" s="12" customFormat="1">
      <c r="A233" s="12"/>
      <c r="B233" s="242"/>
      <c r="C233" s="243"/>
      <c r="D233" s="234" t="s">
        <v>276</v>
      </c>
      <c r="E233" s="244" t="s">
        <v>1</v>
      </c>
      <c r="F233" s="245" t="s">
        <v>6833</v>
      </c>
      <c r="G233" s="243"/>
      <c r="H233" s="246">
        <v>18.149999999999999</v>
      </c>
      <c r="I233" s="247"/>
      <c r="J233" s="243"/>
      <c r="K233" s="243"/>
      <c r="L233" s="248"/>
      <c r="M233" s="249"/>
      <c r="N233" s="250"/>
      <c r="O233" s="250"/>
      <c r="P233" s="250"/>
      <c r="Q233" s="250"/>
      <c r="R233" s="250"/>
      <c r="S233" s="250"/>
      <c r="T233" s="251"/>
      <c r="U233" s="12"/>
      <c r="V233" s="12"/>
      <c r="W233" s="12"/>
      <c r="X233" s="12"/>
      <c r="Y233" s="12"/>
      <c r="Z233" s="12"/>
      <c r="AA233" s="12"/>
      <c r="AB233" s="12"/>
      <c r="AC233" s="12"/>
      <c r="AD233" s="12"/>
      <c r="AE233" s="12"/>
      <c r="AT233" s="252" t="s">
        <v>276</v>
      </c>
      <c r="AU233" s="252" t="s">
        <v>269</v>
      </c>
      <c r="AV233" s="12" t="s">
        <v>86</v>
      </c>
      <c r="AW233" s="12" t="s">
        <v>32</v>
      </c>
      <c r="AX233" s="12" t="s">
        <v>84</v>
      </c>
      <c r="AY233" s="252" t="s">
        <v>251</v>
      </c>
    </row>
    <row r="234" s="2" customFormat="1" ht="16.5" customHeight="1">
      <c r="A234" s="38"/>
      <c r="B234" s="39"/>
      <c r="C234" s="220" t="s">
        <v>1030</v>
      </c>
      <c r="D234" s="220" t="s">
        <v>255</v>
      </c>
      <c r="E234" s="221" t="s">
        <v>6420</v>
      </c>
      <c r="F234" s="222" t="s">
        <v>6421</v>
      </c>
      <c r="G234" s="223" t="s">
        <v>592</v>
      </c>
      <c r="H234" s="224">
        <v>1.925</v>
      </c>
      <c r="I234" s="225"/>
      <c r="J234" s="226">
        <f>ROUND(I234*H234,2)</f>
        <v>0</v>
      </c>
      <c r="K234" s="227"/>
      <c r="L234" s="44"/>
      <c r="M234" s="228" t="s">
        <v>1</v>
      </c>
      <c r="N234" s="229" t="s">
        <v>41</v>
      </c>
      <c r="O234" s="91"/>
      <c r="P234" s="230">
        <f>O234*H234</f>
        <v>0</v>
      </c>
      <c r="Q234" s="230">
        <v>0</v>
      </c>
      <c r="R234" s="230">
        <f>Q234*H234</f>
        <v>0</v>
      </c>
      <c r="S234" s="230">
        <v>0</v>
      </c>
      <c r="T234" s="231">
        <f>S234*H234</f>
        <v>0</v>
      </c>
      <c r="U234" s="38"/>
      <c r="V234" s="38"/>
      <c r="W234" s="38"/>
      <c r="X234" s="38"/>
      <c r="Y234" s="38"/>
      <c r="Z234" s="38"/>
      <c r="AA234" s="38"/>
      <c r="AB234" s="38"/>
      <c r="AC234" s="38"/>
      <c r="AD234" s="38"/>
      <c r="AE234" s="38"/>
      <c r="AR234" s="232" t="s">
        <v>254</v>
      </c>
      <c r="AT234" s="232" t="s">
        <v>255</v>
      </c>
      <c r="AU234" s="232" t="s">
        <v>269</v>
      </c>
      <c r="AY234" s="17" t="s">
        <v>251</v>
      </c>
      <c r="BE234" s="233">
        <f>IF(N234="základní",J234,0)</f>
        <v>0</v>
      </c>
      <c r="BF234" s="233">
        <f>IF(N234="snížená",J234,0)</f>
        <v>0</v>
      </c>
      <c r="BG234" s="233">
        <f>IF(N234="zákl. přenesená",J234,0)</f>
        <v>0</v>
      </c>
      <c r="BH234" s="233">
        <f>IF(N234="sníž. přenesená",J234,0)</f>
        <v>0</v>
      </c>
      <c r="BI234" s="233">
        <f>IF(N234="nulová",J234,0)</f>
        <v>0</v>
      </c>
      <c r="BJ234" s="17" t="s">
        <v>84</v>
      </c>
      <c r="BK234" s="233">
        <f>ROUND(I234*H234,2)</f>
        <v>0</v>
      </c>
      <c r="BL234" s="17" t="s">
        <v>254</v>
      </c>
      <c r="BM234" s="232" t="s">
        <v>6834</v>
      </c>
    </row>
    <row r="235" s="2" customFormat="1">
      <c r="A235" s="38"/>
      <c r="B235" s="39"/>
      <c r="C235" s="40"/>
      <c r="D235" s="234" t="s">
        <v>260</v>
      </c>
      <c r="E235" s="40"/>
      <c r="F235" s="235" t="s">
        <v>6423</v>
      </c>
      <c r="G235" s="40"/>
      <c r="H235" s="40"/>
      <c r="I235" s="236"/>
      <c r="J235" s="40"/>
      <c r="K235" s="40"/>
      <c r="L235" s="44"/>
      <c r="M235" s="237"/>
      <c r="N235" s="238"/>
      <c r="O235" s="91"/>
      <c r="P235" s="91"/>
      <c r="Q235" s="91"/>
      <c r="R235" s="91"/>
      <c r="S235" s="91"/>
      <c r="T235" s="92"/>
      <c r="U235" s="38"/>
      <c r="V235" s="38"/>
      <c r="W235" s="38"/>
      <c r="X235" s="38"/>
      <c r="Y235" s="38"/>
      <c r="Z235" s="38"/>
      <c r="AA235" s="38"/>
      <c r="AB235" s="38"/>
      <c r="AC235" s="38"/>
      <c r="AD235" s="38"/>
      <c r="AE235" s="38"/>
      <c r="AT235" s="17" t="s">
        <v>260</v>
      </c>
      <c r="AU235" s="17" t="s">
        <v>269</v>
      </c>
    </row>
    <row r="236" s="2" customFormat="1">
      <c r="A236" s="38"/>
      <c r="B236" s="39"/>
      <c r="C236" s="40"/>
      <c r="D236" s="240" t="s">
        <v>274</v>
      </c>
      <c r="E236" s="40"/>
      <c r="F236" s="241" t="s">
        <v>6424</v>
      </c>
      <c r="G236" s="40"/>
      <c r="H236" s="40"/>
      <c r="I236" s="236"/>
      <c r="J236" s="40"/>
      <c r="K236" s="40"/>
      <c r="L236" s="44"/>
      <c r="M236" s="237"/>
      <c r="N236" s="238"/>
      <c r="O236" s="91"/>
      <c r="P236" s="91"/>
      <c r="Q236" s="91"/>
      <c r="R236" s="91"/>
      <c r="S236" s="91"/>
      <c r="T236" s="92"/>
      <c r="U236" s="38"/>
      <c r="V236" s="38"/>
      <c r="W236" s="38"/>
      <c r="X236" s="38"/>
      <c r="Y236" s="38"/>
      <c r="Z236" s="38"/>
      <c r="AA236" s="38"/>
      <c r="AB236" s="38"/>
      <c r="AC236" s="38"/>
      <c r="AD236" s="38"/>
      <c r="AE236" s="38"/>
      <c r="AT236" s="17" t="s">
        <v>274</v>
      </c>
      <c r="AU236" s="17" t="s">
        <v>269</v>
      </c>
    </row>
    <row r="237" s="12" customFormat="1">
      <c r="A237" s="12"/>
      <c r="B237" s="242"/>
      <c r="C237" s="243"/>
      <c r="D237" s="234" t="s">
        <v>276</v>
      </c>
      <c r="E237" s="244" t="s">
        <v>1</v>
      </c>
      <c r="F237" s="245" t="s">
        <v>6835</v>
      </c>
      <c r="G237" s="243"/>
      <c r="H237" s="246">
        <v>1.925</v>
      </c>
      <c r="I237" s="247"/>
      <c r="J237" s="243"/>
      <c r="K237" s="243"/>
      <c r="L237" s="248"/>
      <c r="M237" s="249"/>
      <c r="N237" s="250"/>
      <c r="O237" s="250"/>
      <c r="P237" s="250"/>
      <c r="Q237" s="250"/>
      <c r="R237" s="250"/>
      <c r="S237" s="250"/>
      <c r="T237" s="251"/>
      <c r="U237" s="12"/>
      <c r="V237" s="12"/>
      <c r="W237" s="12"/>
      <c r="X237" s="12"/>
      <c r="Y237" s="12"/>
      <c r="Z237" s="12"/>
      <c r="AA237" s="12"/>
      <c r="AB237" s="12"/>
      <c r="AC237" s="12"/>
      <c r="AD237" s="12"/>
      <c r="AE237" s="12"/>
      <c r="AT237" s="252" t="s">
        <v>276</v>
      </c>
      <c r="AU237" s="252" t="s">
        <v>269</v>
      </c>
      <c r="AV237" s="12" t="s">
        <v>86</v>
      </c>
      <c r="AW237" s="12" t="s">
        <v>32</v>
      </c>
      <c r="AX237" s="12" t="s">
        <v>84</v>
      </c>
      <c r="AY237" s="252" t="s">
        <v>251</v>
      </c>
    </row>
    <row r="238" s="2" customFormat="1" ht="21.75" customHeight="1">
      <c r="A238" s="38"/>
      <c r="B238" s="39"/>
      <c r="C238" s="220" t="s">
        <v>1045</v>
      </c>
      <c r="D238" s="220" t="s">
        <v>255</v>
      </c>
      <c r="E238" s="221" t="s">
        <v>6427</v>
      </c>
      <c r="F238" s="222" t="s">
        <v>6428</v>
      </c>
      <c r="G238" s="223" t="s">
        <v>592</v>
      </c>
      <c r="H238" s="224">
        <v>1.925</v>
      </c>
      <c r="I238" s="225"/>
      <c r="J238" s="226">
        <f>ROUND(I238*H238,2)</f>
        <v>0</v>
      </c>
      <c r="K238" s="227"/>
      <c r="L238" s="44"/>
      <c r="M238" s="228" t="s">
        <v>1</v>
      </c>
      <c r="N238" s="229" t="s">
        <v>41</v>
      </c>
      <c r="O238" s="91"/>
      <c r="P238" s="230">
        <f>O238*H238</f>
        <v>0</v>
      </c>
      <c r="Q238" s="230">
        <v>0</v>
      </c>
      <c r="R238" s="230">
        <f>Q238*H238</f>
        <v>0</v>
      </c>
      <c r="S238" s="230">
        <v>0</v>
      </c>
      <c r="T238" s="231">
        <f>S238*H238</f>
        <v>0</v>
      </c>
      <c r="U238" s="38"/>
      <c r="V238" s="38"/>
      <c r="W238" s="38"/>
      <c r="X238" s="38"/>
      <c r="Y238" s="38"/>
      <c r="Z238" s="38"/>
      <c r="AA238" s="38"/>
      <c r="AB238" s="38"/>
      <c r="AC238" s="38"/>
      <c r="AD238" s="38"/>
      <c r="AE238" s="38"/>
      <c r="AR238" s="232" t="s">
        <v>254</v>
      </c>
      <c r="AT238" s="232" t="s">
        <v>255</v>
      </c>
      <c r="AU238" s="232" t="s">
        <v>269</v>
      </c>
      <c r="AY238" s="17" t="s">
        <v>251</v>
      </c>
      <c r="BE238" s="233">
        <f>IF(N238="základní",J238,0)</f>
        <v>0</v>
      </c>
      <c r="BF238" s="233">
        <f>IF(N238="snížená",J238,0)</f>
        <v>0</v>
      </c>
      <c r="BG238" s="233">
        <f>IF(N238="zákl. přenesená",J238,0)</f>
        <v>0</v>
      </c>
      <c r="BH238" s="233">
        <f>IF(N238="sníž. přenesená",J238,0)</f>
        <v>0</v>
      </c>
      <c r="BI238" s="233">
        <f>IF(N238="nulová",J238,0)</f>
        <v>0</v>
      </c>
      <c r="BJ238" s="17" t="s">
        <v>84</v>
      </c>
      <c r="BK238" s="233">
        <f>ROUND(I238*H238,2)</f>
        <v>0</v>
      </c>
      <c r="BL238" s="17" t="s">
        <v>254</v>
      </c>
      <c r="BM238" s="232" t="s">
        <v>6836</v>
      </c>
    </row>
    <row r="239" s="2" customFormat="1">
      <c r="A239" s="38"/>
      <c r="B239" s="39"/>
      <c r="C239" s="40"/>
      <c r="D239" s="234" t="s">
        <v>260</v>
      </c>
      <c r="E239" s="40"/>
      <c r="F239" s="235" t="s">
        <v>6430</v>
      </c>
      <c r="G239" s="40"/>
      <c r="H239" s="40"/>
      <c r="I239" s="236"/>
      <c r="J239" s="40"/>
      <c r="K239" s="40"/>
      <c r="L239" s="44"/>
      <c r="M239" s="237"/>
      <c r="N239" s="238"/>
      <c r="O239" s="91"/>
      <c r="P239" s="91"/>
      <c r="Q239" s="91"/>
      <c r="R239" s="91"/>
      <c r="S239" s="91"/>
      <c r="T239" s="92"/>
      <c r="U239" s="38"/>
      <c r="V239" s="38"/>
      <c r="W239" s="38"/>
      <c r="X239" s="38"/>
      <c r="Y239" s="38"/>
      <c r="Z239" s="38"/>
      <c r="AA239" s="38"/>
      <c r="AB239" s="38"/>
      <c r="AC239" s="38"/>
      <c r="AD239" s="38"/>
      <c r="AE239" s="38"/>
      <c r="AT239" s="17" t="s">
        <v>260</v>
      </c>
      <c r="AU239" s="17" t="s">
        <v>269</v>
      </c>
    </row>
    <row r="240" s="2" customFormat="1">
      <c r="A240" s="38"/>
      <c r="B240" s="39"/>
      <c r="C240" s="40"/>
      <c r="D240" s="240" t="s">
        <v>274</v>
      </c>
      <c r="E240" s="40"/>
      <c r="F240" s="241" t="s">
        <v>6431</v>
      </c>
      <c r="G240" s="40"/>
      <c r="H240" s="40"/>
      <c r="I240" s="236"/>
      <c r="J240" s="40"/>
      <c r="K240" s="40"/>
      <c r="L240" s="44"/>
      <c r="M240" s="237"/>
      <c r="N240" s="238"/>
      <c r="O240" s="91"/>
      <c r="P240" s="91"/>
      <c r="Q240" s="91"/>
      <c r="R240" s="91"/>
      <c r="S240" s="91"/>
      <c r="T240" s="92"/>
      <c r="U240" s="38"/>
      <c r="V240" s="38"/>
      <c r="W240" s="38"/>
      <c r="X240" s="38"/>
      <c r="Y240" s="38"/>
      <c r="Z240" s="38"/>
      <c r="AA240" s="38"/>
      <c r="AB240" s="38"/>
      <c r="AC240" s="38"/>
      <c r="AD240" s="38"/>
      <c r="AE240" s="38"/>
      <c r="AT240" s="17" t="s">
        <v>274</v>
      </c>
      <c r="AU240" s="17" t="s">
        <v>269</v>
      </c>
    </row>
    <row r="241" s="12" customFormat="1">
      <c r="A241" s="12"/>
      <c r="B241" s="242"/>
      <c r="C241" s="243"/>
      <c r="D241" s="234" t="s">
        <v>276</v>
      </c>
      <c r="E241" s="244" t="s">
        <v>1</v>
      </c>
      <c r="F241" s="245" t="s">
        <v>6835</v>
      </c>
      <c r="G241" s="243"/>
      <c r="H241" s="246">
        <v>1.925</v>
      </c>
      <c r="I241" s="247"/>
      <c r="J241" s="243"/>
      <c r="K241" s="243"/>
      <c r="L241" s="248"/>
      <c r="M241" s="249"/>
      <c r="N241" s="250"/>
      <c r="O241" s="250"/>
      <c r="P241" s="250"/>
      <c r="Q241" s="250"/>
      <c r="R241" s="250"/>
      <c r="S241" s="250"/>
      <c r="T241" s="251"/>
      <c r="U241" s="12"/>
      <c r="V241" s="12"/>
      <c r="W241" s="12"/>
      <c r="X241" s="12"/>
      <c r="Y241" s="12"/>
      <c r="Z241" s="12"/>
      <c r="AA241" s="12"/>
      <c r="AB241" s="12"/>
      <c r="AC241" s="12"/>
      <c r="AD241" s="12"/>
      <c r="AE241" s="12"/>
      <c r="AT241" s="252" t="s">
        <v>276</v>
      </c>
      <c r="AU241" s="252" t="s">
        <v>269</v>
      </c>
      <c r="AV241" s="12" t="s">
        <v>86</v>
      </c>
      <c r="AW241" s="12" t="s">
        <v>32</v>
      </c>
      <c r="AX241" s="12" t="s">
        <v>84</v>
      </c>
      <c r="AY241" s="252" t="s">
        <v>251</v>
      </c>
    </row>
    <row r="242" s="2" customFormat="1" ht="16.5" customHeight="1">
      <c r="A242" s="38"/>
      <c r="B242" s="39"/>
      <c r="C242" s="292" t="s">
        <v>1052</v>
      </c>
      <c r="D242" s="292" t="s">
        <v>1133</v>
      </c>
      <c r="E242" s="293" t="s">
        <v>4417</v>
      </c>
      <c r="F242" s="294" t="s">
        <v>4418</v>
      </c>
      <c r="G242" s="295" t="s">
        <v>592</v>
      </c>
      <c r="H242" s="296">
        <v>1.925</v>
      </c>
      <c r="I242" s="297"/>
      <c r="J242" s="298">
        <f>ROUND(I242*H242,2)</f>
        <v>0</v>
      </c>
      <c r="K242" s="299"/>
      <c r="L242" s="300"/>
      <c r="M242" s="301" t="s">
        <v>1</v>
      </c>
      <c r="N242" s="302" t="s">
        <v>41</v>
      </c>
      <c r="O242" s="91"/>
      <c r="P242" s="230">
        <f>O242*H242</f>
        <v>0</v>
      </c>
      <c r="Q242" s="230">
        <v>0</v>
      </c>
      <c r="R242" s="230">
        <f>Q242*H242</f>
        <v>0</v>
      </c>
      <c r="S242" s="230">
        <v>0</v>
      </c>
      <c r="T242" s="231">
        <f>S242*H242</f>
        <v>0</v>
      </c>
      <c r="U242" s="38"/>
      <c r="V242" s="38"/>
      <c r="W242" s="38"/>
      <c r="X242" s="38"/>
      <c r="Y242" s="38"/>
      <c r="Z242" s="38"/>
      <c r="AA242" s="38"/>
      <c r="AB242" s="38"/>
      <c r="AC242" s="38"/>
      <c r="AD242" s="38"/>
      <c r="AE242" s="38"/>
      <c r="AR242" s="232" t="s">
        <v>299</v>
      </c>
      <c r="AT242" s="232" t="s">
        <v>1133</v>
      </c>
      <c r="AU242" s="232" t="s">
        <v>269</v>
      </c>
      <c r="AY242" s="17" t="s">
        <v>251</v>
      </c>
      <c r="BE242" s="233">
        <f>IF(N242="základní",J242,0)</f>
        <v>0</v>
      </c>
      <c r="BF242" s="233">
        <f>IF(N242="snížená",J242,0)</f>
        <v>0</v>
      </c>
      <c r="BG242" s="233">
        <f>IF(N242="zákl. přenesená",J242,0)</f>
        <v>0</v>
      </c>
      <c r="BH242" s="233">
        <f>IF(N242="sníž. přenesená",J242,0)</f>
        <v>0</v>
      </c>
      <c r="BI242" s="233">
        <f>IF(N242="nulová",J242,0)</f>
        <v>0</v>
      </c>
      <c r="BJ242" s="17" t="s">
        <v>84</v>
      </c>
      <c r="BK242" s="233">
        <f>ROUND(I242*H242,2)</f>
        <v>0</v>
      </c>
      <c r="BL242" s="17" t="s">
        <v>254</v>
      </c>
      <c r="BM242" s="232" t="s">
        <v>6837</v>
      </c>
    </row>
    <row r="243" s="2" customFormat="1">
      <c r="A243" s="38"/>
      <c r="B243" s="39"/>
      <c r="C243" s="40"/>
      <c r="D243" s="234" t="s">
        <v>260</v>
      </c>
      <c r="E243" s="40"/>
      <c r="F243" s="235" t="s">
        <v>4418</v>
      </c>
      <c r="G243" s="40"/>
      <c r="H243" s="40"/>
      <c r="I243" s="236"/>
      <c r="J243" s="40"/>
      <c r="K243" s="40"/>
      <c r="L243" s="44"/>
      <c r="M243" s="237"/>
      <c r="N243" s="238"/>
      <c r="O243" s="91"/>
      <c r="P243" s="91"/>
      <c r="Q243" s="91"/>
      <c r="R243" s="91"/>
      <c r="S243" s="91"/>
      <c r="T243" s="92"/>
      <c r="U243" s="38"/>
      <c r="V243" s="38"/>
      <c r="W243" s="38"/>
      <c r="X243" s="38"/>
      <c r="Y243" s="38"/>
      <c r="Z243" s="38"/>
      <c r="AA243" s="38"/>
      <c r="AB243" s="38"/>
      <c r="AC243" s="38"/>
      <c r="AD243" s="38"/>
      <c r="AE243" s="38"/>
      <c r="AT243" s="17" t="s">
        <v>260</v>
      </c>
      <c r="AU243" s="17" t="s">
        <v>269</v>
      </c>
    </row>
    <row r="244" s="12" customFormat="1">
      <c r="A244" s="12"/>
      <c r="B244" s="242"/>
      <c r="C244" s="243"/>
      <c r="D244" s="234" t="s">
        <v>276</v>
      </c>
      <c r="E244" s="244" t="s">
        <v>1</v>
      </c>
      <c r="F244" s="245" t="s">
        <v>6835</v>
      </c>
      <c r="G244" s="243"/>
      <c r="H244" s="246">
        <v>1.925</v>
      </c>
      <c r="I244" s="247"/>
      <c r="J244" s="243"/>
      <c r="K244" s="243"/>
      <c r="L244" s="248"/>
      <c r="M244" s="249"/>
      <c r="N244" s="250"/>
      <c r="O244" s="250"/>
      <c r="P244" s="250"/>
      <c r="Q244" s="250"/>
      <c r="R244" s="250"/>
      <c r="S244" s="250"/>
      <c r="T244" s="251"/>
      <c r="U244" s="12"/>
      <c r="V244" s="12"/>
      <c r="W244" s="12"/>
      <c r="X244" s="12"/>
      <c r="Y244" s="12"/>
      <c r="Z244" s="12"/>
      <c r="AA244" s="12"/>
      <c r="AB244" s="12"/>
      <c r="AC244" s="12"/>
      <c r="AD244" s="12"/>
      <c r="AE244" s="12"/>
      <c r="AT244" s="252" t="s">
        <v>276</v>
      </c>
      <c r="AU244" s="252" t="s">
        <v>269</v>
      </c>
      <c r="AV244" s="12" t="s">
        <v>86</v>
      </c>
      <c r="AW244" s="12" t="s">
        <v>32</v>
      </c>
      <c r="AX244" s="12" t="s">
        <v>84</v>
      </c>
      <c r="AY244" s="252" t="s">
        <v>251</v>
      </c>
    </row>
    <row r="245" s="2" customFormat="1" ht="16.5" customHeight="1">
      <c r="A245" s="38"/>
      <c r="B245" s="39"/>
      <c r="C245" s="292" t="s">
        <v>1059</v>
      </c>
      <c r="D245" s="292" t="s">
        <v>1133</v>
      </c>
      <c r="E245" s="293" t="s">
        <v>6718</v>
      </c>
      <c r="F245" s="294" t="s">
        <v>6719</v>
      </c>
      <c r="G245" s="295" t="s">
        <v>266</v>
      </c>
      <c r="H245" s="296">
        <v>1</v>
      </c>
      <c r="I245" s="297"/>
      <c r="J245" s="298">
        <f>ROUND(I245*H245,2)</f>
        <v>0</v>
      </c>
      <c r="K245" s="299"/>
      <c r="L245" s="300"/>
      <c r="M245" s="301" t="s">
        <v>1</v>
      </c>
      <c r="N245" s="302" t="s">
        <v>41</v>
      </c>
      <c r="O245" s="91"/>
      <c r="P245" s="230">
        <f>O245*H245</f>
        <v>0</v>
      </c>
      <c r="Q245" s="230">
        <v>0</v>
      </c>
      <c r="R245" s="230">
        <f>Q245*H245</f>
        <v>0</v>
      </c>
      <c r="S245" s="230">
        <v>0</v>
      </c>
      <c r="T245" s="231">
        <f>S245*H245</f>
        <v>0</v>
      </c>
      <c r="U245" s="38"/>
      <c r="V245" s="38"/>
      <c r="W245" s="38"/>
      <c r="X245" s="38"/>
      <c r="Y245" s="38"/>
      <c r="Z245" s="38"/>
      <c r="AA245" s="38"/>
      <c r="AB245" s="38"/>
      <c r="AC245" s="38"/>
      <c r="AD245" s="38"/>
      <c r="AE245" s="38"/>
      <c r="AR245" s="232" t="s">
        <v>272</v>
      </c>
      <c r="AT245" s="232" t="s">
        <v>1133</v>
      </c>
      <c r="AU245" s="232" t="s">
        <v>269</v>
      </c>
      <c r="AY245" s="17" t="s">
        <v>251</v>
      </c>
      <c r="BE245" s="233">
        <f>IF(N245="základní",J245,0)</f>
        <v>0</v>
      </c>
      <c r="BF245" s="233">
        <f>IF(N245="snížená",J245,0)</f>
        <v>0</v>
      </c>
      <c r="BG245" s="233">
        <f>IF(N245="zákl. přenesená",J245,0)</f>
        <v>0</v>
      </c>
      <c r="BH245" s="233">
        <f>IF(N245="sníž. přenesená",J245,0)</f>
        <v>0</v>
      </c>
      <c r="BI245" s="233">
        <f>IF(N245="nulová",J245,0)</f>
        <v>0</v>
      </c>
      <c r="BJ245" s="17" t="s">
        <v>84</v>
      </c>
      <c r="BK245" s="233">
        <f>ROUND(I245*H245,2)</f>
        <v>0</v>
      </c>
      <c r="BL245" s="17" t="s">
        <v>272</v>
      </c>
      <c r="BM245" s="232" t="s">
        <v>6838</v>
      </c>
    </row>
    <row r="246" s="2" customFormat="1">
      <c r="A246" s="38"/>
      <c r="B246" s="39"/>
      <c r="C246" s="40"/>
      <c r="D246" s="234" t="s">
        <v>260</v>
      </c>
      <c r="E246" s="40"/>
      <c r="F246" s="235" t="s">
        <v>6719</v>
      </c>
      <c r="G246" s="40"/>
      <c r="H246" s="40"/>
      <c r="I246" s="236"/>
      <c r="J246" s="40"/>
      <c r="K246" s="40"/>
      <c r="L246" s="44"/>
      <c r="M246" s="237"/>
      <c r="N246" s="238"/>
      <c r="O246" s="91"/>
      <c r="P246" s="91"/>
      <c r="Q246" s="91"/>
      <c r="R246" s="91"/>
      <c r="S246" s="91"/>
      <c r="T246" s="92"/>
      <c r="U246" s="38"/>
      <c r="V246" s="38"/>
      <c r="W246" s="38"/>
      <c r="X246" s="38"/>
      <c r="Y246" s="38"/>
      <c r="Z246" s="38"/>
      <c r="AA246" s="38"/>
      <c r="AB246" s="38"/>
      <c r="AC246" s="38"/>
      <c r="AD246" s="38"/>
      <c r="AE246" s="38"/>
      <c r="AT246" s="17" t="s">
        <v>260</v>
      </c>
      <c r="AU246" s="17" t="s">
        <v>269</v>
      </c>
    </row>
    <row r="247" s="11" customFormat="1" ht="22.8" customHeight="1">
      <c r="A247" s="11"/>
      <c r="B247" s="206"/>
      <c r="C247" s="207"/>
      <c r="D247" s="208" t="s">
        <v>75</v>
      </c>
      <c r="E247" s="272" t="s">
        <v>269</v>
      </c>
      <c r="F247" s="272" t="s">
        <v>3217</v>
      </c>
      <c r="G247" s="207"/>
      <c r="H247" s="207"/>
      <c r="I247" s="210"/>
      <c r="J247" s="273">
        <f>BK247</f>
        <v>0</v>
      </c>
      <c r="K247" s="207"/>
      <c r="L247" s="212"/>
      <c r="M247" s="213"/>
      <c r="N247" s="214"/>
      <c r="O247" s="214"/>
      <c r="P247" s="215">
        <f>SUM(P248:P264)</f>
        <v>0</v>
      </c>
      <c r="Q247" s="214"/>
      <c r="R247" s="215">
        <f>SUM(R248:R264)</f>
        <v>0.17970600000000001</v>
      </c>
      <c r="S247" s="214"/>
      <c r="T247" s="216">
        <f>SUM(T248:T264)</f>
        <v>0</v>
      </c>
      <c r="U247" s="11"/>
      <c r="V247" s="11"/>
      <c r="W247" s="11"/>
      <c r="X247" s="11"/>
      <c r="Y247" s="11"/>
      <c r="Z247" s="11"/>
      <c r="AA247" s="11"/>
      <c r="AB247" s="11"/>
      <c r="AC247" s="11"/>
      <c r="AD247" s="11"/>
      <c r="AE247" s="11"/>
      <c r="AR247" s="217" t="s">
        <v>84</v>
      </c>
      <c r="AT247" s="218" t="s">
        <v>75</v>
      </c>
      <c r="AU247" s="218" t="s">
        <v>84</v>
      </c>
      <c r="AY247" s="217" t="s">
        <v>251</v>
      </c>
      <c r="BK247" s="219">
        <f>SUM(BK248:BK264)</f>
        <v>0</v>
      </c>
    </row>
    <row r="248" s="2" customFormat="1" ht="24.15" customHeight="1">
      <c r="A248" s="38"/>
      <c r="B248" s="39"/>
      <c r="C248" s="220" t="s">
        <v>1069</v>
      </c>
      <c r="D248" s="220" t="s">
        <v>255</v>
      </c>
      <c r="E248" s="221" t="s">
        <v>6839</v>
      </c>
      <c r="F248" s="222" t="s">
        <v>6840</v>
      </c>
      <c r="G248" s="223" t="s">
        <v>416</v>
      </c>
      <c r="H248" s="224">
        <v>20</v>
      </c>
      <c r="I248" s="225"/>
      <c r="J248" s="226">
        <f>ROUND(I248*H248,2)</f>
        <v>0</v>
      </c>
      <c r="K248" s="227"/>
      <c r="L248" s="44"/>
      <c r="M248" s="228" t="s">
        <v>1</v>
      </c>
      <c r="N248" s="229" t="s">
        <v>41</v>
      </c>
      <c r="O248" s="91"/>
      <c r="P248" s="230">
        <f>O248*H248</f>
        <v>0</v>
      </c>
      <c r="Q248" s="230">
        <v>0.001</v>
      </c>
      <c r="R248" s="230">
        <f>Q248*H248</f>
        <v>0.02</v>
      </c>
      <c r="S248" s="230">
        <v>0</v>
      </c>
      <c r="T248" s="231">
        <f>S248*H248</f>
        <v>0</v>
      </c>
      <c r="U248" s="38"/>
      <c r="V248" s="38"/>
      <c r="W248" s="38"/>
      <c r="X248" s="38"/>
      <c r="Y248" s="38"/>
      <c r="Z248" s="38"/>
      <c r="AA248" s="38"/>
      <c r="AB248" s="38"/>
      <c r="AC248" s="38"/>
      <c r="AD248" s="38"/>
      <c r="AE248" s="38"/>
      <c r="AR248" s="232" t="s">
        <v>254</v>
      </c>
      <c r="AT248" s="232" t="s">
        <v>255</v>
      </c>
      <c r="AU248" s="232" t="s">
        <v>86</v>
      </c>
      <c r="AY248" s="17" t="s">
        <v>251</v>
      </c>
      <c r="BE248" s="233">
        <f>IF(N248="základní",J248,0)</f>
        <v>0</v>
      </c>
      <c r="BF248" s="233">
        <f>IF(N248="snížená",J248,0)</f>
        <v>0</v>
      </c>
      <c r="BG248" s="233">
        <f>IF(N248="zákl. přenesená",J248,0)</f>
        <v>0</v>
      </c>
      <c r="BH248" s="233">
        <f>IF(N248="sníž. přenesená",J248,0)</f>
        <v>0</v>
      </c>
      <c r="BI248" s="233">
        <f>IF(N248="nulová",J248,0)</f>
        <v>0</v>
      </c>
      <c r="BJ248" s="17" t="s">
        <v>84</v>
      </c>
      <c r="BK248" s="233">
        <f>ROUND(I248*H248,2)</f>
        <v>0</v>
      </c>
      <c r="BL248" s="17" t="s">
        <v>254</v>
      </c>
      <c r="BM248" s="232" t="s">
        <v>6841</v>
      </c>
    </row>
    <row r="249" s="2" customFormat="1">
      <c r="A249" s="38"/>
      <c r="B249" s="39"/>
      <c r="C249" s="40"/>
      <c r="D249" s="234" t="s">
        <v>260</v>
      </c>
      <c r="E249" s="40"/>
      <c r="F249" s="235" t="s">
        <v>6842</v>
      </c>
      <c r="G249" s="40"/>
      <c r="H249" s="40"/>
      <c r="I249" s="236"/>
      <c r="J249" s="40"/>
      <c r="K249" s="40"/>
      <c r="L249" s="44"/>
      <c r="M249" s="237"/>
      <c r="N249" s="238"/>
      <c r="O249" s="91"/>
      <c r="P249" s="91"/>
      <c r="Q249" s="91"/>
      <c r="R249" s="91"/>
      <c r="S249" s="91"/>
      <c r="T249" s="92"/>
      <c r="U249" s="38"/>
      <c r="V249" s="38"/>
      <c r="W249" s="38"/>
      <c r="X249" s="38"/>
      <c r="Y249" s="38"/>
      <c r="Z249" s="38"/>
      <c r="AA249" s="38"/>
      <c r="AB249" s="38"/>
      <c r="AC249" s="38"/>
      <c r="AD249" s="38"/>
      <c r="AE249" s="38"/>
      <c r="AT249" s="17" t="s">
        <v>260</v>
      </c>
      <c r="AU249" s="17" t="s">
        <v>86</v>
      </c>
    </row>
    <row r="250" s="2" customFormat="1">
      <c r="A250" s="38"/>
      <c r="B250" s="39"/>
      <c r="C250" s="40"/>
      <c r="D250" s="240" t="s">
        <v>274</v>
      </c>
      <c r="E250" s="40"/>
      <c r="F250" s="241" t="s">
        <v>6843</v>
      </c>
      <c r="G250" s="40"/>
      <c r="H250" s="40"/>
      <c r="I250" s="236"/>
      <c r="J250" s="40"/>
      <c r="K250" s="40"/>
      <c r="L250" s="44"/>
      <c r="M250" s="237"/>
      <c r="N250" s="238"/>
      <c r="O250" s="91"/>
      <c r="P250" s="91"/>
      <c r="Q250" s="91"/>
      <c r="R250" s="91"/>
      <c r="S250" s="91"/>
      <c r="T250" s="92"/>
      <c r="U250" s="38"/>
      <c r="V250" s="38"/>
      <c r="W250" s="38"/>
      <c r="X250" s="38"/>
      <c r="Y250" s="38"/>
      <c r="Z250" s="38"/>
      <c r="AA250" s="38"/>
      <c r="AB250" s="38"/>
      <c r="AC250" s="38"/>
      <c r="AD250" s="38"/>
      <c r="AE250" s="38"/>
      <c r="AT250" s="17" t="s">
        <v>274</v>
      </c>
      <c r="AU250" s="17" t="s">
        <v>86</v>
      </c>
    </row>
    <row r="251" s="2" customFormat="1" ht="16.5" customHeight="1">
      <c r="A251" s="38"/>
      <c r="B251" s="39"/>
      <c r="C251" s="292" t="s">
        <v>1078</v>
      </c>
      <c r="D251" s="292" t="s">
        <v>1133</v>
      </c>
      <c r="E251" s="293" t="s">
        <v>6844</v>
      </c>
      <c r="F251" s="294" t="s">
        <v>6845</v>
      </c>
      <c r="G251" s="295" t="s">
        <v>416</v>
      </c>
      <c r="H251" s="296">
        <v>20</v>
      </c>
      <c r="I251" s="297"/>
      <c r="J251" s="298">
        <f>ROUND(I251*H251,2)</f>
        <v>0</v>
      </c>
      <c r="K251" s="299"/>
      <c r="L251" s="300"/>
      <c r="M251" s="301" t="s">
        <v>1</v>
      </c>
      <c r="N251" s="302" t="s">
        <v>41</v>
      </c>
      <c r="O251" s="91"/>
      <c r="P251" s="230">
        <f>O251*H251</f>
        <v>0</v>
      </c>
      <c r="Q251" s="230">
        <v>0.00365</v>
      </c>
      <c r="R251" s="230">
        <f>Q251*H251</f>
        <v>0.072999999999999995</v>
      </c>
      <c r="S251" s="230">
        <v>0</v>
      </c>
      <c r="T251" s="231">
        <f>S251*H251</f>
        <v>0</v>
      </c>
      <c r="U251" s="38"/>
      <c r="V251" s="38"/>
      <c r="W251" s="38"/>
      <c r="X251" s="38"/>
      <c r="Y251" s="38"/>
      <c r="Z251" s="38"/>
      <c r="AA251" s="38"/>
      <c r="AB251" s="38"/>
      <c r="AC251" s="38"/>
      <c r="AD251" s="38"/>
      <c r="AE251" s="38"/>
      <c r="AR251" s="232" t="s">
        <v>299</v>
      </c>
      <c r="AT251" s="232" t="s">
        <v>1133</v>
      </c>
      <c r="AU251" s="232" t="s">
        <v>86</v>
      </c>
      <c r="AY251" s="17" t="s">
        <v>251</v>
      </c>
      <c r="BE251" s="233">
        <f>IF(N251="základní",J251,0)</f>
        <v>0</v>
      </c>
      <c r="BF251" s="233">
        <f>IF(N251="snížená",J251,0)</f>
        <v>0</v>
      </c>
      <c r="BG251" s="233">
        <f>IF(N251="zákl. přenesená",J251,0)</f>
        <v>0</v>
      </c>
      <c r="BH251" s="233">
        <f>IF(N251="sníž. přenesená",J251,0)</f>
        <v>0</v>
      </c>
      <c r="BI251" s="233">
        <f>IF(N251="nulová",J251,0)</f>
        <v>0</v>
      </c>
      <c r="BJ251" s="17" t="s">
        <v>84</v>
      </c>
      <c r="BK251" s="233">
        <f>ROUND(I251*H251,2)</f>
        <v>0</v>
      </c>
      <c r="BL251" s="17" t="s">
        <v>254</v>
      </c>
      <c r="BM251" s="232" t="s">
        <v>6846</v>
      </c>
    </row>
    <row r="252" s="2" customFormat="1">
      <c r="A252" s="38"/>
      <c r="B252" s="39"/>
      <c r="C252" s="40"/>
      <c r="D252" s="234" t="s">
        <v>260</v>
      </c>
      <c r="E252" s="40"/>
      <c r="F252" s="235" t="s">
        <v>6845</v>
      </c>
      <c r="G252" s="40"/>
      <c r="H252" s="40"/>
      <c r="I252" s="236"/>
      <c r="J252" s="40"/>
      <c r="K252" s="40"/>
      <c r="L252" s="44"/>
      <c r="M252" s="237"/>
      <c r="N252" s="238"/>
      <c r="O252" s="91"/>
      <c r="P252" s="91"/>
      <c r="Q252" s="91"/>
      <c r="R252" s="91"/>
      <c r="S252" s="91"/>
      <c r="T252" s="92"/>
      <c r="U252" s="38"/>
      <c r="V252" s="38"/>
      <c r="W252" s="38"/>
      <c r="X252" s="38"/>
      <c r="Y252" s="38"/>
      <c r="Z252" s="38"/>
      <c r="AA252" s="38"/>
      <c r="AB252" s="38"/>
      <c r="AC252" s="38"/>
      <c r="AD252" s="38"/>
      <c r="AE252" s="38"/>
      <c r="AT252" s="17" t="s">
        <v>260</v>
      </c>
      <c r="AU252" s="17" t="s">
        <v>86</v>
      </c>
    </row>
    <row r="253" s="2" customFormat="1" ht="24.15" customHeight="1">
      <c r="A253" s="38"/>
      <c r="B253" s="39"/>
      <c r="C253" s="220" t="s">
        <v>1087</v>
      </c>
      <c r="D253" s="220" t="s">
        <v>255</v>
      </c>
      <c r="E253" s="221" t="s">
        <v>6847</v>
      </c>
      <c r="F253" s="222" t="s">
        <v>6848</v>
      </c>
      <c r="G253" s="223" t="s">
        <v>416</v>
      </c>
      <c r="H253" s="224">
        <v>20</v>
      </c>
      <c r="I253" s="225"/>
      <c r="J253" s="226">
        <f>ROUND(I253*H253,2)</f>
        <v>0</v>
      </c>
      <c r="K253" s="227"/>
      <c r="L253" s="44"/>
      <c r="M253" s="228" t="s">
        <v>1</v>
      </c>
      <c r="N253" s="229" t="s">
        <v>41</v>
      </c>
      <c r="O253" s="91"/>
      <c r="P253" s="230">
        <f>O253*H253</f>
        <v>0</v>
      </c>
      <c r="Q253" s="230">
        <v>0.00022000000000000001</v>
      </c>
      <c r="R253" s="230">
        <f>Q253*H253</f>
        <v>0.0044000000000000003</v>
      </c>
      <c r="S253" s="230">
        <v>0</v>
      </c>
      <c r="T253" s="231">
        <f>S253*H253</f>
        <v>0</v>
      </c>
      <c r="U253" s="38"/>
      <c r="V253" s="38"/>
      <c r="W253" s="38"/>
      <c r="X253" s="38"/>
      <c r="Y253" s="38"/>
      <c r="Z253" s="38"/>
      <c r="AA253" s="38"/>
      <c r="AB253" s="38"/>
      <c r="AC253" s="38"/>
      <c r="AD253" s="38"/>
      <c r="AE253" s="38"/>
      <c r="AR253" s="232" t="s">
        <v>254</v>
      </c>
      <c r="AT253" s="232" t="s">
        <v>255</v>
      </c>
      <c r="AU253" s="232" t="s">
        <v>86</v>
      </c>
      <c r="AY253" s="17" t="s">
        <v>251</v>
      </c>
      <c r="BE253" s="233">
        <f>IF(N253="základní",J253,0)</f>
        <v>0</v>
      </c>
      <c r="BF253" s="233">
        <f>IF(N253="snížená",J253,0)</f>
        <v>0</v>
      </c>
      <c r="BG253" s="233">
        <f>IF(N253="zákl. přenesená",J253,0)</f>
        <v>0</v>
      </c>
      <c r="BH253" s="233">
        <f>IF(N253="sníž. přenesená",J253,0)</f>
        <v>0</v>
      </c>
      <c r="BI253" s="233">
        <f>IF(N253="nulová",J253,0)</f>
        <v>0</v>
      </c>
      <c r="BJ253" s="17" t="s">
        <v>84</v>
      </c>
      <c r="BK253" s="233">
        <f>ROUND(I253*H253,2)</f>
        <v>0</v>
      </c>
      <c r="BL253" s="17" t="s">
        <v>254</v>
      </c>
      <c r="BM253" s="232" t="s">
        <v>6849</v>
      </c>
    </row>
    <row r="254" s="2" customFormat="1">
      <c r="A254" s="38"/>
      <c r="B254" s="39"/>
      <c r="C254" s="40"/>
      <c r="D254" s="234" t="s">
        <v>260</v>
      </c>
      <c r="E254" s="40"/>
      <c r="F254" s="235" t="s">
        <v>6850</v>
      </c>
      <c r="G254" s="40"/>
      <c r="H254" s="40"/>
      <c r="I254" s="236"/>
      <c r="J254" s="40"/>
      <c r="K254" s="40"/>
      <c r="L254" s="44"/>
      <c r="M254" s="237"/>
      <c r="N254" s="238"/>
      <c r="O254" s="91"/>
      <c r="P254" s="91"/>
      <c r="Q254" s="91"/>
      <c r="R254" s="91"/>
      <c r="S254" s="91"/>
      <c r="T254" s="92"/>
      <c r="U254" s="38"/>
      <c r="V254" s="38"/>
      <c r="W254" s="38"/>
      <c r="X254" s="38"/>
      <c r="Y254" s="38"/>
      <c r="Z254" s="38"/>
      <c r="AA254" s="38"/>
      <c r="AB254" s="38"/>
      <c r="AC254" s="38"/>
      <c r="AD254" s="38"/>
      <c r="AE254" s="38"/>
      <c r="AT254" s="17" t="s">
        <v>260</v>
      </c>
      <c r="AU254" s="17" t="s">
        <v>86</v>
      </c>
    </row>
    <row r="255" s="2" customFormat="1">
      <c r="A255" s="38"/>
      <c r="B255" s="39"/>
      <c r="C255" s="40"/>
      <c r="D255" s="240" t="s">
        <v>274</v>
      </c>
      <c r="E255" s="40"/>
      <c r="F255" s="241" t="s">
        <v>6851</v>
      </c>
      <c r="G255" s="40"/>
      <c r="H255" s="40"/>
      <c r="I255" s="236"/>
      <c r="J255" s="40"/>
      <c r="K255" s="40"/>
      <c r="L255" s="44"/>
      <c r="M255" s="237"/>
      <c r="N255" s="238"/>
      <c r="O255" s="91"/>
      <c r="P255" s="91"/>
      <c r="Q255" s="91"/>
      <c r="R255" s="91"/>
      <c r="S255" s="91"/>
      <c r="T255" s="92"/>
      <c r="U255" s="38"/>
      <c r="V255" s="38"/>
      <c r="W255" s="38"/>
      <c r="X255" s="38"/>
      <c r="Y255" s="38"/>
      <c r="Z255" s="38"/>
      <c r="AA255" s="38"/>
      <c r="AB255" s="38"/>
      <c r="AC255" s="38"/>
      <c r="AD255" s="38"/>
      <c r="AE255" s="38"/>
      <c r="AT255" s="17" t="s">
        <v>274</v>
      </c>
      <c r="AU255" s="17" t="s">
        <v>86</v>
      </c>
    </row>
    <row r="256" s="2" customFormat="1">
      <c r="A256" s="38"/>
      <c r="B256" s="39"/>
      <c r="C256" s="40"/>
      <c r="D256" s="234" t="s">
        <v>262</v>
      </c>
      <c r="E256" s="40"/>
      <c r="F256" s="239" t="s">
        <v>6852</v>
      </c>
      <c r="G256" s="40"/>
      <c r="H256" s="40"/>
      <c r="I256" s="236"/>
      <c r="J256" s="40"/>
      <c r="K256" s="40"/>
      <c r="L256" s="44"/>
      <c r="M256" s="237"/>
      <c r="N256" s="238"/>
      <c r="O256" s="91"/>
      <c r="P256" s="91"/>
      <c r="Q256" s="91"/>
      <c r="R256" s="91"/>
      <c r="S256" s="91"/>
      <c r="T256" s="92"/>
      <c r="U256" s="38"/>
      <c r="V256" s="38"/>
      <c r="W256" s="38"/>
      <c r="X256" s="38"/>
      <c r="Y256" s="38"/>
      <c r="Z256" s="38"/>
      <c r="AA256" s="38"/>
      <c r="AB256" s="38"/>
      <c r="AC256" s="38"/>
      <c r="AD256" s="38"/>
      <c r="AE256" s="38"/>
      <c r="AT256" s="17" t="s">
        <v>262</v>
      </c>
      <c r="AU256" s="17" t="s">
        <v>86</v>
      </c>
    </row>
    <row r="257" s="2" customFormat="1" ht="24.15" customHeight="1">
      <c r="A257" s="38"/>
      <c r="B257" s="39"/>
      <c r="C257" s="292" t="s">
        <v>1435</v>
      </c>
      <c r="D257" s="292" t="s">
        <v>1133</v>
      </c>
      <c r="E257" s="293" t="s">
        <v>6853</v>
      </c>
      <c r="F257" s="294" t="s">
        <v>6854</v>
      </c>
      <c r="G257" s="295" t="s">
        <v>592</v>
      </c>
      <c r="H257" s="296">
        <v>0.156</v>
      </c>
      <c r="I257" s="297"/>
      <c r="J257" s="298">
        <f>ROUND(I257*H257,2)</f>
        <v>0</v>
      </c>
      <c r="K257" s="299"/>
      <c r="L257" s="300"/>
      <c r="M257" s="301" t="s">
        <v>1</v>
      </c>
      <c r="N257" s="302" t="s">
        <v>41</v>
      </c>
      <c r="O257" s="91"/>
      <c r="P257" s="230">
        <f>O257*H257</f>
        <v>0</v>
      </c>
      <c r="Q257" s="230">
        <v>0.44</v>
      </c>
      <c r="R257" s="230">
        <f>Q257*H257</f>
        <v>0.068640000000000007</v>
      </c>
      <c r="S257" s="230">
        <v>0</v>
      </c>
      <c r="T257" s="231">
        <f>S257*H257</f>
        <v>0</v>
      </c>
      <c r="U257" s="38"/>
      <c r="V257" s="38"/>
      <c r="W257" s="38"/>
      <c r="X257" s="38"/>
      <c r="Y257" s="38"/>
      <c r="Z257" s="38"/>
      <c r="AA257" s="38"/>
      <c r="AB257" s="38"/>
      <c r="AC257" s="38"/>
      <c r="AD257" s="38"/>
      <c r="AE257" s="38"/>
      <c r="AR257" s="232" t="s">
        <v>299</v>
      </c>
      <c r="AT257" s="232" t="s">
        <v>1133</v>
      </c>
      <c r="AU257" s="232" t="s">
        <v>86</v>
      </c>
      <c r="AY257" s="17" t="s">
        <v>251</v>
      </c>
      <c r="BE257" s="233">
        <f>IF(N257="základní",J257,0)</f>
        <v>0</v>
      </c>
      <c r="BF257" s="233">
        <f>IF(N257="snížená",J257,0)</f>
        <v>0</v>
      </c>
      <c r="BG257" s="233">
        <f>IF(N257="zákl. přenesená",J257,0)</f>
        <v>0</v>
      </c>
      <c r="BH257" s="233">
        <f>IF(N257="sníž. přenesená",J257,0)</f>
        <v>0</v>
      </c>
      <c r="BI257" s="233">
        <f>IF(N257="nulová",J257,0)</f>
        <v>0</v>
      </c>
      <c r="BJ257" s="17" t="s">
        <v>84</v>
      </c>
      <c r="BK257" s="233">
        <f>ROUND(I257*H257,2)</f>
        <v>0</v>
      </c>
      <c r="BL257" s="17" t="s">
        <v>254</v>
      </c>
      <c r="BM257" s="232" t="s">
        <v>6855</v>
      </c>
    </row>
    <row r="258" s="2" customFormat="1">
      <c r="A258" s="38"/>
      <c r="B258" s="39"/>
      <c r="C258" s="40"/>
      <c r="D258" s="234" t="s">
        <v>260</v>
      </c>
      <c r="E258" s="40"/>
      <c r="F258" s="235" t="s">
        <v>6854</v>
      </c>
      <c r="G258" s="40"/>
      <c r="H258" s="40"/>
      <c r="I258" s="236"/>
      <c r="J258" s="40"/>
      <c r="K258" s="40"/>
      <c r="L258" s="44"/>
      <c r="M258" s="237"/>
      <c r="N258" s="238"/>
      <c r="O258" s="91"/>
      <c r="P258" s="91"/>
      <c r="Q258" s="91"/>
      <c r="R258" s="91"/>
      <c r="S258" s="91"/>
      <c r="T258" s="92"/>
      <c r="U258" s="38"/>
      <c r="V258" s="38"/>
      <c r="W258" s="38"/>
      <c r="X258" s="38"/>
      <c r="Y258" s="38"/>
      <c r="Z258" s="38"/>
      <c r="AA258" s="38"/>
      <c r="AB258" s="38"/>
      <c r="AC258" s="38"/>
      <c r="AD258" s="38"/>
      <c r="AE258" s="38"/>
      <c r="AT258" s="17" t="s">
        <v>260</v>
      </c>
      <c r="AU258" s="17" t="s">
        <v>86</v>
      </c>
    </row>
    <row r="259" s="12" customFormat="1">
      <c r="A259" s="12"/>
      <c r="B259" s="242"/>
      <c r="C259" s="243"/>
      <c r="D259" s="234" t="s">
        <v>276</v>
      </c>
      <c r="E259" s="244" t="s">
        <v>1</v>
      </c>
      <c r="F259" s="245" t="s">
        <v>6856</v>
      </c>
      <c r="G259" s="243"/>
      <c r="H259" s="246">
        <v>0.156</v>
      </c>
      <c r="I259" s="247"/>
      <c r="J259" s="243"/>
      <c r="K259" s="243"/>
      <c r="L259" s="248"/>
      <c r="M259" s="249"/>
      <c r="N259" s="250"/>
      <c r="O259" s="250"/>
      <c r="P259" s="250"/>
      <c r="Q259" s="250"/>
      <c r="R259" s="250"/>
      <c r="S259" s="250"/>
      <c r="T259" s="251"/>
      <c r="U259" s="12"/>
      <c r="V259" s="12"/>
      <c r="W259" s="12"/>
      <c r="X259" s="12"/>
      <c r="Y259" s="12"/>
      <c r="Z259" s="12"/>
      <c r="AA259" s="12"/>
      <c r="AB259" s="12"/>
      <c r="AC259" s="12"/>
      <c r="AD259" s="12"/>
      <c r="AE259" s="12"/>
      <c r="AT259" s="252" t="s">
        <v>276</v>
      </c>
      <c r="AU259" s="252" t="s">
        <v>86</v>
      </c>
      <c r="AV259" s="12" t="s">
        <v>86</v>
      </c>
      <c r="AW259" s="12" t="s">
        <v>32</v>
      </c>
      <c r="AX259" s="12" t="s">
        <v>84</v>
      </c>
      <c r="AY259" s="252" t="s">
        <v>251</v>
      </c>
    </row>
    <row r="260" s="2" customFormat="1" ht="16.5" customHeight="1">
      <c r="A260" s="38"/>
      <c r="B260" s="39"/>
      <c r="C260" s="292" t="s">
        <v>1442</v>
      </c>
      <c r="D260" s="292" t="s">
        <v>1133</v>
      </c>
      <c r="E260" s="293" t="s">
        <v>6857</v>
      </c>
      <c r="F260" s="294" t="s">
        <v>6858</v>
      </c>
      <c r="G260" s="295" t="s">
        <v>1136</v>
      </c>
      <c r="H260" s="296">
        <v>10</v>
      </c>
      <c r="I260" s="297"/>
      <c r="J260" s="298">
        <f>ROUND(I260*H260,2)</f>
        <v>0</v>
      </c>
      <c r="K260" s="299"/>
      <c r="L260" s="300"/>
      <c r="M260" s="301" t="s">
        <v>1</v>
      </c>
      <c r="N260" s="302" t="s">
        <v>41</v>
      </c>
      <c r="O260" s="91"/>
      <c r="P260" s="230">
        <f>O260*H260</f>
        <v>0</v>
      </c>
      <c r="Q260" s="230">
        <v>0.001</v>
      </c>
      <c r="R260" s="230">
        <f>Q260*H260</f>
        <v>0.01</v>
      </c>
      <c r="S260" s="230">
        <v>0</v>
      </c>
      <c r="T260" s="231">
        <f>S260*H260</f>
        <v>0</v>
      </c>
      <c r="U260" s="38"/>
      <c r="V260" s="38"/>
      <c r="W260" s="38"/>
      <c r="X260" s="38"/>
      <c r="Y260" s="38"/>
      <c r="Z260" s="38"/>
      <c r="AA260" s="38"/>
      <c r="AB260" s="38"/>
      <c r="AC260" s="38"/>
      <c r="AD260" s="38"/>
      <c r="AE260" s="38"/>
      <c r="AR260" s="232" t="s">
        <v>299</v>
      </c>
      <c r="AT260" s="232" t="s">
        <v>1133</v>
      </c>
      <c r="AU260" s="232" t="s">
        <v>86</v>
      </c>
      <c r="AY260" s="17" t="s">
        <v>251</v>
      </c>
      <c r="BE260" s="233">
        <f>IF(N260="základní",J260,0)</f>
        <v>0</v>
      </c>
      <c r="BF260" s="233">
        <f>IF(N260="snížená",J260,0)</f>
        <v>0</v>
      </c>
      <c r="BG260" s="233">
        <f>IF(N260="zákl. přenesená",J260,0)</f>
        <v>0</v>
      </c>
      <c r="BH260" s="233">
        <f>IF(N260="sníž. přenesená",J260,0)</f>
        <v>0</v>
      </c>
      <c r="BI260" s="233">
        <f>IF(N260="nulová",J260,0)</f>
        <v>0</v>
      </c>
      <c r="BJ260" s="17" t="s">
        <v>84</v>
      </c>
      <c r="BK260" s="233">
        <f>ROUND(I260*H260,2)</f>
        <v>0</v>
      </c>
      <c r="BL260" s="17" t="s">
        <v>254</v>
      </c>
      <c r="BM260" s="232" t="s">
        <v>6859</v>
      </c>
    </row>
    <row r="261" s="2" customFormat="1">
      <c r="A261" s="38"/>
      <c r="B261" s="39"/>
      <c r="C261" s="40"/>
      <c r="D261" s="234" t="s">
        <v>260</v>
      </c>
      <c r="E261" s="40"/>
      <c r="F261" s="235" t="s">
        <v>6858</v>
      </c>
      <c r="G261" s="40"/>
      <c r="H261" s="40"/>
      <c r="I261" s="236"/>
      <c r="J261" s="40"/>
      <c r="K261" s="40"/>
      <c r="L261" s="44"/>
      <c r="M261" s="237"/>
      <c r="N261" s="238"/>
      <c r="O261" s="91"/>
      <c r="P261" s="91"/>
      <c r="Q261" s="91"/>
      <c r="R261" s="91"/>
      <c r="S261" s="91"/>
      <c r="T261" s="92"/>
      <c r="U261" s="38"/>
      <c r="V261" s="38"/>
      <c r="W261" s="38"/>
      <c r="X261" s="38"/>
      <c r="Y261" s="38"/>
      <c r="Z261" s="38"/>
      <c r="AA261" s="38"/>
      <c r="AB261" s="38"/>
      <c r="AC261" s="38"/>
      <c r="AD261" s="38"/>
      <c r="AE261" s="38"/>
      <c r="AT261" s="17" t="s">
        <v>260</v>
      </c>
      <c r="AU261" s="17" t="s">
        <v>86</v>
      </c>
    </row>
    <row r="262" s="2" customFormat="1" ht="16.5" customHeight="1">
      <c r="A262" s="38"/>
      <c r="B262" s="39"/>
      <c r="C262" s="292" t="s">
        <v>1449</v>
      </c>
      <c r="D262" s="292" t="s">
        <v>1133</v>
      </c>
      <c r="E262" s="293" t="s">
        <v>6860</v>
      </c>
      <c r="F262" s="294" t="s">
        <v>6861</v>
      </c>
      <c r="G262" s="295" t="s">
        <v>802</v>
      </c>
      <c r="H262" s="296">
        <v>61.100000000000001</v>
      </c>
      <c r="I262" s="297"/>
      <c r="J262" s="298">
        <f>ROUND(I262*H262,2)</f>
        <v>0</v>
      </c>
      <c r="K262" s="299"/>
      <c r="L262" s="300"/>
      <c r="M262" s="301" t="s">
        <v>1</v>
      </c>
      <c r="N262" s="302" t="s">
        <v>41</v>
      </c>
      <c r="O262" s="91"/>
      <c r="P262" s="230">
        <f>O262*H262</f>
        <v>0</v>
      </c>
      <c r="Q262" s="230">
        <v>6.0000000000000002E-05</v>
      </c>
      <c r="R262" s="230">
        <f>Q262*H262</f>
        <v>0.003666</v>
      </c>
      <c r="S262" s="230">
        <v>0</v>
      </c>
      <c r="T262" s="231">
        <f>S262*H262</f>
        <v>0</v>
      </c>
      <c r="U262" s="38"/>
      <c r="V262" s="38"/>
      <c r="W262" s="38"/>
      <c r="X262" s="38"/>
      <c r="Y262" s="38"/>
      <c r="Z262" s="38"/>
      <c r="AA262" s="38"/>
      <c r="AB262" s="38"/>
      <c r="AC262" s="38"/>
      <c r="AD262" s="38"/>
      <c r="AE262" s="38"/>
      <c r="AR262" s="232" t="s">
        <v>299</v>
      </c>
      <c r="AT262" s="232" t="s">
        <v>1133</v>
      </c>
      <c r="AU262" s="232" t="s">
        <v>86</v>
      </c>
      <c r="AY262" s="17" t="s">
        <v>251</v>
      </c>
      <c r="BE262" s="233">
        <f>IF(N262="základní",J262,0)</f>
        <v>0</v>
      </c>
      <c r="BF262" s="233">
        <f>IF(N262="snížená",J262,0)</f>
        <v>0</v>
      </c>
      <c r="BG262" s="233">
        <f>IF(N262="zákl. přenesená",J262,0)</f>
        <v>0</v>
      </c>
      <c r="BH262" s="233">
        <f>IF(N262="sníž. přenesená",J262,0)</f>
        <v>0</v>
      </c>
      <c r="BI262" s="233">
        <f>IF(N262="nulová",J262,0)</f>
        <v>0</v>
      </c>
      <c r="BJ262" s="17" t="s">
        <v>84</v>
      </c>
      <c r="BK262" s="233">
        <f>ROUND(I262*H262,2)</f>
        <v>0</v>
      </c>
      <c r="BL262" s="17" t="s">
        <v>254</v>
      </c>
      <c r="BM262" s="232" t="s">
        <v>6862</v>
      </c>
    </row>
    <row r="263" s="2" customFormat="1">
      <c r="A263" s="38"/>
      <c r="B263" s="39"/>
      <c r="C263" s="40"/>
      <c r="D263" s="234" t="s">
        <v>260</v>
      </c>
      <c r="E263" s="40"/>
      <c r="F263" s="235" t="s">
        <v>6861</v>
      </c>
      <c r="G263" s="40"/>
      <c r="H263" s="40"/>
      <c r="I263" s="236"/>
      <c r="J263" s="40"/>
      <c r="K263" s="40"/>
      <c r="L263" s="44"/>
      <c r="M263" s="237"/>
      <c r="N263" s="238"/>
      <c r="O263" s="91"/>
      <c r="P263" s="91"/>
      <c r="Q263" s="91"/>
      <c r="R263" s="91"/>
      <c r="S263" s="91"/>
      <c r="T263" s="92"/>
      <c r="U263" s="38"/>
      <c r="V263" s="38"/>
      <c r="W263" s="38"/>
      <c r="X263" s="38"/>
      <c r="Y263" s="38"/>
      <c r="Z263" s="38"/>
      <c r="AA263" s="38"/>
      <c r="AB263" s="38"/>
      <c r="AC263" s="38"/>
      <c r="AD263" s="38"/>
      <c r="AE263" s="38"/>
      <c r="AT263" s="17" t="s">
        <v>260</v>
      </c>
      <c r="AU263" s="17" t="s">
        <v>86</v>
      </c>
    </row>
    <row r="264" s="12" customFormat="1">
      <c r="A264" s="12"/>
      <c r="B264" s="242"/>
      <c r="C264" s="243"/>
      <c r="D264" s="234" t="s">
        <v>276</v>
      </c>
      <c r="E264" s="244" t="s">
        <v>1</v>
      </c>
      <c r="F264" s="245" t="s">
        <v>6863</v>
      </c>
      <c r="G264" s="243"/>
      <c r="H264" s="246">
        <v>61.100000000000001</v>
      </c>
      <c r="I264" s="247"/>
      <c r="J264" s="243"/>
      <c r="K264" s="243"/>
      <c r="L264" s="248"/>
      <c r="M264" s="249"/>
      <c r="N264" s="250"/>
      <c r="O264" s="250"/>
      <c r="P264" s="250"/>
      <c r="Q264" s="250"/>
      <c r="R264" s="250"/>
      <c r="S264" s="250"/>
      <c r="T264" s="251"/>
      <c r="U264" s="12"/>
      <c r="V264" s="12"/>
      <c r="W264" s="12"/>
      <c r="X264" s="12"/>
      <c r="Y264" s="12"/>
      <c r="Z264" s="12"/>
      <c r="AA264" s="12"/>
      <c r="AB264" s="12"/>
      <c r="AC264" s="12"/>
      <c r="AD264" s="12"/>
      <c r="AE264" s="12"/>
      <c r="AT264" s="252" t="s">
        <v>276</v>
      </c>
      <c r="AU264" s="252" t="s">
        <v>86</v>
      </c>
      <c r="AV264" s="12" t="s">
        <v>86</v>
      </c>
      <c r="AW264" s="12" t="s">
        <v>32</v>
      </c>
      <c r="AX264" s="12" t="s">
        <v>84</v>
      </c>
      <c r="AY264" s="252" t="s">
        <v>251</v>
      </c>
    </row>
    <row r="265" s="11" customFormat="1" ht="22.8" customHeight="1">
      <c r="A265" s="11"/>
      <c r="B265" s="206"/>
      <c r="C265" s="207"/>
      <c r="D265" s="208" t="s">
        <v>75</v>
      </c>
      <c r="E265" s="272" t="s">
        <v>2009</v>
      </c>
      <c r="F265" s="272" t="s">
        <v>2010</v>
      </c>
      <c r="G265" s="207"/>
      <c r="H265" s="207"/>
      <c r="I265" s="210"/>
      <c r="J265" s="273">
        <f>BK265</f>
        <v>0</v>
      </c>
      <c r="K265" s="207"/>
      <c r="L265" s="212"/>
      <c r="M265" s="213"/>
      <c r="N265" s="214"/>
      <c r="O265" s="214"/>
      <c r="P265" s="215">
        <f>SUM(P266:P273)</f>
        <v>0</v>
      </c>
      <c r="Q265" s="214"/>
      <c r="R265" s="215">
        <f>SUM(R266:R273)</f>
        <v>0</v>
      </c>
      <c r="S265" s="214"/>
      <c r="T265" s="216">
        <f>SUM(T266:T273)</f>
        <v>0</v>
      </c>
      <c r="U265" s="11"/>
      <c r="V265" s="11"/>
      <c r="W265" s="11"/>
      <c r="X265" s="11"/>
      <c r="Y265" s="11"/>
      <c r="Z265" s="11"/>
      <c r="AA265" s="11"/>
      <c r="AB265" s="11"/>
      <c r="AC265" s="11"/>
      <c r="AD265" s="11"/>
      <c r="AE265" s="11"/>
      <c r="AR265" s="217" t="s">
        <v>84</v>
      </c>
      <c r="AT265" s="218" t="s">
        <v>75</v>
      </c>
      <c r="AU265" s="218" t="s">
        <v>84</v>
      </c>
      <c r="AY265" s="217" t="s">
        <v>251</v>
      </c>
      <c r="BK265" s="219">
        <f>SUM(BK266:BK273)</f>
        <v>0</v>
      </c>
    </row>
    <row r="266" s="2" customFormat="1" ht="24.15" customHeight="1">
      <c r="A266" s="38"/>
      <c r="B266" s="39"/>
      <c r="C266" s="220" t="s">
        <v>1455</v>
      </c>
      <c r="D266" s="220" t="s">
        <v>255</v>
      </c>
      <c r="E266" s="221" t="s">
        <v>6480</v>
      </c>
      <c r="F266" s="222" t="s">
        <v>6481</v>
      </c>
      <c r="G266" s="223" t="s">
        <v>681</v>
      </c>
      <c r="H266" s="224">
        <v>26.353999999999999</v>
      </c>
      <c r="I266" s="225"/>
      <c r="J266" s="226">
        <f>ROUND(I266*H266,2)</f>
        <v>0</v>
      </c>
      <c r="K266" s="227"/>
      <c r="L266" s="44"/>
      <c r="M266" s="228" t="s">
        <v>1</v>
      </c>
      <c r="N266" s="229" t="s">
        <v>41</v>
      </c>
      <c r="O266" s="91"/>
      <c r="P266" s="230">
        <f>O266*H266</f>
        <v>0</v>
      </c>
      <c r="Q266" s="230">
        <v>0</v>
      </c>
      <c r="R266" s="230">
        <f>Q266*H266</f>
        <v>0</v>
      </c>
      <c r="S266" s="230">
        <v>0</v>
      </c>
      <c r="T266" s="231">
        <f>S266*H266</f>
        <v>0</v>
      </c>
      <c r="U266" s="38"/>
      <c r="V266" s="38"/>
      <c r="W266" s="38"/>
      <c r="X266" s="38"/>
      <c r="Y266" s="38"/>
      <c r="Z266" s="38"/>
      <c r="AA266" s="38"/>
      <c r="AB266" s="38"/>
      <c r="AC266" s="38"/>
      <c r="AD266" s="38"/>
      <c r="AE266" s="38"/>
      <c r="AR266" s="232" t="s">
        <v>254</v>
      </c>
      <c r="AT266" s="232" t="s">
        <v>255</v>
      </c>
      <c r="AU266" s="232" t="s">
        <v>86</v>
      </c>
      <c r="AY266" s="17" t="s">
        <v>251</v>
      </c>
      <c r="BE266" s="233">
        <f>IF(N266="základní",J266,0)</f>
        <v>0</v>
      </c>
      <c r="BF266" s="233">
        <f>IF(N266="snížená",J266,0)</f>
        <v>0</v>
      </c>
      <c r="BG266" s="233">
        <f>IF(N266="zákl. přenesená",J266,0)</f>
        <v>0</v>
      </c>
      <c r="BH266" s="233">
        <f>IF(N266="sníž. přenesená",J266,0)</f>
        <v>0</v>
      </c>
      <c r="BI266" s="233">
        <f>IF(N266="nulová",J266,0)</f>
        <v>0</v>
      </c>
      <c r="BJ266" s="17" t="s">
        <v>84</v>
      </c>
      <c r="BK266" s="233">
        <f>ROUND(I266*H266,2)</f>
        <v>0</v>
      </c>
      <c r="BL266" s="17" t="s">
        <v>254</v>
      </c>
      <c r="BM266" s="232" t="s">
        <v>6864</v>
      </c>
    </row>
    <row r="267" s="2" customFormat="1">
      <c r="A267" s="38"/>
      <c r="B267" s="39"/>
      <c r="C267" s="40"/>
      <c r="D267" s="234" t="s">
        <v>260</v>
      </c>
      <c r="E267" s="40"/>
      <c r="F267" s="235" t="s">
        <v>6483</v>
      </c>
      <c r="G267" s="40"/>
      <c r="H267" s="40"/>
      <c r="I267" s="236"/>
      <c r="J267" s="40"/>
      <c r="K267" s="40"/>
      <c r="L267" s="44"/>
      <c r="M267" s="237"/>
      <c r="N267" s="238"/>
      <c r="O267" s="91"/>
      <c r="P267" s="91"/>
      <c r="Q267" s="91"/>
      <c r="R267" s="91"/>
      <c r="S267" s="91"/>
      <c r="T267" s="92"/>
      <c r="U267" s="38"/>
      <c r="V267" s="38"/>
      <c r="W267" s="38"/>
      <c r="X267" s="38"/>
      <c r="Y267" s="38"/>
      <c r="Z267" s="38"/>
      <c r="AA267" s="38"/>
      <c r="AB267" s="38"/>
      <c r="AC267" s="38"/>
      <c r="AD267" s="38"/>
      <c r="AE267" s="38"/>
      <c r="AT267" s="17" t="s">
        <v>260</v>
      </c>
      <c r="AU267" s="17" t="s">
        <v>86</v>
      </c>
    </row>
    <row r="268" s="2" customFormat="1">
      <c r="A268" s="38"/>
      <c r="B268" s="39"/>
      <c r="C268" s="40"/>
      <c r="D268" s="240" t="s">
        <v>274</v>
      </c>
      <c r="E268" s="40"/>
      <c r="F268" s="241" t="s">
        <v>6484</v>
      </c>
      <c r="G268" s="40"/>
      <c r="H268" s="40"/>
      <c r="I268" s="236"/>
      <c r="J268" s="40"/>
      <c r="K268" s="40"/>
      <c r="L268" s="44"/>
      <c r="M268" s="237"/>
      <c r="N268" s="238"/>
      <c r="O268" s="91"/>
      <c r="P268" s="91"/>
      <c r="Q268" s="91"/>
      <c r="R268" s="91"/>
      <c r="S268" s="91"/>
      <c r="T268" s="92"/>
      <c r="U268" s="38"/>
      <c r="V268" s="38"/>
      <c r="W268" s="38"/>
      <c r="X268" s="38"/>
      <c r="Y268" s="38"/>
      <c r="Z268" s="38"/>
      <c r="AA268" s="38"/>
      <c r="AB268" s="38"/>
      <c r="AC268" s="38"/>
      <c r="AD268" s="38"/>
      <c r="AE268" s="38"/>
      <c r="AT268" s="17" t="s">
        <v>274</v>
      </c>
      <c r="AU268" s="17" t="s">
        <v>86</v>
      </c>
    </row>
    <row r="269" s="12" customFormat="1">
      <c r="A269" s="12"/>
      <c r="B269" s="242"/>
      <c r="C269" s="243"/>
      <c r="D269" s="234" t="s">
        <v>276</v>
      </c>
      <c r="E269" s="244" t="s">
        <v>1</v>
      </c>
      <c r="F269" s="245" t="s">
        <v>6865</v>
      </c>
      <c r="G269" s="243"/>
      <c r="H269" s="246">
        <v>26.353999999999999</v>
      </c>
      <c r="I269" s="247"/>
      <c r="J269" s="243"/>
      <c r="K269" s="243"/>
      <c r="L269" s="248"/>
      <c r="M269" s="249"/>
      <c r="N269" s="250"/>
      <c r="O269" s="250"/>
      <c r="P269" s="250"/>
      <c r="Q269" s="250"/>
      <c r="R269" s="250"/>
      <c r="S269" s="250"/>
      <c r="T269" s="251"/>
      <c r="U269" s="12"/>
      <c r="V269" s="12"/>
      <c r="W269" s="12"/>
      <c r="X269" s="12"/>
      <c r="Y269" s="12"/>
      <c r="Z269" s="12"/>
      <c r="AA269" s="12"/>
      <c r="AB269" s="12"/>
      <c r="AC269" s="12"/>
      <c r="AD269" s="12"/>
      <c r="AE269" s="12"/>
      <c r="AT269" s="252" t="s">
        <v>276</v>
      </c>
      <c r="AU269" s="252" t="s">
        <v>86</v>
      </c>
      <c r="AV269" s="12" t="s">
        <v>86</v>
      </c>
      <c r="AW269" s="12" t="s">
        <v>32</v>
      </c>
      <c r="AX269" s="12" t="s">
        <v>84</v>
      </c>
      <c r="AY269" s="252" t="s">
        <v>251</v>
      </c>
    </row>
    <row r="270" s="2" customFormat="1" ht="24.15" customHeight="1">
      <c r="A270" s="38"/>
      <c r="B270" s="39"/>
      <c r="C270" s="220" t="s">
        <v>1462</v>
      </c>
      <c r="D270" s="220" t="s">
        <v>255</v>
      </c>
      <c r="E270" s="221" t="s">
        <v>6723</v>
      </c>
      <c r="F270" s="222" t="s">
        <v>6724</v>
      </c>
      <c r="G270" s="223" t="s">
        <v>681</v>
      </c>
      <c r="H270" s="224">
        <v>6.9800000000000004</v>
      </c>
      <c r="I270" s="225"/>
      <c r="J270" s="226">
        <f>ROUND(I270*H270,2)</f>
        <v>0</v>
      </c>
      <c r="K270" s="227"/>
      <c r="L270" s="44"/>
      <c r="M270" s="228" t="s">
        <v>1</v>
      </c>
      <c r="N270" s="229" t="s">
        <v>41</v>
      </c>
      <c r="O270" s="91"/>
      <c r="P270" s="230">
        <f>O270*H270</f>
        <v>0</v>
      </c>
      <c r="Q270" s="230">
        <v>0</v>
      </c>
      <c r="R270" s="230">
        <f>Q270*H270</f>
        <v>0</v>
      </c>
      <c r="S270" s="230">
        <v>0</v>
      </c>
      <c r="T270" s="231">
        <f>S270*H270</f>
        <v>0</v>
      </c>
      <c r="U270" s="38"/>
      <c r="V270" s="38"/>
      <c r="W270" s="38"/>
      <c r="X270" s="38"/>
      <c r="Y270" s="38"/>
      <c r="Z270" s="38"/>
      <c r="AA270" s="38"/>
      <c r="AB270" s="38"/>
      <c r="AC270" s="38"/>
      <c r="AD270" s="38"/>
      <c r="AE270" s="38"/>
      <c r="AR270" s="232" t="s">
        <v>254</v>
      </c>
      <c r="AT270" s="232" t="s">
        <v>255</v>
      </c>
      <c r="AU270" s="232" t="s">
        <v>86</v>
      </c>
      <c r="AY270" s="17" t="s">
        <v>251</v>
      </c>
      <c r="BE270" s="233">
        <f>IF(N270="základní",J270,0)</f>
        <v>0</v>
      </c>
      <c r="BF270" s="233">
        <f>IF(N270="snížená",J270,0)</f>
        <v>0</v>
      </c>
      <c r="BG270" s="233">
        <f>IF(N270="zákl. přenesená",J270,0)</f>
        <v>0</v>
      </c>
      <c r="BH270" s="233">
        <f>IF(N270="sníž. přenesená",J270,0)</f>
        <v>0</v>
      </c>
      <c r="BI270" s="233">
        <f>IF(N270="nulová",J270,0)</f>
        <v>0</v>
      </c>
      <c r="BJ270" s="17" t="s">
        <v>84</v>
      </c>
      <c r="BK270" s="233">
        <f>ROUND(I270*H270,2)</f>
        <v>0</v>
      </c>
      <c r="BL270" s="17" t="s">
        <v>254</v>
      </c>
      <c r="BM270" s="232" t="s">
        <v>6866</v>
      </c>
    </row>
    <row r="271" s="2" customFormat="1">
      <c r="A271" s="38"/>
      <c r="B271" s="39"/>
      <c r="C271" s="40"/>
      <c r="D271" s="234" t="s">
        <v>260</v>
      </c>
      <c r="E271" s="40"/>
      <c r="F271" s="235" t="s">
        <v>6726</v>
      </c>
      <c r="G271" s="40"/>
      <c r="H271" s="40"/>
      <c r="I271" s="236"/>
      <c r="J271" s="40"/>
      <c r="K271" s="40"/>
      <c r="L271" s="44"/>
      <c r="M271" s="237"/>
      <c r="N271" s="238"/>
      <c r="O271" s="91"/>
      <c r="P271" s="91"/>
      <c r="Q271" s="91"/>
      <c r="R271" s="91"/>
      <c r="S271" s="91"/>
      <c r="T271" s="92"/>
      <c r="U271" s="38"/>
      <c r="V271" s="38"/>
      <c r="W271" s="38"/>
      <c r="X271" s="38"/>
      <c r="Y271" s="38"/>
      <c r="Z271" s="38"/>
      <c r="AA271" s="38"/>
      <c r="AB271" s="38"/>
      <c r="AC271" s="38"/>
      <c r="AD271" s="38"/>
      <c r="AE271" s="38"/>
      <c r="AT271" s="17" t="s">
        <v>260</v>
      </c>
      <c r="AU271" s="17" t="s">
        <v>86</v>
      </c>
    </row>
    <row r="272" s="2" customFormat="1">
      <c r="A272" s="38"/>
      <c r="B272" s="39"/>
      <c r="C272" s="40"/>
      <c r="D272" s="240" t="s">
        <v>274</v>
      </c>
      <c r="E272" s="40"/>
      <c r="F272" s="241" t="s">
        <v>6727</v>
      </c>
      <c r="G272" s="40"/>
      <c r="H272" s="40"/>
      <c r="I272" s="236"/>
      <c r="J272" s="40"/>
      <c r="K272" s="40"/>
      <c r="L272" s="44"/>
      <c r="M272" s="237"/>
      <c r="N272" s="238"/>
      <c r="O272" s="91"/>
      <c r="P272" s="91"/>
      <c r="Q272" s="91"/>
      <c r="R272" s="91"/>
      <c r="S272" s="91"/>
      <c r="T272" s="92"/>
      <c r="U272" s="38"/>
      <c r="V272" s="38"/>
      <c r="W272" s="38"/>
      <c r="X272" s="38"/>
      <c r="Y272" s="38"/>
      <c r="Z272" s="38"/>
      <c r="AA272" s="38"/>
      <c r="AB272" s="38"/>
      <c r="AC272" s="38"/>
      <c r="AD272" s="38"/>
      <c r="AE272" s="38"/>
      <c r="AT272" s="17" t="s">
        <v>274</v>
      </c>
      <c r="AU272" s="17" t="s">
        <v>86</v>
      </c>
    </row>
    <row r="273" s="12" customFormat="1">
      <c r="A273" s="12"/>
      <c r="B273" s="242"/>
      <c r="C273" s="243"/>
      <c r="D273" s="234" t="s">
        <v>276</v>
      </c>
      <c r="E273" s="244" t="s">
        <v>1</v>
      </c>
      <c r="F273" s="245" t="s">
        <v>6867</v>
      </c>
      <c r="G273" s="243"/>
      <c r="H273" s="246">
        <v>6.9800000000000004</v>
      </c>
      <c r="I273" s="247"/>
      <c r="J273" s="243"/>
      <c r="K273" s="243"/>
      <c r="L273" s="248"/>
      <c r="M273" s="285"/>
      <c r="N273" s="286"/>
      <c r="O273" s="286"/>
      <c r="P273" s="286"/>
      <c r="Q273" s="286"/>
      <c r="R273" s="286"/>
      <c r="S273" s="286"/>
      <c r="T273" s="287"/>
      <c r="U273" s="12"/>
      <c r="V273" s="12"/>
      <c r="W273" s="12"/>
      <c r="X273" s="12"/>
      <c r="Y273" s="12"/>
      <c r="Z273" s="12"/>
      <c r="AA273" s="12"/>
      <c r="AB273" s="12"/>
      <c r="AC273" s="12"/>
      <c r="AD273" s="12"/>
      <c r="AE273" s="12"/>
      <c r="AT273" s="252" t="s">
        <v>276</v>
      </c>
      <c r="AU273" s="252" t="s">
        <v>86</v>
      </c>
      <c r="AV273" s="12" t="s">
        <v>86</v>
      </c>
      <c r="AW273" s="12" t="s">
        <v>32</v>
      </c>
      <c r="AX273" s="12" t="s">
        <v>84</v>
      </c>
      <c r="AY273" s="252" t="s">
        <v>251</v>
      </c>
    </row>
    <row r="274" s="2" customFormat="1" ht="6.96" customHeight="1">
      <c r="A274" s="38"/>
      <c r="B274" s="66"/>
      <c r="C274" s="67"/>
      <c r="D274" s="67"/>
      <c r="E274" s="67"/>
      <c r="F274" s="67"/>
      <c r="G274" s="67"/>
      <c r="H274" s="67"/>
      <c r="I274" s="67"/>
      <c r="J274" s="67"/>
      <c r="K274" s="67"/>
      <c r="L274" s="44"/>
      <c r="M274" s="38"/>
      <c r="O274" s="38"/>
      <c r="P274" s="38"/>
      <c r="Q274" s="38"/>
      <c r="R274" s="38"/>
      <c r="S274" s="38"/>
      <c r="T274" s="38"/>
      <c r="U274" s="38"/>
      <c r="V274" s="38"/>
      <c r="W274" s="38"/>
      <c r="X274" s="38"/>
      <c r="Y274" s="38"/>
      <c r="Z274" s="38"/>
      <c r="AA274" s="38"/>
      <c r="AB274" s="38"/>
      <c r="AC274" s="38"/>
      <c r="AD274" s="38"/>
      <c r="AE274" s="38"/>
    </row>
  </sheetData>
  <sheetProtection sheet="1" autoFilter="0" formatColumns="0" formatRows="0" objects="1" scenarios="1" spinCount="100000" saltValue="qzuQzHvGmKnYhq2ivzJa1YWS2jYx8yM9moYhmiOlO8rzDng97YpJYwNcwz8XEQL6bsNwjWDzbeuVDmctpSkqLw==" hashValue="+4ip60jY2+MhNWylZdroGNIEiaOZEeJCjb/YQlvfsrlLNr+a8u/DcSfSKzKYAyvQxU2WlP1QC2GxeBacCqiSRQ==" algorithmName="SHA-512" password="CC35"/>
  <autoFilter ref="C124:K273"/>
  <mergeCells count="12">
    <mergeCell ref="E7:H7"/>
    <mergeCell ref="E9:H9"/>
    <mergeCell ref="E11:H11"/>
    <mergeCell ref="E20:H20"/>
    <mergeCell ref="E29:H29"/>
    <mergeCell ref="E85:H85"/>
    <mergeCell ref="E87:H87"/>
    <mergeCell ref="E89:H89"/>
    <mergeCell ref="E113:H113"/>
    <mergeCell ref="E115:H115"/>
    <mergeCell ref="E117:H117"/>
    <mergeCell ref="L2:V2"/>
  </mergeCells>
  <hyperlinks>
    <hyperlink ref="F131" r:id="rId1" display="https://podminky.urs.cz/item/CS_URS_2024_02/184813511"/>
    <hyperlink ref="F137" r:id="rId2" display="https://podminky.urs.cz/item/CS_URS_2024_02/122111101"/>
    <hyperlink ref="F141" r:id="rId3" display="https://podminky.urs.cz/item/CS_URS_2024_02/162706111"/>
    <hyperlink ref="F145" r:id="rId4" display="https://podminky.urs.cz/item/CS_URS_2024_02/167103101"/>
    <hyperlink ref="F152" r:id="rId5" display="https://podminky.urs.cz/item/CS_URS_2024_02/181311105"/>
    <hyperlink ref="F156" r:id="rId6" display="https://podminky.urs.cz/item/CS_URS_2024_02/183211211"/>
    <hyperlink ref="F163" r:id="rId7" display="https://podminky.urs.cz/item/CS_URS_2024_02/183211322"/>
    <hyperlink ref="F166" r:id="rId8" display="https://podminky.urs.cz/item/CS_URS_2024_02/183211313"/>
    <hyperlink ref="F169" r:id="rId9" display="https://podminky.urs.cz/item/CS_URS_2024_02/184911161"/>
    <hyperlink ref="F173" r:id="rId10" display="https://podminky.urs.cz/item/CS_URS_2024_02/183403114"/>
    <hyperlink ref="F176" r:id="rId11" display="https://podminky.urs.cz/item/CS_URS_2024_02/183403131"/>
    <hyperlink ref="F179" r:id="rId12" display="https://podminky.urs.cz/item/CS_URS_2024_02/183403111"/>
    <hyperlink ref="F182" r:id="rId13" display="https://podminky.urs.cz/item/CS_URS_2024_02/183403371"/>
    <hyperlink ref="F185" r:id="rId14" display="https://podminky.urs.cz/item/CS_URS_2024_02/183403153"/>
    <hyperlink ref="F188" r:id="rId15" display="https://podminky.urs.cz/item/CS_URS_2024_02/119005131"/>
    <hyperlink ref="F191" r:id="rId16" display="https://podminky.urs.cz/item/CS_URS_2024_02/183205111"/>
    <hyperlink ref="F194" r:id="rId17" display="https://podminky.urs.cz/item/CS_URS_2024_02/183101213"/>
    <hyperlink ref="F197" r:id="rId18" display="https://podminky.urs.cz/item/CS_URS_2024_02/183101221"/>
    <hyperlink ref="F200" r:id="rId19" display="https://podminky.urs.cz/item/CS_URS_2024_02/184102112"/>
    <hyperlink ref="F203" r:id="rId20" display="https://podminky.urs.cz/item/CS_URS_2024_02/184102114"/>
    <hyperlink ref="F206" r:id="rId21" display="https://podminky.urs.cz/item/CS_URS_2024_02/184215133"/>
    <hyperlink ref="F212" r:id="rId22" display="https://podminky.urs.cz/item/CS_URS_2024_02/184215411"/>
    <hyperlink ref="F215" r:id="rId23" display="https://podminky.urs.cz/item/CS_URS_2024_02/184501141"/>
    <hyperlink ref="F227" r:id="rId24" display="https://podminky.urs.cz/item/CS_URS_2024_02/184911431"/>
    <hyperlink ref="F236" r:id="rId25" display="https://podminky.urs.cz/item/CS_URS_2024_02/185804312"/>
    <hyperlink ref="F240" r:id="rId26" display="https://podminky.urs.cz/item/CS_URS_2024_02/185851121"/>
    <hyperlink ref="F250" r:id="rId27" display="https://podminky.urs.cz/item/CS_URS_2024_02/338171114"/>
    <hyperlink ref="F255" r:id="rId28" display="https://podminky.urs.cz/item/CS_URS_2024_02/338951113"/>
    <hyperlink ref="F268" r:id="rId29" display="https://podminky.urs.cz/item/CS_URS_2024_02/998231311"/>
    <hyperlink ref="F272" r:id="rId30" display="https://podminky.urs.cz/item/CS_URS_2024_02/998231411"/>
  </hyperlinks>
  <pageMargins left="0.39375" right="0.39375" top="0.39375" bottom="0.39375" header="0" footer="0"/>
  <pageSetup paperSize="9" orientation="portrait" blackAndWhite="1" fitToHeight="100"/>
  <headerFooter>
    <oddFooter>&amp;CStrana &amp;P z &amp;N</oddFooter>
  </headerFooter>
  <drawing r:id="rId31"/>
</worksheet>
</file>

<file path=xl/worksheets/sheet4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75.83203"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6"/>
      <c r="C3" s="147"/>
      <c r="D3" s="147"/>
      <c r="E3" s="147"/>
      <c r="F3" s="147"/>
      <c r="G3" s="147"/>
      <c r="H3" s="20"/>
    </row>
    <row r="4" s="1" customFormat="1" ht="24.96" customHeight="1">
      <c r="B4" s="20"/>
      <c r="C4" s="148" t="s">
        <v>6868</v>
      </c>
      <c r="H4" s="20"/>
    </row>
    <row r="5" s="1" customFormat="1" ht="12" customHeight="1">
      <c r="B5" s="20"/>
      <c r="C5" s="304" t="s">
        <v>13</v>
      </c>
      <c r="D5" s="156" t="s">
        <v>14</v>
      </c>
      <c r="E5" s="1"/>
      <c r="F5" s="1"/>
      <c r="H5" s="20"/>
    </row>
    <row r="6" s="1" customFormat="1" ht="36.96" customHeight="1">
      <c r="B6" s="20"/>
      <c r="C6" s="305" t="s">
        <v>16</v>
      </c>
      <c r="D6" s="306" t="s">
        <v>17</v>
      </c>
      <c r="E6" s="1"/>
      <c r="F6" s="1"/>
      <c r="H6" s="20"/>
    </row>
    <row r="7" s="1" customFormat="1" ht="16.5" customHeight="1">
      <c r="B7" s="20"/>
      <c r="C7" s="150" t="s">
        <v>22</v>
      </c>
      <c r="D7" s="153" t="str">
        <f>'Rekapitulace stavby'!AN8</f>
        <v>12. 5. 2025</v>
      </c>
      <c r="H7" s="20"/>
    </row>
    <row r="8" s="2" customFormat="1" ht="10.8" customHeight="1">
      <c r="A8" s="38"/>
      <c r="B8" s="44"/>
      <c r="C8" s="38"/>
      <c r="D8" s="38"/>
      <c r="E8" s="38"/>
      <c r="F8" s="38"/>
      <c r="G8" s="38"/>
      <c r="H8" s="44"/>
    </row>
    <row r="9" s="10" customFormat="1" ht="29.28" customHeight="1">
      <c r="A9" s="194"/>
      <c r="B9" s="307"/>
      <c r="C9" s="308" t="s">
        <v>57</v>
      </c>
      <c r="D9" s="309" t="s">
        <v>58</v>
      </c>
      <c r="E9" s="309" t="s">
        <v>238</v>
      </c>
      <c r="F9" s="310" t="s">
        <v>6869</v>
      </c>
      <c r="G9" s="194"/>
      <c r="H9" s="307"/>
    </row>
    <row r="10" s="2" customFormat="1" ht="26.4" customHeight="1">
      <c r="A10" s="38"/>
      <c r="B10" s="44"/>
      <c r="C10" s="311" t="s">
        <v>105</v>
      </c>
      <c r="D10" s="311" t="s">
        <v>106</v>
      </c>
      <c r="E10" s="38"/>
      <c r="F10" s="38"/>
      <c r="G10" s="38"/>
      <c r="H10" s="44"/>
    </row>
    <row r="11" s="2" customFormat="1" ht="16.8" customHeight="1">
      <c r="A11" s="38"/>
      <c r="B11" s="44"/>
      <c r="C11" s="312" t="s">
        <v>2153</v>
      </c>
      <c r="D11" s="313" t="s">
        <v>1</v>
      </c>
      <c r="E11" s="314" t="s">
        <v>1</v>
      </c>
      <c r="F11" s="315">
        <v>147.50999999999999</v>
      </c>
      <c r="G11" s="38"/>
      <c r="H11" s="44"/>
    </row>
    <row r="12" s="2" customFormat="1">
      <c r="A12" s="38"/>
      <c r="B12" s="44"/>
      <c r="C12" s="316" t="s">
        <v>1</v>
      </c>
      <c r="D12" s="316" t="s">
        <v>2241</v>
      </c>
      <c r="E12" s="17" t="s">
        <v>1</v>
      </c>
      <c r="F12" s="317">
        <v>0</v>
      </c>
      <c r="G12" s="38"/>
      <c r="H12" s="44"/>
    </row>
    <row r="13" s="2" customFormat="1" ht="16.8" customHeight="1">
      <c r="A13" s="38"/>
      <c r="B13" s="44"/>
      <c r="C13" s="316" t="s">
        <v>1</v>
      </c>
      <c r="D13" s="316" t="s">
        <v>2242</v>
      </c>
      <c r="E13" s="17" t="s">
        <v>1</v>
      </c>
      <c r="F13" s="317">
        <v>106.26000000000001</v>
      </c>
      <c r="G13" s="38"/>
      <c r="H13" s="44"/>
    </row>
    <row r="14" s="2" customFormat="1" ht="16.8" customHeight="1">
      <c r="A14" s="38"/>
      <c r="B14" s="44"/>
      <c r="C14" s="316" t="s">
        <v>1</v>
      </c>
      <c r="D14" s="316" t="s">
        <v>2243</v>
      </c>
      <c r="E14" s="17" t="s">
        <v>1</v>
      </c>
      <c r="F14" s="317">
        <v>41.25</v>
      </c>
      <c r="G14" s="38"/>
      <c r="H14" s="44"/>
    </row>
    <row r="15" s="2" customFormat="1" ht="16.8" customHeight="1">
      <c r="A15" s="38"/>
      <c r="B15" s="44"/>
      <c r="C15" s="316" t="s">
        <v>2153</v>
      </c>
      <c r="D15" s="316" t="s">
        <v>423</v>
      </c>
      <c r="E15" s="17" t="s">
        <v>1</v>
      </c>
      <c r="F15" s="317">
        <v>147.50999999999999</v>
      </c>
      <c r="G15" s="38"/>
      <c r="H15" s="44"/>
    </row>
    <row r="16" s="2" customFormat="1" ht="26.4" customHeight="1">
      <c r="A16" s="38"/>
      <c r="B16" s="44"/>
      <c r="C16" s="311" t="s">
        <v>108</v>
      </c>
      <c r="D16" s="311" t="s">
        <v>109</v>
      </c>
      <c r="E16" s="38"/>
      <c r="F16" s="38"/>
      <c r="G16" s="38"/>
      <c r="H16" s="44"/>
    </row>
    <row r="17" s="2" customFormat="1" ht="16.8" customHeight="1">
      <c r="A17" s="38"/>
      <c r="B17" s="44"/>
      <c r="C17" s="312" t="s">
        <v>627</v>
      </c>
      <c r="D17" s="313" t="s">
        <v>1</v>
      </c>
      <c r="E17" s="314" t="s">
        <v>1</v>
      </c>
      <c r="F17" s="315">
        <v>17841</v>
      </c>
      <c r="G17" s="38"/>
      <c r="H17" s="44"/>
    </row>
    <row r="18" s="2" customFormat="1" ht="16.8" customHeight="1">
      <c r="A18" s="38"/>
      <c r="B18" s="44"/>
      <c r="C18" s="316" t="s">
        <v>1</v>
      </c>
      <c r="D18" s="316" t="s">
        <v>636</v>
      </c>
      <c r="E18" s="17" t="s">
        <v>1</v>
      </c>
      <c r="F18" s="317">
        <v>0</v>
      </c>
      <c r="G18" s="38"/>
      <c r="H18" s="44"/>
    </row>
    <row r="19" s="2" customFormat="1" ht="16.8" customHeight="1">
      <c r="A19" s="38"/>
      <c r="B19" s="44"/>
      <c r="C19" s="316" t="s">
        <v>1</v>
      </c>
      <c r="D19" s="316" t="s">
        <v>637</v>
      </c>
      <c r="E19" s="17" t="s">
        <v>1</v>
      </c>
      <c r="F19" s="317">
        <v>17841</v>
      </c>
      <c r="G19" s="38"/>
      <c r="H19" s="44"/>
    </row>
    <row r="20" s="2" customFormat="1" ht="16.8" customHeight="1">
      <c r="A20" s="38"/>
      <c r="B20" s="44"/>
      <c r="C20" s="316" t="s">
        <v>627</v>
      </c>
      <c r="D20" s="316" t="s">
        <v>423</v>
      </c>
      <c r="E20" s="17" t="s">
        <v>1</v>
      </c>
      <c r="F20" s="317">
        <v>17841</v>
      </c>
      <c r="G20" s="38"/>
      <c r="H20" s="44"/>
    </row>
    <row r="21" s="2" customFormat="1" ht="16.8" customHeight="1">
      <c r="A21" s="38"/>
      <c r="B21" s="44"/>
      <c r="C21" s="318" t="s">
        <v>6870</v>
      </c>
      <c r="D21" s="38"/>
      <c r="E21" s="38"/>
      <c r="F21" s="38"/>
      <c r="G21" s="38"/>
      <c r="H21" s="44"/>
    </row>
    <row r="22" s="2" customFormat="1" ht="16.8" customHeight="1">
      <c r="A22" s="38"/>
      <c r="B22" s="44"/>
      <c r="C22" s="316" t="s">
        <v>632</v>
      </c>
      <c r="D22" s="316" t="s">
        <v>633</v>
      </c>
      <c r="E22" s="17" t="s">
        <v>409</v>
      </c>
      <c r="F22" s="317">
        <v>17841</v>
      </c>
      <c r="G22" s="38"/>
      <c r="H22" s="44"/>
    </row>
    <row r="23" s="2" customFormat="1" ht="16.8" customHeight="1">
      <c r="A23" s="38"/>
      <c r="B23" s="44"/>
      <c r="C23" s="316" t="s">
        <v>650</v>
      </c>
      <c r="D23" s="316" t="s">
        <v>651</v>
      </c>
      <c r="E23" s="17" t="s">
        <v>409</v>
      </c>
      <c r="F23" s="317">
        <v>17841</v>
      </c>
      <c r="G23" s="38"/>
      <c r="H23" s="44"/>
    </row>
    <row r="24" s="2" customFormat="1" ht="16.8" customHeight="1">
      <c r="A24" s="38"/>
      <c r="B24" s="44"/>
      <c r="C24" s="316" t="s">
        <v>662</v>
      </c>
      <c r="D24" s="316" t="s">
        <v>663</v>
      </c>
      <c r="E24" s="17" t="s">
        <v>409</v>
      </c>
      <c r="F24" s="317">
        <v>71364</v>
      </c>
      <c r="G24" s="38"/>
      <c r="H24" s="44"/>
    </row>
    <row r="25" s="2" customFormat="1" ht="16.8" customHeight="1">
      <c r="A25" s="38"/>
      <c r="B25" s="44"/>
      <c r="C25" s="316" t="s">
        <v>669</v>
      </c>
      <c r="D25" s="316" t="s">
        <v>670</v>
      </c>
      <c r="E25" s="17" t="s">
        <v>409</v>
      </c>
      <c r="F25" s="317">
        <v>18141</v>
      </c>
      <c r="G25" s="38"/>
      <c r="H25" s="44"/>
    </row>
    <row r="26" s="2" customFormat="1" ht="16.8" customHeight="1">
      <c r="A26" s="38"/>
      <c r="B26" s="44"/>
      <c r="C26" s="316" t="s">
        <v>673</v>
      </c>
      <c r="D26" s="316" t="s">
        <v>674</v>
      </c>
      <c r="E26" s="17" t="s">
        <v>592</v>
      </c>
      <c r="F26" s="317">
        <v>1844.0999999999999</v>
      </c>
      <c r="G26" s="38"/>
      <c r="H26" s="44"/>
    </row>
    <row r="27" s="2" customFormat="1">
      <c r="A27" s="38"/>
      <c r="B27" s="44"/>
      <c r="C27" s="316" t="s">
        <v>679</v>
      </c>
      <c r="D27" s="316" t="s">
        <v>680</v>
      </c>
      <c r="E27" s="17" t="s">
        <v>681</v>
      </c>
      <c r="F27" s="317">
        <v>3319.3800000000001</v>
      </c>
      <c r="G27" s="38"/>
      <c r="H27" s="44"/>
    </row>
    <row r="28" s="2" customFormat="1" ht="16.8" customHeight="1">
      <c r="A28" s="38"/>
      <c r="B28" s="44"/>
      <c r="C28" s="312" t="s">
        <v>629</v>
      </c>
      <c r="D28" s="313" t="s">
        <v>1</v>
      </c>
      <c r="E28" s="314" t="s">
        <v>1</v>
      </c>
      <c r="F28" s="315">
        <v>300</v>
      </c>
      <c r="G28" s="38"/>
      <c r="H28" s="44"/>
    </row>
    <row r="29" s="2" customFormat="1" ht="16.8" customHeight="1">
      <c r="A29" s="38"/>
      <c r="B29" s="44"/>
      <c r="C29" s="316" t="s">
        <v>629</v>
      </c>
      <c r="D29" s="316" t="s">
        <v>643</v>
      </c>
      <c r="E29" s="17" t="s">
        <v>1</v>
      </c>
      <c r="F29" s="317">
        <v>300</v>
      </c>
      <c r="G29" s="38"/>
      <c r="H29" s="44"/>
    </row>
    <row r="30" s="2" customFormat="1" ht="16.8" customHeight="1">
      <c r="A30" s="38"/>
      <c r="B30" s="44"/>
      <c r="C30" s="318" t="s">
        <v>6870</v>
      </c>
      <c r="D30" s="38"/>
      <c r="E30" s="38"/>
      <c r="F30" s="38"/>
      <c r="G30" s="38"/>
      <c r="H30" s="44"/>
    </row>
    <row r="31" s="2" customFormat="1" ht="16.8" customHeight="1">
      <c r="A31" s="38"/>
      <c r="B31" s="44"/>
      <c r="C31" s="316" t="s">
        <v>638</v>
      </c>
      <c r="D31" s="316" t="s">
        <v>639</v>
      </c>
      <c r="E31" s="17" t="s">
        <v>409</v>
      </c>
      <c r="F31" s="317">
        <v>300</v>
      </c>
      <c r="G31" s="38"/>
      <c r="H31" s="44"/>
    </row>
    <row r="32" s="2" customFormat="1" ht="16.8" customHeight="1">
      <c r="A32" s="38"/>
      <c r="B32" s="44"/>
      <c r="C32" s="316" t="s">
        <v>655</v>
      </c>
      <c r="D32" s="316" t="s">
        <v>656</v>
      </c>
      <c r="E32" s="17" t="s">
        <v>409</v>
      </c>
      <c r="F32" s="317">
        <v>2700</v>
      </c>
      <c r="G32" s="38"/>
      <c r="H32" s="44"/>
    </row>
    <row r="33" s="2" customFormat="1" ht="16.8" customHeight="1">
      <c r="A33" s="38"/>
      <c r="B33" s="44"/>
      <c r="C33" s="316" t="s">
        <v>669</v>
      </c>
      <c r="D33" s="316" t="s">
        <v>670</v>
      </c>
      <c r="E33" s="17" t="s">
        <v>409</v>
      </c>
      <c r="F33" s="317">
        <v>18141</v>
      </c>
      <c r="G33" s="38"/>
      <c r="H33" s="44"/>
    </row>
    <row r="34" s="2" customFormat="1" ht="16.8" customHeight="1">
      <c r="A34" s="38"/>
      <c r="B34" s="44"/>
      <c r="C34" s="316" t="s">
        <v>673</v>
      </c>
      <c r="D34" s="316" t="s">
        <v>674</v>
      </c>
      <c r="E34" s="17" t="s">
        <v>592</v>
      </c>
      <c r="F34" s="317">
        <v>1844.0999999999999</v>
      </c>
      <c r="G34" s="38"/>
      <c r="H34" s="44"/>
    </row>
    <row r="35" s="2" customFormat="1">
      <c r="A35" s="38"/>
      <c r="B35" s="44"/>
      <c r="C35" s="316" t="s">
        <v>679</v>
      </c>
      <c r="D35" s="316" t="s">
        <v>680</v>
      </c>
      <c r="E35" s="17" t="s">
        <v>681</v>
      </c>
      <c r="F35" s="317">
        <v>3319.3800000000001</v>
      </c>
      <c r="G35" s="38"/>
      <c r="H35" s="44"/>
    </row>
    <row r="36" s="2" customFormat="1" ht="26.4" customHeight="1">
      <c r="A36" s="38"/>
      <c r="B36" s="44"/>
      <c r="C36" s="311" t="s">
        <v>114</v>
      </c>
      <c r="D36" s="311" t="s">
        <v>115</v>
      </c>
      <c r="E36" s="38"/>
      <c r="F36" s="38"/>
      <c r="G36" s="38"/>
      <c r="H36" s="44"/>
    </row>
    <row r="37" s="2" customFormat="1" ht="16.8" customHeight="1">
      <c r="A37" s="38"/>
      <c r="B37" s="44"/>
      <c r="C37" s="312" t="s">
        <v>723</v>
      </c>
      <c r="D37" s="313" t="s">
        <v>1</v>
      </c>
      <c r="E37" s="314" t="s">
        <v>1</v>
      </c>
      <c r="F37" s="315">
        <v>16</v>
      </c>
      <c r="G37" s="38"/>
      <c r="H37" s="44"/>
    </row>
    <row r="38" s="2" customFormat="1" ht="16.8" customHeight="1">
      <c r="A38" s="38"/>
      <c r="B38" s="44"/>
      <c r="C38" s="316" t="s">
        <v>723</v>
      </c>
      <c r="D38" s="316" t="s">
        <v>1075</v>
      </c>
      <c r="E38" s="17" t="s">
        <v>1</v>
      </c>
      <c r="F38" s="317">
        <v>16</v>
      </c>
      <c r="G38" s="38"/>
      <c r="H38" s="44"/>
    </row>
    <row r="39" s="2" customFormat="1" ht="16.8" customHeight="1">
      <c r="A39" s="38"/>
      <c r="B39" s="44"/>
      <c r="C39" s="318" t="s">
        <v>6870</v>
      </c>
      <c r="D39" s="38"/>
      <c r="E39" s="38"/>
      <c r="F39" s="38"/>
      <c r="G39" s="38"/>
      <c r="H39" s="44"/>
    </row>
    <row r="40" s="2" customFormat="1">
      <c r="A40" s="38"/>
      <c r="B40" s="44"/>
      <c r="C40" s="316" t="s">
        <v>1070</v>
      </c>
      <c r="D40" s="316" t="s">
        <v>1071</v>
      </c>
      <c r="E40" s="17" t="s">
        <v>409</v>
      </c>
      <c r="F40" s="317">
        <v>16</v>
      </c>
      <c r="G40" s="38"/>
      <c r="H40" s="44"/>
    </row>
    <row r="41" s="2" customFormat="1" ht="16.8" customHeight="1">
      <c r="A41" s="38"/>
      <c r="B41" s="44"/>
      <c r="C41" s="316" t="s">
        <v>1024</v>
      </c>
      <c r="D41" s="316" t="s">
        <v>1025</v>
      </c>
      <c r="E41" s="17" t="s">
        <v>681</v>
      </c>
      <c r="F41" s="317">
        <v>0.096000000000000002</v>
      </c>
      <c r="G41" s="38"/>
      <c r="H41" s="44"/>
    </row>
    <row r="42" s="2" customFormat="1" ht="16.8" customHeight="1">
      <c r="A42" s="38"/>
      <c r="B42" s="44"/>
      <c r="C42" s="312" t="s">
        <v>724</v>
      </c>
      <c r="D42" s="313" t="s">
        <v>1</v>
      </c>
      <c r="E42" s="314" t="s">
        <v>1</v>
      </c>
      <c r="F42" s="315">
        <v>10</v>
      </c>
      <c r="G42" s="38"/>
      <c r="H42" s="44"/>
    </row>
    <row r="43" s="2" customFormat="1" ht="16.8" customHeight="1">
      <c r="A43" s="38"/>
      <c r="B43" s="44"/>
      <c r="C43" s="316" t="s">
        <v>724</v>
      </c>
      <c r="D43" s="316" t="s">
        <v>893</v>
      </c>
      <c r="E43" s="17" t="s">
        <v>1</v>
      </c>
      <c r="F43" s="317">
        <v>10</v>
      </c>
      <c r="G43" s="38"/>
      <c r="H43" s="44"/>
    </row>
    <row r="44" s="2" customFormat="1" ht="16.8" customHeight="1">
      <c r="A44" s="38"/>
      <c r="B44" s="44"/>
      <c r="C44" s="318" t="s">
        <v>6870</v>
      </c>
      <c r="D44" s="38"/>
      <c r="E44" s="38"/>
      <c r="F44" s="38"/>
      <c r="G44" s="38"/>
      <c r="H44" s="44"/>
    </row>
    <row r="45" s="2" customFormat="1" ht="16.8" customHeight="1">
      <c r="A45" s="38"/>
      <c r="B45" s="44"/>
      <c r="C45" s="316" t="s">
        <v>889</v>
      </c>
      <c r="D45" s="316" t="s">
        <v>890</v>
      </c>
      <c r="E45" s="17" t="s">
        <v>416</v>
      </c>
      <c r="F45" s="317">
        <v>10</v>
      </c>
      <c r="G45" s="38"/>
      <c r="H45" s="44"/>
    </row>
    <row r="46" s="2" customFormat="1">
      <c r="A46" s="38"/>
      <c r="B46" s="44"/>
      <c r="C46" s="316" t="s">
        <v>1031</v>
      </c>
      <c r="D46" s="316" t="s">
        <v>1032</v>
      </c>
      <c r="E46" s="17" t="s">
        <v>681</v>
      </c>
      <c r="F46" s="317">
        <v>54.497</v>
      </c>
      <c r="G46" s="38"/>
      <c r="H46" s="44"/>
    </row>
    <row r="47" s="2" customFormat="1" ht="16.8" customHeight="1">
      <c r="A47" s="38"/>
      <c r="B47" s="44"/>
      <c r="C47" s="312" t="s">
        <v>725</v>
      </c>
      <c r="D47" s="313" t="s">
        <v>1</v>
      </c>
      <c r="E47" s="314" t="s">
        <v>1</v>
      </c>
      <c r="F47" s="315">
        <v>0.64800000000000002</v>
      </c>
      <c r="G47" s="38"/>
      <c r="H47" s="44"/>
    </row>
    <row r="48" s="2" customFormat="1" ht="16.8" customHeight="1">
      <c r="A48" s="38"/>
      <c r="B48" s="44"/>
      <c r="C48" s="316" t="s">
        <v>1</v>
      </c>
      <c r="D48" s="316" t="s">
        <v>851</v>
      </c>
      <c r="E48" s="17" t="s">
        <v>1</v>
      </c>
      <c r="F48" s="317">
        <v>0</v>
      </c>
      <c r="G48" s="38"/>
      <c r="H48" s="44"/>
    </row>
    <row r="49" s="2" customFormat="1" ht="16.8" customHeight="1">
      <c r="A49" s="38"/>
      <c r="B49" s="44"/>
      <c r="C49" s="316" t="s">
        <v>1</v>
      </c>
      <c r="D49" s="316" t="s">
        <v>852</v>
      </c>
      <c r="E49" s="17" t="s">
        <v>1</v>
      </c>
      <c r="F49" s="317">
        <v>0.28799999999999998</v>
      </c>
      <c r="G49" s="38"/>
      <c r="H49" s="44"/>
    </row>
    <row r="50" s="2" customFormat="1" ht="16.8" customHeight="1">
      <c r="A50" s="38"/>
      <c r="B50" s="44"/>
      <c r="C50" s="316" t="s">
        <v>1</v>
      </c>
      <c r="D50" s="316" t="s">
        <v>853</v>
      </c>
      <c r="E50" s="17" t="s">
        <v>1</v>
      </c>
      <c r="F50" s="317">
        <v>0.35999999999999999</v>
      </c>
      <c r="G50" s="38"/>
      <c r="H50" s="44"/>
    </row>
    <row r="51" s="2" customFormat="1" ht="16.8" customHeight="1">
      <c r="A51" s="38"/>
      <c r="B51" s="44"/>
      <c r="C51" s="316" t="s">
        <v>725</v>
      </c>
      <c r="D51" s="316" t="s">
        <v>423</v>
      </c>
      <c r="E51" s="17" t="s">
        <v>1</v>
      </c>
      <c r="F51" s="317">
        <v>0.64800000000000002</v>
      </c>
      <c r="G51" s="38"/>
      <c r="H51" s="44"/>
    </row>
    <row r="52" s="2" customFormat="1" ht="16.8" customHeight="1">
      <c r="A52" s="38"/>
      <c r="B52" s="44"/>
      <c r="C52" s="318" t="s">
        <v>6870</v>
      </c>
      <c r="D52" s="38"/>
      <c r="E52" s="38"/>
      <c r="F52" s="38"/>
      <c r="G52" s="38"/>
      <c r="H52" s="44"/>
    </row>
    <row r="53" s="2" customFormat="1" ht="16.8" customHeight="1">
      <c r="A53" s="38"/>
      <c r="B53" s="44"/>
      <c r="C53" s="316" t="s">
        <v>846</v>
      </c>
      <c r="D53" s="316" t="s">
        <v>847</v>
      </c>
      <c r="E53" s="17" t="s">
        <v>592</v>
      </c>
      <c r="F53" s="317">
        <v>0.64800000000000002</v>
      </c>
      <c r="G53" s="38"/>
      <c r="H53" s="44"/>
    </row>
    <row r="54" s="2" customFormat="1">
      <c r="A54" s="38"/>
      <c r="B54" s="44"/>
      <c r="C54" s="316" t="s">
        <v>1031</v>
      </c>
      <c r="D54" s="316" t="s">
        <v>1032</v>
      </c>
      <c r="E54" s="17" t="s">
        <v>681</v>
      </c>
      <c r="F54" s="317">
        <v>54.497</v>
      </c>
      <c r="G54" s="38"/>
      <c r="H54" s="44"/>
    </row>
    <row r="55" s="2" customFormat="1" ht="16.8" customHeight="1">
      <c r="A55" s="38"/>
      <c r="B55" s="44"/>
      <c r="C55" s="312" t="s">
        <v>727</v>
      </c>
      <c r="D55" s="313" t="s">
        <v>1</v>
      </c>
      <c r="E55" s="314" t="s">
        <v>1</v>
      </c>
      <c r="F55" s="315">
        <v>0.90000000000000002</v>
      </c>
      <c r="G55" s="38"/>
      <c r="H55" s="44"/>
    </row>
    <row r="56" s="2" customFormat="1" ht="16.8" customHeight="1">
      <c r="A56" s="38"/>
      <c r="B56" s="44"/>
      <c r="C56" s="316" t="s">
        <v>1</v>
      </c>
      <c r="D56" s="316" t="s">
        <v>899</v>
      </c>
      <c r="E56" s="17" t="s">
        <v>1</v>
      </c>
      <c r="F56" s="317">
        <v>0</v>
      </c>
      <c r="G56" s="38"/>
      <c r="H56" s="44"/>
    </row>
    <row r="57" s="2" customFormat="1" ht="16.8" customHeight="1">
      <c r="A57" s="38"/>
      <c r="B57" s="44"/>
      <c r="C57" s="316" t="s">
        <v>727</v>
      </c>
      <c r="D57" s="316" t="s">
        <v>900</v>
      </c>
      <c r="E57" s="17" t="s">
        <v>1</v>
      </c>
      <c r="F57" s="317">
        <v>0.90000000000000002</v>
      </c>
      <c r="G57" s="38"/>
      <c r="H57" s="44"/>
    </row>
    <row r="58" s="2" customFormat="1" ht="16.8" customHeight="1">
      <c r="A58" s="38"/>
      <c r="B58" s="44"/>
      <c r="C58" s="318" t="s">
        <v>6870</v>
      </c>
      <c r="D58" s="38"/>
      <c r="E58" s="38"/>
      <c r="F58" s="38"/>
      <c r="G58" s="38"/>
      <c r="H58" s="44"/>
    </row>
    <row r="59" s="2" customFormat="1" ht="16.8" customHeight="1">
      <c r="A59" s="38"/>
      <c r="B59" s="44"/>
      <c r="C59" s="316" t="s">
        <v>894</v>
      </c>
      <c r="D59" s="316" t="s">
        <v>895</v>
      </c>
      <c r="E59" s="17" t="s">
        <v>592</v>
      </c>
      <c r="F59" s="317">
        <v>0.90000000000000002</v>
      </c>
      <c r="G59" s="38"/>
      <c r="H59" s="44"/>
    </row>
    <row r="60" s="2" customFormat="1">
      <c r="A60" s="38"/>
      <c r="B60" s="44"/>
      <c r="C60" s="316" t="s">
        <v>1031</v>
      </c>
      <c r="D60" s="316" t="s">
        <v>1032</v>
      </c>
      <c r="E60" s="17" t="s">
        <v>681</v>
      </c>
      <c r="F60" s="317">
        <v>54.497</v>
      </c>
      <c r="G60" s="38"/>
      <c r="H60" s="44"/>
    </row>
    <row r="61" s="2" customFormat="1" ht="16.8" customHeight="1">
      <c r="A61" s="38"/>
      <c r="B61" s="44"/>
      <c r="C61" s="312" t="s">
        <v>729</v>
      </c>
      <c r="D61" s="313" t="s">
        <v>1</v>
      </c>
      <c r="E61" s="314" t="s">
        <v>1</v>
      </c>
      <c r="F61" s="315">
        <v>2</v>
      </c>
      <c r="G61" s="38"/>
      <c r="H61" s="44"/>
    </row>
    <row r="62" s="2" customFormat="1" ht="16.8" customHeight="1">
      <c r="A62" s="38"/>
      <c r="B62" s="44"/>
      <c r="C62" s="316" t="s">
        <v>729</v>
      </c>
      <c r="D62" s="316" t="s">
        <v>711</v>
      </c>
      <c r="E62" s="17" t="s">
        <v>1</v>
      </c>
      <c r="F62" s="317">
        <v>2</v>
      </c>
      <c r="G62" s="38"/>
      <c r="H62" s="44"/>
    </row>
    <row r="63" s="2" customFormat="1" ht="16.8" customHeight="1">
      <c r="A63" s="38"/>
      <c r="B63" s="44"/>
      <c r="C63" s="318" t="s">
        <v>6870</v>
      </c>
      <c r="D63" s="38"/>
      <c r="E63" s="38"/>
      <c r="F63" s="38"/>
      <c r="G63" s="38"/>
      <c r="H63" s="44"/>
    </row>
    <row r="64" s="2" customFormat="1" ht="16.8" customHeight="1">
      <c r="A64" s="38"/>
      <c r="B64" s="44"/>
      <c r="C64" s="316" t="s">
        <v>781</v>
      </c>
      <c r="D64" s="316" t="s">
        <v>782</v>
      </c>
      <c r="E64" s="17" t="s">
        <v>409</v>
      </c>
      <c r="F64" s="317">
        <v>2</v>
      </c>
      <c r="G64" s="38"/>
      <c r="H64" s="44"/>
    </row>
    <row r="65" s="2" customFormat="1">
      <c r="A65" s="38"/>
      <c r="B65" s="44"/>
      <c r="C65" s="316" t="s">
        <v>1031</v>
      </c>
      <c r="D65" s="316" t="s">
        <v>1032</v>
      </c>
      <c r="E65" s="17" t="s">
        <v>681</v>
      </c>
      <c r="F65" s="317">
        <v>54.497</v>
      </c>
      <c r="G65" s="38"/>
      <c r="H65" s="44"/>
    </row>
    <row r="66" s="2" customFormat="1" ht="16.8" customHeight="1">
      <c r="A66" s="38"/>
      <c r="B66" s="44"/>
      <c r="C66" s="312" t="s">
        <v>730</v>
      </c>
      <c r="D66" s="313" t="s">
        <v>1</v>
      </c>
      <c r="E66" s="314" t="s">
        <v>1</v>
      </c>
      <c r="F66" s="315">
        <v>1.5</v>
      </c>
      <c r="G66" s="38"/>
      <c r="H66" s="44"/>
    </row>
    <row r="67" s="2" customFormat="1" ht="16.8" customHeight="1">
      <c r="A67" s="38"/>
      <c r="B67" s="44"/>
      <c r="C67" s="316" t="s">
        <v>730</v>
      </c>
      <c r="D67" s="316" t="s">
        <v>799</v>
      </c>
      <c r="E67" s="17" t="s">
        <v>1</v>
      </c>
      <c r="F67" s="317">
        <v>1.5</v>
      </c>
      <c r="G67" s="38"/>
      <c r="H67" s="44"/>
    </row>
    <row r="68" s="2" customFormat="1" ht="16.8" customHeight="1">
      <c r="A68" s="38"/>
      <c r="B68" s="44"/>
      <c r="C68" s="318" t="s">
        <v>6870</v>
      </c>
      <c r="D68" s="38"/>
      <c r="E68" s="38"/>
      <c r="F68" s="38"/>
      <c r="G68" s="38"/>
      <c r="H68" s="44"/>
    </row>
    <row r="69" s="2" customFormat="1" ht="16.8" customHeight="1">
      <c r="A69" s="38"/>
      <c r="B69" s="44"/>
      <c r="C69" s="316" t="s">
        <v>794</v>
      </c>
      <c r="D69" s="316" t="s">
        <v>795</v>
      </c>
      <c r="E69" s="17" t="s">
        <v>409</v>
      </c>
      <c r="F69" s="317">
        <v>1.5</v>
      </c>
      <c r="G69" s="38"/>
      <c r="H69" s="44"/>
    </row>
    <row r="70" s="2" customFormat="1">
      <c r="A70" s="38"/>
      <c r="B70" s="44"/>
      <c r="C70" s="316" t="s">
        <v>1031</v>
      </c>
      <c r="D70" s="316" t="s">
        <v>1032</v>
      </c>
      <c r="E70" s="17" t="s">
        <v>681</v>
      </c>
      <c r="F70" s="317">
        <v>54.497</v>
      </c>
      <c r="G70" s="38"/>
      <c r="H70" s="44"/>
    </row>
    <row r="71" s="2" customFormat="1" ht="16.8" customHeight="1">
      <c r="A71" s="38"/>
      <c r="B71" s="44"/>
      <c r="C71" s="312" t="s">
        <v>732</v>
      </c>
      <c r="D71" s="313" t="s">
        <v>1</v>
      </c>
      <c r="E71" s="314" t="s">
        <v>1</v>
      </c>
      <c r="F71" s="315">
        <v>1.6579999999999999</v>
      </c>
      <c r="G71" s="38"/>
      <c r="H71" s="44"/>
    </row>
    <row r="72" s="2" customFormat="1" ht="16.8" customHeight="1">
      <c r="A72" s="38"/>
      <c r="B72" s="44"/>
      <c r="C72" s="316" t="s">
        <v>1</v>
      </c>
      <c r="D72" s="316" t="s">
        <v>841</v>
      </c>
      <c r="E72" s="17" t="s">
        <v>1</v>
      </c>
      <c r="F72" s="317">
        <v>0.079000000000000001</v>
      </c>
      <c r="G72" s="38"/>
      <c r="H72" s="44"/>
    </row>
    <row r="73" s="2" customFormat="1" ht="16.8" customHeight="1">
      <c r="A73" s="38"/>
      <c r="B73" s="44"/>
      <c r="C73" s="316" t="s">
        <v>1</v>
      </c>
      <c r="D73" s="316" t="s">
        <v>842</v>
      </c>
      <c r="E73" s="17" t="s">
        <v>1</v>
      </c>
      <c r="F73" s="317">
        <v>0</v>
      </c>
      <c r="G73" s="38"/>
      <c r="H73" s="44"/>
    </row>
    <row r="74" s="2" customFormat="1" ht="16.8" customHeight="1">
      <c r="A74" s="38"/>
      <c r="B74" s="44"/>
      <c r="C74" s="316" t="s">
        <v>1</v>
      </c>
      <c r="D74" s="316" t="s">
        <v>843</v>
      </c>
      <c r="E74" s="17" t="s">
        <v>1</v>
      </c>
      <c r="F74" s="317">
        <v>0.75</v>
      </c>
      <c r="G74" s="38"/>
      <c r="H74" s="44"/>
    </row>
    <row r="75" s="2" customFormat="1" ht="16.8" customHeight="1">
      <c r="A75" s="38"/>
      <c r="B75" s="44"/>
      <c r="C75" s="316" t="s">
        <v>1</v>
      </c>
      <c r="D75" s="316" t="s">
        <v>844</v>
      </c>
      <c r="E75" s="17" t="s">
        <v>1</v>
      </c>
      <c r="F75" s="317">
        <v>0.75</v>
      </c>
      <c r="G75" s="38"/>
      <c r="H75" s="44"/>
    </row>
    <row r="76" s="2" customFormat="1" ht="16.8" customHeight="1">
      <c r="A76" s="38"/>
      <c r="B76" s="44"/>
      <c r="C76" s="316" t="s">
        <v>1</v>
      </c>
      <c r="D76" s="316" t="s">
        <v>845</v>
      </c>
      <c r="E76" s="17" t="s">
        <v>1</v>
      </c>
      <c r="F76" s="317">
        <v>0.079000000000000001</v>
      </c>
      <c r="G76" s="38"/>
      <c r="H76" s="44"/>
    </row>
    <row r="77" s="2" customFormat="1" ht="16.8" customHeight="1">
      <c r="A77" s="38"/>
      <c r="B77" s="44"/>
      <c r="C77" s="316" t="s">
        <v>732</v>
      </c>
      <c r="D77" s="316" t="s">
        <v>423</v>
      </c>
      <c r="E77" s="17" t="s">
        <v>1</v>
      </c>
      <c r="F77" s="317">
        <v>1.6579999999999999</v>
      </c>
      <c r="G77" s="38"/>
      <c r="H77" s="44"/>
    </row>
    <row r="78" s="2" customFormat="1" ht="16.8" customHeight="1">
      <c r="A78" s="38"/>
      <c r="B78" s="44"/>
      <c r="C78" s="318" t="s">
        <v>6870</v>
      </c>
      <c r="D78" s="38"/>
      <c r="E78" s="38"/>
      <c r="F78" s="38"/>
      <c r="G78" s="38"/>
      <c r="H78" s="44"/>
    </row>
    <row r="79" s="2" customFormat="1" ht="16.8" customHeight="1">
      <c r="A79" s="38"/>
      <c r="B79" s="44"/>
      <c r="C79" s="316" t="s">
        <v>836</v>
      </c>
      <c r="D79" s="316" t="s">
        <v>837</v>
      </c>
      <c r="E79" s="17" t="s">
        <v>592</v>
      </c>
      <c r="F79" s="317">
        <v>1.6579999999999999</v>
      </c>
      <c r="G79" s="38"/>
      <c r="H79" s="44"/>
    </row>
    <row r="80" s="2" customFormat="1">
      <c r="A80" s="38"/>
      <c r="B80" s="44"/>
      <c r="C80" s="316" t="s">
        <v>1046</v>
      </c>
      <c r="D80" s="316" t="s">
        <v>1047</v>
      </c>
      <c r="E80" s="17" t="s">
        <v>681</v>
      </c>
      <c r="F80" s="317">
        <v>2.9020000000000001</v>
      </c>
      <c r="G80" s="38"/>
      <c r="H80" s="44"/>
    </row>
    <row r="81" s="2" customFormat="1" ht="16.8" customHeight="1">
      <c r="A81" s="38"/>
      <c r="B81" s="44"/>
      <c r="C81" s="312" t="s">
        <v>735</v>
      </c>
      <c r="D81" s="313" t="s">
        <v>1</v>
      </c>
      <c r="E81" s="314" t="s">
        <v>1</v>
      </c>
      <c r="F81" s="315">
        <v>59.689999999999998</v>
      </c>
      <c r="G81" s="38"/>
      <c r="H81" s="44"/>
    </row>
    <row r="82" s="2" customFormat="1" ht="16.8" customHeight="1">
      <c r="A82" s="38"/>
      <c r="B82" s="44"/>
      <c r="C82" s="316" t="s">
        <v>1</v>
      </c>
      <c r="D82" s="316" t="s">
        <v>767</v>
      </c>
      <c r="E82" s="17" t="s">
        <v>1</v>
      </c>
      <c r="F82" s="317">
        <v>3</v>
      </c>
      <c r="G82" s="38"/>
      <c r="H82" s="44"/>
    </row>
    <row r="83" s="2" customFormat="1" ht="16.8" customHeight="1">
      <c r="A83" s="38"/>
      <c r="B83" s="44"/>
      <c r="C83" s="316" t="s">
        <v>1</v>
      </c>
      <c r="D83" s="316" t="s">
        <v>768</v>
      </c>
      <c r="E83" s="17" t="s">
        <v>1</v>
      </c>
      <c r="F83" s="317">
        <v>7.5999999999999996</v>
      </c>
      <c r="G83" s="38"/>
      <c r="H83" s="44"/>
    </row>
    <row r="84" s="2" customFormat="1" ht="16.8" customHeight="1">
      <c r="A84" s="38"/>
      <c r="B84" s="44"/>
      <c r="C84" s="316" t="s">
        <v>1</v>
      </c>
      <c r="D84" s="316" t="s">
        <v>769</v>
      </c>
      <c r="E84" s="17" t="s">
        <v>1</v>
      </c>
      <c r="F84" s="317">
        <v>5.5999999999999996</v>
      </c>
      <c r="G84" s="38"/>
      <c r="H84" s="44"/>
    </row>
    <row r="85" s="2" customFormat="1" ht="16.8" customHeight="1">
      <c r="A85" s="38"/>
      <c r="B85" s="44"/>
      <c r="C85" s="316" t="s">
        <v>1</v>
      </c>
      <c r="D85" s="316" t="s">
        <v>770</v>
      </c>
      <c r="E85" s="17" t="s">
        <v>1</v>
      </c>
      <c r="F85" s="317">
        <v>8</v>
      </c>
      <c r="G85" s="38"/>
      <c r="H85" s="44"/>
    </row>
    <row r="86" s="2" customFormat="1" ht="16.8" customHeight="1">
      <c r="A86" s="38"/>
      <c r="B86" s="44"/>
      <c r="C86" s="316" t="s">
        <v>1</v>
      </c>
      <c r="D86" s="316" t="s">
        <v>771</v>
      </c>
      <c r="E86" s="17" t="s">
        <v>1</v>
      </c>
      <c r="F86" s="317">
        <v>0.45000000000000001</v>
      </c>
      <c r="G86" s="38"/>
      <c r="H86" s="44"/>
    </row>
    <row r="87" s="2" customFormat="1" ht="16.8" customHeight="1">
      <c r="A87" s="38"/>
      <c r="B87" s="44"/>
      <c r="C87" s="316" t="s">
        <v>1</v>
      </c>
      <c r="D87" s="316" t="s">
        <v>772</v>
      </c>
      <c r="E87" s="17" t="s">
        <v>1</v>
      </c>
      <c r="F87" s="317">
        <v>16</v>
      </c>
      <c r="G87" s="38"/>
      <c r="H87" s="44"/>
    </row>
    <row r="88" s="2" customFormat="1" ht="16.8" customHeight="1">
      <c r="A88" s="38"/>
      <c r="B88" s="44"/>
      <c r="C88" s="316" t="s">
        <v>1</v>
      </c>
      <c r="D88" s="316" t="s">
        <v>773</v>
      </c>
      <c r="E88" s="17" t="s">
        <v>1</v>
      </c>
      <c r="F88" s="317">
        <v>19.039999999999999</v>
      </c>
      <c r="G88" s="38"/>
      <c r="H88" s="44"/>
    </row>
    <row r="89" s="2" customFormat="1" ht="16.8" customHeight="1">
      <c r="A89" s="38"/>
      <c r="B89" s="44"/>
      <c r="C89" s="316" t="s">
        <v>735</v>
      </c>
      <c r="D89" s="316" t="s">
        <v>423</v>
      </c>
      <c r="E89" s="17" t="s">
        <v>1</v>
      </c>
      <c r="F89" s="317">
        <v>59.689999999999998</v>
      </c>
      <c r="G89" s="38"/>
      <c r="H89" s="44"/>
    </row>
    <row r="90" s="2" customFormat="1" ht="16.8" customHeight="1">
      <c r="A90" s="38"/>
      <c r="B90" s="44"/>
      <c r="C90" s="318" t="s">
        <v>6870</v>
      </c>
      <c r="D90" s="38"/>
      <c r="E90" s="38"/>
      <c r="F90" s="38"/>
      <c r="G90" s="38"/>
      <c r="H90" s="44"/>
    </row>
    <row r="91" s="2" customFormat="1" ht="16.8" customHeight="1">
      <c r="A91" s="38"/>
      <c r="B91" s="44"/>
      <c r="C91" s="316" t="s">
        <v>762</v>
      </c>
      <c r="D91" s="316" t="s">
        <v>763</v>
      </c>
      <c r="E91" s="17" t="s">
        <v>409</v>
      </c>
      <c r="F91" s="317">
        <v>59.689999999999998</v>
      </c>
      <c r="G91" s="38"/>
      <c r="H91" s="44"/>
    </row>
    <row r="92" s="2" customFormat="1">
      <c r="A92" s="38"/>
      <c r="B92" s="44"/>
      <c r="C92" s="316" t="s">
        <v>1031</v>
      </c>
      <c r="D92" s="316" t="s">
        <v>1032</v>
      </c>
      <c r="E92" s="17" t="s">
        <v>681</v>
      </c>
      <c r="F92" s="317">
        <v>54.497</v>
      </c>
      <c r="G92" s="38"/>
      <c r="H92" s="44"/>
    </row>
    <row r="93" s="2" customFormat="1" ht="16.8" customHeight="1">
      <c r="A93" s="38"/>
      <c r="B93" s="44"/>
      <c r="C93" s="312" t="s">
        <v>737</v>
      </c>
      <c r="D93" s="313" t="s">
        <v>1</v>
      </c>
      <c r="E93" s="314" t="s">
        <v>1</v>
      </c>
      <c r="F93" s="315">
        <v>13</v>
      </c>
      <c r="G93" s="38"/>
      <c r="H93" s="44"/>
    </row>
    <row r="94" s="2" customFormat="1" ht="16.8" customHeight="1">
      <c r="A94" s="38"/>
      <c r="B94" s="44"/>
      <c r="C94" s="316" t="s">
        <v>1</v>
      </c>
      <c r="D94" s="316" t="s">
        <v>779</v>
      </c>
      <c r="E94" s="17" t="s">
        <v>1</v>
      </c>
      <c r="F94" s="317">
        <v>10</v>
      </c>
      <c r="G94" s="38"/>
      <c r="H94" s="44"/>
    </row>
    <row r="95" s="2" customFormat="1" ht="16.8" customHeight="1">
      <c r="A95" s="38"/>
      <c r="B95" s="44"/>
      <c r="C95" s="316" t="s">
        <v>1</v>
      </c>
      <c r="D95" s="316" t="s">
        <v>780</v>
      </c>
      <c r="E95" s="17" t="s">
        <v>1</v>
      </c>
      <c r="F95" s="317">
        <v>3</v>
      </c>
      <c r="G95" s="38"/>
      <c r="H95" s="44"/>
    </row>
    <row r="96" s="2" customFormat="1" ht="16.8" customHeight="1">
      <c r="A96" s="38"/>
      <c r="B96" s="44"/>
      <c r="C96" s="316" t="s">
        <v>737</v>
      </c>
      <c r="D96" s="316" t="s">
        <v>423</v>
      </c>
      <c r="E96" s="17" t="s">
        <v>1</v>
      </c>
      <c r="F96" s="317">
        <v>13</v>
      </c>
      <c r="G96" s="38"/>
      <c r="H96" s="44"/>
    </row>
    <row r="97" s="2" customFormat="1" ht="16.8" customHeight="1">
      <c r="A97" s="38"/>
      <c r="B97" s="44"/>
      <c r="C97" s="318" t="s">
        <v>6870</v>
      </c>
      <c r="D97" s="38"/>
      <c r="E97" s="38"/>
      <c r="F97" s="38"/>
      <c r="G97" s="38"/>
      <c r="H97" s="44"/>
    </row>
    <row r="98" s="2" customFormat="1" ht="16.8" customHeight="1">
      <c r="A98" s="38"/>
      <c r="B98" s="44"/>
      <c r="C98" s="316" t="s">
        <v>774</v>
      </c>
      <c r="D98" s="316" t="s">
        <v>775</v>
      </c>
      <c r="E98" s="17" t="s">
        <v>409</v>
      </c>
      <c r="F98" s="317">
        <v>13</v>
      </c>
      <c r="G98" s="38"/>
      <c r="H98" s="44"/>
    </row>
    <row r="99" s="2" customFormat="1">
      <c r="A99" s="38"/>
      <c r="B99" s="44"/>
      <c r="C99" s="316" t="s">
        <v>1060</v>
      </c>
      <c r="D99" s="316" t="s">
        <v>683</v>
      </c>
      <c r="E99" s="17" t="s">
        <v>681</v>
      </c>
      <c r="F99" s="317">
        <v>28.404</v>
      </c>
      <c r="G99" s="38"/>
      <c r="H99" s="44"/>
    </row>
    <row r="100" s="2" customFormat="1" ht="16.8" customHeight="1">
      <c r="A100" s="38"/>
      <c r="B100" s="44"/>
      <c r="C100" s="312" t="s">
        <v>738</v>
      </c>
      <c r="D100" s="313" t="s">
        <v>1</v>
      </c>
      <c r="E100" s="314" t="s">
        <v>1</v>
      </c>
      <c r="F100" s="315">
        <v>1.3999999999999999</v>
      </c>
      <c r="G100" s="38"/>
      <c r="H100" s="44"/>
    </row>
    <row r="101" s="2" customFormat="1" ht="16.8" customHeight="1">
      <c r="A101" s="38"/>
      <c r="B101" s="44"/>
      <c r="C101" s="316" t="s">
        <v>738</v>
      </c>
      <c r="D101" s="316" t="s">
        <v>882</v>
      </c>
      <c r="E101" s="17" t="s">
        <v>1</v>
      </c>
      <c r="F101" s="317">
        <v>1.3999999999999999</v>
      </c>
      <c r="G101" s="38"/>
      <c r="H101" s="44"/>
    </row>
    <row r="102" s="2" customFormat="1" ht="16.8" customHeight="1">
      <c r="A102" s="38"/>
      <c r="B102" s="44"/>
      <c r="C102" s="318" t="s">
        <v>6870</v>
      </c>
      <c r="D102" s="38"/>
      <c r="E102" s="38"/>
      <c r="F102" s="38"/>
      <c r="G102" s="38"/>
      <c r="H102" s="44"/>
    </row>
    <row r="103" s="2" customFormat="1" ht="16.8" customHeight="1">
      <c r="A103" s="38"/>
      <c r="B103" s="44"/>
      <c r="C103" s="316" t="s">
        <v>877</v>
      </c>
      <c r="D103" s="316" t="s">
        <v>878</v>
      </c>
      <c r="E103" s="17" t="s">
        <v>802</v>
      </c>
      <c r="F103" s="317">
        <v>1.3999999999999999</v>
      </c>
      <c r="G103" s="38"/>
      <c r="H103" s="44"/>
    </row>
    <row r="104" s="2" customFormat="1">
      <c r="A104" s="38"/>
      <c r="B104" s="44"/>
      <c r="C104" s="316" t="s">
        <v>1007</v>
      </c>
      <c r="D104" s="316" t="s">
        <v>1008</v>
      </c>
      <c r="E104" s="17" t="s">
        <v>681</v>
      </c>
      <c r="F104" s="317">
        <v>13.029999999999999</v>
      </c>
      <c r="G104" s="38"/>
      <c r="H104" s="44"/>
    </row>
    <row r="105" s="2" customFormat="1" ht="16.8" customHeight="1">
      <c r="A105" s="38"/>
      <c r="B105" s="44"/>
      <c r="C105" s="312" t="s">
        <v>740</v>
      </c>
      <c r="D105" s="313" t="s">
        <v>1</v>
      </c>
      <c r="E105" s="314" t="s">
        <v>1</v>
      </c>
      <c r="F105" s="315">
        <v>11.802</v>
      </c>
      <c r="G105" s="38"/>
      <c r="H105" s="44"/>
    </row>
    <row r="106" s="2" customFormat="1" ht="16.8" customHeight="1">
      <c r="A106" s="38"/>
      <c r="B106" s="44"/>
      <c r="C106" s="316" t="s">
        <v>1</v>
      </c>
      <c r="D106" s="316" t="s">
        <v>859</v>
      </c>
      <c r="E106" s="17" t="s">
        <v>1</v>
      </c>
      <c r="F106" s="317">
        <v>0.5</v>
      </c>
      <c r="G106" s="38"/>
      <c r="H106" s="44"/>
    </row>
    <row r="107" s="2" customFormat="1" ht="16.8" customHeight="1">
      <c r="A107" s="38"/>
      <c r="B107" s="44"/>
      <c r="C107" s="316" t="s">
        <v>1</v>
      </c>
      <c r="D107" s="316" t="s">
        <v>860</v>
      </c>
      <c r="E107" s="17" t="s">
        <v>1</v>
      </c>
      <c r="F107" s="317">
        <v>0.10000000000000001</v>
      </c>
      <c r="G107" s="38"/>
      <c r="H107" s="44"/>
    </row>
    <row r="108" s="2" customFormat="1" ht="16.8" customHeight="1">
      <c r="A108" s="38"/>
      <c r="B108" s="44"/>
      <c r="C108" s="316" t="s">
        <v>1</v>
      </c>
      <c r="D108" s="316" t="s">
        <v>861</v>
      </c>
      <c r="E108" s="17" t="s">
        <v>1</v>
      </c>
      <c r="F108" s="317">
        <v>0</v>
      </c>
      <c r="G108" s="38"/>
      <c r="H108" s="44"/>
    </row>
    <row r="109" s="2" customFormat="1" ht="16.8" customHeight="1">
      <c r="A109" s="38"/>
      <c r="B109" s="44"/>
      <c r="C109" s="316" t="s">
        <v>1</v>
      </c>
      <c r="D109" s="316" t="s">
        <v>862</v>
      </c>
      <c r="E109" s="17" t="s">
        <v>1</v>
      </c>
      <c r="F109" s="317">
        <v>4.0599999999999996</v>
      </c>
      <c r="G109" s="38"/>
      <c r="H109" s="44"/>
    </row>
    <row r="110" s="2" customFormat="1" ht="16.8" customHeight="1">
      <c r="A110" s="38"/>
      <c r="B110" s="44"/>
      <c r="C110" s="316" t="s">
        <v>1</v>
      </c>
      <c r="D110" s="316" t="s">
        <v>863</v>
      </c>
      <c r="E110" s="17" t="s">
        <v>1</v>
      </c>
      <c r="F110" s="317">
        <v>0.47999999999999998</v>
      </c>
      <c r="G110" s="38"/>
      <c r="H110" s="44"/>
    </row>
    <row r="111" s="2" customFormat="1" ht="16.8" customHeight="1">
      <c r="A111" s="38"/>
      <c r="B111" s="44"/>
      <c r="C111" s="316" t="s">
        <v>1</v>
      </c>
      <c r="D111" s="316" t="s">
        <v>864</v>
      </c>
      <c r="E111" s="17" t="s">
        <v>1</v>
      </c>
      <c r="F111" s="317">
        <v>0.14999999999999999</v>
      </c>
      <c r="G111" s="38"/>
      <c r="H111" s="44"/>
    </row>
    <row r="112" s="2" customFormat="1" ht="16.8" customHeight="1">
      <c r="A112" s="38"/>
      <c r="B112" s="44"/>
      <c r="C112" s="316" t="s">
        <v>1</v>
      </c>
      <c r="D112" s="316" t="s">
        <v>865</v>
      </c>
      <c r="E112" s="17" t="s">
        <v>1</v>
      </c>
      <c r="F112" s="317">
        <v>0.32200000000000001</v>
      </c>
      <c r="G112" s="38"/>
      <c r="H112" s="44"/>
    </row>
    <row r="113" s="2" customFormat="1" ht="16.8" customHeight="1">
      <c r="A113" s="38"/>
      <c r="B113" s="44"/>
      <c r="C113" s="316" t="s">
        <v>1</v>
      </c>
      <c r="D113" s="316" t="s">
        <v>866</v>
      </c>
      <c r="E113" s="17" t="s">
        <v>1</v>
      </c>
      <c r="F113" s="317">
        <v>0.080000000000000002</v>
      </c>
      <c r="G113" s="38"/>
      <c r="H113" s="44"/>
    </row>
    <row r="114" s="2" customFormat="1" ht="16.8" customHeight="1">
      <c r="A114" s="38"/>
      <c r="B114" s="44"/>
      <c r="C114" s="316" t="s">
        <v>1</v>
      </c>
      <c r="D114" s="316" t="s">
        <v>867</v>
      </c>
      <c r="E114" s="17" t="s">
        <v>1</v>
      </c>
      <c r="F114" s="317">
        <v>0</v>
      </c>
      <c r="G114" s="38"/>
      <c r="H114" s="44"/>
    </row>
    <row r="115" s="2" customFormat="1" ht="16.8" customHeight="1">
      <c r="A115" s="38"/>
      <c r="B115" s="44"/>
      <c r="C115" s="316" t="s">
        <v>1</v>
      </c>
      <c r="D115" s="316" t="s">
        <v>868</v>
      </c>
      <c r="E115" s="17" t="s">
        <v>1</v>
      </c>
      <c r="F115" s="317">
        <v>0.14000000000000001</v>
      </c>
      <c r="G115" s="38"/>
      <c r="H115" s="44"/>
    </row>
    <row r="116" s="2" customFormat="1" ht="16.8" customHeight="1">
      <c r="A116" s="38"/>
      <c r="B116" s="44"/>
      <c r="C116" s="316" t="s">
        <v>1</v>
      </c>
      <c r="D116" s="316" t="s">
        <v>869</v>
      </c>
      <c r="E116" s="17" t="s">
        <v>1</v>
      </c>
      <c r="F116" s="317">
        <v>5.25</v>
      </c>
      <c r="G116" s="38"/>
      <c r="H116" s="44"/>
    </row>
    <row r="117" s="2" customFormat="1" ht="16.8" customHeight="1">
      <c r="A117" s="38"/>
      <c r="B117" s="44"/>
      <c r="C117" s="316" t="s">
        <v>1</v>
      </c>
      <c r="D117" s="316" t="s">
        <v>870</v>
      </c>
      <c r="E117" s="17" t="s">
        <v>1</v>
      </c>
      <c r="F117" s="317">
        <v>0.71999999999999997</v>
      </c>
      <c r="G117" s="38"/>
      <c r="H117" s="44"/>
    </row>
    <row r="118" s="2" customFormat="1" ht="16.8" customHeight="1">
      <c r="A118" s="38"/>
      <c r="B118" s="44"/>
      <c r="C118" s="316" t="s">
        <v>740</v>
      </c>
      <c r="D118" s="316" t="s">
        <v>423</v>
      </c>
      <c r="E118" s="17" t="s">
        <v>1</v>
      </c>
      <c r="F118" s="317">
        <v>11.802</v>
      </c>
      <c r="G118" s="38"/>
      <c r="H118" s="44"/>
    </row>
    <row r="119" s="2" customFormat="1" ht="16.8" customHeight="1">
      <c r="A119" s="38"/>
      <c r="B119" s="44"/>
      <c r="C119" s="318" t="s">
        <v>6870</v>
      </c>
      <c r="D119" s="38"/>
      <c r="E119" s="38"/>
      <c r="F119" s="38"/>
      <c r="G119" s="38"/>
      <c r="H119" s="44"/>
    </row>
    <row r="120" s="2" customFormat="1" ht="16.8" customHeight="1">
      <c r="A120" s="38"/>
      <c r="B120" s="44"/>
      <c r="C120" s="316" t="s">
        <v>854</v>
      </c>
      <c r="D120" s="316" t="s">
        <v>855</v>
      </c>
      <c r="E120" s="17" t="s">
        <v>592</v>
      </c>
      <c r="F120" s="317">
        <v>11.802</v>
      </c>
      <c r="G120" s="38"/>
      <c r="H120" s="44"/>
    </row>
    <row r="121" s="2" customFormat="1">
      <c r="A121" s="38"/>
      <c r="B121" s="44"/>
      <c r="C121" s="316" t="s">
        <v>1007</v>
      </c>
      <c r="D121" s="316" t="s">
        <v>1008</v>
      </c>
      <c r="E121" s="17" t="s">
        <v>681</v>
      </c>
      <c r="F121" s="317">
        <v>13.029999999999999</v>
      </c>
      <c r="G121" s="38"/>
      <c r="H121" s="44"/>
    </row>
    <row r="122" s="2" customFormat="1" ht="16.8" customHeight="1">
      <c r="A122" s="38"/>
      <c r="B122" s="44"/>
      <c r="C122" s="312" t="s">
        <v>742</v>
      </c>
      <c r="D122" s="313" t="s">
        <v>1</v>
      </c>
      <c r="E122" s="314" t="s">
        <v>1</v>
      </c>
      <c r="F122" s="315">
        <v>1.3999999999999999</v>
      </c>
      <c r="G122" s="38"/>
      <c r="H122" s="44"/>
    </row>
    <row r="123" s="2" customFormat="1" ht="16.8" customHeight="1">
      <c r="A123" s="38"/>
      <c r="B123" s="44"/>
      <c r="C123" s="316" t="s">
        <v>742</v>
      </c>
      <c r="D123" s="316" t="s">
        <v>876</v>
      </c>
      <c r="E123" s="17" t="s">
        <v>1</v>
      </c>
      <c r="F123" s="317">
        <v>1.3999999999999999</v>
      </c>
      <c r="G123" s="38"/>
      <c r="H123" s="44"/>
    </row>
    <row r="124" s="2" customFormat="1" ht="16.8" customHeight="1">
      <c r="A124" s="38"/>
      <c r="B124" s="44"/>
      <c r="C124" s="318" t="s">
        <v>6870</v>
      </c>
      <c r="D124" s="38"/>
      <c r="E124" s="38"/>
      <c r="F124" s="38"/>
      <c r="G124" s="38"/>
      <c r="H124" s="44"/>
    </row>
    <row r="125" s="2" customFormat="1" ht="16.8" customHeight="1">
      <c r="A125" s="38"/>
      <c r="B125" s="44"/>
      <c r="C125" s="316" t="s">
        <v>871</v>
      </c>
      <c r="D125" s="316" t="s">
        <v>872</v>
      </c>
      <c r="E125" s="17" t="s">
        <v>802</v>
      </c>
      <c r="F125" s="317">
        <v>1.3999999999999999</v>
      </c>
      <c r="G125" s="38"/>
      <c r="H125" s="44"/>
    </row>
    <row r="126" s="2" customFormat="1">
      <c r="A126" s="38"/>
      <c r="B126" s="44"/>
      <c r="C126" s="316" t="s">
        <v>1007</v>
      </c>
      <c r="D126" s="316" t="s">
        <v>1008</v>
      </c>
      <c r="E126" s="17" t="s">
        <v>681</v>
      </c>
      <c r="F126" s="317">
        <v>13.029999999999999</v>
      </c>
      <c r="G126" s="38"/>
      <c r="H126" s="44"/>
    </row>
    <row r="127" s="2" customFormat="1" ht="16.8" customHeight="1">
      <c r="A127" s="38"/>
      <c r="B127" s="44"/>
      <c r="C127" s="312" t="s">
        <v>743</v>
      </c>
      <c r="D127" s="313" t="s">
        <v>1</v>
      </c>
      <c r="E127" s="314" t="s">
        <v>1</v>
      </c>
      <c r="F127" s="315">
        <v>50</v>
      </c>
      <c r="G127" s="38"/>
      <c r="H127" s="44"/>
    </row>
    <row r="128" s="2" customFormat="1" ht="16.8" customHeight="1">
      <c r="A128" s="38"/>
      <c r="B128" s="44"/>
      <c r="C128" s="316" t="s">
        <v>1</v>
      </c>
      <c r="D128" s="316" t="s">
        <v>791</v>
      </c>
      <c r="E128" s="17" t="s">
        <v>1</v>
      </c>
      <c r="F128" s="317">
        <v>16</v>
      </c>
      <c r="G128" s="38"/>
      <c r="H128" s="44"/>
    </row>
    <row r="129" s="2" customFormat="1" ht="16.8" customHeight="1">
      <c r="A129" s="38"/>
      <c r="B129" s="44"/>
      <c r="C129" s="316" t="s">
        <v>1</v>
      </c>
      <c r="D129" s="316" t="s">
        <v>792</v>
      </c>
      <c r="E129" s="17" t="s">
        <v>1</v>
      </c>
      <c r="F129" s="317">
        <v>18</v>
      </c>
      <c r="G129" s="38"/>
      <c r="H129" s="44"/>
    </row>
    <row r="130" s="2" customFormat="1" ht="16.8" customHeight="1">
      <c r="A130" s="38"/>
      <c r="B130" s="44"/>
      <c r="C130" s="316" t="s">
        <v>1</v>
      </c>
      <c r="D130" s="316" t="s">
        <v>793</v>
      </c>
      <c r="E130" s="17" t="s">
        <v>1</v>
      </c>
      <c r="F130" s="317">
        <v>16</v>
      </c>
      <c r="G130" s="38"/>
      <c r="H130" s="44"/>
    </row>
    <row r="131" s="2" customFormat="1" ht="16.8" customHeight="1">
      <c r="A131" s="38"/>
      <c r="B131" s="44"/>
      <c r="C131" s="316" t="s">
        <v>743</v>
      </c>
      <c r="D131" s="316" t="s">
        <v>423</v>
      </c>
      <c r="E131" s="17" t="s">
        <v>1</v>
      </c>
      <c r="F131" s="317">
        <v>50</v>
      </c>
      <c r="G131" s="38"/>
      <c r="H131" s="44"/>
    </row>
    <row r="132" s="2" customFormat="1" ht="16.8" customHeight="1">
      <c r="A132" s="38"/>
      <c r="B132" s="44"/>
      <c r="C132" s="318" t="s">
        <v>6870</v>
      </c>
      <c r="D132" s="38"/>
      <c r="E132" s="38"/>
      <c r="F132" s="38"/>
      <c r="G132" s="38"/>
      <c r="H132" s="44"/>
    </row>
    <row r="133" s="2" customFormat="1" ht="16.8" customHeight="1">
      <c r="A133" s="38"/>
      <c r="B133" s="44"/>
      <c r="C133" s="316" t="s">
        <v>786</v>
      </c>
      <c r="D133" s="316" t="s">
        <v>787</v>
      </c>
      <c r="E133" s="17" t="s">
        <v>409</v>
      </c>
      <c r="F133" s="317">
        <v>50</v>
      </c>
      <c r="G133" s="38"/>
      <c r="H133" s="44"/>
    </row>
    <row r="134" s="2" customFormat="1">
      <c r="A134" s="38"/>
      <c r="B134" s="44"/>
      <c r="C134" s="316" t="s">
        <v>1060</v>
      </c>
      <c r="D134" s="316" t="s">
        <v>683</v>
      </c>
      <c r="E134" s="17" t="s">
        <v>681</v>
      </c>
      <c r="F134" s="317">
        <v>28.404</v>
      </c>
      <c r="G134" s="38"/>
      <c r="H134" s="44"/>
    </row>
    <row r="135" s="2" customFormat="1" ht="16.8" customHeight="1">
      <c r="A135" s="38"/>
      <c r="B135" s="44"/>
      <c r="C135" s="312" t="s">
        <v>745</v>
      </c>
      <c r="D135" s="313" t="s">
        <v>1</v>
      </c>
      <c r="E135" s="314" t="s">
        <v>1</v>
      </c>
      <c r="F135" s="315">
        <v>16</v>
      </c>
      <c r="G135" s="38"/>
      <c r="H135" s="44"/>
    </row>
    <row r="136" s="2" customFormat="1" ht="16.8" customHeight="1">
      <c r="A136" s="38"/>
      <c r="B136" s="44"/>
      <c r="C136" s="316" t="s">
        <v>745</v>
      </c>
      <c r="D136" s="316" t="s">
        <v>806</v>
      </c>
      <c r="E136" s="17" t="s">
        <v>1</v>
      </c>
      <c r="F136" s="317">
        <v>16</v>
      </c>
      <c r="G136" s="38"/>
      <c r="H136" s="44"/>
    </row>
    <row r="137" s="2" customFormat="1" ht="16.8" customHeight="1">
      <c r="A137" s="38"/>
      <c r="B137" s="44"/>
      <c r="C137" s="318" t="s">
        <v>6870</v>
      </c>
      <c r="D137" s="38"/>
      <c r="E137" s="38"/>
      <c r="F137" s="38"/>
      <c r="G137" s="38"/>
      <c r="H137" s="44"/>
    </row>
    <row r="138" s="2" customFormat="1" ht="16.8" customHeight="1">
      <c r="A138" s="38"/>
      <c r="B138" s="44"/>
      <c r="C138" s="316" t="s">
        <v>800</v>
      </c>
      <c r="D138" s="316" t="s">
        <v>801</v>
      </c>
      <c r="E138" s="17" t="s">
        <v>802</v>
      </c>
      <c r="F138" s="317">
        <v>16</v>
      </c>
      <c r="G138" s="38"/>
      <c r="H138" s="44"/>
    </row>
    <row r="139" s="2" customFormat="1">
      <c r="A139" s="38"/>
      <c r="B139" s="44"/>
      <c r="C139" s="316" t="s">
        <v>1031</v>
      </c>
      <c r="D139" s="316" t="s">
        <v>1032</v>
      </c>
      <c r="E139" s="17" t="s">
        <v>681</v>
      </c>
      <c r="F139" s="317">
        <v>54.497</v>
      </c>
      <c r="G139" s="38"/>
      <c r="H139" s="44"/>
    </row>
    <row r="140" s="2" customFormat="1" ht="16.8" customHeight="1">
      <c r="A140" s="38"/>
      <c r="B140" s="44"/>
      <c r="C140" s="312" t="s">
        <v>746</v>
      </c>
      <c r="D140" s="313" t="s">
        <v>1</v>
      </c>
      <c r="E140" s="314" t="s">
        <v>1</v>
      </c>
      <c r="F140" s="315">
        <v>31</v>
      </c>
      <c r="G140" s="38"/>
      <c r="H140" s="44"/>
    </row>
    <row r="141" s="2" customFormat="1" ht="16.8" customHeight="1">
      <c r="A141" s="38"/>
      <c r="B141" s="44"/>
      <c r="C141" s="316" t="s">
        <v>1</v>
      </c>
      <c r="D141" s="316" t="s">
        <v>812</v>
      </c>
      <c r="E141" s="17" t="s">
        <v>1</v>
      </c>
      <c r="F141" s="317">
        <v>16</v>
      </c>
      <c r="G141" s="38"/>
      <c r="H141" s="44"/>
    </row>
    <row r="142" s="2" customFormat="1" ht="16.8" customHeight="1">
      <c r="A142" s="38"/>
      <c r="B142" s="44"/>
      <c r="C142" s="316" t="s">
        <v>1</v>
      </c>
      <c r="D142" s="316" t="s">
        <v>813</v>
      </c>
      <c r="E142" s="17" t="s">
        <v>1</v>
      </c>
      <c r="F142" s="317">
        <v>15</v>
      </c>
      <c r="G142" s="38"/>
      <c r="H142" s="44"/>
    </row>
    <row r="143" s="2" customFormat="1" ht="16.8" customHeight="1">
      <c r="A143" s="38"/>
      <c r="B143" s="44"/>
      <c r="C143" s="316" t="s">
        <v>746</v>
      </c>
      <c r="D143" s="316" t="s">
        <v>423</v>
      </c>
      <c r="E143" s="17" t="s">
        <v>1</v>
      </c>
      <c r="F143" s="317">
        <v>31</v>
      </c>
      <c r="G143" s="38"/>
      <c r="H143" s="44"/>
    </row>
    <row r="144" s="2" customFormat="1" ht="16.8" customHeight="1">
      <c r="A144" s="38"/>
      <c r="B144" s="44"/>
      <c r="C144" s="318" t="s">
        <v>6870</v>
      </c>
      <c r="D144" s="38"/>
      <c r="E144" s="38"/>
      <c r="F144" s="38"/>
      <c r="G144" s="38"/>
      <c r="H144" s="44"/>
    </row>
    <row r="145" s="2" customFormat="1" ht="16.8" customHeight="1">
      <c r="A145" s="38"/>
      <c r="B145" s="44"/>
      <c r="C145" s="316" t="s">
        <v>807</v>
      </c>
      <c r="D145" s="316" t="s">
        <v>808</v>
      </c>
      <c r="E145" s="17" t="s">
        <v>802</v>
      </c>
      <c r="F145" s="317">
        <v>31</v>
      </c>
      <c r="G145" s="38"/>
      <c r="H145" s="44"/>
    </row>
    <row r="146" s="2" customFormat="1">
      <c r="A146" s="38"/>
      <c r="B146" s="44"/>
      <c r="C146" s="316" t="s">
        <v>1031</v>
      </c>
      <c r="D146" s="316" t="s">
        <v>1032</v>
      </c>
      <c r="E146" s="17" t="s">
        <v>681</v>
      </c>
      <c r="F146" s="317">
        <v>54.497</v>
      </c>
      <c r="G146" s="38"/>
      <c r="H146" s="44"/>
    </row>
    <row r="147" s="2" customFormat="1" ht="16.8" customHeight="1">
      <c r="A147" s="38"/>
      <c r="B147" s="44"/>
      <c r="C147" s="312" t="s">
        <v>748</v>
      </c>
      <c r="D147" s="313" t="s">
        <v>1</v>
      </c>
      <c r="E147" s="314" t="s">
        <v>1</v>
      </c>
      <c r="F147" s="315">
        <v>12</v>
      </c>
      <c r="G147" s="38"/>
      <c r="H147" s="44"/>
    </row>
    <row r="148" s="2" customFormat="1" ht="16.8" customHeight="1">
      <c r="A148" s="38"/>
      <c r="B148" s="44"/>
      <c r="C148" s="316" t="s">
        <v>1</v>
      </c>
      <c r="D148" s="316" t="s">
        <v>887</v>
      </c>
      <c r="E148" s="17" t="s">
        <v>1</v>
      </c>
      <c r="F148" s="317">
        <v>10</v>
      </c>
      <c r="G148" s="38"/>
      <c r="H148" s="44"/>
    </row>
    <row r="149" s="2" customFormat="1" ht="16.8" customHeight="1">
      <c r="A149" s="38"/>
      <c r="B149" s="44"/>
      <c r="C149" s="316" t="s">
        <v>1</v>
      </c>
      <c r="D149" s="316" t="s">
        <v>888</v>
      </c>
      <c r="E149" s="17" t="s">
        <v>1</v>
      </c>
      <c r="F149" s="317">
        <v>2</v>
      </c>
      <c r="G149" s="38"/>
      <c r="H149" s="44"/>
    </row>
    <row r="150" s="2" customFormat="1" ht="16.8" customHeight="1">
      <c r="A150" s="38"/>
      <c r="B150" s="44"/>
      <c r="C150" s="316" t="s">
        <v>748</v>
      </c>
      <c r="D150" s="316" t="s">
        <v>423</v>
      </c>
      <c r="E150" s="17" t="s">
        <v>1</v>
      </c>
      <c r="F150" s="317">
        <v>12</v>
      </c>
      <c r="G150" s="38"/>
      <c r="H150" s="44"/>
    </row>
    <row r="151" s="2" customFormat="1" ht="16.8" customHeight="1">
      <c r="A151" s="38"/>
      <c r="B151" s="44"/>
      <c r="C151" s="318" t="s">
        <v>6870</v>
      </c>
      <c r="D151" s="38"/>
      <c r="E151" s="38"/>
      <c r="F151" s="38"/>
      <c r="G151" s="38"/>
      <c r="H151" s="44"/>
    </row>
    <row r="152" s="2" customFormat="1" ht="16.8" customHeight="1">
      <c r="A152" s="38"/>
      <c r="B152" s="44"/>
      <c r="C152" s="316" t="s">
        <v>883</v>
      </c>
      <c r="D152" s="316" t="s">
        <v>884</v>
      </c>
      <c r="E152" s="17" t="s">
        <v>416</v>
      </c>
      <c r="F152" s="317">
        <v>12</v>
      </c>
      <c r="G152" s="38"/>
      <c r="H152" s="44"/>
    </row>
    <row r="153" s="2" customFormat="1">
      <c r="A153" s="38"/>
      <c r="B153" s="44"/>
      <c r="C153" s="316" t="s">
        <v>1016</v>
      </c>
      <c r="D153" s="316" t="s">
        <v>1017</v>
      </c>
      <c r="E153" s="17" t="s">
        <v>681</v>
      </c>
      <c r="F153" s="317">
        <v>0.098000000000000004</v>
      </c>
      <c r="G153" s="38"/>
      <c r="H153" s="44"/>
    </row>
    <row r="154" s="2" customFormat="1" ht="16.8" customHeight="1">
      <c r="A154" s="38"/>
      <c r="B154" s="44"/>
      <c r="C154" s="312" t="s">
        <v>749</v>
      </c>
      <c r="D154" s="313" t="s">
        <v>1</v>
      </c>
      <c r="E154" s="314" t="s">
        <v>1</v>
      </c>
      <c r="F154" s="315">
        <v>4</v>
      </c>
      <c r="G154" s="38"/>
      <c r="H154" s="44"/>
    </row>
    <row r="155" s="2" customFormat="1" ht="16.8" customHeight="1">
      <c r="A155" s="38"/>
      <c r="B155" s="44"/>
      <c r="C155" s="316" t="s">
        <v>749</v>
      </c>
      <c r="D155" s="316" t="s">
        <v>1084</v>
      </c>
      <c r="E155" s="17" t="s">
        <v>1</v>
      </c>
      <c r="F155" s="317">
        <v>4</v>
      </c>
      <c r="G155" s="38"/>
      <c r="H155" s="44"/>
    </row>
    <row r="156" s="2" customFormat="1" ht="16.8" customHeight="1">
      <c r="A156" s="38"/>
      <c r="B156" s="44"/>
      <c r="C156" s="318" t="s">
        <v>6870</v>
      </c>
      <c r="D156" s="38"/>
      <c r="E156" s="38"/>
      <c r="F156" s="38"/>
      <c r="G156" s="38"/>
      <c r="H156" s="44"/>
    </row>
    <row r="157" s="2" customFormat="1" ht="16.8" customHeight="1">
      <c r="A157" s="38"/>
      <c r="B157" s="44"/>
      <c r="C157" s="316" t="s">
        <v>1079</v>
      </c>
      <c r="D157" s="316" t="s">
        <v>1080</v>
      </c>
      <c r="E157" s="17" t="s">
        <v>409</v>
      </c>
      <c r="F157" s="317">
        <v>4</v>
      </c>
      <c r="G157" s="38"/>
      <c r="H157" s="44"/>
    </row>
    <row r="158" s="2" customFormat="1">
      <c r="A158" s="38"/>
      <c r="B158" s="44"/>
      <c r="C158" s="316" t="s">
        <v>1016</v>
      </c>
      <c r="D158" s="316" t="s">
        <v>1017</v>
      </c>
      <c r="E158" s="17" t="s">
        <v>681</v>
      </c>
      <c r="F158" s="317">
        <v>0.098000000000000004</v>
      </c>
      <c r="G158" s="38"/>
      <c r="H158" s="44"/>
    </row>
    <row r="159" s="2" customFormat="1" ht="16.8" customHeight="1">
      <c r="A159" s="38"/>
      <c r="B159" s="44"/>
      <c r="C159" s="312" t="s">
        <v>750</v>
      </c>
      <c r="D159" s="313" t="s">
        <v>1</v>
      </c>
      <c r="E159" s="314" t="s">
        <v>1</v>
      </c>
      <c r="F159" s="315">
        <v>0.78800000000000003</v>
      </c>
      <c r="G159" s="38"/>
      <c r="H159" s="44"/>
    </row>
    <row r="160" s="2" customFormat="1" ht="16.8" customHeight="1">
      <c r="A160" s="38"/>
      <c r="B160" s="44"/>
      <c r="C160" s="316" t="s">
        <v>1</v>
      </c>
      <c r="D160" s="316" t="s">
        <v>1093</v>
      </c>
      <c r="E160" s="17" t="s">
        <v>1</v>
      </c>
      <c r="F160" s="317">
        <v>0.037999999999999999</v>
      </c>
      <c r="G160" s="38"/>
      <c r="H160" s="44"/>
    </row>
    <row r="161" s="2" customFormat="1" ht="16.8" customHeight="1">
      <c r="A161" s="38"/>
      <c r="B161" s="44"/>
      <c r="C161" s="316" t="s">
        <v>1</v>
      </c>
      <c r="D161" s="316" t="s">
        <v>1094</v>
      </c>
      <c r="E161" s="17" t="s">
        <v>1</v>
      </c>
      <c r="F161" s="317">
        <v>0.75</v>
      </c>
      <c r="G161" s="38"/>
      <c r="H161" s="44"/>
    </row>
    <row r="162" s="2" customFormat="1" ht="16.8" customHeight="1">
      <c r="A162" s="38"/>
      <c r="B162" s="44"/>
      <c r="C162" s="316" t="s">
        <v>750</v>
      </c>
      <c r="D162" s="316" t="s">
        <v>423</v>
      </c>
      <c r="E162" s="17" t="s">
        <v>1</v>
      </c>
      <c r="F162" s="317">
        <v>0.78800000000000003</v>
      </c>
      <c r="G162" s="38"/>
      <c r="H162" s="44"/>
    </row>
    <row r="163" s="2" customFormat="1" ht="16.8" customHeight="1">
      <c r="A163" s="38"/>
      <c r="B163" s="44"/>
      <c r="C163" s="318" t="s">
        <v>6870</v>
      </c>
      <c r="D163" s="38"/>
      <c r="E163" s="38"/>
      <c r="F163" s="38"/>
      <c r="G163" s="38"/>
      <c r="H163" s="44"/>
    </row>
    <row r="164" s="2" customFormat="1" ht="16.8" customHeight="1">
      <c r="A164" s="38"/>
      <c r="B164" s="44"/>
      <c r="C164" s="316" t="s">
        <v>1088</v>
      </c>
      <c r="D164" s="316" t="s">
        <v>1089</v>
      </c>
      <c r="E164" s="17" t="s">
        <v>409</v>
      </c>
      <c r="F164" s="317">
        <v>0.78800000000000003</v>
      </c>
      <c r="G164" s="38"/>
      <c r="H164" s="44"/>
    </row>
    <row r="165" s="2" customFormat="1" ht="16.8" customHeight="1">
      <c r="A165" s="38"/>
      <c r="B165" s="44"/>
      <c r="C165" s="316" t="s">
        <v>1001</v>
      </c>
      <c r="D165" s="316" t="s">
        <v>1002</v>
      </c>
      <c r="E165" s="17" t="s">
        <v>681</v>
      </c>
      <c r="F165" s="317">
        <v>0.039</v>
      </c>
      <c r="G165" s="38"/>
      <c r="H165" s="44"/>
    </row>
    <row r="166" s="2" customFormat="1" ht="16.8" customHeight="1">
      <c r="A166" s="38"/>
      <c r="B166" s="44"/>
      <c r="C166" s="312" t="s">
        <v>752</v>
      </c>
      <c r="D166" s="313" t="s">
        <v>1</v>
      </c>
      <c r="E166" s="314" t="s">
        <v>1</v>
      </c>
      <c r="F166" s="315">
        <v>129.441</v>
      </c>
      <c r="G166" s="38"/>
      <c r="H166" s="44"/>
    </row>
    <row r="167" s="2" customFormat="1" ht="16.8" customHeight="1">
      <c r="A167" s="38"/>
      <c r="B167" s="44"/>
      <c r="C167" s="316" t="s">
        <v>1</v>
      </c>
      <c r="D167" s="316" t="s">
        <v>978</v>
      </c>
      <c r="E167" s="17" t="s">
        <v>1</v>
      </c>
      <c r="F167" s="317">
        <v>0.039</v>
      </c>
      <c r="G167" s="38"/>
      <c r="H167" s="44"/>
    </row>
    <row r="168" s="2" customFormat="1" ht="16.8" customHeight="1">
      <c r="A168" s="38"/>
      <c r="B168" s="44"/>
      <c r="C168" s="316" t="s">
        <v>1</v>
      </c>
      <c r="D168" s="316" t="s">
        <v>979</v>
      </c>
      <c r="E168" s="17" t="s">
        <v>1</v>
      </c>
      <c r="F168" s="317">
        <v>13.029999999999999</v>
      </c>
      <c r="G168" s="38"/>
      <c r="H168" s="44"/>
    </row>
    <row r="169" s="2" customFormat="1" ht="16.8" customHeight="1">
      <c r="A169" s="38"/>
      <c r="B169" s="44"/>
      <c r="C169" s="316" t="s">
        <v>1</v>
      </c>
      <c r="D169" s="316" t="s">
        <v>980</v>
      </c>
      <c r="E169" s="17" t="s">
        <v>1</v>
      </c>
      <c r="F169" s="317">
        <v>0.098000000000000004</v>
      </c>
      <c r="G169" s="38"/>
      <c r="H169" s="44"/>
    </row>
    <row r="170" s="2" customFormat="1" ht="16.8" customHeight="1">
      <c r="A170" s="38"/>
      <c r="B170" s="44"/>
      <c r="C170" s="316" t="s">
        <v>1</v>
      </c>
      <c r="D170" s="316" t="s">
        <v>981</v>
      </c>
      <c r="E170" s="17" t="s">
        <v>1</v>
      </c>
      <c r="F170" s="317">
        <v>0.096000000000000002</v>
      </c>
      <c r="G170" s="38"/>
      <c r="H170" s="44"/>
    </row>
    <row r="171" s="2" customFormat="1" ht="16.8" customHeight="1">
      <c r="A171" s="38"/>
      <c r="B171" s="44"/>
      <c r="C171" s="316" t="s">
        <v>1</v>
      </c>
      <c r="D171" s="316" t="s">
        <v>982</v>
      </c>
      <c r="E171" s="17" t="s">
        <v>1</v>
      </c>
      <c r="F171" s="317">
        <v>54.497</v>
      </c>
      <c r="G171" s="38"/>
      <c r="H171" s="44"/>
    </row>
    <row r="172" s="2" customFormat="1" ht="16.8" customHeight="1">
      <c r="A172" s="38"/>
      <c r="B172" s="44"/>
      <c r="C172" s="316" t="s">
        <v>1</v>
      </c>
      <c r="D172" s="316" t="s">
        <v>983</v>
      </c>
      <c r="E172" s="17" t="s">
        <v>1</v>
      </c>
      <c r="F172" s="317">
        <v>2.9020000000000001</v>
      </c>
      <c r="G172" s="38"/>
      <c r="H172" s="44"/>
    </row>
    <row r="173" s="2" customFormat="1" ht="16.8" customHeight="1">
      <c r="A173" s="38"/>
      <c r="B173" s="44"/>
      <c r="C173" s="316" t="s">
        <v>1</v>
      </c>
      <c r="D173" s="316" t="s">
        <v>984</v>
      </c>
      <c r="E173" s="17" t="s">
        <v>1</v>
      </c>
      <c r="F173" s="317">
        <v>30.375</v>
      </c>
      <c r="G173" s="38"/>
      <c r="H173" s="44"/>
    </row>
    <row r="174" s="2" customFormat="1" ht="16.8" customHeight="1">
      <c r="A174" s="38"/>
      <c r="B174" s="44"/>
      <c r="C174" s="316" t="s">
        <v>1</v>
      </c>
      <c r="D174" s="316" t="s">
        <v>985</v>
      </c>
      <c r="E174" s="17" t="s">
        <v>1</v>
      </c>
      <c r="F174" s="317">
        <v>28.404</v>
      </c>
      <c r="G174" s="38"/>
      <c r="H174" s="44"/>
    </row>
    <row r="175" s="2" customFormat="1" ht="16.8" customHeight="1">
      <c r="A175" s="38"/>
      <c r="B175" s="44"/>
      <c r="C175" s="316" t="s">
        <v>752</v>
      </c>
      <c r="D175" s="316" t="s">
        <v>423</v>
      </c>
      <c r="E175" s="17" t="s">
        <v>1</v>
      </c>
      <c r="F175" s="317">
        <v>129.441</v>
      </c>
      <c r="G175" s="38"/>
      <c r="H175" s="44"/>
    </row>
    <row r="176" s="2" customFormat="1" ht="16.8" customHeight="1">
      <c r="A176" s="38"/>
      <c r="B176" s="44"/>
      <c r="C176" s="318" t="s">
        <v>6870</v>
      </c>
      <c r="D176" s="38"/>
      <c r="E176" s="38"/>
      <c r="F176" s="38"/>
      <c r="G176" s="38"/>
      <c r="H176" s="44"/>
    </row>
    <row r="177" s="2" customFormat="1">
      <c r="A177" s="38"/>
      <c r="B177" s="44"/>
      <c r="C177" s="316" t="s">
        <v>973</v>
      </c>
      <c r="D177" s="316" t="s">
        <v>974</v>
      </c>
      <c r="E177" s="17" t="s">
        <v>681</v>
      </c>
      <c r="F177" s="317">
        <v>129.441</v>
      </c>
      <c r="G177" s="38"/>
      <c r="H177" s="44"/>
    </row>
    <row r="178" s="2" customFormat="1" ht="16.8" customHeight="1">
      <c r="A178" s="38"/>
      <c r="B178" s="44"/>
      <c r="C178" s="316" t="s">
        <v>987</v>
      </c>
      <c r="D178" s="316" t="s">
        <v>988</v>
      </c>
      <c r="E178" s="17" t="s">
        <v>681</v>
      </c>
      <c r="F178" s="317">
        <v>2459.3789999999999</v>
      </c>
      <c r="G178" s="38"/>
      <c r="H178" s="44"/>
    </row>
    <row r="179" s="2" customFormat="1" ht="16.8" customHeight="1">
      <c r="A179" s="38"/>
      <c r="B179" s="44"/>
      <c r="C179" s="316" t="s">
        <v>995</v>
      </c>
      <c r="D179" s="316" t="s">
        <v>996</v>
      </c>
      <c r="E179" s="17" t="s">
        <v>681</v>
      </c>
      <c r="F179" s="317">
        <v>129.441</v>
      </c>
      <c r="G179" s="38"/>
      <c r="H179" s="44"/>
    </row>
    <row r="180" s="2" customFormat="1" ht="16.8" customHeight="1">
      <c r="A180" s="38"/>
      <c r="B180" s="44"/>
      <c r="C180" s="312" t="s">
        <v>754</v>
      </c>
      <c r="D180" s="313" t="s">
        <v>1</v>
      </c>
      <c r="E180" s="314" t="s">
        <v>1</v>
      </c>
      <c r="F180" s="315">
        <v>16.818000000000001</v>
      </c>
      <c r="G180" s="38"/>
      <c r="H180" s="44"/>
    </row>
    <row r="181" s="2" customFormat="1" ht="16.8" customHeight="1">
      <c r="A181" s="38"/>
      <c r="B181" s="44"/>
      <c r="C181" s="316" t="s">
        <v>1</v>
      </c>
      <c r="D181" s="316" t="s">
        <v>826</v>
      </c>
      <c r="E181" s="17" t="s">
        <v>1</v>
      </c>
      <c r="F181" s="317">
        <v>1.024</v>
      </c>
      <c r="G181" s="38"/>
      <c r="H181" s="44"/>
    </row>
    <row r="182" s="2" customFormat="1" ht="16.8" customHeight="1">
      <c r="A182" s="38"/>
      <c r="B182" s="44"/>
      <c r="C182" s="316" t="s">
        <v>1</v>
      </c>
      <c r="D182" s="316" t="s">
        <v>827</v>
      </c>
      <c r="E182" s="17" t="s">
        <v>1</v>
      </c>
      <c r="F182" s="317">
        <v>0.80000000000000004</v>
      </c>
      <c r="G182" s="38"/>
      <c r="H182" s="44"/>
    </row>
    <row r="183" s="2" customFormat="1" ht="16.8" customHeight="1">
      <c r="A183" s="38"/>
      <c r="B183" s="44"/>
      <c r="C183" s="316" t="s">
        <v>1</v>
      </c>
      <c r="D183" s="316" t="s">
        <v>826</v>
      </c>
      <c r="E183" s="17" t="s">
        <v>1</v>
      </c>
      <c r="F183" s="317">
        <v>1.024</v>
      </c>
      <c r="G183" s="38"/>
      <c r="H183" s="44"/>
    </row>
    <row r="184" s="2" customFormat="1" ht="16.8" customHeight="1">
      <c r="A184" s="38"/>
      <c r="B184" s="44"/>
      <c r="C184" s="316" t="s">
        <v>1</v>
      </c>
      <c r="D184" s="316" t="s">
        <v>828</v>
      </c>
      <c r="E184" s="17" t="s">
        <v>1</v>
      </c>
      <c r="F184" s="317">
        <v>0.33000000000000002</v>
      </c>
      <c r="G184" s="38"/>
      <c r="H184" s="44"/>
    </row>
    <row r="185" s="2" customFormat="1" ht="16.8" customHeight="1">
      <c r="A185" s="38"/>
      <c r="B185" s="44"/>
      <c r="C185" s="316" t="s">
        <v>1</v>
      </c>
      <c r="D185" s="316" t="s">
        <v>829</v>
      </c>
      <c r="E185" s="17" t="s">
        <v>1</v>
      </c>
      <c r="F185" s="317">
        <v>0</v>
      </c>
      <c r="G185" s="38"/>
      <c r="H185" s="44"/>
    </row>
    <row r="186" s="2" customFormat="1" ht="16.8" customHeight="1">
      <c r="A186" s="38"/>
      <c r="B186" s="44"/>
      <c r="C186" s="316" t="s">
        <v>1</v>
      </c>
      <c r="D186" s="316" t="s">
        <v>830</v>
      </c>
      <c r="E186" s="17" t="s">
        <v>1</v>
      </c>
      <c r="F186" s="317">
        <v>8.5839999999999996</v>
      </c>
      <c r="G186" s="38"/>
      <c r="H186" s="44"/>
    </row>
    <row r="187" s="2" customFormat="1" ht="16.8" customHeight="1">
      <c r="A187" s="38"/>
      <c r="B187" s="44"/>
      <c r="C187" s="316" t="s">
        <v>1</v>
      </c>
      <c r="D187" s="316" t="s">
        <v>831</v>
      </c>
      <c r="E187" s="17" t="s">
        <v>1</v>
      </c>
      <c r="F187" s="317">
        <v>0.76800000000000002</v>
      </c>
      <c r="G187" s="38"/>
      <c r="H187" s="44"/>
    </row>
    <row r="188" s="2" customFormat="1" ht="16.8" customHeight="1">
      <c r="A188" s="38"/>
      <c r="B188" s="44"/>
      <c r="C188" s="316" t="s">
        <v>1</v>
      </c>
      <c r="D188" s="316" t="s">
        <v>832</v>
      </c>
      <c r="E188" s="17" t="s">
        <v>1</v>
      </c>
      <c r="F188" s="317">
        <v>2.3039999999999998</v>
      </c>
      <c r="G188" s="38"/>
      <c r="H188" s="44"/>
    </row>
    <row r="189" s="2" customFormat="1" ht="16.8" customHeight="1">
      <c r="A189" s="38"/>
      <c r="B189" s="44"/>
      <c r="C189" s="316" t="s">
        <v>1</v>
      </c>
      <c r="D189" s="316" t="s">
        <v>833</v>
      </c>
      <c r="E189" s="17" t="s">
        <v>1</v>
      </c>
      <c r="F189" s="317">
        <v>0.95999999999999996</v>
      </c>
      <c r="G189" s="38"/>
      <c r="H189" s="44"/>
    </row>
    <row r="190" s="2" customFormat="1" ht="16.8" customHeight="1">
      <c r="A190" s="38"/>
      <c r="B190" s="44"/>
      <c r="C190" s="316" t="s">
        <v>1</v>
      </c>
      <c r="D190" s="316" t="s">
        <v>834</v>
      </c>
      <c r="E190" s="17" t="s">
        <v>1</v>
      </c>
      <c r="F190" s="317">
        <v>0.51200000000000001</v>
      </c>
      <c r="G190" s="38"/>
      <c r="H190" s="44"/>
    </row>
    <row r="191" s="2" customFormat="1" ht="16.8" customHeight="1">
      <c r="A191" s="38"/>
      <c r="B191" s="44"/>
      <c r="C191" s="316" t="s">
        <v>1</v>
      </c>
      <c r="D191" s="316" t="s">
        <v>835</v>
      </c>
      <c r="E191" s="17" t="s">
        <v>1</v>
      </c>
      <c r="F191" s="317">
        <v>0.51200000000000001</v>
      </c>
      <c r="G191" s="38"/>
      <c r="H191" s="44"/>
    </row>
    <row r="192" s="2" customFormat="1" ht="16.8" customHeight="1">
      <c r="A192" s="38"/>
      <c r="B192" s="44"/>
      <c r="C192" s="316" t="s">
        <v>754</v>
      </c>
      <c r="D192" s="316" t="s">
        <v>423</v>
      </c>
      <c r="E192" s="17" t="s">
        <v>1</v>
      </c>
      <c r="F192" s="317">
        <v>16.818000000000001</v>
      </c>
      <c r="G192" s="38"/>
      <c r="H192" s="44"/>
    </row>
    <row r="193" s="2" customFormat="1" ht="16.8" customHeight="1">
      <c r="A193" s="38"/>
      <c r="B193" s="44"/>
      <c r="C193" s="318" t="s">
        <v>6870</v>
      </c>
      <c r="D193" s="38"/>
      <c r="E193" s="38"/>
      <c r="F193" s="38"/>
      <c r="G193" s="38"/>
      <c r="H193" s="44"/>
    </row>
    <row r="194" s="2" customFormat="1" ht="16.8" customHeight="1">
      <c r="A194" s="38"/>
      <c r="B194" s="44"/>
      <c r="C194" s="316" t="s">
        <v>822</v>
      </c>
      <c r="D194" s="316" t="s">
        <v>823</v>
      </c>
      <c r="E194" s="17" t="s">
        <v>592</v>
      </c>
      <c r="F194" s="317">
        <v>16.818000000000001</v>
      </c>
      <c r="G194" s="38"/>
      <c r="H194" s="44"/>
    </row>
    <row r="195" s="2" customFormat="1">
      <c r="A195" s="38"/>
      <c r="B195" s="44"/>
      <c r="C195" s="316" t="s">
        <v>1031</v>
      </c>
      <c r="D195" s="316" t="s">
        <v>1032</v>
      </c>
      <c r="E195" s="17" t="s">
        <v>681</v>
      </c>
      <c r="F195" s="317">
        <v>54.497</v>
      </c>
      <c r="G195" s="38"/>
      <c r="H195" s="44"/>
    </row>
    <row r="196" s="2" customFormat="1" ht="26.4" customHeight="1">
      <c r="A196" s="38"/>
      <c r="B196" s="44"/>
      <c r="C196" s="311" t="s">
        <v>120</v>
      </c>
      <c r="D196" s="311" t="s">
        <v>121</v>
      </c>
      <c r="E196" s="38"/>
      <c r="F196" s="38"/>
      <c r="G196" s="38"/>
      <c r="H196" s="44"/>
    </row>
    <row r="197" s="2" customFormat="1" ht="16.8" customHeight="1">
      <c r="A197" s="38"/>
      <c r="B197" s="44"/>
      <c r="C197" s="312" t="s">
        <v>1165</v>
      </c>
      <c r="D197" s="313" t="s">
        <v>1</v>
      </c>
      <c r="E197" s="314" t="s">
        <v>1</v>
      </c>
      <c r="F197" s="315">
        <v>405</v>
      </c>
      <c r="G197" s="38"/>
      <c r="H197" s="44"/>
    </row>
    <row r="198" s="2" customFormat="1" ht="16.8" customHeight="1">
      <c r="A198" s="38"/>
      <c r="B198" s="44"/>
      <c r="C198" s="316" t="s">
        <v>1165</v>
      </c>
      <c r="D198" s="316" t="s">
        <v>1206</v>
      </c>
      <c r="E198" s="17" t="s">
        <v>1</v>
      </c>
      <c r="F198" s="317">
        <v>405</v>
      </c>
      <c r="G198" s="38"/>
      <c r="H198" s="44"/>
    </row>
    <row r="199" s="2" customFormat="1" ht="16.8" customHeight="1">
      <c r="A199" s="38"/>
      <c r="B199" s="44"/>
      <c r="C199" s="318" t="s">
        <v>6870</v>
      </c>
      <c r="D199" s="38"/>
      <c r="E199" s="38"/>
      <c r="F199" s="38"/>
      <c r="G199" s="38"/>
      <c r="H199" s="44"/>
    </row>
    <row r="200" s="2" customFormat="1" ht="16.8" customHeight="1">
      <c r="A200" s="38"/>
      <c r="B200" s="44"/>
      <c r="C200" s="316" t="s">
        <v>1221</v>
      </c>
      <c r="D200" s="316" t="s">
        <v>1222</v>
      </c>
      <c r="E200" s="17" t="s">
        <v>409</v>
      </c>
      <c r="F200" s="317">
        <v>405</v>
      </c>
      <c r="G200" s="38"/>
      <c r="H200" s="44"/>
    </row>
    <row r="201" s="2" customFormat="1">
      <c r="A201" s="38"/>
      <c r="B201" s="44"/>
      <c r="C201" s="316" t="s">
        <v>1982</v>
      </c>
      <c r="D201" s="316" t="s">
        <v>1983</v>
      </c>
      <c r="E201" s="17" t="s">
        <v>681</v>
      </c>
      <c r="F201" s="317">
        <v>142.715</v>
      </c>
      <c r="G201" s="38"/>
      <c r="H201" s="44"/>
    </row>
    <row r="202" s="2" customFormat="1" ht="16.8" customHeight="1">
      <c r="A202" s="38"/>
      <c r="B202" s="44"/>
      <c r="C202" s="312" t="s">
        <v>1167</v>
      </c>
      <c r="D202" s="313" t="s">
        <v>1</v>
      </c>
      <c r="E202" s="314" t="s">
        <v>1</v>
      </c>
      <c r="F202" s="315">
        <v>175</v>
      </c>
      <c r="G202" s="38"/>
      <c r="H202" s="44"/>
    </row>
    <row r="203" s="2" customFormat="1" ht="16.8" customHeight="1">
      <c r="A203" s="38"/>
      <c r="B203" s="44"/>
      <c r="C203" s="318" t="s">
        <v>6870</v>
      </c>
      <c r="D203" s="38"/>
      <c r="E203" s="38"/>
      <c r="F203" s="38"/>
      <c r="G203" s="38"/>
      <c r="H203" s="44"/>
    </row>
    <row r="204" s="2" customFormat="1">
      <c r="A204" s="38"/>
      <c r="B204" s="44"/>
      <c r="C204" s="316" t="s">
        <v>1982</v>
      </c>
      <c r="D204" s="316" t="s">
        <v>1983</v>
      </c>
      <c r="E204" s="17" t="s">
        <v>681</v>
      </c>
      <c r="F204" s="317">
        <v>142.715</v>
      </c>
      <c r="G204" s="38"/>
      <c r="H204" s="44"/>
    </row>
    <row r="205" s="2" customFormat="1" ht="16.8" customHeight="1">
      <c r="A205" s="38"/>
      <c r="B205" s="44"/>
      <c r="C205" s="312" t="s">
        <v>1169</v>
      </c>
      <c r="D205" s="313" t="s">
        <v>1</v>
      </c>
      <c r="E205" s="314" t="s">
        <v>1</v>
      </c>
      <c r="F205" s="315">
        <v>405</v>
      </c>
      <c r="G205" s="38"/>
      <c r="H205" s="44"/>
    </row>
    <row r="206" s="2" customFormat="1" ht="16.8" customHeight="1">
      <c r="A206" s="38"/>
      <c r="B206" s="44"/>
      <c r="C206" s="316" t="s">
        <v>1</v>
      </c>
      <c r="D206" s="316" t="s">
        <v>1211</v>
      </c>
      <c r="E206" s="17" t="s">
        <v>1</v>
      </c>
      <c r="F206" s="317">
        <v>0</v>
      </c>
      <c r="G206" s="38"/>
      <c r="H206" s="44"/>
    </row>
    <row r="207" s="2" customFormat="1" ht="16.8" customHeight="1">
      <c r="A207" s="38"/>
      <c r="B207" s="44"/>
      <c r="C207" s="316" t="s">
        <v>1169</v>
      </c>
      <c r="D207" s="316" t="s">
        <v>1212</v>
      </c>
      <c r="E207" s="17" t="s">
        <v>1</v>
      </c>
      <c r="F207" s="317">
        <v>405</v>
      </c>
      <c r="G207" s="38"/>
      <c r="H207" s="44"/>
    </row>
    <row r="208" s="2" customFormat="1" ht="16.8" customHeight="1">
      <c r="A208" s="38"/>
      <c r="B208" s="44"/>
      <c r="C208" s="318" t="s">
        <v>6870</v>
      </c>
      <c r="D208" s="38"/>
      <c r="E208" s="38"/>
      <c r="F208" s="38"/>
      <c r="G208" s="38"/>
      <c r="H208" s="44"/>
    </row>
    <row r="209" s="2" customFormat="1" ht="16.8" customHeight="1">
      <c r="A209" s="38"/>
      <c r="B209" s="44"/>
      <c r="C209" s="316" t="s">
        <v>1207</v>
      </c>
      <c r="D209" s="316" t="s">
        <v>1208</v>
      </c>
      <c r="E209" s="17" t="s">
        <v>409</v>
      </c>
      <c r="F209" s="317">
        <v>405</v>
      </c>
      <c r="G209" s="38"/>
      <c r="H209" s="44"/>
    </row>
    <row r="210" s="2" customFormat="1">
      <c r="A210" s="38"/>
      <c r="B210" s="44"/>
      <c r="C210" s="316" t="s">
        <v>1982</v>
      </c>
      <c r="D210" s="316" t="s">
        <v>1983</v>
      </c>
      <c r="E210" s="17" t="s">
        <v>681</v>
      </c>
      <c r="F210" s="317">
        <v>142.715</v>
      </c>
      <c r="G210" s="38"/>
      <c r="H210" s="44"/>
    </row>
    <row r="211" s="2" customFormat="1" ht="16.8" customHeight="1">
      <c r="A211" s="38"/>
      <c r="B211" s="44"/>
      <c r="C211" s="312" t="s">
        <v>1170</v>
      </c>
      <c r="D211" s="313" t="s">
        <v>1</v>
      </c>
      <c r="E211" s="314" t="s">
        <v>1</v>
      </c>
      <c r="F211" s="315">
        <v>142.715</v>
      </c>
      <c r="G211" s="38"/>
      <c r="H211" s="44"/>
    </row>
    <row r="212" s="2" customFormat="1" ht="16.8" customHeight="1">
      <c r="A212" s="38"/>
      <c r="B212" s="44"/>
      <c r="C212" s="316" t="s">
        <v>1</v>
      </c>
      <c r="D212" s="316" t="s">
        <v>1986</v>
      </c>
      <c r="E212" s="17" t="s">
        <v>1</v>
      </c>
      <c r="F212" s="317">
        <v>46.575000000000003</v>
      </c>
      <c r="G212" s="38"/>
      <c r="H212" s="44"/>
    </row>
    <row r="213" s="2" customFormat="1" ht="16.8" customHeight="1">
      <c r="A213" s="38"/>
      <c r="B213" s="44"/>
      <c r="C213" s="316" t="s">
        <v>1</v>
      </c>
      <c r="D213" s="316" t="s">
        <v>1987</v>
      </c>
      <c r="E213" s="17" t="s">
        <v>1</v>
      </c>
      <c r="F213" s="317">
        <v>40.25</v>
      </c>
      <c r="G213" s="38"/>
      <c r="H213" s="44"/>
    </row>
    <row r="214" s="2" customFormat="1" ht="16.8" customHeight="1">
      <c r="A214" s="38"/>
      <c r="B214" s="44"/>
      <c r="C214" s="316" t="s">
        <v>1</v>
      </c>
      <c r="D214" s="316" t="s">
        <v>1988</v>
      </c>
      <c r="E214" s="17" t="s">
        <v>1</v>
      </c>
      <c r="F214" s="317">
        <v>55.890000000000001</v>
      </c>
      <c r="G214" s="38"/>
      <c r="H214" s="44"/>
    </row>
    <row r="215" s="2" customFormat="1" ht="16.8" customHeight="1">
      <c r="A215" s="38"/>
      <c r="B215" s="44"/>
      <c r="C215" s="316" t="s">
        <v>1170</v>
      </c>
      <c r="D215" s="316" t="s">
        <v>423</v>
      </c>
      <c r="E215" s="17" t="s">
        <v>1</v>
      </c>
      <c r="F215" s="317">
        <v>142.715</v>
      </c>
      <c r="G215" s="38"/>
      <c r="H215" s="44"/>
    </row>
    <row r="216" s="2" customFormat="1" ht="16.8" customHeight="1">
      <c r="A216" s="38"/>
      <c r="B216" s="44"/>
      <c r="C216" s="318" t="s">
        <v>6870</v>
      </c>
      <c r="D216" s="38"/>
      <c r="E216" s="38"/>
      <c r="F216" s="38"/>
      <c r="G216" s="38"/>
      <c r="H216" s="44"/>
    </row>
    <row r="217" s="2" customFormat="1">
      <c r="A217" s="38"/>
      <c r="B217" s="44"/>
      <c r="C217" s="316" t="s">
        <v>1982</v>
      </c>
      <c r="D217" s="316" t="s">
        <v>1983</v>
      </c>
      <c r="E217" s="17" t="s">
        <v>681</v>
      </c>
      <c r="F217" s="317">
        <v>142.715</v>
      </c>
      <c r="G217" s="38"/>
      <c r="H217" s="44"/>
    </row>
    <row r="218" s="2" customFormat="1" ht="16.8" customHeight="1">
      <c r="A218" s="38"/>
      <c r="B218" s="44"/>
      <c r="C218" s="316" t="s">
        <v>1990</v>
      </c>
      <c r="D218" s="316" t="s">
        <v>1991</v>
      </c>
      <c r="E218" s="17" t="s">
        <v>681</v>
      </c>
      <c r="F218" s="317">
        <v>272.23099999999999</v>
      </c>
      <c r="G218" s="38"/>
      <c r="H218" s="44"/>
    </row>
    <row r="219" s="2" customFormat="1" ht="16.8" customHeight="1">
      <c r="A219" s="38"/>
      <c r="B219" s="44"/>
      <c r="C219" s="312" t="s">
        <v>1172</v>
      </c>
      <c r="D219" s="313" t="s">
        <v>1</v>
      </c>
      <c r="E219" s="314" t="s">
        <v>1</v>
      </c>
      <c r="F219" s="315">
        <v>19.265999999999998</v>
      </c>
      <c r="G219" s="38"/>
      <c r="H219" s="44"/>
    </row>
    <row r="220" s="2" customFormat="1" ht="16.8" customHeight="1">
      <c r="A220" s="38"/>
      <c r="B220" s="44"/>
      <c r="C220" s="316" t="s">
        <v>1</v>
      </c>
      <c r="D220" s="316" t="s">
        <v>1973</v>
      </c>
      <c r="E220" s="17" t="s">
        <v>1</v>
      </c>
      <c r="F220" s="317">
        <v>0</v>
      </c>
      <c r="G220" s="38"/>
      <c r="H220" s="44"/>
    </row>
    <row r="221" s="2" customFormat="1" ht="16.8" customHeight="1">
      <c r="A221" s="38"/>
      <c r="B221" s="44"/>
      <c r="C221" s="316" t="s">
        <v>1</v>
      </c>
      <c r="D221" s="316" t="s">
        <v>1974</v>
      </c>
      <c r="E221" s="17" t="s">
        <v>1</v>
      </c>
      <c r="F221" s="317">
        <v>0.81599999999999995</v>
      </c>
      <c r="G221" s="38"/>
      <c r="H221" s="44"/>
    </row>
    <row r="222" s="2" customFormat="1" ht="16.8" customHeight="1">
      <c r="A222" s="38"/>
      <c r="B222" s="44"/>
      <c r="C222" s="316" t="s">
        <v>1</v>
      </c>
      <c r="D222" s="316" t="s">
        <v>1975</v>
      </c>
      <c r="E222" s="17" t="s">
        <v>1</v>
      </c>
      <c r="F222" s="317">
        <v>9.0899999999999999</v>
      </c>
      <c r="G222" s="38"/>
      <c r="H222" s="44"/>
    </row>
    <row r="223" s="2" customFormat="1" ht="16.8" customHeight="1">
      <c r="A223" s="38"/>
      <c r="B223" s="44"/>
      <c r="C223" s="316" t="s">
        <v>1</v>
      </c>
      <c r="D223" s="316" t="s">
        <v>1976</v>
      </c>
      <c r="E223" s="17" t="s">
        <v>1</v>
      </c>
      <c r="F223" s="317">
        <v>9.3599999999999994</v>
      </c>
      <c r="G223" s="38"/>
      <c r="H223" s="44"/>
    </row>
    <row r="224" s="2" customFormat="1" ht="16.8" customHeight="1">
      <c r="A224" s="38"/>
      <c r="B224" s="44"/>
      <c r="C224" s="316" t="s">
        <v>1172</v>
      </c>
      <c r="D224" s="316" t="s">
        <v>423</v>
      </c>
      <c r="E224" s="17" t="s">
        <v>1</v>
      </c>
      <c r="F224" s="317">
        <v>19.265999999999998</v>
      </c>
      <c r="G224" s="38"/>
      <c r="H224" s="44"/>
    </row>
    <row r="225" s="2" customFormat="1" ht="16.8" customHeight="1">
      <c r="A225" s="38"/>
      <c r="B225" s="44"/>
      <c r="C225" s="318" t="s">
        <v>6870</v>
      </c>
      <c r="D225" s="38"/>
      <c r="E225" s="38"/>
      <c r="F225" s="38"/>
      <c r="G225" s="38"/>
      <c r="H225" s="44"/>
    </row>
    <row r="226" s="2" customFormat="1">
      <c r="A226" s="38"/>
      <c r="B226" s="44"/>
      <c r="C226" s="316" t="s">
        <v>1031</v>
      </c>
      <c r="D226" s="316" t="s">
        <v>1032</v>
      </c>
      <c r="E226" s="17" t="s">
        <v>681</v>
      </c>
      <c r="F226" s="317">
        <v>19.265999999999998</v>
      </c>
      <c r="G226" s="38"/>
      <c r="H226" s="44"/>
    </row>
    <row r="227" s="2" customFormat="1" ht="16.8" customHeight="1">
      <c r="A227" s="38"/>
      <c r="B227" s="44"/>
      <c r="C227" s="316" t="s">
        <v>1990</v>
      </c>
      <c r="D227" s="316" t="s">
        <v>1991</v>
      </c>
      <c r="E227" s="17" t="s">
        <v>681</v>
      </c>
      <c r="F227" s="317">
        <v>272.23099999999999</v>
      </c>
      <c r="G227" s="38"/>
      <c r="H227" s="44"/>
    </row>
    <row r="228" s="2" customFormat="1" ht="16.8" customHeight="1">
      <c r="A228" s="38"/>
      <c r="B228" s="44"/>
      <c r="C228" s="312" t="s">
        <v>1174</v>
      </c>
      <c r="D228" s="313" t="s">
        <v>1</v>
      </c>
      <c r="E228" s="314" t="s">
        <v>1</v>
      </c>
      <c r="F228" s="315">
        <v>65</v>
      </c>
      <c r="G228" s="38"/>
      <c r="H228" s="44"/>
    </row>
    <row r="229" s="2" customFormat="1" ht="16.8" customHeight="1">
      <c r="A229" s="38"/>
      <c r="B229" s="44"/>
      <c r="C229" s="316" t="s">
        <v>1</v>
      </c>
      <c r="D229" s="316" t="s">
        <v>1200</v>
      </c>
      <c r="E229" s="17" t="s">
        <v>1</v>
      </c>
      <c r="F229" s="317">
        <v>39</v>
      </c>
      <c r="G229" s="38"/>
      <c r="H229" s="44"/>
    </row>
    <row r="230" s="2" customFormat="1" ht="16.8" customHeight="1">
      <c r="A230" s="38"/>
      <c r="B230" s="44"/>
      <c r="C230" s="316" t="s">
        <v>1</v>
      </c>
      <c r="D230" s="316" t="s">
        <v>1201</v>
      </c>
      <c r="E230" s="17" t="s">
        <v>1</v>
      </c>
      <c r="F230" s="317">
        <v>26</v>
      </c>
      <c r="G230" s="38"/>
      <c r="H230" s="44"/>
    </row>
    <row r="231" s="2" customFormat="1" ht="16.8" customHeight="1">
      <c r="A231" s="38"/>
      <c r="B231" s="44"/>
      <c r="C231" s="316" t="s">
        <v>1174</v>
      </c>
      <c r="D231" s="316" t="s">
        <v>423</v>
      </c>
      <c r="E231" s="17" t="s">
        <v>1</v>
      </c>
      <c r="F231" s="317">
        <v>65</v>
      </c>
      <c r="G231" s="38"/>
      <c r="H231" s="44"/>
    </row>
    <row r="232" s="2" customFormat="1" ht="16.8" customHeight="1">
      <c r="A232" s="38"/>
      <c r="B232" s="44"/>
      <c r="C232" s="318" t="s">
        <v>6870</v>
      </c>
      <c r="D232" s="38"/>
      <c r="E232" s="38"/>
      <c r="F232" s="38"/>
      <c r="G232" s="38"/>
      <c r="H232" s="44"/>
    </row>
    <row r="233" s="2" customFormat="1" ht="16.8" customHeight="1">
      <c r="A233" s="38"/>
      <c r="B233" s="44"/>
      <c r="C233" s="316" t="s">
        <v>1195</v>
      </c>
      <c r="D233" s="316" t="s">
        <v>1196</v>
      </c>
      <c r="E233" s="17" t="s">
        <v>409</v>
      </c>
      <c r="F233" s="317">
        <v>65</v>
      </c>
      <c r="G233" s="38"/>
      <c r="H233" s="44"/>
    </row>
    <row r="234" s="2" customFormat="1">
      <c r="A234" s="38"/>
      <c r="B234" s="44"/>
      <c r="C234" s="316" t="s">
        <v>1031</v>
      </c>
      <c r="D234" s="316" t="s">
        <v>1032</v>
      </c>
      <c r="E234" s="17" t="s">
        <v>681</v>
      </c>
      <c r="F234" s="317">
        <v>19.265999999999998</v>
      </c>
      <c r="G234" s="38"/>
      <c r="H234" s="44"/>
    </row>
    <row r="235" s="2" customFormat="1" ht="16.8" customHeight="1">
      <c r="A235" s="38"/>
      <c r="B235" s="44"/>
      <c r="C235" s="312" t="s">
        <v>1176</v>
      </c>
      <c r="D235" s="313" t="s">
        <v>1</v>
      </c>
      <c r="E235" s="314" t="s">
        <v>1</v>
      </c>
      <c r="F235" s="315">
        <v>110.25</v>
      </c>
      <c r="G235" s="38"/>
      <c r="H235" s="44"/>
    </row>
    <row r="236" s="2" customFormat="1" ht="16.8" customHeight="1">
      <c r="A236" s="38"/>
      <c r="B236" s="44"/>
      <c r="C236" s="318" t="s">
        <v>6870</v>
      </c>
      <c r="D236" s="38"/>
      <c r="E236" s="38"/>
      <c r="F236" s="38"/>
      <c r="G236" s="38"/>
      <c r="H236" s="44"/>
    </row>
    <row r="237" s="2" customFormat="1" ht="16.8" customHeight="1">
      <c r="A237" s="38"/>
      <c r="B237" s="44"/>
      <c r="C237" s="316" t="s">
        <v>1990</v>
      </c>
      <c r="D237" s="316" t="s">
        <v>1991</v>
      </c>
      <c r="E237" s="17" t="s">
        <v>681</v>
      </c>
      <c r="F237" s="317">
        <v>272.23099999999999</v>
      </c>
      <c r="G237" s="38"/>
      <c r="H237" s="44"/>
    </row>
    <row r="238" s="2" customFormat="1" ht="16.8" customHeight="1">
      <c r="A238" s="38"/>
      <c r="B238" s="44"/>
      <c r="C238" s="312" t="s">
        <v>1179</v>
      </c>
      <c r="D238" s="313" t="s">
        <v>1</v>
      </c>
      <c r="E238" s="314" t="s">
        <v>1</v>
      </c>
      <c r="F238" s="315">
        <v>65</v>
      </c>
      <c r="G238" s="38"/>
      <c r="H238" s="44"/>
    </row>
    <row r="239" s="2" customFormat="1" ht="16.8" customHeight="1">
      <c r="A239" s="38"/>
      <c r="B239" s="44"/>
      <c r="C239" s="316" t="s">
        <v>1</v>
      </c>
      <c r="D239" s="316" t="s">
        <v>1214</v>
      </c>
      <c r="E239" s="17" t="s">
        <v>1</v>
      </c>
      <c r="F239" s="317">
        <v>39</v>
      </c>
      <c r="G239" s="38"/>
      <c r="H239" s="44"/>
    </row>
    <row r="240" s="2" customFormat="1" ht="16.8" customHeight="1">
      <c r="A240" s="38"/>
      <c r="B240" s="44"/>
      <c r="C240" s="316" t="s">
        <v>1</v>
      </c>
      <c r="D240" s="316" t="s">
        <v>1215</v>
      </c>
      <c r="E240" s="17" t="s">
        <v>1</v>
      </c>
      <c r="F240" s="317">
        <v>26</v>
      </c>
      <c r="G240" s="38"/>
      <c r="H240" s="44"/>
    </row>
    <row r="241" s="2" customFormat="1" ht="16.8" customHeight="1">
      <c r="A241" s="38"/>
      <c r="B241" s="44"/>
      <c r="C241" s="316" t="s">
        <v>1179</v>
      </c>
      <c r="D241" s="316" t="s">
        <v>423</v>
      </c>
      <c r="E241" s="17" t="s">
        <v>1</v>
      </c>
      <c r="F241" s="317">
        <v>65</v>
      </c>
      <c r="G241" s="38"/>
      <c r="H241" s="44"/>
    </row>
    <row r="242" s="2" customFormat="1" ht="16.8" customHeight="1">
      <c r="A242" s="38"/>
      <c r="B242" s="44"/>
      <c r="C242" s="318" t="s">
        <v>6870</v>
      </c>
      <c r="D242" s="38"/>
      <c r="E242" s="38"/>
      <c r="F242" s="38"/>
      <c r="G242" s="38"/>
      <c r="H242" s="44"/>
    </row>
    <row r="243" s="2" customFormat="1" ht="16.8" customHeight="1">
      <c r="A243" s="38"/>
      <c r="B243" s="44"/>
      <c r="C243" s="316" t="s">
        <v>786</v>
      </c>
      <c r="D243" s="316" t="s">
        <v>787</v>
      </c>
      <c r="E243" s="17" t="s">
        <v>409</v>
      </c>
      <c r="F243" s="317">
        <v>65</v>
      </c>
      <c r="G243" s="38"/>
      <c r="H243" s="44"/>
    </row>
    <row r="244" s="2" customFormat="1">
      <c r="A244" s="38"/>
      <c r="B244" s="44"/>
      <c r="C244" s="316" t="s">
        <v>1060</v>
      </c>
      <c r="D244" s="316" t="s">
        <v>683</v>
      </c>
      <c r="E244" s="17" t="s">
        <v>681</v>
      </c>
      <c r="F244" s="317">
        <v>284.39999999999998</v>
      </c>
      <c r="G244" s="38"/>
      <c r="H244" s="44"/>
    </row>
    <row r="245" s="2" customFormat="1" ht="16.8" customHeight="1">
      <c r="A245" s="38"/>
      <c r="B245" s="44"/>
      <c r="C245" s="312" t="s">
        <v>1180</v>
      </c>
      <c r="D245" s="313" t="s">
        <v>1</v>
      </c>
      <c r="E245" s="314" t="s">
        <v>1</v>
      </c>
      <c r="F245" s="315">
        <v>405</v>
      </c>
      <c r="G245" s="38"/>
      <c r="H245" s="44"/>
    </row>
    <row r="246" s="2" customFormat="1" ht="16.8" customHeight="1">
      <c r="A246" s="38"/>
      <c r="B246" s="44"/>
      <c r="C246" s="316" t="s">
        <v>1</v>
      </c>
      <c r="D246" s="316" t="s">
        <v>1205</v>
      </c>
      <c r="E246" s="17" t="s">
        <v>1</v>
      </c>
      <c r="F246" s="317">
        <v>0</v>
      </c>
      <c r="G246" s="38"/>
      <c r="H246" s="44"/>
    </row>
    <row r="247" s="2" customFormat="1" ht="16.8" customHeight="1">
      <c r="A247" s="38"/>
      <c r="B247" s="44"/>
      <c r="C247" s="316" t="s">
        <v>1180</v>
      </c>
      <c r="D247" s="316" t="s">
        <v>1206</v>
      </c>
      <c r="E247" s="17" t="s">
        <v>1</v>
      </c>
      <c r="F247" s="317">
        <v>405</v>
      </c>
      <c r="G247" s="38"/>
      <c r="H247" s="44"/>
    </row>
    <row r="248" s="2" customFormat="1" ht="16.8" customHeight="1">
      <c r="A248" s="38"/>
      <c r="B248" s="44"/>
      <c r="C248" s="318" t="s">
        <v>6870</v>
      </c>
      <c r="D248" s="38"/>
      <c r="E248" s="38"/>
      <c r="F248" s="38"/>
      <c r="G248" s="38"/>
      <c r="H248" s="44"/>
    </row>
    <row r="249" s="2" customFormat="1">
      <c r="A249" s="38"/>
      <c r="B249" s="44"/>
      <c r="C249" s="316" t="s">
        <v>1202</v>
      </c>
      <c r="D249" s="316" t="s">
        <v>1203</v>
      </c>
      <c r="E249" s="17" t="s">
        <v>409</v>
      </c>
      <c r="F249" s="317">
        <v>405</v>
      </c>
      <c r="G249" s="38"/>
      <c r="H249" s="44"/>
    </row>
    <row r="250" s="2" customFormat="1">
      <c r="A250" s="38"/>
      <c r="B250" s="44"/>
      <c r="C250" s="316" t="s">
        <v>1060</v>
      </c>
      <c r="D250" s="316" t="s">
        <v>683</v>
      </c>
      <c r="E250" s="17" t="s">
        <v>681</v>
      </c>
      <c r="F250" s="317">
        <v>284.39999999999998</v>
      </c>
      <c r="G250" s="38"/>
      <c r="H250" s="44"/>
    </row>
    <row r="251" s="2" customFormat="1" ht="16.8" customHeight="1">
      <c r="A251" s="38"/>
      <c r="B251" s="44"/>
      <c r="C251" s="312" t="s">
        <v>1219</v>
      </c>
      <c r="D251" s="313" t="s">
        <v>1</v>
      </c>
      <c r="E251" s="314" t="s">
        <v>1</v>
      </c>
      <c r="F251" s="315">
        <v>405</v>
      </c>
      <c r="G251" s="38"/>
      <c r="H251" s="44"/>
    </row>
    <row r="252" s="2" customFormat="1" ht="16.8" customHeight="1">
      <c r="A252" s="38"/>
      <c r="B252" s="44"/>
      <c r="C252" s="316" t="s">
        <v>1219</v>
      </c>
      <c r="D252" s="316" t="s">
        <v>1220</v>
      </c>
      <c r="E252" s="17" t="s">
        <v>1</v>
      </c>
      <c r="F252" s="317">
        <v>405</v>
      </c>
      <c r="G252" s="38"/>
      <c r="H252" s="44"/>
    </row>
    <row r="253" s="2" customFormat="1" ht="16.8" customHeight="1">
      <c r="A253" s="38"/>
      <c r="B253" s="44"/>
      <c r="C253" s="312" t="s">
        <v>1181</v>
      </c>
      <c r="D253" s="313" t="s">
        <v>1</v>
      </c>
      <c r="E253" s="314" t="s">
        <v>1</v>
      </c>
      <c r="F253" s="315">
        <v>119</v>
      </c>
      <c r="G253" s="38"/>
      <c r="H253" s="44"/>
    </row>
    <row r="254" s="2" customFormat="1">
      <c r="A254" s="38"/>
      <c r="B254" s="44"/>
      <c r="C254" s="316" t="s">
        <v>1</v>
      </c>
      <c r="D254" s="316" t="s">
        <v>1409</v>
      </c>
      <c r="E254" s="17" t="s">
        <v>1</v>
      </c>
      <c r="F254" s="317">
        <v>0</v>
      </c>
      <c r="G254" s="38"/>
      <c r="H254" s="44"/>
    </row>
    <row r="255" s="2" customFormat="1" ht="16.8" customHeight="1">
      <c r="A255" s="38"/>
      <c r="B255" s="44"/>
      <c r="C255" s="316" t="s">
        <v>1</v>
      </c>
      <c r="D255" s="316" t="s">
        <v>1410</v>
      </c>
      <c r="E255" s="17" t="s">
        <v>1</v>
      </c>
      <c r="F255" s="317">
        <v>119</v>
      </c>
      <c r="G255" s="38"/>
      <c r="H255" s="44"/>
    </row>
    <row r="256" s="2" customFormat="1" ht="16.8" customHeight="1">
      <c r="A256" s="38"/>
      <c r="B256" s="44"/>
      <c r="C256" s="316" t="s">
        <v>1181</v>
      </c>
      <c r="D256" s="316" t="s">
        <v>423</v>
      </c>
      <c r="E256" s="17" t="s">
        <v>1</v>
      </c>
      <c r="F256" s="317">
        <v>119</v>
      </c>
      <c r="G256" s="38"/>
      <c r="H256" s="44"/>
    </row>
    <row r="257" s="2" customFormat="1" ht="16.8" customHeight="1">
      <c r="A257" s="38"/>
      <c r="B257" s="44"/>
      <c r="C257" s="318" t="s">
        <v>6870</v>
      </c>
      <c r="D257" s="38"/>
      <c r="E257" s="38"/>
      <c r="F257" s="38"/>
      <c r="G257" s="38"/>
      <c r="H257" s="44"/>
    </row>
    <row r="258" s="2" customFormat="1" ht="16.8" customHeight="1">
      <c r="A258" s="38"/>
      <c r="B258" s="44"/>
      <c r="C258" s="316" t="s">
        <v>1406</v>
      </c>
      <c r="D258" s="316" t="s">
        <v>617</v>
      </c>
      <c r="E258" s="17" t="s">
        <v>409</v>
      </c>
      <c r="F258" s="317">
        <v>119</v>
      </c>
      <c r="G258" s="38"/>
      <c r="H258" s="44"/>
    </row>
    <row r="259" s="2" customFormat="1" ht="16.8" customHeight="1">
      <c r="A259" s="38"/>
      <c r="B259" s="44"/>
      <c r="C259" s="316" t="s">
        <v>1411</v>
      </c>
      <c r="D259" s="316" t="s">
        <v>1412</v>
      </c>
      <c r="E259" s="17" t="s">
        <v>409</v>
      </c>
      <c r="F259" s="317">
        <v>119</v>
      </c>
      <c r="G259" s="38"/>
      <c r="H259" s="44"/>
    </row>
    <row r="260" s="2" customFormat="1" ht="16.8" customHeight="1">
      <c r="A260" s="38"/>
      <c r="B260" s="44"/>
      <c r="C260" s="316" t="s">
        <v>1429</v>
      </c>
      <c r="D260" s="316" t="s">
        <v>1430</v>
      </c>
      <c r="E260" s="17" t="s">
        <v>409</v>
      </c>
      <c r="F260" s="317">
        <v>119</v>
      </c>
      <c r="G260" s="38"/>
      <c r="H260" s="44"/>
    </row>
    <row r="261" s="2" customFormat="1" ht="16.8" customHeight="1">
      <c r="A261" s="38"/>
      <c r="B261" s="44"/>
      <c r="C261" s="312" t="s">
        <v>1428</v>
      </c>
      <c r="D261" s="313" t="s">
        <v>1</v>
      </c>
      <c r="E261" s="314" t="s">
        <v>1</v>
      </c>
      <c r="F261" s="315">
        <v>2597.29</v>
      </c>
      <c r="G261" s="38"/>
      <c r="H261" s="44"/>
    </row>
    <row r="262" s="2" customFormat="1" ht="16.8" customHeight="1">
      <c r="A262" s="38"/>
      <c r="B262" s="44"/>
      <c r="C262" s="316" t="s">
        <v>1</v>
      </c>
      <c r="D262" s="316" t="s">
        <v>1425</v>
      </c>
      <c r="E262" s="17" t="s">
        <v>1</v>
      </c>
      <c r="F262" s="317">
        <v>2073.29</v>
      </c>
      <c r="G262" s="38"/>
      <c r="H262" s="44"/>
    </row>
    <row r="263" s="2" customFormat="1" ht="16.8" customHeight="1">
      <c r="A263" s="38"/>
      <c r="B263" s="44"/>
      <c r="C263" s="316" t="s">
        <v>1</v>
      </c>
      <c r="D263" s="316" t="s">
        <v>1426</v>
      </c>
      <c r="E263" s="17" t="s">
        <v>1</v>
      </c>
      <c r="F263" s="317">
        <v>506</v>
      </c>
      <c r="G263" s="38"/>
      <c r="H263" s="44"/>
    </row>
    <row r="264" s="2" customFormat="1" ht="16.8" customHeight="1">
      <c r="A264" s="38"/>
      <c r="B264" s="44"/>
      <c r="C264" s="316" t="s">
        <v>1</v>
      </c>
      <c r="D264" s="316" t="s">
        <v>1427</v>
      </c>
      <c r="E264" s="17" t="s">
        <v>1</v>
      </c>
      <c r="F264" s="317">
        <v>18</v>
      </c>
      <c r="G264" s="38"/>
      <c r="H264" s="44"/>
    </row>
    <row r="265" s="2" customFormat="1" ht="16.8" customHeight="1">
      <c r="A265" s="38"/>
      <c r="B265" s="44"/>
      <c r="C265" s="316" t="s">
        <v>1428</v>
      </c>
      <c r="D265" s="316" t="s">
        <v>423</v>
      </c>
      <c r="E265" s="17" t="s">
        <v>1</v>
      </c>
      <c r="F265" s="317">
        <v>2597.29</v>
      </c>
      <c r="G265" s="38"/>
      <c r="H265" s="44"/>
    </row>
    <row r="266" s="2" customFormat="1" ht="16.8" customHeight="1">
      <c r="A266" s="38"/>
      <c r="B266" s="44"/>
      <c r="C266" s="312" t="s">
        <v>752</v>
      </c>
      <c r="D266" s="313" t="s">
        <v>1</v>
      </c>
      <c r="E266" s="314" t="s">
        <v>1</v>
      </c>
      <c r="F266" s="315">
        <v>272.23099999999999</v>
      </c>
      <c r="G266" s="38"/>
      <c r="H266" s="44"/>
    </row>
    <row r="267" s="2" customFormat="1" ht="16.8" customHeight="1">
      <c r="A267" s="38"/>
      <c r="B267" s="44"/>
      <c r="C267" s="316" t="s">
        <v>1</v>
      </c>
      <c r="D267" s="316" t="s">
        <v>1176</v>
      </c>
      <c r="E267" s="17" t="s">
        <v>1</v>
      </c>
      <c r="F267" s="317">
        <v>110.25</v>
      </c>
      <c r="G267" s="38"/>
      <c r="H267" s="44"/>
    </row>
    <row r="268" s="2" customFormat="1" ht="16.8" customHeight="1">
      <c r="A268" s="38"/>
      <c r="B268" s="44"/>
      <c r="C268" s="316" t="s">
        <v>1</v>
      </c>
      <c r="D268" s="316" t="s">
        <v>1170</v>
      </c>
      <c r="E268" s="17" t="s">
        <v>1</v>
      </c>
      <c r="F268" s="317">
        <v>142.715</v>
      </c>
      <c r="G268" s="38"/>
      <c r="H268" s="44"/>
    </row>
    <row r="269" s="2" customFormat="1" ht="16.8" customHeight="1">
      <c r="A269" s="38"/>
      <c r="B269" s="44"/>
      <c r="C269" s="316" t="s">
        <v>1</v>
      </c>
      <c r="D269" s="316" t="s">
        <v>1172</v>
      </c>
      <c r="E269" s="17" t="s">
        <v>1</v>
      </c>
      <c r="F269" s="317">
        <v>19.265999999999998</v>
      </c>
      <c r="G269" s="38"/>
      <c r="H269" s="44"/>
    </row>
    <row r="270" s="2" customFormat="1" ht="16.8" customHeight="1">
      <c r="A270" s="38"/>
      <c r="B270" s="44"/>
      <c r="C270" s="316" t="s">
        <v>752</v>
      </c>
      <c r="D270" s="316" t="s">
        <v>423</v>
      </c>
      <c r="E270" s="17" t="s">
        <v>1</v>
      </c>
      <c r="F270" s="317">
        <v>272.23099999999999</v>
      </c>
      <c r="G270" s="38"/>
      <c r="H270" s="44"/>
    </row>
    <row r="271" s="2" customFormat="1" ht="16.8" customHeight="1">
      <c r="A271" s="38"/>
      <c r="B271" s="44"/>
      <c r="C271" s="318" t="s">
        <v>6870</v>
      </c>
      <c r="D271" s="38"/>
      <c r="E271" s="38"/>
      <c r="F271" s="38"/>
      <c r="G271" s="38"/>
      <c r="H271" s="44"/>
    </row>
    <row r="272" s="2" customFormat="1" ht="16.8" customHeight="1">
      <c r="A272" s="38"/>
      <c r="B272" s="44"/>
      <c r="C272" s="316" t="s">
        <v>1990</v>
      </c>
      <c r="D272" s="316" t="s">
        <v>1991</v>
      </c>
      <c r="E272" s="17" t="s">
        <v>681</v>
      </c>
      <c r="F272" s="317">
        <v>272.23099999999999</v>
      </c>
      <c r="G272" s="38"/>
      <c r="H272" s="44"/>
    </row>
    <row r="273" s="2" customFormat="1" ht="16.8" customHeight="1">
      <c r="A273" s="38"/>
      <c r="B273" s="44"/>
      <c r="C273" s="316" t="s">
        <v>1996</v>
      </c>
      <c r="D273" s="316" t="s">
        <v>1997</v>
      </c>
      <c r="E273" s="17" t="s">
        <v>681</v>
      </c>
      <c r="F273" s="317">
        <v>5172.3890000000001</v>
      </c>
      <c r="G273" s="38"/>
      <c r="H273" s="44"/>
    </row>
    <row r="274" s="2" customFormat="1" ht="16.8" customHeight="1">
      <c r="A274" s="38"/>
      <c r="B274" s="44"/>
      <c r="C274" s="316" t="s">
        <v>2004</v>
      </c>
      <c r="D274" s="316" t="s">
        <v>2005</v>
      </c>
      <c r="E274" s="17" t="s">
        <v>681</v>
      </c>
      <c r="F274" s="317">
        <v>272.23099999999999</v>
      </c>
      <c r="G274" s="38"/>
      <c r="H274" s="44"/>
    </row>
    <row r="275" s="2" customFormat="1" ht="26.4" customHeight="1">
      <c r="A275" s="38"/>
      <c r="B275" s="44"/>
      <c r="C275" s="311" t="s">
        <v>6871</v>
      </c>
      <c r="D275" s="311" t="s">
        <v>127</v>
      </c>
      <c r="E275" s="38"/>
      <c r="F275" s="38"/>
      <c r="G275" s="38"/>
      <c r="H275" s="44"/>
    </row>
    <row r="276" s="2" customFormat="1" ht="16.8" customHeight="1">
      <c r="A276" s="38"/>
      <c r="B276" s="44"/>
      <c r="C276" s="312" t="s">
        <v>1181</v>
      </c>
      <c r="D276" s="313" t="s">
        <v>1</v>
      </c>
      <c r="E276" s="314" t="s">
        <v>1</v>
      </c>
      <c r="F276" s="315">
        <v>175</v>
      </c>
      <c r="G276" s="38"/>
      <c r="H276" s="44"/>
    </row>
    <row r="277" s="2" customFormat="1">
      <c r="A277" s="38"/>
      <c r="B277" s="44"/>
      <c r="C277" s="316" t="s">
        <v>1</v>
      </c>
      <c r="D277" s="316" t="s">
        <v>1409</v>
      </c>
      <c r="E277" s="17" t="s">
        <v>1</v>
      </c>
      <c r="F277" s="317">
        <v>0</v>
      </c>
      <c r="G277" s="38"/>
      <c r="H277" s="44"/>
    </row>
    <row r="278" s="2" customFormat="1" ht="16.8" customHeight="1">
      <c r="A278" s="38"/>
      <c r="B278" s="44"/>
      <c r="C278" s="316" t="s">
        <v>1</v>
      </c>
      <c r="D278" s="316" t="s">
        <v>2221</v>
      </c>
      <c r="E278" s="17" t="s">
        <v>1</v>
      </c>
      <c r="F278" s="317">
        <v>175</v>
      </c>
      <c r="G278" s="38"/>
      <c r="H278" s="44"/>
    </row>
    <row r="279" s="2" customFormat="1" ht="16.8" customHeight="1">
      <c r="A279" s="38"/>
      <c r="B279" s="44"/>
      <c r="C279" s="316" t="s">
        <v>1181</v>
      </c>
      <c r="D279" s="316" t="s">
        <v>423</v>
      </c>
      <c r="E279" s="17" t="s">
        <v>1</v>
      </c>
      <c r="F279" s="317">
        <v>175</v>
      </c>
      <c r="G279" s="38"/>
      <c r="H279" s="44"/>
    </row>
    <row r="280" s="2" customFormat="1" ht="16.8" customHeight="1">
      <c r="A280" s="38"/>
      <c r="B280" s="44"/>
      <c r="C280" s="318" t="s">
        <v>6870</v>
      </c>
      <c r="D280" s="38"/>
      <c r="E280" s="38"/>
      <c r="F280" s="38"/>
      <c r="G280" s="38"/>
      <c r="H280" s="44"/>
    </row>
    <row r="281" s="2" customFormat="1" ht="16.8" customHeight="1">
      <c r="A281" s="38"/>
      <c r="B281" s="44"/>
      <c r="C281" s="316" t="s">
        <v>1406</v>
      </c>
      <c r="D281" s="316" t="s">
        <v>617</v>
      </c>
      <c r="E281" s="17" t="s">
        <v>409</v>
      </c>
      <c r="F281" s="317">
        <v>175</v>
      </c>
      <c r="G281" s="38"/>
      <c r="H281" s="44"/>
    </row>
    <row r="282" s="2" customFormat="1" ht="16.8" customHeight="1">
      <c r="A282" s="38"/>
      <c r="B282" s="44"/>
      <c r="C282" s="316" t="s">
        <v>1411</v>
      </c>
      <c r="D282" s="316" t="s">
        <v>1412</v>
      </c>
      <c r="E282" s="17" t="s">
        <v>409</v>
      </c>
      <c r="F282" s="317">
        <v>175</v>
      </c>
      <c r="G282" s="38"/>
      <c r="H282" s="44"/>
    </row>
    <row r="283" s="2" customFormat="1" ht="16.8" customHeight="1">
      <c r="A283" s="38"/>
      <c r="B283" s="44"/>
      <c r="C283" s="316" t="s">
        <v>1429</v>
      </c>
      <c r="D283" s="316" t="s">
        <v>1430</v>
      </c>
      <c r="E283" s="17" t="s">
        <v>409</v>
      </c>
      <c r="F283" s="317">
        <v>175</v>
      </c>
      <c r="G283" s="38"/>
      <c r="H283" s="44"/>
    </row>
    <row r="284" s="2" customFormat="1" ht="16.8" customHeight="1">
      <c r="A284" s="38"/>
      <c r="B284" s="44"/>
      <c r="C284" s="312" t="s">
        <v>2153</v>
      </c>
      <c r="D284" s="313" t="s">
        <v>1</v>
      </c>
      <c r="E284" s="314" t="s">
        <v>1</v>
      </c>
      <c r="F284" s="315">
        <v>147.50999999999999</v>
      </c>
      <c r="G284" s="38"/>
      <c r="H284" s="44"/>
    </row>
    <row r="285" s="2" customFormat="1">
      <c r="A285" s="38"/>
      <c r="B285" s="44"/>
      <c r="C285" s="316" t="s">
        <v>1</v>
      </c>
      <c r="D285" s="316" t="s">
        <v>2241</v>
      </c>
      <c r="E285" s="17" t="s">
        <v>1</v>
      </c>
      <c r="F285" s="317">
        <v>0</v>
      </c>
      <c r="G285" s="38"/>
      <c r="H285" s="44"/>
    </row>
    <row r="286" s="2" customFormat="1" ht="16.8" customHeight="1">
      <c r="A286" s="38"/>
      <c r="B286" s="44"/>
      <c r="C286" s="316" t="s">
        <v>1</v>
      </c>
      <c r="D286" s="316" t="s">
        <v>2242</v>
      </c>
      <c r="E286" s="17" t="s">
        <v>1</v>
      </c>
      <c r="F286" s="317">
        <v>106.26000000000001</v>
      </c>
      <c r="G286" s="38"/>
      <c r="H286" s="44"/>
    </row>
    <row r="287" s="2" customFormat="1" ht="16.8" customHeight="1">
      <c r="A287" s="38"/>
      <c r="B287" s="44"/>
      <c r="C287" s="316" t="s">
        <v>1</v>
      </c>
      <c r="D287" s="316" t="s">
        <v>2243</v>
      </c>
      <c r="E287" s="17" t="s">
        <v>1</v>
      </c>
      <c r="F287" s="317">
        <v>41.25</v>
      </c>
      <c r="G287" s="38"/>
      <c r="H287" s="44"/>
    </row>
    <row r="288" s="2" customFormat="1" ht="16.8" customHeight="1">
      <c r="A288" s="38"/>
      <c r="B288" s="44"/>
      <c r="C288" s="316" t="s">
        <v>2153</v>
      </c>
      <c r="D288" s="316" t="s">
        <v>423</v>
      </c>
      <c r="E288" s="17" t="s">
        <v>1</v>
      </c>
      <c r="F288" s="317">
        <v>147.50999999999999</v>
      </c>
      <c r="G288" s="38"/>
      <c r="H288" s="44"/>
    </row>
    <row r="289" s="2" customFormat="1" ht="16.8" customHeight="1">
      <c r="A289" s="38"/>
      <c r="B289" s="44"/>
      <c r="C289" s="318" t="s">
        <v>6870</v>
      </c>
      <c r="D289" s="38"/>
      <c r="E289" s="38"/>
      <c r="F289" s="38"/>
      <c r="G289" s="38"/>
      <c r="H289" s="44"/>
    </row>
    <row r="290" s="2" customFormat="1" ht="16.8" customHeight="1">
      <c r="A290" s="38"/>
      <c r="B290" s="44"/>
      <c r="C290" s="316" t="s">
        <v>2236</v>
      </c>
      <c r="D290" s="316" t="s">
        <v>2237</v>
      </c>
      <c r="E290" s="17" t="s">
        <v>409</v>
      </c>
      <c r="F290" s="317">
        <v>147.50999999999999</v>
      </c>
      <c r="G290" s="38"/>
      <c r="H290" s="44"/>
    </row>
    <row r="291" s="2" customFormat="1" ht="16.8" customHeight="1">
      <c r="A291" s="38"/>
      <c r="B291" s="44"/>
      <c r="C291" s="316" t="s">
        <v>2225</v>
      </c>
      <c r="D291" s="316" t="s">
        <v>2226</v>
      </c>
      <c r="E291" s="17" t="s">
        <v>409</v>
      </c>
      <c r="F291" s="317">
        <v>147.50999999999999</v>
      </c>
      <c r="G291" s="38"/>
      <c r="H291" s="44"/>
    </row>
    <row r="292" s="2" customFormat="1" ht="16.8" customHeight="1">
      <c r="A292" s="38"/>
      <c r="B292" s="44"/>
      <c r="C292" s="316" t="s">
        <v>2245</v>
      </c>
      <c r="D292" s="316" t="s">
        <v>2246</v>
      </c>
      <c r="E292" s="17" t="s">
        <v>409</v>
      </c>
      <c r="F292" s="317">
        <v>147.50999999999999</v>
      </c>
      <c r="G292" s="38"/>
      <c r="H292" s="44"/>
    </row>
    <row r="293" s="2" customFormat="1" ht="26.4" customHeight="1">
      <c r="A293" s="38"/>
      <c r="B293" s="44"/>
      <c r="C293" s="311" t="s">
        <v>6872</v>
      </c>
      <c r="D293" s="311" t="s">
        <v>130</v>
      </c>
      <c r="E293" s="38"/>
      <c r="F293" s="38"/>
      <c r="G293" s="38"/>
      <c r="H293" s="44"/>
    </row>
    <row r="294" s="2" customFormat="1" ht="16.8" customHeight="1">
      <c r="A294" s="38"/>
      <c r="B294" s="44"/>
      <c r="C294" s="312" t="s">
        <v>2433</v>
      </c>
      <c r="D294" s="313" t="s">
        <v>1</v>
      </c>
      <c r="E294" s="314" t="s">
        <v>1</v>
      </c>
      <c r="F294" s="315">
        <v>1703.9200000000001</v>
      </c>
      <c r="G294" s="38"/>
      <c r="H294" s="44"/>
    </row>
    <row r="295" s="2" customFormat="1">
      <c r="A295" s="38"/>
      <c r="B295" s="44"/>
      <c r="C295" s="316" t="s">
        <v>1</v>
      </c>
      <c r="D295" s="316" t="s">
        <v>1255</v>
      </c>
      <c r="E295" s="17" t="s">
        <v>1</v>
      </c>
      <c r="F295" s="317">
        <v>0</v>
      </c>
      <c r="G295" s="38"/>
      <c r="H295" s="44"/>
    </row>
    <row r="296" s="2" customFormat="1" ht="16.8" customHeight="1">
      <c r="A296" s="38"/>
      <c r="B296" s="44"/>
      <c r="C296" s="316" t="s">
        <v>1</v>
      </c>
      <c r="D296" s="316" t="s">
        <v>1326</v>
      </c>
      <c r="E296" s="17" t="s">
        <v>1</v>
      </c>
      <c r="F296" s="317">
        <v>0</v>
      </c>
      <c r="G296" s="38"/>
      <c r="H296" s="44"/>
    </row>
    <row r="297" s="2" customFormat="1" ht="16.8" customHeight="1">
      <c r="A297" s="38"/>
      <c r="B297" s="44"/>
      <c r="C297" s="316" t="s">
        <v>1</v>
      </c>
      <c r="D297" s="316" t="s">
        <v>2449</v>
      </c>
      <c r="E297" s="17" t="s">
        <v>1</v>
      </c>
      <c r="F297" s="317">
        <v>1703.9200000000001</v>
      </c>
      <c r="G297" s="38"/>
      <c r="H297" s="44"/>
    </row>
    <row r="298" s="2" customFormat="1" ht="16.8" customHeight="1">
      <c r="A298" s="38"/>
      <c r="B298" s="44"/>
      <c r="C298" s="316" t="s">
        <v>2433</v>
      </c>
      <c r="D298" s="316" t="s">
        <v>423</v>
      </c>
      <c r="E298" s="17" t="s">
        <v>1</v>
      </c>
      <c r="F298" s="317">
        <v>1703.9200000000001</v>
      </c>
      <c r="G298" s="38"/>
      <c r="H298" s="44"/>
    </row>
    <row r="299" s="2" customFormat="1" ht="16.8" customHeight="1">
      <c r="A299" s="38"/>
      <c r="B299" s="44"/>
      <c r="C299" s="318" t="s">
        <v>6870</v>
      </c>
      <c r="D299" s="38"/>
      <c r="E299" s="38"/>
      <c r="F299" s="38"/>
      <c r="G299" s="38"/>
      <c r="H299" s="44"/>
    </row>
    <row r="300" s="2" customFormat="1">
      <c r="A300" s="38"/>
      <c r="B300" s="44"/>
      <c r="C300" s="316" t="s">
        <v>1321</v>
      </c>
      <c r="D300" s="316" t="s">
        <v>1322</v>
      </c>
      <c r="E300" s="17" t="s">
        <v>592</v>
      </c>
      <c r="F300" s="317">
        <v>1703.9200000000001</v>
      </c>
      <c r="G300" s="38"/>
      <c r="H300" s="44"/>
    </row>
    <row r="301" s="2" customFormat="1">
      <c r="A301" s="38"/>
      <c r="B301" s="44"/>
      <c r="C301" s="316" t="s">
        <v>1288</v>
      </c>
      <c r="D301" s="316" t="s">
        <v>1289</v>
      </c>
      <c r="E301" s="17" t="s">
        <v>592</v>
      </c>
      <c r="F301" s="317">
        <v>1703.9200000000001</v>
      </c>
      <c r="G301" s="38"/>
      <c r="H301" s="44"/>
    </row>
    <row r="302" s="2" customFormat="1">
      <c r="A302" s="38"/>
      <c r="B302" s="44"/>
      <c r="C302" s="316" t="s">
        <v>1295</v>
      </c>
      <c r="D302" s="316" t="s">
        <v>1296</v>
      </c>
      <c r="E302" s="17" t="s">
        <v>592</v>
      </c>
      <c r="F302" s="317">
        <v>17039.200000000001</v>
      </c>
      <c r="G302" s="38"/>
      <c r="H302" s="44"/>
    </row>
    <row r="303" s="2" customFormat="1" ht="16.8" customHeight="1">
      <c r="A303" s="38"/>
      <c r="B303" s="44"/>
      <c r="C303" s="316" t="s">
        <v>1308</v>
      </c>
      <c r="D303" s="316" t="s">
        <v>1309</v>
      </c>
      <c r="E303" s="17" t="s">
        <v>592</v>
      </c>
      <c r="F303" s="317">
        <v>1703.9200000000001</v>
      </c>
      <c r="G303" s="38"/>
      <c r="H303" s="44"/>
    </row>
    <row r="304" s="2" customFormat="1" ht="16.8" customHeight="1">
      <c r="A304" s="38"/>
      <c r="B304" s="44"/>
      <c r="C304" s="316" t="s">
        <v>1331</v>
      </c>
      <c r="D304" s="316" t="s">
        <v>1332</v>
      </c>
      <c r="E304" s="17" t="s">
        <v>681</v>
      </c>
      <c r="F304" s="317">
        <v>1448.3320000000001</v>
      </c>
      <c r="G304" s="38"/>
      <c r="H304" s="44"/>
    </row>
    <row r="305" s="2" customFormat="1" ht="16.8" customHeight="1">
      <c r="A305" s="38"/>
      <c r="B305" s="44"/>
      <c r="C305" s="316" t="s">
        <v>1348</v>
      </c>
      <c r="D305" s="316" t="s">
        <v>1349</v>
      </c>
      <c r="E305" s="17" t="s">
        <v>681</v>
      </c>
      <c r="F305" s="317">
        <v>1533.528</v>
      </c>
      <c r="G305" s="38"/>
      <c r="H305" s="44"/>
    </row>
    <row r="306" s="2" customFormat="1" ht="16.8" customHeight="1">
      <c r="A306" s="38"/>
      <c r="B306" s="44"/>
      <c r="C306" s="312" t="s">
        <v>2435</v>
      </c>
      <c r="D306" s="313" t="s">
        <v>1</v>
      </c>
      <c r="E306" s="314" t="s">
        <v>1</v>
      </c>
      <c r="F306" s="315">
        <v>40.5</v>
      </c>
      <c r="G306" s="38"/>
      <c r="H306" s="44"/>
    </row>
    <row r="307" s="2" customFormat="1" ht="16.8" customHeight="1">
      <c r="A307" s="38"/>
      <c r="B307" s="44"/>
      <c r="C307" s="316" t="s">
        <v>2435</v>
      </c>
      <c r="D307" s="316" t="s">
        <v>2455</v>
      </c>
      <c r="E307" s="17" t="s">
        <v>1</v>
      </c>
      <c r="F307" s="317">
        <v>40.5</v>
      </c>
      <c r="G307" s="38"/>
      <c r="H307" s="44"/>
    </row>
    <row r="308" s="2" customFormat="1" ht="16.8" customHeight="1">
      <c r="A308" s="38"/>
      <c r="B308" s="44"/>
      <c r="C308" s="318" t="s">
        <v>6870</v>
      </c>
      <c r="D308" s="38"/>
      <c r="E308" s="38"/>
      <c r="F308" s="38"/>
      <c r="G308" s="38"/>
      <c r="H308" s="44"/>
    </row>
    <row r="309" s="2" customFormat="1">
      <c r="A309" s="38"/>
      <c r="B309" s="44"/>
      <c r="C309" s="316" t="s">
        <v>1266</v>
      </c>
      <c r="D309" s="316" t="s">
        <v>1267</v>
      </c>
      <c r="E309" s="17" t="s">
        <v>592</v>
      </c>
      <c r="F309" s="317">
        <v>40.5</v>
      </c>
      <c r="G309" s="38"/>
      <c r="H309" s="44"/>
    </row>
    <row r="310" s="2" customFormat="1">
      <c r="A310" s="38"/>
      <c r="B310" s="44"/>
      <c r="C310" s="316" t="s">
        <v>1272</v>
      </c>
      <c r="D310" s="316" t="s">
        <v>1273</v>
      </c>
      <c r="E310" s="17" t="s">
        <v>592</v>
      </c>
      <c r="F310" s="317">
        <v>3831.1100000000001</v>
      </c>
      <c r="G310" s="38"/>
      <c r="H310" s="44"/>
    </row>
    <row r="311" s="2" customFormat="1" ht="16.8" customHeight="1">
      <c r="A311" s="38"/>
      <c r="B311" s="44"/>
      <c r="C311" s="312" t="s">
        <v>2437</v>
      </c>
      <c r="D311" s="313" t="s">
        <v>1</v>
      </c>
      <c r="E311" s="314" t="s">
        <v>1</v>
      </c>
      <c r="F311" s="315">
        <v>3835.71</v>
      </c>
      <c r="G311" s="38"/>
      <c r="H311" s="44"/>
    </row>
    <row r="312" s="2" customFormat="1">
      <c r="A312" s="38"/>
      <c r="B312" s="44"/>
      <c r="C312" s="316" t="s">
        <v>1</v>
      </c>
      <c r="D312" s="316" t="s">
        <v>1255</v>
      </c>
      <c r="E312" s="17" t="s">
        <v>1</v>
      </c>
      <c r="F312" s="317">
        <v>0</v>
      </c>
      <c r="G312" s="38"/>
      <c r="H312" s="44"/>
    </row>
    <row r="313" s="2" customFormat="1" ht="16.8" customHeight="1">
      <c r="A313" s="38"/>
      <c r="B313" s="44"/>
      <c r="C313" s="316" t="s">
        <v>1</v>
      </c>
      <c r="D313" s="316" t="s">
        <v>1326</v>
      </c>
      <c r="E313" s="17" t="s">
        <v>1</v>
      </c>
      <c r="F313" s="317">
        <v>0</v>
      </c>
      <c r="G313" s="38"/>
      <c r="H313" s="44"/>
    </row>
    <row r="314" s="2" customFormat="1" ht="16.8" customHeight="1">
      <c r="A314" s="38"/>
      <c r="B314" s="44"/>
      <c r="C314" s="316" t="s">
        <v>1</v>
      </c>
      <c r="D314" s="316" t="s">
        <v>2449</v>
      </c>
      <c r="E314" s="17" t="s">
        <v>1</v>
      </c>
      <c r="F314" s="317">
        <v>1703.9200000000001</v>
      </c>
      <c r="G314" s="38"/>
      <c r="H314" s="44"/>
    </row>
    <row r="315" s="2" customFormat="1" ht="16.8" customHeight="1">
      <c r="A315" s="38"/>
      <c r="B315" s="44"/>
      <c r="C315" s="316" t="s">
        <v>1</v>
      </c>
      <c r="D315" s="316" t="s">
        <v>1256</v>
      </c>
      <c r="E315" s="17" t="s">
        <v>1</v>
      </c>
      <c r="F315" s="317">
        <v>0</v>
      </c>
      <c r="G315" s="38"/>
      <c r="H315" s="44"/>
    </row>
    <row r="316" s="2" customFormat="1" ht="16.8" customHeight="1">
      <c r="A316" s="38"/>
      <c r="B316" s="44"/>
      <c r="C316" s="316" t="s">
        <v>1</v>
      </c>
      <c r="D316" s="316" t="s">
        <v>2450</v>
      </c>
      <c r="E316" s="17" t="s">
        <v>1</v>
      </c>
      <c r="F316" s="317">
        <v>2131.79</v>
      </c>
      <c r="G316" s="38"/>
      <c r="H316" s="44"/>
    </row>
    <row r="317" s="2" customFormat="1" ht="16.8" customHeight="1">
      <c r="A317" s="38"/>
      <c r="B317" s="44"/>
      <c r="C317" s="316" t="s">
        <v>2437</v>
      </c>
      <c r="D317" s="316" t="s">
        <v>423</v>
      </c>
      <c r="E317" s="17" t="s">
        <v>1</v>
      </c>
      <c r="F317" s="317">
        <v>3835.71</v>
      </c>
      <c r="G317" s="38"/>
      <c r="H317" s="44"/>
    </row>
    <row r="318" s="2" customFormat="1" ht="16.8" customHeight="1">
      <c r="A318" s="38"/>
      <c r="B318" s="44"/>
      <c r="C318" s="318" t="s">
        <v>6870</v>
      </c>
      <c r="D318" s="38"/>
      <c r="E318" s="38"/>
      <c r="F318" s="38"/>
      <c r="G318" s="38"/>
      <c r="H318" s="44"/>
    </row>
    <row r="319" s="2" customFormat="1">
      <c r="A319" s="38"/>
      <c r="B319" s="44"/>
      <c r="C319" s="316" t="s">
        <v>1250</v>
      </c>
      <c r="D319" s="316" t="s">
        <v>1251</v>
      </c>
      <c r="E319" s="17" t="s">
        <v>592</v>
      </c>
      <c r="F319" s="317">
        <v>3835.71</v>
      </c>
      <c r="G319" s="38"/>
      <c r="H319" s="44"/>
    </row>
    <row r="320" s="2" customFormat="1">
      <c r="A320" s="38"/>
      <c r="B320" s="44"/>
      <c r="C320" s="316" t="s">
        <v>1272</v>
      </c>
      <c r="D320" s="316" t="s">
        <v>1273</v>
      </c>
      <c r="E320" s="17" t="s">
        <v>592</v>
      </c>
      <c r="F320" s="317">
        <v>3831.1100000000001</v>
      </c>
      <c r="G320" s="38"/>
      <c r="H320" s="44"/>
    </row>
    <row r="321" s="2" customFormat="1" ht="16.8" customHeight="1">
      <c r="A321" s="38"/>
      <c r="B321" s="44"/>
      <c r="C321" s="312" t="s">
        <v>2439</v>
      </c>
      <c r="D321" s="313" t="s">
        <v>1</v>
      </c>
      <c r="E321" s="314" t="s">
        <v>1</v>
      </c>
      <c r="F321" s="315">
        <v>3831.1100000000001</v>
      </c>
      <c r="G321" s="38"/>
      <c r="H321" s="44"/>
    </row>
    <row r="322" s="2" customFormat="1" ht="16.8" customHeight="1">
      <c r="A322" s="38"/>
      <c r="B322" s="44"/>
      <c r="C322" s="316" t="s">
        <v>1</v>
      </c>
      <c r="D322" s="316" t="s">
        <v>2457</v>
      </c>
      <c r="E322" s="17" t="s">
        <v>1</v>
      </c>
      <c r="F322" s="317">
        <v>3835.71</v>
      </c>
      <c r="G322" s="38"/>
      <c r="H322" s="44"/>
    </row>
    <row r="323" s="2" customFormat="1" ht="16.8" customHeight="1">
      <c r="A323" s="38"/>
      <c r="B323" s="44"/>
      <c r="C323" s="316" t="s">
        <v>1</v>
      </c>
      <c r="D323" s="316" t="s">
        <v>2458</v>
      </c>
      <c r="E323" s="17" t="s">
        <v>1</v>
      </c>
      <c r="F323" s="317">
        <v>264.89999999999998</v>
      </c>
      <c r="G323" s="38"/>
      <c r="H323" s="44"/>
    </row>
    <row r="324" s="2" customFormat="1" ht="16.8" customHeight="1">
      <c r="A324" s="38"/>
      <c r="B324" s="44"/>
      <c r="C324" s="316" t="s">
        <v>1</v>
      </c>
      <c r="D324" s="316" t="s">
        <v>2459</v>
      </c>
      <c r="E324" s="17" t="s">
        <v>1</v>
      </c>
      <c r="F324" s="317">
        <v>40.5</v>
      </c>
      <c r="G324" s="38"/>
      <c r="H324" s="44"/>
    </row>
    <row r="325" s="2" customFormat="1" ht="16.8" customHeight="1">
      <c r="A325" s="38"/>
      <c r="B325" s="44"/>
      <c r="C325" s="316" t="s">
        <v>1</v>
      </c>
      <c r="D325" s="316" t="s">
        <v>2460</v>
      </c>
      <c r="E325" s="17" t="s">
        <v>1</v>
      </c>
      <c r="F325" s="317">
        <v>-310</v>
      </c>
      <c r="G325" s="38"/>
      <c r="H325" s="44"/>
    </row>
    <row r="326" s="2" customFormat="1" ht="16.8" customHeight="1">
      <c r="A326" s="38"/>
      <c r="B326" s="44"/>
      <c r="C326" s="316" t="s">
        <v>2439</v>
      </c>
      <c r="D326" s="316" t="s">
        <v>423</v>
      </c>
      <c r="E326" s="17" t="s">
        <v>1</v>
      </c>
      <c r="F326" s="317">
        <v>3831.1100000000001</v>
      </c>
      <c r="G326" s="38"/>
      <c r="H326" s="44"/>
    </row>
    <row r="327" s="2" customFormat="1" ht="16.8" customHeight="1">
      <c r="A327" s="38"/>
      <c r="B327" s="44"/>
      <c r="C327" s="318" t="s">
        <v>6870</v>
      </c>
      <c r="D327" s="38"/>
      <c r="E327" s="38"/>
      <c r="F327" s="38"/>
      <c r="G327" s="38"/>
      <c r="H327" s="44"/>
    </row>
    <row r="328" s="2" customFormat="1">
      <c r="A328" s="38"/>
      <c r="B328" s="44"/>
      <c r="C328" s="316" t="s">
        <v>1272</v>
      </c>
      <c r="D328" s="316" t="s">
        <v>1273</v>
      </c>
      <c r="E328" s="17" t="s">
        <v>592</v>
      </c>
      <c r="F328" s="317">
        <v>3831.1100000000001</v>
      </c>
      <c r="G328" s="38"/>
      <c r="H328" s="44"/>
    </row>
    <row r="329" s="2" customFormat="1">
      <c r="A329" s="38"/>
      <c r="B329" s="44"/>
      <c r="C329" s="316" t="s">
        <v>1281</v>
      </c>
      <c r="D329" s="316" t="s">
        <v>1282</v>
      </c>
      <c r="E329" s="17" t="s">
        <v>592</v>
      </c>
      <c r="F329" s="317">
        <v>38311.099999999999</v>
      </c>
      <c r="G329" s="38"/>
      <c r="H329" s="44"/>
    </row>
    <row r="330" s="2" customFormat="1" ht="16.8" customHeight="1">
      <c r="A330" s="38"/>
      <c r="B330" s="44"/>
      <c r="C330" s="316" t="s">
        <v>1302</v>
      </c>
      <c r="D330" s="316" t="s">
        <v>1303</v>
      </c>
      <c r="E330" s="17" t="s">
        <v>592</v>
      </c>
      <c r="F330" s="317">
        <v>3831.1100000000001</v>
      </c>
      <c r="G330" s="38"/>
      <c r="H330" s="44"/>
    </row>
    <row r="331" s="2" customFormat="1">
      <c r="A331" s="38"/>
      <c r="B331" s="44"/>
      <c r="C331" s="316" t="s">
        <v>679</v>
      </c>
      <c r="D331" s="316" t="s">
        <v>680</v>
      </c>
      <c r="E331" s="17" t="s">
        <v>681</v>
      </c>
      <c r="F331" s="317">
        <v>6129.7759999999998</v>
      </c>
      <c r="G331" s="38"/>
      <c r="H331" s="44"/>
    </row>
    <row r="332" s="2" customFormat="1" ht="16.8" customHeight="1">
      <c r="A332" s="38"/>
      <c r="B332" s="44"/>
      <c r="C332" s="316" t="s">
        <v>610</v>
      </c>
      <c r="D332" s="316" t="s">
        <v>611</v>
      </c>
      <c r="E332" s="17" t="s">
        <v>592</v>
      </c>
      <c r="F332" s="317">
        <v>3831.1100000000001</v>
      </c>
      <c r="G332" s="38"/>
      <c r="H332" s="44"/>
    </row>
    <row r="333" s="2" customFormat="1" ht="16.8" customHeight="1">
      <c r="A333" s="38"/>
      <c r="B333" s="44"/>
      <c r="C333" s="312" t="s">
        <v>1181</v>
      </c>
      <c r="D333" s="313" t="s">
        <v>1</v>
      </c>
      <c r="E333" s="314" t="s">
        <v>1</v>
      </c>
      <c r="F333" s="315">
        <v>1550</v>
      </c>
      <c r="G333" s="38"/>
      <c r="H333" s="44"/>
    </row>
    <row r="334" s="2" customFormat="1">
      <c r="A334" s="38"/>
      <c r="B334" s="44"/>
      <c r="C334" s="316" t="s">
        <v>1</v>
      </c>
      <c r="D334" s="316" t="s">
        <v>1409</v>
      </c>
      <c r="E334" s="17" t="s">
        <v>1</v>
      </c>
      <c r="F334" s="317">
        <v>0</v>
      </c>
      <c r="G334" s="38"/>
      <c r="H334" s="44"/>
    </row>
    <row r="335" s="2" customFormat="1" ht="16.8" customHeight="1">
      <c r="A335" s="38"/>
      <c r="B335" s="44"/>
      <c r="C335" s="316" t="s">
        <v>1</v>
      </c>
      <c r="D335" s="316" t="s">
        <v>2492</v>
      </c>
      <c r="E335" s="17" t="s">
        <v>1</v>
      </c>
      <c r="F335" s="317">
        <v>1550</v>
      </c>
      <c r="G335" s="38"/>
      <c r="H335" s="44"/>
    </row>
    <row r="336" s="2" customFormat="1" ht="16.8" customHeight="1">
      <c r="A336" s="38"/>
      <c r="B336" s="44"/>
      <c r="C336" s="316" t="s">
        <v>1181</v>
      </c>
      <c r="D336" s="316" t="s">
        <v>423</v>
      </c>
      <c r="E336" s="17" t="s">
        <v>1</v>
      </c>
      <c r="F336" s="317">
        <v>1550</v>
      </c>
      <c r="G336" s="38"/>
      <c r="H336" s="44"/>
    </row>
    <row r="337" s="2" customFormat="1" ht="16.8" customHeight="1">
      <c r="A337" s="38"/>
      <c r="B337" s="44"/>
      <c r="C337" s="318" t="s">
        <v>6870</v>
      </c>
      <c r="D337" s="38"/>
      <c r="E337" s="38"/>
      <c r="F337" s="38"/>
      <c r="G337" s="38"/>
      <c r="H337" s="44"/>
    </row>
    <row r="338" s="2" customFormat="1" ht="16.8" customHeight="1">
      <c r="A338" s="38"/>
      <c r="B338" s="44"/>
      <c r="C338" s="316" t="s">
        <v>1406</v>
      </c>
      <c r="D338" s="316" t="s">
        <v>617</v>
      </c>
      <c r="E338" s="17" t="s">
        <v>409</v>
      </c>
      <c r="F338" s="317">
        <v>1550</v>
      </c>
      <c r="G338" s="38"/>
      <c r="H338" s="44"/>
    </row>
    <row r="339" s="2" customFormat="1" ht="16.8" customHeight="1">
      <c r="A339" s="38"/>
      <c r="B339" s="44"/>
      <c r="C339" s="316" t="s">
        <v>1127</v>
      </c>
      <c r="D339" s="316" t="s">
        <v>1128</v>
      </c>
      <c r="E339" s="17" t="s">
        <v>409</v>
      </c>
      <c r="F339" s="317">
        <v>1550</v>
      </c>
      <c r="G339" s="38"/>
      <c r="H339" s="44"/>
    </row>
    <row r="340" s="2" customFormat="1" ht="16.8" customHeight="1">
      <c r="A340" s="38"/>
      <c r="B340" s="44"/>
      <c r="C340" s="316" t="s">
        <v>1429</v>
      </c>
      <c r="D340" s="316" t="s">
        <v>1430</v>
      </c>
      <c r="E340" s="17" t="s">
        <v>409</v>
      </c>
      <c r="F340" s="317">
        <v>1550</v>
      </c>
      <c r="G340" s="38"/>
      <c r="H340" s="44"/>
    </row>
    <row r="341" s="2" customFormat="1" ht="16.8" customHeight="1">
      <c r="A341" s="38"/>
      <c r="B341" s="44"/>
      <c r="C341" s="312" t="s">
        <v>2153</v>
      </c>
      <c r="D341" s="313" t="s">
        <v>1</v>
      </c>
      <c r="E341" s="314" t="s">
        <v>1</v>
      </c>
      <c r="F341" s="315">
        <v>514.66999999999996</v>
      </c>
      <c r="G341" s="38"/>
      <c r="H341" s="44"/>
    </row>
    <row r="342" s="2" customFormat="1">
      <c r="A342" s="38"/>
      <c r="B342" s="44"/>
      <c r="C342" s="316" t="s">
        <v>1</v>
      </c>
      <c r="D342" s="316" t="s">
        <v>2241</v>
      </c>
      <c r="E342" s="17" t="s">
        <v>1</v>
      </c>
      <c r="F342" s="317">
        <v>0</v>
      </c>
      <c r="G342" s="38"/>
      <c r="H342" s="44"/>
    </row>
    <row r="343" s="2" customFormat="1" ht="16.8" customHeight="1">
      <c r="A343" s="38"/>
      <c r="B343" s="44"/>
      <c r="C343" s="316" t="s">
        <v>1</v>
      </c>
      <c r="D343" s="316" t="s">
        <v>2502</v>
      </c>
      <c r="E343" s="17" t="s">
        <v>1</v>
      </c>
      <c r="F343" s="317">
        <v>514.66999999999996</v>
      </c>
      <c r="G343" s="38"/>
      <c r="H343" s="44"/>
    </row>
    <row r="344" s="2" customFormat="1" ht="16.8" customHeight="1">
      <c r="A344" s="38"/>
      <c r="B344" s="44"/>
      <c r="C344" s="316" t="s">
        <v>2153</v>
      </c>
      <c r="D344" s="316" t="s">
        <v>423</v>
      </c>
      <c r="E344" s="17" t="s">
        <v>1</v>
      </c>
      <c r="F344" s="317">
        <v>514.66999999999996</v>
      </c>
      <c r="G344" s="38"/>
      <c r="H344" s="44"/>
    </row>
    <row r="345" s="2" customFormat="1" ht="16.8" customHeight="1">
      <c r="A345" s="38"/>
      <c r="B345" s="44"/>
      <c r="C345" s="318" t="s">
        <v>6870</v>
      </c>
      <c r="D345" s="38"/>
      <c r="E345" s="38"/>
      <c r="F345" s="38"/>
      <c r="G345" s="38"/>
      <c r="H345" s="44"/>
    </row>
    <row r="346" s="2" customFormat="1" ht="16.8" customHeight="1">
      <c r="A346" s="38"/>
      <c r="B346" s="44"/>
      <c r="C346" s="316" t="s">
        <v>2236</v>
      </c>
      <c r="D346" s="316" t="s">
        <v>2237</v>
      </c>
      <c r="E346" s="17" t="s">
        <v>409</v>
      </c>
      <c r="F346" s="317">
        <v>514.66999999999996</v>
      </c>
      <c r="G346" s="38"/>
      <c r="H346" s="44"/>
    </row>
    <row r="347" s="2" customFormat="1" ht="16.8" customHeight="1">
      <c r="A347" s="38"/>
      <c r="B347" s="44"/>
      <c r="C347" s="316" t="s">
        <v>2225</v>
      </c>
      <c r="D347" s="316" t="s">
        <v>2226</v>
      </c>
      <c r="E347" s="17" t="s">
        <v>409</v>
      </c>
      <c r="F347" s="317">
        <v>514.66999999999996</v>
      </c>
      <c r="G347" s="38"/>
      <c r="H347" s="44"/>
    </row>
    <row r="348" s="2" customFormat="1" ht="16.8" customHeight="1">
      <c r="A348" s="38"/>
      <c r="B348" s="44"/>
      <c r="C348" s="316" t="s">
        <v>2245</v>
      </c>
      <c r="D348" s="316" t="s">
        <v>2246</v>
      </c>
      <c r="E348" s="17" t="s">
        <v>409</v>
      </c>
      <c r="F348" s="317">
        <v>514.66999999999996</v>
      </c>
      <c r="G348" s="38"/>
      <c r="H348" s="44"/>
    </row>
    <row r="349" s="2" customFormat="1" ht="16.8" customHeight="1">
      <c r="A349" s="38"/>
      <c r="B349" s="44"/>
      <c r="C349" s="312" t="s">
        <v>2443</v>
      </c>
      <c r="D349" s="313" t="s">
        <v>1</v>
      </c>
      <c r="E349" s="314" t="s">
        <v>1</v>
      </c>
      <c r="F349" s="315">
        <v>264.89999999999998</v>
      </c>
      <c r="G349" s="38"/>
      <c r="H349" s="44"/>
    </row>
    <row r="350" s="2" customFormat="1" ht="16.8" customHeight="1">
      <c r="A350" s="38"/>
      <c r="B350" s="44"/>
      <c r="C350" s="316" t="s">
        <v>1</v>
      </c>
      <c r="D350" s="316" t="s">
        <v>2452</v>
      </c>
      <c r="E350" s="17" t="s">
        <v>1</v>
      </c>
      <c r="F350" s="317">
        <v>240</v>
      </c>
      <c r="G350" s="38"/>
      <c r="H350" s="44"/>
    </row>
    <row r="351" s="2" customFormat="1" ht="16.8" customHeight="1">
      <c r="A351" s="38"/>
      <c r="B351" s="44"/>
      <c r="C351" s="316" t="s">
        <v>1</v>
      </c>
      <c r="D351" s="316" t="s">
        <v>2453</v>
      </c>
      <c r="E351" s="17" t="s">
        <v>1</v>
      </c>
      <c r="F351" s="317">
        <v>24.899999999999999</v>
      </c>
      <c r="G351" s="38"/>
      <c r="H351" s="44"/>
    </row>
    <row r="352" s="2" customFormat="1" ht="16.8" customHeight="1">
      <c r="A352" s="38"/>
      <c r="B352" s="44"/>
      <c r="C352" s="316" t="s">
        <v>2443</v>
      </c>
      <c r="D352" s="316" t="s">
        <v>423</v>
      </c>
      <c r="E352" s="17" t="s">
        <v>1</v>
      </c>
      <c r="F352" s="317">
        <v>264.89999999999998</v>
      </c>
      <c r="G352" s="38"/>
      <c r="H352" s="44"/>
    </row>
    <row r="353" s="2" customFormat="1" ht="16.8" customHeight="1">
      <c r="A353" s="38"/>
      <c r="B353" s="44"/>
      <c r="C353" s="318" t="s">
        <v>6870</v>
      </c>
      <c r="D353" s="38"/>
      <c r="E353" s="38"/>
      <c r="F353" s="38"/>
      <c r="G353" s="38"/>
      <c r="H353" s="44"/>
    </row>
    <row r="354" s="2" customFormat="1">
      <c r="A354" s="38"/>
      <c r="B354" s="44"/>
      <c r="C354" s="316" t="s">
        <v>1259</v>
      </c>
      <c r="D354" s="316" t="s">
        <v>1260</v>
      </c>
      <c r="E354" s="17" t="s">
        <v>592</v>
      </c>
      <c r="F354" s="317">
        <v>264.89999999999998</v>
      </c>
      <c r="G354" s="38"/>
      <c r="H354" s="44"/>
    </row>
    <row r="355" s="2" customFormat="1">
      <c r="A355" s="38"/>
      <c r="B355" s="44"/>
      <c r="C355" s="316" t="s">
        <v>1272</v>
      </c>
      <c r="D355" s="316" t="s">
        <v>1273</v>
      </c>
      <c r="E355" s="17" t="s">
        <v>592</v>
      </c>
      <c r="F355" s="317">
        <v>3831.1100000000001</v>
      </c>
      <c r="G355" s="38"/>
      <c r="H355" s="44"/>
    </row>
    <row r="356" s="2" customFormat="1" ht="16.8" customHeight="1">
      <c r="A356" s="38"/>
      <c r="B356" s="44"/>
      <c r="C356" s="312" t="s">
        <v>2445</v>
      </c>
      <c r="D356" s="313" t="s">
        <v>1</v>
      </c>
      <c r="E356" s="314" t="s">
        <v>1</v>
      </c>
      <c r="F356" s="315">
        <v>310</v>
      </c>
      <c r="G356" s="38"/>
      <c r="H356" s="44"/>
    </row>
    <row r="357" s="2" customFormat="1" ht="16.8" customHeight="1">
      <c r="A357" s="38"/>
      <c r="B357" s="44"/>
      <c r="C357" s="316" t="s">
        <v>1</v>
      </c>
      <c r="D357" s="316" t="s">
        <v>1359</v>
      </c>
      <c r="E357" s="17" t="s">
        <v>1</v>
      </c>
      <c r="F357" s="317">
        <v>0</v>
      </c>
      <c r="G357" s="38"/>
      <c r="H357" s="44"/>
    </row>
    <row r="358" s="2" customFormat="1" ht="16.8" customHeight="1">
      <c r="A358" s="38"/>
      <c r="B358" s="44"/>
      <c r="C358" s="316" t="s">
        <v>2445</v>
      </c>
      <c r="D358" s="316" t="s">
        <v>2470</v>
      </c>
      <c r="E358" s="17" t="s">
        <v>1</v>
      </c>
      <c r="F358" s="317">
        <v>310</v>
      </c>
      <c r="G358" s="38"/>
      <c r="H358" s="44"/>
    </row>
    <row r="359" s="2" customFormat="1" ht="16.8" customHeight="1">
      <c r="A359" s="38"/>
      <c r="B359" s="44"/>
      <c r="C359" s="318" t="s">
        <v>6870</v>
      </c>
      <c r="D359" s="38"/>
      <c r="E359" s="38"/>
      <c r="F359" s="38"/>
      <c r="G359" s="38"/>
      <c r="H359" s="44"/>
    </row>
    <row r="360" s="2" customFormat="1" ht="16.8" customHeight="1">
      <c r="A360" s="38"/>
      <c r="B360" s="44"/>
      <c r="C360" s="316" t="s">
        <v>1314</v>
      </c>
      <c r="D360" s="316" t="s">
        <v>1315</v>
      </c>
      <c r="E360" s="17" t="s">
        <v>592</v>
      </c>
      <c r="F360" s="317">
        <v>310</v>
      </c>
      <c r="G360" s="38"/>
      <c r="H360" s="44"/>
    </row>
    <row r="361" s="2" customFormat="1">
      <c r="A361" s="38"/>
      <c r="B361" s="44"/>
      <c r="C361" s="316" t="s">
        <v>1272</v>
      </c>
      <c r="D361" s="316" t="s">
        <v>1273</v>
      </c>
      <c r="E361" s="17" t="s">
        <v>592</v>
      </c>
      <c r="F361" s="317">
        <v>3831.1100000000001</v>
      </c>
      <c r="G361" s="38"/>
      <c r="H361" s="44"/>
    </row>
    <row r="362" s="2" customFormat="1" ht="26.4" customHeight="1">
      <c r="A362" s="38"/>
      <c r="B362" s="44"/>
      <c r="C362" s="311" t="s">
        <v>6873</v>
      </c>
      <c r="D362" s="311" t="s">
        <v>133</v>
      </c>
      <c r="E362" s="38"/>
      <c r="F362" s="38"/>
      <c r="G362" s="38"/>
      <c r="H362" s="44"/>
    </row>
    <row r="363" s="2" customFormat="1" ht="16.8" customHeight="1">
      <c r="A363" s="38"/>
      <c r="B363" s="44"/>
      <c r="C363" s="312" t="s">
        <v>2433</v>
      </c>
      <c r="D363" s="313" t="s">
        <v>1</v>
      </c>
      <c r="E363" s="314" t="s">
        <v>1</v>
      </c>
      <c r="F363" s="315">
        <v>88.200000000000003</v>
      </c>
      <c r="G363" s="38"/>
      <c r="H363" s="44"/>
    </row>
    <row r="364" s="2" customFormat="1">
      <c r="A364" s="38"/>
      <c r="B364" s="44"/>
      <c r="C364" s="316" t="s">
        <v>1</v>
      </c>
      <c r="D364" s="316" t="s">
        <v>1255</v>
      </c>
      <c r="E364" s="17" t="s">
        <v>1</v>
      </c>
      <c r="F364" s="317">
        <v>0</v>
      </c>
      <c r="G364" s="38"/>
      <c r="H364" s="44"/>
    </row>
    <row r="365" s="2" customFormat="1" ht="16.8" customHeight="1">
      <c r="A365" s="38"/>
      <c r="B365" s="44"/>
      <c r="C365" s="316" t="s">
        <v>1</v>
      </c>
      <c r="D365" s="316" t="s">
        <v>1326</v>
      </c>
      <c r="E365" s="17" t="s">
        <v>1</v>
      </c>
      <c r="F365" s="317">
        <v>0</v>
      </c>
      <c r="G365" s="38"/>
      <c r="H365" s="44"/>
    </row>
    <row r="366" s="2" customFormat="1" ht="16.8" customHeight="1">
      <c r="A366" s="38"/>
      <c r="B366" s="44"/>
      <c r="C366" s="316" t="s">
        <v>1</v>
      </c>
      <c r="D366" s="316" t="s">
        <v>2643</v>
      </c>
      <c r="E366" s="17" t="s">
        <v>1</v>
      </c>
      <c r="F366" s="317">
        <v>88.200000000000003</v>
      </c>
      <c r="G366" s="38"/>
      <c r="H366" s="44"/>
    </row>
    <row r="367" s="2" customFormat="1" ht="16.8" customHeight="1">
      <c r="A367" s="38"/>
      <c r="B367" s="44"/>
      <c r="C367" s="316" t="s">
        <v>2433</v>
      </c>
      <c r="D367" s="316" t="s">
        <v>423</v>
      </c>
      <c r="E367" s="17" t="s">
        <v>1</v>
      </c>
      <c r="F367" s="317">
        <v>88.200000000000003</v>
      </c>
      <c r="G367" s="38"/>
      <c r="H367" s="44"/>
    </row>
    <row r="368" s="2" customFormat="1" ht="16.8" customHeight="1">
      <c r="A368" s="38"/>
      <c r="B368" s="44"/>
      <c r="C368" s="318" t="s">
        <v>6870</v>
      </c>
      <c r="D368" s="38"/>
      <c r="E368" s="38"/>
      <c r="F368" s="38"/>
      <c r="G368" s="38"/>
      <c r="H368" s="44"/>
    </row>
    <row r="369" s="2" customFormat="1">
      <c r="A369" s="38"/>
      <c r="B369" s="44"/>
      <c r="C369" s="316" t="s">
        <v>1321</v>
      </c>
      <c r="D369" s="316" t="s">
        <v>1322</v>
      </c>
      <c r="E369" s="17" t="s">
        <v>592</v>
      </c>
      <c r="F369" s="317">
        <v>88.200000000000003</v>
      </c>
      <c r="G369" s="38"/>
      <c r="H369" s="44"/>
    </row>
    <row r="370" s="2" customFormat="1">
      <c r="A370" s="38"/>
      <c r="B370" s="44"/>
      <c r="C370" s="316" t="s">
        <v>1288</v>
      </c>
      <c r="D370" s="316" t="s">
        <v>1289</v>
      </c>
      <c r="E370" s="17" t="s">
        <v>592</v>
      </c>
      <c r="F370" s="317">
        <v>88.200000000000003</v>
      </c>
      <c r="G370" s="38"/>
      <c r="H370" s="44"/>
    </row>
    <row r="371" s="2" customFormat="1">
      <c r="A371" s="38"/>
      <c r="B371" s="44"/>
      <c r="C371" s="316" t="s">
        <v>1295</v>
      </c>
      <c r="D371" s="316" t="s">
        <v>1296</v>
      </c>
      <c r="E371" s="17" t="s">
        <v>592</v>
      </c>
      <c r="F371" s="317">
        <v>882</v>
      </c>
      <c r="G371" s="38"/>
      <c r="H371" s="44"/>
    </row>
    <row r="372" s="2" customFormat="1" ht="16.8" customHeight="1">
      <c r="A372" s="38"/>
      <c r="B372" s="44"/>
      <c r="C372" s="316" t="s">
        <v>1308</v>
      </c>
      <c r="D372" s="316" t="s">
        <v>1309</v>
      </c>
      <c r="E372" s="17" t="s">
        <v>592</v>
      </c>
      <c r="F372" s="317">
        <v>88.200000000000003</v>
      </c>
      <c r="G372" s="38"/>
      <c r="H372" s="44"/>
    </row>
    <row r="373" s="2" customFormat="1" ht="16.8" customHeight="1">
      <c r="A373" s="38"/>
      <c r="B373" s="44"/>
      <c r="C373" s="312" t="s">
        <v>1181</v>
      </c>
      <c r="D373" s="313" t="s">
        <v>1</v>
      </c>
      <c r="E373" s="314" t="s">
        <v>1</v>
      </c>
      <c r="F373" s="315">
        <v>85.5</v>
      </c>
      <c r="G373" s="38"/>
      <c r="H373" s="44"/>
    </row>
    <row r="374" s="2" customFormat="1">
      <c r="A374" s="38"/>
      <c r="B374" s="44"/>
      <c r="C374" s="316" t="s">
        <v>1</v>
      </c>
      <c r="D374" s="316" t="s">
        <v>1409</v>
      </c>
      <c r="E374" s="17" t="s">
        <v>1</v>
      </c>
      <c r="F374" s="317">
        <v>0</v>
      </c>
      <c r="G374" s="38"/>
      <c r="H374" s="44"/>
    </row>
    <row r="375" s="2" customFormat="1" ht="16.8" customHeight="1">
      <c r="A375" s="38"/>
      <c r="B375" s="44"/>
      <c r="C375" s="316" t="s">
        <v>1</v>
      </c>
      <c r="D375" s="316" t="s">
        <v>2685</v>
      </c>
      <c r="E375" s="17" t="s">
        <v>1</v>
      </c>
      <c r="F375" s="317">
        <v>85.5</v>
      </c>
      <c r="G375" s="38"/>
      <c r="H375" s="44"/>
    </row>
    <row r="376" s="2" customFormat="1" ht="16.8" customHeight="1">
      <c r="A376" s="38"/>
      <c r="B376" s="44"/>
      <c r="C376" s="316" t="s">
        <v>1181</v>
      </c>
      <c r="D376" s="316" t="s">
        <v>423</v>
      </c>
      <c r="E376" s="17" t="s">
        <v>1</v>
      </c>
      <c r="F376" s="317">
        <v>85.5</v>
      </c>
      <c r="G376" s="38"/>
      <c r="H376" s="44"/>
    </row>
    <row r="377" s="2" customFormat="1" ht="16.8" customHeight="1">
      <c r="A377" s="38"/>
      <c r="B377" s="44"/>
      <c r="C377" s="318" t="s">
        <v>6870</v>
      </c>
      <c r="D377" s="38"/>
      <c r="E377" s="38"/>
      <c r="F377" s="38"/>
      <c r="G377" s="38"/>
      <c r="H377" s="44"/>
    </row>
    <row r="378" s="2" customFormat="1" ht="16.8" customHeight="1">
      <c r="A378" s="38"/>
      <c r="B378" s="44"/>
      <c r="C378" s="316" t="s">
        <v>1406</v>
      </c>
      <c r="D378" s="316" t="s">
        <v>617</v>
      </c>
      <c r="E378" s="17" t="s">
        <v>409</v>
      </c>
      <c r="F378" s="317">
        <v>85.5</v>
      </c>
      <c r="G378" s="38"/>
      <c r="H378" s="44"/>
    </row>
    <row r="379" s="2" customFormat="1" ht="16.8" customHeight="1">
      <c r="A379" s="38"/>
      <c r="B379" s="44"/>
      <c r="C379" s="316" t="s">
        <v>1411</v>
      </c>
      <c r="D379" s="316" t="s">
        <v>1412</v>
      </c>
      <c r="E379" s="17" t="s">
        <v>409</v>
      </c>
      <c r="F379" s="317">
        <v>85.5</v>
      </c>
      <c r="G379" s="38"/>
      <c r="H379" s="44"/>
    </row>
    <row r="380" s="2" customFormat="1" ht="16.8" customHeight="1">
      <c r="A380" s="38"/>
      <c r="B380" s="44"/>
      <c r="C380" s="316" t="s">
        <v>1429</v>
      </c>
      <c r="D380" s="316" t="s">
        <v>1430</v>
      </c>
      <c r="E380" s="17" t="s">
        <v>409</v>
      </c>
      <c r="F380" s="317">
        <v>85.5</v>
      </c>
      <c r="G380" s="38"/>
      <c r="H380" s="44"/>
    </row>
    <row r="381" s="2" customFormat="1" ht="16.8" customHeight="1">
      <c r="A381" s="38"/>
      <c r="B381" s="44"/>
      <c r="C381" s="312" t="s">
        <v>2153</v>
      </c>
      <c r="D381" s="313" t="s">
        <v>1</v>
      </c>
      <c r="E381" s="314" t="s">
        <v>1</v>
      </c>
      <c r="F381" s="315">
        <v>6.2999999999999998</v>
      </c>
      <c r="G381" s="38"/>
      <c r="H381" s="44"/>
    </row>
    <row r="382" s="2" customFormat="1">
      <c r="A382" s="38"/>
      <c r="B382" s="44"/>
      <c r="C382" s="316" t="s">
        <v>1</v>
      </c>
      <c r="D382" s="316" t="s">
        <v>2241</v>
      </c>
      <c r="E382" s="17" t="s">
        <v>1</v>
      </c>
      <c r="F382" s="317">
        <v>0</v>
      </c>
      <c r="G382" s="38"/>
      <c r="H382" s="44"/>
    </row>
    <row r="383" s="2" customFormat="1" ht="16.8" customHeight="1">
      <c r="A383" s="38"/>
      <c r="B383" s="44"/>
      <c r="C383" s="316" t="s">
        <v>1</v>
      </c>
      <c r="D383" s="316" t="s">
        <v>2695</v>
      </c>
      <c r="E383" s="17" t="s">
        <v>1</v>
      </c>
      <c r="F383" s="317">
        <v>6.2999999999999998</v>
      </c>
      <c r="G383" s="38"/>
      <c r="H383" s="44"/>
    </row>
    <row r="384" s="2" customFormat="1" ht="16.8" customHeight="1">
      <c r="A384" s="38"/>
      <c r="B384" s="44"/>
      <c r="C384" s="316" t="s">
        <v>2153</v>
      </c>
      <c r="D384" s="316" t="s">
        <v>423</v>
      </c>
      <c r="E384" s="17" t="s">
        <v>1</v>
      </c>
      <c r="F384" s="317">
        <v>6.2999999999999998</v>
      </c>
      <c r="G384" s="38"/>
      <c r="H384" s="44"/>
    </row>
    <row r="385" s="2" customFormat="1" ht="16.8" customHeight="1">
      <c r="A385" s="38"/>
      <c r="B385" s="44"/>
      <c r="C385" s="318" t="s">
        <v>6870</v>
      </c>
      <c r="D385" s="38"/>
      <c r="E385" s="38"/>
      <c r="F385" s="38"/>
      <c r="G385" s="38"/>
      <c r="H385" s="44"/>
    </row>
    <row r="386" s="2" customFormat="1" ht="16.8" customHeight="1">
      <c r="A386" s="38"/>
      <c r="B386" s="44"/>
      <c r="C386" s="316" t="s">
        <v>2236</v>
      </c>
      <c r="D386" s="316" t="s">
        <v>2237</v>
      </c>
      <c r="E386" s="17" t="s">
        <v>409</v>
      </c>
      <c r="F386" s="317">
        <v>6.2999999999999998</v>
      </c>
      <c r="G386" s="38"/>
      <c r="H386" s="44"/>
    </row>
    <row r="387" s="2" customFormat="1" ht="16.8" customHeight="1">
      <c r="A387" s="38"/>
      <c r="B387" s="44"/>
      <c r="C387" s="316" t="s">
        <v>2225</v>
      </c>
      <c r="D387" s="316" t="s">
        <v>2226</v>
      </c>
      <c r="E387" s="17" t="s">
        <v>409</v>
      </c>
      <c r="F387" s="317">
        <v>6.2999999999999998</v>
      </c>
      <c r="G387" s="38"/>
      <c r="H387" s="44"/>
    </row>
    <row r="388" s="2" customFormat="1" ht="16.8" customHeight="1">
      <c r="A388" s="38"/>
      <c r="B388" s="44"/>
      <c r="C388" s="316" t="s">
        <v>2245</v>
      </c>
      <c r="D388" s="316" t="s">
        <v>2246</v>
      </c>
      <c r="E388" s="17" t="s">
        <v>409</v>
      </c>
      <c r="F388" s="317">
        <v>6.2999999999999998</v>
      </c>
      <c r="G388" s="38"/>
      <c r="H388" s="44"/>
    </row>
    <row r="389" s="2" customFormat="1" ht="26.4" customHeight="1">
      <c r="A389" s="38"/>
      <c r="B389" s="44"/>
      <c r="C389" s="311" t="s">
        <v>6874</v>
      </c>
      <c r="D389" s="311" t="s">
        <v>139</v>
      </c>
      <c r="E389" s="38"/>
      <c r="F389" s="38"/>
      <c r="G389" s="38"/>
      <c r="H389" s="44"/>
    </row>
    <row r="390" s="2" customFormat="1" ht="16.8" customHeight="1">
      <c r="A390" s="38"/>
      <c r="B390" s="44"/>
      <c r="C390" s="312" t="s">
        <v>2433</v>
      </c>
      <c r="D390" s="313" t="s">
        <v>1</v>
      </c>
      <c r="E390" s="314" t="s">
        <v>1</v>
      </c>
      <c r="F390" s="315">
        <v>446.48000000000002</v>
      </c>
      <c r="G390" s="38"/>
      <c r="H390" s="44"/>
    </row>
    <row r="391" s="2" customFormat="1" ht="16.8" customHeight="1">
      <c r="A391" s="38"/>
      <c r="B391" s="44"/>
      <c r="C391" s="316" t="s">
        <v>1</v>
      </c>
      <c r="D391" s="316" t="s">
        <v>2906</v>
      </c>
      <c r="E391" s="17" t="s">
        <v>1</v>
      </c>
      <c r="F391" s="317">
        <v>295.48000000000002</v>
      </c>
      <c r="G391" s="38"/>
      <c r="H391" s="44"/>
    </row>
    <row r="392" s="2" customFormat="1" ht="16.8" customHeight="1">
      <c r="A392" s="38"/>
      <c r="B392" s="44"/>
      <c r="C392" s="316" t="s">
        <v>1</v>
      </c>
      <c r="D392" s="316" t="s">
        <v>2907</v>
      </c>
      <c r="E392" s="17" t="s">
        <v>1</v>
      </c>
      <c r="F392" s="317">
        <v>36.899999999999999</v>
      </c>
      <c r="G392" s="38"/>
      <c r="H392" s="44"/>
    </row>
    <row r="393" s="2" customFormat="1" ht="16.8" customHeight="1">
      <c r="A393" s="38"/>
      <c r="B393" s="44"/>
      <c r="C393" s="316" t="s">
        <v>1</v>
      </c>
      <c r="D393" s="316" t="s">
        <v>2908</v>
      </c>
      <c r="E393" s="17" t="s">
        <v>1</v>
      </c>
      <c r="F393" s="317">
        <v>1.5</v>
      </c>
      <c r="G393" s="38"/>
      <c r="H393" s="44"/>
    </row>
    <row r="394" s="2" customFormat="1" ht="16.8" customHeight="1">
      <c r="A394" s="38"/>
      <c r="B394" s="44"/>
      <c r="C394" s="316" t="s">
        <v>1</v>
      </c>
      <c r="D394" s="316" t="s">
        <v>2909</v>
      </c>
      <c r="E394" s="17" t="s">
        <v>1</v>
      </c>
      <c r="F394" s="317">
        <v>18.600000000000001</v>
      </c>
      <c r="G394" s="38"/>
      <c r="H394" s="44"/>
    </row>
    <row r="395" s="2" customFormat="1" ht="16.8" customHeight="1">
      <c r="A395" s="38"/>
      <c r="B395" s="44"/>
      <c r="C395" s="316" t="s">
        <v>1</v>
      </c>
      <c r="D395" s="316" t="s">
        <v>2910</v>
      </c>
      <c r="E395" s="17" t="s">
        <v>1</v>
      </c>
      <c r="F395" s="317">
        <v>94</v>
      </c>
      <c r="G395" s="38"/>
      <c r="H395" s="44"/>
    </row>
    <row r="396" s="2" customFormat="1" ht="16.8" customHeight="1">
      <c r="A396" s="38"/>
      <c r="B396" s="44"/>
      <c r="C396" s="316" t="s">
        <v>2433</v>
      </c>
      <c r="D396" s="316" t="s">
        <v>423</v>
      </c>
      <c r="E396" s="17" t="s">
        <v>1</v>
      </c>
      <c r="F396" s="317">
        <v>446.48000000000002</v>
      </c>
      <c r="G396" s="38"/>
      <c r="H396" s="44"/>
    </row>
    <row r="397" s="2" customFormat="1" ht="16.8" customHeight="1">
      <c r="A397" s="38"/>
      <c r="B397" s="44"/>
      <c r="C397" s="318" t="s">
        <v>6870</v>
      </c>
      <c r="D397" s="38"/>
      <c r="E397" s="38"/>
      <c r="F397" s="38"/>
      <c r="G397" s="38"/>
      <c r="H397" s="44"/>
    </row>
    <row r="398" s="2" customFormat="1">
      <c r="A398" s="38"/>
      <c r="B398" s="44"/>
      <c r="C398" s="316" t="s">
        <v>1321</v>
      </c>
      <c r="D398" s="316" t="s">
        <v>1322</v>
      </c>
      <c r="E398" s="17" t="s">
        <v>592</v>
      </c>
      <c r="F398" s="317">
        <v>446.48000000000002</v>
      </c>
      <c r="G398" s="38"/>
      <c r="H398" s="44"/>
    </row>
    <row r="399" s="2" customFormat="1" ht="16.8" customHeight="1">
      <c r="A399" s="38"/>
      <c r="B399" s="44"/>
      <c r="C399" s="316" t="s">
        <v>1338</v>
      </c>
      <c r="D399" s="316" t="s">
        <v>1339</v>
      </c>
      <c r="E399" s="17" t="s">
        <v>681</v>
      </c>
      <c r="F399" s="317">
        <v>803.66399999999999</v>
      </c>
      <c r="G399" s="38"/>
      <c r="H399" s="44"/>
    </row>
    <row r="400" s="2" customFormat="1" ht="16.8" customHeight="1">
      <c r="A400" s="38"/>
      <c r="B400" s="44"/>
      <c r="C400" s="312" t="s">
        <v>1165</v>
      </c>
      <c r="D400" s="313" t="s">
        <v>1</v>
      </c>
      <c r="E400" s="314" t="s">
        <v>1</v>
      </c>
      <c r="F400" s="315">
        <v>225</v>
      </c>
      <c r="G400" s="38"/>
      <c r="H400" s="44"/>
    </row>
    <row r="401" s="2" customFormat="1" ht="16.8" customHeight="1">
      <c r="A401" s="38"/>
      <c r="B401" s="44"/>
      <c r="C401" s="312" t="s">
        <v>2822</v>
      </c>
      <c r="D401" s="313" t="s">
        <v>1</v>
      </c>
      <c r="E401" s="314" t="s">
        <v>1</v>
      </c>
      <c r="F401" s="315">
        <v>48.600000000000001</v>
      </c>
      <c r="G401" s="38"/>
      <c r="H401" s="44"/>
    </row>
    <row r="402" s="2" customFormat="1" ht="16.8" customHeight="1">
      <c r="A402" s="38"/>
      <c r="B402" s="44"/>
      <c r="C402" s="316" t="s">
        <v>1</v>
      </c>
      <c r="D402" s="316" t="s">
        <v>2901</v>
      </c>
      <c r="E402" s="17" t="s">
        <v>1</v>
      </c>
      <c r="F402" s="317">
        <v>0</v>
      </c>
      <c r="G402" s="38"/>
      <c r="H402" s="44"/>
    </row>
    <row r="403" s="2" customFormat="1" ht="16.8" customHeight="1">
      <c r="A403" s="38"/>
      <c r="B403" s="44"/>
      <c r="C403" s="316" t="s">
        <v>1</v>
      </c>
      <c r="D403" s="316" t="s">
        <v>2902</v>
      </c>
      <c r="E403" s="17" t="s">
        <v>1</v>
      </c>
      <c r="F403" s="317">
        <v>0</v>
      </c>
      <c r="G403" s="38"/>
      <c r="H403" s="44"/>
    </row>
    <row r="404" s="2" customFormat="1" ht="16.8" customHeight="1">
      <c r="A404" s="38"/>
      <c r="B404" s="44"/>
      <c r="C404" s="316" t="s">
        <v>1</v>
      </c>
      <c r="D404" s="316" t="s">
        <v>2903</v>
      </c>
      <c r="E404" s="17" t="s">
        <v>1</v>
      </c>
      <c r="F404" s="317">
        <v>30.600000000000001</v>
      </c>
      <c r="G404" s="38"/>
      <c r="H404" s="44"/>
    </row>
    <row r="405" s="2" customFormat="1" ht="16.8" customHeight="1">
      <c r="A405" s="38"/>
      <c r="B405" s="44"/>
      <c r="C405" s="316" t="s">
        <v>1</v>
      </c>
      <c r="D405" s="316" t="s">
        <v>2904</v>
      </c>
      <c r="E405" s="17" t="s">
        <v>1</v>
      </c>
      <c r="F405" s="317">
        <v>18</v>
      </c>
      <c r="G405" s="38"/>
      <c r="H405" s="44"/>
    </row>
    <row r="406" s="2" customFormat="1" ht="16.8" customHeight="1">
      <c r="A406" s="38"/>
      <c r="B406" s="44"/>
      <c r="C406" s="316" t="s">
        <v>2822</v>
      </c>
      <c r="D406" s="316" t="s">
        <v>423</v>
      </c>
      <c r="E406" s="17" t="s">
        <v>1</v>
      </c>
      <c r="F406" s="317">
        <v>48.600000000000001</v>
      </c>
      <c r="G406" s="38"/>
      <c r="H406" s="44"/>
    </row>
    <row r="407" s="2" customFormat="1" ht="16.8" customHeight="1">
      <c r="A407" s="38"/>
      <c r="B407" s="44"/>
      <c r="C407" s="318" t="s">
        <v>6870</v>
      </c>
      <c r="D407" s="38"/>
      <c r="E407" s="38"/>
      <c r="F407" s="38"/>
      <c r="G407" s="38"/>
      <c r="H407" s="44"/>
    </row>
    <row r="408" s="2" customFormat="1" ht="16.8" customHeight="1">
      <c r="A408" s="38"/>
      <c r="B408" s="44"/>
      <c r="C408" s="316" t="s">
        <v>1314</v>
      </c>
      <c r="D408" s="316" t="s">
        <v>1315</v>
      </c>
      <c r="E408" s="17" t="s">
        <v>592</v>
      </c>
      <c r="F408" s="317">
        <v>48.600000000000001</v>
      </c>
      <c r="G408" s="38"/>
      <c r="H408" s="44"/>
    </row>
    <row r="409" s="2" customFormat="1">
      <c r="A409" s="38"/>
      <c r="B409" s="44"/>
      <c r="C409" s="316" t="s">
        <v>2889</v>
      </c>
      <c r="D409" s="316" t="s">
        <v>591</v>
      </c>
      <c r="E409" s="17" t="s">
        <v>592</v>
      </c>
      <c r="F409" s="317">
        <v>935.65300000000002</v>
      </c>
      <c r="G409" s="38"/>
      <c r="H409" s="44"/>
    </row>
    <row r="410" s="2" customFormat="1" ht="16.8" customHeight="1">
      <c r="A410" s="38"/>
      <c r="B410" s="44"/>
      <c r="C410" s="316" t="s">
        <v>1302</v>
      </c>
      <c r="D410" s="316" t="s">
        <v>1303</v>
      </c>
      <c r="E410" s="17" t="s">
        <v>592</v>
      </c>
      <c r="F410" s="317">
        <v>935.65300000000002</v>
      </c>
      <c r="G410" s="38"/>
      <c r="H410" s="44"/>
    </row>
    <row r="411" s="2" customFormat="1" ht="16.8" customHeight="1">
      <c r="A411" s="38"/>
      <c r="B411" s="44"/>
      <c r="C411" s="312" t="s">
        <v>2437</v>
      </c>
      <c r="D411" s="313" t="s">
        <v>1</v>
      </c>
      <c r="E411" s="314" t="s">
        <v>1</v>
      </c>
      <c r="F411" s="315">
        <v>389.32999999999998</v>
      </c>
      <c r="G411" s="38"/>
      <c r="H411" s="44"/>
    </row>
    <row r="412" s="2" customFormat="1" ht="16.8" customHeight="1">
      <c r="A412" s="38"/>
      <c r="B412" s="44"/>
      <c r="C412" s="316" t="s">
        <v>1</v>
      </c>
      <c r="D412" s="316" t="s">
        <v>2878</v>
      </c>
      <c r="E412" s="17" t="s">
        <v>1</v>
      </c>
      <c r="F412" s="317">
        <v>0</v>
      </c>
      <c r="G412" s="38"/>
      <c r="H412" s="44"/>
    </row>
    <row r="413" s="2" customFormat="1" ht="16.8" customHeight="1">
      <c r="A413" s="38"/>
      <c r="B413" s="44"/>
      <c r="C413" s="316" t="s">
        <v>1</v>
      </c>
      <c r="D413" s="316" t="s">
        <v>2879</v>
      </c>
      <c r="E413" s="17" t="s">
        <v>1</v>
      </c>
      <c r="F413" s="317">
        <v>209.33000000000001</v>
      </c>
      <c r="G413" s="38"/>
      <c r="H413" s="44"/>
    </row>
    <row r="414" s="2" customFormat="1" ht="16.8" customHeight="1">
      <c r="A414" s="38"/>
      <c r="B414" s="44"/>
      <c r="C414" s="316" t="s">
        <v>1</v>
      </c>
      <c r="D414" s="316" t="s">
        <v>2880</v>
      </c>
      <c r="E414" s="17" t="s">
        <v>1</v>
      </c>
      <c r="F414" s="317">
        <v>69.5</v>
      </c>
      <c r="G414" s="38"/>
      <c r="H414" s="44"/>
    </row>
    <row r="415" s="2" customFormat="1" ht="16.8" customHeight="1">
      <c r="A415" s="38"/>
      <c r="B415" s="44"/>
      <c r="C415" s="316" t="s">
        <v>1</v>
      </c>
      <c r="D415" s="316" t="s">
        <v>2881</v>
      </c>
      <c r="E415" s="17" t="s">
        <v>1</v>
      </c>
      <c r="F415" s="317">
        <v>34.100000000000001</v>
      </c>
      <c r="G415" s="38"/>
      <c r="H415" s="44"/>
    </row>
    <row r="416" s="2" customFormat="1" ht="16.8" customHeight="1">
      <c r="A416" s="38"/>
      <c r="B416" s="44"/>
      <c r="C416" s="316" t="s">
        <v>1</v>
      </c>
      <c r="D416" s="316" t="s">
        <v>2882</v>
      </c>
      <c r="E416" s="17" t="s">
        <v>1</v>
      </c>
      <c r="F416" s="317">
        <v>76.400000000000006</v>
      </c>
      <c r="G416" s="38"/>
      <c r="H416" s="44"/>
    </row>
    <row r="417" s="2" customFormat="1" ht="16.8" customHeight="1">
      <c r="A417" s="38"/>
      <c r="B417" s="44"/>
      <c r="C417" s="316" t="s">
        <v>2437</v>
      </c>
      <c r="D417" s="316" t="s">
        <v>423</v>
      </c>
      <c r="E417" s="17" t="s">
        <v>1</v>
      </c>
      <c r="F417" s="317">
        <v>389.32999999999998</v>
      </c>
      <c r="G417" s="38"/>
      <c r="H417" s="44"/>
    </row>
    <row r="418" s="2" customFormat="1" ht="16.8" customHeight="1">
      <c r="A418" s="38"/>
      <c r="B418" s="44"/>
      <c r="C418" s="318" t="s">
        <v>6870</v>
      </c>
      <c r="D418" s="38"/>
      <c r="E418" s="38"/>
      <c r="F418" s="38"/>
      <c r="G418" s="38"/>
      <c r="H418" s="44"/>
    </row>
    <row r="419" s="2" customFormat="1">
      <c r="A419" s="38"/>
      <c r="B419" s="44"/>
      <c r="C419" s="316" t="s">
        <v>2873</v>
      </c>
      <c r="D419" s="316" t="s">
        <v>2874</v>
      </c>
      <c r="E419" s="17" t="s">
        <v>592</v>
      </c>
      <c r="F419" s="317">
        <v>389.32999999999998</v>
      </c>
      <c r="G419" s="38"/>
      <c r="H419" s="44"/>
    </row>
    <row r="420" s="2" customFormat="1">
      <c r="A420" s="38"/>
      <c r="B420" s="44"/>
      <c r="C420" s="316" t="s">
        <v>2889</v>
      </c>
      <c r="D420" s="316" t="s">
        <v>591</v>
      </c>
      <c r="E420" s="17" t="s">
        <v>592</v>
      </c>
      <c r="F420" s="317">
        <v>935.65300000000002</v>
      </c>
      <c r="G420" s="38"/>
      <c r="H420" s="44"/>
    </row>
    <row r="421" s="2" customFormat="1" ht="16.8" customHeight="1">
      <c r="A421" s="38"/>
      <c r="B421" s="44"/>
      <c r="C421" s="316" t="s">
        <v>1302</v>
      </c>
      <c r="D421" s="316" t="s">
        <v>1303</v>
      </c>
      <c r="E421" s="17" t="s">
        <v>592</v>
      </c>
      <c r="F421" s="317">
        <v>935.65300000000002</v>
      </c>
      <c r="G421" s="38"/>
      <c r="H421" s="44"/>
    </row>
    <row r="422" s="2" customFormat="1" ht="16.8" customHeight="1">
      <c r="A422" s="38"/>
      <c r="B422" s="44"/>
      <c r="C422" s="316" t="s">
        <v>610</v>
      </c>
      <c r="D422" s="316" t="s">
        <v>611</v>
      </c>
      <c r="E422" s="17" t="s">
        <v>592</v>
      </c>
      <c r="F422" s="317">
        <v>389.32999999999998</v>
      </c>
      <c r="G422" s="38"/>
      <c r="H422" s="44"/>
    </row>
    <row r="423" s="2" customFormat="1" ht="16.8" customHeight="1">
      <c r="A423" s="38"/>
      <c r="B423" s="44"/>
      <c r="C423" s="312" t="s">
        <v>1167</v>
      </c>
      <c r="D423" s="313" t="s">
        <v>1</v>
      </c>
      <c r="E423" s="314" t="s">
        <v>1</v>
      </c>
      <c r="F423" s="315">
        <v>175</v>
      </c>
      <c r="G423" s="38"/>
      <c r="H423" s="44"/>
    </row>
    <row r="424" s="2" customFormat="1" ht="16.8" customHeight="1">
      <c r="A424" s="38"/>
      <c r="B424" s="44"/>
      <c r="C424" s="312" t="s">
        <v>1169</v>
      </c>
      <c r="D424" s="313" t="s">
        <v>1</v>
      </c>
      <c r="E424" s="314" t="s">
        <v>1</v>
      </c>
      <c r="F424" s="315">
        <v>225</v>
      </c>
      <c r="G424" s="38"/>
      <c r="H424" s="44"/>
    </row>
    <row r="425" s="2" customFormat="1">
      <c r="A425" s="38"/>
      <c r="B425" s="44"/>
      <c r="C425" s="316" t="s">
        <v>1060</v>
      </c>
      <c r="D425" s="316" t="s">
        <v>683</v>
      </c>
      <c r="E425" s="17" t="s">
        <v>681</v>
      </c>
      <c r="F425" s="317">
        <v>30.510000000000002</v>
      </c>
      <c r="G425" s="38"/>
      <c r="H425" s="44"/>
    </row>
    <row r="426" s="2" customFormat="1" ht="16.8" customHeight="1">
      <c r="A426" s="38"/>
      <c r="B426" s="44"/>
      <c r="C426" s="316" t="s">
        <v>1990</v>
      </c>
      <c r="D426" s="316" t="s">
        <v>1991</v>
      </c>
      <c r="E426" s="17" t="s">
        <v>681</v>
      </c>
      <c r="F426" s="317">
        <v>48.158999999999999</v>
      </c>
      <c r="G426" s="38"/>
      <c r="H426" s="44"/>
    </row>
    <row r="427" s="2" customFormat="1" ht="16.8" customHeight="1">
      <c r="A427" s="38"/>
      <c r="B427" s="44"/>
      <c r="C427" s="312" t="s">
        <v>1176</v>
      </c>
      <c r="D427" s="313" t="s">
        <v>1</v>
      </c>
      <c r="E427" s="314" t="s">
        <v>1</v>
      </c>
      <c r="F427" s="315">
        <v>110.25</v>
      </c>
      <c r="G427" s="38"/>
      <c r="H427" s="44"/>
    </row>
    <row r="428" s="2" customFormat="1" ht="16.8" customHeight="1">
      <c r="A428" s="38"/>
      <c r="B428" s="44"/>
      <c r="C428" s="312" t="s">
        <v>1179</v>
      </c>
      <c r="D428" s="313" t="s">
        <v>1</v>
      </c>
      <c r="E428" s="314" t="s">
        <v>1</v>
      </c>
      <c r="F428" s="315">
        <v>55</v>
      </c>
      <c r="G428" s="38"/>
      <c r="H428" s="44"/>
    </row>
    <row r="429" s="2" customFormat="1" ht="16.8" customHeight="1">
      <c r="A429" s="38"/>
      <c r="B429" s="44"/>
      <c r="C429" s="312" t="s">
        <v>1180</v>
      </c>
      <c r="D429" s="313" t="s">
        <v>1</v>
      </c>
      <c r="E429" s="314" t="s">
        <v>1</v>
      </c>
      <c r="F429" s="315">
        <v>225</v>
      </c>
      <c r="G429" s="38"/>
      <c r="H429" s="44"/>
    </row>
    <row r="430" s="2" customFormat="1" ht="16.8" customHeight="1">
      <c r="A430" s="38"/>
      <c r="B430" s="44"/>
      <c r="C430" s="312" t="s">
        <v>2439</v>
      </c>
      <c r="D430" s="313" t="s">
        <v>1</v>
      </c>
      <c r="E430" s="314" t="s">
        <v>1</v>
      </c>
      <c r="F430" s="315">
        <v>935.65300000000002</v>
      </c>
      <c r="G430" s="38"/>
      <c r="H430" s="44"/>
    </row>
    <row r="431" s="2" customFormat="1" ht="16.8" customHeight="1">
      <c r="A431" s="38"/>
      <c r="B431" s="44"/>
      <c r="C431" s="316" t="s">
        <v>1</v>
      </c>
      <c r="D431" s="316" t="s">
        <v>2892</v>
      </c>
      <c r="E431" s="17" t="s">
        <v>1</v>
      </c>
      <c r="F431" s="317">
        <v>0</v>
      </c>
      <c r="G431" s="38"/>
      <c r="H431" s="44"/>
    </row>
    <row r="432" s="2" customFormat="1" ht="16.8" customHeight="1">
      <c r="A432" s="38"/>
      <c r="B432" s="44"/>
      <c r="C432" s="316" t="s">
        <v>1</v>
      </c>
      <c r="D432" s="316" t="s">
        <v>2437</v>
      </c>
      <c r="E432" s="17" t="s">
        <v>1</v>
      </c>
      <c r="F432" s="317">
        <v>389.32999999999998</v>
      </c>
      <c r="G432" s="38"/>
      <c r="H432" s="44"/>
    </row>
    <row r="433" s="2" customFormat="1" ht="16.8" customHeight="1">
      <c r="A433" s="38"/>
      <c r="B433" s="44"/>
      <c r="C433" s="316" t="s">
        <v>1</v>
      </c>
      <c r="D433" s="316" t="s">
        <v>2822</v>
      </c>
      <c r="E433" s="17" t="s">
        <v>1</v>
      </c>
      <c r="F433" s="317">
        <v>48.600000000000001</v>
      </c>
      <c r="G433" s="38"/>
      <c r="H433" s="44"/>
    </row>
    <row r="434" s="2" customFormat="1" ht="16.8" customHeight="1">
      <c r="A434" s="38"/>
      <c r="B434" s="44"/>
      <c r="C434" s="316" t="s">
        <v>1</v>
      </c>
      <c r="D434" s="316" t="s">
        <v>2837</v>
      </c>
      <c r="E434" s="17" t="s">
        <v>1</v>
      </c>
      <c r="F434" s="317">
        <v>493.64999999999998</v>
      </c>
      <c r="G434" s="38"/>
      <c r="H434" s="44"/>
    </row>
    <row r="435" s="2" customFormat="1" ht="16.8" customHeight="1">
      <c r="A435" s="38"/>
      <c r="B435" s="44"/>
      <c r="C435" s="316" t="s">
        <v>1</v>
      </c>
      <c r="D435" s="316" t="s">
        <v>2833</v>
      </c>
      <c r="E435" s="17" t="s">
        <v>1</v>
      </c>
      <c r="F435" s="317">
        <v>4.0730000000000004</v>
      </c>
      <c r="G435" s="38"/>
      <c r="H435" s="44"/>
    </row>
    <row r="436" s="2" customFormat="1" ht="16.8" customHeight="1">
      <c r="A436" s="38"/>
      <c r="B436" s="44"/>
      <c r="C436" s="316" t="s">
        <v>2439</v>
      </c>
      <c r="D436" s="316" t="s">
        <v>423</v>
      </c>
      <c r="E436" s="17" t="s">
        <v>1</v>
      </c>
      <c r="F436" s="317">
        <v>935.65300000000002</v>
      </c>
      <c r="G436" s="38"/>
      <c r="H436" s="44"/>
    </row>
    <row r="437" s="2" customFormat="1" ht="16.8" customHeight="1">
      <c r="A437" s="38"/>
      <c r="B437" s="44"/>
      <c r="C437" s="318" t="s">
        <v>6870</v>
      </c>
      <c r="D437" s="38"/>
      <c r="E437" s="38"/>
      <c r="F437" s="38"/>
      <c r="G437" s="38"/>
      <c r="H437" s="44"/>
    </row>
    <row r="438" s="2" customFormat="1">
      <c r="A438" s="38"/>
      <c r="B438" s="44"/>
      <c r="C438" s="316" t="s">
        <v>2889</v>
      </c>
      <c r="D438" s="316" t="s">
        <v>591</v>
      </c>
      <c r="E438" s="17" t="s">
        <v>592</v>
      </c>
      <c r="F438" s="317">
        <v>935.65300000000002</v>
      </c>
      <c r="G438" s="38"/>
      <c r="H438" s="44"/>
    </row>
    <row r="439" s="2" customFormat="1">
      <c r="A439" s="38"/>
      <c r="B439" s="44"/>
      <c r="C439" s="316" t="s">
        <v>1281</v>
      </c>
      <c r="D439" s="316" t="s">
        <v>1282</v>
      </c>
      <c r="E439" s="17" t="s">
        <v>592</v>
      </c>
      <c r="F439" s="317">
        <v>935.65300000000002</v>
      </c>
      <c r="G439" s="38"/>
      <c r="H439" s="44"/>
    </row>
    <row r="440" s="2" customFormat="1">
      <c r="A440" s="38"/>
      <c r="B440" s="44"/>
      <c r="C440" s="316" t="s">
        <v>1288</v>
      </c>
      <c r="D440" s="316" t="s">
        <v>1289</v>
      </c>
      <c r="E440" s="17" t="s">
        <v>592</v>
      </c>
      <c r="F440" s="317">
        <v>935.65300000000002</v>
      </c>
      <c r="G440" s="38"/>
      <c r="H440" s="44"/>
    </row>
    <row r="441" s="2" customFormat="1">
      <c r="A441" s="38"/>
      <c r="B441" s="44"/>
      <c r="C441" s="316" t="s">
        <v>679</v>
      </c>
      <c r="D441" s="316" t="s">
        <v>680</v>
      </c>
      <c r="E441" s="17" t="s">
        <v>681</v>
      </c>
      <c r="F441" s="317">
        <v>1684.175</v>
      </c>
      <c r="G441" s="38"/>
      <c r="H441" s="44"/>
    </row>
    <row r="442" s="2" customFormat="1" ht="16.8" customHeight="1">
      <c r="A442" s="38"/>
      <c r="B442" s="44"/>
      <c r="C442" s="312" t="s">
        <v>1181</v>
      </c>
      <c r="D442" s="313" t="s">
        <v>1</v>
      </c>
      <c r="E442" s="314" t="s">
        <v>1</v>
      </c>
      <c r="F442" s="315">
        <v>1418</v>
      </c>
      <c r="G442" s="38"/>
      <c r="H442" s="44"/>
    </row>
    <row r="443" s="2" customFormat="1">
      <c r="A443" s="38"/>
      <c r="B443" s="44"/>
      <c r="C443" s="316" t="s">
        <v>1</v>
      </c>
      <c r="D443" s="316" t="s">
        <v>1409</v>
      </c>
      <c r="E443" s="17" t="s">
        <v>1</v>
      </c>
      <c r="F443" s="317">
        <v>0</v>
      </c>
      <c r="G443" s="38"/>
      <c r="H443" s="44"/>
    </row>
    <row r="444" s="2" customFormat="1" ht="16.8" customHeight="1">
      <c r="A444" s="38"/>
      <c r="B444" s="44"/>
      <c r="C444" s="316" t="s">
        <v>1</v>
      </c>
      <c r="D444" s="316" t="s">
        <v>2923</v>
      </c>
      <c r="E444" s="17" t="s">
        <v>1</v>
      </c>
      <c r="F444" s="317">
        <v>1418</v>
      </c>
      <c r="G444" s="38"/>
      <c r="H444" s="44"/>
    </row>
    <row r="445" s="2" customFormat="1" ht="16.8" customHeight="1">
      <c r="A445" s="38"/>
      <c r="B445" s="44"/>
      <c r="C445" s="316" t="s">
        <v>1181</v>
      </c>
      <c r="D445" s="316" t="s">
        <v>423</v>
      </c>
      <c r="E445" s="17" t="s">
        <v>1</v>
      </c>
      <c r="F445" s="317">
        <v>1418</v>
      </c>
      <c r="G445" s="38"/>
      <c r="H445" s="44"/>
    </row>
    <row r="446" s="2" customFormat="1" ht="16.8" customHeight="1">
      <c r="A446" s="38"/>
      <c r="B446" s="44"/>
      <c r="C446" s="318" t="s">
        <v>6870</v>
      </c>
      <c r="D446" s="38"/>
      <c r="E446" s="38"/>
      <c r="F446" s="38"/>
      <c r="G446" s="38"/>
      <c r="H446" s="44"/>
    </row>
    <row r="447" s="2" customFormat="1" ht="16.8" customHeight="1">
      <c r="A447" s="38"/>
      <c r="B447" s="44"/>
      <c r="C447" s="316" t="s">
        <v>1406</v>
      </c>
      <c r="D447" s="316" t="s">
        <v>617</v>
      </c>
      <c r="E447" s="17" t="s">
        <v>409</v>
      </c>
      <c r="F447" s="317">
        <v>1418</v>
      </c>
      <c r="G447" s="38"/>
      <c r="H447" s="44"/>
    </row>
    <row r="448" s="2" customFormat="1" ht="16.8" customHeight="1">
      <c r="A448" s="38"/>
      <c r="B448" s="44"/>
      <c r="C448" s="316" t="s">
        <v>1127</v>
      </c>
      <c r="D448" s="316" t="s">
        <v>1128</v>
      </c>
      <c r="E448" s="17" t="s">
        <v>409</v>
      </c>
      <c r="F448" s="317">
        <v>1418</v>
      </c>
      <c r="G448" s="38"/>
      <c r="H448" s="44"/>
    </row>
    <row r="449" s="2" customFormat="1" ht="16.8" customHeight="1">
      <c r="A449" s="38"/>
      <c r="B449" s="44"/>
      <c r="C449" s="316" t="s">
        <v>1429</v>
      </c>
      <c r="D449" s="316" t="s">
        <v>1430</v>
      </c>
      <c r="E449" s="17" t="s">
        <v>409</v>
      </c>
      <c r="F449" s="317">
        <v>1418</v>
      </c>
      <c r="G449" s="38"/>
      <c r="H449" s="44"/>
    </row>
    <row r="450" s="2" customFormat="1" ht="16.8" customHeight="1">
      <c r="A450" s="38"/>
      <c r="B450" s="44"/>
      <c r="C450" s="312" t="s">
        <v>2153</v>
      </c>
      <c r="D450" s="313" t="s">
        <v>1</v>
      </c>
      <c r="E450" s="314" t="s">
        <v>1</v>
      </c>
      <c r="F450" s="315">
        <v>124.78</v>
      </c>
      <c r="G450" s="38"/>
      <c r="H450" s="44"/>
    </row>
    <row r="451" s="2" customFormat="1">
      <c r="A451" s="38"/>
      <c r="B451" s="44"/>
      <c r="C451" s="316" t="s">
        <v>1</v>
      </c>
      <c r="D451" s="316" t="s">
        <v>2241</v>
      </c>
      <c r="E451" s="17" t="s">
        <v>1</v>
      </c>
      <c r="F451" s="317">
        <v>0</v>
      </c>
      <c r="G451" s="38"/>
      <c r="H451" s="44"/>
    </row>
    <row r="452" s="2" customFormat="1" ht="16.8" customHeight="1">
      <c r="A452" s="38"/>
      <c r="B452" s="44"/>
      <c r="C452" s="316" t="s">
        <v>1</v>
      </c>
      <c r="D452" s="316" t="s">
        <v>2935</v>
      </c>
      <c r="E452" s="17" t="s">
        <v>1</v>
      </c>
      <c r="F452" s="317">
        <v>124.78</v>
      </c>
      <c r="G452" s="38"/>
      <c r="H452" s="44"/>
    </row>
    <row r="453" s="2" customFormat="1" ht="16.8" customHeight="1">
      <c r="A453" s="38"/>
      <c r="B453" s="44"/>
      <c r="C453" s="316" t="s">
        <v>2153</v>
      </c>
      <c r="D453" s="316" t="s">
        <v>423</v>
      </c>
      <c r="E453" s="17" t="s">
        <v>1</v>
      </c>
      <c r="F453" s="317">
        <v>124.78</v>
      </c>
      <c r="G453" s="38"/>
      <c r="H453" s="44"/>
    </row>
    <row r="454" s="2" customFormat="1" ht="16.8" customHeight="1">
      <c r="A454" s="38"/>
      <c r="B454" s="44"/>
      <c r="C454" s="318" t="s">
        <v>6870</v>
      </c>
      <c r="D454" s="38"/>
      <c r="E454" s="38"/>
      <c r="F454" s="38"/>
      <c r="G454" s="38"/>
      <c r="H454" s="44"/>
    </row>
    <row r="455" s="2" customFormat="1" ht="16.8" customHeight="1">
      <c r="A455" s="38"/>
      <c r="B455" s="44"/>
      <c r="C455" s="316" t="s">
        <v>2236</v>
      </c>
      <c r="D455" s="316" t="s">
        <v>2237</v>
      </c>
      <c r="E455" s="17" t="s">
        <v>409</v>
      </c>
      <c r="F455" s="317">
        <v>124.78</v>
      </c>
      <c r="G455" s="38"/>
      <c r="H455" s="44"/>
    </row>
    <row r="456" s="2" customFormat="1" ht="16.8" customHeight="1">
      <c r="A456" s="38"/>
      <c r="B456" s="44"/>
      <c r="C456" s="316" t="s">
        <v>2225</v>
      </c>
      <c r="D456" s="316" t="s">
        <v>2226</v>
      </c>
      <c r="E456" s="17" t="s">
        <v>409</v>
      </c>
      <c r="F456" s="317">
        <v>124.78</v>
      </c>
      <c r="G456" s="38"/>
      <c r="H456" s="44"/>
    </row>
    <row r="457" s="2" customFormat="1" ht="16.8" customHeight="1">
      <c r="A457" s="38"/>
      <c r="B457" s="44"/>
      <c r="C457" s="316" t="s">
        <v>2245</v>
      </c>
      <c r="D457" s="316" t="s">
        <v>2246</v>
      </c>
      <c r="E457" s="17" t="s">
        <v>409</v>
      </c>
      <c r="F457" s="317">
        <v>124.78</v>
      </c>
      <c r="G457" s="38"/>
      <c r="H457" s="44"/>
    </row>
    <row r="458" s="2" customFormat="1" ht="16.8" customHeight="1">
      <c r="A458" s="38"/>
      <c r="B458" s="44"/>
      <c r="C458" s="312" t="s">
        <v>2833</v>
      </c>
      <c r="D458" s="313" t="s">
        <v>1</v>
      </c>
      <c r="E458" s="314" t="s">
        <v>1</v>
      </c>
      <c r="F458" s="315">
        <v>4.0730000000000004</v>
      </c>
      <c r="G458" s="38"/>
      <c r="H458" s="44"/>
    </row>
    <row r="459" s="2" customFormat="1" ht="16.8" customHeight="1">
      <c r="A459" s="38"/>
      <c r="B459" s="44"/>
      <c r="C459" s="316" t="s">
        <v>1</v>
      </c>
      <c r="D459" s="316" t="s">
        <v>2888</v>
      </c>
      <c r="E459" s="17" t="s">
        <v>1</v>
      </c>
      <c r="F459" s="317">
        <v>4.0730000000000004</v>
      </c>
      <c r="G459" s="38"/>
      <c r="H459" s="44"/>
    </row>
    <row r="460" s="2" customFormat="1" ht="16.8" customHeight="1">
      <c r="A460" s="38"/>
      <c r="B460" s="44"/>
      <c r="C460" s="316" t="s">
        <v>2833</v>
      </c>
      <c r="D460" s="316" t="s">
        <v>423</v>
      </c>
      <c r="E460" s="17" t="s">
        <v>1</v>
      </c>
      <c r="F460" s="317">
        <v>4.0730000000000004</v>
      </c>
      <c r="G460" s="38"/>
      <c r="H460" s="44"/>
    </row>
    <row r="461" s="2" customFormat="1" ht="16.8" customHeight="1">
      <c r="A461" s="38"/>
      <c r="B461" s="44"/>
      <c r="C461" s="318" t="s">
        <v>6870</v>
      </c>
      <c r="D461" s="38"/>
      <c r="E461" s="38"/>
      <c r="F461" s="38"/>
      <c r="G461" s="38"/>
      <c r="H461" s="44"/>
    </row>
    <row r="462" s="2" customFormat="1">
      <c r="A462" s="38"/>
      <c r="B462" s="44"/>
      <c r="C462" s="316" t="s">
        <v>2883</v>
      </c>
      <c r="D462" s="316" t="s">
        <v>2884</v>
      </c>
      <c r="E462" s="17" t="s">
        <v>592</v>
      </c>
      <c r="F462" s="317">
        <v>4.0730000000000004</v>
      </c>
      <c r="G462" s="38"/>
      <c r="H462" s="44"/>
    </row>
    <row r="463" s="2" customFormat="1">
      <c r="A463" s="38"/>
      <c r="B463" s="44"/>
      <c r="C463" s="316" t="s">
        <v>2889</v>
      </c>
      <c r="D463" s="316" t="s">
        <v>591</v>
      </c>
      <c r="E463" s="17" t="s">
        <v>592</v>
      </c>
      <c r="F463" s="317">
        <v>935.65300000000002</v>
      </c>
      <c r="G463" s="38"/>
      <c r="H463" s="44"/>
    </row>
    <row r="464" s="2" customFormat="1" ht="16.8" customHeight="1">
      <c r="A464" s="38"/>
      <c r="B464" s="44"/>
      <c r="C464" s="316" t="s">
        <v>1302</v>
      </c>
      <c r="D464" s="316" t="s">
        <v>1303</v>
      </c>
      <c r="E464" s="17" t="s">
        <v>592</v>
      </c>
      <c r="F464" s="317">
        <v>935.65300000000002</v>
      </c>
      <c r="G464" s="38"/>
      <c r="H464" s="44"/>
    </row>
    <row r="465" s="2" customFormat="1" ht="16.8" customHeight="1">
      <c r="A465" s="38"/>
      <c r="B465" s="44"/>
      <c r="C465" s="312" t="s">
        <v>752</v>
      </c>
      <c r="D465" s="313" t="s">
        <v>1</v>
      </c>
      <c r="E465" s="314" t="s">
        <v>1</v>
      </c>
      <c r="F465" s="315">
        <v>48.158999999999999</v>
      </c>
      <c r="G465" s="38"/>
      <c r="H465" s="44"/>
    </row>
    <row r="466" s="2" customFormat="1" ht="16.8" customHeight="1">
      <c r="A466" s="38"/>
      <c r="B466" s="44"/>
      <c r="C466" s="316" t="s">
        <v>1</v>
      </c>
      <c r="D466" s="316" t="s">
        <v>2827</v>
      </c>
      <c r="E466" s="17" t="s">
        <v>1</v>
      </c>
      <c r="F466" s="317">
        <v>30.510000000000002</v>
      </c>
      <c r="G466" s="38"/>
      <c r="H466" s="44"/>
    </row>
    <row r="467" s="2" customFormat="1" ht="16.8" customHeight="1">
      <c r="A467" s="38"/>
      <c r="B467" s="44"/>
      <c r="C467" s="316" t="s">
        <v>1</v>
      </c>
      <c r="D467" s="316" t="s">
        <v>1170</v>
      </c>
      <c r="E467" s="17" t="s">
        <v>1</v>
      </c>
      <c r="F467" s="317">
        <v>10.695</v>
      </c>
      <c r="G467" s="38"/>
      <c r="H467" s="44"/>
    </row>
    <row r="468" s="2" customFormat="1" ht="16.8" customHeight="1">
      <c r="A468" s="38"/>
      <c r="B468" s="44"/>
      <c r="C468" s="316" t="s">
        <v>1</v>
      </c>
      <c r="D468" s="316" t="s">
        <v>1172</v>
      </c>
      <c r="E468" s="17" t="s">
        <v>1</v>
      </c>
      <c r="F468" s="317">
        <v>6.9539999999999997</v>
      </c>
      <c r="G468" s="38"/>
      <c r="H468" s="44"/>
    </row>
    <row r="469" s="2" customFormat="1" ht="16.8" customHeight="1">
      <c r="A469" s="38"/>
      <c r="B469" s="44"/>
      <c r="C469" s="316" t="s">
        <v>752</v>
      </c>
      <c r="D469" s="316" t="s">
        <v>423</v>
      </c>
      <c r="E469" s="17" t="s">
        <v>1</v>
      </c>
      <c r="F469" s="317">
        <v>48.158999999999999</v>
      </c>
      <c r="G469" s="38"/>
      <c r="H469" s="44"/>
    </row>
    <row r="470" s="2" customFormat="1" ht="16.8" customHeight="1">
      <c r="A470" s="38"/>
      <c r="B470" s="44"/>
      <c r="C470" s="318" t="s">
        <v>6870</v>
      </c>
      <c r="D470" s="38"/>
      <c r="E470" s="38"/>
      <c r="F470" s="38"/>
      <c r="G470" s="38"/>
      <c r="H470" s="44"/>
    </row>
    <row r="471" s="2" customFormat="1" ht="16.8" customHeight="1">
      <c r="A471" s="38"/>
      <c r="B471" s="44"/>
      <c r="C471" s="316" t="s">
        <v>1990</v>
      </c>
      <c r="D471" s="316" t="s">
        <v>1991</v>
      </c>
      <c r="E471" s="17" t="s">
        <v>681</v>
      </c>
      <c r="F471" s="317">
        <v>48.158999999999999</v>
      </c>
      <c r="G471" s="38"/>
      <c r="H471" s="44"/>
    </row>
    <row r="472" s="2" customFormat="1" ht="16.8" customHeight="1">
      <c r="A472" s="38"/>
      <c r="B472" s="44"/>
      <c r="C472" s="316" t="s">
        <v>1996</v>
      </c>
      <c r="D472" s="316" t="s">
        <v>1997</v>
      </c>
      <c r="E472" s="17" t="s">
        <v>681</v>
      </c>
      <c r="F472" s="317">
        <v>915.02099999999996</v>
      </c>
      <c r="G472" s="38"/>
      <c r="H472" s="44"/>
    </row>
    <row r="473" s="2" customFormat="1" ht="16.8" customHeight="1">
      <c r="A473" s="38"/>
      <c r="B473" s="44"/>
      <c r="C473" s="316" t="s">
        <v>2004</v>
      </c>
      <c r="D473" s="316" t="s">
        <v>2005</v>
      </c>
      <c r="E473" s="17" t="s">
        <v>681</v>
      </c>
      <c r="F473" s="317">
        <v>48.158999999999999</v>
      </c>
      <c r="G473" s="38"/>
      <c r="H473" s="44"/>
    </row>
    <row r="474" s="2" customFormat="1" ht="16.8" customHeight="1">
      <c r="A474" s="38"/>
      <c r="B474" s="44"/>
      <c r="C474" s="312" t="s">
        <v>2837</v>
      </c>
      <c r="D474" s="313" t="s">
        <v>1</v>
      </c>
      <c r="E474" s="314" t="s">
        <v>1</v>
      </c>
      <c r="F474" s="315">
        <v>493.64999999999998</v>
      </c>
      <c r="G474" s="38"/>
      <c r="H474" s="44"/>
    </row>
    <row r="475" s="2" customFormat="1" ht="16.8" customHeight="1">
      <c r="A475" s="38"/>
      <c r="B475" s="44"/>
      <c r="C475" s="316" t="s">
        <v>1</v>
      </c>
      <c r="D475" s="316" t="s">
        <v>2902</v>
      </c>
      <c r="E475" s="17" t="s">
        <v>1</v>
      </c>
      <c r="F475" s="317">
        <v>0</v>
      </c>
      <c r="G475" s="38"/>
      <c r="H475" s="44"/>
    </row>
    <row r="476" s="2" customFormat="1" ht="16.8" customHeight="1">
      <c r="A476" s="38"/>
      <c r="B476" s="44"/>
      <c r="C476" s="316" t="s">
        <v>1</v>
      </c>
      <c r="D476" s="316" t="s">
        <v>2918</v>
      </c>
      <c r="E476" s="17" t="s">
        <v>1</v>
      </c>
      <c r="F476" s="317">
        <v>0</v>
      </c>
      <c r="G476" s="38"/>
      <c r="H476" s="44"/>
    </row>
    <row r="477" s="2" customFormat="1" ht="16.8" customHeight="1">
      <c r="A477" s="38"/>
      <c r="B477" s="44"/>
      <c r="C477" s="316" t="s">
        <v>1</v>
      </c>
      <c r="D477" s="316" t="s">
        <v>2919</v>
      </c>
      <c r="E477" s="17" t="s">
        <v>1</v>
      </c>
      <c r="F477" s="317">
        <v>359.39999999999998</v>
      </c>
      <c r="G477" s="38"/>
      <c r="H477" s="44"/>
    </row>
    <row r="478" s="2" customFormat="1" ht="16.8" customHeight="1">
      <c r="A478" s="38"/>
      <c r="B478" s="44"/>
      <c r="C478" s="316" t="s">
        <v>1</v>
      </c>
      <c r="D478" s="316" t="s">
        <v>2920</v>
      </c>
      <c r="E478" s="17" t="s">
        <v>1</v>
      </c>
      <c r="F478" s="317">
        <v>134.25</v>
      </c>
      <c r="G478" s="38"/>
      <c r="H478" s="44"/>
    </row>
    <row r="479" s="2" customFormat="1" ht="16.8" customHeight="1">
      <c r="A479" s="38"/>
      <c r="B479" s="44"/>
      <c r="C479" s="316" t="s">
        <v>2837</v>
      </c>
      <c r="D479" s="316" t="s">
        <v>423</v>
      </c>
      <c r="E479" s="17" t="s">
        <v>1</v>
      </c>
      <c r="F479" s="317">
        <v>493.64999999999998</v>
      </c>
      <c r="G479" s="38"/>
      <c r="H479" s="44"/>
    </row>
    <row r="480" s="2" customFormat="1" ht="16.8" customHeight="1">
      <c r="A480" s="38"/>
      <c r="B480" s="44"/>
      <c r="C480" s="318" t="s">
        <v>6870</v>
      </c>
      <c r="D480" s="38"/>
      <c r="E480" s="38"/>
      <c r="F480" s="38"/>
      <c r="G480" s="38"/>
      <c r="H480" s="44"/>
    </row>
    <row r="481" s="2" customFormat="1" ht="16.8" customHeight="1">
      <c r="A481" s="38"/>
      <c r="B481" s="44"/>
      <c r="C481" s="316" t="s">
        <v>1365</v>
      </c>
      <c r="D481" s="316" t="s">
        <v>1366</v>
      </c>
      <c r="E481" s="17" t="s">
        <v>592</v>
      </c>
      <c r="F481" s="317">
        <v>493.64999999999998</v>
      </c>
      <c r="G481" s="38"/>
      <c r="H481" s="44"/>
    </row>
    <row r="482" s="2" customFormat="1">
      <c r="A482" s="38"/>
      <c r="B482" s="44"/>
      <c r="C482" s="316" t="s">
        <v>2889</v>
      </c>
      <c r="D482" s="316" t="s">
        <v>591</v>
      </c>
      <c r="E482" s="17" t="s">
        <v>592</v>
      </c>
      <c r="F482" s="317">
        <v>935.65300000000002</v>
      </c>
      <c r="G482" s="38"/>
      <c r="H482" s="44"/>
    </row>
    <row r="483" s="2" customFormat="1" ht="16.8" customHeight="1">
      <c r="A483" s="38"/>
      <c r="B483" s="44"/>
      <c r="C483" s="316" t="s">
        <v>1302</v>
      </c>
      <c r="D483" s="316" t="s">
        <v>1303</v>
      </c>
      <c r="E483" s="17" t="s">
        <v>592</v>
      </c>
      <c r="F483" s="317">
        <v>935.65300000000002</v>
      </c>
      <c r="G483" s="38"/>
      <c r="H483" s="44"/>
    </row>
    <row r="484" s="2" customFormat="1" ht="26.4" customHeight="1">
      <c r="A484" s="38"/>
      <c r="B484" s="44"/>
      <c r="C484" s="311" t="s">
        <v>6875</v>
      </c>
      <c r="D484" s="311" t="s">
        <v>142</v>
      </c>
      <c r="E484" s="38"/>
      <c r="F484" s="38"/>
      <c r="G484" s="38"/>
      <c r="H484" s="44"/>
    </row>
    <row r="485" s="2" customFormat="1" ht="16.8" customHeight="1">
      <c r="A485" s="38"/>
      <c r="B485" s="44"/>
      <c r="C485" s="312" t="s">
        <v>2433</v>
      </c>
      <c r="D485" s="313" t="s">
        <v>1</v>
      </c>
      <c r="E485" s="314" t="s">
        <v>1</v>
      </c>
      <c r="F485" s="315">
        <v>81.010000000000005</v>
      </c>
      <c r="G485" s="38"/>
      <c r="H485" s="44"/>
    </row>
    <row r="486" s="2" customFormat="1" ht="16.8" customHeight="1">
      <c r="A486" s="38"/>
      <c r="B486" s="44"/>
      <c r="C486" s="316" t="s">
        <v>1</v>
      </c>
      <c r="D486" s="316" t="s">
        <v>3177</v>
      </c>
      <c r="E486" s="17" t="s">
        <v>1</v>
      </c>
      <c r="F486" s="317">
        <v>33.609999999999999</v>
      </c>
      <c r="G486" s="38"/>
      <c r="H486" s="44"/>
    </row>
    <row r="487" s="2" customFormat="1" ht="16.8" customHeight="1">
      <c r="A487" s="38"/>
      <c r="B487" s="44"/>
      <c r="C487" s="316" t="s">
        <v>1</v>
      </c>
      <c r="D487" s="316" t="s">
        <v>3178</v>
      </c>
      <c r="E487" s="17" t="s">
        <v>1</v>
      </c>
      <c r="F487" s="317">
        <v>27.899999999999999</v>
      </c>
      <c r="G487" s="38"/>
      <c r="H487" s="44"/>
    </row>
    <row r="488" s="2" customFormat="1" ht="16.8" customHeight="1">
      <c r="A488" s="38"/>
      <c r="B488" s="44"/>
      <c r="C488" s="316" t="s">
        <v>1</v>
      </c>
      <c r="D488" s="316" t="s">
        <v>3179</v>
      </c>
      <c r="E488" s="17" t="s">
        <v>1</v>
      </c>
      <c r="F488" s="317">
        <v>19.5</v>
      </c>
      <c r="G488" s="38"/>
      <c r="H488" s="44"/>
    </row>
    <row r="489" s="2" customFormat="1" ht="16.8" customHeight="1">
      <c r="A489" s="38"/>
      <c r="B489" s="44"/>
      <c r="C489" s="316" t="s">
        <v>2433</v>
      </c>
      <c r="D489" s="316" t="s">
        <v>423</v>
      </c>
      <c r="E489" s="17" t="s">
        <v>1</v>
      </c>
      <c r="F489" s="317">
        <v>81.010000000000005</v>
      </c>
      <c r="G489" s="38"/>
      <c r="H489" s="44"/>
    </row>
    <row r="490" s="2" customFormat="1" ht="16.8" customHeight="1">
      <c r="A490" s="38"/>
      <c r="B490" s="44"/>
      <c r="C490" s="318" t="s">
        <v>6870</v>
      </c>
      <c r="D490" s="38"/>
      <c r="E490" s="38"/>
      <c r="F490" s="38"/>
      <c r="G490" s="38"/>
      <c r="H490" s="44"/>
    </row>
    <row r="491" s="2" customFormat="1">
      <c r="A491" s="38"/>
      <c r="B491" s="44"/>
      <c r="C491" s="316" t="s">
        <v>1321</v>
      </c>
      <c r="D491" s="316" t="s">
        <v>1322</v>
      </c>
      <c r="E491" s="17" t="s">
        <v>592</v>
      </c>
      <c r="F491" s="317">
        <v>81.010000000000005</v>
      </c>
      <c r="G491" s="38"/>
      <c r="H491" s="44"/>
    </row>
    <row r="492" s="2" customFormat="1" ht="16.8" customHeight="1">
      <c r="A492" s="38"/>
      <c r="B492" s="44"/>
      <c r="C492" s="316" t="s">
        <v>1338</v>
      </c>
      <c r="D492" s="316" t="s">
        <v>1339</v>
      </c>
      <c r="E492" s="17" t="s">
        <v>681</v>
      </c>
      <c r="F492" s="317">
        <v>145.81800000000001</v>
      </c>
      <c r="G492" s="38"/>
      <c r="H492" s="44"/>
    </row>
    <row r="493" s="2" customFormat="1" ht="16.8" customHeight="1">
      <c r="A493" s="38"/>
      <c r="B493" s="44"/>
      <c r="C493" s="312" t="s">
        <v>2822</v>
      </c>
      <c r="D493" s="313" t="s">
        <v>1</v>
      </c>
      <c r="E493" s="314" t="s">
        <v>1</v>
      </c>
      <c r="F493" s="315">
        <v>23.399999999999999</v>
      </c>
      <c r="G493" s="38"/>
      <c r="H493" s="44"/>
    </row>
    <row r="494" s="2" customFormat="1" ht="16.8" customHeight="1">
      <c r="A494" s="38"/>
      <c r="B494" s="44"/>
      <c r="C494" s="316" t="s">
        <v>1</v>
      </c>
      <c r="D494" s="316" t="s">
        <v>2901</v>
      </c>
      <c r="E494" s="17" t="s">
        <v>1</v>
      </c>
      <c r="F494" s="317">
        <v>0</v>
      </c>
      <c r="G494" s="38"/>
      <c r="H494" s="44"/>
    </row>
    <row r="495" s="2" customFormat="1" ht="16.8" customHeight="1">
      <c r="A495" s="38"/>
      <c r="B495" s="44"/>
      <c r="C495" s="316" t="s">
        <v>1</v>
      </c>
      <c r="D495" s="316" t="s">
        <v>2902</v>
      </c>
      <c r="E495" s="17" t="s">
        <v>1</v>
      </c>
      <c r="F495" s="317">
        <v>0</v>
      </c>
      <c r="G495" s="38"/>
      <c r="H495" s="44"/>
    </row>
    <row r="496" s="2" customFormat="1" ht="16.8" customHeight="1">
      <c r="A496" s="38"/>
      <c r="B496" s="44"/>
      <c r="C496" s="316" t="s">
        <v>1</v>
      </c>
      <c r="D496" s="316" t="s">
        <v>3176</v>
      </c>
      <c r="E496" s="17" t="s">
        <v>1</v>
      </c>
      <c r="F496" s="317">
        <v>16.899999999999999</v>
      </c>
      <c r="G496" s="38"/>
      <c r="H496" s="44"/>
    </row>
    <row r="497" s="2" customFormat="1" ht="16.8" customHeight="1">
      <c r="A497" s="38"/>
      <c r="B497" s="44"/>
      <c r="C497" s="316" t="s">
        <v>1</v>
      </c>
      <c r="D497" s="316" t="s">
        <v>3174</v>
      </c>
      <c r="E497" s="17" t="s">
        <v>1</v>
      </c>
      <c r="F497" s="317">
        <v>6.5</v>
      </c>
      <c r="G497" s="38"/>
      <c r="H497" s="44"/>
    </row>
    <row r="498" s="2" customFormat="1" ht="16.8" customHeight="1">
      <c r="A498" s="38"/>
      <c r="B498" s="44"/>
      <c r="C498" s="316" t="s">
        <v>2822</v>
      </c>
      <c r="D498" s="316" t="s">
        <v>423</v>
      </c>
      <c r="E498" s="17" t="s">
        <v>1</v>
      </c>
      <c r="F498" s="317">
        <v>23.399999999999999</v>
      </c>
      <c r="G498" s="38"/>
      <c r="H498" s="44"/>
    </row>
    <row r="499" s="2" customFormat="1" ht="16.8" customHeight="1">
      <c r="A499" s="38"/>
      <c r="B499" s="44"/>
      <c r="C499" s="318" t="s">
        <v>6870</v>
      </c>
      <c r="D499" s="38"/>
      <c r="E499" s="38"/>
      <c r="F499" s="38"/>
      <c r="G499" s="38"/>
      <c r="H499" s="44"/>
    </row>
    <row r="500" s="2" customFormat="1" ht="16.8" customHeight="1">
      <c r="A500" s="38"/>
      <c r="B500" s="44"/>
      <c r="C500" s="312" t="s">
        <v>1170</v>
      </c>
      <c r="D500" s="313" t="s">
        <v>1</v>
      </c>
      <c r="E500" s="314" t="s">
        <v>1</v>
      </c>
      <c r="F500" s="315">
        <v>10.695</v>
      </c>
      <c r="G500" s="38"/>
      <c r="H500" s="44"/>
    </row>
    <row r="501" s="2" customFormat="1" ht="16.8" customHeight="1">
      <c r="A501" s="38"/>
      <c r="B501" s="44"/>
      <c r="C501" s="316" t="s">
        <v>1</v>
      </c>
      <c r="D501" s="316" t="s">
        <v>3157</v>
      </c>
      <c r="E501" s="17" t="s">
        <v>1</v>
      </c>
      <c r="F501" s="317">
        <v>3.5649999999999999</v>
      </c>
      <c r="G501" s="38"/>
      <c r="H501" s="44"/>
    </row>
    <row r="502" s="2" customFormat="1" ht="16.8" customHeight="1">
      <c r="A502" s="38"/>
      <c r="B502" s="44"/>
      <c r="C502" s="316" t="s">
        <v>1</v>
      </c>
      <c r="D502" s="316" t="s">
        <v>3158</v>
      </c>
      <c r="E502" s="17" t="s">
        <v>1</v>
      </c>
      <c r="F502" s="317">
        <v>7.1299999999999999</v>
      </c>
      <c r="G502" s="38"/>
      <c r="H502" s="44"/>
    </row>
    <row r="503" s="2" customFormat="1" ht="16.8" customHeight="1">
      <c r="A503" s="38"/>
      <c r="B503" s="44"/>
      <c r="C503" s="316" t="s">
        <v>1170</v>
      </c>
      <c r="D503" s="316" t="s">
        <v>423</v>
      </c>
      <c r="E503" s="17" t="s">
        <v>1</v>
      </c>
      <c r="F503" s="317">
        <v>10.695</v>
      </c>
      <c r="G503" s="38"/>
      <c r="H503" s="44"/>
    </row>
    <row r="504" s="2" customFormat="1" ht="16.8" customHeight="1">
      <c r="A504" s="38"/>
      <c r="B504" s="44"/>
      <c r="C504" s="318" t="s">
        <v>6870</v>
      </c>
      <c r="D504" s="38"/>
      <c r="E504" s="38"/>
      <c r="F504" s="38"/>
      <c r="G504" s="38"/>
      <c r="H504" s="44"/>
    </row>
    <row r="505" s="2" customFormat="1">
      <c r="A505" s="38"/>
      <c r="B505" s="44"/>
      <c r="C505" s="316" t="s">
        <v>1982</v>
      </c>
      <c r="D505" s="316" t="s">
        <v>1983</v>
      </c>
      <c r="E505" s="17" t="s">
        <v>681</v>
      </c>
      <c r="F505" s="317">
        <v>10.695</v>
      </c>
      <c r="G505" s="38"/>
      <c r="H505" s="44"/>
    </row>
    <row r="506" s="2" customFormat="1" ht="16.8" customHeight="1">
      <c r="A506" s="38"/>
      <c r="B506" s="44"/>
      <c r="C506" s="316" t="s">
        <v>1990</v>
      </c>
      <c r="D506" s="316" t="s">
        <v>1991</v>
      </c>
      <c r="E506" s="17" t="s">
        <v>681</v>
      </c>
      <c r="F506" s="317">
        <v>48.158999999999999</v>
      </c>
      <c r="G506" s="38"/>
      <c r="H506" s="44"/>
    </row>
    <row r="507" s="2" customFormat="1" ht="16.8" customHeight="1">
      <c r="A507" s="38"/>
      <c r="B507" s="44"/>
      <c r="C507" s="312" t="s">
        <v>1172</v>
      </c>
      <c r="D507" s="313" t="s">
        <v>1</v>
      </c>
      <c r="E507" s="314" t="s">
        <v>1</v>
      </c>
      <c r="F507" s="315">
        <v>6.9539999999999997</v>
      </c>
      <c r="G507" s="38"/>
      <c r="H507" s="44"/>
    </row>
    <row r="508" s="2" customFormat="1" ht="16.8" customHeight="1">
      <c r="A508" s="38"/>
      <c r="B508" s="44"/>
      <c r="C508" s="316" t="s">
        <v>1</v>
      </c>
      <c r="D508" s="316" t="s">
        <v>1973</v>
      </c>
      <c r="E508" s="17" t="s">
        <v>1</v>
      </c>
      <c r="F508" s="317">
        <v>0</v>
      </c>
      <c r="G508" s="38"/>
      <c r="H508" s="44"/>
    </row>
    <row r="509" s="2" customFormat="1" ht="16.8" customHeight="1">
      <c r="A509" s="38"/>
      <c r="B509" s="44"/>
      <c r="C509" s="316" t="s">
        <v>1</v>
      </c>
      <c r="D509" s="316" t="s">
        <v>3151</v>
      </c>
      <c r="E509" s="17" t="s">
        <v>1</v>
      </c>
      <c r="F509" s="317">
        <v>1.3919999999999999</v>
      </c>
      <c r="G509" s="38"/>
      <c r="H509" s="44"/>
    </row>
    <row r="510" s="2" customFormat="1" ht="16.8" customHeight="1">
      <c r="A510" s="38"/>
      <c r="B510" s="44"/>
      <c r="C510" s="316" t="s">
        <v>1</v>
      </c>
      <c r="D510" s="316" t="s">
        <v>3152</v>
      </c>
      <c r="E510" s="17" t="s">
        <v>1</v>
      </c>
      <c r="F510" s="317">
        <v>1.1699999999999999</v>
      </c>
      <c r="G510" s="38"/>
      <c r="H510" s="44"/>
    </row>
    <row r="511" s="2" customFormat="1" ht="16.8" customHeight="1">
      <c r="A511" s="38"/>
      <c r="B511" s="44"/>
      <c r="C511" s="316" t="s">
        <v>1</v>
      </c>
      <c r="D511" s="316" t="s">
        <v>3153</v>
      </c>
      <c r="E511" s="17" t="s">
        <v>1</v>
      </c>
      <c r="F511" s="317">
        <v>4.3920000000000003</v>
      </c>
      <c r="G511" s="38"/>
      <c r="H511" s="44"/>
    </row>
    <row r="512" s="2" customFormat="1" ht="16.8" customHeight="1">
      <c r="A512" s="38"/>
      <c r="B512" s="44"/>
      <c r="C512" s="316" t="s">
        <v>1172</v>
      </c>
      <c r="D512" s="316" t="s">
        <v>423</v>
      </c>
      <c r="E512" s="17" t="s">
        <v>1</v>
      </c>
      <c r="F512" s="317">
        <v>6.9539999999999997</v>
      </c>
      <c r="G512" s="38"/>
      <c r="H512" s="44"/>
    </row>
    <row r="513" s="2" customFormat="1" ht="16.8" customHeight="1">
      <c r="A513" s="38"/>
      <c r="B513" s="44"/>
      <c r="C513" s="318" t="s">
        <v>6870</v>
      </c>
      <c r="D513" s="38"/>
      <c r="E513" s="38"/>
      <c r="F513" s="38"/>
      <c r="G513" s="38"/>
      <c r="H513" s="44"/>
    </row>
    <row r="514" s="2" customFormat="1">
      <c r="A514" s="38"/>
      <c r="B514" s="44"/>
      <c r="C514" s="316" t="s">
        <v>1031</v>
      </c>
      <c r="D514" s="316" t="s">
        <v>1032</v>
      </c>
      <c r="E514" s="17" t="s">
        <v>681</v>
      </c>
      <c r="F514" s="317">
        <v>6.9539999999999997</v>
      </c>
      <c r="G514" s="38"/>
      <c r="H514" s="44"/>
    </row>
    <row r="515" s="2" customFormat="1" ht="16.8" customHeight="1">
      <c r="A515" s="38"/>
      <c r="B515" s="44"/>
      <c r="C515" s="316" t="s">
        <v>1990</v>
      </c>
      <c r="D515" s="316" t="s">
        <v>1991</v>
      </c>
      <c r="E515" s="17" t="s">
        <v>681</v>
      </c>
      <c r="F515" s="317">
        <v>48.158999999999999</v>
      </c>
      <c r="G515" s="38"/>
      <c r="H515" s="44"/>
    </row>
    <row r="516" s="2" customFormat="1" ht="16.8" customHeight="1">
      <c r="A516" s="38"/>
      <c r="B516" s="44"/>
      <c r="C516" s="312" t="s">
        <v>1174</v>
      </c>
      <c r="D516" s="313" t="s">
        <v>1</v>
      </c>
      <c r="E516" s="314" t="s">
        <v>1</v>
      </c>
      <c r="F516" s="315">
        <v>38</v>
      </c>
      <c r="G516" s="38"/>
      <c r="H516" s="44"/>
    </row>
    <row r="517" s="2" customFormat="1" ht="16.8" customHeight="1">
      <c r="A517" s="38"/>
      <c r="B517" s="44"/>
      <c r="C517" s="312" t="s">
        <v>2827</v>
      </c>
      <c r="D517" s="313" t="s">
        <v>1</v>
      </c>
      <c r="E517" s="314" t="s">
        <v>1</v>
      </c>
      <c r="F517" s="315">
        <v>30.510000000000002</v>
      </c>
      <c r="G517" s="38"/>
      <c r="H517" s="44"/>
    </row>
    <row r="518" s="2" customFormat="1" ht="16.8" customHeight="1">
      <c r="A518" s="38"/>
      <c r="B518" s="44"/>
      <c r="C518" s="316" t="s">
        <v>1</v>
      </c>
      <c r="D518" s="316" t="s">
        <v>3155</v>
      </c>
      <c r="E518" s="17" t="s">
        <v>1</v>
      </c>
      <c r="F518" s="317">
        <v>30.510000000000002</v>
      </c>
      <c r="G518" s="38"/>
      <c r="H518" s="44"/>
    </row>
    <row r="519" s="2" customFormat="1" ht="16.8" customHeight="1">
      <c r="A519" s="38"/>
      <c r="B519" s="44"/>
      <c r="C519" s="316" t="s">
        <v>2827</v>
      </c>
      <c r="D519" s="316" t="s">
        <v>423</v>
      </c>
      <c r="E519" s="17" t="s">
        <v>1</v>
      </c>
      <c r="F519" s="317">
        <v>30.510000000000002</v>
      </c>
      <c r="G519" s="38"/>
      <c r="H519" s="44"/>
    </row>
    <row r="520" s="2" customFormat="1" ht="16.8" customHeight="1">
      <c r="A520" s="38"/>
      <c r="B520" s="44"/>
      <c r="C520" s="318" t="s">
        <v>6870</v>
      </c>
      <c r="D520" s="38"/>
      <c r="E520" s="38"/>
      <c r="F520" s="38"/>
      <c r="G520" s="38"/>
      <c r="H520" s="44"/>
    </row>
    <row r="521" s="2" customFormat="1" ht="16.8" customHeight="1">
      <c r="A521" s="38"/>
      <c r="B521" s="44"/>
      <c r="C521" s="316" t="s">
        <v>3953</v>
      </c>
      <c r="D521" s="316" t="s">
        <v>3954</v>
      </c>
      <c r="E521" s="17" t="s">
        <v>1</v>
      </c>
      <c r="F521" s="317">
        <v>4427.7759999999998</v>
      </c>
      <c r="G521" s="38"/>
      <c r="H521" s="44"/>
    </row>
    <row r="522" s="2" customFormat="1" ht="16.8" customHeight="1">
      <c r="A522" s="38"/>
      <c r="B522" s="44"/>
      <c r="C522" s="312" t="s">
        <v>3957</v>
      </c>
      <c r="D522" s="313" t="s">
        <v>3957</v>
      </c>
      <c r="E522" s="314" t="s">
        <v>1</v>
      </c>
      <c r="F522" s="315">
        <v>2767.3600000000001</v>
      </c>
      <c r="G522" s="38"/>
      <c r="H522" s="44"/>
    </row>
    <row r="523" s="2" customFormat="1" ht="16.8" customHeight="1">
      <c r="A523" s="38"/>
      <c r="B523" s="44"/>
      <c r="C523" s="316" t="s">
        <v>1</v>
      </c>
      <c r="D523" s="316" t="s">
        <v>3937</v>
      </c>
      <c r="E523" s="17" t="s">
        <v>1</v>
      </c>
      <c r="F523" s="317">
        <v>0</v>
      </c>
      <c r="G523" s="38"/>
      <c r="H523" s="44"/>
    </row>
    <row r="524" s="2" customFormat="1" ht="16.8" customHeight="1">
      <c r="A524" s="38"/>
      <c r="B524" s="44"/>
      <c r="C524" s="316" t="s">
        <v>3957</v>
      </c>
      <c r="D524" s="316" t="s">
        <v>3939</v>
      </c>
      <c r="E524" s="17" t="s">
        <v>1</v>
      </c>
      <c r="F524" s="317">
        <v>2767.3600000000001</v>
      </c>
      <c r="G524" s="38"/>
      <c r="H524" s="44"/>
    </row>
    <row r="525" s="2" customFormat="1" ht="16.8" customHeight="1">
      <c r="A525" s="38"/>
      <c r="B525" s="44"/>
      <c r="C525" s="312" t="s">
        <v>3962</v>
      </c>
      <c r="D525" s="313" t="s">
        <v>3962</v>
      </c>
      <c r="E525" s="314" t="s">
        <v>1</v>
      </c>
      <c r="F525" s="315">
        <v>19.199999999999999</v>
      </c>
      <c r="G525" s="38"/>
      <c r="H525" s="44"/>
    </row>
    <row r="526" s="2" customFormat="1" ht="16.8" customHeight="1">
      <c r="A526" s="38"/>
      <c r="B526" s="44"/>
      <c r="C526" s="316" t="s">
        <v>1</v>
      </c>
      <c r="D526" s="316" t="s">
        <v>3961</v>
      </c>
      <c r="E526" s="17" t="s">
        <v>1</v>
      </c>
      <c r="F526" s="317">
        <v>0</v>
      </c>
      <c r="G526" s="38"/>
      <c r="H526" s="44"/>
    </row>
    <row r="527" s="2" customFormat="1" ht="16.8" customHeight="1">
      <c r="A527" s="38"/>
      <c r="B527" s="44"/>
      <c r="C527" s="316" t="s">
        <v>3962</v>
      </c>
      <c r="D527" s="316" t="s">
        <v>3963</v>
      </c>
      <c r="E527" s="17" t="s">
        <v>1</v>
      </c>
      <c r="F527" s="317">
        <v>19.199999999999999</v>
      </c>
      <c r="G527" s="38"/>
      <c r="H527" s="44"/>
    </row>
    <row r="528" s="2" customFormat="1" ht="16.8" customHeight="1">
      <c r="A528" s="38"/>
      <c r="B528" s="44"/>
      <c r="C528" s="318" t="s">
        <v>6870</v>
      </c>
      <c r="D528" s="38"/>
      <c r="E528" s="38"/>
      <c r="F528" s="38"/>
      <c r="G528" s="38"/>
      <c r="H528" s="44"/>
    </row>
    <row r="529" s="2" customFormat="1" ht="16.8" customHeight="1">
      <c r="A529" s="38"/>
      <c r="B529" s="44"/>
      <c r="C529" s="316" t="s">
        <v>3958</v>
      </c>
      <c r="D529" s="316" t="s">
        <v>1366</v>
      </c>
      <c r="E529" s="17" t="s">
        <v>3853</v>
      </c>
      <c r="F529" s="317">
        <v>1532.8</v>
      </c>
      <c r="G529" s="38"/>
      <c r="H529" s="44"/>
    </row>
    <row r="530" s="2" customFormat="1" ht="16.8" customHeight="1">
      <c r="A530" s="38"/>
      <c r="B530" s="44"/>
      <c r="C530" s="312" t="s">
        <v>3825</v>
      </c>
      <c r="D530" s="313" t="s">
        <v>3825</v>
      </c>
      <c r="E530" s="314" t="s">
        <v>1</v>
      </c>
      <c r="F530" s="315">
        <v>25</v>
      </c>
      <c r="G530" s="38"/>
      <c r="H530" s="44"/>
    </row>
    <row r="531" s="2" customFormat="1" ht="16.8" customHeight="1">
      <c r="A531" s="38"/>
      <c r="B531" s="44"/>
      <c r="C531" s="316" t="s">
        <v>1</v>
      </c>
      <c r="D531" s="316" t="s">
        <v>3816</v>
      </c>
      <c r="E531" s="17" t="s">
        <v>1</v>
      </c>
      <c r="F531" s="317">
        <v>0</v>
      </c>
      <c r="G531" s="38"/>
      <c r="H531" s="44"/>
    </row>
    <row r="532" s="2" customFormat="1" ht="16.8" customHeight="1">
      <c r="A532" s="38"/>
      <c r="B532" s="44"/>
      <c r="C532" s="316" t="s">
        <v>3825</v>
      </c>
      <c r="D532" s="316" t="s">
        <v>952</v>
      </c>
      <c r="E532" s="17" t="s">
        <v>1</v>
      </c>
      <c r="F532" s="317">
        <v>25</v>
      </c>
      <c r="G532" s="38"/>
      <c r="H532" s="44"/>
    </row>
    <row r="533" s="2" customFormat="1" ht="16.8" customHeight="1">
      <c r="A533" s="38"/>
      <c r="B533" s="44"/>
      <c r="C533" s="312" t="s">
        <v>3718</v>
      </c>
      <c r="D533" s="313" t="s">
        <v>3718</v>
      </c>
      <c r="E533" s="314" t="s">
        <v>1</v>
      </c>
      <c r="F533" s="315">
        <v>1433.6400000000001</v>
      </c>
      <c r="G533" s="38"/>
      <c r="H533" s="44"/>
    </row>
    <row r="534" s="2" customFormat="1" ht="16.8" customHeight="1">
      <c r="A534" s="38"/>
      <c r="B534" s="44"/>
      <c r="C534" s="316" t="s">
        <v>3718</v>
      </c>
      <c r="D534" s="316" t="s">
        <v>3989</v>
      </c>
      <c r="E534" s="17" t="s">
        <v>1</v>
      </c>
      <c r="F534" s="317">
        <v>1433.6400000000001</v>
      </c>
      <c r="G534" s="38"/>
      <c r="H534" s="44"/>
    </row>
    <row r="535" s="2" customFormat="1" ht="16.8" customHeight="1">
      <c r="A535" s="38"/>
      <c r="B535" s="44"/>
      <c r="C535" s="318" t="s">
        <v>6870</v>
      </c>
      <c r="D535" s="38"/>
      <c r="E535" s="38"/>
      <c r="F535" s="38"/>
      <c r="G535" s="38"/>
      <c r="H535" s="44"/>
    </row>
    <row r="536" s="2" customFormat="1" ht="16.8" customHeight="1">
      <c r="A536" s="38"/>
      <c r="B536" s="44"/>
      <c r="C536" s="316" t="s">
        <v>3986</v>
      </c>
      <c r="D536" s="316" t="s">
        <v>3987</v>
      </c>
      <c r="E536" s="17" t="s">
        <v>3949</v>
      </c>
      <c r="F536" s="317">
        <v>2867.2800000000002</v>
      </c>
      <c r="G536" s="38"/>
      <c r="H536" s="44"/>
    </row>
    <row r="537" s="2" customFormat="1" ht="16.8" customHeight="1">
      <c r="A537" s="38"/>
      <c r="B537" s="44"/>
      <c r="C537" s="312" t="s">
        <v>3995</v>
      </c>
      <c r="D537" s="313" t="s">
        <v>3995</v>
      </c>
      <c r="E537" s="314" t="s">
        <v>1</v>
      </c>
      <c r="F537" s="315">
        <v>57.119999999999997</v>
      </c>
      <c r="G537" s="38"/>
      <c r="H537" s="44"/>
    </row>
    <row r="538" s="2" customFormat="1" ht="16.8" customHeight="1">
      <c r="A538" s="38"/>
      <c r="B538" s="44"/>
      <c r="C538" s="316" t="s">
        <v>1</v>
      </c>
      <c r="D538" s="316" t="s">
        <v>3994</v>
      </c>
      <c r="E538" s="17" t="s">
        <v>1</v>
      </c>
      <c r="F538" s="317">
        <v>0</v>
      </c>
      <c r="G538" s="38"/>
      <c r="H538" s="44"/>
    </row>
    <row r="539" s="2" customFormat="1" ht="16.8" customHeight="1">
      <c r="A539" s="38"/>
      <c r="B539" s="44"/>
      <c r="C539" s="316" t="s">
        <v>3995</v>
      </c>
      <c r="D539" s="316" t="s">
        <v>3996</v>
      </c>
      <c r="E539" s="17" t="s">
        <v>1</v>
      </c>
      <c r="F539" s="317">
        <v>57.119999999999997</v>
      </c>
      <c r="G539" s="38"/>
      <c r="H539" s="44"/>
    </row>
    <row r="540" s="2" customFormat="1" ht="16.8" customHeight="1">
      <c r="A540" s="38"/>
      <c r="B540" s="44"/>
      <c r="C540" s="318" t="s">
        <v>6870</v>
      </c>
      <c r="D540" s="38"/>
      <c r="E540" s="38"/>
      <c r="F540" s="38"/>
      <c r="G540" s="38"/>
      <c r="H540" s="44"/>
    </row>
    <row r="541" s="2" customFormat="1" ht="16.8" customHeight="1">
      <c r="A541" s="38"/>
      <c r="B541" s="44"/>
      <c r="C541" s="316" t="s">
        <v>1391</v>
      </c>
      <c r="D541" s="316" t="s">
        <v>1392</v>
      </c>
      <c r="E541" s="17" t="s">
        <v>3853</v>
      </c>
      <c r="F541" s="317">
        <v>787.20000000000005</v>
      </c>
      <c r="G541" s="38"/>
      <c r="H541" s="44"/>
    </row>
    <row r="542" s="2" customFormat="1" ht="16.8" customHeight="1">
      <c r="A542" s="38"/>
      <c r="B542" s="44"/>
      <c r="C542" s="316" t="s">
        <v>1</v>
      </c>
      <c r="D542" s="316" t="s">
        <v>4055</v>
      </c>
      <c r="E542" s="17" t="s">
        <v>1</v>
      </c>
      <c r="F542" s="317">
        <v>0</v>
      </c>
      <c r="G542" s="38"/>
      <c r="H542" s="44"/>
    </row>
    <row r="543" s="2" customFormat="1" ht="16.8" customHeight="1">
      <c r="A543" s="38"/>
      <c r="B543" s="44"/>
      <c r="C543" s="316" t="s">
        <v>4056</v>
      </c>
      <c r="D543" s="316" t="s">
        <v>4057</v>
      </c>
      <c r="E543" s="17" t="s">
        <v>1</v>
      </c>
      <c r="F543" s="317">
        <v>1023</v>
      </c>
      <c r="G543" s="38"/>
      <c r="H543" s="44"/>
    </row>
    <row r="544" s="2" customFormat="1" ht="16.8" customHeight="1">
      <c r="A544" s="38"/>
      <c r="B544" s="44"/>
      <c r="C544" s="312" t="s">
        <v>4063</v>
      </c>
      <c r="D544" s="313" t="s">
        <v>4063</v>
      </c>
      <c r="E544" s="314" t="s">
        <v>1</v>
      </c>
      <c r="F544" s="315">
        <v>1</v>
      </c>
      <c r="G544" s="38"/>
      <c r="H544" s="44"/>
    </row>
    <row r="545" s="2" customFormat="1" ht="16.8" customHeight="1">
      <c r="A545" s="38"/>
      <c r="B545" s="44"/>
      <c r="C545" s="316" t="s">
        <v>1</v>
      </c>
      <c r="D545" s="316" t="s">
        <v>3869</v>
      </c>
      <c r="E545" s="17" t="s">
        <v>1</v>
      </c>
      <c r="F545" s="317">
        <v>0</v>
      </c>
      <c r="G545" s="38"/>
      <c r="H545" s="44"/>
    </row>
    <row r="546" s="2" customFormat="1" ht="16.8" customHeight="1">
      <c r="A546" s="38"/>
      <c r="B546" s="44"/>
      <c r="C546" s="316" t="s">
        <v>4063</v>
      </c>
      <c r="D546" s="316" t="s">
        <v>84</v>
      </c>
      <c r="E546" s="17" t="s">
        <v>1</v>
      </c>
      <c r="F546" s="317">
        <v>1</v>
      </c>
      <c r="G546" s="38"/>
      <c r="H546" s="44"/>
    </row>
    <row r="547" s="2" customFormat="1" ht="16.8" customHeight="1">
      <c r="A547" s="38"/>
      <c r="B547" s="44"/>
      <c r="C547" s="312" t="s">
        <v>3832</v>
      </c>
      <c r="D547" s="313" t="s">
        <v>3832</v>
      </c>
      <c r="E547" s="314" t="s">
        <v>1</v>
      </c>
      <c r="F547" s="315">
        <v>2</v>
      </c>
      <c r="G547" s="38"/>
      <c r="H547" s="44"/>
    </row>
    <row r="548" s="2" customFormat="1" ht="16.8" customHeight="1">
      <c r="A548" s="38"/>
      <c r="B548" s="44"/>
      <c r="C548" s="316" t="s">
        <v>1</v>
      </c>
      <c r="D548" s="316" t="s">
        <v>3831</v>
      </c>
      <c r="E548" s="17" t="s">
        <v>1</v>
      </c>
      <c r="F548" s="317">
        <v>0</v>
      </c>
      <c r="G548" s="38"/>
      <c r="H548" s="44"/>
    </row>
    <row r="549" s="2" customFormat="1" ht="16.8" customHeight="1">
      <c r="A549" s="38"/>
      <c r="B549" s="44"/>
      <c r="C549" s="316" t="s">
        <v>3832</v>
      </c>
      <c r="D549" s="316" t="s">
        <v>86</v>
      </c>
      <c r="E549" s="17" t="s">
        <v>1</v>
      </c>
      <c r="F549" s="317">
        <v>2</v>
      </c>
      <c r="G549" s="38"/>
      <c r="H549" s="44"/>
    </row>
    <row r="550" s="2" customFormat="1" ht="16.8" customHeight="1">
      <c r="A550" s="38"/>
      <c r="B550" s="44"/>
      <c r="C550" s="312" t="s">
        <v>4067</v>
      </c>
      <c r="D550" s="313" t="s">
        <v>4067</v>
      </c>
      <c r="E550" s="314" t="s">
        <v>1</v>
      </c>
      <c r="F550" s="315">
        <v>1</v>
      </c>
      <c r="G550" s="38"/>
      <c r="H550" s="44"/>
    </row>
    <row r="551" s="2" customFormat="1" ht="16.8" customHeight="1">
      <c r="A551" s="38"/>
      <c r="B551" s="44"/>
      <c r="C551" s="316" t="s">
        <v>4067</v>
      </c>
      <c r="D551" s="316" t="s">
        <v>84</v>
      </c>
      <c r="E551" s="17" t="s">
        <v>1</v>
      </c>
      <c r="F551" s="317">
        <v>1</v>
      </c>
      <c r="G551" s="38"/>
      <c r="H551" s="44"/>
    </row>
    <row r="552" s="2" customFormat="1" ht="16.8" customHeight="1">
      <c r="A552" s="38"/>
      <c r="B552" s="44"/>
      <c r="C552" s="312" t="s">
        <v>4073</v>
      </c>
      <c r="D552" s="313" t="s">
        <v>4073</v>
      </c>
      <c r="E552" s="314" t="s">
        <v>1</v>
      </c>
      <c r="F552" s="315">
        <v>1</v>
      </c>
      <c r="G552" s="38"/>
      <c r="H552" s="44"/>
    </row>
    <row r="553" s="2" customFormat="1" ht="16.8" customHeight="1">
      <c r="A553" s="38"/>
      <c r="B553" s="44"/>
      <c r="C553" s="316" t="s">
        <v>1</v>
      </c>
      <c r="D553" s="316" t="s">
        <v>3869</v>
      </c>
      <c r="E553" s="17" t="s">
        <v>1</v>
      </c>
      <c r="F553" s="317">
        <v>0</v>
      </c>
      <c r="G553" s="38"/>
      <c r="H553" s="44"/>
    </row>
    <row r="554" s="2" customFormat="1" ht="16.8" customHeight="1">
      <c r="A554" s="38"/>
      <c r="B554" s="44"/>
      <c r="C554" s="316" t="s">
        <v>4073</v>
      </c>
      <c r="D554" s="316" t="s">
        <v>84</v>
      </c>
      <c r="E554" s="17" t="s">
        <v>1</v>
      </c>
      <c r="F554" s="317">
        <v>1</v>
      </c>
      <c r="G554" s="38"/>
      <c r="H554" s="44"/>
    </row>
    <row r="555" s="2" customFormat="1" ht="16.8" customHeight="1">
      <c r="A555" s="38"/>
      <c r="B555" s="44"/>
      <c r="C555" s="312" t="s">
        <v>4078</v>
      </c>
      <c r="D555" s="313" t="s">
        <v>4078</v>
      </c>
      <c r="E555" s="314" t="s">
        <v>1</v>
      </c>
      <c r="F555" s="315">
        <v>1</v>
      </c>
      <c r="G555" s="38"/>
      <c r="H555" s="44"/>
    </row>
    <row r="556" s="2" customFormat="1" ht="16.8" customHeight="1">
      <c r="A556" s="38"/>
      <c r="B556" s="44"/>
      <c r="C556" s="316" t="s">
        <v>4078</v>
      </c>
      <c r="D556" s="316" t="s">
        <v>84</v>
      </c>
      <c r="E556" s="17" t="s">
        <v>1</v>
      </c>
      <c r="F556" s="317">
        <v>1</v>
      </c>
      <c r="G556" s="38"/>
      <c r="H556" s="44"/>
    </row>
    <row r="557" s="2" customFormat="1" ht="16.8" customHeight="1">
      <c r="A557" s="38"/>
      <c r="B557" s="44"/>
      <c r="C557" s="312" t="s">
        <v>4082</v>
      </c>
      <c r="D557" s="313" t="s">
        <v>4082</v>
      </c>
      <c r="E557" s="314" t="s">
        <v>1</v>
      </c>
      <c r="F557" s="315">
        <v>1</v>
      </c>
      <c r="G557" s="38"/>
      <c r="H557" s="44"/>
    </row>
    <row r="558" s="2" customFormat="1" ht="16.8" customHeight="1">
      <c r="A558" s="38"/>
      <c r="B558" s="44"/>
      <c r="C558" s="316" t="s">
        <v>4082</v>
      </c>
      <c r="D558" s="316" t="s">
        <v>84</v>
      </c>
      <c r="E558" s="17" t="s">
        <v>1</v>
      </c>
      <c r="F558" s="317">
        <v>1</v>
      </c>
      <c r="G558" s="38"/>
      <c r="H558" s="44"/>
    </row>
    <row r="559" s="2" customFormat="1" ht="16.8" customHeight="1">
      <c r="A559" s="38"/>
      <c r="B559" s="44"/>
      <c r="C559" s="316" t="s">
        <v>4132</v>
      </c>
      <c r="D559" s="316" t="s">
        <v>4133</v>
      </c>
      <c r="E559" s="17" t="s">
        <v>1</v>
      </c>
      <c r="F559" s="317">
        <v>2.25</v>
      </c>
      <c r="G559" s="38"/>
      <c r="H559" s="44"/>
    </row>
    <row r="560" s="2" customFormat="1" ht="16.8" customHeight="1">
      <c r="A560" s="38"/>
      <c r="B560" s="44"/>
      <c r="C560" s="312" t="s">
        <v>3838</v>
      </c>
      <c r="D560" s="313" t="s">
        <v>3838</v>
      </c>
      <c r="E560" s="314" t="s">
        <v>1</v>
      </c>
      <c r="F560" s="315">
        <v>1</v>
      </c>
      <c r="G560" s="38"/>
      <c r="H560" s="44"/>
    </row>
    <row r="561" s="2" customFormat="1" ht="16.8" customHeight="1">
      <c r="A561" s="38"/>
      <c r="B561" s="44"/>
      <c r="C561" s="316" t="s">
        <v>1</v>
      </c>
      <c r="D561" s="316" t="s">
        <v>3831</v>
      </c>
      <c r="E561" s="17" t="s">
        <v>1</v>
      </c>
      <c r="F561" s="317">
        <v>0</v>
      </c>
      <c r="G561" s="38"/>
      <c r="H561" s="44"/>
    </row>
    <row r="562" s="2" customFormat="1" ht="16.8" customHeight="1">
      <c r="A562" s="38"/>
      <c r="B562" s="44"/>
      <c r="C562" s="316" t="s">
        <v>3838</v>
      </c>
      <c r="D562" s="316" t="s">
        <v>84</v>
      </c>
      <c r="E562" s="17" t="s">
        <v>1</v>
      </c>
      <c r="F562" s="317">
        <v>1</v>
      </c>
      <c r="G562" s="38"/>
      <c r="H562" s="44"/>
    </row>
    <row r="563" s="2" customFormat="1" ht="16.8" customHeight="1">
      <c r="A563" s="38"/>
      <c r="B563" s="44"/>
      <c r="C563" s="312" t="s">
        <v>4139</v>
      </c>
      <c r="D563" s="313" t="s">
        <v>4139</v>
      </c>
      <c r="E563" s="314" t="s">
        <v>1</v>
      </c>
      <c r="F563" s="315">
        <v>1323.5999999999999</v>
      </c>
      <c r="G563" s="38"/>
      <c r="H563" s="44"/>
    </row>
    <row r="564" s="2" customFormat="1" ht="16.8" customHeight="1">
      <c r="A564" s="38"/>
      <c r="B564" s="44"/>
      <c r="C564" s="316" t="s">
        <v>1</v>
      </c>
      <c r="D564" s="316" t="s">
        <v>3904</v>
      </c>
      <c r="E564" s="17" t="s">
        <v>1</v>
      </c>
      <c r="F564" s="317">
        <v>0</v>
      </c>
      <c r="G564" s="38"/>
      <c r="H564" s="44"/>
    </row>
    <row r="565" s="2" customFormat="1" ht="16.8" customHeight="1">
      <c r="A565" s="38"/>
      <c r="B565" s="44"/>
      <c r="C565" s="316" t="s">
        <v>4139</v>
      </c>
      <c r="D565" s="316" t="s">
        <v>4140</v>
      </c>
      <c r="E565" s="17" t="s">
        <v>1</v>
      </c>
      <c r="F565" s="317">
        <v>1323.5999999999999</v>
      </c>
      <c r="G565" s="38"/>
      <c r="H565" s="44"/>
    </row>
    <row r="566" s="2" customFormat="1" ht="16.8" customHeight="1">
      <c r="A566" s="38"/>
      <c r="B566" s="44"/>
      <c r="C566" s="318" t="s">
        <v>6870</v>
      </c>
      <c r="D566" s="38"/>
      <c r="E566" s="38"/>
      <c r="F566" s="38"/>
      <c r="G566" s="38"/>
      <c r="H566" s="44"/>
    </row>
    <row r="567" s="2" customFormat="1" ht="16.8" customHeight="1">
      <c r="A567" s="38"/>
      <c r="B567" s="44"/>
      <c r="C567" s="316" t="s">
        <v>4134</v>
      </c>
      <c r="D567" s="316" t="s">
        <v>4135</v>
      </c>
      <c r="E567" s="17" t="s">
        <v>3900</v>
      </c>
      <c r="F567" s="317">
        <v>1421.77</v>
      </c>
      <c r="G567" s="38"/>
      <c r="H567" s="44"/>
    </row>
    <row r="568" s="2" customFormat="1" ht="16.8" customHeight="1">
      <c r="A568" s="38"/>
      <c r="B568" s="44"/>
      <c r="C568" s="312" t="s">
        <v>4166</v>
      </c>
      <c r="D568" s="313" t="s">
        <v>4166</v>
      </c>
      <c r="E568" s="314" t="s">
        <v>1</v>
      </c>
      <c r="F568" s="315">
        <v>16</v>
      </c>
      <c r="G568" s="38"/>
      <c r="H568" s="44"/>
    </row>
    <row r="569" s="2" customFormat="1" ht="16.8" customHeight="1">
      <c r="A569" s="38"/>
      <c r="B569" s="44"/>
      <c r="C569" s="316" t="s">
        <v>1</v>
      </c>
      <c r="D569" s="316" t="s">
        <v>3882</v>
      </c>
      <c r="E569" s="17" t="s">
        <v>1</v>
      </c>
      <c r="F569" s="317">
        <v>0</v>
      </c>
      <c r="G569" s="38"/>
      <c r="H569" s="44"/>
    </row>
    <row r="570" s="2" customFormat="1" ht="16.8" customHeight="1">
      <c r="A570" s="38"/>
      <c r="B570" s="44"/>
      <c r="C570" s="316" t="s">
        <v>4166</v>
      </c>
      <c r="D570" s="316" t="s">
        <v>350</v>
      </c>
      <c r="E570" s="17" t="s">
        <v>1</v>
      </c>
      <c r="F570" s="317">
        <v>16</v>
      </c>
      <c r="G570" s="38"/>
      <c r="H570" s="44"/>
    </row>
    <row r="571" s="2" customFormat="1" ht="16.8" customHeight="1">
      <c r="A571" s="38"/>
      <c r="B571" s="44"/>
      <c r="C571" s="312" t="s">
        <v>3722</v>
      </c>
      <c r="D571" s="313" t="s">
        <v>3722</v>
      </c>
      <c r="E571" s="314" t="s">
        <v>1</v>
      </c>
      <c r="F571" s="315">
        <v>16</v>
      </c>
      <c r="G571" s="38"/>
      <c r="H571" s="44"/>
    </row>
    <row r="572" s="2" customFormat="1" ht="16.8" customHeight="1">
      <c r="A572" s="38"/>
      <c r="B572" s="44"/>
      <c r="C572" s="316" t="s">
        <v>3722</v>
      </c>
      <c r="D572" s="316" t="s">
        <v>350</v>
      </c>
      <c r="E572" s="17" t="s">
        <v>1</v>
      </c>
      <c r="F572" s="317">
        <v>16</v>
      </c>
      <c r="G572" s="38"/>
      <c r="H572" s="44"/>
    </row>
    <row r="573" s="2" customFormat="1" ht="16.8" customHeight="1">
      <c r="A573" s="38"/>
      <c r="B573" s="44"/>
      <c r="C573" s="318" t="s">
        <v>6870</v>
      </c>
      <c r="D573" s="38"/>
      <c r="E573" s="38"/>
      <c r="F573" s="38"/>
      <c r="G573" s="38"/>
      <c r="H573" s="44"/>
    </row>
    <row r="574" s="2" customFormat="1" ht="16.8" customHeight="1">
      <c r="A574" s="38"/>
      <c r="B574" s="44"/>
      <c r="C574" s="316" t="s">
        <v>4167</v>
      </c>
      <c r="D574" s="316" t="s">
        <v>4168</v>
      </c>
      <c r="E574" s="17" t="s">
        <v>1133</v>
      </c>
      <c r="F574" s="317">
        <v>16.48</v>
      </c>
      <c r="G574" s="38"/>
      <c r="H574" s="44"/>
    </row>
    <row r="575" s="2" customFormat="1" ht="16.8" customHeight="1">
      <c r="A575" s="38"/>
      <c r="B575" s="44"/>
      <c r="C575" s="312" t="s">
        <v>4178</v>
      </c>
      <c r="D575" s="313" t="s">
        <v>4178</v>
      </c>
      <c r="E575" s="314" t="s">
        <v>1</v>
      </c>
      <c r="F575" s="315">
        <v>67</v>
      </c>
      <c r="G575" s="38"/>
      <c r="H575" s="44"/>
    </row>
    <row r="576" s="2" customFormat="1" ht="16.8" customHeight="1">
      <c r="A576" s="38"/>
      <c r="B576" s="44"/>
      <c r="C576" s="316" t="s">
        <v>1</v>
      </c>
      <c r="D576" s="316" t="s">
        <v>3878</v>
      </c>
      <c r="E576" s="17" t="s">
        <v>1</v>
      </c>
      <c r="F576" s="317">
        <v>0</v>
      </c>
      <c r="G576" s="38"/>
      <c r="H576" s="44"/>
    </row>
    <row r="577" s="2" customFormat="1" ht="16.8" customHeight="1">
      <c r="A577" s="38"/>
      <c r="B577" s="44"/>
      <c r="C577" s="316" t="s">
        <v>4178</v>
      </c>
      <c r="D577" s="316" t="s">
        <v>1624</v>
      </c>
      <c r="E577" s="17" t="s">
        <v>1</v>
      </c>
      <c r="F577" s="317">
        <v>67</v>
      </c>
      <c r="G577" s="38"/>
      <c r="H577" s="44"/>
    </row>
    <row r="578" s="2" customFormat="1" ht="16.8" customHeight="1">
      <c r="A578" s="38"/>
      <c r="B578" s="44"/>
      <c r="C578" s="318" t="s">
        <v>6870</v>
      </c>
      <c r="D578" s="38"/>
      <c r="E578" s="38"/>
      <c r="F578" s="38"/>
      <c r="G578" s="38"/>
      <c r="H578" s="44"/>
    </row>
    <row r="579" s="2" customFormat="1" ht="16.8" customHeight="1">
      <c r="A579" s="38"/>
      <c r="B579" s="44"/>
      <c r="C579" s="316" t="s">
        <v>4172</v>
      </c>
      <c r="D579" s="316" t="s">
        <v>4173</v>
      </c>
      <c r="E579" s="17" t="s">
        <v>1133</v>
      </c>
      <c r="F579" s="317">
        <v>180</v>
      </c>
      <c r="G579" s="38"/>
      <c r="H579" s="44"/>
    </row>
    <row r="580" s="2" customFormat="1" ht="16.8" customHeight="1">
      <c r="A580" s="38"/>
      <c r="B580" s="44"/>
      <c r="C580" s="312" t="s">
        <v>4216</v>
      </c>
      <c r="D580" s="313" t="s">
        <v>4216</v>
      </c>
      <c r="E580" s="314" t="s">
        <v>1</v>
      </c>
      <c r="F580" s="315">
        <v>68</v>
      </c>
      <c r="G580" s="38"/>
      <c r="H580" s="44"/>
    </row>
    <row r="581" s="2" customFormat="1" ht="16.8" customHeight="1">
      <c r="A581" s="38"/>
      <c r="B581" s="44"/>
      <c r="C581" s="316" t="s">
        <v>1</v>
      </c>
      <c r="D581" s="316" t="s">
        <v>3882</v>
      </c>
      <c r="E581" s="17" t="s">
        <v>1</v>
      </c>
      <c r="F581" s="317">
        <v>0</v>
      </c>
      <c r="G581" s="38"/>
      <c r="H581" s="44"/>
    </row>
    <row r="582" s="2" customFormat="1" ht="16.8" customHeight="1">
      <c r="A582" s="38"/>
      <c r="B582" s="44"/>
      <c r="C582" s="316" t="s">
        <v>4216</v>
      </c>
      <c r="D582" s="316" t="s">
        <v>1628</v>
      </c>
      <c r="E582" s="17" t="s">
        <v>1</v>
      </c>
      <c r="F582" s="317">
        <v>68</v>
      </c>
      <c r="G582" s="38"/>
      <c r="H582" s="44"/>
    </row>
    <row r="583" s="2" customFormat="1" ht="16.8" customHeight="1">
      <c r="A583" s="38"/>
      <c r="B583" s="44"/>
      <c r="C583" s="312" t="s">
        <v>3844</v>
      </c>
      <c r="D583" s="313" t="s">
        <v>3844</v>
      </c>
      <c r="E583" s="314" t="s">
        <v>1</v>
      </c>
      <c r="F583" s="315">
        <v>1</v>
      </c>
      <c r="G583" s="38"/>
      <c r="H583" s="44"/>
    </row>
    <row r="584" s="2" customFormat="1" ht="16.8" customHeight="1">
      <c r="A584" s="38"/>
      <c r="B584" s="44"/>
      <c r="C584" s="316" t="s">
        <v>1</v>
      </c>
      <c r="D584" s="316" t="s">
        <v>3831</v>
      </c>
      <c r="E584" s="17" t="s">
        <v>1</v>
      </c>
      <c r="F584" s="317">
        <v>0</v>
      </c>
      <c r="G584" s="38"/>
      <c r="H584" s="44"/>
    </row>
    <row r="585" s="2" customFormat="1" ht="16.8" customHeight="1">
      <c r="A585" s="38"/>
      <c r="B585" s="44"/>
      <c r="C585" s="316" t="s">
        <v>3844</v>
      </c>
      <c r="D585" s="316" t="s">
        <v>84</v>
      </c>
      <c r="E585" s="17" t="s">
        <v>1</v>
      </c>
      <c r="F585" s="317">
        <v>1</v>
      </c>
      <c r="G585" s="38"/>
      <c r="H585" s="44"/>
    </row>
    <row r="586" s="2" customFormat="1" ht="16.8" customHeight="1">
      <c r="A586" s="38"/>
      <c r="B586" s="44"/>
      <c r="C586" s="312" t="s">
        <v>3728</v>
      </c>
      <c r="D586" s="313" t="s">
        <v>3728</v>
      </c>
      <c r="E586" s="314" t="s">
        <v>1</v>
      </c>
      <c r="F586" s="315">
        <v>68</v>
      </c>
      <c r="G586" s="38"/>
      <c r="H586" s="44"/>
    </row>
    <row r="587" s="2" customFormat="1" ht="16.8" customHeight="1">
      <c r="A587" s="38"/>
      <c r="B587" s="44"/>
      <c r="C587" s="316" t="s">
        <v>3728</v>
      </c>
      <c r="D587" s="316" t="s">
        <v>1628</v>
      </c>
      <c r="E587" s="17" t="s">
        <v>1</v>
      </c>
      <c r="F587" s="317">
        <v>68</v>
      </c>
      <c r="G587" s="38"/>
      <c r="H587" s="44"/>
    </row>
    <row r="588" s="2" customFormat="1" ht="16.8" customHeight="1">
      <c r="A588" s="38"/>
      <c r="B588" s="44"/>
      <c r="C588" s="318" t="s">
        <v>6870</v>
      </c>
      <c r="D588" s="38"/>
      <c r="E588" s="38"/>
      <c r="F588" s="38"/>
      <c r="G588" s="38"/>
      <c r="H588" s="44"/>
    </row>
    <row r="589" s="2" customFormat="1" ht="16.8" customHeight="1">
      <c r="A589" s="38"/>
      <c r="B589" s="44"/>
      <c r="C589" s="316" t="s">
        <v>4217</v>
      </c>
      <c r="D589" s="316" t="s">
        <v>4218</v>
      </c>
      <c r="E589" s="17" t="s">
        <v>1133</v>
      </c>
      <c r="F589" s="317">
        <v>70.040000000000006</v>
      </c>
      <c r="G589" s="38"/>
      <c r="H589" s="44"/>
    </row>
    <row r="590" s="2" customFormat="1" ht="16.8" customHeight="1">
      <c r="A590" s="38"/>
      <c r="B590" s="44"/>
      <c r="C590" s="312" t="s">
        <v>4228</v>
      </c>
      <c r="D590" s="313" t="s">
        <v>4228</v>
      </c>
      <c r="E590" s="314" t="s">
        <v>1</v>
      </c>
      <c r="F590" s="315">
        <v>1</v>
      </c>
      <c r="G590" s="38"/>
      <c r="H590" s="44"/>
    </row>
    <row r="591" s="2" customFormat="1" ht="16.8" customHeight="1">
      <c r="A591" s="38"/>
      <c r="B591" s="44"/>
      <c r="C591" s="316" t="s">
        <v>1</v>
      </c>
      <c r="D591" s="316" t="s">
        <v>4227</v>
      </c>
      <c r="E591" s="17" t="s">
        <v>1</v>
      </c>
      <c r="F591" s="317">
        <v>0</v>
      </c>
      <c r="G591" s="38"/>
      <c r="H591" s="44"/>
    </row>
    <row r="592" s="2" customFormat="1" ht="16.8" customHeight="1">
      <c r="A592" s="38"/>
      <c r="B592" s="44"/>
      <c r="C592" s="316" t="s">
        <v>4228</v>
      </c>
      <c r="D592" s="316" t="s">
        <v>84</v>
      </c>
      <c r="E592" s="17" t="s">
        <v>1</v>
      </c>
      <c r="F592" s="317">
        <v>1</v>
      </c>
      <c r="G592" s="38"/>
      <c r="H592" s="44"/>
    </row>
    <row r="593" s="2" customFormat="1" ht="16.8" customHeight="1">
      <c r="A593" s="38"/>
      <c r="B593" s="44"/>
      <c r="C593" s="312" t="s">
        <v>4232</v>
      </c>
      <c r="D593" s="313" t="s">
        <v>4232</v>
      </c>
      <c r="E593" s="314" t="s">
        <v>1</v>
      </c>
      <c r="F593" s="315">
        <v>1</v>
      </c>
      <c r="G593" s="38"/>
      <c r="H593" s="44"/>
    </row>
    <row r="594" s="2" customFormat="1" ht="16.8" customHeight="1">
      <c r="A594" s="38"/>
      <c r="B594" s="44"/>
      <c r="C594" s="316" t="s">
        <v>1</v>
      </c>
      <c r="D594" s="316" t="s">
        <v>4227</v>
      </c>
      <c r="E594" s="17" t="s">
        <v>1</v>
      </c>
      <c r="F594" s="317">
        <v>0</v>
      </c>
      <c r="G594" s="38"/>
      <c r="H594" s="44"/>
    </row>
    <row r="595" s="2" customFormat="1" ht="16.8" customHeight="1">
      <c r="A595" s="38"/>
      <c r="B595" s="44"/>
      <c r="C595" s="316" t="s">
        <v>4232</v>
      </c>
      <c r="D595" s="316" t="s">
        <v>84</v>
      </c>
      <c r="E595" s="17" t="s">
        <v>1</v>
      </c>
      <c r="F595" s="317">
        <v>1</v>
      </c>
      <c r="G595" s="38"/>
      <c r="H595" s="44"/>
    </row>
    <row r="596" s="2" customFormat="1" ht="16.8" customHeight="1">
      <c r="A596" s="38"/>
      <c r="B596" s="44"/>
      <c r="C596" s="312" t="s">
        <v>4235</v>
      </c>
      <c r="D596" s="313" t="s">
        <v>4235</v>
      </c>
      <c r="E596" s="314" t="s">
        <v>1</v>
      </c>
      <c r="F596" s="315">
        <v>16</v>
      </c>
      <c r="G596" s="38"/>
      <c r="H596" s="44"/>
    </row>
    <row r="597" s="2" customFormat="1" ht="16.8" customHeight="1">
      <c r="A597" s="38"/>
      <c r="B597" s="44"/>
      <c r="C597" s="316" t="s">
        <v>4235</v>
      </c>
      <c r="D597" s="316" t="s">
        <v>350</v>
      </c>
      <c r="E597" s="17" t="s">
        <v>1</v>
      </c>
      <c r="F597" s="317">
        <v>16</v>
      </c>
      <c r="G597" s="38"/>
      <c r="H597" s="44"/>
    </row>
    <row r="598" s="2" customFormat="1" ht="16.8" customHeight="1">
      <c r="A598" s="38"/>
      <c r="B598" s="44"/>
      <c r="C598" s="312" t="s">
        <v>3857</v>
      </c>
      <c r="D598" s="313" t="s">
        <v>3857</v>
      </c>
      <c r="E598" s="314" t="s">
        <v>1</v>
      </c>
      <c r="F598" s="315">
        <v>19110</v>
      </c>
      <c r="G598" s="38"/>
      <c r="H598" s="44"/>
    </row>
    <row r="599" s="2" customFormat="1" ht="16.8" customHeight="1">
      <c r="A599" s="38"/>
      <c r="B599" s="44"/>
      <c r="C599" s="316" t="s">
        <v>1</v>
      </c>
      <c r="D599" s="316" t="s">
        <v>3942</v>
      </c>
      <c r="E599" s="17" t="s">
        <v>1</v>
      </c>
      <c r="F599" s="317">
        <v>0</v>
      </c>
      <c r="G599" s="38"/>
      <c r="H599" s="44"/>
    </row>
    <row r="600" s="2" customFormat="1" ht="16.8" customHeight="1">
      <c r="A600" s="38"/>
      <c r="B600" s="44"/>
      <c r="C600" s="316" t="s">
        <v>3857</v>
      </c>
      <c r="D600" s="316" t="s">
        <v>4451</v>
      </c>
      <c r="E600" s="17" t="s">
        <v>1</v>
      </c>
      <c r="F600" s="317">
        <v>19110</v>
      </c>
      <c r="G600" s="38"/>
      <c r="H600" s="44"/>
    </row>
    <row r="601" s="2" customFormat="1" ht="16.8" customHeight="1">
      <c r="A601" s="38"/>
      <c r="B601" s="44"/>
      <c r="C601" s="312" t="s">
        <v>3865</v>
      </c>
      <c r="D601" s="313" t="s">
        <v>3865</v>
      </c>
      <c r="E601" s="314" t="s">
        <v>1</v>
      </c>
      <c r="F601" s="315">
        <v>1911</v>
      </c>
      <c r="G601" s="38"/>
      <c r="H601" s="44"/>
    </row>
    <row r="602" s="2" customFormat="1" ht="16.8" customHeight="1">
      <c r="A602" s="38"/>
      <c r="B602" s="44"/>
      <c r="C602" s="316" t="s">
        <v>3865</v>
      </c>
      <c r="D602" s="316" t="s">
        <v>4449</v>
      </c>
      <c r="E602" s="17" t="s">
        <v>1</v>
      </c>
      <c r="F602" s="317">
        <v>1911</v>
      </c>
      <c r="G602" s="38"/>
      <c r="H602" s="44"/>
    </row>
    <row r="603" s="2" customFormat="1" ht="16.8" customHeight="1">
      <c r="A603" s="38"/>
      <c r="B603" s="44"/>
      <c r="C603" s="312" t="s">
        <v>3879</v>
      </c>
      <c r="D603" s="313" t="s">
        <v>3879</v>
      </c>
      <c r="E603" s="314" t="s">
        <v>1</v>
      </c>
      <c r="F603" s="315">
        <v>3057.5999999999999</v>
      </c>
      <c r="G603" s="38"/>
      <c r="H603" s="44"/>
    </row>
    <row r="604" s="2" customFormat="1" ht="16.8" customHeight="1">
      <c r="A604" s="38"/>
      <c r="B604" s="44"/>
      <c r="C604" s="316" t="s">
        <v>1</v>
      </c>
      <c r="D604" s="316" t="s">
        <v>3952</v>
      </c>
      <c r="E604" s="17" t="s">
        <v>1</v>
      </c>
      <c r="F604" s="317">
        <v>0</v>
      </c>
      <c r="G604" s="38"/>
      <c r="H604" s="44"/>
    </row>
    <row r="605" s="2" customFormat="1" ht="16.8" customHeight="1">
      <c r="A605" s="38"/>
      <c r="B605" s="44"/>
      <c r="C605" s="316" t="s">
        <v>3879</v>
      </c>
      <c r="D605" s="316" t="s">
        <v>4454</v>
      </c>
      <c r="E605" s="17" t="s">
        <v>1</v>
      </c>
      <c r="F605" s="317">
        <v>3057.5999999999999</v>
      </c>
      <c r="G605" s="38"/>
      <c r="H605" s="44"/>
    </row>
    <row r="606" s="2" customFormat="1" ht="16.8" customHeight="1">
      <c r="A606" s="38"/>
      <c r="B606" s="44"/>
      <c r="C606" s="312" t="s">
        <v>4422</v>
      </c>
      <c r="D606" s="313" t="s">
        <v>4422</v>
      </c>
      <c r="E606" s="314" t="s">
        <v>1</v>
      </c>
      <c r="F606" s="315">
        <v>2</v>
      </c>
      <c r="G606" s="38"/>
      <c r="H606" s="44"/>
    </row>
    <row r="607" s="2" customFormat="1" ht="16.8" customHeight="1">
      <c r="A607" s="38"/>
      <c r="B607" s="44"/>
      <c r="C607" s="316" t="s">
        <v>1</v>
      </c>
      <c r="D607" s="316" t="s">
        <v>4487</v>
      </c>
      <c r="E607" s="17" t="s">
        <v>1</v>
      </c>
      <c r="F607" s="317">
        <v>0</v>
      </c>
      <c r="G607" s="38"/>
      <c r="H607" s="44"/>
    </row>
    <row r="608" s="2" customFormat="1" ht="16.8" customHeight="1">
      <c r="A608" s="38"/>
      <c r="B608" s="44"/>
      <c r="C608" s="316" t="s">
        <v>4422</v>
      </c>
      <c r="D608" s="316" t="s">
        <v>86</v>
      </c>
      <c r="E608" s="17" t="s">
        <v>1</v>
      </c>
      <c r="F608" s="317">
        <v>2</v>
      </c>
      <c r="G608" s="38"/>
      <c r="H608" s="44"/>
    </row>
    <row r="609" s="2" customFormat="1" ht="16.8" customHeight="1">
      <c r="A609" s="38"/>
      <c r="B609" s="44"/>
      <c r="C609" s="318" t="s">
        <v>6870</v>
      </c>
      <c r="D609" s="38"/>
      <c r="E609" s="38"/>
      <c r="F609" s="38"/>
      <c r="G609" s="38"/>
      <c r="H609" s="44"/>
    </row>
    <row r="610" s="2" customFormat="1" ht="16.8" customHeight="1">
      <c r="A610" s="38"/>
      <c r="B610" s="44"/>
      <c r="C610" s="316" t="s">
        <v>4480</v>
      </c>
      <c r="D610" s="316" t="s">
        <v>4481</v>
      </c>
      <c r="E610" s="17" t="s">
        <v>3853</v>
      </c>
      <c r="F610" s="317">
        <v>34</v>
      </c>
      <c r="G610" s="38"/>
      <c r="H610" s="44"/>
    </row>
    <row r="611" s="2" customFormat="1" ht="16.8" customHeight="1">
      <c r="A611" s="38"/>
      <c r="B611" s="44"/>
      <c r="C611" s="312" t="s">
        <v>3732</v>
      </c>
      <c r="D611" s="313" t="s">
        <v>3732</v>
      </c>
      <c r="E611" s="314" t="s">
        <v>1</v>
      </c>
      <c r="F611" s="315">
        <v>100</v>
      </c>
      <c r="G611" s="38"/>
      <c r="H611" s="44"/>
    </row>
    <row r="612" s="2" customFormat="1" ht="16.8" customHeight="1">
      <c r="A612" s="38"/>
      <c r="B612" s="44"/>
      <c r="C612" s="316" t="s">
        <v>1</v>
      </c>
      <c r="D612" s="316" t="s">
        <v>4493</v>
      </c>
      <c r="E612" s="17" t="s">
        <v>1</v>
      </c>
      <c r="F612" s="317">
        <v>0</v>
      </c>
      <c r="G612" s="38"/>
      <c r="H612" s="44"/>
    </row>
    <row r="613" s="2" customFormat="1" ht="16.8" customHeight="1">
      <c r="A613" s="38"/>
      <c r="B613" s="44"/>
      <c r="C613" s="316" t="s">
        <v>3732</v>
      </c>
      <c r="D613" s="316" t="s">
        <v>4494</v>
      </c>
      <c r="E613" s="17" t="s">
        <v>1</v>
      </c>
      <c r="F613" s="317">
        <v>100</v>
      </c>
      <c r="G613" s="38"/>
      <c r="H613" s="44"/>
    </row>
    <row r="614" s="2" customFormat="1" ht="16.8" customHeight="1">
      <c r="A614" s="38"/>
      <c r="B614" s="44"/>
      <c r="C614" s="318" t="s">
        <v>6870</v>
      </c>
      <c r="D614" s="38"/>
      <c r="E614" s="38"/>
      <c r="F614" s="38"/>
      <c r="G614" s="38"/>
      <c r="H614" s="44"/>
    </row>
    <row r="615" s="2" customFormat="1" ht="16.8" customHeight="1">
      <c r="A615" s="38"/>
      <c r="B615" s="44"/>
      <c r="C615" s="316" t="s">
        <v>4033</v>
      </c>
      <c r="D615" s="316" t="s">
        <v>4034</v>
      </c>
      <c r="E615" s="17" t="s">
        <v>3900</v>
      </c>
      <c r="F615" s="317">
        <v>104.56</v>
      </c>
      <c r="G615" s="38"/>
      <c r="H615" s="44"/>
    </row>
    <row r="616" s="2" customFormat="1" ht="16.8" customHeight="1">
      <c r="A616" s="38"/>
      <c r="B616" s="44"/>
      <c r="C616" s="312" t="s">
        <v>4423</v>
      </c>
      <c r="D616" s="313" t="s">
        <v>4423</v>
      </c>
      <c r="E616" s="314" t="s">
        <v>1</v>
      </c>
      <c r="F616" s="315">
        <v>105</v>
      </c>
      <c r="G616" s="38"/>
      <c r="H616" s="44"/>
    </row>
    <row r="617" s="2" customFormat="1" ht="16.8" customHeight="1">
      <c r="A617" s="38"/>
      <c r="B617" s="44"/>
      <c r="C617" s="312" t="s">
        <v>3925</v>
      </c>
      <c r="D617" s="313" t="s">
        <v>3925</v>
      </c>
      <c r="E617" s="314" t="s">
        <v>1</v>
      </c>
      <c r="F617" s="315">
        <v>89.879999999999995</v>
      </c>
      <c r="G617" s="38"/>
      <c r="H617" s="44"/>
    </row>
    <row r="618" s="2" customFormat="1" ht="16.8" customHeight="1">
      <c r="A618" s="38"/>
      <c r="B618" s="44"/>
      <c r="C618" s="316" t="s">
        <v>1</v>
      </c>
      <c r="D618" s="316" t="s">
        <v>3937</v>
      </c>
      <c r="E618" s="17" t="s">
        <v>1</v>
      </c>
      <c r="F618" s="317">
        <v>0</v>
      </c>
      <c r="G618" s="38"/>
      <c r="H618" s="44"/>
    </row>
    <row r="619" s="2" customFormat="1" ht="16.8" customHeight="1">
      <c r="A619" s="38"/>
      <c r="B619" s="44"/>
      <c r="C619" s="316" t="s">
        <v>3925</v>
      </c>
      <c r="D619" s="316" t="s">
        <v>4952</v>
      </c>
      <c r="E619" s="17" t="s">
        <v>1</v>
      </c>
      <c r="F619" s="317">
        <v>89.879999999999995</v>
      </c>
      <c r="G619" s="38"/>
      <c r="H619" s="44"/>
    </row>
    <row r="620" s="2" customFormat="1" ht="16.8" customHeight="1">
      <c r="A620" s="38"/>
      <c r="B620" s="44"/>
      <c r="C620" s="312" t="s">
        <v>3933</v>
      </c>
      <c r="D620" s="313" t="s">
        <v>3933</v>
      </c>
      <c r="E620" s="314" t="s">
        <v>1</v>
      </c>
      <c r="F620" s="315">
        <v>898.79999999999995</v>
      </c>
      <c r="G620" s="38"/>
      <c r="H620" s="44"/>
    </row>
    <row r="621" s="2" customFormat="1" ht="16.8" customHeight="1">
      <c r="A621" s="38"/>
      <c r="B621" s="44"/>
      <c r="C621" s="316" t="s">
        <v>1</v>
      </c>
      <c r="D621" s="316" t="s">
        <v>3942</v>
      </c>
      <c r="E621" s="17" t="s">
        <v>1</v>
      </c>
      <c r="F621" s="317">
        <v>0</v>
      </c>
      <c r="G621" s="38"/>
      <c r="H621" s="44"/>
    </row>
    <row r="622" s="2" customFormat="1" ht="16.8" customHeight="1">
      <c r="A622" s="38"/>
      <c r="B622" s="44"/>
      <c r="C622" s="316" t="s">
        <v>3933</v>
      </c>
      <c r="D622" s="316" t="s">
        <v>4954</v>
      </c>
      <c r="E622" s="17" t="s">
        <v>1</v>
      </c>
      <c r="F622" s="317">
        <v>898.79999999999995</v>
      </c>
      <c r="G622" s="38"/>
      <c r="H622" s="44"/>
    </row>
    <row r="623" s="2" customFormat="1" ht="16.8" customHeight="1">
      <c r="A623" s="38"/>
      <c r="B623" s="44"/>
      <c r="C623" s="312" t="s">
        <v>3938</v>
      </c>
      <c r="D623" s="313" t="s">
        <v>3938</v>
      </c>
      <c r="E623" s="314" t="s">
        <v>1</v>
      </c>
      <c r="F623" s="315">
        <v>89.879999999999995</v>
      </c>
      <c r="G623" s="38"/>
      <c r="H623" s="44"/>
    </row>
    <row r="624" s="2" customFormat="1" ht="16.8" customHeight="1">
      <c r="A624" s="38"/>
      <c r="B624" s="44"/>
      <c r="C624" s="316" t="s">
        <v>3938</v>
      </c>
      <c r="D624" s="316" t="s">
        <v>4952</v>
      </c>
      <c r="E624" s="17" t="s">
        <v>1</v>
      </c>
      <c r="F624" s="317">
        <v>89.879999999999995</v>
      </c>
      <c r="G624" s="38"/>
      <c r="H624" s="44"/>
    </row>
    <row r="625" s="2" customFormat="1" ht="16.8" customHeight="1">
      <c r="A625" s="38"/>
      <c r="B625" s="44"/>
      <c r="C625" s="312" t="s">
        <v>3943</v>
      </c>
      <c r="D625" s="313" t="s">
        <v>3943</v>
      </c>
      <c r="E625" s="314" t="s">
        <v>1</v>
      </c>
      <c r="F625" s="315">
        <v>143.80799999999999</v>
      </c>
      <c r="G625" s="38"/>
      <c r="H625" s="44"/>
    </row>
    <row r="626" s="2" customFormat="1" ht="16.8" customHeight="1">
      <c r="A626" s="38"/>
      <c r="B626" s="44"/>
      <c r="C626" s="316" t="s">
        <v>1</v>
      </c>
      <c r="D626" s="316" t="s">
        <v>3952</v>
      </c>
      <c r="E626" s="17" t="s">
        <v>1</v>
      </c>
      <c r="F626" s="317">
        <v>0</v>
      </c>
      <c r="G626" s="38"/>
      <c r="H626" s="44"/>
    </row>
    <row r="627" s="2" customFormat="1" ht="16.8" customHeight="1">
      <c r="A627" s="38"/>
      <c r="B627" s="44"/>
      <c r="C627" s="316" t="s">
        <v>3943</v>
      </c>
      <c r="D627" s="316" t="s">
        <v>4957</v>
      </c>
      <c r="E627" s="17" t="s">
        <v>1</v>
      </c>
      <c r="F627" s="317">
        <v>143.80799999999999</v>
      </c>
      <c r="G627" s="38"/>
      <c r="H627" s="44"/>
    </row>
    <row r="628" s="2" customFormat="1" ht="16.8" customHeight="1">
      <c r="A628" s="38"/>
      <c r="B628" s="44"/>
      <c r="C628" s="312" t="s">
        <v>3948</v>
      </c>
      <c r="D628" s="313" t="s">
        <v>3948</v>
      </c>
      <c r="E628" s="314" t="s">
        <v>1</v>
      </c>
      <c r="F628" s="315">
        <v>89.879999999999995</v>
      </c>
      <c r="G628" s="38"/>
      <c r="H628" s="44"/>
    </row>
    <row r="629" s="2" customFormat="1" ht="16.8" customHeight="1">
      <c r="A629" s="38"/>
      <c r="B629" s="44"/>
      <c r="C629" s="316" t="s">
        <v>1</v>
      </c>
      <c r="D629" s="316" t="s">
        <v>3937</v>
      </c>
      <c r="E629" s="17" t="s">
        <v>1</v>
      </c>
      <c r="F629" s="317">
        <v>0</v>
      </c>
      <c r="G629" s="38"/>
      <c r="H629" s="44"/>
    </row>
    <row r="630" s="2" customFormat="1" ht="16.8" customHeight="1">
      <c r="A630" s="38"/>
      <c r="B630" s="44"/>
      <c r="C630" s="316" t="s">
        <v>3948</v>
      </c>
      <c r="D630" s="316" t="s">
        <v>4952</v>
      </c>
      <c r="E630" s="17" t="s">
        <v>1</v>
      </c>
      <c r="F630" s="317">
        <v>89.879999999999995</v>
      </c>
      <c r="G630" s="38"/>
      <c r="H630" s="44"/>
    </row>
    <row r="631" s="2" customFormat="1" ht="16.8" customHeight="1">
      <c r="A631" s="38"/>
      <c r="B631" s="44"/>
      <c r="C631" s="312" t="s">
        <v>3953</v>
      </c>
      <c r="D631" s="313" t="s">
        <v>3953</v>
      </c>
      <c r="E631" s="314" t="s">
        <v>1</v>
      </c>
      <c r="F631" s="315">
        <v>24.510000000000002</v>
      </c>
      <c r="G631" s="38"/>
      <c r="H631" s="44"/>
    </row>
    <row r="632" s="2" customFormat="1" ht="16.8" customHeight="1">
      <c r="A632" s="38"/>
      <c r="B632" s="44"/>
      <c r="C632" s="316" t="s">
        <v>1</v>
      </c>
      <c r="D632" s="316" t="s">
        <v>4655</v>
      </c>
      <c r="E632" s="17" t="s">
        <v>1</v>
      </c>
      <c r="F632" s="317">
        <v>0</v>
      </c>
      <c r="G632" s="38"/>
      <c r="H632" s="44"/>
    </row>
    <row r="633" s="2" customFormat="1" ht="16.8" customHeight="1">
      <c r="A633" s="38"/>
      <c r="B633" s="44"/>
      <c r="C633" s="316" t="s">
        <v>3953</v>
      </c>
      <c r="D633" s="316" t="s">
        <v>4960</v>
      </c>
      <c r="E633" s="17" t="s">
        <v>1</v>
      </c>
      <c r="F633" s="317">
        <v>24.510000000000002</v>
      </c>
      <c r="G633" s="38"/>
      <c r="H633" s="44"/>
    </row>
    <row r="634" s="2" customFormat="1" ht="16.8" customHeight="1">
      <c r="A634" s="38"/>
      <c r="B634" s="44"/>
      <c r="C634" s="318" t="s">
        <v>6870</v>
      </c>
      <c r="D634" s="38"/>
      <c r="E634" s="38"/>
      <c r="F634" s="38"/>
      <c r="G634" s="38"/>
      <c r="H634" s="44"/>
    </row>
    <row r="635" s="2" customFormat="1" ht="16.8" customHeight="1">
      <c r="A635" s="38"/>
      <c r="B635" s="44"/>
      <c r="C635" s="312" t="s">
        <v>4015</v>
      </c>
      <c r="D635" s="313" t="s">
        <v>4015</v>
      </c>
      <c r="E635" s="314" t="s">
        <v>1</v>
      </c>
      <c r="F635" s="315">
        <v>0.67500000000000004</v>
      </c>
      <c r="G635" s="38"/>
      <c r="H635" s="44"/>
    </row>
    <row r="636" s="2" customFormat="1" ht="16.8" customHeight="1">
      <c r="A636" s="38"/>
      <c r="B636" s="44"/>
      <c r="C636" s="316" t="s">
        <v>1</v>
      </c>
      <c r="D636" s="316" t="s">
        <v>4672</v>
      </c>
      <c r="E636" s="17" t="s">
        <v>1</v>
      </c>
      <c r="F636" s="317">
        <v>0</v>
      </c>
      <c r="G636" s="38"/>
      <c r="H636" s="44"/>
    </row>
    <row r="637" s="2" customFormat="1" ht="16.8" customHeight="1">
      <c r="A637" s="38"/>
      <c r="B637" s="44"/>
      <c r="C637" s="316" t="s">
        <v>4015</v>
      </c>
      <c r="D637" s="316" t="s">
        <v>4977</v>
      </c>
      <c r="E637" s="17" t="s">
        <v>1</v>
      </c>
      <c r="F637" s="317">
        <v>0.67500000000000004</v>
      </c>
      <c r="G637" s="38"/>
      <c r="H637" s="44"/>
    </row>
    <row r="638" s="2" customFormat="1" ht="16.8" customHeight="1">
      <c r="A638" s="38"/>
      <c r="B638" s="44"/>
      <c r="C638" s="312" t="s">
        <v>4510</v>
      </c>
      <c r="D638" s="313" t="s">
        <v>4510</v>
      </c>
      <c r="E638" s="314" t="s">
        <v>1</v>
      </c>
      <c r="F638" s="315">
        <v>129.59999999999999</v>
      </c>
      <c r="G638" s="38"/>
      <c r="H638" s="44"/>
    </row>
    <row r="639" s="2" customFormat="1" ht="16.8" customHeight="1">
      <c r="A639" s="38"/>
      <c r="B639" s="44"/>
      <c r="C639" s="316" t="s">
        <v>1</v>
      </c>
      <c r="D639" s="316" t="s">
        <v>3904</v>
      </c>
      <c r="E639" s="17" t="s">
        <v>1</v>
      </c>
      <c r="F639" s="317">
        <v>0</v>
      </c>
      <c r="G639" s="38"/>
      <c r="H639" s="44"/>
    </row>
    <row r="640" s="2" customFormat="1" ht="16.8" customHeight="1">
      <c r="A640" s="38"/>
      <c r="B640" s="44"/>
      <c r="C640" s="316" t="s">
        <v>4510</v>
      </c>
      <c r="D640" s="316" t="s">
        <v>4979</v>
      </c>
      <c r="E640" s="17" t="s">
        <v>1</v>
      </c>
      <c r="F640" s="317">
        <v>129.59999999999999</v>
      </c>
      <c r="G640" s="38"/>
      <c r="H640" s="44"/>
    </row>
    <row r="641" s="2" customFormat="1" ht="16.8" customHeight="1">
      <c r="A641" s="38"/>
      <c r="B641" s="44"/>
      <c r="C641" s="318" t="s">
        <v>6870</v>
      </c>
      <c r="D641" s="38"/>
      <c r="E641" s="38"/>
      <c r="F641" s="38"/>
      <c r="G641" s="38"/>
      <c r="H641" s="44"/>
    </row>
    <row r="642" s="2" customFormat="1" ht="16.8" customHeight="1">
      <c r="A642" s="38"/>
      <c r="B642" s="44"/>
      <c r="C642" s="316" t="s">
        <v>4134</v>
      </c>
      <c r="D642" s="316" t="s">
        <v>4135</v>
      </c>
      <c r="E642" s="17" t="s">
        <v>3900</v>
      </c>
      <c r="F642" s="317">
        <v>136.34999999999999</v>
      </c>
      <c r="G642" s="38"/>
      <c r="H642" s="44"/>
    </row>
    <row r="643" s="2" customFormat="1" ht="16.8" customHeight="1">
      <c r="A643" s="38"/>
      <c r="B643" s="44"/>
      <c r="C643" s="312" t="s">
        <v>4027</v>
      </c>
      <c r="D643" s="313" t="s">
        <v>4027</v>
      </c>
      <c r="E643" s="314" t="s">
        <v>1</v>
      </c>
      <c r="F643" s="315">
        <v>7.2000000000000002</v>
      </c>
      <c r="G643" s="38"/>
      <c r="H643" s="44"/>
    </row>
    <row r="644" s="2" customFormat="1" ht="16.8" customHeight="1">
      <c r="A644" s="38"/>
      <c r="B644" s="44"/>
      <c r="C644" s="316" t="s">
        <v>1</v>
      </c>
      <c r="D644" s="316" t="s">
        <v>4594</v>
      </c>
      <c r="E644" s="17" t="s">
        <v>1</v>
      </c>
      <c r="F644" s="317">
        <v>0</v>
      </c>
      <c r="G644" s="38"/>
      <c r="H644" s="44"/>
    </row>
    <row r="645" s="2" customFormat="1" ht="16.8" customHeight="1">
      <c r="A645" s="38"/>
      <c r="B645" s="44"/>
      <c r="C645" s="316" t="s">
        <v>4027</v>
      </c>
      <c r="D645" s="316" t="s">
        <v>4920</v>
      </c>
      <c r="E645" s="17" t="s">
        <v>1</v>
      </c>
      <c r="F645" s="317">
        <v>7.2000000000000002</v>
      </c>
      <c r="G645" s="38"/>
      <c r="H645" s="44"/>
    </row>
    <row r="646" s="2" customFormat="1" ht="16.8" customHeight="1">
      <c r="A646" s="38"/>
      <c r="B646" s="44"/>
      <c r="C646" s="312" t="s">
        <v>4038</v>
      </c>
      <c r="D646" s="313" t="s">
        <v>4038</v>
      </c>
      <c r="E646" s="314" t="s">
        <v>1</v>
      </c>
      <c r="F646" s="315">
        <v>7.2000000000000002</v>
      </c>
      <c r="G646" s="38"/>
      <c r="H646" s="44"/>
    </row>
    <row r="647" s="2" customFormat="1" ht="16.8" customHeight="1">
      <c r="A647" s="38"/>
      <c r="B647" s="44"/>
      <c r="C647" s="316" t="s">
        <v>1</v>
      </c>
      <c r="D647" s="316" t="s">
        <v>4594</v>
      </c>
      <c r="E647" s="17" t="s">
        <v>1</v>
      </c>
      <c r="F647" s="317">
        <v>0</v>
      </c>
      <c r="G647" s="38"/>
      <c r="H647" s="44"/>
    </row>
    <row r="648" s="2" customFormat="1" ht="16.8" customHeight="1">
      <c r="A648" s="38"/>
      <c r="B648" s="44"/>
      <c r="C648" s="316" t="s">
        <v>4038</v>
      </c>
      <c r="D648" s="316" t="s">
        <v>4920</v>
      </c>
      <c r="E648" s="17" t="s">
        <v>1</v>
      </c>
      <c r="F648" s="317">
        <v>7.2000000000000002</v>
      </c>
      <c r="G648" s="38"/>
      <c r="H648" s="44"/>
    </row>
    <row r="649" s="2" customFormat="1" ht="16.8" customHeight="1">
      <c r="A649" s="38"/>
      <c r="B649" s="44"/>
      <c r="C649" s="312" t="s">
        <v>4048</v>
      </c>
      <c r="D649" s="313" t="s">
        <v>4048</v>
      </c>
      <c r="E649" s="314" t="s">
        <v>1</v>
      </c>
      <c r="F649" s="315">
        <v>18</v>
      </c>
      <c r="G649" s="38"/>
      <c r="H649" s="44"/>
    </row>
    <row r="650" s="2" customFormat="1" ht="16.8" customHeight="1">
      <c r="A650" s="38"/>
      <c r="B650" s="44"/>
      <c r="C650" s="316" t="s">
        <v>1</v>
      </c>
      <c r="D650" s="316" t="s">
        <v>4594</v>
      </c>
      <c r="E650" s="17" t="s">
        <v>1</v>
      </c>
      <c r="F650" s="317">
        <v>0</v>
      </c>
      <c r="G650" s="38"/>
      <c r="H650" s="44"/>
    </row>
    <row r="651" s="2" customFormat="1" ht="16.8" customHeight="1">
      <c r="A651" s="38"/>
      <c r="B651" s="44"/>
      <c r="C651" s="316" t="s">
        <v>4048</v>
      </c>
      <c r="D651" s="316" t="s">
        <v>4923</v>
      </c>
      <c r="E651" s="17" t="s">
        <v>1</v>
      </c>
      <c r="F651" s="317">
        <v>18</v>
      </c>
      <c r="G651" s="38"/>
      <c r="H651" s="44"/>
    </row>
    <row r="652" s="2" customFormat="1" ht="16.8" customHeight="1">
      <c r="A652" s="38"/>
      <c r="B652" s="44"/>
      <c r="C652" s="312" t="s">
        <v>4056</v>
      </c>
      <c r="D652" s="313" t="s">
        <v>4056</v>
      </c>
      <c r="E652" s="314" t="s">
        <v>1</v>
      </c>
      <c r="F652" s="315">
        <v>18</v>
      </c>
      <c r="G652" s="38"/>
      <c r="H652" s="44"/>
    </row>
    <row r="653" s="2" customFormat="1" ht="16.8" customHeight="1">
      <c r="A653" s="38"/>
      <c r="B653" s="44"/>
      <c r="C653" s="316" t="s">
        <v>1314</v>
      </c>
      <c r="D653" s="316" t="s">
        <v>1315</v>
      </c>
      <c r="E653" s="17" t="s">
        <v>592</v>
      </c>
      <c r="F653" s="317">
        <v>23.399999999999999</v>
      </c>
      <c r="G653" s="38"/>
      <c r="H653" s="44"/>
    </row>
    <row r="654" s="2" customFormat="1">
      <c r="A654" s="38"/>
      <c r="B654" s="44"/>
      <c r="C654" s="316" t="s">
        <v>2889</v>
      </c>
      <c r="D654" s="316" t="s">
        <v>591</v>
      </c>
      <c r="E654" s="17" t="s">
        <v>592</v>
      </c>
      <c r="F654" s="317">
        <v>177.99000000000001</v>
      </c>
      <c r="G654" s="38"/>
      <c r="H654" s="44"/>
    </row>
    <row r="655" s="2" customFormat="1" ht="16.8" customHeight="1">
      <c r="A655" s="38"/>
      <c r="B655" s="44"/>
      <c r="C655" s="316" t="s">
        <v>1302</v>
      </c>
      <c r="D655" s="316" t="s">
        <v>1303</v>
      </c>
      <c r="E655" s="17" t="s">
        <v>592</v>
      </c>
      <c r="F655" s="317">
        <v>177.99000000000001</v>
      </c>
      <c r="G655" s="38"/>
      <c r="H655" s="44"/>
    </row>
    <row r="656" s="2" customFormat="1" ht="16.8" customHeight="1">
      <c r="A656" s="38"/>
      <c r="B656" s="44"/>
      <c r="C656" s="312" t="s">
        <v>2437</v>
      </c>
      <c r="D656" s="313" t="s">
        <v>1</v>
      </c>
      <c r="E656" s="314" t="s">
        <v>1</v>
      </c>
      <c r="F656" s="315">
        <v>68.590000000000003</v>
      </c>
      <c r="G656" s="38"/>
      <c r="H656" s="44"/>
    </row>
    <row r="657" s="2" customFormat="1" ht="16.8" customHeight="1">
      <c r="A657" s="38"/>
      <c r="B657" s="44"/>
      <c r="C657" s="316" t="s">
        <v>1</v>
      </c>
      <c r="D657" s="316" t="s">
        <v>2878</v>
      </c>
      <c r="E657" s="17" t="s">
        <v>1</v>
      </c>
      <c r="F657" s="317">
        <v>0</v>
      </c>
      <c r="G657" s="38"/>
      <c r="H657" s="44"/>
    </row>
    <row r="658" s="2" customFormat="1" ht="16.8" customHeight="1">
      <c r="A658" s="38"/>
      <c r="B658" s="44"/>
      <c r="C658" s="316" t="s">
        <v>1</v>
      </c>
      <c r="D658" s="316" t="s">
        <v>3172</v>
      </c>
      <c r="E658" s="17" t="s">
        <v>1</v>
      </c>
      <c r="F658" s="317">
        <v>38.840000000000003</v>
      </c>
      <c r="G658" s="38"/>
      <c r="H658" s="44"/>
    </row>
    <row r="659" s="2" customFormat="1" ht="16.8" customHeight="1">
      <c r="A659" s="38"/>
      <c r="B659" s="44"/>
      <c r="C659" s="316" t="s">
        <v>1</v>
      </c>
      <c r="D659" s="316" t="s">
        <v>3173</v>
      </c>
      <c r="E659" s="17" t="s">
        <v>1</v>
      </c>
      <c r="F659" s="317">
        <v>23.25</v>
      </c>
      <c r="G659" s="38"/>
      <c r="H659" s="44"/>
    </row>
    <row r="660" s="2" customFormat="1" ht="16.8" customHeight="1">
      <c r="A660" s="38"/>
      <c r="B660" s="44"/>
      <c r="C660" s="316" t="s">
        <v>1</v>
      </c>
      <c r="D660" s="316" t="s">
        <v>3174</v>
      </c>
      <c r="E660" s="17" t="s">
        <v>1</v>
      </c>
      <c r="F660" s="317">
        <v>6.5</v>
      </c>
      <c r="G660" s="38"/>
      <c r="H660" s="44"/>
    </row>
    <row r="661" s="2" customFormat="1" ht="16.8" customHeight="1">
      <c r="A661" s="38"/>
      <c r="B661" s="44"/>
      <c r="C661" s="316" t="s">
        <v>2437</v>
      </c>
      <c r="D661" s="316" t="s">
        <v>423</v>
      </c>
      <c r="E661" s="17" t="s">
        <v>1</v>
      </c>
      <c r="F661" s="317">
        <v>68.590000000000003</v>
      </c>
      <c r="G661" s="38"/>
      <c r="H661" s="44"/>
    </row>
    <row r="662" s="2" customFormat="1" ht="16.8" customHeight="1">
      <c r="A662" s="38"/>
      <c r="B662" s="44"/>
      <c r="C662" s="318" t="s">
        <v>6870</v>
      </c>
      <c r="D662" s="38"/>
      <c r="E662" s="38"/>
      <c r="F662" s="38"/>
      <c r="G662" s="38"/>
      <c r="H662" s="44"/>
    </row>
    <row r="663" s="2" customFormat="1">
      <c r="A663" s="38"/>
      <c r="B663" s="44"/>
      <c r="C663" s="316" t="s">
        <v>2873</v>
      </c>
      <c r="D663" s="316" t="s">
        <v>2874</v>
      </c>
      <c r="E663" s="17" t="s">
        <v>592</v>
      </c>
      <c r="F663" s="317">
        <v>68.590000000000003</v>
      </c>
      <c r="G663" s="38"/>
      <c r="H663" s="44"/>
    </row>
    <row r="664" s="2" customFormat="1">
      <c r="A664" s="38"/>
      <c r="B664" s="44"/>
      <c r="C664" s="316" t="s">
        <v>2889</v>
      </c>
      <c r="D664" s="316" t="s">
        <v>591</v>
      </c>
      <c r="E664" s="17" t="s">
        <v>592</v>
      </c>
      <c r="F664" s="317">
        <v>177.99000000000001</v>
      </c>
      <c r="G664" s="38"/>
      <c r="H664" s="44"/>
    </row>
    <row r="665" s="2" customFormat="1" ht="16.8" customHeight="1">
      <c r="A665" s="38"/>
      <c r="B665" s="44"/>
      <c r="C665" s="316" t="s">
        <v>1302</v>
      </c>
      <c r="D665" s="316" t="s">
        <v>1303</v>
      </c>
      <c r="E665" s="17" t="s">
        <v>592</v>
      </c>
      <c r="F665" s="317">
        <v>177.99000000000001</v>
      </c>
      <c r="G665" s="38"/>
      <c r="H665" s="44"/>
    </row>
    <row r="666" s="2" customFormat="1" ht="16.8" customHeight="1">
      <c r="A666" s="38"/>
      <c r="B666" s="44"/>
      <c r="C666" s="316" t="s">
        <v>610</v>
      </c>
      <c r="D666" s="316" t="s">
        <v>611</v>
      </c>
      <c r="E666" s="17" t="s">
        <v>592</v>
      </c>
      <c r="F666" s="317">
        <v>68.590000000000003</v>
      </c>
      <c r="G666" s="38"/>
      <c r="H666" s="44"/>
    </row>
    <row r="667" s="2" customFormat="1" ht="16.8" customHeight="1">
      <c r="A667" s="38"/>
      <c r="B667" s="44"/>
      <c r="C667" s="312" t="s">
        <v>1181</v>
      </c>
      <c r="D667" s="313" t="s">
        <v>1</v>
      </c>
      <c r="E667" s="314" t="s">
        <v>1</v>
      </c>
      <c r="F667" s="315">
        <v>322</v>
      </c>
      <c r="G667" s="38"/>
      <c r="H667" s="44"/>
    </row>
    <row r="668" s="2" customFormat="1">
      <c r="A668" s="38"/>
      <c r="B668" s="44"/>
      <c r="C668" s="316" t="s">
        <v>1</v>
      </c>
      <c r="D668" s="316" t="s">
        <v>1409</v>
      </c>
      <c r="E668" s="17" t="s">
        <v>1</v>
      </c>
      <c r="F668" s="317">
        <v>0</v>
      </c>
      <c r="G668" s="38"/>
      <c r="H668" s="44"/>
    </row>
    <row r="669" s="2" customFormat="1" ht="16.8" customHeight="1">
      <c r="A669" s="38"/>
      <c r="B669" s="44"/>
      <c r="C669" s="316" t="s">
        <v>1</v>
      </c>
      <c r="D669" s="316" t="s">
        <v>3181</v>
      </c>
      <c r="E669" s="17" t="s">
        <v>1</v>
      </c>
      <c r="F669" s="317">
        <v>322</v>
      </c>
      <c r="G669" s="38"/>
      <c r="H669" s="44"/>
    </row>
    <row r="670" s="2" customFormat="1" ht="16.8" customHeight="1">
      <c r="A670" s="38"/>
      <c r="B670" s="44"/>
      <c r="C670" s="316" t="s">
        <v>1181</v>
      </c>
      <c r="D670" s="316" t="s">
        <v>423</v>
      </c>
      <c r="E670" s="17" t="s">
        <v>1</v>
      </c>
      <c r="F670" s="317">
        <v>322</v>
      </c>
      <c r="G670" s="38"/>
      <c r="H670" s="44"/>
    </row>
    <row r="671" s="2" customFormat="1" ht="16.8" customHeight="1">
      <c r="A671" s="38"/>
      <c r="B671" s="44"/>
      <c r="C671" s="318" t="s">
        <v>6870</v>
      </c>
      <c r="D671" s="38"/>
      <c r="E671" s="38"/>
      <c r="F671" s="38"/>
      <c r="G671" s="38"/>
      <c r="H671" s="44"/>
    </row>
    <row r="672" s="2" customFormat="1" ht="16.8" customHeight="1">
      <c r="A672" s="38"/>
      <c r="B672" s="44"/>
      <c r="C672" s="316" t="s">
        <v>1406</v>
      </c>
      <c r="D672" s="316" t="s">
        <v>617</v>
      </c>
      <c r="E672" s="17" t="s">
        <v>409</v>
      </c>
      <c r="F672" s="317">
        <v>322</v>
      </c>
      <c r="G672" s="38"/>
      <c r="H672" s="44"/>
    </row>
    <row r="673" s="2" customFormat="1" ht="16.8" customHeight="1">
      <c r="A673" s="38"/>
      <c r="B673" s="44"/>
      <c r="C673" s="316" t="s">
        <v>1127</v>
      </c>
      <c r="D673" s="316" t="s">
        <v>1128</v>
      </c>
      <c r="E673" s="17" t="s">
        <v>409</v>
      </c>
      <c r="F673" s="317">
        <v>322</v>
      </c>
      <c r="G673" s="38"/>
      <c r="H673" s="44"/>
    </row>
    <row r="674" s="2" customFormat="1" ht="16.8" customHeight="1">
      <c r="A674" s="38"/>
      <c r="B674" s="44"/>
      <c r="C674" s="316" t="s">
        <v>1429</v>
      </c>
      <c r="D674" s="316" t="s">
        <v>1430</v>
      </c>
      <c r="E674" s="17" t="s">
        <v>409</v>
      </c>
      <c r="F674" s="317">
        <v>322</v>
      </c>
      <c r="G674" s="38"/>
      <c r="H674" s="44"/>
    </row>
    <row r="675" s="2" customFormat="1" ht="16.8" customHeight="1">
      <c r="A675" s="38"/>
      <c r="B675" s="44"/>
      <c r="C675" s="312" t="s">
        <v>2153</v>
      </c>
      <c r="D675" s="313" t="s">
        <v>1</v>
      </c>
      <c r="E675" s="314" t="s">
        <v>1</v>
      </c>
      <c r="F675" s="315">
        <v>63.240000000000002</v>
      </c>
      <c r="G675" s="38"/>
      <c r="H675" s="44"/>
    </row>
    <row r="676" s="2" customFormat="1">
      <c r="A676" s="38"/>
      <c r="B676" s="44"/>
      <c r="C676" s="316" t="s">
        <v>1</v>
      </c>
      <c r="D676" s="316" t="s">
        <v>2241</v>
      </c>
      <c r="E676" s="17" t="s">
        <v>1</v>
      </c>
      <c r="F676" s="317">
        <v>0</v>
      </c>
      <c r="G676" s="38"/>
      <c r="H676" s="44"/>
    </row>
    <row r="677" s="2" customFormat="1" ht="16.8" customHeight="1">
      <c r="A677" s="38"/>
      <c r="B677" s="44"/>
      <c r="C677" s="316" t="s">
        <v>1</v>
      </c>
      <c r="D677" s="316" t="s">
        <v>3187</v>
      </c>
      <c r="E677" s="17" t="s">
        <v>1</v>
      </c>
      <c r="F677" s="317">
        <v>21</v>
      </c>
      <c r="G677" s="38"/>
      <c r="H677" s="44"/>
    </row>
    <row r="678" s="2" customFormat="1" ht="16.8" customHeight="1">
      <c r="A678" s="38"/>
      <c r="B678" s="44"/>
      <c r="C678" s="316" t="s">
        <v>1</v>
      </c>
      <c r="D678" s="316" t="s">
        <v>3188</v>
      </c>
      <c r="E678" s="17" t="s">
        <v>1</v>
      </c>
      <c r="F678" s="317">
        <v>6.2400000000000002</v>
      </c>
      <c r="G678" s="38"/>
      <c r="H678" s="44"/>
    </row>
    <row r="679" s="2" customFormat="1" ht="16.8" customHeight="1">
      <c r="A679" s="38"/>
      <c r="B679" s="44"/>
      <c r="C679" s="316" t="s">
        <v>1</v>
      </c>
      <c r="D679" s="316" t="s">
        <v>3189</v>
      </c>
      <c r="E679" s="17" t="s">
        <v>1</v>
      </c>
      <c r="F679" s="317">
        <v>36</v>
      </c>
      <c r="G679" s="38"/>
      <c r="H679" s="44"/>
    </row>
    <row r="680" s="2" customFormat="1" ht="16.8" customHeight="1">
      <c r="A680" s="38"/>
      <c r="B680" s="44"/>
      <c r="C680" s="316" t="s">
        <v>2153</v>
      </c>
      <c r="D680" s="316" t="s">
        <v>423</v>
      </c>
      <c r="E680" s="17" t="s">
        <v>1</v>
      </c>
      <c r="F680" s="317">
        <v>63.240000000000002</v>
      </c>
      <c r="G680" s="38"/>
      <c r="H680" s="44"/>
    </row>
    <row r="681" s="2" customFormat="1" ht="16.8" customHeight="1">
      <c r="A681" s="38"/>
      <c r="B681" s="44"/>
      <c r="C681" s="318" t="s">
        <v>6870</v>
      </c>
      <c r="D681" s="38"/>
      <c r="E681" s="38"/>
      <c r="F681" s="38"/>
      <c r="G681" s="38"/>
      <c r="H681" s="44"/>
    </row>
    <row r="682" s="2" customFormat="1" ht="16.8" customHeight="1">
      <c r="A682" s="38"/>
      <c r="B682" s="44"/>
      <c r="C682" s="316" t="s">
        <v>2236</v>
      </c>
      <c r="D682" s="316" t="s">
        <v>2237</v>
      </c>
      <c r="E682" s="17" t="s">
        <v>409</v>
      </c>
      <c r="F682" s="317">
        <v>63.240000000000002</v>
      </c>
      <c r="G682" s="38"/>
      <c r="H682" s="44"/>
    </row>
    <row r="683" s="2" customFormat="1" ht="16.8" customHeight="1">
      <c r="A683" s="38"/>
      <c r="B683" s="44"/>
      <c r="C683" s="316" t="s">
        <v>2225</v>
      </c>
      <c r="D683" s="316" t="s">
        <v>2226</v>
      </c>
      <c r="E683" s="17" t="s">
        <v>409</v>
      </c>
      <c r="F683" s="317">
        <v>63.240000000000002</v>
      </c>
      <c r="G683" s="38"/>
      <c r="H683" s="44"/>
    </row>
    <row r="684" s="2" customFormat="1" ht="16.8" customHeight="1">
      <c r="A684" s="38"/>
      <c r="B684" s="44"/>
      <c r="C684" s="316" t="s">
        <v>2245</v>
      </c>
      <c r="D684" s="316" t="s">
        <v>2246</v>
      </c>
      <c r="E684" s="17" t="s">
        <v>409</v>
      </c>
      <c r="F684" s="317">
        <v>63.240000000000002</v>
      </c>
      <c r="G684" s="38"/>
      <c r="H684" s="44"/>
    </row>
    <row r="685" s="2" customFormat="1" ht="16.8" customHeight="1">
      <c r="A685" s="38"/>
      <c r="B685" s="44"/>
      <c r="C685" s="312" t="s">
        <v>2837</v>
      </c>
      <c r="D685" s="313" t="s">
        <v>1</v>
      </c>
      <c r="E685" s="314" t="s">
        <v>1</v>
      </c>
      <c r="F685" s="315">
        <v>86</v>
      </c>
      <c r="G685" s="38"/>
      <c r="H685" s="44"/>
    </row>
    <row r="686" s="2" customFormat="1" ht="16.8" customHeight="1">
      <c r="A686" s="38"/>
      <c r="B686" s="44"/>
      <c r="C686" s="316" t="s">
        <v>1</v>
      </c>
      <c r="D686" s="316" t="s">
        <v>2902</v>
      </c>
      <c r="E686" s="17" t="s">
        <v>1</v>
      </c>
      <c r="F686" s="317">
        <v>0</v>
      </c>
      <c r="G686" s="38"/>
      <c r="H686" s="44"/>
    </row>
    <row r="687" s="2" customFormat="1" ht="16.8" customHeight="1">
      <c r="A687" s="38"/>
      <c r="B687" s="44"/>
      <c r="C687" s="316" t="s">
        <v>1</v>
      </c>
      <c r="D687" s="316" t="s">
        <v>2918</v>
      </c>
      <c r="E687" s="17" t="s">
        <v>1</v>
      </c>
      <c r="F687" s="317">
        <v>0</v>
      </c>
      <c r="G687" s="38"/>
      <c r="H687" s="44"/>
    </row>
    <row r="688" s="2" customFormat="1" ht="16.8" customHeight="1">
      <c r="A688" s="38"/>
      <c r="B688" s="44"/>
      <c r="C688" s="316" t="s">
        <v>1</v>
      </c>
      <c r="D688" s="316" t="s">
        <v>3180</v>
      </c>
      <c r="E688" s="17" t="s">
        <v>1</v>
      </c>
      <c r="F688" s="317">
        <v>86</v>
      </c>
      <c r="G688" s="38"/>
      <c r="H688" s="44"/>
    </row>
    <row r="689" s="2" customFormat="1" ht="16.8" customHeight="1">
      <c r="A689" s="38"/>
      <c r="B689" s="44"/>
      <c r="C689" s="316" t="s">
        <v>2837</v>
      </c>
      <c r="D689" s="316" t="s">
        <v>423</v>
      </c>
      <c r="E689" s="17" t="s">
        <v>1</v>
      </c>
      <c r="F689" s="317">
        <v>86</v>
      </c>
      <c r="G689" s="38"/>
      <c r="H689" s="44"/>
    </row>
    <row r="690" s="2" customFormat="1" ht="16.8" customHeight="1">
      <c r="A690" s="38"/>
      <c r="B690" s="44"/>
      <c r="C690" s="318" t="s">
        <v>6870</v>
      </c>
      <c r="D690" s="38"/>
      <c r="E690" s="38"/>
      <c r="F690" s="38"/>
      <c r="G690" s="38"/>
      <c r="H690" s="44"/>
    </row>
    <row r="691" s="2" customFormat="1" ht="16.8" customHeight="1">
      <c r="A691" s="38"/>
      <c r="B691" s="44"/>
      <c r="C691" s="316" t="s">
        <v>1365</v>
      </c>
      <c r="D691" s="316" t="s">
        <v>1366</v>
      </c>
      <c r="E691" s="17" t="s">
        <v>592</v>
      </c>
      <c r="F691" s="317">
        <v>86</v>
      </c>
      <c r="G691" s="38"/>
      <c r="H691" s="44"/>
    </row>
    <row r="692" s="2" customFormat="1">
      <c r="A692" s="38"/>
      <c r="B692" s="44"/>
      <c r="C692" s="316" t="s">
        <v>2889</v>
      </c>
      <c r="D692" s="316" t="s">
        <v>591</v>
      </c>
      <c r="E692" s="17" t="s">
        <v>592</v>
      </c>
      <c r="F692" s="317">
        <v>177.99000000000001</v>
      </c>
      <c r="G692" s="38"/>
      <c r="H692" s="44"/>
    </row>
    <row r="693" s="2" customFormat="1" ht="16.8" customHeight="1">
      <c r="A693" s="38"/>
      <c r="B693" s="44"/>
      <c r="C693" s="316" t="s">
        <v>1302</v>
      </c>
      <c r="D693" s="316" t="s">
        <v>1303</v>
      </c>
      <c r="E693" s="17" t="s">
        <v>592</v>
      </c>
      <c r="F693" s="317">
        <v>177.99000000000001</v>
      </c>
      <c r="G693" s="38"/>
      <c r="H693" s="44"/>
    </row>
    <row r="694" s="2" customFormat="1" ht="26.4" customHeight="1">
      <c r="A694" s="38"/>
      <c r="B694" s="44"/>
      <c r="C694" s="311" t="s">
        <v>6876</v>
      </c>
      <c r="D694" s="311" t="s">
        <v>145</v>
      </c>
      <c r="E694" s="38"/>
      <c r="F694" s="38"/>
      <c r="G694" s="38"/>
      <c r="H694" s="44"/>
    </row>
    <row r="695" s="2" customFormat="1" ht="16.8" customHeight="1">
      <c r="A695" s="38"/>
      <c r="B695" s="44"/>
      <c r="C695" s="312" t="s">
        <v>3207</v>
      </c>
      <c r="D695" s="313" t="s">
        <v>1</v>
      </c>
      <c r="E695" s="314" t="s">
        <v>1</v>
      </c>
      <c r="F695" s="315">
        <v>2.8799999999999999</v>
      </c>
      <c r="G695" s="38"/>
      <c r="H695" s="44"/>
    </row>
    <row r="696" s="2" customFormat="1" ht="16.8" customHeight="1">
      <c r="A696" s="38"/>
      <c r="B696" s="44"/>
      <c r="C696" s="316" t="s">
        <v>1</v>
      </c>
      <c r="D696" s="316" t="s">
        <v>3277</v>
      </c>
      <c r="E696" s="17" t="s">
        <v>1</v>
      </c>
      <c r="F696" s="317">
        <v>2.8799999999999999</v>
      </c>
      <c r="G696" s="38"/>
      <c r="H696" s="44"/>
    </row>
    <row r="697" s="2" customFormat="1" ht="16.8" customHeight="1">
      <c r="A697" s="38"/>
      <c r="B697" s="44"/>
      <c r="C697" s="316" t="s">
        <v>3207</v>
      </c>
      <c r="D697" s="316" t="s">
        <v>423</v>
      </c>
      <c r="E697" s="17" t="s">
        <v>1</v>
      </c>
      <c r="F697" s="317">
        <v>2.8799999999999999</v>
      </c>
      <c r="G697" s="38"/>
      <c r="H697" s="44"/>
    </row>
    <row r="698" s="2" customFormat="1" ht="16.8" customHeight="1">
      <c r="A698" s="38"/>
      <c r="B698" s="44"/>
      <c r="C698" s="318" t="s">
        <v>6870</v>
      </c>
      <c r="D698" s="38"/>
      <c r="E698" s="38"/>
      <c r="F698" s="38"/>
      <c r="G698" s="38"/>
      <c r="H698" s="44"/>
    </row>
    <row r="699" s="2" customFormat="1">
      <c r="A699" s="38"/>
      <c r="B699" s="44"/>
      <c r="C699" s="316" t="s">
        <v>1031</v>
      </c>
      <c r="D699" s="316" t="s">
        <v>1032</v>
      </c>
      <c r="E699" s="17" t="s">
        <v>681</v>
      </c>
      <c r="F699" s="317">
        <v>2.8799999999999999</v>
      </c>
      <c r="G699" s="38"/>
      <c r="H699" s="44"/>
    </row>
    <row r="700" s="2" customFormat="1" ht="16.8" customHeight="1">
      <c r="A700" s="38"/>
      <c r="B700" s="44"/>
      <c r="C700" s="316" t="s">
        <v>1990</v>
      </c>
      <c r="D700" s="316" t="s">
        <v>1991</v>
      </c>
      <c r="E700" s="17" t="s">
        <v>681</v>
      </c>
      <c r="F700" s="317">
        <v>2.8799999999999999</v>
      </c>
      <c r="G700" s="38"/>
      <c r="H700" s="44"/>
    </row>
    <row r="701" s="2" customFormat="1" ht="16.8" customHeight="1">
      <c r="A701" s="38"/>
      <c r="B701" s="44"/>
      <c r="C701" s="316" t="s">
        <v>1996</v>
      </c>
      <c r="D701" s="316" t="s">
        <v>1997</v>
      </c>
      <c r="E701" s="17" t="s">
        <v>681</v>
      </c>
      <c r="F701" s="317">
        <v>54.719999999999999</v>
      </c>
      <c r="G701" s="38"/>
      <c r="H701" s="44"/>
    </row>
    <row r="702" s="2" customFormat="1" ht="16.8" customHeight="1">
      <c r="A702" s="38"/>
      <c r="B702" s="44"/>
      <c r="C702" s="316" t="s">
        <v>2004</v>
      </c>
      <c r="D702" s="316" t="s">
        <v>2005</v>
      </c>
      <c r="E702" s="17" t="s">
        <v>681</v>
      </c>
      <c r="F702" s="317">
        <v>2.8799999999999999</v>
      </c>
      <c r="G702" s="38"/>
      <c r="H702" s="44"/>
    </row>
    <row r="703" s="2" customFormat="1" ht="26.4" customHeight="1">
      <c r="A703" s="38"/>
      <c r="B703" s="44"/>
      <c r="C703" s="311" t="s">
        <v>147</v>
      </c>
      <c r="D703" s="311" t="s">
        <v>148</v>
      </c>
      <c r="E703" s="38"/>
      <c r="F703" s="38"/>
      <c r="G703" s="38"/>
      <c r="H703" s="44"/>
    </row>
    <row r="704" s="2" customFormat="1" ht="16.8" customHeight="1">
      <c r="A704" s="38"/>
      <c r="B704" s="44"/>
      <c r="C704" s="312" t="s">
        <v>2433</v>
      </c>
      <c r="D704" s="313" t="s">
        <v>1</v>
      </c>
      <c r="E704" s="314" t="s">
        <v>1</v>
      </c>
      <c r="F704" s="315">
        <v>605.26999999999998</v>
      </c>
      <c r="G704" s="38"/>
      <c r="H704" s="44"/>
    </row>
    <row r="705" s="2" customFormat="1">
      <c r="A705" s="38"/>
      <c r="B705" s="44"/>
      <c r="C705" s="316" t="s">
        <v>1</v>
      </c>
      <c r="D705" s="316" t="s">
        <v>1255</v>
      </c>
      <c r="E705" s="17" t="s">
        <v>1</v>
      </c>
      <c r="F705" s="317">
        <v>0</v>
      </c>
      <c r="G705" s="38"/>
      <c r="H705" s="44"/>
    </row>
    <row r="706" s="2" customFormat="1" ht="16.8" customHeight="1">
      <c r="A706" s="38"/>
      <c r="B706" s="44"/>
      <c r="C706" s="316" t="s">
        <v>1</v>
      </c>
      <c r="D706" s="316" t="s">
        <v>1326</v>
      </c>
      <c r="E706" s="17" t="s">
        <v>1</v>
      </c>
      <c r="F706" s="317">
        <v>0</v>
      </c>
      <c r="G706" s="38"/>
      <c r="H706" s="44"/>
    </row>
    <row r="707" s="2" customFormat="1" ht="16.8" customHeight="1">
      <c r="A707" s="38"/>
      <c r="B707" s="44"/>
      <c r="C707" s="316" t="s">
        <v>1</v>
      </c>
      <c r="D707" s="316" t="s">
        <v>3291</v>
      </c>
      <c r="E707" s="17" t="s">
        <v>1</v>
      </c>
      <c r="F707" s="317">
        <v>512.87</v>
      </c>
      <c r="G707" s="38"/>
      <c r="H707" s="44"/>
    </row>
    <row r="708" s="2" customFormat="1" ht="16.8" customHeight="1">
      <c r="A708" s="38"/>
      <c r="B708" s="44"/>
      <c r="C708" s="316" t="s">
        <v>1</v>
      </c>
      <c r="D708" s="316" t="s">
        <v>3292</v>
      </c>
      <c r="E708" s="17" t="s">
        <v>1</v>
      </c>
      <c r="F708" s="317">
        <v>66.150000000000006</v>
      </c>
      <c r="G708" s="38"/>
      <c r="H708" s="44"/>
    </row>
    <row r="709" s="2" customFormat="1" ht="16.8" customHeight="1">
      <c r="A709" s="38"/>
      <c r="B709" s="44"/>
      <c r="C709" s="316" t="s">
        <v>1</v>
      </c>
      <c r="D709" s="316" t="s">
        <v>3293</v>
      </c>
      <c r="E709" s="17" t="s">
        <v>1</v>
      </c>
      <c r="F709" s="317">
        <v>26.25</v>
      </c>
      <c r="G709" s="38"/>
      <c r="H709" s="44"/>
    </row>
    <row r="710" s="2" customFormat="1" ht="16.8" customHeight="1">
      <c r="A710" s="38"/>
      <c r="B710" s="44"/>
      <c r="C710" s="316" t="s">
        <v>2433</v>
      </c>
      <c r="D710" s="316" t="s">
        <v>423</v>
      </c>
      <c r="E710" s="17" t="s">
        <v>1</v>
      </c>
      <c r="F710" s="317">
        <v>605.26999999999998</v>
      </c>
      <c r="G710" s="38"/>
      <c r="H710" s="44"/>
    </row>
    <row r="711" s="2" customFormat="1" ht="16.8" customHeight="1">
      <c r="A711" s="38"/>
      <c r="B711" s="44"/>
      <c r="C711" s="318" t="s">
        <v>6870</v>
      </c>
      <c r="D711" s="38"/>
      <c r="E711" s="38"/>
      <c r="F711" s="38"/>
      <c r="G711" s="38"/>
      <c r="H711" s="44"/>
    </row>
    <row r="712" s="2" customFormat="1">
      <c r="A712" s="38"/>
      <c r="B712" s="44"/>
      <c r="C712" s="316" t="s">
        <v>1321</v>
      </c>
      <c r="D712" s="316" t="s">
        <v>1322</v>
      </c>
      <c r="E712" s="17" t="s">
        <v>592</v>
      </c>
      <c r="F712" s="317">
        <v>605.26999999999998</v>
      </c>
      <c r="G712" s="38"/>
      <c r="H712" s="44"/>
    </row>
    <row r="713" s="2" customFormat="1">
      <c r="A713" s="38"/>
      <c r="B713" s="44"/>
      <c r="C713" s="316" t="s">
        <v>1288</v>
      </c>
      <c r="D713" s="316" t="s">
        <v>1289</v>
      </c>
      <c r="E713" s="17" t="s">
        <v>592</v>
      </c>
      <c r="F713" s="317">
        <v>605.26999999999998</v>
      </c>
      <c r="G713" s="38"/>
      <c r="H713" s="44"/>
    </row>
    <row r="714" s="2" customFormat="1">
      <c r="A714" s="38"/>
      <c r="B714" s="44"/>
      <c r="C714" s="316" t="s">
        <v>1295</v>
      </c>
      <c r="D714" s="316" t="s">
        <v>1296</v>
      </c>
      <c r="E714" s="17" t="s">
        <v>592</v>
      </c>
      <c r="F714" s="317">
        <v>6052.6999999999998</v>
      </c>
      <c r="G714" s="38"/>
      <c r="H714" s="44"/>
    </row>
    <row r="715" s="2" customFormat="1" ht="16.8" customHeight="1">
      <c r="A715" s="38"/>
      <c r="B715" s="44"/>
      <c r="C715" s="316" t="s">
        <v>1308</v>
      </c>
      <c r="D715" s="316" t="s">
        <v>1309</v>
      </c>
      <c r="E715" s="17" t="s">
        <v>592</v>
      </c>
      <c r="F715" s="317">
        <v>605.26999999999998</v>
      </c>
      <c r="G715" s="38"/>
      <c r="H715" s="44"/>
    </row>
    <row r="716" s="2" customFormat="1" ht="16.8" customHeight="1">
      <c r="A716" s="38"/>
      <c r="B716" s="44"/>
      <c r="C716" s="316" t="s">
        <v>1331</v>
      </c>
      <c r="D716" s="316" t="s">
        <v>1332</v>
      </c>
      <c r="E716" s="17" t="s">
        <v>681</v>
      </c>
      <c r="F716" s="317">
        <v>514.48000000000002</v>
      </c>
      <c r="G716" s="38"/>
      <c r="H716" s="44"/>
    </row>
    <row r="717" s="2" customFormat="1" ht="16.8" customHeight="1">
      <c r="A717" s="38"/>
      <c r="B717" s="44"/>
      <c r="C717" s="316" t="s">
        <v>1348</v>
      </c>
      <c r="D717" s="316" t="s">
        <v>1349</v>
      </c>
      <c r="E717" s="17" t="s">
        <v>681</v>
      </c>
      <c r="F717" s="317">
        <v>544.74300000000005</v>
      </c>
      <c r="G717" s="38"/>
      <c r="H717" s="44"/>
    </row>
    <row r="718" s="2" customFormat="1" ht="16.8" customHeight="1">
      <c r="A718" s="38"/>
      <c r="B718" s="44"/>
      <c r="C718" s="312" t="s">
        <v>2435</v>
      </c>
      <c r="D718" s="313" t="s">
        <v>1</v>
      </c>
      <c r="E718" s="314" t="s">
        <v>1</v>
      </c>
      <c r="F718" s="315">
        <v>9</v>
      </c>
      <c r="G718" s="38"/>
      <c r="H718" s="44"/>
    </row>
    <row r="719" s="2" customFormat="1" ht="16.8" customHeight="1">
      <c r="A719" s="38"/>
      <c r="B719" s="44"/>
      <c r="C719" s="316" t="s">
        <v>2435</v>
      </c>
      <c r="D719" s="316" t="s">
        <v>3301</v>
      </c>
      <c r="E719" s="17" t="s">
        <v>1</v>
      </c>
      <c r="F719" s="317">
        <v>9</v>
      </c>
      <c r="G719" s="38"/>
      <c r="H719" s="44"/>
    </row>
    <row r="720" s="2" customFormat="1" ht="16.8" customHeight="1">
      <c r="A720" s="38"/>
      <c r="B720" s="44"/>
      <c r="C720" s="318" t="s">
        <v>6870</v>
      </c>
      <c r="D720" s="38"/>
      <c r="E720" s="38"/>
      <c r="F720" s="38"/>
      <c r="G720" s="38"/>
      <c r="H720" s="44"/>
    </row>
    <row r="721" s="2" customFormat="1">
      <c r="A721" s="38"/>
      <c r="B721" s="44"/>
      <c r="C721" s="316" t="s">
        <v>1266</v>
      </c>
      <c r="D721" s="316" t="s">
        <v>1267</v>
      </c>
      <c r="E721" s="17" t="s">
        <v>592</v>
      </c>
      <c r="F721" s="317">
        <v>9</v>
      </c>
      <c r="G721" s="38"/>
      <c r="H721" s="44"/>
    </row>
    <row r="722" s="2" customFormat="1">
      <c r="A722" s="38"/>
      <c r="B722" s="44"/>
      <c r="C722" s="316" t="s">
        <v>1272</v>
      </c>
      <c r="D722" s="316" t="s">
        <v>1273</v>
      </c>
      <c r="E722" s="17" t="s">
        <v>592</v>
      </c>
      <c r="F722" s="317">
        <v>1262.6400000000001</v>
      </c>
      <c r="G722" s="38"/>
      <c r="H722" s="44"/>
    </row>
    <row r="723" s="2" customFormat="1" ht="16.8" customHeight="1">
      <c r="A723" s="38"/>
      <c r="B723" s="44"/>
      <c r="C723" s="312" t="s">
        <v>2437</v>
      </c>
      <c r="D723" s="313" t="s">
        <v>1</v>
      </c>
      <c r="E723" s="314" t="s">
        <v>1</v>
      </c>
      <c r="F723" s="315">
        <v>1228.54</v>
      </c>
      <c r="G723" s="38"/>
      <c r="H723" s="44"/>
    </row>
    <row r="724" s="2" customFormat="1">
      <c r="A724" s="38"/>
      <c r="B724" s="44"/>
      <c r="C724" s="316" t="s">
        <v>1</v>
      </c>
      <c r="D724" s="316" t="s">
        <v>1255</v>
      </c>
      <c r="E724" s="17" t="s">
        <v>1</v>
      </c>
      <c r="F724" s="317">
        <v>0</v>
      </c>
      <c r="G724" s="38"/>
      <c r="H724" s="44"/>
    </row>
    <row r="725" s="2" customFormat="1" ht="16.8" customHeight="1">
      <c r="A725" s="38"/>
      <c r="B725" s="44"/>
      <c r="C725" s="316" t="s">
        <v>1</v>
      </c>
      <c r="D725" s="316" t="s">
        <v>1326</v>
      </c>
      <c r="E725" s="17" t="s">
        <v>1</v>
      </c>
      <c r="F725" s="317">
        <v>0</v>
      </c>
      <c r="G725" s="38"/>
      <c r="H725" s="44"/>
    </row>
    <row r="726" s="2" customFormat="1" ht="16.8" customHeight="1">
      <c r="A726" s="38"/>
      <c r="B726" s="44"/>
      <c r="C726" s="316" t="s">
        <v>1</v>
      </c>
      <c r="D726" s="316" t="s">
        <v>3291</v>
      </c>
      <c r="E726" s="17" t="s">
        <v>1</v>
      </c>
      <c r="F726" s="317">
        <v>512.87</v>
      </c>
      <c r="G726" s="38"/>
      <c r="H726" s="44"/>
    </row>
    <row r="727" s="2" customFormat="1" ht="16.8" customHeight="1">
      <c r="A727" s="38"/>
      <c r="B727" s="44"/>
      <c r="C727" s="316" t="s">
        <v>1</v>
      </c>
      <c r="D727" s="316" t="s">
        <v>3292</v>
      </c>
      <c r="E727" s="17" t="s">
        <v>1</v>
      </c>
      <c r="F727" s="317">
        <v>66.150000000000006</v>
      </c>
      <c r="G727" s="38"/>
      <c r="H727" s="44"/>
    </row>
    <row r="728" s="2" customFormat="1" ht="16.8" customHeight="1">
      <c r="A728" s="38"/>
      <c r="B728" s="44"/>
      <c r="C728" s="316" t="s">
        <v>1</v>
      </c>
      <c r="D728" s="316" t="s">
        <v>3293</v>
      </c>
      <c r="E728" s="17" t="s">
        <v>1</v>
      </c>
      <c r="F728" s="317">
        <v>26.25</v>
      </c>
      <c r="G728" s="38"/>
      <c r="H728" s="44"/>
    </row>
    <row r="729" s="2" customFormat="1" ht="16.8" customHeight="1">
      <c r="A729" s="38"/>
      <c r="B729" s="44"/>
      <c r="C729" s="316" t="s">
        <v>1</v>
      </c>
      <c r="D729" s="316" t="s">
        <v>1256</v>
      </c>
      <c r="E729" s="17" t="s">
        <v>1</v>
      </c>
      <c r="F729" s="317">
        <v>0</v>
      </c>
      <c r="G729" s="38"/>
      <c r="H729" s="44"/>
    </row>
    <row r="730" s="2" customFormat="1" ht="16.8" customHeight="1">
      <c r="A730" s="38"/>
      <c r="B730" s="44"/>
      <c r="C730" s="316" t="s">
        <v>1</v>
      </c>
      <c r="D730" s="316" t="s">
        <v>3294</v>
      </c>
      <c r="E730" s="17" t="s">
        <v>1</v>
      </c>
      <c r="F730" s="317">
        <v>539.26999999999998</v>
      </c>
      <c r="G730" s="38"/>
      <c r="H730" s="44"/>
    </row>
    <row r="731" s="2" customFormat="1" ht="16.8" customHeight="1">
      <c r="A731" s="38"/>
      <c r="B731" s="44"/>
      <c r="C731" s="316" t="s">
        <v>1</v>
      </c>
      <c r="D731" s="316" t="s">
        <v>3295</v>
      </c>
      <c r="E731" s="17" t="s">
        <v>1</v>
      </c>
      <c r="F731" s="317">
        <v>63</v>
      </c>
      <c r="G731" s="38"/>
      <c r="H731" s="44"/>
    </row>
    <row r="732" s="2" customFormat="1" ht="16.8" customHeight="1">
      <c r="A732" s="38"/>
      <c r="B732" s="44"/>
      <c r="C732" s="316" t="s">
        <v>1</v>
      </c>
      <c r="D732" s="316" t="s">
        <v>3296</v>
      </c>
      <c r="E732" s="17" t="s">
        <v>1</v>
      </c>
      <c r="F732" s="317">
        <v>21</v>
      </c>
      <c r="G732" s="38"/>
      <c r="H732" s="44"/>
    </row>
    <row r="733" s="2" customFormat="1" ht="16.8" customHeight="1">
      <c r="A733" s="38"/>
      <c r="B733" s="44"/>
      <c r="C733" s="316" t="s">
        <v>2437</v>
      </c>
      <c r="D733" s="316" t="s">
        <v>423</v>
      </c>
      <c r="E733" s="17" t="s">
        <v>1</v>
      </c>
      <c r="F733" s="317">
        <v>1228.54</v>
      </c>
      <c r="G733" s="38"/>
      <c r="H733" s="44"/>
    </row>
    <row r="734" s="2" customFormat="1" ht="16.8" customHeight="1">
      <c r="A734" s="38"/>
      <c r="B734" s="44"/>
      <c r="C734" s="318" t="s">
        <v>6870</v>
      </c>
      <c r="D734" s="38"/>
      <c r="E734" s="38"/>
      <c r="F734" s="38"/>
      <c r="G734" s="38"/>
      <c r="H734" s="44"/>
    </row>
    <row r="735" s="2" customFormat="1">
      <c r="A735" s="38"/>
      <c r="B735" s="44"/>
      <c r="C735" s="316" t="s">
        <v>1250</v>
      </c>
      <c r="D735" s="316" t="s">
        <v>1251</v>
      </c>
      <c r="E735" s="17" t="s">
        <v>592</v>
      </c>
      <c r="F735" s="317">
        <v>1228.54</v>
      </c>
      <c r="G735" s="38"/>
      <c r="H735" s="44"/>
    </row>
    <row r="736" s="2" customFormat="1">
      <c r="A736" s="38"/>
      <c r="B736" s="44"/>
      <c r="C736" s="316" t="s">
        <v>1272</v>
      </c>
      <c r="D736" s="316" t="s">
        <v>1273</v>
      </c>
      <c r="E736" s="17" t="s">
        <v>592</v>
      </c>
      <c r="F736" s="317">
        <v>1262.6400000000001</v>
      </c>
      <c r="G736" s="38"/>
      <c r="H736" s="44"/>
    </row>
    <row r="737" s="2" customFormat="1" ht="16.8" customHeight="1">
      <c r="A737" s="38"/>
      <c r="B737" s="44"/>
      <c r="C737" s="312" t="s">
        <v>2439</v>
      </c>
      <c r="D737" s="313" t="s">
        <v>1</v>
      </c>
      <c r="E737" s="314" t="s">
        <v>1</v>
      </c>
      <c r="F737" s="315">
        <v>1262.6400000000001</v>
      </c>
      <c r="G737" s="38"/>
      <c r="H737" s="44"/>
    </row>
    <row r="738" s="2" customFormat="1" ht="16.8" customHeight="1">
      <c r="A738" s="38"/>
      <c r="B738" s="44"/>
      <c r="C738" s="316" t="s">
        <v>1</v>
      </c>
      <c r="D738" s="316" t="s">
        <v>2457</v>
      </c>
      <c r="E738" s="17" t="s">
        <v>1</v>
      </c>
      <c r="F738" s="317">
        <v>1228.54</v>
      </c>
      <c r="G738" s="38"/>
      <c r="H738" s="44"/>
    </row>
    <row r="739" s="2" customFormat="1" ht="16.8" customHeight="1">
      <c r="A739" s="38"/>
      <c r="B739" s="44"/>
      <c r="C739" s="316" t="s">
        <v>1</v>
      </c>
      <c r="D739" s="316" t="s">
        <v>2458</v>
      </c>
      <c r="E739" s="17" t="s">
        <v>1</v>
      </c>
      <c r="F739" s="317">
        <v>68.099999999999994</v>
      </c>
      <c r="G739" s="38"/>
      <c r="H739" s="44"/>
    </row>
    <row r="740" s="2" customFormat="1" ht="16.8" customHeight="1">
      <c r="A740" s="38"/>
      <c r="B740" s="44"/>
      <c r="C740" s="316" t="s">
        <v>1</v>
      </c>
      <c r="D740" s="316" t="s">
        <v>2459</v>
      </c>
      <c r="E740" s="17" t="s">
        <v>1</v>
      </c>
      <c r="F740" s="317">
        <v>9</v>
      </c>
      <c r="G740" s="38"/>
      <c r="H740" s="44"/>
    </row>
    <row r="741" s="2" customFormat="1" ht="16.8" customHeight="1">
      <c r="A741" s="38"/>
      <c r="B741" s="44"/>
      <c r="C741" s="316" t="s">
        <v>1</v>
      </c>
      <c r="D741" s="316" t="s">
        <v>2460</v>
      </c>
      <c r="E741" s="17" t="s">
        <v>1</v>
      </c>
      <c r="F741" s="317">
        <v>-43</v>
      </c>
      <c r="G741" s="38"/>
      <c r="H741" s="44"/>
    </row>
    <row r="742" s="2" customFormat="1" ht="16.8" customHeight="1">
      <c r="A742" s="38"/>
      <c r="B742" s="44"/>
      <c r="C742" s="316" t="s">
        <v>2439</v>
      </c>
      <c r="D742" s="316" t="s">
        <v>423</v>
      </c>
      <c r="E742" s="17" t="s">
        <v>1</v>
      </c>
      <c r="F742" s="317">
        <v>1262.6400000000001</v>
      </c>
      <c r="G742" s="38"/>
      <c r="H742" s="44"/>
    </row>
    <row r="743" s="2" customFormat="1" ht="16.8" customHeight="1">
      <c r="A743" s="38"/>
      <c r="B743" s="44"/>
      <c r="C743" s="318" t="s">
        <v>6870</v>
      </c>
      <c r="D743" s="38"/>
      <c r="E743" s="38"/>
      <c r="F743" s="38"/>
      <c r="G743" s="38"/>
      <c r="H743" s="44"/>
    </row>
    <row r="744" s="2" customFormat="1">
      <c r="A744" s="38"/>
      <c r="B744" s="44"/>
      <c r="C744" s="316" t="s">
        <v>1272</v>
      </c>
      <c r="D744" s="316" t="s">
        <v>1273</v>
      </c>
      <c r="E744" s="17" t="s">
        <v>592</v>
      </c>
      <c r="F744" s="317">
        <v>1262.6400000000001</v>
      </c>
      <c r="G744" s="38"/>
      <c r="H744" s="44"/>
    </row>
    <row r="745" s="2" customFormat="1">
      <c r="A745" s="38"/>
      <c r="B745" s="44"/>
      <c r="C745" s="316" t="s">
        <v>1281</v>
      </c>
      <c r="D745" s="316" t="s">
        <v>1282</v>
      </c>
      <c r="E745" s="17" t="s">
        <v>592</v>
      </c>
      <c r="F745" s="317">
        <v>12626.4</v>
      </c>
      <c r="G745" s="38"/>
      <c r="H745" s="44"/>
    </row>
    <row r="746" s="2" customFormat="1" ht="16.8" customHeight="1">
      <c r="A746" s="38"/>
      <c r="B746" s="44"/>
      <c r="C746" s="316" t="s">
        <v>1302</v>
      </c>
      <c r="D746" s="316" t="s">
        <v>1303</v>
      </c>
      <c r="E746" s="17" t="s">
        <v>592</v>
      </c>
      <c r="F746" s="317">
        <v>1262.6400000000001</v>
      </c>
      <c r="G746" s="38"/>
      <c r="H746" s="44"/>
    </row>
    <row r="747" s="2" customFormat="1">
      <c r="A747" s="38"/>
      <c r="B747" s="44"/>
      <c r="C747" s="316" t="s">
        <v>679</v>
      </c>
      <c r="D747" s="316" t="s">
        <v>680</v>
      </c>
      <c r="E747" s="17" t="s">
        <v>681</v>
      </c>
      <c r="F747" s="317">
        <v>2020.2239999999999</v>
      </c>
      <c r="G747" s="38"/>
      <c r="H747" s="44"/>
    </row>
    <row r="748" s="2" customFormat="1" ht="16.8" customHeight="1">
      <c r="A748" s="38"/>
      <c r="B748" s="44"/>
      <c r="C748" s="316" t="s">
        <v>610</v>
      </c>
      <c r="D748" s="316" t="s">
        <v>611</v>
      </c>
      <c r="E748" s="17" t="s">
        <v>592</v>
      </c>
      <c r="F748" s="317">
        <v>1262.6400000000001</v>
      </c>
      <c r="G748" s="38"/>
      <c r="H748" s="44"/>
    </row>
    <row r="749" s="2" customFormat="1" ht="16.8" customHeight="1">
      <c r="A749" s="38"/>
      <c r="B749" s="44"/>
      <c r="C749" s="312" t="s">
        <v>2443</v>
      </c>
      <c r="D749" s="313" t="s">
        <v>1</v>
      </c>
      <c r="E749" s="314" t="s">
        <v>1</v>
      </c>
      <c r="F749" s="315">
        <v>68.099999999999994</v>
      </c>
      <c r="G749" s="38"/>
      <c r="H749" s="44"/>
    </row>
    <row r="750" s="2" customFormat="1" ht="16.8" customHeight="1">
      <c r="A750" s="38"/>
      <c r="B750" s="44"/>
      <c r="C750" s="316" t="s">
        <v>1</v>
      </c>
      <c r="D750" s="316" t="s">
        <v>3298</v>
      </c>
      <c r="E750" s="17" t="s">
        <v>1</v>
      </c>
      <c r="F750" s="317">
        <v>57.600000000000001</v>
      </c>
      <c r="G750" s="38"/>
      <c r="H750" s="44"/>
    </row>
    <row r="751" s="2" customFormat="1" ht="16.8" customHeight="1">
      <c r="A751" s="38"/>
      <c r="B751" s="44"/>
      <c r="C751" s="316" t="s">
        <v>1</v>
      </c>
      <c r="D751" s="316" t="s">
        <v>3299</v>
      </c>
      <c r="E751" s="17" t="s">
        <v>1</v>
      </c>
      <c r="F751" s="317">
        <v>10.5</v>
      </c>
      <c r="G751" s="38"/>
      <c r="H751" s="44"/>
    </row>
    <row r="752" s="2" customFormat="1" ht="16.8" customHeight="1">
      <c r="A752" s="38"/>
      <c r="B752" s="44"/>
      <c r="C752" s="316" t="s">
        <v>2443</v>
      </c>
      <c r="D752" s="316" t="s">
        <v>423</v>
      </c>
      <c r="E752" s="17" t="s">
        <v>1</v>
      </c>
      <c r="F752" s="317">
        <v>68.099999999999994</v>
      </c>
      <c r="G752" s="38"/>
      <c r="H752" s="44"/>
    </row>
    <row r="753" s="2" customFormat="1" ht="16.8" customHeight="1">
      <c r="A753" s="38"/>
      <c r="B753" s="44"/>
      <c r="C753" s="318" t="s">
        <v>6870</v>
      </c>
      <c r="D753" s="38"/>
      <c r="E753" s="38"/>
      <c r="F753" s="38"/>
      <c r="G753" s="38"/>
      <c r="H753" s="44"/>
    </row>
    <row r="754" s="2" customFormat="1">
      <c r="A754" s="38"/>
      <c r="B754" s="44"/>
      <c r="C754" s="316" t="s">
        <v>2170</v>
      </c>
      <c r="D754" s="316" t="s">
        <v>2171</v>
      </c>
      <c r="E754" s="17" t="s">
        <v>592</v>
      </c>
      <c r="F754" s="317">
        <v>68.099999999999994</v>
      </c>
      <c r="G754" s="38"/>
      <c r="H754" s="44"/>
    </row>
    <row r="755" s="2" customFormat="1">
      <c r="A755" s="38"/>
      <c r="B755" s="44"/>
      <c r="C755" s="316" t="s">
        <v>1272</v>
      </c>
      <c r="D755" s="316" t="s">
        <v>1273</v>
      </c>
      <c r="E755" s="17" t="s">
        <v>592</v>
      </c>
      <c r="F755" s="317">
        <v>1262.6400000000001</v>
      </c>
      <c r="G755" s="38"/>
      <c r="H755" s="44"/>
    </row>
    <row r="756" s="2" customFormat="1" ht="16.8" customHeight="1">
      <c r="A756" s="38"/>
      <c r="B756" s="44"/>
      <c r="C756" s="312" t="s">
        <v>2445</v>
      </c>
      <c r="D756" s="313" t="s">
        <v>1</v>
      </c>
      <c r="E756" s="314" t="s">
        <v>1</v>
      </c>
      <c r="F756" s="315">
        <v>43</v>
      </c>
      <c r="G756" s="38"/>
      <c r="H756" s="44"/>
    </row>
    <row r="757" s="2" customFormat="1" ht="16.8" customHeight="1">
      <c r="A757" s="38"/>
      <c r="B757" s="44"/>
      <c r="C757" s="316" t="s">
        <v>1</v>
      </c>
      <c r="D757" s="316" t="s">
        <v>1359</v>
      </c>
      <c r="E757" s="17" t="s">
        <v>1</v>
      </c>
      <c r="F757" s="317">
        <v>0</v>
      </c>
      <c r="G757" s="38"/>
      <c r="H757" s="44"/>
    </row>
    <row r="758" s="2" customFormat="1" ht="16.8" customHeight="1">
      <c r="A758" s="38"/>
      <c r="B758" s="44"/>
      <c r="C758" s="316" t="s">
        <v>2445</v>
      </c>
      <c r="D758" s="316" t="s">
        <v>3309</v>
      </c>
      <c r="E758" s="17" t="s">
        <v>1</v>
      </c>
      <c r="F758" s="317">
        <v>43</v>
      </c>
      <c r="G758" s="38"/>
      <c r="H758" s="44"/>
    </row>
    <row r="759" s="2" customFormat="1" ht="16.8" customHeight="1">
      <c r="A759" s="38"/>
      <c r="B759" s="44"/>
      <c r="C759" s="318" t="s">
        <v>6870</v>
      </c>
      <c r="D759" s="38"/>
      <c r="E759" s="38"/>
      <c r="F759" s="38"/>
      <c r="G759" s="38"/>
      <c r="H759" s="44"/>
    </row>
    <row r="760" s="2" customFormat="1" ht="16.8" customHeight="1">
      <c r="A760" s="38"/>
      <c r="B760" s="44"/>
      <c r="C760" s="316" t="s">
        <v>1314</v>
      </c>
      <c r="D760" s="316" t="s">
        <v>1315</v>
      </c>
      <c r="E760" s="17" t="s">
        <v>592</v>
      </c>
      <c r="F760" s="317">
        <v>43</v>
      </c>
      <c r="G760" s="38"/>
      <c r="H760" s="44"/>
    </row>
    <row r="761" s="2" customFormat="1">
      <c r="A761" s="38"/>
      <c r="B761" s="44"/>
      <c r="C761" s="316" t="s">
        <v>1272</v>
      </c>
      <c r="D761" s="316" t="s">
        <v>1273</v>
      </c>
      <c r="E761" s="17" t="s">
        <v>592</v>
      </c>
      <c r="F761" s="317">
        <v>1262.6400000000001</v>
      </c>
      <c r="G761" s="38"/>
      <c r="H761" s="44"/>
    </row>
    <row r="762" s="2" customFormat="1" ht="26.4" customHeight="1">
      <c r="A762" s="38"/>
      <c r="B762" s="44"/>
      <c r="C762" s="311" t="s">
        <v>150</v>
      </c>
      <c r="D762" s="311" t="s">
        <v>151</v>
      </c>
      <c r="E762" s="38"/>
      <c r="F762" s="38"/>
      <c r="G762" s="38"/>
      <c r="H762" s="44"/>
    </row>
    <row r="763" s="2" customFormat="1" ht="16.8" customHeight="1">
      <c r="A763" s="38"/>
      <c r="B763" s="44"/>
      <c r="C763" s="312" t="s">
        <v>2433</v>
      </c>
      <c r="D763" s="313" t="s">
        <v>1</v>
      </c>
      <c r="E763" s="314" t="s">
        <v>1</v>
      </c>
      <c r="F763" s="315">
        <v>191.83500000000001</v>
      </c>
      <c r="G763" s="38"/>
      <c r="H763" s="44"/>
    </row>
    <row r="764" s="2" customFormat="1">
      <c r="A764" s="38"/>
      <c r="B764" s="44"/>
      <c r="C764" s="316" t="s">
        <v>1</v>
      </c>
      <c r="D764" s="316" t="s">
        <v>1255</v>
      </c>
      <c r="E764" s="17" t="s">
        <v>1</v>
      </c>
      <c r="F764" s="317">
        <v>0</v>
      </c>
      <c r="G764" s="38"/>
      <c r="H764" s="44"/>
    </row>
    <row r="765" s="2" customFormat="1" ht="16.8" customHeight="1">
      <c r="A765" s="38"/>
      <c r="B765" s="44"/>
      <c r="C765" s="316" t="s">
        <v>1</v>
      </c>
      <c r="D765" s="316" t="s">
        <v>3571</v>
      </c>
      <c r="E765" s="17" t="s">
        <v>1</v>
      </c>
      <c r="F765" s="317">
        <v>0</v>
      </c>
      <c r="G765" s="38"/>
      <c r="H765" s="44"/>
    </row>
    <row r="766" s="2" customFormat="1" ht="16.8" customHeight="1">
      <c r="A766" s="38"/>
      <c r="B766" s="44"/>
      <c r="C766" s="316" t="s">
        <v>1</v>
      </c>
      <c r="D766" s="316" t="s">
        <v>3572</v>
      </c>
      <c r="E766" s="17" t="s">
        <v>1</v>
      </c>
      <c r="F766" s="317">
        <v>120.95999999999999</v>
      </c>
      <c r="G766" s="38"/>
      <c r="H766" s="44"/>
    </row>
    <row r="767" s="2" customFormat="1" ht="16.8" customHeight="1">
      <c r="A767" s="38"/>
      <c r="B767" s="44"/>
      <c r="C767" s="316" t="s">
        <v>1</v>
      </c>
      <c r="D767" s="316" t="s">
        <v>3573</v>
      </c>
      <c r="E767" s="17" t="s">
        <v>1</v>
      </c>
      <c r="F767" s="317">
        <v>70.875</v>
      </c>
      <c r="G767" s="38"/>
      <c r="H767" s="44"/>
    </row>
    <row r="768" s="2" customFormat="1" ht="16.8" customHeight="1">
      <c r="A768" s="38"/>
      <c r="B768" s="44"/>
      <c r="C768" s="316" t="s">
        <v>2433</v>
      </c>
      <c r="D768" s="316" t="s">
        <v>423</v>
      </c>
      <c r="E768" s="17" t="s">
        <v>1</v>
      </c>
      <c r="F768" s="317">
        <v>191.83500000000001</v>
      </c>
      <c r="G768" s="38"/>
      <c r="H768" s="44"/>
    </row>
    <row r="769" s="2" customFormat="1" ht="16.8" customHeight="1">
      <c r="A769" s="38"/>
      <c r="B769" s="44"/>
      <c r="C769" s="318" t="s">
        <v>6870</v>
      </c>
      <c r="D769" s="38"/>
      <c r="E769" s="38"/>
      <c r="F769" s="38"/>
      <c r="G769" s="38"/>
      <c r="H769" s="44"/>
    </row>
    <row r="770" s="2" customFormat="1">
      <c r="A770" s="38"/>
      <c r="B770" s="44"/>
      <c r="C770" s="316" t="s">
        <v>1321</v>
      </c>
      <c r="D770" s="316" t="s">
        <v>1322</v>
      </c>
      <c r="E770" s="17" t="s">
        <v>592</v>
      </c>
      <c r="F770" s="317">
        <v>191.83500000000001</v>
      </c>
      <c r="G770" s="38"/>
      <c r="H770" s="44"/>
    </row>
    <row r="771" s="2" customFormat="1">
      <c r="A771" s="38"/>
      <c r="B771" s="44"/>
      <c r="C771" s="316" t="s">
        <v>1288</v>
      </c>
      <c r="D771" s="316" t="s">
        <v>1289</v>
      </c>
      <c r="E771" s="17" t="s">
        <v>592</v>
      </c>
      <c r="F771" s="317">
        <v>191.83500000000001</v>
      </c>
      <c r="G771" s="38"/>
      <c r="H771" s="44"/>
    </row>
    <row r="772" s="2" customFormat="1">
      <c r="A772" s="38"/>
      <c r="B772" s="44"/>
      <c r="C772" s="316" t="s">
        <v>1295</v>
      </c>
      <c r="D772" s="316" t="s">
        <v>1296</v>
      </c>
      <c r="E772" s="17" t="s">
        <v>592</v>
      </c>
      <c r="F772" s="317">
        <v>1918.3499999999999</v>
      </c>
      <c r="G772" s="38"/>
      <c r="H772" s="44"/>
    </row>
    <row r="773" s="2" customFormat="1" ht="16.8" customHeight="1">
      <c r="A773" s="38"/>
      <c r="B773" s="44"/>
      <c r="C773" s="316" t="s">
        <v>1308</v>
      </c>
      <c r="D773" s="316" t="s">
        <v>1309</v>
      </c>
      <c r="E773" s="17" t="s">
        <v>592</v>
      </c>
      <c r="F773" s="317">
        <v>191.83500000000001</v>
      </c>
      <c r="G773" s="38"/>
      <c r="H773" s="44"/>
    </row>
    <row r="774" s="2" customFormat="1" ht="16.8" customHeight="1">
      <c r="A774" s="38"/>
      <c r="B774" s="44"/>
      <c r="C774" s="316" t="s">
        <v>1331</v>
      </c>
      <c r="D774" s="316" t="s">
        <v>1332</v>
      </c>
      <c r="E774" s="17" t="s">
        <v>681</v>
      </c>
      <c r="F774" s="317">
        <v>163.06100000000001</v>
      </c>
      <c r="G774" s="38"/>
      <c r="H774" s="44"/>
    </row>
    <row r="775" s="2" customFormat="1" ht="16.8" customHeight="1">
      <c r="A775" s="38"/>
      <c r="B775" s="44"/>
      <c r="C775" s="316" t="s">
        <v>1348</v>
      </c>
      <c r="D775" s="316" t="s">
        <v>1349</v>
      </c>
      <c r="E775" s="17" t="s">
        <v>681</v>
      </c>
      <c r="F775" s="317">
        <v>172.65199999999999</v>
      </c>
      <c r="G775" s="38"/>
      <c r="H775" s="44"/>
    </row>
    <row r="776" s="2" customFormat="1" ht="16.8" customHeight="1">
      <c r="A776" s="38"/>
      <c r="B776" s="44"/>
      <c r="C776" s="312" t="s">
        <v>1165</v>
      </c>
      <c r="D776" s="313" t="s">
        <v>1</v>
      </c>
      <c r="E776" s="314" t="s">
        <v>1</v>
      </c>
      <c r="F776" s="315">
        <v>225</v>
      </c>
      <c r="G776" s="38"/>
      <c r="H776" s="44"/>
    </row>
    <row r="777" s="2" customFormat="1" ht="16.8" customHeight="1">
      <c r="A777" s="38"/>
      <c r="B777" s="44"/>
      <c r="C777" s="316" t="s">
        <v>1165</v>
      </c>
      <c r="D777" s="316" t="s">
        <v>3537</v>
      </c>
      <c r="E777" s="17" t="s">
        <v>1</v>
      </c>
      <c r="F777" s="317">
        <v>225</v>
      </c>
      <c r="G777" s="38"/>
      <c r="H777" s="44"/>
    </row>
    <row r="778" s="2" customFormat="1" ht="16.8" customHeight="1">
      <c r="A778" s="38"/>
      <c r="B778" s="44"/>
      <c r="C778" s="318" t="s">
        <v>6870</v>
      </c>
      <c r="D778" s="38"/>
      <c r="E778" s="38"/>
      <c r="F778" s="38"/>
      <c r="G778" s="38"/>
      <c r="H778" s="44"/>
    </row>
    <row r="779" s="2" customFormat="1" ht="16.8" customHeight="1">
      <c r="A779" s="38"/>
      <c r="B779" s="44"/>
      <c r="C779" s="316" t="s">
        <v>1221</v>
      </c>
      <c r="D779" s="316" t="s">
        <v>1222</v>
      </c>
      <c r="E779" s="17" t="s">
        <v>409</v>
      </c>
      <c r="F779" s="317">
        <v>225</v>
      </c>
      <c r="G779" s="38"/>
      <c r="H779" s="44"/>
    </row>
    <row r="780" s="2" customFormat="1">
      <c r="A780" s="38"/>
      <c r="B780" s="44"/>
      <c r="C780" s="316" t="s">
        <v>1982</v>
      </c>
      <c r="D780" s="316" t="s">
        <v>1983</v>
      </c>
      <c r="E780" s="17" t="s">
        <v>681</v>
      </c>
      <c r="F780" s="317">
        <v>97.174999999999997</v>
      </c>
      <c r="G780" s="38"/>
      <c r="H780" s="44"/>
    </row>
    <row r="781" s="2" customFormat="1" ht="16.8" customHeight="1">
      <c r="A781" s="38"/>
      <c r="B781" s="44"/>
      <c r="C781" s="312" t="s">
        <v>6877</v>
      </c>
      <c r="D781" s="313" t="s">
        <v>1</v>
      </c>
      <c r="E781" s="314" t="s">
        <v>1</v>
      </c>
      <c r="F781" s="315">
        <v>175</v>
      </c>
      <c r="G781" s="38"/>
      <c r="H781" s="44"/>
    </row>
    <row r="782" s="2" customFormat="1" ht="16.8" customHeight="1">
      <c r="A782" s="38"/>
      <c r="B782" s="44"/>
      <c r="C782" s="312" t="s">
        <v>2435</v>
      </c>
      <c r="D782" s="313" t="s">
        <v>1</v>
      </c>
      <c r="E782" s="314" t="s">
        <v>1</v>
      </c>
      <c r="F782" s="315">
        <v>2.25</v>
      </c>
      <c r="G782" s="38"/>
      <c r="H782" s="44"/>
    </row>
    <row r="783" s="2" customFormat="1" ht="16.8" customHeight="1">
      <c r="A783" s="38"/>
      <c r="B783" s="44"/>
      <c r="C783" s="316" t="s">
        <v>2435</v>
      </c>
      <c r="D783" s="316" t="s">
        <v>3561</v>
      </c>
      <c r="E783" s="17" t="s">
        <v>1</v>
      </c>
      <c r="F783" s="317">
        <v>2.25</v>
      </c>
      <c r="G783" s="38"/>
      <c r="H783" s="44"/>
    </row>
    <row r="784" s="2" customFormat="1" ht="16.8" customHeight="1">
      <c r="A784" s="38"/>
      <c r="B784" s="44"/>
      <c r="C784" s="318" t="s">
        <v>6870</v>
      </c>
      <c r="D784" s="38"/>
      <c r="E784" s="38"/>
      <c r="F784" s="38"/>
      <c r="G784" s="38"/>
      <c r="H784" s="44"/>
    </row>
    <row r="785" s="2" customFormat="1">
      <c r="A785" s="38"/>
      <c r="B785" s="44"/>
      <c r="C785" s="316" t="s">
        <v>1266</v>
      </c>
      <c r="D785" s="316" t="s">
        <v>1267</v>
      </c>
      <c r="E785" s="17" t="s">
        <v>592</v>
      </c>
      <c r="F785" s="317">
        <v>2.25</v>
      </c>
      <c r="G785" s="38"/>
      <c r="H785" s="44"/>
    </row>
    <row r="786" s="2" customFormat="1">
      <c r="A786" s="38"/>
      <c r="B786" s="44"/>
      <c r="C786" s="316" t="s">
        <v>1272</v>
      </c>
      <c r="D786" s="316" t="s">
        <v>1273</v>
      </c>
      <c r="E786" s="17" t="s">
        <v>592</v>
      </c>
      <c r="F786" s="317">
        <v>294.42000000000002</v>
      </c>
      <c r="G786" s="38"/>
      <c r="H786" s="44"/>
    </row>
    <row r="787" s="2" customFormat="1" ht="16.8" customHeight="1">
      <c r="A787" s="38"/>
      <c r="B787" s="44"/>
      <c r="C787" s="312" t="s">
        <v>2437</v>
      </c>
      <c r="D787" s="313" t="s">
        <v>1</v>
      </c>
      <c r="E787" s="314" t="s">
        <v>1</v>
      </c>
      <c r="F787" s="315">
        <v>270.08999999999997</v>
      </c>
      <c r="G787" s="38"/>
      <c r="H787" s="44"/>
    </row>
    <row r="788" s="2" customFormat="1" ht="16.8" customHeight="1">
      <c r="A788" s="38"/>
      <c r="B788" s="44"/>
      <c r="C788" s="316" t="s">
        <v>1</v>
      </c>
      <c r="D788" s="316" t="s">
        <v>1256</v>
      </c>
      <c r="E788" s="17" t="s">
        <v>1</v>
      </c>
      <c r="F788" s="317">
        <v>0</v>
      </c>
      <c r="G788" s="38"/>
      <c r="H788" s="44"/>
    </row>
    <row r="789" s="2" customFormat="1" ht="16.8" customHeight="1">
      <c r="A789" s="38"/>
      <c r="B789" s="44"/>
      <c r="C789" s="316" t="s">
        <v>1</v>
      </c>
      <c r="D789" s="316" t="s">
        <v>3555</v>
      </c>
      <c r="E789" s="17" t="s">
        <v>1</v>
      </c>
      <c r="F789" s="317">
        <v>192.59</v>
      </c>
      <c r="G789" s="38"/>
      <c r="H789" s="44"/>
    </row>
    <row r="790" s="2" customFormat="1" ht="16.8" customHeight="1">
      <c r="A790" s="38"/>
      <c r="B790" s="44"/>
      <c r="C790" s="316" t="s">
        <v>1</v>
      </c>
      <c r="D790" s="316" t="s">
        <v>3556</v>
      </c>
      <c r="E790" s="17" t="s">
        <v>1</v>
      </c>
      <c r="F790" s="317">
        <v>77.5</v>
      </c>
      <c r="G790" s="38"/>
      <c r="H790" s="44"/>
    </row>
    <row r="791" s="2" customFormat="1" ht="16.8" customHeight="1">
      <c r="A791" s="38"/>
      <c r="B791" s="44"/>
      <c r="C791" s="316" t="s">
        <v>2437</v>
      </c>
      <c r="D791" s="316" t="s">
        <v>423</v>
      </c>
      <c r="E791" s="17" t="s">
        <v>1</v>
      </c>
      <c r="F791" s="317">
        <v>270.08999999999997</v>
      </c>
      <c r="G791" s="38"/>
      <c r="H791" s="44"/>
    </row>
    <row r="792" s="2" customFormat="1" ht="16.8" customHeight="1">
      <c r="A792" s="38"/>
      <c r="B792" s="44"/>
      <c r="C792" s="318" t="s">
        <v>6870</v>
      </c>
      <c r="D792" s="38"/>
      <c r="E792" s="38"/>
      <c r="F792" s="38"/>
      <c r="G792" s="38"/>
      <c r="H792" s="44"/>
    </row>
    <row r="793" s="2" customFormat="1">
      <c r="A793" s="38"/>
      <c r="B793" s="44"/>
      <c r="C793" s="316" t="s">
        <v>1250</v>
      </c>
      <c r="D793" s="316" t="s">
        <v>1251</v>
      </c>
      <c r="E793" s="17" t="s">
        <v>592</v>
      </c>
      <c r="F793" s="317">
        <v>270.08999999999997</v>
      </c>
      <c r="G793" s="38"/>
      <c r="H793" s="44"/>
    </row>
    <row r="794" s="2" customFormat="1">
      <c r="A794" s="38"/>
      <c r="B794" s="44"/>
      <c r="C794" s="316" t="s">
        <v>1272</v>
      </c>
      <c r="D794" s="316" t="s">
        <v>1273</v>
      </c>
      <c r="E794" s="17" t="s">
        <v>592</v>
      </c>
      <c r="F794" s="317">
        <v>294.42000000000002</v>
      </c>
      <c r="G794" s="38"/>
      <c r="H794" s="44"/>
    </row>
    <row r="795" s="2" customFormat="1" ht="16.8" customHeight="1">
      <c r="A795" s="38"/>
      <c r="B795" s="44"/>
      <c r="C795" s="312" t="s">
        <v>1167</v>
      </c>
      <c r="D795" s="313" t="s">
        <v>1</v>
      </c>
      <c r="E795" s="314" t="s">
        <v>1</v>
      </c>
      <c r="F795" s="315">
        <v>175</v>
      </c>
      <c r="G795" s="38"/>
      <c r="H795" s="44"/>
    </row>
    <row r="796" s="2" customFormat="1" ht="16.8" customHeight="1">
      <c r="A796" s="38"/>
      <c r="B796" s="44"/>
      <c r="C796" s="318" t="s">
        <v>6870</v>
      </c>
      <c r="D796" s="38"/>
      <c r="E796" s="38"/>
      <c r="F796" s="38"/>
      <c r="G796" s="38"/>
      <c r="H796" s="44"/>
    </row>
    <row r="797" s="2" customFormat="1">
      <c r="A797" s="38"/>
      <c r="B797" s="44"/>
      <c r="C797" s="316" t="s">
        <v>1982</v>
      </c>
      <c r="D797" s="316" t="s">
        <v>1983</v>
      </c>
      <c r="E797" s="17" t="s">
        <v>681</v>
      </c>
      <c r="F797" s="317">
        <v>97.174999999999997</v>
      </c>
      <c r="G797" s="38"/>
      <c r="H797" s="44"/>
    </row>
    <row r="798" s="2" customFormat="1" ht="16.8" customHeight="1">
      <c r="A798" s="38"/>
      <c r="B798" s="44"/>
      <c r="C798" s="312" t="s">
        <v>1169</v>
      </c>
      <c r="D798" s="313" t="s">
        <v>1</v>
      </c>
      <c r="E798" s="314" t="s">
        <v>1</v>
      </c>
      <c r="F798" s="315">
        <v>225</v>
      </c>
      <c r="G798" s="38"/>
      <c r="H798" s="44"/>
    </row>
    <row r="799" s="2" customFormat="1" ht="16.8" customHeight="1">
      <c r="A799" s="38"/>
      <c r="B799" s="44"/>
      <c r="C799" s="316" t="s">
        <v>1</v>
      </c>
      <c r="D799" s="316" t="s">
        <v>1211</v>
      </c>
      <c r="E799" s="17" t="s">
        <v>1</v>
      </c>
      <c r="F799" s="317">
        <v>0</v>
      </c>
      <c r="G799" s="38"/>
      <c r="H799" s="44"/>
    </row>
    <row r="800" s="2" customFormat="1" ht="16.8" customHeight="1">
      <c r="A800" s="38"/>
      <c r="B800" s="44"/>
      <c r="C800" s="316" t="s">
        <v>1169</v>
      </c>
      <c r="D800" s="316" t="s">
        <v>3537</v>
      </c>
      <c r="E800" s="17" t="s">
        <v>1</v>
      </c>
      <c r="F800" s="317">
        <v>225</v>
      </c>
      <c r="G800" s="38"/>
      <c r="H800" s="44"/>
    </row>
    <row r="801" s="2" customFormat="1" ht="16.8" customHeight="1">
      <c r="A801" s="38"/>
      <c r="B801" s="44"/>
      <c r="C801" s="318" t="s">
        <v>6870</v>
      </c>
      <c r="D801" s="38"/>
      <c r="E801" s="38"/>
      <c r="F801" s="38"/>
      <c r="G801" s="38"/>
      <c r="H801" s="44"/>
    </row>
    <row r="802" s="2" customFormat="1" ht="16.8" customHeight="1">
      <c r="A802" s="38"/>
      <c r="B802" s="44"/>
      <c r="C802" s="316" t="s">
        <v>3538</v>
      </c>
      <c r="D802" s="316" t="s">
        <v>3539</v>
      </c>
      <c r="E802" s="17" t="s">
        <v>409</v>
      </c>
      <c r="F802" s="317">
        <v>225</v>
      </c>
      <c r="G802" s="38"/>
      <c r="H802" s="44"/>
    </row>
    <row r="803" s="2" customFormat="1">
      <c r="A803" s="38"/>
      <c r="B803" s="44"/>
      <c r="C803" s="316" t="s">
        <v>1982</v>
      </c>
      <c r="D803" s="316" t="s">
        <v>1983</v>
      </c>
      <c r="E803" s="17" t="s">
        <v>681</v>
      </c>
      <c r="F803" s="317">
        <v>97.174999999999997</v>
      </c>
      <c r="G803" s="38"/>
      <c r="H803" s="44"/>
    </row>
    <row r="804" s="2" customFormat="1" ht="16.8" customHeight="1">
      <c r="A804" s="38"/>
      <c r="B804" s="44"/>
      <c r="C804" s="312" t="s">
        <v>6878</v>
      </c>
      <c r="D804" s="313" t="s">
        <v>1</v>
      </c>
      <c r="E804" s="314" t="s">
        <v>1</v>
      </c>
      <c r="F804" s="315">
        <v>175</v>
      </c>
      <c r="G804" s="38"/>
      <c r="H804" s="44"/>
    </row>
    <row r="805" s="2" customFormat="1" ht="16.8" customHeight="1">
      <c r="A805" s="38"/>
      <c r="B805" s="44"/>
      <c r="C805" s="312" t="s">
        <v>1170</v>
      </c>
      <c r="D805" s="313" t="s">
        <v>1</v>
      </c>
      <c r="E805" s="314" t="s">
        <v>1</v>
      </c>
      <c r="F805" s="315">
        <v>97.174999999999997</v>
      </c>
      <c r="G805" s="38"/>
      <c r="H805" s="44"/>
    </row>
    <row r="806" s="2" customFormat="1" ht="16.8" customHeight="1">
      <c r="A806" s="38"/>
      <c r="B806" s="44"/>
      <c r="C806" s="316" t="s">
        <v>1</v>
      </c>
      <c r="D806" s="316" t="s">
        <v>1986</v>
      </c>
      <c r="E806" s="17" t="s">
        <v>1</v>
      </c>
      <c r="F806" s="317">
        <v>25.875</v>
      </c>
      <c r="G806" s="38"/>
      <c r="H806" s="44"/>
    </row>
    <row r="807" s="2" customFormat="1" ht="16.8" customHeight="1">
      <c r="A807" s="38"/>
      <c r="B807" s="44"/>
      <c r="C807" s="316" t="s">
        <v>1</v>
      </c>
      <c r="D807" s="316" t="s">
        <v>1987</v>
      </c>
      <c r="E807" s="17" t="s">
        <v>1</v>
      </c>
      <c r="F807" s="317">
        <v>40.25</v>
      </c>
      <c r="G807" s="38"/>
      <c r="H807" s="44"/>
    </row>
    <row r="808" s="2" customFormat="1" ht="16.8" customHeight="1">
      <c r="A808" s="38"/>
      <c r="B808" s="44"/>
      <c r="C808" s="316" t="s">
        <v>1</v>
      </c>
      <c r="D808" s="316" t="s">
        <v>1988</v>
      </c>
      <c r="E808" s="17" t="s">
        <v>1</v>
      </c>
      <c r="F808" s="317">
        <v>31.050000000000001</v>
      </c>
      <c r="G808" s="38"/>
      <c r="H808" s="44"/>
    </row>
    <row r="809" s="2" customFormat="1" ht="16.8" customHeight="1">
      <c r="A809" s="38"/>
      <c r="B809" s="44"/>
      <c r="C809" s="316" t="s">
        <v>1170</v>
      </c>
      <c r="D809" s="316" t="s">
        <v>423</v>
      </c>
      <c r="E809" s="17" t="s">
        <v>1</v>
      </c>
      <c r="F809" s="317">
        <v>97.174999999999997</v>
      </c>
      <c r="G809" s="38"/>
      <c r="H809" s="44"/>
    </row>
    <row r="810" s="2" customFormat="1" ht="16.8" customHeight="1">
      <c r="A810" s="38"/>
      <c r="B810" s="44"/>
      <c r="C810" s="318" t="s">
        <v>6870</v>
      </c>
      <c r="D810" s="38"/>
      <c r="E810" s="38"/>
      <c r="F810" s="38"/>
      <c r="G810" s="38"/>
      <c r="H810" s="44"/>
    </row>
    <row r="811" s="2" customFormat="1">
      <c r="A811" s="38"/>
      <c r="B811" s="44"/>
      <c r="C811" s="316" t="s">
        <v>1982</v>
      </c>
      <c r="D811" s="316" t="s">
        <v>1983</v>
      </c>
      <c r="E811" s="17" t="s">
        <v>681</v>
      </c>
      <c r="F811" s="317">
        <v>97.174999999999997</v>
      </c>
      <c r="G811" s="38"/>
      <c r="H811" s="44"/>
    </row>
    <row r="812" s="2" customFormat="1" ht="16.8" customHeight="1">
      <c r="A812" s="38"/>
      <c r="B812" s="44"/>
      <c r="C812" s="316" t="s">
        <v>1990</v>
      </c>
      <c r="D812" s="316" t="s">
        <v>1991</v>
      </c>
      <c r="E812" s="17" t="s">
        <v>681</v>
      </c>
      <c r="F812" s="317">
        <v>220.39699999999999</v>
      </c>
      <c r="G812" s="38"/>
      <c r="H812" s="44"/>
    </row>
    <row r="813" s="2" customFormat="1" ht="16.8" customHeight="1">
      <c r="A813" s="38"/>
      <c r="B813" s="44"/>
      <c r="C813" s="312" t="s">
        <v>1172</v>
      </c>
      <c r="D813" s="313" t="s">
        <v>1</v>
      </c>
      <c r="E813" s="314" t="s">
        <v>1</v>
      </c>
      <c r="F813" s="315">
        <v>12.972</v>
      </c>
      <c r="G813" s="38"/>
      <c r="H813" s="44"/>
    </row>
    <row r="814" s="2" customFormat="1" ht="16.8" customHeight="1">
      <c r="A814" s="38"/>
      <c r="B814" s="44"/>
      <c r="C814" s="316" t="s">
        <v>1</v>
      </c>
      <c r="D814" s="316" t="s">
        <v>1973</v>
      </c>
      <c r="E814" s="17" t="s">
        <v>1</v>
      </c>
      <c r="F814" s="317">
        <v>0</v>
      </c>
      <c r="G814" s="38"/>
      <c r="H814" s="44"/>
    </row>
    <row r="815" s="2" customFormat="1" ht="16.8" customHeight="1">
      <c r="A815" s="38"/>
      <c r="B815" s="44"/>
      <c r="C815" s="316" t="s">
        <v>1</v>
      </c>
      <c r="D815" s="316" t="s">
        <v>3710</v>
      </c>
      <c r="E815" s="17" t="s">
        <v>1</v>
      </c>
      <c r="F815" s="317">
        <v>1.2</v>
      </c>
      <c r="G815" s="38"/>
      <c r="H815" s="44"/>
    </row>
    <row r="816" s="2" customFormat="1" ht="16.8" customHeight="1">
      <c r="A816" s="38"/>
      <c r="B816" s="44"/>
      <c r="C816" s="316" t="s">
        <v>1</v>
      </c>
      <c r="D816" s="316" t="s">
        <v>3711</v>
      </c>
      <c r="E816" s="17" t="s">
        <v>1</v>
      </c>
      <c r="F816" s="317">
        <v>6.2999999999999998</v>
      </c>
      <c r="G816" s="38"/>
      <c r="H816" s="44"/>
    </row>
    <row r="817" s="2" customFormat="1" ht="16.8" customHeight="1">
      <c r="A817" s="38"/>
      <c r="B817" s="44"/>
      <c r="C817" s="316" t="s">
        <v>1</v>
      </c>
      <c r="D817" s="316" t="s">
        <v>1976</v>
      </c>
      <c r="E817" s="17" t="s">
        <v>1</v>
      </c>
      <c r="F817" s="317">
        <v>5.4720000000000004</v>
      </c>
      <c r="G817" s="38"/>
      <c r="H817" s="44"/>
    </row>
    <row r="818" s="2" customFormat="1" ht="16.8" customHeight="1">
      <c r="A818" s="38"/>
      <c r="B818" s="44"/>
      <c r="C818" s="316" t="s">
        <v>1172</v>
      </c>
      <c r="D818" s="316" t="s">
        <v>423</v>
      </c>
      <c r="E818" s="17" t="s">
        <v>1</v>
      </c>
      <c r="F818" s="317">
        <v>12.972</v>
      </c>
      <c r="G818" s="38"/>
      <c r="H818" s="44"/>
    </row>
    <row r="819" s="2" customFormat="1" ht="16.8" customHeight="1">
      <c r="A819" s="38"/>
      <c r="B819" s="44"/>
      <c r="C819" s="318" t="s">
        <v>6870</v>
      </c>
      <c r="D819" s="38"/>
      <c r="E819" s="38"/>
      <c r="F819" s="38"/>
      <c r="G819" s="38"/>
      <c r="H819" s="44"/>
    </row>
    <row r="820" s="2" customFormat="1">
      <c r="A820" s="38"/>
      <c r="B820" s="44"/>
      <c r="C820" s="316" t="s">
        <v>1031</v>
      </c>
      <c r="D820" s="316" t="s">
        <v>1032</v>
      </c>
      <c r="E820" s="17" t="s">
        <v>681</v>
      </c>
      <c r="F820" s="317">
        <v>12.972</v>
      </c>
      <c r="G820" s="38"/>
      <c r="H820" s="44"/>
    </row>
    <row r="821" s="2" customFormat="1" ht="16.8" customHeight="1">
      <c r="A821" s="38"/>
      <c r="B821" s="44"/>
      <c r="C821" s="316" t="s">
        <v>1990</v>
      </c>
      <c r="D821" s="316" t="s">
        <v>1991</v>
      </c>
      <c r="E821" s="17" t="s">
        <v>681</v>
      </c>
      <c r="F821" s="317">
        <v>220.39699999999999</v>
      </c>
      <c r="G821" s="38"/>
      <c r="H821" s="44"/>
    </row>
    <row r="822" s="2" customFormat="1" ht="16.8" customHeight="1">
      <c r="A822" s="38"/>
      <c r="B822" s="44"/>
      <c r="C822" s="312" t="s">
        <v>1174</v>
      </c>
      <c r="D822" s="313" t="s">
        <v>1</v>
      </c>
      <c r="E822" s="314" t="s">
        <v>1</v>
      </c>
      <c r="F822" s="315">
        <v>38</v>
      </c>
      <c r="G822" s="38"/>
      <c r="H822" s="44"/>
    </row>
    <row r="823" s="2" customFormat="1" ht="16.8" customHeight="1">
      <c r="A823" s="38"/>
      <c r="B823" s="44"/>
      <c r="C823" s="316" t="s">
        <v>1174</v>
      </c>
      <c r="D823" s="316" t="s">
        <v>3535</v>
      </c>
      <c r="E823" s="17" t="s">
        <v>1</v>
      </c>
      <c r="F823" s="317">
        <v>38</v>
      </c>
      <c r="G823" s="38"/>
      <c r="H823" s="44"/>
    </row>
    <row r="824" s="2" customFormat="1" ht="16.8" customHeight="1">
      <c r="A824" s="38"/>
      <c r="B824" s="44"/>
      <c r="C824" s="318" t="s">
        <v>6870</v>
      </c>
      <c r="D824" s="38"/>
      <c r="E824" s="38"/>
      <c r="F824" s="38"/>
      <c r="G824" s="38"/>
      <c r="H824" s="44"/>
    </row>
    <row r="825" s="2" customFormat="1" ht="16.8" customHeight="1">
      <c r="A825" s="38"/>
      <c r="B825" s="44"/>
      <c r="C825" s="316" t="s">
        <v>1195</v>
      </c>
      <c r="D825" s="316" t="s">
        <v>1196</v>
      </c>
      <c r="E825" s="17" t="s">
        <v>409</v>
      </c>
      <c r="F825" s="317">
        <v>38</v>
      </c>
      <c r="G825" s="38"/>
      <c r="H825" s="44"/>
    </row>
    <row r="826" s="2" customFormat="1">
      <c r="A826" s="38"/>
      <c r="B826" s="44"/>
      <c r="C826" s="316" t="s">
        <v>1031</v>
      </c>
      <c r="D826" s="316" t="s">
        <v>1032</v>
      </c>
      <c r="E826" s="17" t="s">
        <v>681</v>
      </c>
      <c r="F826" s="317">
        <v>12.972</v>
      </c>
      <c r="G826" s="38"/>
      <c r="H826" s="44"/>
    </row>
    <row r="827" s="2" customFormat="1" ht="16.8" customHeight="1">
      <c r="A827" s="38"/>
      <c r="B827" s="44"/>
      <c r="C827" s="312" t="s">
        <v>6879</v>
      </c>
      <c r="D827" s="313" t="s">
        <v>1</v>
      </c>
      <c r="E827" s="314" t="s">
        <v>1</v>
      </c>
      <c r="F827" s="315">
        <v>0</v>
      </c>
      <c r="G827" s="38"/>
      <c r="H827" s="44"/>
    </row>
    <row r="828" s="2" customFormat="1" ht="16.8" customHeight="1">
      <c r="A828" s="38"/>
      <c r="B828" s="44"/>
      <c r="C828" s="312" t="s">
        <v>6880</v>
      </c>
      <c r="D828" s="313" t="s">
        <v>1</v>
      </c>
      <c r="E828" s="314" t="s">
        <v>1</v>
      </c>
      <c r="F828" s="315">
        <v>175</v>
      </c>
      <c r="G828" s="38"/>
      <c r="H828" s="44"/>
    </row>
    <row r="829" s="2" customFormat="1" ht="16.8" customHeight="1">
      <c r="A829" s="38"/>
      <c r="B829" s="44"/>
      <c r="C829" s="312" t="s">
        <v>1176</v>
      </c>
      <c r="D829" s="313" t="s">
        <v>1</v>
      </c>
      <c r="E829" s="314" t="s">
        <v>1</v>
      </c>
      <c r="F829" s="315">
        <v>110.25</v>
      </c>
      <c r="G829" s="38"/>
      <c r="H829" s="44"/>
    </row>
    <row r="830" s="2" customFormat="1" ht="16.8" customHeight="1">
      <c r="A830" s="38"/>
      <c r="B830" s="44"/>
      <c r="C830" s="318" t="s">
        <v>6870</v>
      </c>
      <c r="D830" s="38"/>
      <c r="E830" s="38"/>
      <c r="F830" s="38"/>
      <c r="G830" s="38"/>
      <c r="H830" s="44"/>
    </row>
    <row r="831" s="2" customFormat="1">
      <c r="A831" s="38"/>
      <c r="B831" s="44"/>
      <c r="C831" s="316" t="s">
        <v>1060</v>
      </c>
      <c r="D831" s="316" t="s">
        <v>683</v>
      </c>
      <c r="E831" s="17" t="s">
        <v>681</v>
      </c>
      <c r="F831" s="317">
        <v>166.5</v>
      </c>
      <c r="G831" s="38"/>
      <c r="H831" s="44"/>
    </row>
    <row r="832" s="2" customFormat="1" ht="16.8" customHeight="1">
      <c r="A832" s="38"/>
      <c r="B832" s="44"/>
      <c r="C832" s="316" t="s">
        <v>1990</v>
      </c>
      <c r="D832" s="316" t="s">
        <v>1991</v>
      </c>
      <c r="E832" s="17" t="s">
        <v>681</v>
      </c>
      <c r="F832" s="317">
        <v>220.39699999999999</v>
      </c>
      <c r="G832" s="38"/>
      <c r="H832" s="44"/>
    </row>
    <row r="833" s="2" customFormat="1" ht="16.8" customHeight="1">
      <c r="A833" s="38"/>
      <c r="B833" s="44"/>
      <c r="C833" s="312" t="s">
        <v>1179</v>
      </c>
      <c r="D833" s="313" t="s">
        <v>1</v>
      </c>
      <c r="E833" s="314" t="s">
        <v>1</v>
      </c>
      <c r="F833" s="315">
        <v>55</v>
      </c>
      <c r="G833" s="38"/>
      <c r="H833" s="44"/>
    </row>
    <row r="834" s="2" customFormat="1" ht="16.8" customHeight="1">
      <c r="A834" s="38"/>
      <c r="B834" s="44"/>
      <c r="C834" s="316" t="s">
        <v>1</v>
      </c>
      <c r="D834" s="316" t="s">
        <v>3544</v>
      </c>
      <c r="E834" s="17" t="s">
        <v>1</v>
      </c>
      <c r="F834" s="317">
        <v>17</v>
      </c>
      <c r="G834" s="38"/>
      <c r="H834" s="44"/>
    </row>
    <row r="835" s="2" customFormat="1" ht="16.8" customHeight="1">
      <c r="A835" s="38"/>
      <c r="B835" s="44"/>
      <c r="C835" s="316" t="s">
        <v>1</v>
      </c>
      <c r="D835" s="316" t="s">
        <v>3545</v>
      </c>
      <c r="E835" s="17" t="s">
        <v>1</v>
      </c>
      <c r="F835" s="317">
        <v>38</v>
      </c>
      <c r="G835" s="38"/>
      <c r="H835" s="44"/>
    </row>
    <row r="836" s="2" customFormat="1" ht="16.8" customHeight="1">
      <c r="A836" s="38"/>
      <c r="B836" s="44"/>
      <c r="C836" s="316" t="s">
        <v>1179</v>
      </c>
      <c r="D836" s="316" t="s">
        <v>423</v>
      </c>
      <c r="E836" s="17" t="s">
        <v>1</v>
      </c>
      <c r="F836" s="317">
        <v>55</v>
      </c>
      <c r="G836" s="38"/>
      <c r="H836" s="44"/>
    </row>
    <row r="837" s="2" customFormat="1" ht="16.8" customHeight="1">
      <c r="A837" s="38"/>
      <c r="B837" s="44"/>
      <c r="C837" s="318" t="s">
        <v>6870</v>
      </c>
      <c r="D837" s="38"/>
      <c r="E837" s="38"/>
      <c r="F837" s="38"/>
      <c r="G837" s="38"/>
      <c r="H837" s="44"/>
    </row>
    <row r="838" s="2" customFormat="1" ht="16.8" customHeight="1">
      <c r="A838" s="38"/>
      <c r="B838" s="44"/>
      <c r="C838" s="316" t="s">
        <v>786</v>
      </c>
      <c r="D838" s="316" t="s">
        <v>787</v>
      </c>
      <c r="E838" s="17" t="s">
        <v>409</v>
      </c>
      <c r="F838" s="317">
        <v>55</v>
      </c>
      <c r="G838" s="38"/>
      <c r="H838" s="44"/>
    </row>
    <row r="839" s="2" customFormat="1">
      <c r="A839" s="38"/>
      <c r="B839" s="44"/>
      <c r="C839" s="316" t="s">
        <v>1060</v>
      </c>
      <c r="D839" s="316" t="s">
        <v>683</v>
      </c>
      <c r="E839" s="17" t="s">
        <v>681</v>
      </c>
      <c r="F839" s="317">
        <v>166.5</v>
      </c>
      <c r="G839" s="38"/>
      <c r="H839" s="44"/>
    </row>
    <row r="840" s="2" customFormat="1" ht="16.8" customHeight="1">
      <c r="A840" s="38"/>
      <c r="B840" s="44"/>
      <c r="C840" s="312" t="s">
        <v>1180</v>
      </c>
      <c r="D840" s="313" t="s">
        <v>1</v>
      </c>
      <c r="E840" s="314" t="s">
        <v>1</v>
      </c>
      <c r="F840" s="315">
        <v>225</v>
      </c>
      <c r="G840" s="38"/>
      <c r="H840" s="44"/>
    </row>
    <row r="841" s="2" customFormat="1" ht="16.8" customHeight="1">
      <c r="A841" s="38"/>
      <c r="B841" s="44"/>
      <c r="C841" s="316" t="s">
        <v>1</v>
      </c>
      <c r="D841" s="316" t="s">
        <v>1205</v>
      </c>
      <c r="E841" s="17" t="s">
        <v>1</v>
      </c>
      <c r="F841" s="317">
        <v>0</v>
      </c>
      <c r="G841" s="38"/>
      <c r="H841" s="44"/>
    </row>
    <row r="842" s="2" customFormat="1" ht="16.8" customHeight="1">
      <c r="A842" s="38"/>
      <c r="B842" s="44"/>
      <c r="C842" s="316" t="s">
        <v>1180</v>
      </c>
      <c r="D842" s="316" t="s">
        <v>3537</v>
      </c>
      <c r="E842" s="17" t="s">
        <v>1</v>
      </c>
      <c r="F842" s="317">
        <v>225</v>
      </c>
      <c r="G842" s="38"/>
      <c r="H842" s="44"/>
    </row>
    <row r="843" s="2" customFormat="1" ht="16.8" customHeight="1">
      <c r="A843" s="38"/>
      <c r="B843" s="44"/>
      <c r="C843" s="318" t="s">
        <v>6870</v>
      </c>
      <c r="D843" s="38"/>
      <c r="E843" s="38"/>
      <c r="F843" s="38"/>
      <c r="G843" s="38"/>
      <c r="H843" s="44"/>
    </row>
    <row r="844" s="2" customFormat="1">
      <c r="A844" s="38"/>
      <c r="B844" s="44"/>
      <c r="C844" s="316" t="s">
        <v>2842</v>
      </c>
      <c r="D844" s="316" t="s">
        <v>2843</v>
      </c>
      <c r="E844" s="17" t="s">
        <v>409</v>
      </c>
      <c r="F844" s="317">
        <v>225</v>
      </c>
      <c r="G844" s="38"/>
      <c r="H844" s="44"/>
    </row>
    <row r="845" s="2" customFormat="1">
      <c r="A845" s="38"/>
      <c r="B845" s="44"/>
      <c r="C845" s="316" t="s">
        <v>1060</v>
      </c>
      <c r="D845" s="316" t="s">
        <v>683</v>
      </c>
      <c r="E845" s="17" t="s">
        <v>681</v>
      </c>
      <c r="F845" s="317">
        <v>166.5</v>
      </c>
      <c r="G845" s="38"/>
      <c r="H845" s="44"/>
    </row>
    <row r="846" s="2" customFormat="1" ht="16.8" customHeight="1">
      <c r="A846" s="38"/>
      <c r="B846" s="44"/>
      <c r="C846" s="312" t="s">
        <v>1219</v>
      </c>
      <c r="D846" s="313" t="s">
        <v>1</v>
      </c>
      <c r="E846" s="314" t="s">
        <v>1</v>
      </c>
      <c r="F846" s="315">
        <v>17</v>
      </c>
      <c r="G846" s="38"/>
      <c r="H846" s="44"/>
    </row>
    <row r="847" s="2" customFormat="1" ht="16.8" customHeight="1">
      <c r="A847" s="38"/>
      <c r="B847" s="44"/>
      <c r="C847" s="316" t="s">
        <v>1219</v>
      </c>
      <c r="D847" s="316" t="s">
        <v>3547</v>
      </c>
      <c r="E847" s="17" t="s">
        <v>1</v>
      </c>
      <c r="F847" s="317">
        <v>17</v>
      </c>
      <c r="G847" s="38"/>
      <c r="H847" s="44"/>
    </row>
    <row r="848" s="2" customFormat="1" ht="16.8" customHeight="1">
      <c r="A848" s="38"/>
      <c r="B848" s="44"/>
      <c r="C848" s="312" t="s">
        <v>2439</v>
      </c>
      <c r="D848" s="313" t="s">
        <v>1</v>
      </c>
      <c r="E848" s="314" t="s">
        <v>1</v>
      </c>
      <c r="F848" s="315">
        <v>294.42000000000002</v>
      </c>
      <c r="G848" s="38"/>
      <c r="H848" s="44"/>
    </row>
    <row r="849" s="2" customFormat="1" ht="16.8" customHeight="1">
      <c r="A849" s="38"/>
      <c r="B849" s="44"/>
      <c r="C849" s="316" t="s">
        <v>1</v>
      </c>
      <c r="D849" s="316" t="s">
        <v>2457</v>
      </c>
      <c r="E849" s="17" t="s">
        <v>1</v>
      </c>
      <c r="F849" s="317">
        <v>270.08999999999997</v>
      </c>
      <c r="G849" s="38"/>
      <c r="H849" s="44"/>
    </row>
    <row r="850" s="2" customFormat="1" ht="16.8" customHeight="1">
      <c r="A850" s="38"/>
      <c r="B850" s="44"/>
      <c r="C850" s="316" t="s">
        <v>1</v>
      </c>
      <c r="D850" s="316" t="s">
        <v>2458</v>
      </c>
      <c r="E850" s="17" t="s">
        <v>1</v>
      </c>
      <c r="F850" s="317">
        <v>38.579999999999998</v>
      </c>
      <c r="G850" s="38"/>
      <c r="H850" s="44"/>
    </row>
    <row r="851" s="2" customFormat="1" ht="16.8" customHeight="1">
      <c r="A851" s="38"/>
      <c r="B851" s="44"/>
      <c r="C851" s="316" t="s">
        <v>1</v>
      </c>
      <c r="D851" s="316" t="s">
        <v>2459</v>
      </c>
      <c r="E851" s="17" t="s">
        <v>1</v>
      </c>
      <c r="F851" s="317">
        <v>2.25</v>
      </c>
      <c r="G851" s="38"/>
      <c r="H851" s="44"/>
    </row>
    <row r="852" s="2" customFormat="1" ht="16.8" customHeight="1">
      <c r="A852" s="38"/>
      <c r="B852" s="44"/>
      <c r="C852" s="316" t="s">
        <v>1</v>
      </c>
      <c r="D852" s="316" t="s">
        <v>2460</v>
      </c>
      <c r="E852" s="17" t="s">
        <v>1</v>
      </c>
      <c r="F852" s="317">
        <v>-16.5</v>
      </c>
      <c r="G852" s="38"/>
      <c r="H852" s="44"/>
    </row>
    <row r="853" s="2" customFormat="1" ht="16.8" customHeight="1">
      <c r="A853" s="38"/>
      <c r="B853" s="44"/>
      <c r="C853" s="316" t="s">
        <v>2439</v>
      </c>
      <c r="D853" s="316" t="s">
        <v>423</v>
      </c>
      <c r="E853" s="17" t="s">
        <v>1</v>
      </c>
      <c r="F853" s="317">
        <v>294.42000000000002</v>
      </c>
      <c r="G853" s="38"/>
      <c r="H853" s="44"/>
    </row>
    <row r="854" s="2" customFormat="1" ht="16.8" customHeight="1">
      <c r="A854" s="38"/>
      <c r="B854" s="44"/>
      <c r="C854" s="318" t="s">
        <v>6870</v>
      </c>
      <c r="D854" s="38"/>
      <c r="E854" s="38"/>
      <c r="F854" s="38"/>
      <c r="G854" s="38"/>
      <c r="H854" s="44"/>
    </row>
    <row r="855" s="2" customFormat="1">
      <c r="A855" s="38"/>
      <c r="B855" s="44"/>
      <c r="C855" s="316" t="s">
        <v>1272</v>
      </c>
      <c r="D855" s="316" t="s">
        <v>1273</v>
      </c>
      <c r="E855" s="17" t="s">
        <v>592</v>
      </c>
      <c r="F855" s="317">
        <v>294.42000000000002</v>
      </c>
      <c r="G855" s="38"/>
      <c r="H855" s="44"/>
    </row>
    <row r="856" s="2" customFormat="1">
      <c r="A856" s="38"/>
      <c r="B856" s="44"/>
      <c r="C856" s="316" t="s">
        <v>1281</v>
      </c>
      <c r="D856" s="316" t="s">
        <v>1282</v>
      </c>
      <c r="E856" s="17" t="s">
        <v>592</v>
      </c>
      <c r="F856" s="317">
        <v>2944.1999999999998</v>
      </c>
      <c r="G856" s="38"/>
      <c r="H856" s="44"/>
    </row>
    <row r="857" s="2" customFormat="1" ht="16.8" customHeight="1">
      <c r="A857" s="38"/>
      <c r="B857" s="44"/>
      <c r="C857" s="316" t="s">
        <v>1302</v>
      </c>
      <c r="D857" s="316" t="s">
        <v>1303</v>
      </c>
      <c r="E857" s="17" t="s">
        <v>592</v>
      </c>
      <c r="F857" s="317">
        <v>294.42000000000002</v>
      </c>
      <c r="G857" s="38"/>
      <c r="H857" s="44"/>
    </row>
    <row r="858" s="2" customFormat="1">
      <c r="A858" s="38"/>
      <c r="B858" s="44"/>
      <c r="C858" s="316" t="s">
        <v>679</v>
      </c>
      <c r="D858" s="316" t="s">
        <v>680</v>
      </c>
      <c r="E858" s="17" t="s">
        <v>681</v>
      </c>
      <c r="F858" s="317">
        <v>471.072</v>
      </c>
      <c r="G858" s="38"/>
      <c r="H858" s="44"/>
    </row>
    <row r="859" s="2" customFormat="1" ht="16.8" customHeight="1">
      <c r="A859" s="38"/>
      <c r="B859" s="44"/>
      <c r="C859" s="316" t="s">
        <v>610</v>
      </c>
      <c r="D859" s="316" t="s">
        <v>611</v>
      </c>
      <c r="E859" s="17" t="s">
        <v>592</v>
      </c>
      <c r="F859" s="317">
        <v>294.42000000000002</v>
      </c>
      <c r="G859" s="38"/>
      <c r="H859" s="44"/>
    </row>
    <row r="860" s="2" customFormat="1" ht="16.8" customHeight="1">
      <c r="A860" s="38"/>
      <c r="B860" s="44"/>
      <c r="C860" s="312" t="s">
        <v>2443</v>
      </c>
      <c r="D860" s="313" t="s">
        <v>1</v>
      </c>
      <c r="E860" s="314" t="s">
        <v>1</v>
      </c>
      <c r="F860" s="315">
        <v>38.579999999999998</v>
      </c>
      <c r="G860" s="38"/>
      <c r="H860" s="44"/>
    </row>
    <row r="861" s="2" customFormat="1" ht="16.8" customHeight="1">
      <c r="A861" s="38"/>
      <c r="B861" s="44"/>
      <c r="C861" s="316" t="s">
        <v>1</v>
      </c>
      <c r="D861" s="316" t="s">
        <v>3558</v>
      </c>
      <c r="E861" s="17" t="s">
        <v>1</v>
      </c>
      <c r="F861" s="317">
        <v>34.079999999999998</v>
      </c>
      <c r="G861" s="38"/>
      <c r="H861" s="44"/>
    </row>
    <row r="862" s="2" customFormat="1" ht="16.8" customHeight="1">
      <c r="A862" s="38"/>
      <c r="B862" s="44"/>
      <c r="C862" s="316" t="s">
        <v>1</v>
      </c>
      <c r="D862" s="316" t="s">
        <v>3559</v>
      </c>
      <c r="E862" s="17" t="s">
        <v>1</v>
      </c>
      <c r="F862" s="317">
        <v>4.5</v>
      </c>
      <c r="G862" s="38"/>
      <c r="H862" s="44"/>
    </row>
    <row r="863" s="2" customFormat="1" ht="16.8" customHeight="1">
      <c r="A863" s="38"/>
      <c r="B863" s="44"/>
      <c r="C863" s="316" t="s">
        <v>2443</v>
      </c>
      <c r="D863" s="316" t="s">
        <v>423</v>
      </c>
      <c r="E863" s="17" t="s">
        <v>1</v>
      </c>
      <c r="F863" s="317">
        <v>38.579999999999998</v>
      </c>
      <c r="G863" s="38"/>
      <c r="H863" s="44"/>
    </row>
    <row r="864" s="2" customFormat="1" ht="16.8" customHeight="1">
      <c r="A864" s="38"/>
      <c r="B864" s="44"/>
      <c r="C864" s="318" t="s">
        <v>6870</v>
      </c>
      <c r="D864" s="38"/>
      <c r="E864" s="38"/>
      <c r="F864" s="38"/>
      <c r="G864" s="38"/>
      <c r="H864" s="44"/>
    </row>
    <row r="865" s="2" customFormat="1">
      <c r="A865" s="38"/>
      <c r="B865" s="44"/>
      <c r="C865" s="316" t="s">
        <v>2170</v>
      </c>
      <c r="D865" s="316" t="s">
        <v>2171</v>
      </c>
      <c r="E865" s="17" t="s">
        <v>592</v>
      </c>
      <c r="F865" s="317">
        <v>38.579999999999998</v>
      </c>
      <c r="G865" s="38"/>
      <c r="H865" s="44"/>
    </row>
    <row r="866" s="2" customFormat="1">
      <c r="A866" s="38"/>
      <c r="B866" s="44"/>
      <c r="C866" s="316" t="s">
        <v>1272</v>
      </c>
      <c r="D866" s="316" t="s">
        <v>1273</v>
      </c>
      <c r="E866" s="17" t="s">
        <v>592</v>
      </c>
      <c r="F866" s="317">
        <v>294.42000000000002</v>
      </c>
      <c r="G866" s="38"/>
      <c r="H866" s="44"/>
    </row>
    <row r="867" s="2" customFormat="1" ht="16.8" customHeight="1">
      <c r="A867" s="38"/>
      <c r="B867" s="44"/>
      <c r="C867" s="312" t="s">
        <v>752</v>
      </c>
      <c r="D867" s="313" t="s">
        <v>1</v>
      </c>
      <c r="E867" s="314" t="s">
        <v>1</v>
      </c>
      <c r="F867" s="315">
        <v>220.39699999999999</v>
      </c>
      <c r="G867" s="38"/>
      <c r="H867" s="44"/>
    </row>
    <row r="868" s="2" customFormat="1" ht="16.8" customHeight="1">
      <c r="A868" s="38"/>
      <c r="B868" s="44"/>
      <c r="C868" s="316" t="s">
        <v>1</v>
      </c>
      <c r="D868" s="316" t="s">
        <v>1176</v>
      </c>
      <c r="E868" s="17" t="s">
        <v>1</v>
      </c>
      <c r="F868" s="317">
        <v>110.25</v>
      </c>
      <c r="G868" s="38"/>
      <c r="H868" s="44"/>
    </row>
    <row r="869" s="2" customFormat="1" ht="16.8" customHeight="1">
      <c r="A869" s="38"/>
      <c r="B869" s="44"/>
      <c r="C869" s="316" t="s">
        <v>1</v>
      </c>
      <c r="D869" s="316" t="s">
        <v>1170</v>
      </c>
      <c r="E869" s="17" t="s">
        <v>1</v>
      </c>
      <c r="F869" s="317">
        <v>97.174999999999997</v>
      </c>
      <c r="G869" s="38"/>
      <c r="H869" s="44"/>
    </row>
    <row r="870" s="2" customFormat="1" ht="16.8" customHeight="1">
      <c r="A870" s="38"/>
      <c r="B870" s="44"/>
      <c r="C870" s="316" t="s">
        <v>1</v>
      </c>
      <c r="D870" s="316" t="s">
        <v>1172</v>
      </c>
      <c r="E870" s="17" t="s">
        <v>1</v>
      </c>
      <c r="F870" s="317">
        <v>12.972</v>
      </c>
      <c r="G870" s="38"/>
      <c r="H870" s="44"/>
    </row>
    <row r="871" s="2" customFormat="1" ht="16.8" customHeight="1">
      <c r="A871" s="38"/>
      <c r="B871" s="44"/>
      <c r="C871" s="316" t="s">
        <v>752</v>
      </c>
      <c r="D871" s="316" t="s">
        <v>423</v>
      </c>
      <c r="E871" s="17" t="s">
        <v>1</v>
      </c>
      <c r="F871" s="317">
        <v>220.39699999999999</v>
      </c>
      <c r="G871" s="38"/>
      <c r="H871" s="44"/>
    </row>
    <row r="872" s="2" customFormat="1" ht="16.8" customHeight="1">
      <c r="A872" s="38"/>
      <c r="B872" s="44"/>
      <c r="C872" s="318" t="s">
        <v>6870</v>
      </c>
      <c r="D872" s="38"/>
      <c r="E872" s="38"/>
      <c r="F872" s="38"/>
      <c r="G872" s="38"/>
      <c r="H872" s="44"/>
    </row>
    <row r="873" s="2" customFormat="1" ht="16.8" customHeight="1">
      <c r="A873" s="38"/>
      <c r="B873" s="44"/>
      <c r="C873" s="316" t="s">
        <v>1990</v>
      </c>
      <c r="D873" s="316" t="s">
        <v>1991</v>
      </c>
      <c r="E873" s="17" t="s">
        <v>681</v>
      </c>
      <c r="F873" s="317">
        <v>220.39699999999999</v>
      </c>
      <c r="G873" s="38"/>
      <c r="H873" s="44"/>
    </row>
    <row r="874" s="2" customFormat="1" ht="16.8" customHeight="1">
      <c r="A874" s="38"/>
      <c r="B874" s="44"/>
      <c r="C874" s="316" t="s">
        <v>1996</v>
      </c>
      <c r="D874" s="316" t="s">
        <v>1997</v>
      </c>
      <c r="E874" s="17" t="s">
        <v>681</v>
      </c>
      <c r="F874" s="317">
        <v>4187.5429999999997</v>
      </c>
      <c r="G874" s="38"/>
      <c r="H874" s="44"/>
    </row>
    <row r="875" s="2" customFormat="1" ht="16.8" customHeight="1">
      <c r="A875" s="38"/>
      <c r="B875" s="44"/>
      <c r="C875" s="316" t="s">
        <v>2004</v>
      </c>
      <c r="D875" s="316" t="s">
        <v>2005</v>
      </c>
      <c r="E875" s="17" t="s">
        <v>681</v>
      </c>
      <c r="F875" s="317">
        <v>220.39699999999999</v>
      </c>
      <c r="G875" s="38"/>
      <c r="H875" s="44"/>
    </row>
    <row r="876" s="2" customFormat="1" ht="16.8" customHeight="1">
      <c r="A876" s="38"/>
      <c r="B876" s="44"/>
      <c r="C876" s="312" t="s">
        <v>2445</v>
      </c>
      <c r="D876" s="313" t="s">
        <v>1</v>
      </c>
      <c r="E876" s="314" t="s">
        <v>1</v>
      </c>
      <c r="F876" s="315">
        <v>16.5</v>
      </c>
      <c r="G876" s="38"/>
      <c r="H876" s="44"/>
    </row>
    <row r="877" s="2" customFormat="1" ht="16.8" customHeight="1">
      <c r="A877" s="38"/>
      <c r="B877" s="44"/>
      <c r="C877" s="316" t="s">
        <v>1</v>
      </c>
      <c r="D877" s="316" t="s">
        <v>1359</v>
      </c>
      <c r="E877" s="17" t="s">
        <v>1</v>
      </c>
      <c r="F877" s="317">
        <v>0</v>
      </c>
      <c r="G877" s="38"/>
      <c r="H877" s="44"/>
    </row>
    <row r="878" s="2" customFormat="1" ht="16.8" customHeight="1">
      <c r="A878" s="38"/>
      <c r="B878" s="44"/>
      <c r="C878" s="316" t="s">
        <v>2445</v>
      </c>
      <c r="D878" s="316" t="s">
        <v>3569</v>
      </c>
      <c r="E878" s="17" t="s">
        <v>1</v>
      </c>
      <c r="F878" s="317">
        <v>16.5</v>
      </c>
      <c r="G878" s="38"/>
      <c r="H878" s="44"/>
    </row>
    <row r="879" s="2" customFormat="1" ht="16.8" customHeight="1">
      <c r="A879" s="38"/>
      <c r="B879" s="44"/>
      <c r="C879" s="318" t="s">
        <v>6870</v>
      </c>
      <c r="D879" s="38"/>
      <c r="E879" s="38"/>
      <c r="F879" s="38"/>
      <c r="G879" s="38"/>
      <c r="H879" s="44"/>
    </row>
    <row r="880" s="2" customFormat="1" ht="16.8" customHeight="1">
      <c r="A880" s="38"/>
      <c r="B880" s="44"/>
      <c r="C880" s="316" t="s">
        <v>1314</v>
      </c>
      <c r="D880" s="316" t="s">
        <v>1315</v>
      </c>
      <c r="E880" s="17" t="s">
        <v>592</v>
      </c>
      <c r="F880" s="317">
        <v>16.5</v>
      </c>
      <c r="G880" s="38"/>
      <c r="H880" s="44"/>
    </row>
    <row r="881" s="2" customFormat="1">
      <c r="A881" s="38"/>
      <c r="B881" s="44"/>
      <c r="C881" s="316" t="s">
        <v>1272</v>
      </c>
      <c r="D881" s="316" t="s">
        <v>1273</v>
      </c>
      <c r="E881" s="17" t="s">
        <v>592</v>
      </c>
      <c r="F881" s="317">
        <v>294.42000000000002</v>
      </c>
      <c r="G881" s="38"/>
      <c r="H881" s="44"/>
    </row>
    <row r="882" s="2" customFormat="1" ht="26.4" customHeight="1">
      <c r="A882" s="38"/>
      <c r="B882" s="44"/>
      <c r="C882" s="311" t="s">
        <v>153</v>
      </c>
      <c r="D882" s="311" t="s">
        <v>154</v>
      </c>
      <c r="E882" s="38"/>
      <c r="F882" s="38"/>
      <c r="G882" s="38"/>
      <c r="H882" s="44"/>
    </row>
    <row r="883" s="2" customFormat="1" ht="16.8" customHeight="1">
      <c r="A883" s="38"/>
      <c r="B883" s="44"/>
      <c r="C883" s="312" t="s">
        <v>3817</v>
      </c>
      <c r="D883" s="313" t="s">
        <v>3817</v>
      </c>
      <c r="E883" s="314" t="s">
        <v>1</v>
      </c>
      <c r="F883" s="315">
        <v>250</v>
      </c>
      <c r="G883" s="38"/>
      <c r="H883" s="44"/>
    </row>
    <row r="884" s="2" customFormat="1" ht="16.8" customHeight="1">
      <c r="A884" s="38"/>
      <c r="B884" s="44"/>
      <c r="C884" s="316" t="s">
        <v>1</v>
      </c>
      <c r="D884" s="316" t="s">
        <v>3816</v>
      </c>
      <c r="E884" s="17" t="s">
        <v>1</v>
      </c>
      <c r="F884" s="317">
        <v>0</v>
      </c>
      <c r="G884" s="38"/>
      <c r="H884" s="44"/>
    </row>
    <row r="885" s="2" customFormat="1" ht="16.8" customHeight="1">
      <c r="A885" s="38"/>
      <c r="B885" s="44"/>
      <c r="C885" s="316" t="s">
        <v>3817</v>
      </c>
      <c r="D885" s="316" t="s">
        <v>3818</v>
      </c>
      <c r="E885" s="17" t="s">
        <v>1</v>
      </c>
      <c r="F885" s="317">
        <v>250</v>
      </c>
      <c r="G885" s="38"/>
      <c r="H885" s="44"/>
    </row>
    <row r="886" s="2" customFormat="1" ht="16.8" customHeight="1">
      <c r="A886" s="38"/>
      <c r="B886" s="44"/>
      <c r="C886" s="312" t="s">
        <v>3905</v>
      </c>
      <c r="D886" s="313" t="s">
        <v>3905</v>
      </c>
      <c r="E886" s="314" t="s">
        <v>1</v>
      </c>
      <c r="F886" s="315">
        <v>4412</v>
      </c>
      <c r="G886" s="38"/>
      <c r="H886" s="44"/>
    </row>
    <row r="887" s="2" customFormat="1" ht="16.8" customHeight="1">
      <c r="A887" s="38"/>
      <c r="B887" s="44"/>
      <c r="C887" s="316" t="s">
        <v>1</v>
      </c>
      <c r="D887" s="316" t="s">
        <v>3904</v>
      </c>
      <c r="E887" s="17" t="s">
        <v>1</v>
      </c>
      <c r="F887" s="317">
        <v>0</v>
      </c>
      <c r="G887" s="38"/>
      <c r="H887" s="44"/>
    </row>
    <row r="888" s="2" customFormat="1" ht="16.8" customHeight="1">
      <c r="A888" s="38"/>
      <c r="B888" s="44"/>
      <c r="C888" s="316" t="s">
        <v>3905</v>
      </c>
      <c r="D888" s="316" t="s">
        <v>3906</v>
      </c>
      <c r="E888" s="17" t="s">
        <v>1</v>
      </c>
      <c r="F888" s="317">
        <v>4412</v>
      </c>
      <c r="G888" s="38"/>
      <c r="H888" s="44"/>
    </row>
    <row r="889" s="2" customFormat="1" ht="16.8" customHeight="1">
      <c r="A889" s="38"/>
      <c r="B889" s="44"/>
      <c r="C889" s="318" t="s">
        <v>6870</v>
      </c>
      <c r="D889" s="38"/>
      <c r="E889" s="38"/>
      <c r="F889" s="38"/>
      <c r="G889" s="38"/>
      <c r="H889" s="44"/>
    </row>
    <row r="890" s="2" customFormat="1" ht="16.8" customHeight="1">
      <c r="A890" s="38"/>
      <c r="B890" s="44"/>
      <c r="C890" s="316" t="s">
        <v>3898</v>
      </c>
      <c r="D890" s="316" t="s">
        <v>3899</v>
      </c>
      <c r="E890" s="17" t="s">
        <v>3900</v>
      </c>
      <c r="F890" s="317">
        <v>4518.8000000000002</v>
      </c>
      <c r="G890" s="38"/>
      <c r="H890" s="44"/>
    </row>
    <row r="891" s="2" customFormat="1" ht="16.8" customHeight="1">
      <c r="A891" s="38"/>
      <c r="B891" s="44"/>
      <c r="C891" s="312" t="s">
        <v>3917</v>
      </c>
      <c r="D891" s="313" t="s">
        <v>3917</v>
      </c>
      <c r="E891" s="314" t="s">
        <v>1</v>
      </c>
      <c r="F891" s="315">
        <v>4518.8000000000002</v>
      </c>
      <c r="G891" s="38"/>
      <c r="H891" s="44"/>
    </row>
    <row r="892" s="2" customFormat="1" ht="16.8" customHeight="1">
      <c r="A892" s="38"/>
      <c r="B892" s="44"/>
      <c r="C892" s="316" t="s">
        <v>3917</v>
      </c>
      <c r="D892" s="316" t="s">
        <v>3918</v>
      </c>
      <c r="E892" s="17" t="s">
        <v>1</v>
      </c>
      <c r="F892" s="317">
        <v>4518.8000000000002</v>
      </c>
      <c r="G892" s="38"/>
      <c r="H892" s="44"/>
    </row>
    <row r="893" s="2" customFormat="1" ht="16.8" customHeight="1">
      <c r="A893" s="38"/>
      <c r="B893" s="44"/>
      <c r="C893" s="312" t="s">
        <v>3925</v>
      </c>
      <c r="D893" s="313" t="s">
        <v>3925</v>
      </c>
      <c r="E893" s="314" t="s">
        <v>1</v>
      </c>
      <c r="F893" s="315">
        <v>2867.1199999999999</v>
      </c>
      <c r="G893" s="38"/>
      <c r="H893" s="44"/>
    </row>
    <row r="894" s="2" customFormat="1" ht="16.8" customHeight="1">
      <c r="A894" s="38"/>
      <c r="B894" s="44"/>
      <c r="C894" s="316" t="s">
        <v>1</v>
      </c>
      <c r="D894" s="316" t="s">
        <v>3924</v>
      </c>
      <c r="E894" s="17" t="s">
        <v>1</v>
      </c>
      <c r="F894" s="317">
        <v>0</v>
      </c>
      <c r="G894" s="38"/>
      <c r="H894" s="44"/>
    </row>
    <row r="895" s="2" customFormat="1" ht="16.8" customHeight="1">
      <c r="A895" s="38"/>
      <c r="B895" s="44"/>
      <c r="C895" s="316" t="s">
        <v>3925</v>
      </c>
      <c r="D895" s="316" t="s">
        <v>3926</v>
      </c>
      <c r="E895" s="17" t="s">
        <v>1</v>
      </c>
      <c r="F895" s="317">
        <v>2867.1199999999999</v>
      </c>
      <c r="G895" s="38"/>
      <c r="H895" s="44"/>
    </row>
    <row r="896" s="2" customFormat="1" ht="16.8" customHeight="1">
      <c r="A896" s="38"/>
      <c r="B896" s="44"/>
      <c r="C896" s="312" t="s">
        <v>3933</v>
      </c>
      <c r="D896" s="313" t="s">
        <v>3933</v>
      </c>
      <c r="E896" s="314" t="s">
        <v>1</v>
      </c>
      <c r="F896" s="315">
        <v>2767.3600000000001</v>
      </c>
      <c r="G896" s="38"/>
      <c r="H896" s="44"/>
    </row>
    <row r="897" s="2" customFormat="1" ht="16.8" customHeight="1">
      <c r="A897" s="38"/>
      <c r="B897" s="44"/>
      <c r="C897" s="316" t="s">
        <v>1</v>
      </c>
      <c r="D897" s="316" t="s">
        <v>3932</v>
      </c>
      <c r="E897" s="17" t="s">
        <v>1</v>
      </c>
      <c r="F897" s="317">
        <v>0</v>
      </c>
      <c r="G897" s="38"/>
      <c r="H897" s="44"/>
    </row>
    <row r="898" s="2" customFormat="1" ht="16.8" customHeight="1">
      <c r="A898" s="38"/>
      <c r="B898" s="44"/>
      <c r="C898" s="316" t="s">
        <v>3933</v>
      </c>
      <c r="D898" s="316" t="s">
        <v>3934</v>
      </c>
      <c r="E898" s="17" t="s">
        <v>1</v>
      </c>
      <c r="F898" s="317">
        <v>2767.3600000000001</v>
      </c>
      <c r="G898" s="38"/>
      <c r="H898" s="44"/>
    </row>
    <row r="899" s="2" customFormat="1" ht="16.8" customHeight="1">
      <c r="A899" s="38"/>
      <c r="B899" s="44"/>
      <c r="C899" s="312" t="s">
        <v>3938</v>
      </c>
      <c r="D899" s="313" t="s">
        <v>3938</v>
      </c>
      <c r="E899" s="314" t="s">
        <v>1</v>
      </c>
      <c r="F899" s="315">
        <v>2767.3600000000001</v>
      </c>
      <c r="G899" s="38"/>
      <c r="H899" s="44"/>
    </row>
    <row r="900" s="2" customFormat="1" ht="16.8" customHeight="1">
      <c r="A900" s="38"/>
      <c r="B900" s="44"/>
      <c r="C900" s="316" t="s">
        <v>1</v>
      </c>
      <c r="D900" s="316" t="s">
        <v>3937</v>
      </c>
      <c r="E900" s="17" t="s">
        <v>1</v>
      </c>
      <c r="F900" s="317">
        <v>0</v>
      </c>
      <c r="G900" s="38"/>
      <c r="H900" s="44"/>
    </row>
    <row r="901" s="2" customFormat="1" ht="16.8" customHeight="1">
      <c r="A901" s="38"/>
      <c r="B901" s="44"/>
      <c r="C901" s="316" t="s">
        <v>3938</v>
      </c>
      <c r="D901" s="316" t="s">
        <v>3939</v>
      </c>
      <c r="E901" s="17" t="s">
        <v>1</v>
      </c>
      <c r="F901" s="317">
        <v>2767.3600000000001</v>
      </c>
      <c r="G901" s="38"/>
      <c r="H901" s="44"/>
    </row>
    <row r="902" s="2" customFormat="1" ht="16.8" customHeight="1">
      <c r="A902" s="38"/>
      <c r="B902" s="44"/>
      <c r="C902" s="312" t="s">
        <v>3943</v>
      </c>
      <c r="D902" s="313" t="s">
        <v>3943</v>
      </c>
      <c r="E902" s="314" t="s">
        <v>1</v>
      </c>
      <c r="F902" s="315">
        <v>27673.599999999999</v>
      </c>
      <c r="G902" s="38"/>
      <c r="H902" s="44"/>
    </row>
    <row r="903" s="2" customFormat="1" ht="16.8" customHeight="1">
      <c r="A903" s="38"/>
      <c r="B903" s="44"/>
      <c r="C903" s="316" t="s">
        <v>1</v>
      </c>
      <c r="D903" s="316" t="s">
        <v>3942</v>
      </c>
      <c r="E903" s="17" t="s">
        <v>1</v>
      </c>
      <c r="F903" s="317">
        <v>0</v>
      </c>
      <c r="G903" s="38"/>
      <c r="H903" s="44"/>
    </row>
    <row r="904" s="2" customFormat="1" ht="16.8" customHeight="1">
      <c r="A904" s="38"/>
      <c r="B904" s="44"/>
      <c r="C904" s="316" t="s">
        <v>3943</v>
      </c>
      <c r="D904" s="316" t="s">
        <v>3944</v>
      </c>
      <c r="E904" s="17" t="s">
        <v>1</v>
      </c>
      <c r="F904" s="317">
        <v>27673.599999999999</v>
      </c>
      <c r="G904" s="38"/>
      <c r="H904" s="44"/>
    </row>
    <row r="905" s="2" customFormat="1" ht="16.8" customHeight="1">
      <c r="A905" s="38"/>
      <c r="B905" s="44"/>
      <c r="C905" s="312" t="s">
        <v>3948</v>
      </c>
      <c r="D905" s="313" t="s">
        <v>3948</v>
      </c>
      <c r="E905" s="314" t="s">
        <v>1</v>
      </c>
      <c r="F905" s="315">
        <v>2767.3600000000001</v>
      </c>
      <c r="G905" s="38"/>
      <c r="H905" s="44"/>
    </row>
    <row r="906" s="2" customFormat="1" ht="16.8" customHeight="1">
      <c r="A906" s="38"/>
      <c r="B906" s="44"/>
      <c r="C906" s="316" t="s">
        <v>3948</v>
      </c>
      <c r="D906" s="316" t="s">
        <v>3939</v>
      </c>
      <c r="E906" s="17" t="s">
        <v>1</v>
      </c>
      <c r="F906" s="317">
        <v>2767.3600000000001</v>
      </c>
      <c r="G906" s="38"/>
      <c r="H906" s="44"/>
    </row>
    <row r="907" s="2" customFormat="1" ht="16.8" customHeight="1">
      <c r="A907" s="38"/>
      <c r="B907" s="44"/>
      <c r="C907" s="312" t="s">
        <v>3953</v>
      </c>
      <c r="D907" s="313" t="s">
        <v>3953</v>
      </c>
      <c r="E907" s="314" t="s">
        <v>1</v>
      </c>
      <c r="F907" s="315">
        <v>4427.7759999999998</v>
      </c>
      <c r="G907" s="38"/>
      <c r="H907" s="44"/>
    </row>
    <row r="908" s="2" customFormat="1" ht="16.8" customHeight="1">
      <c r="A908" s="38"/>
      <c r="B908" s="44"/>
      <c r="C908" s="316" t="s">
        <v>1</v>
      </c>
      <c r="D908" s="316" t="s">
        <v>3952</v>
      </c>
      <c r="E908" s="17" t="s">
        <v>1</v>
      </c>
      <c r="F908" s="317">
        <v>0</v>
      </c>
      <c r="G908" s="38"/>
      <c r="H908" s="44"/>
    </row>
    <row r="909" s="2" customFormat="1" ht="16.8" customHeight="1">
      <c r="A909" s="38"/>
      <c r="B909" s="44"/>
      <c r="C909" s="312" t="s">
        <v>3720</v>
      </c>
      <c r="D909" s="313" t="s">
        <v>3720</v>
      </c>
      <c r="E909" s="314" t="s">
        <v>1</v>
      </c>
      <c r="F909" s="315">
        <v>787.20000000000005</v>
      </c>
      <c r="G909" s="38"/>
      <c r="H909" s="44"/>
    </row>
    <row r="910" s="2" customFormat="1" ht="16.8" customHeight="1">
      <c r="A910" s="38"/>
      <c r="B910" s="44"/>
      <c r="C910" s="316" t="s">
        <v>3720</v>
      </c>
      <c r="D910" s="316" t="s">
        <v>4007</v>
      </c>
      <c r="E910" s="17" t="s">
        <v>1</v>
      </c>
      <c r="F910" s="317">
        <v>787.20000000000005</v>
      </c>
      <c r="G910" s="38"/>
      <c r="H910" s="44"/>
    </row>
    <row r="911" s="2" customFormat="1" ht="16.8" customHeight="1">
      <c r="A911" s="38"/>
      <c r="B911" s="44"/>
      <c r="C911" s="318" t="s">
        <v>6870</v>
      </c>
      <c r="D911" s="38"/>
      <c r="E911" s="38"/>
      <c r="F911" s="38"/>
      <c r="G911" s="38"/>
      <c r="H911" s="44"/>
    </row>
    <row r="912" s="2" customFormat="1" ht="16.8" customHeight="1">
      <c r="A912" s="38"/>
      <c r="B912" s="44"/>
      <c r="C912" s="316" t="s">
        <v>2117</v>
      </c>
      <c r="D912" s="316" t="s">
        <v>2118</v>
      </c>
      <c r="E912" s="17" t="s">
        <v>3949</v>
      </c>
      <c r="F912" s="317">
        <v>1574.4000000000001</v>
      </c>
      <c r="G912" s="38"/>
      <c r="H912" s="44"/>
    </row>
    <row r="913" s="2" customFormat="1" ht="16.8" customHeight="1">
      <c r="A913" s="38"/>
      <c r="B913" s="44"/>
      <c r="C913" s="312" t="s">
        <v>4015</v>
      </c>
      <c r="D913" s="313" t="s">
        <v>4015</v>
      </c>
      <c r="E913" s="314" t="s">
        <v>1</v>
      </c>
      <c r="F913" s="315">
        <v>1103</v>
      </c>
      <c r="G913" s="38"/>
      <c r="H913" s="44"/>
    </row>
    <row r="914" s="2" customFormat="1" ht="16.8" customHeight="1">
      <c r="A914" s="38"/>
      <c r="B914" s="44"/>
      <c r="C914" s="316" t="s">
        <v>4015</v>
      </c>
      <c r="D914" s="316" t="s">
        <v>4016</v>
      </c>
      <c r="E914" s="17" t="s">
        <v>1</v>
      </c>
      <c r="F914" s="317">
        <v>1103</v>
      </c>
      <c r="G914" s="38"/>
      <c r="H914" s="44"/>
    </row>
    <row r="915" s="2" customFormat="1" ht="16.8" customHeight="1">
      <c r="A915" s="38"/>
      <c r="B915" s="44"/>
      <c r="C915" s="312" t="s">
        <v>4027</v>
      </c>
      <c r="D915" s="313" t="s">
        <v>4027</v>
      </c>
      <c r="E915" s="314" t="s">
        <v>1</v>
      </c>
      <c r="F915" s="315">
        <v>8.8200000000000003</v>
      </c>
      <c r="G915" s="38"/>
      <c r="H915" s="44"/>
    </row>
    <row r="916" s="2" customFormat="1" ht="16.8" customHeight="1">
      <c r="A916" s="38"/>
      <c r="B916" s="44"/>
      <c r="C916" s="316" t="s">
        <v>1</v>
      </c>
      <c r="D916" s="316" t="s">
        <v>4026</v>
      </c>
      <c r="E916" s="17" t="s">
        <v>1</v>
      </c>
      <c r="F916" s="317">
        <v>0</v>
      </c>
      <c r="G916" s="38"/>
      <c r="H916" s="44"/>
    </row>
    <row r="917" s="2" customFormat="1" ht="16.8" customHeight="1">
      <c r="A917" s="38"/>
      <c r="B917" s="44"/>
      <c r="C917" s="316" t="s">
        <v>4027</v>
      </c>
      <c r="D917" s="316" t="s">
        <v>4028</v>
      </c>
      <c r="E917" s="17" t="s">
        <v>1</v>
      </c>
      <c r="F917" s="317">
        <v>8.8200000000000003</v>
      </c>
      <c r="G917" s="38"/>
      <c r="H917" s="44"/>
    </row>
    <row r="918" s="2" customFormat="1" ht="16.8" customHeight="1">
      <c r="A918" s="38"/>
      <c r="B918" s="44"/>
      <c r="C918" s="318" t="s">
        <v>6870</v>
      </c>
      <c r="D918" s="38"/>
      <c r="E918" s="38"/>
      <c r="F918" s="38"/>
      <c r="G918" s="38"/>
      <c r="H918" s="44"/>
    </row>
    <row r="919" s="2" customFormat="1" ht="16.8" customHeight="1">
      <c r="A919" s="38"/>
      <c r="B919" s="44"/>
      <c r="C919" s="316" t="s">
        <v>4022</v>
      </c>
      <c r="D919" s="316" t="s">
        <v>4023</v>
      </c>
      <c r="E919" s="17" t="s">
        <v>3900</v>
      </c>
      <c r="F919" s="317">
        <v>52.340000000000003</v>
      </c>
      <c r="G919" s="38"/>
      <c r="H919" s="44"/>
    </row>
    <row r="920" s="2" customFormat="1" ht="16.8" customHeight="1">
      <c r="A920" s="38"/>
      <c r="B920" s="44"/>
      <c r="C920" s="312" t="s">
        <v>4038</v>
      </c>
      <c r="D920" s="313" t="s">
        <v>4038</v>
      </c>
      <c r="E920" s="314" t="s">
        <v>1</v>
      </c>
      <c r="F920" s="315">
        <v>2.52</v>
      </c>
      <c r="G920" s="38"/>
      <c r="H920" s="44"/>
    </row>
    <row r="921" s="2" customFormat="1" ht="16.8" customHeight="1">
      <c r="A921" s="38"/>
      <c r="B921" s="44"/>
      <c r="C921" s="316" t="s">
        <v>1</v>
      </c>
      <c r="D921" s="316" t="s">
        <v>3867</v>
      </c>
      <c r="E921" s="17" t="s">
        <v>1</v>
      </c>
      <c r="F921" s="317">
        <v>0</v>
      </c>
      <c r="G921" s="38"/>
      <c r="H921" s="44"/>
    </row>
    <row r="922" s="2" customFormat="1" ht="16.8" customHeight="1">
      <c r="A922" s="38"/>
      <c r="B922" s="44"/>
      <c r="C922" s="316" t="s">
        <v>4038</v>
      </c>
      <c r="D922" s="316" t="s">
        <v>4039</v>
      </c>
      <c r="E922" s="17" t="s">
        <v>1</v>
      </c>
      <c r="F922" s="317">
        <v>2.52</v>
      </c>
      <c r="G922" s="38"/>
      <c r="H922" s="44"/>
    </row>
    <row r="923" s="2" customFormat="1" ht="16.8" customHeight="1">
      <c r="A923" s="38"/>
      <c r="B923" s="44"/>
      <c r="C923" s="318" t="s">
        <v>6870</v>
      </c>
      <c r="D923" s="38"/>
      <c r="E923" s="38"/>
      <c r="F923" s="38"/>
      <c r="G923" s="38"/>
      <c r="H923" s="44"/>
    </row>
    <row r="924" s="2" customFormat="1" ht="16.8" customHeight="1">
      <c r="A924" s="38"/>
      <c r="B924" s="44"/>
      <c r="C924" s="316" t="s">
        <v>4033</v>
      </c>
      <c r="D924" s="316" t="s">
        <v>4034</v>
      </c>
      <c r="E924" s="17" t="s">
        <v>3900</v>
      </c>
      <c r="F924" s="317">
        <v>8.4000000000000004</v>
      </c>
      <c r="G924" s="38"/>
      <c r="H924" s="44"/>
    </row>
    <row r="925" s="2" customFormat="1" ht="16.8" customHeight="1">
      <c r="A925" s="38"/>
      <c r="B925" s="44"/>
      <c r="C925" s="312" t="s">
        <v>4048</v>
      </c>
      <c r="D925" s="313" t="s">
        <v>4048</v>
      </c>
      <c r="E925" s="314" t="s">
        <v>1</v>
      </c>
      <c r="F925" s="315">
        <v>8.4000000000000004</v>
      </c>
      <c r="G925" s="38"/>
      <c r="H925" s="44"/>
    </row>
    <row r="926" s="2" customFormat="1" ht="16.8" customHeight="1">
      <c r="A926" s="38"/>
      <c r="B926" s="44"/>
      <c r="C926" s="316" t="s">
        <v>4048</v>
      </c>
      <c r="D926" s="316" t="s">
        <v>4049</v>
      </c>
      <c r="E926" s="17" t="s">
        <v>1</v>
      </c>
      <c r="F926" s="317">
        <v>8.4000000000000004</v>
      </c>
      <c r="G926" s="38"/>
      <c r="H926" s="44"/>
    </row>
    <row r="927" s="2" customFormat="1" ht="16.8" customHeight="1">
      <c r="A927" s="38"/>
      <c r="B927" s="44"/>
      <c r="C927" s="312" t="s">
        <v>4056</v>
      </c>
      <c r="D927" s="313" t="s">
        <v>4056</v>
      </c>
      <c r="E927" s="314" t="s">
        <v>1</v>
      </c>
      <c r="F927" s="315">
        <v>1023</v>
      </c>
      <c r="G927" s="38"/>
      <c r="H927" s="44"/>
    </row>
    <row r="928" s="2" customFormat="1" ht="16.8" customHeight="1">
      <c r="A928" s="38"/>
      <c r="B928" s="44"/>
      <c r="C928" s="312" t="s">
        <v>4088</v>
      </c>
      <c r="D928" s="313" t="s">
        <v>4088</v>
      </c>
      <c r="E928" s="314" t="s">
        <v>1</v>
      </c>
      <c r="F928" s="315">
        <v>1</v>
      </c>
      <c r="G928" s="38"/>
      <c r="H928" s="44"/>
    </row>
    <row r="929" s="2" customFormat="1" ht="16.8" customHeight="1">
      <c r="A929" s="38"/>
      <c r="B929" s="44"/>
      <c r="C929" s="316" t="s">
        <v>4088</v>
      </c>
      <c r="D929" s="316" t="s">
        <v>84</v>
      </c>
      <c r="E929" s="17" t="s">
        <v>1</v>
      </c>
      <c r="F929" s="317">
        <v>1</v>
      </c>
      <c r="G929" s="38"/>
      <c r="H929" s="44"/>
    </row>
    <row r="930" s="2" customFormat="1" ht="16.8" customHeight="1">
      <c r="A930" s="38"/>
      <c r="B930" s="44"/>
      <c r="C930" s="312" t="s">
        <v>4093</v>
      </c>
      <c r="D930" s="313" t="s">
        <v>4093</v>
      </c>
      <c r="E930" s="314" t="s">
        <v>1</v>
      </c>
      <c r="F930" s="315">
        <v>1</v>
      </c>
      <c r="G930" s="38"/>
      <c r="H930" s="44"/>
    </row>
    <row r="931" s="2" customFormat="1" ht="16.8" customHeight="1">
      <c r="A931" s="38"/>
      <c r="B931" s="44"/>
      <c r="C931" s="316" t="s">
        <v>4093</v>
      </c>
      <c r="D931" s="316" t="s">
        <v>84</v>
      </c>
      <c r="E931" s="17" t="s">
        <v>1</v>
      </c>
      <c r="F931" s="317">
        <v>1</v>
      </c>
      <c r="G931" s="38"/>
      <c r="H931" s="44"/>
    </row>
    <row r="932" s="2" customFormat="1" ht="16.8" customHeight="1">
      <c r="A932" s="38"/>
      <c r="B932" s="44"/>
      <c r="C932" s="312" t="s">
        <v>4100</v>
      </c>
      <c r="D932" s="313" t="s">
        <v>4100</v>
      </c>
      <c r="E932" s="314" t="s">
        <v>1</v>
      </c>
      <c r="F932" s="315">
        <v>21.760000000000002</v>
      </c>
      <c r="G932" s="38"/>
      <c r="H932" s="44"/>
    </row>
    <row r="933" s="2" customFormat="1" ht="16.8" customHeight="1">
      <c r="A933" s="38"/>
      <c r="B933" s="44"/>
      <c r="C933" s="316" t="s">
        <v>1</v>
      </c>
      <c r="D933" s="316" t="s">
        <v>4099</v>
      </c>
      <c r="E933" s="17" t="s">
        <v>1</v>
      </c>
      <c r="F933" s="317">
        <v>0</v>
      </c>
      <c r="G933" s="38"/>
      <c r="H933" s="44"/>
    </row>
    <row r="934" s="2" customFormat="1" ht="16.8" customHeight="1">
      <c r="A934" s="38"/>
      <c r="B934" s="44"/>
      <c r="C934" s="316" t="s">
        <v>4100</v>
      </c>
      <c r="D934" s="316" t="s">
        <v>4101</v>
      </c>
      <c r="E934" s="17" t="s">
        <v>1</v>
      </c>
      <c r="F934" s="317">
        <v>21.760000000000002</v>
      </c>
      <c r="G934" s="38"/>
      <c r="H934" s="44"/>
    </row>
    <row r="935" s="2" customFormat="1" ht="16.8" customHeight="1">
      <c r="A935" s="38"/>
      <c r="B935" s="44"/>
      <c r="C935" s="318" t="s">
        <v>6870</v>
      </c>
      <c r="D935" s="38"/>
      <c r="E935" s="38"/>
      <c r="F935" s="38"/>
      <c r="G935" s="38"/>
      <c r="H935" s="44"/>
    </row>
    <row r="936" s="2" customFormat="1" ht="16.8" customHeight="1">
      <c r="A936" s="38"/>
      <c r="B936" s="44"/>
      <c r="C936" s="316" t="s">
        <v>4094</v>
      </c>
      <c r="D936" s="316" t="s">
        <v>4095</v>
      </c>
      <c r="E936" s="17" t="s">
        <v>3900</v>
      </c>
      <c r="F936" s="317">
        <v>26.170000000000002</v>
      </c>
      <c r="G936" s="38"/>
      <c r="H936" s="44"/>
    </row>
    <row r="937" s="2" customFormat="1" ht="16.8" customHeight="1">
      <c r="A937" s="38"/>
      <c r="B937" s="44"/>
      <c r="C937" s="312" t="s">
        <v>4112</v>
      </c>
      <c r="D937" s="313" t="s">
        <v>4112</v>
      </c>
      <c r="E937" s="314" t="s">
        <v>1</v>
      </c>
      <c r="F937" s="315">
        <v>72</v>
      </c>
      <c r="G937" s="38"/>
      <c r="H937" s="44"/>
    </row>
    <row r="938" s="2" customFormat="1" ht="16.8" customHeight="1">
      <c r="A938" s="38"/>
      <c r="B938" s="44"/>
      <c r="C938" s="316" t="s">
        <v>1</v>
      </c>
      <c r="D938" s="316" t="s">
        <v>4111</v>
      </c>
      <c r="E938" s="17" t="s">
        <v>1</v>
      </c>
      <c r="F938" s="317">
        <v>0</v>
      </c>
      <c r="G938" s="38"/>
      <c r="H938" s="44"/>
    </row>
    <row r="939" s="2" customFormat="1" ht="16.8" customHeight="1">
      <c r="A939" s="38"/>
      <c r="B939" s="44"/>
      <c r="C939" s="316" t="s">
        <v>4112</v>
      </c>
      <c r="D939" s="316" t="s">
        <v>4113</v>
      </c>
      <c r="E939" s="17" t="s">
        <v>1</v>
      </c>
      <c r="F939" s="317">
        <v>72</v>
      </c>
      <c r="G939" s="38"/>
      <c r="H939" s="44"/>
    </row>
    <row r="940" s="2" customFormat="1" ht="16.8" customHeight="1">
      <c r="A940" s="38"/>
      <c r="B940" s="44"/>
      <c r="C940" s="312" t="s">
        <v>4120</v>
      </c>
      <c r="D940" s="313" t="s">
        <v>4120</v>
      </c>
      <c r="E940" s="314" t="s">
        <v>1</v>
      </c>
      <c r="F940" s="315">
        <v>4.4100000000000001</v>
      </c>
      <c r="G940" s="38"/>
      <c r="H940" s="44"/>
    </row>
    <row r="941" s="2" customFormat="1" ht="16.8" customHeight="1">
      <c r="A941" s="38"/>
      <c r="B941" s="44"/>
      <c r="C941" s="316" t="s">
        <v>1</v>
      </c>
      <c r="D941" s="316" t="s">
        <v>4119</v>
      </c>
      <c r="E941" s="17" t="s">
        <v>1</v>
      </c>
      <c r="F941" s="317">
        <v>0</v>
      </c>
      <c r="G941" s="38"/>
      <c r="H941" s="44"/>
    </row>
    <row r="942" s="2" customFormat="1" ht="16.8" customHeight="1">
      <c r="A942" s="38"/>
      <c r="B942" s="44"/>
      <c r="C942" s="316" t="s">
        <v>4120</v>
      </c>
      <c r="D942" s="316" t="s">
        <v>4103</v>
      </c>
      <c r="E942" s="17" t="s">
        <v>1</v>
      </c>
      <c r="F942" s="317">
        <v>4.4100000000000001</v>
      </c>
      <c r="G942" s="38"/>
      <c r="H942" s="44"/>
    </row>
    <row r="943" s="2" customFormat="1" ht="16.8" customHeight="1">
      <c r="A943" s="38"/>
      <c r="B943" s="44"/>
      <c r="C943" s="318" t="s">
        <v>6870</v>
      </c>
      <c r="D943" s="38"/>
      <c r="E943" s="38"/>
      <c r="F943" s="38"/>
      <c r="G943" s="38"/>
      <c r="H943" s="44"/>
    </row>
    <row r="944" s="2" customFormat="1" ht="16.8" customHeight="1">
      <c r="A944" s="38"/>
      <c r="B944" s="44"/>
      <c r="C944" s="316" t="s">
        <v>4114</v>
      </c>
      <c r="D944" s="316" t="s">
        <v>4115</v>
      </c>
      <c r="E944" s="17" t="s">
        <v>3900</v>
      </c>
      <c r="F944" s="317">
        <v>29.920000000000002</v>
      </c>
      <c r="G944" s="38"/>
      <c r="H944" s="44"/>
    </row>
    <row r="945" s="2" customFormat="1" ht="16.8" customHeight="1">
      <c r="A945" s="38"/>
      <c r="B945" s="44"/>
      <c r="C945" s="312" t="s">
        <v>4132</v>
      </c>
      <c r="D945" s="313" t="s">
        <v>4132</v>
      </c>
      <c r="E945" s="314" t="s">
        <v>1</v>
      </c>
      <c r="F945" s="315">
        <v>2.25</v>
      </c>
      <c r="G945" s="38"/>
      <c r="H945" s="44"/>
    </row>
    <row r="946" s="2" customFormat="1" ht="16.8" customHeight="1">
      <c r="A946" s="38"/>
      <c r="B946" s="44"/>
      <c r="C946" s="316" t="s">
        <v>1</v>
      </c>
      <c r="D946" s="316" t="s">
        <v>4131</v>
      </c>
      <c r="E946" s="17" t="s">
        <v>1</v>
      </c>
      <c r="F946" s="317">
        <v>0</v>
      </c>
      <c r="G946" s="38"/>
      <c r="H946" s="44"/>
    </row>
    <row r="947" s="2" customFormat="1" ht="16.8" customHeight="1">
      <c r="A947" s="38"/>
      <c r="B947" s="44"/>
      <c r="C947" s="312" t="s">
        <v>3723</v>
      </c>
      <c r="D947" s="313" t="s">
        <v>3723</v>
      </c>
      <c r="E947" s="314" t="s">
        <v>1</v>
      </c>
      <c r="F947" s="315">
        <v>180</v>
      </c>
      <c r="G947" s="38"/>
      <c r="H947" s="44"/>
    </row>
    <row r="948" s="2" customFormat="1" ht="16.8" customHeight="1">
      <c r="A948" s="38"/>
      <c r="B948" s="44"/>
      <c r="C948" s="316" t="s">
        <v>3723</v>
      </c>
      <c r="D948" s="316" t="s">
        <v>3724</v>
      </c>
      <c r="E948" s="17" t="s">
        <v>1</v>
      </c>
      <c r="F948" s="317">
        <v>180</v>
      </c>
      <c r="G948" s="38"/>
      <c r="H948" s="44"/>
    </row>
    <row r="949" s="2" customFormat="1" ht="16.8" customHeight="1">
      <c r="A949" s="38"/>
      <c r="B949" s="44"/>
      <c r="C949" s="318" t="s">
        <v>6870</v>
      </c>
      <c r="D949" s="38"/>
      <c r="E949" s="38"/>
      <c r="F949" s="38"/>
      <c r="G949" s="38"/>
      <c r="H949" s="44"/>
    </row>
    <row r="950" s="2" customFormat="1" ht="16.8" customHeight="1">
      <c r="A950" s="38"/>
      <c r="B950" s="44"/>
      <c r="C950" s="316" t="s">
        <v>4181</v>
      </c>
      <c r="D950" s="316" t="s">
        <v>4182</v>
      </c>
      <c r="E950" s="17" t="s">
        <v>1133</v>
      </c>
      <c r="F950" s="317">
        <v>182.69999999999999</v>
      </c>
      <c r="G950" s="38"/>
      <c r="H950" s="44"/>
    </row>
    <row r="951" s="2" customFormat="1" ht="16.8" customHeight="1">
      <c r="A951" s="38"/>
      <c r="B951" s="44"/>
      <c r="C951" s="312" t="s">
        <v>4191</v>
      </c>
      <c r="D951" s="313" t="s">
        <v>4191</v>
      </c>
      <c r="E951" s="314" t="s">
        <v>1</v>
      </c>
      <c r="F951" s="315">
        <v>387</v>
      </c>
      <c r="G951" s="38"/>
      <c r="H951" s="44"/>
    </row>
    <row r="952" s="2" customFormat="1" ht="16.8" customHeight="1">
      <c r="A952" s="38"/>
      <c r="B952" s="44"/>
      <c r="C952" s="316" t="s">
        <v>1</v>
      </c>
      <c r="D952" s="316" t="s">
        <v>3886</v>
      </c>
      <c r="E952" s="17" t="s">
        <v>1</v>
      </c>
      <c r="F952" s="317">
        <v>0</v>
      </c>
      <c r="G952" s="38"/>
      <c r="H952" s="44"/>
    </row>
    <row r="953" s="2" customFormat="1" ht="16.8" customHeight="1">
      <c r="A953" s="38"/>
      <c r="B953" s="44"/>
      <c r="C953" s="316" t="s">
        <v>4191</v>
      </c>
      <c r="D953" s="316" t="s">
        <v>4192</v>
      </c>
      <c r="E953" s="17" t="s">
        <v>1</v>
      </c>
      <c r="F953" s="317">
        <v>387</v>
      </c>
      <c r="G953" s="38"/>
      <c r="H953" s="44"/>
    </row>
    <row r="954" s="2" customFormat="1" ht="16.8" customHeight="1">
      <c r="A954" s="38"/>
      <c r="B954" s="44"/>
      <c r="C954" s="318" t="s">
        <v>6870</v>
      </c>
      <c r="D954" s="38"/>
      <c r="E954" s="38"/>
      <c r="F954" s="38"/>
      <c r="G954" s="38"/>
      <c r="H954" s="44"/>
    </row>
    <row r="955" s="2" customFormat="1" ht="16.8" customHeight="1">
      <c r="A955" s="38"/>
      <c r="B955" s="44"/>
      <c r="C955" s="316" t="s">
        <v>4186</v>
      </c>
      <c r="D955" s="316" t="s">
        <v>4187</v>
      </c>
      <c r="E955" s="17" t="s">
        <v>1133</v>
      </c>
      <c r="F955" s="317">
        <v>829</v>
      </c>
      <c r="G955" s="38"/>
      <c r="H955" s="44"/>
    </row>
    <row r="956" s="2" customFormat="1" ht="16.8" customHeight="1">
      <c r="A956" s="38"/>
      <c r="B956" s="44"/>
      <c r="C956" s="312" t="s">
        <v>3725</v>
      </c>
      <c r="D956" s="313" t="s">
        <v>3725</v>
      </c>
      <c r="E956" s="314" t="s">
        <v>1</v>
      </c>
      <c r="F956" s="315">
        <v>829</v>
      </c>
      <c r="G956" s="38"/>
      <c r="H956" s="44"/>
    </row>
    <row r="957" s="2" customFormat="1" ht="16.8" customHeight="1">
      <c r="A957" s="38"/>
      <c r="B957" s="44"/>
      <c r="C957" s="316" t="s">
        <v>3725</v>
      </c>
      <c r="D957" s="316" t="s">
        <v>3726</v>
      </c>
      <c r="E957" s="17" t="s">
        <v>1</v>
      </c>
      <c r="F957" s="317">
        <v>829</v>
      </c>
      <c r="G957" s="38"/>
      <c r="H957" s="44"/>
    </row>
    <row r="958" s="2" customFormat="1" ht="16.8" customHeight="1">
      <c r="A958" s="38"/>
      <c r="B958" s="44"/>
      <c r="C958" s="318" t="s">
        <v>6870</v>
      </c>
      <c r="D958" s="38"/>
      <c r="E958" s="38"/>
      <c r="F958" s="38"/>
      <c r="G958" s="38"/>
      <c r="H958" s="44"/>
    </row>
    <row r="959" s="2" customFormat="1" ht="16.8" customHeight="1">
      <c r="A959" s="38"/>
      <c r="B959" s="44"/>
      <c r="C959" s="316" t="s">
        <v>4195</v>
      </c>
      <c r="D959" s="316" t="s">
        <v>4196</v>
      </c>
      <c r="E959" s="17" t="s">
        <v>1133</v>
      </c>
      <c r="F959" s="317">
        <v>841.43499999999995</v>
      </c>
      <c r="G959" s="38"/>
      <c r="H959" s="44"/>
    </row>
    <row r="960" s="2" customFormat="1" ht="16.8" customHeight="1">
      <c r="A960" s="38"/>
      <c r="B960" s="44"/>
      <c r="C960" s="312" t="s">
        <v>4205</v>
      </c>
      <c r="D960" s="313" t="s">
        <v>4205</v>
      </c>
      <c r="E960" s="314" t="s">
        <v>1</v>
      </c>
      <c r="F960" s="315">
        <v>10</v>
      </c>
      <c r="G960" s="38"/>
      <c r="H960" s="44"/>
    </row>
    <row r="961" s="2" customFormat="1" ht="16.8" customHeight="1">
      <c r="A961" s="38"/>
      <c r="B961" s="44"/>
      <c r="C961" s="316" t="s">
        <v>1</v>
      </c>
      <c r="D961" s="316" t="s">
        <v>3882</v>
      </c>
      <c r="E961" s="17" t="s">
        <v>1</v>
      </c>
      <c r="F961" s="317">
        <v>0</v>
      </c>
      <c r="G961" s="38"/>
      <c r="H961" s="44"/>
    </row>
    <row r="962" s="2" customFormat="1" ht="16.8" customHeight="1">
      <c r="A962" s="38"/>
      <c r="B962" s="44"/>
      <c r="C962" s="316" t="s">
        <v>4205</v>
      </c>
      <c r="D962" s="316" t="s">
        <v>311</v>
      </c>
      <c r="E962" s="17" t="s">
        <v>1</v>
      </c>
      <c r="F962" s="317">
        <v>10</v>
      </c>
      <c r="G962" s="38"/>
      <c r="H962" s="44"/>
    </row>
    <row r="963" s="2" customFormat="1" ht="16.8" customHeight="1">
      <c r="A963" s="38"/>
      <c r="B963" s="44"/>
      <c r="C963" s="312" t="s">
        <v>3727</v>
      </c>
      <c r="D963" s="313" t="s">
        <v>3727</v>
      </c>
      <c r="E963" s="314" t="s">
        <v>1</v>
      </c>
      <c r="F963" s="315">
        <v>10</v>
      </c>
      <c r="G963" s="38"/>
      <c r="H963" s="44"/>
    </row>
    <row r="964" s="2" customFormat="1" ht="16.8" customHeight="1">
      <c r="A964" s="38"/>
      <c r="B964" s="44"/>
      <c r="C964" s="316" t="s">
        <v>3727</v>
      </c>
      <c r="D964" s="316" t="s">
        <v>311</v>
      </c>
      <c r="E964" s="17" t="s">
        <v>1</v>
      </c>
      <c r="F964" s="317">
        <v>10</v>
      </c>
      <c r="G964" s="38"/>
      <c r="H964" s="44"/>
    </row>
    <row r="965" s="2" customFormat="1" ht="16.8" customHeight="1">
      <c r="A965" s="38"/>
      <c r="B965" s="44"/>
      <c r="C965" s="318" t="s">
        <v>6870</v>
      </c>
      <c r="D965" s="38"/>
      <c r="E965" s="38"/>
      <c r="F965" s="38"/>
      <c r="G965" s="38"/>
      <c r="H965" s="44"/>
    </row>
    <row r="966" s="2" customFormat="1" ht="16.8" customHeight="1">
      <c r="A966" s="38"/>
      <c r="B966" s="44"/>
      <c r="C966" s="316" t="s">
        <v>4206</v>
      </c>
      <c r="D966" s="316" t="s">
        <v>4207</v>
      </c>
      <c r="E966" s="17" t="s">
        <v>1133</v>
      </c>
      <c r="F966" s="317">
        <v>10.300000000000001</v>
      </c>
      <c r="G966" s="38"/>
      <c r="H966" s="44"/>
    </row>
    <row r="967" s="2" customFormat="1" ht="16.8" customHeight="1">
      <c r="A967" s="38"/>
      <c r="B967" s="44"/>
      <c r="C967" s="312" t="s">
        <v>4241</v>
      </c>
      <c r="D967" s="313" t="s">
        <v>4241</v>
      </c>
      <c r="E967" s="314" t="s">
        <v>1</v>
      </c>
      <c r="F967" s="315">
        <v>1019</v>
      </c>
      <c r="G967" s="38"/>
      <c r="H967" s="44"/>
    </row>
    <row r="968" s="2" customFormat="1" ht="16.8" customHeight="1">
      <c r="A968" s="38"/>
      <c r="B968" s="44"/>
      <c r="C968" s="316" t="s">
        <v>4241</v>
      </c>
      <c r="D968" s="316" t="s">
        <v>4242</v>
      </c>
      <c r="E968" s="17" t="s">
        <v>1</v>
      </c>
      <c r="F968" s="317">
        <v>1019</v>
      </c>
      <c r="G968" s="38"/>
      <c r="H968" s="44"/>
    </row>
    <row r="969" s="2" customFormat="1" ht="16.8" customHeight="1">
      <c r="A969" s="38"/>
      <c r="B969" s="44"/>
      <c r="C969" s="312" t="s">
        <v>4248</v>
      </c>
      <c r="D969" s="313" t="s">
        <v>4248</v>
      </c>
      <c r="E969" s="314" t="s">
        <v>1</v>
      </c>
      <c r="F969" s="315">
        <v>68</v>
      </c>
      <c r="G969" s="38"/>
      <c r="H969" s="44"/>
    </row>
    <row r="970" s="2" customFormat="1" ht="16.8" customHeight="1">
      <c r="A970" s="38"/>
      <c r="B970" s="44"/>
      <c r="C970" s="316" t="s">
        <v>4248</v>
      </c>
      <c r="D970" s="316" t="s">
        <v>1628</v>
      </c>
      <c r="E970" s="17" t="s">
        <v>1</v>
      </c>
      <c r="F970" s="317">
        <v>68</v>
      </c>
      <c r="G970" s="38"/>
      <c r="H970" s="44"/>
    </row>
    <row r="971" s="2" customFormat="1" ht="16.8" customHeight="1">
      <c r="A971" s="38"/>
      <c r="B971" s="44"/>
      <c r="C971" s="312" t="s">
        <v>4254</v>
      </c>
      <c r="D971" s="313" t="s">
        <v>4254</v>
      </c>
      <c r="E971" s="314" t="s">
        <v>1</v>
      </c>
      <c r="F971" s="315">
        <v>6</v>
      </c>
      <c r="G971" s="38"/>
      <c r="H971" s="44"/>
    </row>
    <row r="972" s="2" customFormat="1" ht="16.8" customHeight="1">
      <c r="A972" s="38"/>
      <c r="B972" s="44"/>
      <c r="C972" s="316" t="s">
        <v>4254</v>
      </c>
      <c r="D972" s="316" t="s">
        <v>287</v>
      </c>
      <c r="E972" s="17" t="s">
        <v>1</v>
      </c>
      <c r="F972" s="317">
        <v>6</v>
      </c>
      <c r="G972" s="38"/>
      <c r="H972" s="44"/>
    </row>
    <row r="973" s="2" customFormat="1" ht="16.8" customHeight="1">
      <c r="A973" s="38"/>
      <c r="B973" s="44"/>
      <c r="C973" s="312" t="s">
        <v>4260</v>
      </c>
      <c r="D973" s="313" t="s">
        <v>4260</v>
      </c>
      <c r="E973" s="314" t="s">
        <v>1</v>
      </c>
      <c r="F973" s="315">
        <v>32</v>
      </c>
      <c r="G973" s="38"/>
      <c r="H973" s="44"/>
    </row>
    <row r="974" s="2" customFormat="1" ht="16.8" customHeight="1">
      <c r="A974" s="38"/>
      <c r="B974" s="44"/>
      <c r="C974" s="316" t="s">
        <v>4260</v>
      </c>
      <c r="D974" s="316" t="s">
        <v>1015</v>
      </c>
      <c r="E974" s="17" t="s">
        <v>1</v>
      </c>
      <c r="F974" s="317">
        <v>32</v>
      </c>
      <c r="G974" s="38"/>
      <c r="H974" s="44"/>
    </row>
    <row r="975" s="2" customFormat="1" ht="16.8" customHeight="1">
      <c r="A975" s="38"/>
      <c r="B975" s="44"/>
      <c r="C975" s="312" t="s">
        <v>4268</v>
      </c>
      <c r="D975" s="313" t="s">
        <v>4268</v>
      </c>
      <c r="E975" s="314" t="s">
        <v>1</v>
      </c>
      <c r="F975" s="315">
        <v>1</v>
      </c>
      <c r="G975" s="38"/>
      <c r="H975" s="44"/>
    </row>
    <row r="976" s="2" customFormat="1" ht="16.8" customHeight="1">
      <c r="A976" s="38"/>
      <c r="B976" s="44"/>
      <c r="C976" s="316" t="s">
        <v>1</v>
      </c>
      <c r="D976" s="316" t="s">
        <v>4267</v>
      </c>
      <c r="E976" s="17" t="s">
        <v>1</v>
      </c>
      <c r="F976" s="317">
        <v>0</v>
      </c>
      <c r="G976" s="38"/>
      <c r="H976" s="44"/>
    </row>
    <row r="977" s="2" customFormat="1" ht="16.8" customHeight="1">
      <c r="A977" s="38"/>
      <c r="B977" s="44"/>
      <c r="C977" s="316" t="s">
        <v>4268</v>
      </c>
      <c r="D977" s="316" t="s">
        <v>84</v>
      </c>
      <c r="E977" s="17" t="s">
        <v>1</v>
      </c>
      <c r="F977" s="317">
        <v>1</v>
      </c>
      <c r="G977" s="38"/>
      <c r="H977" s="44"/>
    </row>
    <row r="978" s="2" customFormat="1" ht="16.8" customHeight="1">
      <c r="A978" s="38"/>
      <c r="B978" s="44"/>
      <c r="C978" s="312" t="s">
        <v>4274</v>
      </c>
      <c r="D978" s="313" t="s">
        <v>4274</v>
      </c>
      <c r="E978" s="314" t="s">
        <v>1</v>
      </c>
      <c r="F978" s="315">
        <v>31</v>
      </c>
      <c r="G978" s="38"/>
      <c r="H978" s="44"/>
    </row>
    <row r="979" s="2" customFormat="1" ht="16.8" customHeight="1">
      <c r="A979" s="38"/>
      <c r="B979" s="44"/>
      <c r="C979" s="316" t="s">
        <v>4274</v>
      </c>
      <c r="D979" s="316" t="s">
        <v>747</v>
      </c>
      <c r="E979" s="17" t="s">
        <v>1</v>
      </c>
      <c r="F979" s="317">
        <v>31</v>
      </c>
      <c r="G979" s="38"/>
      <c r="H979" s="44"/>
    </row>
    <row r="980" s="2" customFormat="1" ht="16.8" customHeight="1">
      <c r="A980" s="38"/>
      <c r="B980" s="44"/>
      <c r="C980" s="312" t="s">
        <v>3850</v>
      </c>
      <c r="D980" s="313" t="s">
        <v>3850</v>
      </c>
      <c r="E980" s="314" t="s">
        <v>1</v>
      </c>
      <c r="F980" s="315">
        <v>1</v>
      </c>
      <c r="G980" s="38"/>
      <c r="H980" s="44"/>
    </row>
    <row r="981" s="2" customFormat="1" ht="16.8" customHeight="1">
      <c r="A981" s="38"/>
      <c r="B981" s="44"/>
      <c r="C981" s="316" t="s">
        <v>1</v>
      </c>
      <c r="D981" s="316" t="s">
        <v>3831</v>
      </c>
      <c r="E981" s="17" t="s">
        <v>1</v>
      </c>
      <c r="F981" s="317">
        <v>0</v>
      </c>
      <c r="G981" s="38"/>
      <c r="H981" s="44"/>
    </row>
    <row r="982" s="2" customFormat="1" ht="16.8" customHeight="1">
      <c r="A982" s="38"/>
      <c r="B982" s="44"/>
      <c r="C982" s="316" t="s">
        <v>3850</v>
      </c>
      <c r="D982" s="316" t="s">
        <v>84</v>
      </c>
      <c r="E982" s="17" t="s">
        <v>1</v>
      </c>
      <c r="F982" s="317">
        <v>1</v>
      </c>
      <c r="G982" s="38"/>
      <c r="H982" s="44"/>
    </row>
    <row r="983" s="2" customFormat="1" ht="16.8" customHeight="1">
      <c r="A983" s="38"/>
      <c r="B983" s="44"/>
      <c r="C983" s="312" t="s">
        <v>4278</v>
      </c>
      <c r="D983" s="313" t="s">
        <v>4278</v>
      </c>
      <c r="E983" s="314" t="s">
        <v>1</v>
      </c>
      <c r="F983" s="315">
        <v>31</v>
      </c>
      <c r="G983" s="38"/>
      <c r="H983" s="44"/>
    </row>
    <row r="984" s="2" customFormat="1" ht="16.8" customHeight="1">
      <c r="A984" s="38"/>
      <c r="B984" s="44"/>
      <c r="C984" s="316" t="s">
        <v>4278</v>
      </c>
      <c r="D984" s="316" t="s">
        <v>747</v>
      </c>
      <c r="E984" s="17" t="s">
        <v>1</v>
      </c>
      <c r="F984" s="317">
        <v>31</v>
      </c>
      <c r="G984" s="38"/>
      <c r="H984" s="44"/>
    </row>
    <row r="985" s="2" customFormat="1" ht="16.8" customHeight="1">
      <c r="A985" s="38"/>
      <c r="B985" s="44"/>
      <c r="C985" s="312" t="s">
        <v>4284</v>
      </c>
      <c r="D985" s="313" t="s">
        <v>4284</v>
      </c>
      <c r="E985" s="314" t="s">
        <v>1</v>
      </c>
      <c r="F985" s="315">
        <v>1</v>
      </c>
      <c r="G985" s="38"/>
      <c r="H985" s="44"/>
    </row>
    <row r="986" s="2" customFormat="1" ht="16.8" customHeight="1">
      <c r="A986" s="38"/>
      <c r="B986" s="44"/>
      <c r="C986" s="316" t="s">
        <v>4284</v>
      </c>
      <c r="D986" s="316" t="s">
        <v>84</v>
      </c>
      <c r="E986" s="17" t="s">
        <v>1</v>
      </c>
      <c r="F986" s="317">
        <v>1</v>
      </c>
      <c r="G986" s="38"/>
      <c r="H986" s="44"/>
    </row>
    <row r="987" s="2" customFormat="1" ht="16.8" customHeight="1">
      <c r="A987" s="38"/>
      <c r="B987" s="44"/>
      <c r="C987" s="312" t="s">
        <v>4288</v>
      </c>
      <c r="D987" s="313" t="s">
        <v>4288</v>
      </c>
      <c r="E987" s="314" t="s">
        <v>1</v>
      </c>
      <c r="F987" s="315">
        <v>1</v>
      </c>
      <c r="G987" s="38"/>
      <c r="H987" s="44"/>
    </row>
    <row r="988" s="2" customFormat="1" ht="16.8" customHeight="1">
      <c r="A988" s="38"/>
      <c r="B988" s="44"/>
      <c r="C988" s="316" t="s">
        <v>4288</v>
      </c>
      <c r="D988" s="316" t="s">
        <v>84</v>
      </c>
      <c r="E988" s="17" t="s">
        <v>1</v>
      </c>
      <c r="F988" s="317">
        <v>1</v>
      </c>
      <c r="G988" s="38"/>
      <c r="H988" s="44"/>
    </row>
    <row r="989" s="2" customFormat="1" ht="16.8" customHeight="1">
      <c r="A989" s="38"/>
      <c r="B989" s="44"/>
      <c r="C989" s="312" t="s">
        <v>4294</v>
      </c>
      <c r="D989" s="313" t="s">
        <v>4294</v>
      </c>
      <c r="E989" s="314" t="s">
        <v>1</v>
      </c>
      <c r="F989" s="315">
        <v>25</v>
      </c>
      <c r="G989" s="38"/>
      <c r="H989" s="44"/>
    </row>
    <row r="990" s="2" customFormat="1" ht="16.8" customHeight="1">
      <c r="A990" s="38"/>
      <c r="B990" s="44"/>
      <c r="C990" s="316" t="s">
        <v>4294</v>
      </c>
      <c r="D990" s="316" t="s">
        <v>952</v>
      </c>
      <c r="E990" s="17" t="s">
        <v>1</v>
      </c>
      <c r="F990" s="317">
        <v>25</v>
      </c>
      <c r="G990" s="38"/>
      <c r="H990" s="44"/>
    </row>
    <row r="991" s="2" customFormat="1" ht="16.8" customHeight="1">
      <c r="A991" s="38"/>
      <c r="B991" s="44"/>
      <c r="C991" s="312" t="s">
        <v>4298</v>
      </c>
      <c r="D991" s="313" t="s">
        <v>4298</v>
      </c>
      <c r="E991" s="314" t="s">
        <v>1</v>
      </c>
      <c r="F991" s="315">
        <v>25</v>
      </c>
      <c r="G991" s="38"/>
      <c r="H991" s="44"/>
    </row>
    <row r="992" s="2" customFormat="1" ht="16.8" customHeight="1">
      <c r="A992" s="38"/>
      <c r="B992" s="44"/>
      <c r="C992" s="316" t="s">
        <v>4298</v>
      </c>
      <c r="D992" s="316" t="s">
        <v>952</v>
      </c>
      <c r="E992" s="17" t="s">
        <v>1</v>
      </c>
      <c r="F992" s="317">
        <v>25</v>
      </c>
      <c r="G992" s="38"/>
      <c r="H992" s="44"/>
    </row>
    <row r="993" s="2" customFormat="1" ht="16.8" customHeight="1">
      <c r="A993" s="38"/>
      <c r="B993" s="44"/>
      <c r="C993" s="312" t="s">
        <v>4304</v>
      </c>
      <c r="D993" s="313" t="s">
        <v>4304</v>
      </c>
      <c r="E993" s="314" t="s">
        <v>1</v>
      </c>
      <c r="F993" s="315">
        <v>25</v>
      </c>
      <c r="G993" s="38"/>
      <c r="H993" s="44"/>
    </row>
    <row r="994" s="2" customFormat="1" ht="16.8" customHeight="1">
      <c r="A994" s="38"/>
      <c r="B994" s="44"/>
      <c r="C994" s="316" t="s">
        <v>4304</v>
      </c>
      <c r="D994" s="316" t="s">
        <v>952</v>
      </c>
      <c r="E994" s="17" t="s">
        <v>1</v>
      </c>
      <c r="F994" s="317">
        <v>25</v>
      </c>
      <c r="G994" s="38"/>
      <c r="H994" s="44"/>
    </row>
    <row r="995" s="2" customFormat="1" ht="16.8" customHeight="1">
      <c r="A995" s="38"/>
      <c r="B995" s="44"/>
      <c r="C995" s="312" t="s">
        <v>4308</v>
      </c>
      <c r="D995" s="313" t="s">
        <v>4308</v>
      </c>
      <c r="E995" s="314" t="s">
        <v>1</v>
      </c>
      <c r="F995" s="315">
        <v>25</v>
      </c>
      <c r="G995" s="38"/>
      <c r="H995" s="44"/>
    </row>
    <row r="996" s="2" customFormat="1" ht="16.8" customHeight="1">
      <c r="A996" s="38"/>
      <c r="B996" s="44"/>
      <c r="C996" s="316" t="s">
        <v>4308</v>
      </c>
      <c r="D996" s="316" t="s">
        <v>952</v>
      </c>
      <c r="E996" s="17" t="s">
        <v>1</v>
      </c>
      <c r="F996" s="317">
        <v>25</v>
      </c>
      <c r="G996" s="38"/>
      <c r="H996" s="44"/>
    </row>
    <row r="997" s="2" customFormat="1" ht="16.8" customHeight="1">
      <c r="A997" s="38"/>
      <c r="B997" s="44"/>
      <c r="C997" s="312" t="s">
        <v>4314</v>
      </c>
      <c r="D997" s="313" t="s">
        <v>4314</v>
      </c>
      <c r="E997" s="314" t="s">
        <v>1</v>
      </c>
      <c r="F997" s="315">
        <v>10</v>
      </c>
      <c r="G997" s="38"/>
      <c r="H997" s="44"/>
    </row>
    <row r="998" s="2" customFormat="1" ht="16.8" customHeight="1">
      <c r="A998" s="38"/>
      <c r="B998" s="44"/>
      <c r="C998" s="316" t="s">
        <v>4314</v>
      </c>
      <c r="D998" s="316" t="s">
        <v>311</v>
      </c>
      <c r="E998" s="17" t="s">
        <v>1</v>
      </c>
      <c r="F998" s="317">
        <v>10</v>
      </c>
      <c r="G998" s="38"/>
      <c r="H998" s="44"/>
    </row>
    <row r="999" s="2" customFormat="1" ht="16.8" customHeight="1">
      <c r="A999" s="38"/>
      <c r="B999" s="44"/>
      <c r="C999" s="312" t="s">
        <v>4318</v>
      </c>
      <c r="D999" s="313" t="s">
        <v>4318</v>
      </c>
      <c r="E999" s="314" t="s">
        <v>1</v>
      </c>
      <c r="F999" s="315">
        <v>10</v>
      </c>
      <c r="G999" s="38"/>
      <c r="H999" s="44"/>
    </row>
    <row r="1000" s="2" customFormat="1" ht="16.8" customHeight="1">
      <c r="A1000" s="38"/>
      <c r="B1000" s="44"/>
      <c r="C1000" s="316" t="s">
        <v>4318</v>
      </c>
      <c r="D1000" s="316" t="s">
        <v>311</v>
      </c>
      <c r="E1000" s="17" t="s">
        <v>1</v>
      </c>
      <c r="F1000" s="317">
        <v>10</v>
      </c>
      <c r="G1000" s="38"/>
      <c r="H1000" s="44"/>
    </row>
    <row r="1001" s="2" customFormat="1" ht="16.8" customHeight="1">
      <c r="A1001" s="38"/>
      <c r="B1001" s="44"/>
      <c r="C1001" s="312" t="s">
        <v>4324</v>
      </c>
      <c r="D1001" s="313" t="s">
        <v>4324</v>
      </c>
      <c r="E1001" s="314" t="s">
        <v>1</v>
      </c>
      <c r="F1001" s="315">
        <v>32</v>
      </c>
      <c r="G1001" s="38"/>
      <c r="H1001" s="44"/>
    </row>
    <row r="1002" s="2" customFormat="1" ht="16.8" customHeight="1">
      <c r="A1002" s="38"/>
      <c r="B1002" s="44"/>
      <c r="C1002" s="316" t="s">
        <v>4324</v>
      </c>
      <c r="D1002" s="316" t="s">
        <v>1015</v>
      </c>
      <c r="E1002" s="17" t="s">
        <v>1</v>
      </c>
      <c r="F1002" s="317">
        <v>32</v>
      </c>
      <c r="G1002" s="38"/>
      <c r="H1002" s="44"/>
    </row>
    <row r="1003" s="2" customFormat="1" ht="16.8" customHeight="1">
      <c r="A1003" s="38"/>
      <c r="B1003" s="44"/>
      <c r="C1003" s="312" t="s">
        <v>3857</v>
      </c>
      <c r="D1003" s="313" t="s">
        <v>3857</v>
      </c>
      <c r="E1003" s="314" t="s">
        <v>1</v>
      </c>
      <c r="F1003" s="315">
        <v>12</v>
      </c>
      <c r="G1003" s="38"/>
      <c r="H1003" s="44"/>
    </row>
    <row r="1004" s="2" customFormat="1" ht="16.8" customHeight="1">
      <c r="A1004" s="38"/>
      <c r="B1004" s="44"/>
      <c r="C1004" s="316" t="s">
        <v>3857</v>
      </c>
      <c r="D1004" s="316" t="s">
        <v>3858</v>
      </c>
      <c r="E1004" s="17" t="s">
        <v>1</v>
      </c>
      <c r="F1004" s="317">
        <v>12</v>
      </c>
      <c r="G1004" s="38"/>
      <c r="H1004" s="44"/>
    </row>
    <row r="1005" s="2" customFormat="1" ht="16.8" customHeight="1">
      <c r="A1005" s="38"/>
      <c r="B1005" s="44"/>
      <c r="C1005" s="312" t="s">
        <v>4328</v>
      </c>
      <c r="D1005" s="313" t="s">
        <v>4328</v>
      </c>
      <c r="E1005" s="314" t="s">
        <v>1</v>
      </c>
      <c r="F1005" s="315">
        <v>32</v>
      </c>
      <c r="G1005" s="38"/>
      <c r="H1005" s="44"/>
    </row>
    <row r="1006" s="2" customFormat="1" ht="16.8" customHeight="1">
      <c r="A1006" s="38"/>
      <c r="B1006" s="44"/>
      <c r="C1006" s="316" t="s">
        <v>4328</v>
      </c>
      <c r="D1006" s="316" t="s">
        <v>1015</v>
      </c>
      <c r="E1006" s="17" t="s">
        <v>1</v>
      </c>
      <c r="F1006" s="317">
        <v>32</v>
      </c>
      <c r="G1006" s="38"/>
      <c r="H1006" s="44"/>
    </row>
    <row r="1007" s="2" customFormat="1" ht="16.8" customHeight="1">
      <c r="A1007" s="38"/>
      <c r="B1007" s="44"/>
      <c r="C1007" s="312" t="s">
        <v>4334</v>
      </c>
      <c r="D1007" s="313" t="s">
        <v>4334</v>
      </c>
      <c r="E1007" s="314" t="s">
        <v>1</v>
      </c>
      <c r="F1007" s="315">
        <v>1</v>
      </c>
      <c r="G1007" s="38"/>
      <c r="H1007" s="44"/>
    </row>
    <row r="1008" s="2" customFormat="1" ht="16.8" customHeight="1">
      <c r="A1008" s="38"/>
      <c r="B1008" s="44"/>
      <c r="C1008" s="316" t="s">
        <v>4334</v>
      </c>
      <c r="D1008" s="316" t="s">
        <v>84</v>
      </c>
      <c r="E1008" s="17" t="s">
        <v>1</v>
      </c>
      <c r="F1008" s="317">
        <v>1</v>
      </c>
      <c r="G1008" s="38"/>
      <c r="H1008" s="44"/>
    </row>
    <row r="1009" s="2" customFormat="1" ht="16.8" customHeight="1">
      <c r="A1009" s="38"/>
      <c r="B1009" s="44"/>
      <c r="C1009" s="312" t="s">
        <v>4338</v>
      </c>
      <c r="D1009" s="313" t="s">
        <v>4338</v>
      </c>
      <c r="E1009" s="314" t="s">
        <v>1</v>
      </c>
      <c r="F1009" s="315">
        <v>1</v>
      </c>
      <c r="G1009" s="38"/>
      <c r="H1009" s="44"/>
    </row>
    <row r="1010" s="2" customFormat="1" ht="16.8" customHeight="1">
      <c r="A1010" s="38"/>
      <c r="B1010" s="44"/>
      <c r="C1010" s="316" t="s">
        <v>4338</v>
      </c>
      <c r="D1010" s="316" t="s">
        <v>84</v>
      </c>
      <c r="E1010" s="17" t="s">
        <v>1</v>
      </c>
      <c r="F1010" s="317">
        <v>1</v>
      </c>
      <c r="G1010" s="38"/>
      <c r="H1010" s="44"/>
    </row>
    <row r="1011" s="2" customFormat="1" ht="16.8" customHeight="1">
      <c r="A1011" s="38"/>
      <c r="B1011" s="44"/>
      <c r="C1011" s="312" t="s">
        <v>4345</v>
      </c>
      <c r="D1011" s="313" t="s">
        <v>4345</v>
      </c>
      <c r="E1011" s="314" t="s">
        <v>1</v>
      </c>
      <c r="F1011" s="315">
        <v>1</v>
      </c>
      <c r="G1011" s="38"/>
      <c r="H1011" s="44"/>
    </row>
    <row r="1012" s="2" customFormat="1" ht="16.8" customHeight="1">
      <c r="A1012" s="38"/>
      <c r="B1012" s="44"/>
      <c r="C1012" s="316" t="s">
        <v>1</v>
      </c>
      <c r="D1012" s="316" t="s">
        <v>4344</v>
      </c>
      <c r="E1012" s="17" t="s">
        <v>1</v>
      </c>
      <c r="F1012" s="317">
        <v>0</v>
      </c>
      <c r="G1012" s="38"/>
      <c r="H1012" s="44"/>
    </row>
    <row r="1013" s="2" customFormat="1" ht="16.8" customHeight="1">
      <c r="A1013" s="38"/>
      <c r="B1013" s="44"/>
      <c r="C1013" s="316" t="s">
        <v>4345</v>
      </c>
      <c r="D1013" s="316" t="s">
        <v>84</v>
      </c>
      <c r="E1013" s="17" t="s">
        <v>1</v>
      </c>
      <c r="F1013" s="317">
        <v>1</v>
      </c>
      <c r="G1013" s="38"/>
      <c r="H1013" s="44"/>
    </row>
    <row r="1014" s="2" customFormat="1" ht="16.8" customHeight="1">
      <c r="A1014" s="38"/>
      <c r="B1014" s="44"/>
      <c r="C1014" s="312" t="s">
        <v>4352</v>
      </c>
      <c r="D1014" s="313" t="s">
        <v>4352</v>
      </c>
      <c r="E1014" s="314" t="s">
        <v>1</v>
      </c>
      <c r="F1014" s="315">
        <v>2</v>
      </c>
      <c r="G1014" s="38"/>
      <c r="H1014" s="44"/>
    </row>
    <row r="1015" s="2" customFormat="1" ht="16.8" customHeight="1">
      <c r="A1015" s="38"/>
      <c r="B1015" s="44"/>
      <c r="C1015" s="316" t="s">
        <v>1</v>
      </c>
      <c r="D1015" s="316" t="s">
        <v>4351</v>
      </c>
      <c r="E1015" s="17" t="s">
        <v>1</v>
      </c>
      <c r="F1015" s="317">
        <v>0</v>
      </c>
      <c r="G1015" s="38"/>
      <c r="H1015" s="44"/>
    </row>
    <row r="1016" s="2" customFormat="1" ht="16.8" customHeight="1">
      <c r="A1016" s="38"/>
      <c r="B1016" s="44"/>
      <c r="C1016" s="316" t="s">
        <v>4352</v>
      </c>
      <c r="D1016" s="316" t="s">
        <v>86</v>
      </c>
      <c r="E1016" s="17" t="s">
        <v>1</v>
      </c>
      <c r="F1016" s="317">
        <v>2</v>
      </c>
      <c r="G1016" s="38"/>
      <c r="H1016" s="44"/>
    </row>
    <row r="1017" s="2" customFormat="1" ht="16.8" customHeight="1">
      <c r="A1017" s="38"/>
      <c r="B1017" s="44"/>
      <c r="C1017" s="318" t="s">
        <v>6870</v>
      </c>
      <c r="D1017" s="38"/>
      <c r="E1017" s="38"/>
      <c r="F1017" s="38"/>
      <c r="G1017" s="38"/>
      <c r="H1017" s="44"/>
    </row>
    <row r="1018" s="2" customFormat="1" ht="16.8" customHeight="1">
      <c r="A1018" s="38"/>
      <c r="B1018" s="44"/>
      <c r="C1018" s="316" t="s">
        <v>4346</v>
      </c>
      <c r="D1018" s="316" t="s">
        <v>4347</v>
      </c>
      <c r="E1018" s="17" t="s">
        <v>1622</v>
      </c>
      <c r="F1018" s="317">
        <v>3</v>
      </c>
      <c r="G1018" s="38"/>
      <c r="H1018" s="44"/>
    </row>
    <row r="1019" s="2" customFormat="1" ht="16.8" customHeight="1">
      <c r="A1019" s="38"/>
      <c r="B1019" s="44"/>
      <c r="C1019" s="312" t="s">
        <v>4360</v>
      </c>
      <c r="D1019" s="313" t="s">
        <v>4360</v>
      </c>
      <c r="E1019" s="314" t="s">
        <v>1</v>
      </c>
      <c r="F1019" s="315">
        <v>2</v>
      </c>
      <c r="G1019" s="38"/>
      <c r="H1019" s="44"/>
    </row>
    <row r="1020" s="2" customFormat="1" ht="16.8" customHeight="1">
      <c r="A1020" s="38"/>
      <c r="B1020" s="44"/>
      <c r="C1020" s="316" t="s">
        <v>1</v>
      </c>
      <c r="D1020" s="316" t="s">
        <v>4351</v>
      </c>
      <c r="E1020" s="17" t="s">
        <v>1</v>
      </c>
      <c r="F1020" s="317">
        <v>0</v>
      </c>
      <c r="G1020" s="38"/>
      <c r="H1020" s="44"/>
    </row>
    <row r="1021" s="2" customFormat="1" ht="16.8" customHeight="1">
      <c r="A1021" s="38"/>
      <c r="B1021" s="44"/>
      <c r="C1021" s="316" t="s">
        <v>4360</v>
      </c>
      <c r="D1021" s="316" t="s">
        <v>86</v>
      </c>
      <c r="E1021" s="17" t="s">
        <v>1</v>
      </c>
      <c r="F1021" s="317">
        <v>2</v>
      </c>
      <c r="G1021" s="38"/>
      <c r="H1021" s="44"/>
    </row>
    <row r="1022" s="2" customFormat="1" ht="16.8" customHeight="1">
      <c r="A1022" s="38"/>
      <c r="B1022" s="44"/>
      <c r="C1022" s="318" t="s">
        <v>6870</v>
      </c>
      <c r="D1022" s="38"/>
      <c r="E1022" s="38"/>
      <c r="F1022" s="38"/>
      <c r="G1022" s="38"/>
      <c r="H1022" s="44"/>
    </row>
    <row r="1023" s="2" customFormat="1" ht="16.8" customHeight="1">
      <c r="A1023" s="38"/>
      <c r="B1023" s="44"/>
      <c r="C1023" s="316" t="s">
        <v>4355</v>
      </c>
      <c r="D1023" s="316" t="s">
        <v>4356</v>
      </c>
      <c r="E1023" s="17" t="s">
        <v>1622</v>
      </c>
      <c r="F1023" s="317">
        <v>3</v>
      </c>
      <c r="G1023" s="38"/>
      <c r="H1023" s="44"/>
    </row>
    <row r="1024" s="2" customFormat="1" ht="16.8" customHeight="1">
      <c r="A1024" s="38"/>
      <c r="B1024" s="44"/>
      <c r="C1024" s="312" t="s">
        <v>4368</v>
      </c>
      <c r="D1024" s="313" t="s">
        <v>4368</v>
      </c>
      <c r="E1024" s="314" t="s">
        <v>1</v>
      </c>
      <c r="F1024" s="315">
        <v>1</v>
      </c>
      <c r="G1024" s="38"/>
      <c r="H1024" s="44"/>
    </row>
    <row r="1025" s="2" customFormat="1" ht="16.8" customHeight="1">
      <c r="A1025" s="38"/>
      <c r="B1025" s="44"/>
      <c r="C1025" s="316" t="s">
        <v>1</v>
      </c>
      <c r="D1025" s="316" t="s">
        <v>4344</v>
      </c>
      <c r="E1025" s="17" t="s">
        <v>1</v>
      </c>
      <c r="F1025" s="317">
        <v>0</v>
      </c>
      <c r="G1025" s="38"/>
      <c r="H1025" s="44"/>
    </row>
    <row r="1026" s="2" customFormat="1" ht="16.8" customHeight="1">
      <c r="A1026" s="38"/>
      <c r="B1026" s="44"/>
      <c r="C1026" s="316" t="s">
        <v>4368</v>
      </c>
      <c r="D1026" s="316" t="s">
        <v>84</v>
      </c>
      <c r="E1026" s="17" t="s">
        <v>1</v>
      </c>
      <c r="F1026" s="317">
        <v>1</v>
      </c>
      <c r="G1026" s="38"/>
      <c r="H1026" s="44"/>
    </row>
    <row r="1027" s="2" customFormat="1" ht="16.8" customHeight="1">
      <c r="A1027" s="38"/>
      <c r="B1027" s="44"/>
      <c r="C1027" s="312" t="s">
        <v>4374</v>
      </c>
      <c r="D1027" s="313" t="s">
        <v>4374</v>
      </c>
      <c r="E1027" s="314" t="s">
        <v>1</v>
      </c>
      <c r="F1027" s="315">
        <v>2</v>
      </c>
      <c r="G1027" s="38"/>
      <c r="H1027" s="44"/>
    </row>
    <row r="1028" s="2" customFormat="1" ht="16.8" customHeight="1">
      <c r="A1028" s="38"/>
      <c r="B1028" s="44"/>
      <c r="C1028" s="316" t="s">
        <v>1</v>
      </c>
      <c r="D1028" s="316" t="s">
        <v>4351</v>
      </c>
      <c r="E1028" s="17" t="s">
        <v>1</v>
      </c>
      <c r="F1028" s="317">
        <v>0</v>
      </c>
      <c r="G1028" s="38"/>
      <c r="H1028" s="44"/>
    </row>
    <row r="1029" s="2" customFormat="1" ht="16.8" customHeight="1">
      <c r="A1029" s="38"/>
      <c r="B1029" s="44"/>
      <c r="C1029" s="316" t="s">
        <v>4374</v>
      </c>
      <c r="D1029" s="316" t="s">
        <v>86</v>
      </c>
      <c r="E1029" s="17" t="s">
        <v>1</v>
      </c>
      <c r="F1029" s="317">
        <v>2</v>
      </c>
      <c r="G1029" s="38"/>
      <c r="H1029" s="44"/>
    </row>
    <row r="1030" s="2" customFormat="1" ht="16.8" customHeight="1">
      <c r="A1030" s="38"/>
      <c r="B1030" s="44"/>
      <c r="C1030" s="312" t="s">
        <v>4380</v>
      </c>
      <c r="D1030" s="313" t="s">
        <v>4380</v>
      </c>
      <c r="E1030" s="314" t="s">
        <v>1</v>
      </c>
      <c r="F1030" s="315">
        <v>5</v>
      </c>
      <c r="G1030" s="38"/>
      <c r="H1030" s="44"/>
    </row>
    <row r="1031" s="2" customFormat="1" ht="16.8" customHeight="1">
      <c r="A1031" s="38"/>
      <c r="B1031" s="44"/>
      <c r="C1031" s="316" t="s">
        <v>4380</v>
      </c>
      <c r="D1031" s="316" t="s">
        <v>282</v>
      </c>
      <c r="E1031" s="17" t="s">
        <v>1</v>
      </c>
      <c r="F1031" s="317">
        <v>5</v>
      </c>
      <c r="G1031" s="38"/>
      <c r="H1031" s="44"/>
    </row>
    <row r="1032" s="2" customFormat="1" ht="16.8" customHeight="1">
      <c r="A1032" s="38"/>
      <c r="B1032" s="44"/>
      <c r="C1032" s="312" t="s">
        <v>4384</v>
      </c>
      <c r="D1032" s="313" t="s">
        <v>4384</v>
      </c>
      <c r="E1032" s="314" t="s">
        <v>1</v>
      </c>
      <c r="F1032" s="315">
        <v>5</v>
      </c>
      <c r="G1032" s="38"/>
      <c r="H1032" s="44"/>
    </row>
    <row r="1033" s="2" customFormat="1" ht="16.8" customHeight="1">
      <c r="A1033" s="38"/>
      <c r="B1033" s="44"/>
      <c r="C1033" s="316" t="s">
        <v>4384</v>
      </c>
      <c r="D1033" s="316" t="s">
        <v>282</v>
      </c>
      <c r="E1033" s="17" t="s">
        <v>1</v>
      </c>
      <c r="F1033" s="317">
        <v>5</v>
      </c>
      <c r="G1033" s="38"/>
      <c r="H1033" s="44"/>
    </row>
    <row r="1034" s="2" customFormat="1" ht="16.8" customHeight="1">
      <c r="A1034" s="38"/>
      <c r="B1034" s="44"/>
      <c r="C1034" s="312" t="s">
        <v>3865</v>
      </c>
      <c r="D1034" s="313" t="s">
        <v>3865</v>
      </c>
      <c r="E1034" s="314" t="s">
        <v>1</v>
      </c>
      <c r="F1034" s="315">
        <v>144</v>
      </c>
      <c r="G1034" s="38"/>
      <c r="H1034" s="44"/>
    </row>
    <row r="1035" s="2" customFormat="1" ht="16.8" customHeight="1">
      <c r="A1035" s="38"/>
      <c r="B1035" s="44"/>
      <c r="C1035" s="316" t="s">
        <v>1</v>
      </c>
      <c r="D1035" s="316" t="s">
        <v>3864</v>
      </c>
      <c r="E1035" s="17" t="s">
        <v>1</v>
      </c>
      <c r="F1035" s="317">
        <v>0</v>
      </c>
      <c r="G1035" s="38"/>
      <c r="H1035" s="44"/>
    </row>
    <row r="1036" s="2" customFormat="1" ht="16.8" customHeight="1">
      <c r="A1036" s="38"/>
      <c r="B1036" s="44"/>
      <c r="C1036" s="316" t="s">
        <v>3865</v>
      </c>
      <c r="D1036" s="316" t="s">
        <v>3866</v>
      </c>
      <c r="E1036" s="17" t="s">
        <v>1</v>
      </c>
      <c r="F1036" s="317">
        <v>144</v>
      </c>
      <c r="G1036" s="38"/>
      <c r="H1036" s="44"/>
    </row>
    <row r="1037" s="2" customFormat="1" ht="16.8" customHeight="1">
      <c r="A1037" s="38"/>
      <c r="B1037" s="44"/>
      <c r="C1037" s="318" t="s">
        <v>6870</v>
      </c>
      <c r="D1037" s="38"/>
      <c r="E1037" s="38"/>
      <c r="F1037" s="38"/>
      <c r="G1037" s="38"/>
      <c r="H1037" s="44"/>
    </row>
    <row r="1038" s="2" customFormat="1" ht="16.8" customHeight="1">
      <c r="A1038" s="38"/>
      <c r="B1038" s="44"/>
      <c r="C1038" s="316" t="s">
        <v>3859</v>
      </c>
      <c r="D1038" s="316" t="s">
        <v>3860</v>
      </c>
      <c r="E1038" s="17" t="s">
        <v>3853</v>
      </c>
      <c r="F1038" s="317">
        <v>262.72000000000003</v>
      </c>
      <c r="G1038" s="38"/>
      <c r="H1038" s="44"/>
    </row>
    <row r="1039" s="2" customFormat="1" ht="16.8" customHeight="1">
      <c r="A1039" s="38"/>
      <c r="B1039" s="44"/>
      <c r="C1039" s="312" t="s">
        <v>4390</v>
      </c>
      <c r="D1039" s="313" t="s">
        <v>4390</v>
      </c>
      <c r="E1039" s="314" t="s">
        <v>1</v>
      </c>
      <c r="F1039" s="315">
        <v>28</v>
      </c>
      <c r="G1039" s="38"/>
      <c r="H1039" s="44"/>
    </row>
    <row r="1040" s="2" customFormat="1" ht="16.8" customHeight="1">
      <c r="A1040" s="38"/>
      <c r="B1040" s="44"/>
      <c r="C1040" s="316" t="s">
        <v>4390</v>
      </c>
      <c r="D1040" s="316" t="s">
        <v>986</v>
      </c>
      <c r="E1040" s="17" t="s">
        <v>1</v>
      </c>
      <c r="F1040" s="317">
        <v>28</v>
      </c>
      <c r="G1040" s="38"/>
      <c r="H1040" s="44"/>
    </row>
    <row r="1041" s="2" customFormat="1" ht="16.8" customHeight="1">
      <c r="A1041" s="38"/>
      <c r="B1041" s="44"/>
      <c r="C1041" s="312" t="s">
        <v>4394</v>
      </c>
      <c r="D1041" s="313" t="s">
        <v>4394</v>
      </c>
      <c r="E1041" s="314" t="s">
        <v>1</v>
      </c>
      <c r="F1041" s="315">
        <v>28</v>
      </c>
      <c r="G1041" s="38"/>
      <c r="H1041" s="44"/>
    </row>
    <row r="1042" s="2" customFormat="1" ht="16.8" customHeight="1">
      <c r="A1042" s="38"/>
      <c r="B1042" s="44"/>
      <c r="C1042" s="316" t="s">
        <v>4394</v>
      </c>
      <c r="D1042" s="316" t="s">
        <v>986</v>
      </c>
      <c r="E1042" s="17" t="s">
        <v>1</v>
      </c>
      <c r="F1042" s="317">
        <v>28</v>
      </c>
      <c r="G1042" s="38"/>
      <c r="H1042" s="44"/>
    </row>
    <row r="1043" s="2" customFormat="1" ht="16.8" customHeight="1">
      <c r="A1043" s="38"/>
      <c r="B1043" s="44"/>
      <c r="C1043" s="312" t="s">
        <v>4401</v>
      </c>
      <c r="D1043" s="313" t="s">
        <v>4401</v>
      </c>
      <c r="E1043" s="314" t="s">
        <v>1</v>
      </c>
      <c r="F1043" s="315">
        <v>2</v>
      </c>
      <c r="G1043" s="38"/>
      <c r="H1043" s="44"/>
    </row>
    <row r="1044" s="2" customFormat="1" ht="16.8" customHeight="1">
      <c r="A1044" s="38"/>
      <c r="B1044" s="44"/>
      <c r="C1044" s="316" t="s">
        <v>1</v>
      </c>
      <c r="D1044" s="316" t="s">
        <v>4400</v>
      </c>
      <c r="E1044" s="17" t="s">
        <v>1</v>
      </c>
      <c r="F1044" s="317">
        <v>0</v>
      </c>
      <c r="G1044" s="38"/>
      <c r="H1044" s="44"/>
    </row>
    <row r="1045" s="2" customFormat="1" ht="16.8" customHeight="1">
      <c r="A1045" s="38"/>
      <c r="B1045" s="44"/>
      <c r="C1045" s="316" t="s">
        <v>4401</v>
      </c>
      <c r="D1045" s="316" t="s">
        <v>86</v>
      </c>
      <c r="E1045" s="17" t="s">
        <v>1</v>
      </c>
      <c r="F1045" s="317">
        <v>2</v>
      </c>
      <c r="G1045" s="38"/>
      <c r="H1045" s="44"/>
    </row>
    <row r="1046" s="2" customFormat="1" ht="16.8" customHeight="1">
      <c r="A1046" s="38"/>
      <c r="B1046" s="44"/>
      <c r="C1046" s="312" t="s">
        <v>4413</v>
      </c>
      <c r="D1046" s="313" t="s">
        <v>4413</v>
      </c>
      <c r="E1046" s="314" t="s">
        <v>1</v>
      </c>
      <c r="F1046" s="315">
        <v>8</v>
      </c>
      <c r="G1046" s="38"/>
      <c r="H1046" s="44"/>
    </row>
    <row r="1047" s="2" customFormat="1" ht="16.8" customHeight="1">
      <c r="A1047" s="38"/>
      <c r="B1047" s="44"/>
      <c r="C1047" s="316" t="s">
        <v>1</v>
      </c>
      <c r="D1047" s="316" t="s">
        <v>3867</v>
      </c>
      <c r="E1047" s="17" t="s">
        <v>1</v>
      </c>
      <c r="F1047" s="317">
        <v>0</v>
      </c>
      <c r="G1047" s="38"/>
      <c r="H1047" s="44"/>
    </row>
    <row r="1048" s="2" customFormat="1" ht="16.8" customHeight="1">
      <c r="A1048" s="38"/>
      <c r="B1048" s="44"/>
      <c r="C1048" s="316" t="s">
        <v>4413</v>
      </c>
      <c r="D1048" s="316" t="s">
        <v>299</v>
      </c>
      <c r="E1048" s="17" t="s">
        <v>1</v>
      </c>
      <c r="F1048" s="317">
        <v>8</v>
      </c>
      <c r="G1048" s="38"/>
      <c r="H1048" s="44"/>
    </row>
    <row r="1049" s="2" customFormat="1" ht="16.8" customHeight="1">
      <c r="A1049" s="38"/>
      <c r="B1049" s="44"/>
      <c r="C1049" s="318" t="s">
        <v>6870</v>
      </c>
      <c r="D1049" s="38"/>
      <c r="E1049" s="38"/>
      <c r="F1049" s="38"/>
      <c r="G1049" s="38"/>
      <c r="H1049" s="44"/>
    </row>
    <row r="1050" s="2" customFormat="1" ht="16.8" customHeight="1">
      <c r="A1050" s="38"/>
      <c r="B1050" s="44"/>
      <c r="C1050" s="316" t="s">
        <v>4408</v>
      </c>
      <c r="D1050" s="316" t="s">
        <v>4409</v>
      </c>
      <c r="E1050" s="17" t="s">
        <v>3853</v>
      </c>
      <c r="F1050" s="317">
        <v>40</v>
      </c>
      <c r="G1050" s="38"/>
      <c r="H1050" s="44"/>
    </row>
    <row r="1051" s="2" customFormat="1" ht="16.8" customHeight="1">
      <c r="A1051" s="38"/>
      <c r="B1051" s="44"/>
      <c r="C1051" s="312" t="s">
        <v>4420</v>
      </c>
      <c r="D1051" s="313" t="s">
        <v>4420</v>
      </c>
      <c r="E1051" s="314" t="s">
        <v>1</v>
      </c>
      <c r="F1051" s="315">
        <v>40</v>
      </c>
      <c r="G1051" s="38"/>
      <c r="H1051" s="44"/>
    </row>
    <row r="1052" s="2" customFormat="1" ht="16.8" customHeight="1">
      <c r="A1052" s="38"/>
      <c r="B1052" s="44"/>
      <c r="C1052" s="316" t="s">
        <v>4420</v>
      </c>
      <c r="D1052" s="316" t="s">
        <v>1087</v>
      </c>
      <c r="E1052" s="17" t="s">
        <v>1</v>
      </c>
      <c r="F1052" s="317">
        <v>40</v>
      </c>
      <c r="G1052" s="38"/>
      <c r="H1052" s="44"/>
    </row>
    <row r="1053" s="2" customFormat="1" ht="16.8" customHeight="1">
      <c r="A1053" s="38"/>
      <c r="B1053" s="44"/>
      <c r="C1053" s="312" t="s">
        <v>4151</v>
      </c>
      <c r="D1053" s="313" t="s">
        <v>4151</v>
      </c>
      <c r="E1053" s="314" t="s">
        <v>1</v>
      </c>
      <c r="F1053" s="315">
        <v>54</v>
      </c>
      <c r="G1053" s="38"/>
      <c r="H1053" s="44"/>
    </row>
    <row r="1054" s="2" customFormat="1" ht="16.8" customHeight="1">
      <c r="A1054" s="38"/>
      <c r="B1054" s="44"/>
      <c r="C1054" s="316" t="s">
        <v>1</v>
      </c>
      <c r="D1054" s="316" t="s">
        <v>3869</v>
      </c>
      <c r="E1054" s="17" t="s">
        <v>1</v>
      </c>
      <c r="F1054" s="317">
        <v>0</v>
      </c>
      <c r="G1054" s="38"/>
      <c r="H1054" s="44"/>
    </row>
    <row r="1055" s="2" customFormat="1" ht="16.8" customHeight="1">
      <c r="A1055" s="38"/>
      <c r="B1055" s="44"/>
      <c r="C1055" s="316" t="s">
        <v>4151</v>
      </c>
      <c r="D1055" s="316" t="s">
        <v>4152</v>
      </c>
      <c r="E1055" s="17" t="s">
        <v>1</v>
      </c>
      <c r="F1055" s="317">
        <v>54</v>
      </c>
      <c r="G1055" s="38"/>
      <c r="H1055" s="44"/>
    </row>
    <row r="1056" s="2" customFormat="1" ht="16.8" customHeight="1">
      <c r="A1056" s="38"/>
      <c r="B1056" s="44"/>
      <c r="C1056" s="318" t="s">
        <v>6870</v>
      </c>
      <c r="D1056" s="38"/>
      <c r="E1056" s="38"/>
      <c r="F1056" s="38"/>
      <c r="G1056" s="38"/>
      <c r="H1056" s="44"/>
    </row>
    <row r="1057" s="2" customFormat="1" ht="16.8" customHeight="1">
      <c r="A1057" s="38"/>
      <c r="B1057" s="44"/>
      <c r="C1057" s="316" t="s">
        <v>4146</v>
      </c>
      <c r="D1057" s="316" t="s">
        <v>4147</v>
      </c>
      <c r="E1057" s="17" t="s">
        <v>3900</v>
      </c>
      <c r="F1057" s="317">
        <v>70</v>
      </c>
      <c r="G1057" s="38"/>
      <c r="H1057" s="44"/>
    </row>
    <row r="1058" s="2" customFormat="1" ht="16.8" customHeight="1">
      <c r="A1058" s="38"/>
      <c r="B1058" s="44"/>
      <c r="C1058" s="312" t="s">
        <v>3730</v>
      </c>
      <c r="D1058" s="313" t="s">
        <v>3730</v>
      </c>
      <c r="E1058" s="314" t="s">
        <v>1</v>
      </c>
      <c r="F1058" s="315">
        <v>70</v>
      </c>
      <c r="G1058" s="38"/>
      <c r="H1058" s="44"/>
    </row>
    <row r="1059" s="2" customFormat="1" ht="16.8" customHeight="1">
      <c r="A1059" s="38"/>
      <c r="B1059" s="44"/>
      <c r="C1059" s="316" t="s">
        <v>3730</v>
      </c>
      <c r="D1059" s="316" t="s">
        <v>1636</v>
      </c>
      <c r="E1059" s="17" t="s">
        <v>1</v>
      </c>
      <c r="F1059" s="317">
        <v>70</v>
      </c>
      <c r="G1059" s="38"/>
      <c r="H1059" s="44"/>
    </row>
    <row r="1060" s="2" customFormat="1" ht="16.8" customHeight="1">
      <c r="A1060" s="38"/>
      <c r="B1060" s="44"/>
      <c r="C1060" s="318" t="s">
        <v>6870</v>
      </c>
      <c r="D1060" s="38"/>
      <c r="E1060" s="38"/>
      <c r="F1060" s="38"/>
      <c r="G1060" s="38"/>
      <c r="H1060" s="44"/>
    </row>
    <row r="1061" s="2" customFormat="1">
      <c r="A1061" s="38"/>
      <c r="B1061" s="44"/>
      <c r="C1061" s="316" t="s">
        <v>4156</v>
      </c>
      <c r="D1061" s="316" t="s">
        <v>4157</v>
      </c>
      <c r="E1061" s="17" t="s">
        <v>3900</v>
      </c>
      <c r="F1061" s="317">
        <v>73.5</v>
      </c>
      <c r="G1061" s="38"/>
      <c r="H1061" s="44"/>
    </row>
    <row r="1062" s="2" customFormat="1" ht="16.8" customHeight="1">
      <c r="A1062" s="38"/>
      <c r="B1062" s="44"/>
      <c r="C1062" s="312" t="s">
        <v>3879</v>
      </c>
      <c r="D1062" s="313" t="s">
        <v>3879</v>
      </c>
      <c r="E1062" s="314" t="s">
        <v>1</v>
      </c>
      <c r="F1062" s="315">
        <v>28.800000000000001</v>
      </c>
      <c r="G1062" s="38"/>
      <c r="H1062" s="44"/>
    </row>
    <row r="1063" s="2" customFormat="1" ht="16.8" customHeight="1">
      <c r="A1063" s="38"/>
      <c r="B1063" s="44"/>
      <c r="C1063" s="316" t="s">
        <v>1</v>
      </c>
      <c r="D1063" s="316" t="s">
        <v>3878</v>
      </c>
      <c r="E1063" s="17" t="s">
        <v>1</v>
      </c>
      <c r="F1063" s="317">
        <v>0</v>
      </c>
      <c r="G1063" s="38"/>
      <c r="H1063" s="44"/>
    </row>
    <row r="1064" s="2" customFormat="1" ht="16.8" customHeight="1">
      <c r="A1064" s="38"/>
      <c r="B1064" s="44"/>
      <c r="C1064" s="316" t="s">
        <v>3879</v>
      </c>
      <c r="D1064" s="316" t="s">
        <v>3880</v>
      </c>
      <c r="E1064" s="17" t="s">
        <v>1</v>
      </c>
      <c r="F1064" s="317">
        <v>28.800000000000001</v>
      </c>
      <c r="G1064" s="38"/>
      <c r="H1064" s="44"/>
    </row>
    <row r="1065" s="2" customFormat="1" ht="16.8" customHeight="1">
      <c r="A1065" s="38"/>
      <c r="B1065" s="44"/>
      <c r="C1065" s="318" t="s">
        <v>6870</v>
      </c>
      <c r="D1065" s="38"/>
      <c r="E1065" s="38"/>
      <c r="F1065" s="38"/>
      <c r="G1065" s="38"/>
      <c r="H1065" s="44"/>
    </row>
    <row r="1066" s="2" customFormat="1">
      <c r="A1066" s="38"/>
      <c r="B1066" s="44"/>
      <c r="C1066" s="316" t="s">
        <v>3873</v>
      </c>
      <c r="D1066" s="316" t="s">
        <v>3874</v>
      </c>
      <c r="E1066" s="17" t="s">
        <v>3853</v>
      </c>
      <c r="F1066" s="317">
        <v>2604.4000000000001</v>
      </c>
      <c r="G1066" s="38"/>
      <c r="H1066" s="44"/>
    </row>
    <row r="1067" s="2" customFormat="1" ht="16.8" customHeight="1">
      <c r="A1067" s="38"/>
      <c r="B1067" s="44"/>
      <c r="C1067" s="312" t="s">
        <v>3731</v>
      </c>
      <c r="D1067" s="313" t="s">
        <v>3731</v>
      </c>
      <c r="E1067" s="314" t="s">
        <v>1</v>
      </c>
      <c r="F1067" s="315">
        <v>36</v>
      </c>
      <c r="G1067" s="38"/>
      <c r="H1067" s="44"/>
    </row>
    <row r="1068" s="2" customFormat="1" ht="16.8" customHeight="1">
      <c r="A1068" s="38"/>
      <c r="B1068" s="44"/>
      <c r="C1068" s="316" t="s">
        <v>1</v>
      </c>
      <c r="D1068" s="316" t="s">
        <v>3867</v>
      </c>
      <c r="E1068" s="17" t="s">
        <v>1</v>
      </c>
      <c r="F1068" s="317">
        <v>0</v>
      </c>
      <c r="G1068" s="38"/>
      <c r="H1068" s="44"/>
    </row>
    <row r="1069" s="2" customFormat="1" ht="16.8" customHeight="1">
      <c r="A1069" s="38"/>
      <c r="B1069" s="44"/>
      <c r="C1069" s="316" t="s">
        <v>3731</v>
      </c>
      <c r="D1069" s="316" t="s">
        <v>3907</v>
      </c>
      <c r="E1069" s="17" t="s">
        <v>1</v>
      </c>
      <c r="F1069" s="317">
        <v>36</v>
      </c>
      <c r="G1069" s="38"/>
      <c r="H1069" s="44"/>
    </row>
    <row r="1070" s="2" customFormat="1" ht="16.8" customHeight="1">
      <c r="A1070" s="38"/>
      <c r="B1070" s="44"/>
      <c r="C1070" s="318" t="s">
        <v>6870</v>
      </c>
      <c r="D1070" s="38"/>
      <c r="E1070" s="38"/>
      <c r="F1070" s="38"/>
      <c r="G1070" s="38"/>
      <c r="H1070" s="44"/>
    </row>
    <row r="1071" s="2" customFormat="1" ht="16.8" customHeight="1">
      <c r="A1071" s="38"/>
      <c r="B1071" s="44"/>
      <c r="C1071" s="316" t="s">
        <v>3898</v>
      </c>
      <c r="D1071" s="316" t="s">
        <v>3899</v>
      </c>
      <c r="E1071" s="17" t="s">
        <v>3900</v>
      </c>
      <c r="F1071" s="317">
        <v>4518.8000000000002</v>
      </c>
      <c r="G1071" s="38"/>
      <c r="H1071" s="44"/>
    </row>
    <row r="1072" s="2" customFormat="1" ht="16.8" customHeight="1">
      <c r="A1072" s="38"/>
      <c r="B1072" s="44"/>
      <c r="C1072" s="312" t="s">
        <v>3732</v>
      </c>
      <c r="D1072" s="313" t="s">
        <v>3732</v>
      </c>
      <c r="E1072" s="314" t="s">
        <v>1</v>
      </c>
      <c r="F1072" s="315">
        <v>51.840000000000003</v>
      </c>
      <c r="G1072" s="38"/>
      <c r="H1072" s="44"/>
    </row>
    <row r="1073" s="2" customFormat="1" ht="16.8" customHeight="1">
      <c r="A1073" s="38"/>
      <c r="B1073" s="44"/>
      <c r="C1073" s="316" t="s">
        <v>1</v>
      </c>
      <c r="D1073" s="316" t="s">
        <v>3964</v>
      </c>
      <c r="E1073" s="17" t="s">
        <v>1</v>
      </c>
      <c r="F1073" s="317">
        <v>0</v>
      </c>
      <c r="G1073" s="38"/>
      <c r="H1073" s="44"/>
    </row>
    <row r="1074" s="2" customFormat="1" ht="16.8" customHeight="1">
      <c r="A1074" s="38"/>
      <c r="B1074" s="44"/>
      <c r="C1074" s="316" t="s">
        <v>3732</v>
      </c>
      <c r="D1074" s="316" t="s">
        <v>3965</v>
      </c>
      <c r="E1074" s="17" t="s">
        <v>1</v>
      </c>
      <c r="F1074" s="317">
        <v>51.840000000000003</v>
      </c>
      <c r="G1074" s="38"/>
      <c r="H1074" s="44"/>
    </row>
    <row r="1075" s="2" customFormat="1" ht="16.8" customHeight="1">
      <c r="A1075" s="38"/>
      <c r="B1075" s="44"/>
      <c r="C1075" s="318" t="s">
        <v>6870</v>
      </c>
      <c r="D1075" s="38"/>
      <c r="E1075" s="38"/>
      <c r="F1075" s="38"/>
      <c r="G1075" s="38"/>
      <c r="H1075" s="44"/>
    </row>
    <row r="1076" s="2" customFormat="1" ht="16.8" customHeight="1">
      <c r="A1076" s="38"/>
      <c r="B1076" s="44"/>
      <c r="C1076" s="316" t="s">
        <v>3958</v>
      </c>
      <c r="D1076" s="316" t="s">
        <v>1366</v>
      </c>
      <c r="E1076" s="17" t="s">
        <v>3853</v>
      </c>
      <c r="F1076" s="317">
        <v>1532.8</v>
      </c>
      <c r="G1076" s="38"/>
      <c r="H1076" s="44"/>
    </row>
    <row r="1077" s="2" customFormat="1" ht="16.8" customHeight="1">
      <c r="A1077" s="38"/>
      <c r="B1077" s="44"/>
      <c r="C1077" s="312" t="s">
        <v>3990</v>
      </c>
      <c r="D1077" s="313" t="s">
        <v>3990</v>
      </c>
      <c r="E1077" s="314" t="s">
        <v>1</v>
      </c>
      <c r="F1077" s="315">
        <v>2867.2800000000002</v>
      </c>
      <c r="G1077" s="38"/>
      <c r="H1077" s="44"/>
    </row>
    <row r="1078" s="2" customFormat="1" ht="16.8" customHeight="1">
      <c r="A1078" s="38"/>
      <c r="B1078" s="44"/>
      <c r="C1078" s="316" t="s">
        <v>3990</v>
      </c>
      <c r="D1078" s="316" t="s">
        <v>3991</v>
      </c>
      <c r="E1078" s="17" t="s">
        <v>1</v>
      </c>
      <c r="F1078" s="317">
        <v>2867.2800000000002</v>
      </c>
      <c r="G1078" s="38"/>
      <c r="H1078" s="44"/>
    </row>
    <row r="1079" s="2" customFormat="1" ht="16.8" customHeight="1">
      <c r="A1079" s="38"/>
      <c r="B1079" s="44"/>
      <c r="C1079" s="312" t="s">
        <v>3734</v>
      </c>
      <c r="D1079" s="313" t="s">
        <v>3734</v>
      </c>
      <c r="E1079" s="314" t="s">
        <v>1</v>
      </c>
      <c r="F1079" s="315">
        <v>604.08000000000004</v>
      </c>
      <c r="G1079" s="38"/>
      <c r="H1079" s="44"/>
    </row>
    <row r="1080" s="2" customFormat="1" ht="16.8" customHeight="1">
      <c r="A1080" s="38"/>
      <c r="B1080" s="44"/>
      <c r="C1080" s="316" t="s">
        <v>1</v>
      </c>
      <c r="D1080" s="316" t="s">
        <v>3997</v>
      </c>
      <c r="E1080" s="17" t="s">
        <v>1</v>
      </c>
      <c r="F1080" s="317">
        <v>0</v>
      </c>
      <c r="G1080" s="38"/>
      <c r="H1080" s="44"/>
    </row>
    <row r="1081" s="2" customFormat="1" ht="16.8" customHeight="1">
      <c r="A1081" s="38"/>
      <c r="B1081" s="44"/>
      <c r="C1081" s="316" t="s">
        <v>3734</v>
      </c>
      <c r="D1081" s="316" t="s">
        <v>3998</v>
      </c>
      <c r="E1081" s="17" t="s">
        <v>1</v>
      </c>
      <c r="F1081" s="317">
        <v>604.08000000000004</v>
      </c>
      <c r="G1081" s="38"/>
      <c r="H1081" s="44"/>
    </row>
    <row r="1082" s="2" customFormat="1" ht="16.8" customHeight="1">
      <c r="A1082" s="38"/>
      <c r="B1082" s="44"/>
      <c r="C1082" s="318" t="s">
        <v>6870</v>
      </c>
      <c r="D1082" s="38"/>
      <c r="E1082" s="38"/>
      <c r="F1082" s="38"/>
      <c r="G1082" s="38"/>
      <c r="H1082" s="44"/>
    </row>
    <row r="1083" s="2" customFormat="1" ht="16.8" customHeight="1">
      <c r="A1083" s="38"/>
      <c r="B1083" s="44"/>
      <c r="C1083" s="316" t="s">
        <v>1391</v>
      </c>
      <c r="D1083" s="316" t="s">
        <v>1392</v>
      </c>
      <c r="E1083" s="17" t="s">
        <v>3853</v>
      </c>
      <c r="F1083" s="317">
        <v>787.20000000000005</v>
      </c>
      <c r="G1083" s="38"/>
      <c r="H1083" s="44"/>
    </row>
    <row r="1084" s="2" customFormat="1" ht="16.8" customHeight="1">
      <c r="A1084" s="38"/>
      <c r="B1084" s="44"/>
      <c r="C1084" s="312" t="s">
        <v>4008</v>
      </c>
      <c r="D1084" s="313" t="s">
        <v>4008</v>
      </c>
      <c r="E1084" s="314" t="s">
        <v>1</v>
      </c>
      <c r="F1084" s="315">
        <v>1574.4000000000001</v>
      </c>
      <c r="G1084" s="38"/>
      <c r="H1084" s="44"/>
    </row>
    <row r="1085" s="2" customFormat="1" ht="16.8" customHeight="1">
      <c r="A1085" s="38"/>
      <c r="B1085" s="44"/>
      <c r="C1085" s="316" t="s">
        <v>4008</v>
      </c>
      <c r="D1085" s="316" t="s">
        <v>4009</v>
      </c>
      <c r="E1085" s="17" t="s">
        <v>1</v>
      </c>
      <c r="F1085" s="317">
        <v>1574.4000000000001</v>
      </c>
      <c r="G1085" s="38"/>
      <c r="H1085" s="44"/>
    </row>
    <row r="1086" s="2" customFormat="1" ht="16.8" customHeight="1">
      <c r="A1086" s="38"/>
      <c r="B1086" s="44"/>
      <c r="C1086" s="312" t="s">
        <v>3736</v>
      </c>
      <c r="D1086" s="313" t="s">
        <v>3736</v>
      </c>
      <c r="E1086" s="314" t="s">
        <v>1</v>
      </c>
      <c r="F1086" s="315">
        <v>43.520000000000003</v>
      </c>
      <c r="G1086" s="38"/>
      <c r="H1086" s="44"/>
    </row>
    <row r="1087" s="2" customFormat="1" ht="16.8" customHeight="1">
      <c r="A1087" s="38"/>
      <c r="B1087" s="44"/>
      <c r="C1087" s="316" t="s">
        <v>1</v>
      </c>
      <c r="D1087" s="316" t="s">
        <v>4029</v>
      </c>
      <c r="E1087" s="17" t="s">
        <v>1</v>
      </c>
      <c r="F1087" s="317">
        <v>0</v>
      </c>
      <c r="G1087" s="38"/>
      <c r="H1087" s="44"/>
    </row>
    <row r="1088" s="2" customFormat="1" ht="16.8" customHeight="1">
      <c r="A1088" s="38"/>
      <c r="B1088" s="44"/>
      <c r="C1088" s="316" t="s">
        <v>3736</v>
      </c>
      <c r="D1088" s="316" t="s">
        <v>4030</v>
      </c>
      <c r="E1088" s="17" t="s">
        <v>1</v>
      </c>
      <c r="F1088" s="317">
        <v>43.520000000000003</v>
      </c>
      <c r="G1088" s="38"/>
      <c r="H1088" s="44"/>
    </row>
    <row r="1089" s="2" customFormat="1" ht="16.8" customHeight="1">
      <c r="A1089" s="38"/>
      <c r="B1089" s="44"/>
      <c r="C1089" s="318" t="s">
        <v>6870</v>
      </c>
      <c r="D1089" s="38"/>
      <c r="E1089" s="38"/>
      <c r="F1089" s="38"/>
      <c r="G1089" s="38"/>
      <c r="H1089" s="44"/>
    </row>
    <row r="1090" s="2" customFormat="1" ht="16.8" customHeight="1">
      <c r="A1090" s="38"/>
      <c r="B1090" s="44"/>
      <c r="C1090" s="316" t="s">
        <v>4022</v>
      </c>
      <c r="D1090" s="316" t="s">
        <v>4023</v>
      </c>
      <c r="E1090" s="17" t="s">
        <v>3900</v>
      </c>
      <c r="F1090" s="317">
        <v>52.340000000000003</v>
      </c>
      <c r="G1090" s="38"/>
      <c r="H1090" s="44"/>
    </row>
    <row r="1091" s="2" customFormat="1" ht="16.8" customHeight="1">
      <c r="A1091" s="38"/>
      <c r="B1091" s="44"/>
      <c r="C1091" s="312" t="s">
        <v>3738</v>
      </c>
      <c r="D1091" s="313" t="s">
        <v>3738</v>
      </c>
      <c r="E1091" s="314" t="s">
        <v>1</v>
      </c>
      <c r="F1091" s="315">
        <v>5.8799999999999999</v>
      </c>
      <c r="G1091" s="38"/>
      <c r="H1091" s="44"/>
    </row>
    <row r="1092" s="2" customFormat="1" ht="16.8" customHeight="1">
      <c r="A1092" s="38"/>
      <c r="B1092" s="44"/>
      <c r="C1092" s="316" t="s">
        <v>1</v>
      </c>
      <c r="D1092" s="316" t="s">
        <v>3869</v>
      </c>
      <c r="E1092" s="17" t="s">
        <v>1</v>
      </c>
      <c r="F1092" s="317">
        <v>0</v>
      </c>
      <c r="G1092" s="38"/>
      <c r="H1092" s="44"/>
    </row>
    <row r="1093" s="2" customFormat="1" ht="16.8" customHeight="1">
      <c r="A1093" s="38"/>
      <c r="B1093" s="44"/>
      <c r="C1093" s="316" t="s">
        <v>3738</v>
      </c>
      <c r="D1093" s="316" t="s">
        <v>4040</v>
      </c>
      <c r="E1093" s="17" t="s">
        <v>1</v>
      </c>
      <c r="F1093" s="317">
        <v>5.8799999999999999</v>
      </c>
      <c r="G1093" s="38"/>
      <c r="H1093" s="44"/>
    </row>
    <row r="1094" s="2" customFormat="1" ht="16.8" customHeight="1">
      <c r="A1094" s="38"/>
      <c r="B1094" s="44"/>
      <c r="C1094" s="318" t="s">
        <v>6870</v>
      </c>
      <c r="D1094" s="38"/>
      <c r="E1094" s="38"/>
      <c r="F1094" s="38"/>
      <c r="G1094" s="38"/>
      <c r="H1094" s="44"/>
    </row>
    <row r="1095" s="2" customFormat="1" ht="16.8" customHeight="1">
      <c r="A1095" s="38"/>
      <c r="B1095" s="44"/>
      <c r="C1095" s="316" t="s">
        <v>4033</v>
      </c>
      <c r="D1095" s="316" t="s">
        <v>4034</v>
      </c>
      <c r="E1095" s="17" t="s">
        <v>3900</v>
      </c>
      <c r="F1095" s="317">
        <v>8.4000000000000004</v>
      </c>
      <c r="G1095" s="38"/>
      <c r="H1095" s="44"/>
    </row>
    <row r="1096" s="2" customFormat="1" ht="16.8" customHeight="1">
      <c r="A1096" s="38"/>
      <c r="B1096" s="44"/>
      <c r="C1096" s="312" t="s">
        <v>3740</v>
      </c>
      <c r="D1096" s="313" t="s">
        <v>3740</v>
      </c>
      <c r="E1096" s="314" t="s">
        <v>1</v>
      </c>
      <c r="F1096" s="315">
        <v>4.4100000000000001</v>
      </c>
      <c r="G1096" s="38"/>
      <c r="H1096" s="44"/>
    </row>
    <row r="1097" s="2" customFormat="1" ht="16.8" customHeight="1">
      <c r="A1097" s="38"/>
      <c r="B1097" s="44"/>
      <c r="C1097" s="316" t="s">
        <v>1</v>
      </c>
      <c r="D1097" s="316" t="s">
        <v>4102</v>
      </c>
      <c r="E1097" s="17" t="s">
        <v>1</v>
      </c>
      <c r="F1097" s="317">
        <v>0</v>
      </c>
      <c r="G1097" s="38"/>
      <c r="H1097" s="44"/>
    </row>
    <row r="1098" s="2" customFormat="1" ht="16.8" customHeight="1">
      <c r="A1098" s="38"/>
      <c r="B1098" s="44"/>
      <c r="C1098" s="316" t="s">
        <v>3740</v>
      </c>
      <c r="D1098" s="316" t="s">
        <v>4103</v>
      </c>
      <c r="E1098" s="17" t="s">
        <v>1</v>
      </c>
      <c r="F1098" s="317">
        <v>4.4100000000000001</v>
      </c>
      <c r="G1098" s="38"/>
      <c r="H1098" s="44"/>
    </row>
    <row r="1099" s="2" customFormat="1" ht="16.8" customHeight="1">
      <c r="A1099" s="38"/>
      <c r="B1099" s="44"/>
      <c r="C1099" s="318" t="s">
        <v>6870</v>
      </c>
      <c r="D1099" s="38"/>
      <c r="E1099" s="38"/>
      <c r="F1099" s="38"/>
      <c r="G1099" s="38"/>
      <c r="H1099" s="44"/>
    </row>
    <row r="1100" s="2" customFormat="1" ht="16.8" customHeight="1">
      <c r="A1100" s="38"/>
      <c r="B1100" s="44"/>
      <c r="C1100" s="316" t="s">
        <v>4094</v>
      </c>
      <c r="D1100" s="316" t="s">
        <v>4095</v>
      </c>
      <c r="E1100" s="17" t="s">
        <v>3900</v>
      </c>
      <c r="F1100" s="317">
        <v>26.170000000000002</v>
      </c>
      <c r="G1100" s="38"/>
      <c r="H1100" s="44"/>
    </row>
    <row r="1101" s="2" customFormat="1" ht="16.8" customHeight="1">
      <c r="A1101" s="38"/>
      <c r="B1101" s="44"/>
      <c r="C1101" s="312" t="s">
        <v>3742</v>
      </c>
      <c r="D1101" s="313" t="s">
        <v>3742</v>
      </c>
      <c r="E1101" s="314" t="s">
        <v>1</v>
      </c>
      <c r="F1101" s="315">
        <v>21.760000000000002</v>
      </c>
      <c r="G1101" s="38"/>
      <c r="H1101" s="44"/>
    </row>
    <row r="1102" s="2" customFormat="1" ht="16.8" customHeight="1">
      <c r="A1102" s="38"/>
      <c r="B1102" s="44"/>
      <c r="C1102" s="316" t="s">
        <v>1</v>
      </c>
      <c r="D1102" s="316" t="s">
        <v>4121</v>
      </c>
      <c r="E1102" s="17" t="s">
        <v>1</v>
      </c>
      <c r="F1102" s="317">
        <v>0</v>
      </c>
      <c r="G1102" s="38"/>
      <c r="H1102" s="44"/>
    </row>
    <row r="1103" s="2" customFormat="1" ht="16.8" customHeight="1">
      <c r="A1103" s="38"/>
      <c r="B1103" s="44"/>
      <c r="C1103" s="316" t="s">
        <v>3742</v>
      </c>
      <c r="D1103" s="316" t="s">
        <v>4101</v>
      </c>
      <c r="E1103" s="17" t="s">
        <v>1</v>
      </c>
      <c r="F1103" s="317">
        <v>21.760000000000002</v>
      </c>
      <c r="G1103" s="38"/>
      <c r="H1103" s="44"/>
    </row>
    <row r="1104" s="2" customFormat="1" ht="16.8" customHeight="1">
      <c r="A1104" s="38"/>
      <c r="B1104" s="44"/>
      <c r="C1104" s="318" t="s">
        <v>6870</v>
      </c>
      <c r="D1104" s="38"/>
      <c r="E1104" s="38"/>
      <c r="F1104" s="38"/>
      <c r="G1104" s="38"/>
      <c r="H1104" s="44"/>
    </row>
    <row r="1105" s="2" customFormat="1" ht="16.8" customHeight="1">
      <c r="A1105" s="38"/>
      <c r="B1105" s="44"/>
      <c r="C1105" s="316" t="s">
        <v>4114</v>
      </c>
      <c r="D1105" s="316" t="s">
        <v>4115</v>
      </c>
      <c r="E1105" s="17" t="s">
        <v>3900</v>
      </c>
      <c r="F1105" s="317">
        <v>29.920000000000002</v>
      </c>
      <c r="G1105" s="38"/>
      <c r="H1105" s="44"/>
    </row>
    <row r="1106" s="2" customFormat="1" ht="16.8" customHeight="1">
      <c r="A1106" s="38"/>
      <c r="B1106" s="44"/>
      <c r="C1106" s="312" t="s">
        <v>3744</v>
      </c>
      <c r="D1106" s="313" t="s">
        <v>3744</v>
      </c>
      <c r="E1106" s="314" t="s">
        <v>1</v>
      </c>
      <c r="F1106" s="315">
        <v>72</v>
      </c>
      <c r="G1106" s="38"/>
      <c r="H1106" s="44"/>
    </row>
    <row r="1107" s="2" customFormat="1" ht="16.8" customHeight="1">
      <c r="A1107" s="38"/>
      <c r="B1107" s="44"/>
      <c r="C1107" s="316" t="s">
        <v>1</v>
      </c>
      <c r="D1107" s="316" t="s">
        <v>4141</v>
      </c>
      <c r="E1107" s="17" t="s">
        <v>1</v>
      </c>
      <c r="F1107" s="317">
        <v>0</v>
      </c>
      <c r="G1107" s="38"/>
      <c r="H1107" s="44"/>
    </row>
    <row r="1108" s="2" customFormat="1" ht="16.8" customHeight="1">
      <c r="A1108" s="38"/>
      <c r="B1108" s="44"/>
      <c r="C1108" s="316" t="s">
        <v>3744</v>
      </c>
      <c r="D1108" s="316" t="s">
        <v>4113</v>
      </c>
      <c r="E1108" s="17" t="s">
        <v>1</v>
      </c>
      <c r="F1108" s="317">
        <v>72</v>
      </c>
      <c r="G1108" s="38"/>
      <c r="H1108" s="44"/>
    </row>
    <row r="1109" s="2" customFormat="1" ht="16.8" customHeight="1">
      <c r="A1109" s="38"/>
      <c r="B1109" s="44"/>
      <c r="C1109" s="318" t="s">
        <v>6870</v>
      </c>
      <c r="D1109" s="38"/>
      <c r="E1109" s="38"/>
      <c r="F1109" s="38"/>
      <c r="G1109" s="38"/>
      <c r="H1109" s="44"/>
    </row>
    <row r="1110" s="2" customFormat="1" ht="16.8" customHeight="1">
      <c r="A1110" s="38"/>
      <c r="B1110" s="44"/>
      <c r="C1110" s="316" t="s">
        <v>4134</v>
      </c>
      <c r="D1110" s="316" t="s">
        <v>4135</v>
      </c>
      <c r="E1110" s="17" t="s">
        <v>3900</v>
      </c>
      <c r="F1110" s="317">
        <v>1421.77</v>
      </c>
      <c r="G1110" s="38"/>
      <c r="H1110" s="44"/>
    </row>
    <row r="1111" s="2" customFormat="1" ht="16.8" customHeight="1">
      <c r="A1111" s="38"/>
      <c r="B1111" s="44"/>
      <c r="C1111" s="312" t="s">
        <v>4170</v>
      </c>
      <c r="D1111" s="313" t="s">
        <v>4170</v>
      </c>
      <c r="E1111" s="314" t="s">
        <v>1</v>
      </c>
      <c r="F1111" s="315">
        <v>16.48</v>
      </c>
      <c r="G1111" s="38"/>
      <c r="H1111" s="44"/>
    </row>
    <row r="1112" s="2" customFormat="1" ht="16.8" customHeight="1">
      <c r="A1112" s="38"/>
      <c r="B1112" s="44"/>
      <c r="C1112" s="316" t="s">
        <v>4170</v>
      </c>
      <c r="D1112" s="316" t="s">
        <v>4171</v>
      </c>
      <c r="E1112" s="17" t="s">
        <v>1</v>
      </c>
      <c r="F1112" s="317">
        <v>16.48</v>
      </c>
      <c r="G1112" s="38"/>
      <c r="H1112" s="44"/>
    </row>
    <row r="1113" s="2" customFormat="1" ht="16.8" customHeight="1">
      <c r="A1113" s="38"/>
      <c r="B1113" s="44"/>
      <c r="C1113" s="312" t="s">
        <v>3745</v>
      </c>
      <c r="D1113" s="313" t="s">
        <v>3745</v>
      </c>
      <c r="E1113" s="314" t="s">
        <v>1</v>
      </c>
      <c r="F1113" s="315">
        <v>33</v>
      </c>
      <c r="G1113" s="38"/>
      <c r="H1113" s="44"/>
    </row>
    <row r="1114" s="2" customFormat="1" ht="16.8" customHeight="1">
      <c r="A1114" s="38"/>
      <c r="B1114" s="44"/>
      <c r="C1114" s="316" t="s">
        <v>1</v>
      </c>
      <c r="D1114" s="316" t="s">
        <v>3890</v>
      </c>
      <c r="E1114" s="17" t="s">
        <v>1</v>
      </c>
      <c r="F1114" s="317">
        <v>0</v>
      </c>
      <c r="G1114" s="38"/>
      <c r="H1114" s="44"/>
    </row>
    <row r="1115" s="2" customFormat="1" ht="16.8" customHeight="1">
      <c r="A1115" s="38"/>
      <c r="B1115" s="44"/>
      <c r="C1115" s="316" t="s">
        <v>3745</v>
      </c>
      <c r="D1115" s="316" t="s">
        <v>1023</v>
      </c>
      <c r="E1115" s="17" t="s">
        <v>1</v>
      </c>
      <c r="F1115" s="317">
        <v>33</v>
      </c>
      <c r="G1115" s="38"/>
      <c r="H1115" s="44"/>
    </row>
    <row r="1116" s="2" customFormat="1" ht="16.8" customHeight="1">
      <c r="A1116" s="38"/>
      <c r="B1116" s="44"/>
      <c r="C1116" s="318" t="s">
        <v>6870</v>
      </c>
      <c r="D1116" s="38"/>
      <c r="E1116" s="38"/>
      <c r="F1116" s="38"/>
      <c r="G1116" s="38"/>
      <c r="H1116" s="44"/>
    </row>
    <row r="1117" s="2" customFormat="1" ht="16.8" customHeight="1">
      <c r="A1117" s="38"/>
      <c r="B1117" s="44"/>
      <c r="C1117" s="316" t="s">
        <v>4172</v>
      </c>
      <c r="D1117" s="316" t="s">
        <v>4173</v>
      </c>
      <c r="E1117" s="17" t="s">
        <v>1133</v>
      </c>
      <c r="F1117" s="317">
        <v>180</v>
      </c>
      <c r="G1117" s="38"/>
      <c r="H1117" s="44"/>
    </row>
    <row r="1118" s="2" customFormat="1" ht="16.8" customHeight="1">
      <c r="A1118" s="38"/>
      <c r="B1118" s="44"/>
      <c r="C1118" s="312" t="s">
        <v>4184</v>
      </c>
      <c r="D1118" s="313" t="s">
        <v>4184</v>
      </c>
      <c r="E1118" s="314" t="s">
        <v>1</v>
      </c>
      <c r="F1118" s="315">
        <v>182.69999999999999</v>
      </c>
      <c r="G1118" s="38"/>
      <c r="H1118" s="44"/>
    </row>
    <row r="1119" s="2" customFormat="1" ht="16.8" customHeight="1">
      <c r="A1119" s="38"/>
      <c r="B1119" s="44"/>
      <c r="C1119" s="316" t="s">
        <v>4184</v>
      </c>
      <c r="D1119" s="316" t="s">
        <v>4185</v>
      </c>
      <c r="E1119" s="17" t="s">
        <v>1</v>
      </c>
      <c r="F1119" s="317">
        <v>182.69999999999999</v>
      </c>
      <c r="G1119" s="38"/>
      <c r="H1119" s="44"/>
    </row>
    <row r="1120" s="2" customFormat="1" ht="16.8" customHeight="1">
      <c r="A1120" s="38"/>
      <c r="B1120" s="44"/>
      <c r="C1120" s="312" t="s">
        <v>3746</v>
      </c>
      <c r="D1120" s="313" t="s">
        <v>3746</v>
      </c>
      <c r="E1120" s="314" t="s">
        <v>1</v>
      </c>
      <c r="F1120" s="315">
        <v>335</v>
      </c>
      <c r="G1120" s="38"/>
      <c r="H1120" s="44"/>
    </row>
    <row r="1121" s="2" customFormat="1" ht="16.8" customHeight="1">
      <c r="A1121" s="38"/>
      <c r="B1121" s="44"/>
      <c r="C1121" s="316" t="s">
        <v>1</v>
      </c>
      <c r="D1121" s="316" t="s">
        <v>3888</v>
      </c>
      <c r="E1121" s="17" t="s">
        <v>1</v>
      </c>
      <c r="F1121" s="317">
        <v>0</v>
      </c>
      <c r="G1121" s="38"/>
      <c r="H1121" s="44"/>
    </row>
    <row r="1122" s="2" customFormat="1" ht="16.8" customHeight="1">
      <c r="A1122" s="38"/>
      <c r="B1122" s="44"/>
      <c r="C1122" s="316" t="s">
        <v>3746</v>
      </c>
      <c r="D1122" s="316" t="s">
        <v>3747</v>
      </c>
      <c r="E1122" s="17" t="s">
        <v>1</v>
      </c>
      <c r="F1122" s="317">
        <v>335</v>
      </c>
      <c r="G1122" s="38"/>
      <c r="H1122" s="44"/>
    </row>
    <row r="1123" s="2" customFormat="1" ht="16.8" customHeight="1">
      <c r="A1123" s="38"/>
      <c r="B1123" s="44"/>
      <c r="C1123" s="318" t="s">
        <v>6870</v>
      </c>
      <c r="D1123" s="38"/>
      <c r="E1123" s="38"/>
      <c r="F1123" s="38"/>
      <c r="G1123" s="38"/>
      <c r="H1123" s="44"/>
    </row>
    <row r="1124" s="2" customFormat="1" ht="16.8" customHeight="1">
      <c r="A1124" s="38"/>
      <c r="B1124" s="44"/>
      <c r="C1124" s="316" t="s">
        <v>4186</v>
      </c>
      <c r="D1124" s="316" t="s">
        <v>4187</v>
      </c>
      <c r="E1124" s="17" t="s">
        <v>1133</v>
      </c>
      <c r="F1124" s="317">
        <v>829</v>
      </c>
      <c r="G1124" s="38"/>
      <c r="H1124" s="44"/>
    </row>
    <row r="1125" s="2" customFormat="1" ht="16.8" customHeight="1">
      <c r="A1125" s="38"/>
      <c r="B1125" s="44"/>
      <c r="C1125" s="312" t="s">
        <v>4198</v>
      </c>
      <c r="D1125" s="313" t="s">
        <v>4198</v>
      </c>
      <c r="E1125" s="314" t="s">
        <v>1</v>
      </c>
      <c r="F1125" s="315">
        <v>841.43499999999995</v>
      </c>
      <c r="G1125" s="38"/>
      <c r="H1125" s="44"/>
    </row>
    <row r="1126" s="2" customFormat="1" ht="16.8" customHeight="1">
      <c r="A1126" s="38"/>
      <c r="B1126" s="44"/>
      <c r="C1126" s="316" t="s">
        <v>4198</v>
      </c>
      <c r="D1126" s="316" t="s">
        <v>4199</v>
      </c>
      <c r="E1126" s="17" t="s">
        <v>1</v>
      </c>
      <c r="F1126" s="317">
        <v>841.43499999999995</v>
      </c>
      <c r="G1126" s="38"/>
      <c r="H1126" s="44"/>
    </row>
    <row r="1127" s="2" customFormat="1" ht="16.8" customHeight="1">
      <c r="A1127" s="38"/>
      <c r="B1127" s="44"/>
      <c r="C1127" s="312" t="s">
        <v>4209</v>
      </c>
      <c r="D1127" s="313" t="s">
        <v>4209</v>
      </c>
      <c r="E1127" s="314" t="s">
        <v>1</v>
      </c>
      <c r="F1127" s="315">
        <v>10.300000000000001</v>
      </c>
      <c r="G1127" s="38"/>
      <c r="H1127" s="44"/>
    </row>
    <row r="1128" s="2" customFormat="1" ht="16.8" customHeight="1">
      <c r="A1128" s="38"/>
      <c r="B1128" s="44"/>
      <c r="C1128" s="316" t="s">
        <v>4209</v>
      </c>
      <c r="D1128" s="316" t="s">
        <v>4210</v>
      </c>
      <c r="E1128" s="17" t="s">
        <v>1</v>
      </c>
      <c r="F1128" s="317">
        <v>10.300000000000001</v>
      </c>
      <c r="G1128" s="38"/>
      <c r="H1128" s="44"/>
    </row>
    <row r="1129" s="2" customFormat="1" ht="16.8" customHeight="1">
      <c r="A1129" s="38"/>
      <c r="B1129" s="44"/>
      <c r="C1129" s="312" t="s">
        <v>4220</v>
      </c>
      <c r="D1129" s="313" t="s">
        <v>4220</v>
      </c>
      <c r="E1129" s="314" t="s">
        <v>1</v>
      </c>
      <c r="F1129" s="315">
        <v>70.040000000000006</v>
      </c>
      <c r="G1129" s="38"/>
      <c r="H1129" s="44"/>
    </row>
    <row r="1130" s="2" customFormat="1" ht="16.8" customHeight="1">
      <c r="A1130" s="38"/>
      <c r="B1130" s="44"/>
      <c r="C1130" s="316" t="s">
        <v>4220</v>
      </c>
      <c r="D1130" s="316" t="s">
        <v>4221</v>
      </c>
      <c r="E1130" s="17" t="s">
        <v>1</v>
      </c>
      <c r="F1130" s="317">
        <v>70.040000000000006</v>
      </c>
      <c r="G1130" s="38"/>
      <c r="H1130" s="44"/>
    </row>
    <row r="1131" s="2" customFormat="1" ht="16.8" customHeight="1">
      <c r="A1131" s="38"/>
      <c r="B1131" s="44"/>
      <c r="C1131" s="312" t="s">
        <v>3748</v>
      </c>
      <c r="D1131" s="313" t="s">
        <v>3748</v>
      </c>
      <c r="E1131" s="314" t="s">
        <v>1</v>
      </c>
      <c r="F1131" s="315">
        <v>1</v>
      </c>
      <c r="G1131" s="38"/>
      <c r="H1131" s="44"/>
    </row>
    <row r="1132" s="2" customFormat="1" ht="16.8" customHeight="1">
      <c r="A1132" s="38"/>
      <c r="B1132" s="44"/>
      <c r="C1132" s="316" t="s">
        <v>1</v>
      </c>
      <c r="D1132" s="316" t="s">
        <v>4344</v>
      </c>
      <c r="E1132" s="17" t="s">
        <v>1</v>
      </c>
      <c r="F1132" s="317">
        <v>0</v>
      </c>
      <c r="G1132" s="38"/>
      <c r="H1132" s="44"/>
    </row>
    <row r="1133" s="2" customFormat="1" ht="16.8" customHeight="1">
      <c r="A1133" s="38"/>
      <c r="B1133" s="44"/>
      <c r="C1133" s="316" t="s">
        <v>3748</v>
      </c>
      <c r="D1133" s="316" t="s">
        <v>84</v>
      </c>
      <c r="E1133" s="17" t="s">
        <v>1</v>
      </c>
      <c r="F1133" s="317">
        <v>1</v>
      </c>
      <c r="G1133" s="38"/>
      <c r="H1133" s="44"/>
    </row>
    <row r="1134" s="2" customFormat="1" ht="16.8" customHeight="1">
      <c r="A1134" s="38"/>
      <c r="B1134" s="44"/>
      <c r="C1134" s="318" t="s">
        <v>6870</v>
      </c>
      <c r="D1134" s="38"/>
      <c r="E1134" s="38"/>
      <c r="F1134" s="38"/>
      <c r="G1134" s="38"/>
      <c r="H1134" s="44"/>
    </row>
    <row r="1135" s="2" customFormat="1" ht="16.8" customHeight="1">
      <c r="A1135" s="38"/>
      <c r="B1135" s="44"/>
      <c r="C1135" s="316" t="s">
        <v>4346</v>
      </c>
      <c r="D1135" s="316" t="s">
        <v>4347</v>
      </c>
      <c r="E1135" s="17" t="s">
        <v>1622</v>
      </c>
      <c r="F1135" s="317">
        <v>3</v>
      </c>
      <c r="G1135" s="38"/>
      <c r="H1135" s="44"/>
    </row>
    <row r="1136" s="2" customFormat="1" ht="16.8" customHeight="1">
      <c r="A1136" s="38"/>
      <c r="B1136" s="44"/>
      <c r="C1136" s="312" t="s">
        <v>3749</v>
      </c>
      <c r="D1136" s="313" t="s">
        <v>3749</v>
      </c>
      <c r="E1136" s="314" t="s">
        <v>1</v>
      </c>
      <c r="F1136" s="315">
        <v>1</v>
      </c>
      <c r="G1136" s="38"/>
      <c r="H1136" s="44"/>
    </row>
    <row r="1137" s="2" customFormat="1" ht="16.8" customHeight="1">
      <c r="A1137" s="38"/>
      <c r="B1137" s="44"/>
      <c r="C1137" s="316" t="s">
        <v>1</v>
      </c>
      <c r="D1137" s="316" t="s">
        <v>4344</v>
      </c>
      <c r="E1137" s="17" t="s">
        <v>1</v>
      </c>
      <c r="F1137" s="317">
        <v>0</v>
      </c>
      <c r="G1137" s="38"/>
      <c r="H1137" s="44"/>
    </row>
    <row r="1138" s="2" customFormat="1" ht="16.8" customHeight="1">
      <c r="A1138" s="38"/>
      <c r="B1138" s="44"/>
      <c r="C1138" s="316" t="s">
        <v>3749</v>
      </c>
      <c r="D1138" s="316" t="s">
        <v>84</v>
      </c>
      <c r="E1138" s="17" t="s">
        <v>1</v>
      </c>
      <c r="F1138" s="317">
        <v>1</v>
      </c>
      <c r="G1138" s="38"/>
      <c r="H1138" s="44"/>
    </row>
    <row r="1139" s="2" customFormat="1" ht="16.8" customHeight="1">
      <c r="A1139" s="38"/>
      <c r="B1139" s="44"/>
      <c r="C1139" s="318" t="s">
        <v>6870</v>
      </c>
      <c r="D1139" s="38"/>
      <c r="E1139" s="38"/>
      <c r="F1139" s="38"/>
      <c r="G1139" s="38"/>
      <c r="H1139" s="44"/>
    </row>
    <row r="1140" s="2" customFormat="1" ht="16.8" customHeight="1">
      <c r="A1140" s="38"/>
      <c r="B1140" s="44"/>
      <c r="C1140" s="316" t="s">
        <v>4355</v>
      </c>
      <c r="D1140" s="316" t="s">
        <v>4356</v>
      </c>
      <c r="E1140" s="17" t="s">
        <v>1622</v>
      </c>
      <c r="F1140" s="317">
        <v>3</v>
      </c>
      <c r="G1140" s="38"/>
      <c r="H1140" s="44"/>
    </row>
    <row r="1141" s="2" customFormat="1" ht="16.8" customHeight="1">
      <c r="A1141" s="38"/>
      <c r="B1141" s="44"/>
      <c r="C1141" s="312" t="s">
        <v>3750</v>
      </c>
      <c r="D1141" s="313" t="s">
        <v>3750</v>
      </c>
      <c r="E1141" s="314" t="s">
        <v>1</v>
      </c>
      <c r="F1141" s="315">
        <v>23.52</v>
      </c>
      <c r="G1141" s="38"/>
      <c r="H1141" s="44"/>
    </row>
    <row r="1142" s="2" customFormat="1" ht="16.8" customHeight="1">
      <c r="A1142" s="38"/>
      <c r="B1142" s="44"/>
      <c r="C1142" s="316" t="s">
        <v>1</v>
      </c>
      <c r="D1142" s="316" t="s">
        <v>3867</v>
      </c>
      <c r="E1142" s="17" t="s">
        <v>1</v>
      </c>
      <c r="F1142" s="317">
        <v>0</v>
      </c>
      <c r="G1142" s="38"/>
      <c r="H1142" s="44"/>
    </row>
    <row r="1143" s="2" customFormat="1" ht="16.8" customHeight="1">
      <c r="A1143" s="38"/>
      <c r="B1143" s="44"/>
      <c r="C1143" s="316" t="s">
        <v>3750</v>
      </c>
      <c r="D1143" s="316" t="s">
        <v>3868</v>
      </c>
      <c r="E1143" s="17" t="s">
        <v>1</v>
      </c>
      <c r="F1143" s="317">
        <v>23.52</v>
      </c>
      <c r="G1143" s="38"/>
      <c r="H1143" s="44"/>
    </row>
    <row r="1144" s="2" customFormat="1" ht="16.8" customHeight="1">
      <c r="A1144" s="38"/>
      <c r="B1144" s="44"/>
      <c r="C1144" s="318" t="s">
        <v>6870</v>
      </c>
      <c r="D1144" s="38"/>
      <c r="E1144" s="38"/>
      <c r="F1144" s="38"/>
      <c r="G1144" s="38"/>
      <c r="H1144" s="44"/>
    </row>
    <row r="1145" s="2" customFormat="1" ht="16.8" customHeight="1">
      <c r="A1145" s="38"/>
      <c r="B1145" s="44"/>
      <c r="C1145" s="316" t="s">
        <v>3859</v>
      </c>
      <c r="D1145" s="316" t="s">
        <v>3860</v>
      </c>
      <c r="E1145" s="17" t="s">
        <v>3853</v>
      </c>
      <c r="F1145" s="317">
        <v>262.72000000000003</v>
      </c>
      <c r="G1145" s="38"/>
      <c r="H1145" s="44"/>
    </row>
    <row r="1146" s="2" customFormat="1" ht="16.8" customHeight="1">
      <c r="A1146" s="38"/>
      <c r="B1146" s="44"/>
      <c r="C1146" s="312" t="s">
        <v>3752</v>
      </c>
      <c r="D1146" s="313" t="s">
        <v>3752</v>
      </c>
      <c r="E1146" s="314" t="s">
        <v>1</v>
      </c>
      <c r="F1146" s="315">
        <v>32</v>
      </c>
      <c r="G1146" s="38"/>
      <c r="H1146" s="44"/>
    </row>
    <row r="1147" s="2" customFormat="1" ht="16.8" customHeight="1">
      <c r="A1147" s="38"/>
      <c r="B1147" s="44"/>
      <c r="C1147" s="316" t="s">
        <v>1</v>
      </c>
      <c r="D1147" s="316" t="s">
        <v>4414</v>
      </c>
      <c r="E1147" s="17" t="s">
        <v>1</v>
      </c>
      <c r="F1147" s="317">
        <v>0</v>
      </c>
      <c r="G1147" s="38"/>
      <c r="H1147" s="44"/>
    </row>
    <row r="1148" s="2" customFormat="1" ht="16.8" customHeight="1">
      <c r="A1148" s="38"/>
      <c r="B1148" s="44"/>
      <c r="C1148" s="316" t="s">
        <v>3752</v>
      </c>
      <c r="D1148" s="316" t="s">
        <v>1015</v>
      </c>
      <c r="E1148" s="17" t="s">
        <v>1</v>
      </c>
      <c r="F1148" s="317">
        <v>32</v>
      </c>
      <c r="G1148" s="38"/>
      <c r="H1148" s="44"/>
    </row>
    <row r="1149" s="2" customFormat="1" ht="16.8" customHeight="1">
      <c r="A1149" s="38"/>
      <c r="B1149" s="44"/>
      <c r="C1149" s="318" t="s">
        <v>6870</v>
      </c>
      <c r="D1149" s="38"/>
      <c r="E1149" s="38"/>
      <c r="F1149" s="38"/>
      <c r="G1149" s="38"/>
      <c r="H1149" s="44"/>
    </row>
    <row r="1150" s="2" customFormat="1" ht="16.8" customHeight="1">
      <c r="A1150" s="38"/>
      <c r="B1150" s="44"/>
      <c r="C1150" s="316" t="s">
        <v>4408</v>
      </c>
      <c r="D1150" s="316" t="s">
        <v>4409</v>
      </c>
      <c r="E1150" s="17" t="s">
        <v>3853</v>
      </c>
      <c r="F1150" s="317">
        <v>40</v>
      </c>
      <c r="G1150" s="38"/>
      <c r="H1150" s="44"/>
    </row>
    <row r="1151" s="2" customFormat="1" ht="16.8" customHeight="1">
      <c r="A1151" s="38"/>
      <c r="B1151" s="44"/>
      <c r="C1151" s="312" t="s">
        <v>3754</v>
      </c>
      <c r="D1151" s="313" t="s">
        <v>3754</v>
      </c>
      <c r="E1151" s="314" t="s">
        <v>1</v>
      </c>
      <c r="F1151" s="315">
        <v>16</v>
      </c>
      <c r="G1151" s="38"/>
      <c r="H1151" s="44"/>
    </row>
    <row r="1152" s="2" customFormat="1" ht="16.8" customHeight="1">
      <c r="A1152" s="38"/>
      <c r="B1152" s="44"/>
      <c r="C1152" s="316" t="s">
        <v>1</v>
      </c>
      <c r="D1152" s="316" t="s">
        <v>3867</v>
      </c>
      <c r="E1152" s="17" t="s">
        <v>1</v>
      </c>
      <c r="F1152" s="317">
        <v>0</v>
      </c>
      <c r="G1152" s="38"/>
      <c r="H1152" s="44"/>
    </row>
    <row r="1153" s="2" customFormat="1" ht="16.8" customHeight="1">
      <c r="A1153" s="38"/>
      <c r="B1153" s="44"/>
      <c r="C1153" s="316" t="s">
        <v>3754</v>
      </c>
      <c r="D1153" s="316" t="s">
        <v>4153</v>
      </c>
      <c r="E1153" s="17" t="s">
        <v>1</v>
      </c>
      <c r="F1153" s="317">
        <v>16</v>
      </c>
      <c r="G1153" s="38"/>
      <c r="H1153" s="44"/>
    </row>
    <row r="1154" s="2" customFormat="1" ht="16.8" customHeight="1">
      <c r="A1154" s="38"/>
      <c r="B1154" s="44"/>
      <c r="C1154" s="318" t="s">
        <v>6870</v>
      </c>
      <c r="D1154" s="38"/>
      <c r="E1154" s="38"/>
      <c r="F1154" s="38"/>
      <c r="G1154" s="38"/>
      <c r="H1154" s="44"/>
    </row>
    <row r="1155" s="2" customFormat="1" ht="16.8" customHeight="1">
      <c r="A1155" s="38"/>
      <c r="B1155" s="44"/>
      <c r="C1155" s="316" t="s">
        <v>4146</v>
      </c>
      <c r="D1155" s="316" t="s">
        <v>4147</v>
      </c>
      <c r="E1155" s="17" t="s">
        <v>3900</v>
      </c>
      <c r="F1155" s="317">
        <v>70</v>
      </c>
      <c r="G1155" s="38"/>
      <c r="H1155" s="44"/>
    </row>
    <row r="1156" s="2" customFormat="1" ht="16.8" customHeight="1">
      <c r="A1156" s="38"/>
      <c r="B1156" s="44"/>
      <c r="C1156" s="312" t="s">
        <v>4159</v>
      </c>
      <c r="D1156" s="313" t="s">
        <v>4159</v>
      </c>
      <c r="E1156" s="314" t="s">
        <v>1</v>
      </c>
      <c r="F1156" s="315">
        <v>73.5</v>
      </c>
      <c r="G1156" s="38"/>
      <c r="H1156" s="44"/>
    </row>
    <row r="1157" s="2" customFormat="1" ht="16.8" customHeight="1">
      <c r="A1157" s="38"/>
      <c r="B1157" s="44"/>
      <c r="C1157" s="316" t="s">
        <v>4159</v>
      </c>
      <c r="D1157" s="316" t="s">
        <v>4160</v>
      </c>
      <c r="E1157" s="17" t="s">
        <v>1</v>
      </c>
      <c r="F1157" s="317">
        <v>73.5</v>
      </c>
      <c r="G1157" s="38"/>
      <c r="H1157" s="44"/>
    </row>
    <row r="1158" s="2" customFormat="1" ht="16.8" customHeight="1">
      <c r="A1158" s="38"/>
      <c r="B1158" s="44"/>
      <c r="C1158" s="312" t="s">
        <v>3755</v>
      </c>
      <c r="D1158" s="313" t="s">
        <v>3755</v>
      </c>
      <c r="E1158" s="314" t="s">
        <v>1</v>
      </c>
      <c r="F1158" s="315">
        <v>103.68000000000001</v>
      </c>
      <c r="G1158" s="38"/>
      <c r="H1158" s="44"/>
    </row>
    <row r="1159" s="2" customFormat="1" ht="16.8" customHeight="1">
      <c r="A1159" s="38"/>
      <c r="B1159" s="44"/>
      <c r="C1159" s="316" t="s">
        <v>3755</v>
      </c>
      <c r="D1159" s="316" t="s">
        <v>3881</v>
      </c>
      <c r="E1159" s="17" t="s">
        <v>1</v>
      </c>
      <c r="F1159" s="317">
        <v>103.68000000000001</v>
      </c>
      <c r="G1159" s="38"/>
      <c r="H1159" s="44"/>
    </row>
    <row r="1160" s="2" customFormat="1" ht="16.8" customHeight="1">
      <c r="A1160" s="38"/>
      <c r="B1160" s="44"/>
      <c r="C1160" s="318" t="s">
        <v>6870</v>
      </c>
      <c r="D1160" s="38"/>
      <c r="E1160" s="38"/>
      <c r="F1160" s="38"/>
      <c r="G1160" s="38"/>
      <c r="H1160" s="44"/>
    </row>
    <row r="1161" s="2" customFormat="1">
      <c r="A1161" s="38"/>
      <c r="B1161" s="44"/>
      <c r="C1161" s="316" t="s">
        <v>3873</v>
      </c>
      <c r="D1161" s="316" t="s">
        <v>3874</v>
      </c>
      <c r="E1161" s="17" t="s">
        <v>3853</v>
      </c>
      <c r="F1161" s="317">
        <v>2604.4000000000001</v>
      </c>
      <c r="G1161" s="38"/>
      <c r="H1161" s="44"/>
    </row>
    <row r="1162" s="2" customFormat="1" ht="16.8" customHeight="1">
      <c r="A1162" s="38"/>
      <c r="B1162" s="44"/>
      <c r="C1162" s="312" t="s">
        <v>3757</v>
      </c>
      <c r="D1162" s="313" t="s">
        <v>3757</v>
      </c>
      <c r="E1162" s="314" t="s">
        <v>1</v>
      </c>
      <c r="F1162" s="315">
        <v>70.799999999999997</v>
      </c>
      <c r="G1162" s="38"/>
      <c r="H1162" s="44"/>
    </row>
    <row r="1163" s="2" customFormat="1" ht="16.8" customHeight="1">
      <c r="A1163" s="38"/>
      <c r="B1163" s="44"/>
      <c r="C1163" s="316" t="s">
        <v>1</v>
      </c>
      <c r="D1163" s="316" t="s">
        <v>3869</v>
      </c>
      <c r="E1163" s="17" t="s">
        <v>1</v>
      </c>
      <c r="F1163" s="317">
        <v>0</v>
      </c>
      <c r="G1163" s="38"/>
      <c r="H1163" s="44"/>
    </row>
    <row r="1164" s="2" customFormat="1" ht="16.8" customHeight="1">
      <c r="A1164" s="38"/>
      <c r="B1164" s="44"/>
      <c r="C1164" s="316" t="s">
        <v>3757</v>
      </c>
      <c r="D1164" s="316" t="s">
        <v>3908</v>
      </c>
      <c r="E1164" s="17" t="s">
        <v>1</v>
      </c>
      <c r="F1164" s="317">
        <v>70.799999999999997</v>
      </c>
      <c r="G1164" s="38"/>
      <c r="H1164" s="44"/>
    </row>
    <row r="1165" s="2" customFormat="1" ht="16.8" customHeight="1">
      <c r="A1165" s="38"/>
      <c r="B1165" s="44"/>
      <c r="C1165" s="318" t="s">
        <v>6870</v>
      </c>
      <c r="D1165" s="38"/>
      <c r="E1165" s="38"/>
      <c r="F1165" s="38"/>
      <c r="G1165" s="38"/>
      <c r="H1165" s="44"/>
    </row>
    <row r="1166" s="2" customFormat="1" ht="16.8" customHeight="1">
      <c r="A1166" s="38"/>
      <c r="B1166" s="44"/>
      <c r="C1166" s="316" t="s">
        <v>3898</v>
      </c>
      <c r="D1166" s="316" t="s">
        <v>3899</v>
      </c>
      <c r="E1166" s="17" t="s">
        <v>3900</v>
      </c>
      <c r="F1166" s="317">
        <v>4518.8000000000002</v>
      </c>
      <c r="G1166" s="38"/>
      <c r="H1166" s="44"/>
    </row>
    <row r="1167" s="2" customFormat="1" ht="16.8" customHeight="1">
      <c r="A1167" s="38"/>
      <c r="B1167" s="44"/>
      <c r="C1167" s="312" t="s">
        <v>3759</v>
      </c>
      <c r="D1167" s="313" t="s">
        <v>3759</v>
      </c>
      <c r="E1167" s="314" t="s">
        <v>1</v>
      </c>
      <c r="F1167" s="315">
        <v>12.24</v>
      </c>
      <c r="G1167" s="38"/>
      <c r="H1167" s="44"/>
    </row>
    <row r="1168" s="2" customFormat="1" ht="16.8" customHeight="1">
      <c r="A1168" s="38"/>
      <c r="B1168" s="44"/>
      <c r="C1168" s="316" t="s">
        <v>1</v>
      </c>
      <c r="D1168" s="316" t="s">
        <v>3966</v>
      </c>
      <c r="E1168" s="17" t="s">
        <v>1</v>
      </c>
      <c r="F1168" s="317">
        <v>0</v>
      </c>
      <c r="G1168" s="38"/>
      <c r="H1168" s="44"/>
    </row>
    <row r="1169" s="2" customFormat="1" ht="16.8" customHeight="1">
      <c r="A1169" s="38"/>
      <c r="B1169" s="44"/>
      <c r="C1169" s="316" t="s">
        <v>3759</v>
      </c>
      <c r="D1169" s="316" t="s">
        <v>3967</v>
      </c>
      <c r="E1169" s="17" t="s">
        <v>1</v>
      </c>
      <c r="F1169" s="317">
        <v>12.24</v>
      </c>
      <c r="G1169" s="38"/>
      <c r="H1169" s="44"/>
    </row>
    <row r="1170" s="2" customFormat="1" ht="16.8" customHeight="1">
      <c r="A1170" s="38"/>
      <c r="B1170" s="44"/>
      <c r="C1170" s="318" t="s">
        <v>6870</v>
      </c>
      <c r="D1170" s="38"/>
      <c r="E1170" s="38"/>
      <c r="F1170" s="38"/>
      <c r="G1170" s="38"/>
      <c r="H1170" s="44"/>
    </row>
    <row r="1171" s="2" customFormat="1" ht="16.8" customHeight="1">
      <c r="A1171" s="38"/>
      <c r="B1171" s="44"/>
      <c r="C1171" s="316" t="s">
        <v>3958</v>
      </c>
      <c r="D1171" s="316" t="s">
        <v>1366</v>
      </c>
      <c r="E1171" s="17" t="s">
        <v>3853</v>
      </c>
      <c r="F1171" s="317">
        <v>1532.8</v>
      </c>
      <c r="G1171" s="38"/>
      <c r="H1171" s="44"/>
    </row>
    <row r="1172" s="2" customFormat="1" ht="16.8" customHeight="1">
      <c r="A1172" s="38"/>
      <c r="B1172" s="44"/>
      <c r="C1172" s="312" t="s">
        <v>3761</v>
      </c>
      <c r="D1172" s="313" t="s">
        <v>3761</v>
      </c>
      <c r="E1172" s="314" t="s">
        <v>1</v>
      </c>
      <c r="F1172" s="315">
        <v>118.8</v>
      </c>
      <c r="G1172" s="38"/>
      <c r="H1172" s="44"/>
    </row>
    <row r="1173" s="2" customFormat="1" ht="16.8" customHeight="1">
      <c r="A1173" s="38"/>
      <c r="B1173" s="44"/>
      <c r="C1173" s="316" t="s">
        <v>1</v>
      </c>
      <c r="D1173" s="316" t="s">
        <v>3999</v>
      </c>
      <c r="E1173" s="17" t="s">
        <v>1</v>
      </c>
      <c r="F1173" s="317">
        <v>0</v>
      </c>
      <c r="G1173" s="38"/>
      <c r="H1173" s="44"/>
    </row>
    <row r="1174" s="2" customFormat="1" ht="16.8" customHeight="1">
      <c r="A1174" s="38"/>
      <c r="B1174" s="44"/>
      <c r="C1174" s="316" t="s">
        <v>3761</v>
      </c>
      <c r="D1174" s="316" t="s">
        <v>4000</v>
      </c>
      <c r="E1174" s="17" t="s">
        <v>1</v>
      </c>
      <c r="F1174" s="317">
        <v>118.8</v>
      </c>
      <c r="G1174" s="38"/>
      <c r="H1174" s="44"/>
    </row>
    <row r="1175" s="2" customFormat="1" ht="16.8" customHeight="1">
      <c r="A1175" s="38"/>
      <c r="B1175" s="44"/>
      <c r="C1175" s="318" t="s">
        <v>6870</v>
      </c>
      <c r="D1175" s="38"/>
      <c r="E1175" s="38"/>
      <c r="F1175" s="38"/>
      <c r="G1175" s="38"/>
      <c r="H1175" s="44"/>
    </row>
    <row r="1176" s="2" customFormat="1" ht="16.8" customHeight="1">
      <c r="A1176" s="38"/>
      <c r="B1176" s="44"/>
      <c r="C1176" s="316" t="s">
        <v>1391</v>
      </c>
      <c r="D1176" s="316" t="s">
        <v>1392</v>
      </c>
      <c r="E1176" s="17" t="s">
        <v>3853</v>
      </c>
      <c r="F1176" s="317">
        <v>787.20000000000005</v>
      </c>
      <c r="G1176" s="38"/>
      <c r="H1176" s="44"/>
    </row>
    <row r="1177" s="2" customFormat="1" ht="16.8" customHeight="1">
      <c r="A1177" s="38"/>
      <c r="B1177" s="44"/>
      <c r="C1177" s="312" t="s">
        <v>4031</v>
      </c>
      <c r="D1177" s="313" t="s">
        <v>4031</v>
      </c>
      <c r="E1177" s="314" t="s">
        <v>1</v>
      </c>
      <c r="F1177" s="315">
        <v>52.340000000000003</v>
      </c>
      <c r="G1177" s="38"/>
      <c r="H1177" s="44"/>
    </row>
    <row r="1178" s="2" customFormat="1" ht="16.8" customHeight="1">
      <c r="A1178" s="38"/>
      <c r="B1178" s="44"/>
      <c r="C1178" s="316" t="s">
        <v>4031</v>
      </c>
      <c r="D1178" s="316" t="s">
        <v>4032</v>
      </c>
      <c r="E1178" s="17" t="s">
        <v>1</v>
      </c>
      <c r="F1178" s="317">
        <v>52.340000000000003</v>
      </c>
      <c r="G1178" s="38"/>
      <c r="H1178" s="44"/>
    </row>
    <row r="1179" s="2" customFormat="1" ht="16.8" customHeight="1">
      <c r="A1179" s="38"/>
      <c r="B1179" s="44"/>
      <c r="C1179" s="312" t="s">
        <v>4041</v>
      </c>
      <c r="D1179" s="313" t="s">
        <v>4041</v>
      </c>
      <c r="E1179" s="314" t="s">
        <v>1</v>
      </c>
      <c r="F1179" s="315">
        <v>8.4000000000000004</v>
      </c>
      <c r="G1179" s="38"/>
      <c r="H1179" s="44"/>
    </row>
    <row r="1180" s="2" customFormat="1" ht="16.8" customHeight="1">
      <c r="A1180" s="38"/>
      <c r="B1180" s="44"/>
      <c r="C1180" s="316" t="s">
        <v>4041</v>
      </c>
      <c r="D1180" s="316" t="s">
        <v>4042</v>
      </c>
      <c r="E1180" s="17" t="s">
        <v>1</v>
      </c>
      <c r="F1180" s="317">
        <v>8.4000000000000004</v>
      </c>
      <c r="G1180" s="38"/>
      <c r="H1180" s="44"/>
    </row>
    <row r="1181" s="2" customFormat="1" ht="16.8" customHeight="1">
      <c r="A1181" s="38"/>
      <c r="B1181" s="44"/>
      <c r="C1181" s="312" t="s">
        <v>4104</v>
      </c>
      <c r="D1181" s="313" t="s">
        <v>4104</v>
      </c>
      <c r="E1181" s="314" t="s">
        <v>1</v>
      </c>
      <c r="F1181" s="315">
        <v>26.170000000000002</v>
      </c>
      <c r="G1181" s="38"/>
      <c r="H1181" s="44"/>
    </row>
    <row r="1182" s="2" customFormat="1" ht="16.8" customHeight="1">
      <c r="A1182" s="38"/>
      <c r="B1182" s="44"/>
      <c r="C1182" s="316" t="s">
        <v>4104</v>
      </c>
      <c r="D1182" s="316" t="s">
        <v>4105</v>
      </c>
      <c r="E1182" s="17" t="s">
        <v>1</v>
      </c>
      <c r="F1182" s="317">
        <v>26.170000000000002</v>
      </c>
      <c r="G1182" s="38"/>
      <c r="H1182" s="44"/>
    </row>
    <row r="1183" s="2" customFormat="1" ht="16.8" customHeight="1">
      <c r="A1183" s="38"/>
      <c r="B1183" s="44"/>
      <c r="C1183" s="312" t="s">
        <v>3763</v>
      </c>
      <c r="D1183" s="313" t="s">
        <v>3763</v>
      </c>
      <c r="E1183" s="314" t="s">
        <v>1</v>
      </c>
      <c r="F1183" s="315">
        <v>3.75</v>
      </c>
      <c r="G1183" s="38"/>
      <c r="H1183" s="44"/>
    </row>
    <row r="1184" s="2" customFormat="1" ht="16.8" customHeight="1">
      <c r="A1184" s="38"/>
      <c r="B1184" s="44"/>
      <c r="C1184" s="316" t="s">
        <v>1</v>
      </c>
      <c r="D1184" s="316" t="s">
        <v>4122</v>
      </c>
      <c r="E1184" s="17" t="s">
        <v>1</v>
      </c>
      <c r="F1184" s="317">
        <v>0</v>
      </c>
      <c r="G1184" s="38"/>
      <c r="H1184" s="44"/>
    </row>
    <row r="1185" s="2" customFormat="1" ht="16.8" customHeight="1">
      <c r="A1185" s="38"/>
      <c r="B1185" s="44"/>
      <c r="C1185" s="316" t="s">
        <v>3763</v>
      </c>
      <c r="D1185" s="316" t="s">
        <v>4123</v>
      </c>
      <c r="E1185" s="17" t="s">
        <v>1</v>
      </c>
      <c r="F1185" s="317">
        <v>3.75</v>
      </c>
      <c r="G1185" s="38"/>
      <c r="H1185" s="44"/>
    </row>
    <row r="1186" s="2" customFormat="1" ht="16.8" customHeight="1">
      <c r="A1186" s="38"/>
      <c r="B1186" s="44"/>
      <c r="C1186" s="318" t="s">
        <v>6870</v>
      </c>
      <c r="D1186" s="38"/>
      <c r="E1186" s="38"/>
      <c r="F1186" s="38"/>
      <c r="G1186" s="38"/>
      <c r="H1186" s="44"/>
    </row>
    <row r="1187" s="2" customFormat="1" ht="16.8" customHeight="1">
      <c r="A1187" s="38"/>
      <c r="B1187" s="44"/>
      <c r="C1187" s="316" t="s">
        <v>4114</v>
      </c>
      <c r="D1187" s="316" t="s">
        <v>4115</v>
      </c>
      <c r="E1187" s="17" t="s">
        <v>3900</v>
      </c>
      <c r="F1187" s="317">
        <v>29.920000000000002</v>
      </c>
      <c r="G1187" s="38"/>
      <c r="H1187" s="44"/>
    </row>
    <row r="1188" s="2" customFormat="1" ht="16.8" customHeight="1">
      <c r="A1188" s="38"/>
      <c r="B1188" s="44"/>
      <c r="C1188" s="312" t="s">
        <v>3765</v>
      </c>
      <c r="D1188" s="313" t="s">
        <v>3765</v>
      </c>
      <c r="E1188" s="314" t="s">
        <v>1</v>
      </c>
      <c r="F1188" s="315">
        <v>4.4100000000000001</v>
      </c>
      <c r="G1188" s="38"/>
      <c r="H1188" s="44"/>
    </row>
    <row r="1189" s="2" customFormat="1" ht="16.8" customHeight="1">
      <c r="A1189" s="38"/>
      <c r="B1189" s="44"/>
      <c r="C1189" s="316" t="s">
        <v>1</v>
      </c>
      <c r="D1189" s="316" t="s">
        <v>3867</v>
      </c>
      <c r="E1189" s="17" t="s">
        <v>1</v>
      </c>
      <c r="F1189" s="317">
        <v>0</v>
      </c>
      <c r="G1189" s="38"/>
      <c r="H1189" s="44"/>
    </row>
    <row r="1190" s="2" customFormat="1" ht="16.8" customHeight="1">
      <c r="A1190" s="38"/>
      <c r="B1190" s="44"/>
      <c r="C1190" s="316" t="s">
        <v>3765</v>
      </c>
      <c r="D1190" s="316" t="s">
        <v>4103</v>
      </c>
      <c r="E1190" s="17" t="s">
        <v>1</v>
      </c>
      <c r="F1190" s="317">
        <v>4.4100000000000001</v>
      </c>
      <c r="G1190" s="38"/>
      <c r="H1190" s="44"/>
    </row>
    <row r="1191" s="2" customFormat="1" ht="16.8" customHeight="1">
      <c r="A1191" s="38"/>
      <c r="B1191" s="44"/>
      <c r="C1191" s="318" t="s">
        <v>6870</v>
      </c>
      <c r="D1191" s="38"/>
      <c r="E1191" s="38"/>
      <c r="F1191" s="38"/>
      <c r="G1191" s="38"/>
      <c r="H1191" s="44"/>
    </row>
    <row r="1192" s="2" customFormat="1" ht="16.8" customHeight="1">
      <c r="A1192" s="38"/>
      <c r="B1192" s="44"/>
      <c r="C1192" s="316" t="s">
        <v>4134</v>
      </c>
      <c r="D1192" s="316" t="s">
        <v>4135</v>
      </c>
      <c r="E1192" s="17" t="s">
        <v>3900</v>
      </c>
      <c r="F1192" s="317">
        <v>1421.77</v>
      </c>
      <c r="G1192" s="38"/>
      <c r="H1192" s="44"/>
    </row>
    <row r="1193" s="2" customFormat="1" ht="16.8" customHeight="1">
      <c r="A1193" s="38"/>
      <c r="B1193" s="44"/>
      <c r="C1193" s="312" t="s">
        <v>3766</v>
      </c>
      <c r="D1193" s="313" t="s">
        <v>3766</v>
      </c>
      <c r="E1193" s="314" t="s">
        <v>1</v>
      </c>
      <c r="F1193" s="315">
        <v>80</v>
      </c>
      <c r="G1193" s="38"/>
      <c r="H1193" s="44"/>
    </row>
    <row r="1194" s="2" customFormat="1" ht="16.8" customHeight="1">
      <c r="A1194" s="38"/>
      <c r="B1194" s="44"/>
      <c r="C1194" s="316" t="s">
        <v>1</v>
      </c>
      <c r="D1194" s="316" t="s">
        <v>3894</v>
      </c>
      <c r="E1194" s="17" t="s">
        <v>1</v>
      </c>
      <c r="F1194" s="317">
        <v>0</v>
      </c>
      <c r="G1194" s="38"/>
      <c r="H1194" s="44"/>
    </row>
    <row r="1195" s="2" customFormat="1" ht="16.8" customHeight="1">
      <c r="A1195" s="38"/>
      <c r="B1195" s="44"/>
      <c r="C1195" s="316" t="s">
        <v>3766</v>
      </c>
      <c r="D1195" s="316" t="s">
        <v>1680</v>
      </c>
      <c r="E1195" s="17" t="s">
        <v>1</v>
      </c>
      <c r="F1195" s="317">
        <v>80</v>
      </c>
      <c r="G1195" s="38"/>
      <c r="H1195" s="44"/>
    </row>
    <row r="1196" s="2" customFormat="1" ht="16.8" customHeight="1">
      <c r="A1196" s="38"/>
      <c r="B1196" s="44"/>
      <c r="C1196" s="318" t="s">
        <v>6870</v>
      </c>
      <c r="D1196" s="38"/>
      <c r="E1196" s="38"/>
      <c r="F1196" s="38"/>
      <c r="G1196" s="38"/>
      <c r="H1196" s="44"/>
    </row>
    <row r="1197" s="2" customFormat="1" ht="16.8" customHeight="1">
      <c r="A1197" s="38"/>
      <c r="B1197" s="44"/>
      <c r="C1197" s="316" t="s">
        <v>4172</v>
      </c>
      <c r="D1197" s="316" t="s">
        <v>4173</v>
      </c>
      <c r="E1197" s="17" t="s">
        <v>1133</v>
      </c>
      <c r="F1197" s="317">
        <v>180</v>
      </c>
      <c r="G1197" s="38"/>
      <c r="H1197" s="44"/>
    </row>
    <row r="1198" s="2" customFormat="1" ht="16.8" customHeight="1">
      <c r="A1198" s="38"/>
      <c r="B1198" s="44"/>
      <c r="C1198" s="312" t="s">
        <v>3767</v>
      </c>
      <c r="D1198" s="313" t="s">
        <v>3767</v>
      </c>
      <c r="E1198" s="314" t="s">
        <v>1</v>
      </c>
      <c r="F1198" s="315">
        <v>107</v>
      </c>
      <c r="G1198" s="38"/>
      <c r="H1198" s="44"/>
    </row>
    <row r="1199" s="2" customFormat="1" ht="16.8" customHeight="1">
      <c r="A1199" s="38"/>
      <c r="B1199" s="44"/>
      <c r="C1199" s="316" t="s">
        <v>1</v>
      </c>
      <c r="D1199" s="316" t="s">
        <v>3892</v>
      </c>
      <c r="E1199" s="17" t="s">
        <v>1</v>
      </c>
      <c r="F1199" s="317">
        <v>0</v>
      </c>
      <c r="G1199" s="38"/>
      <c r="H1199" s="44"/>
    </row>
    <row r="1200" s="2" customFormat="1" ht="16.8" customHeight="1">
      <c r="A1200" s="38"/>
      <c r="B1200" s="44"/>
      <c r="C1200" s="316" t="s">
        <v>3767</v>
      </c>
      <c r="D1200" s="316" t="s">
        <v>1845</v>
      </c>
      <c r="E1200" s="17" t="s">
        <v>1</v>
      </c>
      <c r="F1200" s="317">
        <v>107</v>
      </c>
      <c r="G1200" s="38"/>
      <c r="H1200" s="44"/>
    </row>
    <row r="1201" s="2" customFormat="1" ht="16.8" customHeight="1">
      <c r="A1201" s="38"/>
      <c r="B1201" s="44"/>
      <c r="C1201" s="318" t="s">
        <v>6870</v>
      </c>
      <c r="D1201" s="38"/>
      <c r="E1201" s="38"/>
      <c r="F1201" s="38"/>
      <c r="G1201" s="38"/>
      <c r="H1201" s="44"/>
    </row>
    <row r="1202" s="2" customFormat="1" ht="16.8" customHeight="1">
      <c r="A1202" s="38"/>
      <c r="B1202" s="44"/>
      <c r="C1202" s="316" t="s">
        <v>4186</v>
      </c>
      <c r="D1202" s="316" t="s">
        <v>4187</v>
      </c>
      <c r="E1202" s="17" t="s">
        <v>1133</v>
      </c>
      <c r="F1202" s="317">
        <v>829</v>
      </c>
      <c r="G1202" s="38"/>
      <c r="H1202" s="44"/>
    </row>
    <row r="1203" s="2" customFormat="1" ht="16.8" customHeight="1">
      <c r="A1203" s="38"/>
      <c r="B1203" s="44"/>
      <c r="C1203" s="312" t="s">
        <v>4353</v>
      </c>
      <c r="D1203" s="313" t="s">
        <v>4353</v>
      </c>
      <c r="E1203" s="314" t="s">
        <v>1</v>
      </c>
      <c r="F1203" s="315">
        <v>3</v>
      </c>
      <c r="G1203" s="38"/>
      <c r="H1203" s="44"/>
    </row>
    <row r="1204" s="2" customFormat="1" ht="16.8" customHeight="1">
      <c r="A1204" s="38"/>
      <c r="B1204" s="44"/>
      <c r="C1204" s="316" t="s">
        <v>4353</v>
      </c>
      <c r="D1204" s="316" t="s">
        <v>4354</v>
      </c>
      <c r="E1204" s="17" t="s">
        <v>1</v>
      </c>
      <c r="F1204" s="317">
        <v>3</v>
      </c>
      <c r="G1204" s="38"/>
      <c r="H1204" s="44"/>
    </row>
    <row r="1205" s="2" customFormat="1" ht="16.8" customHeight="1">
      <c r="A1205" s="38"/>
      <c r="B1205" s="44"/>
      <c r="C1205" s="312" t="s">
        <v>4361</v>
      </c>
      <c r="D1205" s="313" t="s">
        <v>4361</v>
      </c>
      <c r="E1205" s="314" t="s">
        <v>1</v>
      </c>
      <c r="F1205" s="315">
        <v>3</v>
      </c>
      <c r="G1205" s="38"/>
      <c r="H1205" s="44"/>
    </row>
    <row r="1206" s="2" customFormat="1" ht="16.8" customHeight="1">
      <c r="A1206" s="38"/>
      <c r="B1206" s="44"/>
      <c r="C1206" s="316" t="s">
        <v>4361</v>
      </c>
      <c r="D1206" s="316" t="s">
        <v>4362</v>
      </c>
      <c r="E1206" s="17" t="s">
        <v>1</v>
      </c>
      <c r="F1206" s="317">
        <v>3</v>
      </c>
      <c r="G1206" s="38"/>
      <c r="H1206" s="44"/>
    </row>
    <row r="1207" s="2" customFormat="1" ht="16.8" customHeight="1">
      <c r="A1207" s="38"/>
      <c r="B1207" s="44"/>
      <c r="C1207" s="312" t="s">
        <v>3768</v>
      </c>
      <c r="D1207" s="313" t="s">
        <v>3768</v>
      </c>
      <c r="E1207" s="314" t="s">
        <v>1</v>
      </c>
      <c r="F1207" s="315">
        <v>95.200000000000003</v>
      </c>
      <c r="G1207" s="38"/>
      <c r="H1207" s="44"/>
    </row>
    <row r="1208" s="2" customFormat="1" ht="16.8" customHeight="1">
      <c r="A1208" s="38"/>
      <c r="B1208" s="44"/>
      <c r="C1208" s="316" t="s">
        <v>1</v>
      </c>
      <c r="D1208" s="316" t="s">
        <v>3869</v>
      </c>
      <c r="E1208" s="17" t="s">
        <v>1</v>
      </c>
      <c r="F1208" s="317">
        <v>0</v>
      </c>
      <c r="G1208" s="38"/>
      <c r="H1208" s="44"/>
    </row>
    <row r="1209" s="2" customFormat="1" ht="16.8" customHeight="1">
      <c r="A1209" s="38"/>
      <c r="B1209" s="44"/>
      <c r="C1209" s="316" t="s">
        <v>3768</v>
      </c>
      <c r="D1209" s="316" t="s">
        <v>3870</v>
      </c>
      <c r="E1209" s="17" t="s">
        <v>1</v>
      </c>
      <c r="F1209" s="317">
        <v>95.200000000000003</v>
      </c>
      <c r="G1209" s="38"/>
      <c r="H1209" s="44"/>
    </row>
    <row r="1210" s="2" customFormat="1" ht="16.8" customHeight="1">
      <c r="A1210" s="38"/>
      <c r="B1210" s="44"/>
      <c r="C1210" s="318" t="s">
        <v>6870</v>
      </c>
      <c r="D1210" s="38"/>
      <c r="E1210" s="38"/>
      <c r="F1210" s="38"/>
      <c r="G1210" s="38"/>
      <c r="H1210" s="44"/>
    </row>
    <row r="1211" s="2" customFormat="1" ht="16.8" customHeight="1">
      <c r="A1211" s="38"/>
      <c r="B1211" s="44"/>
      <c r="C1211" s="316" t="s">
        <v>3859</v>
      </c>
      <c r="D1211" s="316" t="s">
        <v>3860</v>
      </c>
      <c r="E1211" s="17" t="s">
        <v>3853</v>
      </c>
      <c r="F1211" s="317">
        <v>262.72000000000003</v>
      </c>
      <c r="G1211" s="38"/>
      <c r="H1211" s="44"/>
    </row>
    <row r="1212" s="2" customFormat="1" ht="16.8" customHeight="1">
      <c r="A1212" s="38"/>
      <c r="B1212" s="44"/>
      <c r="C1212" s="312" t="s">
        <v>4415</v>
      </c>
      <c r="D1212" s="313" t="s">
        <v>4415</v>
      </c>
      <c r="E1212" s="314" t="s">
        <v>1</v>
      </c>
      <c r="F1212" s="315">
        <v>40</v>
      </c>
      <c r="G1212" s="38"/>
      <c r="H1212" s="44"/>
    </row>
    <row r="1213" s="2" customFormat="1" ht="16.8" customHeight="1">
      <c r="A1213" s="38"/>
      <c r="B1213" s="44"/>
      <c r="C1213" s="316" t="s">
        <v>4415</v>
      </c>
      <c r="D1213" s="316" t="s">
        <v>4416</v>
      </c>
      <c r="E1213" s="17" t="s">
        <v>1</v>
      </c>
      <c r="F1213" s="317">
        <v>40</v>
      </c>
      <c r="G1213" s="38"/>
      <c r="H1213" s="44"/>
    </row>
    <row r="1214" s="2" customFormat="1" ht="16.8" customHeight="1">
      <c r="A1214" s="38"/>
      <c r="B1214" s="44"/>
      <c r="C1214" s="312" t="s">
        <v>4154</v>
      </c>
      <c r="D1214" s="313" t="s">
        <v>4154</v>
      </c>
      <c r="E1214" s="314" t="s">
        <v>1</v>
      </c>
      <c r="F1214" s="315">
        <v>70</v>
      </c>
      <c r="G1214" s="38"/>
      <c r="H1214" s="44"/>
    </row>
    <row r="1215" s="2" customFormat="1" ht="16.8" customHeight="1">
      <c r="A1215" s="38"/>
      <c r="B1215" s="44"/>
      <c r="C1215" s="316" t="s">
        <v>4154</v>
      </c>
      <c r="D1215" s="316" t="s">
        <v>4155</v>
      </c>
      <c r="E1215" s="17" t="s">
        <v>1</v>
      </c>
      <c r="F1215" s="317">
        <v>70</v>
      </c>
      <c r="G1215" s="38"/>
      <c r="H1215" s="44"/>
    </row>
    <row r="1216" s="2" customFormat="1" ht="16.8" customHeight="1">
      <c r="A1216" s="38"/>
      <c r="B1216" s="44"/>
      <c r="C1216" s="312" t="s">
        <v>3770</v>
      </c>
      <c r="D1216" s="313" t="s">
        <v>3770</v>
      </c>
      <c r="E1216" s="314" t="s">
        <v>1</v>
      </c>
      <c r="F1216" s="315">
        <v>106.08</v>
      </c>
      <c r="G1216" s="38"/>
      <c r="H1216" s="44"/>
    </row>
    <row r="1217" s="2" customFormat="1" ht="16.8" customHeight="1">
      <c r="A1217" s="38"/>
      <c r="B1217" s="44"/>
      <c r="C1217" s="316" t="s">
        <v>1</v>
      </c>
      <c r="D1217" s="316" t="s">
        <v>3882</v>
      </c>
      <c r="E1217" s="17" t="s">
        <v>1</v>
      </c>
      <c r="F1217" s="317">
        <v>0</v>
      </c>
      <c r="G1217" s="38"/>
      <c r="H1217" s="44"/>
    </row>
    <row r="1218" s="2" customFormat="1" ht="16.8" customHeight="1">
      <c r="A1218" s="38"/>
      <c r="B1218" s="44"/>
      <c r="C1218" s="316" t="s">
        <v>3770</v>
      </c>
      <c r="D1218" s="316" t="s">
        <v>3883</v>
      </c>
      <c r="E1218" s="17" t="s">
        <v>1</v>
      </c>
      <c r="F1218" s="317">
        <v>106.08</v>
      </c>
      <c r="G1218" s="38"/>
      <c r="H1218" s="44"/>
    </row>
    <row r="1219" s="2" customFormat="1" ht="16.8" customHeight="1">
      <c r="A1219" s="38"/>
      <c r="B1219" s="44"/>
      <c r="C1219" s="318" t="s">
        <v>6870</v>
      </c>
      <c r="D1219" s="38"/>
      <c r="E1219" s="38"/>
      <c r="F1219" s="38"/>
      <c r="G1219" s="38"/>
      <c r="H1219" s="44"/>
    </row>
    <row r="1220" s="2" customFormat="1">
      <c r="A1220" s="38"/>
      <c r="B1220" s="44"/>
      <c r="C1220" s="316" t="s">
        <v>3873</v>
      </c>
      <c r="D1220" s="316" t="s">
        <v>3874</v>
      </c>
      <c r="E1220" s="17" t="s">
        <v>3853</v>
      </c>
      <c r="F1220" s="317">
        <v>2604.4000000000001</v>
      </c>
      <c r="G1220" s="38"/>
      <c r="H1220" s="44"/>
    </row>
    <row r="1221" s="2" customFormat="1" ht="16.8" customHeight="1">
      <c r="A1221" s="38"/>
      <c r="B1221" s="44"/>
      <c r="C1221" s="312" t="s">
        <v>3909</v>
      </c>
      <c r="D1221" s="313" t="s">
        <v>3909</v>
      </c>
      <c r="E1221" s="314" t="s">
        <v>1</v>
      </c>
      <c r="F1221" s="315">
        <v>4518.8000000000002</v>
      </c>
      <c r="G1221" s="38"/>
      <c r="H1221" s="44"/>
    </row>
    <row r="1222" s="2" customFormat="1" ht="16.8" customHeight="1">
      <c r="A1222" s="38"/>
      <c r="B1222" s="44"/>
      <c r="C1222" s="316" t="s">
        <v>3909</v>
      </c>
      <c r="D1222" s="316" t="s">
        <v>3910</v>
      </c>
      <c r="E1222" s="17" t="s">
        <v>1</v>
      </c>
      <c r="F1222" s="317">
        <v>4518.8000000000002</v>
      </c>
      <c r="G1222" s="38"/>
      <c r="H1222" s="44"/>
    </row>
    <row r="1223" s="2" customFormat="1" ht="16.8" customHeight="1">
      <c r="A1223" s="38"/>
      <c r="B1223" s="44"/>
      <c r="C1223" s="312" t="s">
        <v>3772</v>
      </c>
      <c r="D1223" s="313" t="s">
        <v>3772</v>
      </c>
      <c r="E1223" s="314" t="s">
        <v>1</v>
      </c>
      <c r="F1223" s="315">
        <v>-0.59999999999999998</v>
      </c>
      <c r="G1223" s="38"/>
      <c r="H1223" s="44"/>
    </row>
    <row r="1224" s="2" customFormat="1" ht="16.8" customHeight="1">
      <c r="A1224" s="38"/>
      <c r="B1224" s="44"/>
      <c r="C1224" s="316" t="s">
        <v>3772</v>
      </c>
      <c r="D1224" s="316" t="s">
        <v>3968</v>
      </c>
      <c r="E1224" s="17" t="s">
        <v>1</v>
      </c>
      <c r="F1224" s="317">
        <v>-0.59999999999999998</v>
      </c>
      <c r="G1224" s="38"/>
      <c r="H1224" s="44"/>
    </row>
    <row r="1225" s="2" customFormat="1" ht="16.8" customHeight="1">
      <c r="A1225" s="38"/>
      <c r="B1225" s="44"/>
      <c r="C1225" s="318" t="s">
        <v>6870</v>
      </c>
      <c r="D1225" s="38"/>
      <c r="E1225" s="38"/>
      <c r="F1225" s="38"/>
      <c r="G1225" s="38"/>
      <c r="H1225" s="44"/>
    </row>
    <row r="1226" s="2" customFormat="1" ht="16.8" customHeight="1">
      <c r="A1226" s="38"/>
      <c r="B1226" s="44"/>
      <c r="C1226" s="316" t="s">
        <v>3958</v>
      </c>
      <c r="D1226" s="316" t="s">
        <v>1366</v>
      </c>
      <c r="E1226" s="17" t="s">
        <v>3853</v>
      </c>
      <c r="F1226" s="317">
        <v>1532.8</v>
      </c>
      <c r="G1226" s="38"/>
      <c r="H1226" s="44"/>
    </row>
    <row r="1227" s="2" customFormat="1" ht="16.8" customHeight="1">
      <c r="A1227" s="38"/>
      <c r="B1227" s="44"/>
      <c r="C1227" s="312" t="s">
        <v>3774</v>
      </c>
      <c r="D1227" s="313" t="s">
        <v>3774</v>
      </c>
      <c r="E1227" s="314" t="s">
        <v>1</v>
      </c>
      <c r="F1227" s="315">
        <v>7.2000000000000002</v>
      </c>
      <c r="G1227" s="38"/>
      <c r="H1227" s="44"/>
    </row>
    <row r="1228" s="2" customFormat="1" ht="16.8" customHeight="1">
      <c r="A1228" s="38"/>
      <c r="B1228" s="44"/>
      <c r="C1228" s="316" t="s">
        <v>1</v>
      </c>
      <c r="D1228" s="316" t="s">
        <v>4001</v>
      </c>
      <c r="E1228" s="17" t="s">
        <v>1</v>
      </c>
      <c r="F1228" s="317">
        <v>0</v>
      </c>
      <c r="G1228" s="38"/>
      <c r="H1228" s="44"/>
    </row>
    <row r="1229" s="2" customFormat="1" ht="16.8" customHeight="1">
      <c r="A1229" s="38"/>
      <c r="B1229" s="44"/>
      <c r="C1229" s="316" t="s">
        <v>3774</v>
      </c>
      <c r="D1229" s="316" t="s">
        <v>4002</v>
      </c>
      <c r="E1229" s="17" t="s">
        <v>1</v>
      </c>
      <c r="F1229" s="317">
        <v>7.2000000000000002</v>
      </c>
      <c r="G1229" s="38"/>
      <c r="H1229" s="44"/>
    </row>
    <row r="1230" s="2" customFormat="1" ht="16.8" customHeight="1">
      <c r="A1230" s="38"/>
      <c r="B1230" s="44"/>
      <c r="C1230" s="318" t="s">
        <v>6870</v>
      </c>
      <c r="D1230" s="38"/>
      <c r="E1230" s="38"/>
      <c r="F1230" s="38"/>
      <c r="G1230" s="38"/>
      <c r="H1230" s="44"/>
    </row>
    <row r="1231" s="2" customFormat="1" ht="16.8" customHeight="1">
      <c r="A1231" s="38"/>
      <c r="B1231" s="44"/>
      <c r="C1231" s="316" t="s">
        <v>1391</v>
      </c>
      <c r="D1231" s="316" t="s">
        <v>1392</v>
      </c>
      <c r="E1231" s="17" t="s">
        <v>3853</v>
      </c>
      <c r="F1231" s="317">
        <v>787.20000000000005</v>
      </c>
      <c r="G1231" s="38"/>
      <c r="H1231" s="44"/>
    </row>
    <row r="1232" s="2" customFormat="1" ht="16.8" customHeight="1">
      <c r="A1232" s="38"/>
      <c r="B1232" s="44"/>
      <c r="C1232" s="312" t="s">
        <v>4124</v>
      </c>
      <c r="D1232" s="313" t="s">
        <v>4124</v>
      </c>
      <c r="E1232" s="314" t="s">
        <v>1</v>
      </c>
      <c r="F1232" s="315">
        <v>29.920000000000002</v>
      </c>
      <c r="G1232" s="38"/>
      <c r="H1232" s="44"/>
    </row>
    <row r="1233" s="2" customFormat="1" ht="16.8" customHeight="1">
      <c r="A1233" s="38"/>
      <c r="B1233" s="44"/>
      <c r="C1233" s="316" t="s">
        <v>4124</v>
      </c>
      <c r="D1233" s="316" t="s">
        <v>4125</v>
      </c>
      <c r="E1233" s="17" t="s">
        <v>1</v>
      </c>
      <c r="F1233" s="317">
        <v>29.920000000000002</v>
      </c>
      <c r="G1233" s="38"/>
      <c r="H1233" s="44"/>
    </row>
    <row r="1234" s="2" customFormat="1" ht="16.8" customHeight="1">
      <c r="A1234" s="38"/>
      <c r="B1234" s="44"/>
      <c r="C1234" s="312" t="s">
        <v>3776</v>
      </c>
      <c r="D1234" s="313" t="s">
        <v>3776</v>
      </c>
      <c r="E1234" s="314" t="s">
        <v>1</v>
      </c>
      <c r="F1234" s="315">
        <v>21.760000000000002</v>
      </c>
      <c r="G1234" s="38"/>
      <c r="H1234" s="44"/>
    </row>
    <row r="1235" s="2" customFormat="1" ht="16.8" customHeight="1">
      <c r="A1235" s="38"/>
      <c r="B1235" s="44"/>
      <c r="C1235" s="316" t="s">
        <v>1</v>
      </c>
      <c r="D1235" s="316" t="s">
        <v>3869</v>
      </c>
      <c r="E1235" s="17" t="s">
        <v>1</v>
      </c>
      <c r="F1235" s="317">
        <v>0</v>
      </c>
      <c r="G1235" s="38"/>
      <c r="H1235" s="44"/>
    </row>
    <row r="1236" s="2" customFormat="1" ht="16.8" customHeight="1">
      <c r="A1236" s="38"/>
      <c r="B1236" s="44"/>
      <c r="C1236" s="316" t="s">
        <v>3776</v>
      </c>
      <c r="D1236" s="316" t="s">
        <v>4101</v>
      </c>
      <c r="E1236" s="17" t="s">
        <v>1</v>
      </c>
      <c r="F1236" s="317">
        <v>21.760000000000002</v>
      </c>
      <c r="G1236" s="38"/>
      <c r="H1236" s="44"/>
    </row>
    <row r="1237" s="2" customFormat="1" ht="16.8" customHeight="1">
      <c r="A1237" s="38"/>
      <c r="B1237" s="44"/>
      <c r="C1237" s="318" t="s">
        <v>6870</v>
      </c>
      <c r="D1237" s="38"/>
      <c r="E1237" s="38"/>
      <c r="F1237" s="38"/>
      <c r="G1237" s="38"/>
      <c r="H1237" s="44"/>
    </row>
    <row r="1238" s="2" customFormat="1" ht="16.8" customHeight="1">
      <c r="A1238" s="38"/>
      <c r="B1238" s="44"/>
      <c r="C1238" s="316" t="s">
        <v>4134</v>
      </c>
      <c r="D1238" s="316" t="s">
        <v>4135</v>
      </c>
      <c r="E1238" s="17" t="s">
        <v>3900</v>
      </c>
      <c r="F1238" s="317">
        <v>1421.77</v>
      </c>
      <c r="G1238" s="38"/>
      <c r="H1238" s="44"/>
    </row>
    <row r="1239" s="2" customFormat="1" ht="16.8" customHeight="1">
      <c r="A1239" s="38"/>
      <c r="B1239" s="44"/>
      <c r="C1239" s="312" t="s">
        <v>4179</v>
      </c>
      <c r="D1239" s="313" t="s">
        <v>4179</v>
      </c>
      <c r="E1239" s="314" t="s">
        <v>1</v>
      </c>
      <c r="F1239" s="315">
        <v>180</v>
      </c>
      <c r="G1239" s="38"/>
      <c r="H1239" s="44"/>
    </row>
    <row r="1240" s="2" customFormat="1" ht="16.8" customHeight="1">
      <c r="A1240" s="38"/>
      <c r="B1240" s="44"/>
      <c r="C1240" s="316" t="s">
        <v>4179</v>
      </c>
      <c r="D1240" s="316" t="s">
        <v>4180</v>
      </c>
      <c r="E1240" s="17" t="s">
        <v>1</v>
      </c>
      <c r="F1240" s="317">
        <v>180</v>
      </c>
      <c r="G1240" s="38"/>
      <c r="H1240" s="44"/>
    </row>
    <row r="1241" s="2" customFormat="1" ht="16.8" customHeight="1">
      <c r="A1241" s="38"/>
      <c r="B1241" s="44"/>
      <c r="C1241" s="312" t="s">
        <v>4193</v>
      </c>
      <c r="D1241" s="313" t="s">
        <v>4193</v>
      </c>
      <c r="E1241" s="314" t="s">
        <v>1</v>
      </c>
      <c r="F1241" s="315">
        <v>829</v>
      </c>
      <c r="G1241" s="38"/>
      <c r="H1241" s="44"/>
    </row>
    <row r="1242" s="2" customFormat="1" ht="16.8" customHeight="1">
      <c r="A1242" s="38"/>
      <c r="B1242" s="44"/>
      <c r="C1242" s="316" t="s">
        <v>4193</v>
      </c>
      <c r="D1242" s="316" t="s">
        <v>4194</v>
      </c>
      <c r="E1242" s="17" t="s">
        <v>1</v>
      </c>
      <c r="F1242" s="317">
        <v>829</v>
      </c>
      <c r="G1242" s="38"/>
      <c r="H1242" s="44"/>
    </row>
    <row r="1243" s="2" customFormat="1" ht="16.8" customHeight="1">
      <c r="A1243" s="38"/>
      <c r="B1243" s="44"/>
      <c r="C1243" s="312" t="s">
        <v>3871</v>
      </c>
      <c r="D1243" s="313" t="s">
        <v>3871</v>
      </c>
      <c r="E1243" s="314" t="s">
        <v>1</v>
      </c>
      <c r="F1243" s="315">
        <v>262.72000000000003</v>
      </c>
      <c r="G1243" s="38"/>
      <c r="H1243" s="44"/>
    </row>
    <row r="1244" s="2" customFormat="1" ht="16.8" customHeight="1">
      <c r="A1244" s="38"/>
      <c r="B1244" s="44"/>
      <c r="C1244" s="316" t="s">
        <v>3871</v>
      </c>
      <c r="D1244" s="316" t="s">
        <v>3872</v>
      </c>
      <c r="E1244" s="17" t="s">
        <v>1</v>
      </c>
      <c r="F1244" s="317">
        <v>262.72000000000003</v>
      </c>
      <c r="G1244" s="38"/>
      <c r="H1244" s="44"/>
    </row>
    <row r="1245" s="2" customFormat="1" ht="16.8" customHeight="1">
      <c r="A1245" s="38"/>
      <c r="B1245" s="44"/>
      <c r="C1245" s="312" t="s">
        <v>3777</v>
      </c>
      <c r="D1245" s="313" t="s">
        <v>3777</v>
      </c>
      <c r="E1245" s="314" t="s">
        <v>1</v>
      </c>
      <c r="F1245" s="315">
        <v>12</v>
      </c>
      <c r="G1245" s="38"/>
      <c r="H1245" s="44"/>
    </row>
    <row r="1246" s="2" customFormat="1" ht="16.8" customHeight="1">
      <c r="A1246" s="38"/>
      <c r="B1246" s="44"/>
      <c r="C1246" s="316" t="s">
        <v>3777</v>
      </c>
      <c r="D1246" s="316" t="s">
        <v>3884</v>
      </c>
      <c r="E1246" s="17" t="s">
        <v>1</v>
      </c>
      <c r="F1246" s="317">
        <v>12</v>
      </c>
      <c r="G1246" s="38"/>
      <c r="H1246" s="44"/>
    </row>
    <row r="1247" s="2" customFormat="1" ht="16.8" customHeight="1">
      <c r="A1247" s="38"/>
      <c r="B1247" s="44"/>
      <c r="C1247" s="318" t="s">
        <v>6870</v>
      </c>
      <c r="D1247" s="38"/>
      <c r="E1247" s="38"/>
      <c r="F1247" s="38"/>
      <c r="G1247" s="38"/>
      <c r="H1247" s="44"/>
    </row>
    <row r="1248" s="2" customFormat="1">
      <c r="A1248" s="38"/>
      <c r="B1248" s="44"/>
      <c r="C1248" s="316" t="s">
        <v>3873</v>
      </c>
      <c r="D1248" s="316" t="s">
        <v>3874</v>
      </c>
      <c r="E1248" s="17" t="s">
        <v>3853</v>
      </c>
      <c r="F1248" s="317">
        <v>2604.4000000000001</v>
      </c>
      <c r="G1248" s="38"/>
      <c r="H1248" s="44"/>
    </row>
    <row r="1249" s="2" customFormat="1" ht="16.8" customHeight="1">
      <c r="A1249" s="38"/>
      <c r="B1249" s="44"/>
      <c r="C1249" s="312" t="s">
        <v>3778</v>
      </c>
      <c r="D1249" s="313" t="s">
        <v>3778</v>
      </c>
      <c r="E1249" s="314" t="s">
        <v>1</v>
      </c>
      <c r="F1249" s="315">
        <v>1.6000000000000001</v>
      </c>
      <c r="G1249" s="38"/>
      <c r="H1249" s="44"/>
    </row>
    <row r="1250" s="2" customFormat="1" ht="16.8" customHeight="1">
      <c r="A1250" s="38"/>
      <c r="B1250" s="44"/>
      <c r="C1250" s="316" t="s">
        <v>3778</v>
      </c>
      <c r="D1250" s="316" t="s">
        <v>3969</v>
      </c>
      <c r="E1250" s="17" t="s">
        <v>1</v>
      </c>
      <c r="F1250" s="317">
        <v>1.6000000000000001</v>
      </c>
      <c r="G1250" s="38"/>
      <c r="H1250" s="44"/>
    </row>
    <row r="1251" s="2" customFormat="1" ht="16.8" customHeight="1">
      <c r="A1251" s="38"/>
      <c r="B1251" s="44"/>
      <c r="C1251" s="318" t="s">
        <v>6870</v>
      </c>
      <c r="D1251" s="38"/>
      <c r="E1251" s="38"/>
      <c r="F1251" s="38"/>
      <c r="G1251" s="38"/>
      <c r="H1251" s="44"/>
    </row>
    <row r="1252" s="2" customFormat="1" ht="16.8" customHeight="1">
      <c r="A1252" s="38"/>
      <c r="B1252" s="44"/>
      <c r="C1252" s="316" t="s">
        <v>3958</v>
      </c>
      <c r="D1252" s="316" t="s">
        <v>1366</v>
      </c>
      <c r="E1252" s="17" t="s">
        <v>3853</v>
      </c>
      <c r="F1252" s="317">
        <v>1532.8</v>
      </c>
      <c r="G1252" s="38"/>
      <c r="H1252" s="44"/>
    </row>
    <row r="1253" s="2" customFormat="1" ht="16.8" customHeight="1">
      <c r="A1253" s="38"/>
      <c r="B1253" s="44"/>
      <c r="C1253" s="312" t="s">
        <v>4003</v>
      </c>
      <c r="D1253" s="313" t="s">
        <v>4003</v>
      </c>
      <c r="E1253" s="314" t="s">
        <v>1</v>
      </c>
      <c r="F1253" s="315">
        <v>787.20000000000005</v>
      </c>
      <c r="G1253" s="38"/>
      <c r="H1253" s="44"/>
    </row>
    <row r="1254" s="2" customFormat="1" ht="16.8" customHeight="1">
      <c r="A1254" s="38"/>
      <c r="B1254" s="44"/>
      <c r="C1254" s="316" t="s">
        <v>4003</v>
      </c>
      <c r="D1254" s="316" t="s">
        <v>4004</v>
      </c>
      <c r="E1254" s="17" t="s">
        <v>1</v>
      </c>
      <c r="F1254" s="317">
        <v>787.20000000000005</v>
      </c>
      <c r="G1254" s="38"/>
      <c r="H1254" s="44"/>
    </row>
    <row r="1255" s="2" customFormat="1" ht="16.8" customHeight="1">
      <c r="A1255" s="38"/>
      <c r="B1255" s="44"/>
      <c r="C1255" s="312" t="s">
        <v>4142</v>
      </c>
      <c r="D1255" s="313" t="s">
        <v>4142</v>
      </c>
      <c r="E1255" s="314" t="s">
        <v>1</v>
      </c>
      <c r="F1255" s="315">
        <v>1421.77</v>
      </c>
      <c r="G1255" s="38"/>
      <c r="H1255" s="44"/>
    </row>
    <row r="1256" s="2" customFormat="1" ht="16.8" customHeight="1">
      <c r="A1256" s="38"/>
      <c r="B1256" s="44"/>
      <c r="C1256" s="316" t="s">
        <v>4142</v>
      </c>
      <c r="D1256" s="316" t="s">
        <v>4143</v>
      </c>
      <c r="E1256" s="17" t="s">
        <v>1</v>
      </c>
      <c r="F1256" s="317">
        <v>1421.77</v>
      </c>
      <c r="G1256" s="38"/>
      <c r="H1256" s="44"/>
    </row>
    <row r="1257" s="2" customFormat="1" ht="16.8" customHeight="1">
      <c r="A1257" s="38"/>
      <c r="B1257" s="44"/>
      <c r="C1257" s="312" t="s">
        <v>3780</v>
      </c>
      <c r="D1257" s="313" t="s">
        <v>3780</v>
      </c>
      <c r="E1257" s="314" t="s">
        <v>1</v>
      </c>
      <c r="F1257" s="315">
        <v>16</v>
      </c>
      <c r="G1257" s="38"/>
      <c r="H1257" s="44"/>
    </row>
    <row r="1258" s="2" customFormat="1" ht="16.8" customHeight="1">
      <c r="A1258" s="38"/>
      <c r="B1258" s="44"/>
      <c r="C1258" s="316" t="s">
        <v>3780</v>
      </c>
      <c r="D1258" s="316" t="s">
        <v>3885</v>
      </c>
      <c r="E1258" s="17" t="s">
        <v>1</v>
      </c>
      <c r="F1258" s="317">
        <v>16</v>
      </c>
      <c r="G1258" s="38"/>
      <c r="H1258" s="44"/>
    </row>
    <row r="1259" s="2" customFormat="1" ht="16.8" customHeight="1">
      <c r="A1259" s="38"/>
      <c r="B1259" s="44"/>
      <c r="C1259" s="318" t="s">
        <v>6870</v>
      </c>
      <c r="D1259" s="38"/>
      <c r="E1259" s="38"/>
      <c r="F1259" s="38"/>
      <c r="G1259" s="38"/>
      <c r="H1259" s="44"/>
    </row>
    <row r="1260" s="2" customFormat="1">
      <c r="A1260" s="38"/>
      <c r="B1260" s="44"/>
      <c r="C1260" s="316" t="s">
        <v>3873</v>
      </c>
      <c r="D1260" s="316" t="s">
        <v>3874</v>
      </c>
      <c r="E1260" s="17" t="s">
        <v>3853</v>
      </c>
      <c r="F1260" s="317">
        <v>2604.4000000000001</v>
      </c>
      <c r="G1260" s="38"/>
      <c r="H1260" s="44"/>
    </row>
    <row r="1261" s="2" customFormat="1" ht="16.8" customHeight="1">
      <c r="A1261" s="38"/>
      <c r="B1261" s="44"/>
      <c r="C1261" s="312" t="s">
        <v>3781</v>
      </c>
      <c r="D1261" s="313" t="s">
        <v>3781</v>
      </c>
      <c r="E1261" s="314" t="s">
        <v>1</v>
      </c>
      <c r="F1261" s="315">
        <v>534.05999999999995</v>
      </c>
      <c r="G1261" s="38"/>
      <c r="H1261" s="44"/>
    </row>
    <row r="1262" s="2" customFormat="1" ht="16.8" customHeight="1">
      <c r="A1262" s="38"/>
      <c r="B1262" s="44"/>
      <c r="C1262" s="316" t="s">
        <v>1</v>
      </c>
      <c r="D1262" s="316" t="s">
        <v>3970</v>
      </c>
      <c r="E1262" s="17" t="s">
        <v>1</v>
      </c>
      <c r="F1262" s="317">
        <v>0</v>
      </c>
      <c r="G1262" s="38"/>
      <c r="H1262" s="44"/>
    </row>
    <row r="1263" s="2" customFormat="1" ht="16.8" customHeight="1">
      <c r="A1263" s="38"/>
      <c r="B1263" s="44"/>
      <c r="C1263" s="316" t="s">
        <v>3781</v>
      </c>
      <c r="D1263" s="316" t="s">
        <v>3971</v>
      </c>
      <c r="E1263" s="17" t="s">
        <v>1</v>
      </c>
      <c r="F1263" s="317">
        <v>534.05999999999995</v>
      </c>
      <c r="G1263" s="38"/>
      <c r="H1263" s="44"/>
    </row>
    <row r="1264" s="2" customFormat="1" ht="16.8" customHeight="1">
      <c r="A1264" s="38"/>
      <c r="B1264" s="44"/>
      <c r="C1264" s="318" t="s">
        <v>6870</v>
      </c>
      <c r="D1264" s="38"/>
      <c r="E1264" s="38"/>
      <c r="F1264" s="38"/>
      <c r="G1264" s="38"/>
      <c r="H1264" s="44"/>
    </row>
    <row r="1265" s="2" customFormat="1" ht="16.8" customHeight="1">
      <c r="A1265" s="38"/>
      <c r="B1265" s="44"/>
      <c r="C1265" s="316" t="s">
        <v>3958</v>
      </c>
      <c r="D1265" s="316" t="s">
        <v>1366</v>
      </c>
      <c r="E1265" s="17" t="s">
        <v>3853</v>
      </c>
      <c r="F1265" s="317">
        <v>1532.8</v>
      </c>
      <c r="G1265" s="38"/>
      <c r="H1265" s="44"/>
    </row>
    <row r="1266" s="2" customFormat="1" ht="16.8" customHeight="1">
      <c r="A1266" s="38"/>
      <c r="B1266" s="44"/>
      <c r="C1266" s="312" t="s">
        <v>3783</v>
      </c>
      <c r="D1266" s="313" t="s">
        <v>3783</v>
      </c>
      <c r="E1266" s="314" t="s">
        <v>1</v>
      </c>
      <c r="F1266" s="315">
        <v>928.79999999999995</v>
      </c>
      <c r="G1266" s="38"/>
      <c r="H1266" s="44"/>
    </row>
    <row r="1267" s="2" customFormat="1" ht="16.8" customHeight="1">
      <c r="A1267" s="38"/>
      <c r="B1267" s="44"/>
      <c r="C1267" s="316" t="s">
        <v>1</v>
      </c>
      <c r="D1267" s="316" t="s">
        <v>3886</v>
      </c>
      <c r="E1267" s="17" t="s">
        <v>1</v>
      </c>
      <c r="F1267" s="317">
        <v>0</v>
      </c>
      <c r="G1267" s="38"/>
      <c r="H1267" s="44"/>
    </row>
    <row r="1268" s="2" customFormat="1" ht="16.8" customHeight="1">
      <c r="A1268" s="38"/>
      <c r="B1268" s="44"/>
      <c r="C1268" s="316" t="s">
        <v>3783</v>
      </c>
      <c r="D1268" s="316" t="s">
        <v>3887</v>
      </c>
      <c r="E1268" s="17" t="s">
        <v>1</v>
      </c>
      <c r="F1268" s="317">
        <v>928.79999999999995</v>
      </c>
      <c r="G1268" s="38"/>
      <c r="H1268" s="44"/>
    </row>
    <row r="1269" s="2" customFormat="1" ht="16.8" customHeight="1">
      <c r="A1269" s="38"/>
      <c r="B1269" s="44"/>
      <c r="C1269" s="318" t="s">
        <v>6870</v>
      </c>
      <c r="D1269" s="38"/>
      <c r="E1269" s="38"/>
      <c r="F1269" s="38"/>
      <c r="G1269" s="38"/>
      <c r="H1269" s="44"/>
    </row>
    <row r="1270" s="2" customFormat="1">
      <c r="A1270" s="38"/>
      <c r="B1270" s="44"/>
      <c r="C1270" s="316" t="s">
        <v>3873</v>
      </c>
      <c r="D1270" s="316" t="s">
        <v>3874</v>
      </c>
      <c r="E1270" s="17" t="s">
        <v>3853</v>
      </c>
      <c r="F1270" s="317">
        <v>2604.4000000000001</v>
      </c>
      <c r="G1270" s="38"/>
      <c r="H1270" s="44"/>
    </row>
    <row r="1271" s="2" customFormat="1" ht="16.8" customHeight="1">
      <c r="A1271" s="38"/>
      <c r="B1271" s="44"/>
      <c r="C1271" s="312" t="s">
        <v>3785</v>
      </c>
      <c r="D1271" s="313" t="s">
        <v>3785</v>
      </c>
      <c r="E1271" s="314" t="s">
        <v>1</v>
      </c>
      <c r="F1271" s="315">
        <v>462.30000000000001</v>
      </c>
      <c r="G1271" s="38"/>
      <c r="H1271" s="44"/>
    </row>
    <row r="1272" s="2" customFormat="1" ht="16.8" customHeight="1">
      <c r="A1272" s="38"/>
      <c r="B1272" s="44"/>
      <c r="C1272" s="316" t="s">
        <v>1</v>
      </c>
      <c r="D1272" s="316" t="s">
        <v>3972</v>
      </c>
      <c r="E1272" s="17" t="s">
        <v>1</v>
      </c>
      <c r="F1272" s="317">
        <v>0</v>
      </c>
      <c r="G1272" s="38"/>
      <c r="H1272" s="44"/>
    </row>
    <row r="1273" s="2" customFormat="1" ht="16.8" customHeight="1">
      <c r="A1273" s="38"/>
      <c r="B1273" s="44"/>
      <c r="C1273" s="316" t="s">
        <v>3785</v>
      </c>
      <c r="D1273" s="316" t="s">
        <v>3973</v>
      </c>
      <c r="E1273" s="17" t="s">
        <v>1</v>
      </c>
      <c r="F1273" s="317">
        <v>462.30000000000001</v>
      </c>
      <c r="G1273" s="38"/>
      <c r="H1273" s="44"/>
    </row>
    <row r="1274" s="2" customFormat="1" ht="16.8" customHeight="1">
      <c r="A1274" s="38"/>
      <c r="B1274" s="44"/>
      <c r="C1274" s="318" t="s">
        <v>6870</v>
      </c>
      <c r="D1274" s="38"/>
      <c r="E1274" s="38"/>
      <c r="F1274" s="38"/>
      <c r="G1274" s="38"/>
      <c r="H1274" s="44"/>
    </row>
    <row r="1275" s="2" customFormat="1" ht="16.8" customHeight="1">
      <c r="A1275" s="38"/>
      <c r="B1275" s="44"/>
      <c r="C1275" s="316" t="s">
        <v>3958</v>
      </c>
      <c r="D1275" s="316" t="s">
        <v>1366</v>
      </c>
      <c r="E1275" s="17" t="s">
        <v>3853</v>
      </c>
      <c r="F1275" s="317">
        <v>1532.8</v>
      </c>
      <c r="G1275" s="38"/>
      <c r="H1275" s="44"/>
    </row>
    <row r="1276" s="2" customFormat="1" ht="16.8" customHeight="1">
      <c r="A1276" s="38"/>
      <c r="B1276" s="44"/>
      <c r="C1276" s="312" t="s">
        <v>3787</v>
      </c>
      <c r="D1276" s="313" t="s">
        <v>3787</v>
      </c>
      <c r="E1276" s="314" t="s">
        <v>1</v>
      </c>
      <c r="F1276" s="315">
        <v>804</v>
      </c>
      <c r="G1276" s="38"/>
      <c r="H1276" s="44"/>
    </row>
    <row r="1277" s="2" customFormat="1" ht="16.8" customHeight="1">
      <c r="A1277" s="38"/>
      <c r="B1277" s="44"/>
      <c r="C1277" s="316" t="s">
        <v>1</v>
      </c>
      <c r="D1277" s="316" t="s">
        <v>3888</v>
      </c>
      <c r="E1277" s="17" t="s">
        <v>1</v>
      </c>
      <c r="F1277" s="317">
        <v>0</v>
      </c>
      <c r="G1277" s="38"/>
      <c r="H1277" s="44"/>
    </row>
    <row r="1278" s="2" customFormat="1" ht="16.8" customHeight="1">
      <c r="A1278" s="38"/>
      <c r="B1278" s="44"/>
      <c r="C1278" s="316" t="s">
        <v>3787</v>
      </c>
      <c r="D1278" s="316" t="s">
        <v>3889</v>
      </c>
      <c r="E1278" s="17" t="s">
        <v>1</v>
      </c>
      <c r="F1278" s="317">
        <v>804</v>
      </c>
      <c r="G1278" s="38"/>
      <c r="H1278" s="44"/>
    </row>
    <row r="1279" s="2" customFormat="1" ht="16.8" customHeight="1">
      <c r="A1279" s="38"/>
      <c r="B1279" s="44"/>
      <c r="C1279" s="318" t="s">
        <v>6870</v>
      </c>
      <c r="D1279" s="38"/>
      <c r="E1279" s="38"/>
      <c r="F1279" s="38"/>
      <c r="G1279" s="38"/>
      <c r="H1279" s="44"/>
    </row>
    <row r="1280" s="2" customFormat="1">
      <c r="A1280" s="38"/>
      <c r="B1280" s="44"/>
      <c r="C1280" s="316" t="s">
        <v>3873</v>
      </c>
      <c r="D1280" s="316" t="s">
        <v>3874</v>
      </c>
      <c r="E1280" s="17" t="s">
        <v>3853</v>
      </c>
      <c r="F1280" s="317">
        <v>2604.4000000000001</v>
      </c>
      <c r="G1280" s="38"/>
      <c r="H1280" s="44"/>
    </row>
    <row r="1281" s="2" customFormat="1" ht="16.8" customHeight="1">
      <c r="A1281" s="38"/>
      <c r="B1281" s="44"/>
      <c r="C1281" s="312" t="s">
        <v>3789</v>
      </c>
      <c r="D1281" s="313" t="s">
        <v>3789</v>
      </c>
      <c r="E1281" s="314" t="s">
        <v>1</v>
      </c>
      <c r="F1281" s="315">
        <v>45.539999999999999</v>
      </c>
      <c r="G1281" s="38"/>
      <c r="H1281" s="44"/>
    </row>
    <row r="1282" s="2" customFormat="1" ht="16.8" customHeight="1">
      <c r="A1282" s="38"/>
      <c r="B1282" s="44"/>
      <c r="C1282" s="316" t="s">
        <v>1</v>
      </c>
      <c r="D1282" s="316" t="s">
        <v>3974</v>
      </c>
      <c r="E1282" s="17" t="s">
        <v>1</v>
      </c>
      <c r="F1282" s="317">
        <v>0</v>
      </c>
      <c r="G1282" s="38"/>
      <c r="H1282" s="44"/>
    </row>
    <row r="1283" s="2" customFormat="1" ht="16.8" customHeight="1">
      <c r="A1283" s="38"/>
      <c r="B1283" s="44"/>
      <c r="C1283" s="316" t="s">
        <v>3789</v>
      </c>
      <c r="D1283" s="316" t="s">
        <v>3975</v>
      </c>
      <c r="E1283" s="17" t="s">
        <v>1</v>
      </c>
      <c r="F1283" s="317">
        <v>45.539999999999999</v>
      </c>
      <c r="G1283" s="38"/>
      <c r="H1283" s="44"/>
    </row>
    <row r="1284" s="2" customFormat="1" ht="16.8" customHeight="1">
      <c r="A1284" s="38"/>
      <c r="B1284" s="44"/>
      <c r="C1284" s="318" t="s">
        <v>6870</v>
      </c>
      <c r="D1284" s="38"/>
      <c r="E1284" s="38"/>
      <c r="F1284" s="38"/>
      <c r="G1284" s="38"/>
      <c r="H1284" s="44"/>
    </row>
    <row r="1285" s="2" customFormat="1" ht="16.8" customHeight="1">
      <c r="A1285" s="38"/>
      <c r="B1285" s="44"/>
      <c r="C1285" s="316" t="s">
        <v>3958</v>
      </c>
      <c r="D1285" s="316" t="s">
        <v>1366</v>
      </c>
      <c r="E1285" s="17" t="s">
        <v>3853</v>
      </c>
      <c r="F1285" s="317">
        <v>1532.8</v>
      </c>
      <c r="G1285" s="38"/>
      <c r="H1285" s="44"/>
    </row>
    <row r="1286" s="2" customFormat="1" ht="16.8" customHeight="1">
      <c r="A1286" s="38"/>
      <c r="B1286" s="44"/>
      <c r="C1286" s="312" t="s">
        <v>3791</v>
      </c>
      <c r="D1286" s="313" t="s">
        <v>3791</v>
      </c>
      <c r="E1286" s="314" t="s">
        <v>1</v>
      </c>
      <c r="F1286" s="315">
        <v>79.200000000000003</v>
      </c>
      <c r="G1286" s="38"/>
      <c r="H1286" s="44"/>
    </row>
    <row r="1287" s="2" customFormat="1" ht="16.8" customHeight="1">
      <c r="A1287" s="38"/>
      <c r="B1287" s="44"/>
      <c r="C1287" s="316" t="s">
        <v>1</v>
      </c>
      <c r="D1287" s="316" t="s">
        <v>3890</v>
      </c>
      <c r="E1287" s="17" t="s">
        <v>1</v>
      </c>
      <c r="F1287" s="317">
        <v>0</v>
      </c>
      <c r="G1287" s="38"/>
      <c r="H1287" s="44"/>
    </row>
    <row r="1288" s="2" customFormat="1" ht="16.8" customHeight="1">
      <c r="A1288" s="38"/>
      <c r="B1288" s="44"/>
      <c r="C1288" s="316" t="s">
        <v>3791</v>
      </c>
      <c r="D1288" s="316" t="s">
        <v>3891</v>
      </c>
      <c r="E1288" s="17" t="s">
        <v>1</v>
      </c>
      <c r="F1288" s="317">
        <v>79.200000000000003</v>
      </c>
      <c r="G1288" s="38"/>
      <c r="H1288" s="44"/>
    </row>
    <row r="1289" s="2" customFormat="1" ht="16.8" customHeight="1">
      <c r="A1289" s="38"/>
      <c r="B1289" s="44"/>
      <c r="C1289" s="318" t="s">
        <v>6870</v>
      </c>
      <c r="D1289" s="38"/>
      <c r="E1289" s="38"/>
      <c r="F1289" s="38"/>
      <c r="G1289" s="38"/>
      <c r="H1289" s="44"/>
    </row>
    <row r="1290" s="2" customFormat="1">
      <c r="A1290" s="38"/>
      <c r="B1290" s="44"/>
      <c r="C1290" s="316" t="s">
        <v>3873</v>
      </c>
      <c r="D1290" s="316" t="s">
        <v>3874</v>
      </c>
      <c r="E1290" s="17" t="s">
        <v>3853</v>
      </c>
      <c r="F1290" s="317">
        <v>2604.4000000000001</v>
      </c>
      <c r="G1290" s="38"/>
      <c r="H1290" s="44"/>
    </row>
    <row r="1291" s="2" customFormat="1" ht="16.8" customHeight="1">
      <c r="A1291" s="38"/>
      <c r="B1291" s="44"/>
      <c r="C1291" s="312" t="s">
        <v>3793</v>
      </c>
      <c r="D1291" s="313" t="s">
        <v>3793</v>
      </c>
      <c r="E1291" s="314" t="s">
        <v>1</v>
      </c>
      <c r="F1291" s="315">
        <v>224.69999999999999</v>
      </c>
      <c r="G1291" s="38"/>
      <c r="H1291" s="44"/>
    </row>
    <row r="1292" s="2" customFormat="1" ht="16.8" customHeight="1">
      <c r="A1292" s="38"/>
      <c r="B1292" s="44"/>
      <c r="C1292" s="316" t="s">
        <v>1</v>
      </c>
      <c r="D1292" s="316" t="s">
        <v>3976</v>
      </c>
      <c r="E1292" s="17" t="s">
        <v>1</v>
      </c>
      <c r="F1292" s="317">
        <v>0</v>
      </c>
      <c r="G1292" s="38"/>
      <c r="H1292" s="44"/>
    </row>
    <row r="1293" s="2" customFormat="1" ht="16.8" customHeight="1">
      <c r="A1293" s="38"/>
      <c r="B1293" s="44"/>
      <c r="C1293" s="316" t="s">
        <v>3793</v>
      </c>
      <c r="D1293" s="316" t="s">
        <v>3977</v>
      </c>
      <c r="E1293" s="17" t="s">
        <v>1</v>
      </c>
      <c r="F1293" s="317">
        <v>224.69999999999999</v>
      </c>
      <c r="G1293" s="38"/>
      <c r="H1293" s="44"/>
    </row>
    <row r="1294" s="2" customFormat="1" ht="16.8" customHeight="1">
      <c r="A1294" s="38"/>
      <c r="B1294" s="44"/>
      <c r="C1294" s="318" t="s">
        <v>6870</v>
      </c>
      <c r="D1294" s="38"/>
      <c r="E1294" s="38"/>
      <c r="F1294" s="38"/>
      <c r="G1294" s="38"/>
      <c r="H1294" s="44"/>
    </row>
    <row r="1295" s="2" customFormat="1" ht="16.8" customHeight="1">
      <c r="A1295" s="38"/>
      <c r="B1295" s="44"/>
      <c r="C1295" s="316" t="s">
        <v>3958</v>
      </c>
      <c r="D1295" s="316" t="s">
        <v>1366</v>
      </c>
      <c r="E1295" s="17" t="s">
        <v>3853</v>
      </c>
      <c r="F1295" s="317">
        <v>1532.8</v>
      </c>
      <c r="G1295" s="38"/>
      <c r="H1295" s="44"/>
    </row>
    <row r="1296" s="2" customFormat="1" ht="16.8" customHeight="1">
      <c r="A1296" s="38"/>
      <c r="B1296" s="44"/>
      <c r="C1296" s="312" t="s">
        <v>3795</v>
      </c>
      <c r="D1296" s="313" t="s">
        <v>3795</v>
      </c>
      <c r="E1296" s="314" t="s">
        <v>1</v>
      </c>
      <c r="F1296" s="315">
        <v>333.83999999999997</v>
      </c>
      <c r="G1296" s="38"/>
      <c r="H1296" s="44"/>
    </row>
    <row r="1297" s="2" customFormat="1" ht="16.8" customHeight="1">
      <c r="A1297" s="38"/>
      <c r="B1297" s="44"/>
      <c r="C1297" s="316" t="s">
        <v>1</v>
      </c>
      <c r="D1297" s="316" t="s">
        <v>3892</v>
      </c>
      <c r="E1297" s="17" t="s">
        <v>1</v>
      </c>
      <c r="F1297" s="317">
        <v>0</v>
      </c>
      <c r="G1297" s="38"/>
      <c r="H1297" s="44"/>
    </row>
    <row r="1298" s="2" customFormat="1" ht="16.8" customHeight="1">
      <c r="A1298" s="38"/>
      <c r="B1298" s="44"/>
      <c r="C1298" s="316" t="s">
        <v>3795</v>
      </c>
      <c r="D1298" s="316" t="s">
        <v>3893</v>
      </c>
      <c r="E1298" s="17" t="s">
        <v>1</v>
      </c>
      <c r="F1298" s="317">
        <v>333.83999999999997</v>
      </c>
      <c r="G1298" s="38"/>
      <c r="H1298" s="44"/>
    </row>
    <row r="1299" s="2" customFormat="1" ht="16.8" customHeight="1">
      <c r="A1299" s="38"/>
      <c r="B1299" s="44"/>
      <c r="C1299" s="318" t="s">
        <v>6870</v>
      </c>
      <c r="D1299" s="38"/>
      <c r="E1299" s="38"/>
      <c r="F1299" s="38"/>
      <c r="G1299" s="38"/>
      <c r="H1299" s="44"/>
    </row>
    <row r="1300" s="2" customFormat="1">
      <c r="A1300" s="38"/>
      <c r="B1300" s="44"/>
      <c r="C1300" s="316" t="s">
        <v>3873</v>
      </c>
      <c r="D1300" s="316" t="s">
        <v>3874</v>
      </c>
      <c r="E1300" s="17" t="s">
        <v>3853</v>
      </c>
      <c r="F1300" s="317">
        <v>2604.4000000000001</v>
      </c>
      <c r="G1300" s="38"/>
      <c r="H1300" s="44"/>
    </row>
    <row r="1301" s="2" customFormat="1" ht="16.8" customHeight="1">
      <c r="A1301" s="38"/>
      <c r="B1301" s="44"/>
      <c r="C1301" s="312" t="s">
        <v>3797</v>
      </c>
      <c r="D1301" s="313" t="s">
        <v>3797</v>
      </c>
      <c r="E1301" s="314" t="s">
        <v>1</v>
      </c>
      <c r="F1301" s="315">
        <v>115.2</v>
      </c>
      <c r="G1301" s="38"/>
      <c r="H1301" s="44"/>
    </row>
    <row r="1302" s="2" customFormat="1" ht="16.8" customHeight="1">
      <c r="A1302" s="38"/>
      <c r="B1302" s="44"/>
      <c r="C1302" s="316" t="s">
        <v>1</v>
      </c>
      <c r="D1302" s="316" t="s">
        <v>3978</v>
      </c>
      <c r="E1302" s="17" t="s">
        <v>1</v>
      </c>
      <c r="F1302" s="317">
        <v>0</v>
      </c>
      <c r="G1302" s="38"/>
      <c r="H1302" s="44"/>
    </row>
    <row r="1303" s="2" customFormat="1" ht="16.8" customHeight="1">
      <c r="A1303" s="38"/>
      <c r="B1303" s="44"/>
      <c r="C1303" s="316" t="s">
        <v>3797</v>
      </c>
      <c r="D1303" s="316" t="s">
        <v>3979</v>
      </c>
      <c r="E1303" s="17" t="s">
        <v>1</v>
      </c>
      <c r="F1303" s="317">
        <v>115.2</v>
      </c>
      <c r="G1303" s="38"/>
      <c r="H1303" s="44"/>
    </row>
    <row r="1304" s="2" customFormat="1" ht="16.8" customHeight="1">
      <c r="A1304" s="38"/>
      <c r="B1304" s="44"/>
      <c r="C1304" s="318" t="s">
        <v>6870</v>
      </c>
      <c r="D1304" s="38"/>
      <c r="E1304" s="38"/>
      <c r="F1304" s="38"/>
      <c r="G1304" s="38"/>
      <c r="H1304" s="44"/>
    </row>
    <row r="1305" s="2" customFormat="1" ht="16.8" customHeight="1">
      <c r="A1305" s="38"/>
      <c r="B1305" s="44"/>
      <c r="C1305" s="316" t="s">
        <v>3958</v>
      </c>
      <c r="D1305" s="316" t="s">
        <v>1366</v>
      </c>
      <c r="E1305" s="17" t="s">
        <v>3853</v>
      </c>
      <c r="F1305" s="317">
        <v>1532.8</v>
      </c>
      <c r="G1305" s="38"/>
      <c r="H1305" s="44"/>
    </row>
    <row r="1306" s="2" customFormat="1" ht="16.8" customHeight="1">
      <c r="A1306" s="38"/>
      <c r="B1306" s="44"/>
      <c r="C1306" s="312" t="s">
        <v>3799</v>
      </c>
      <c r="D1306" s="313" t="s">
        <v>3799</v>
      </c>
      <c r="E1306" s="314" t="s">
        <v>1</v>
      </c>
      <c r="F1306" s="315">
        <v>192</v>
      </c>
      <c r="G1306" s="38"/>
      <c r="H1306" s="44"/>
    </row>
    <row r="1307" s="2" customFormat="1" ht="16.8" customHeight="1">
      <c r="A1307" s="38"/>
      <c r="B1307" s="44"/>
      <c r="C1307" s="316" t="s">
        <v>1</v>
      </c>
      <c r="D1307" s="316" t="s">
        <v>3894</v>
      </c>
      <c r="E1307" s="17" t="s">
        <v>1</v>
      </c>
      <c r="F1307" s="317">
        <v>0</v>
      </c>
      <c r="G1307" s="38"/>
      <c r="H1307" s="44"/>
    </row>
    <row r="1308" s="2" customFormat="1" ht="16.8" customHeight="1">
      <c r="A1308" s="38"/>
      <c r="B1308" s="44"/>
      <c r="C1308" s="316" t="s">
        <v>3799</v>
      </c>
      <c r="D1308" s="316" t="s">
        <v>3895</v>
      </c>
      <c r="E1308" s="17" t="s">
        <v>1</v>
      </c>
      <c r="F1308" s="317">
        <v>192</v>
      </c>
      <c r="G1308" s="38"/>
      <c r="H1308" s="44"/>
    </row>
    <row r="1309" s="2" customFormat="1" ht="16.8" customHeight="1">
      <c r="A1309" s="38"/>
      <c r="B1309" s="44"/>
      <c r="C1309" s="318" t="s">
        <v>6870</v>
      </c>
      <c r="D1309" s="38"/>
      <c r="E1309" s="38"/>
      <c r="F1309" s="38"/>
      <c r="G1309" s="38"/>
      <c r="H1309" s="44"/>
    </row>
    <row r="1310" s="2" customFormat="1">
      <c r="A1310" s="38"/>
      <c r="B1310" s="44"/>
      <c r="C1310" s="316" t="s">
        <v>3873</v>
      </c>
      <c r="D1310" s="316" t="s">
        <v>3874</v>
      </c>
      <c r="E1310" s="17" t="s">
        <v>3853</v>
      </c>
      <c r="F1310" s="317">
        <v>2604.4000000000001</v>
      </c>
      <c r="G1310" s="38"/>
      <c r="H1310" s="44"/>
    </row>
    <row r="1311" s="2" customFormat="1" ht="16.8" customHeight="1">
      <c r="A1311" s="38"/>
      <c r="B1311" s="44"/>
      <c r="C1311" s="312" t="s">
        <v>3801</v>
      </c>
      <c r="D1311" s="313" t="s">
        <v>3801</v>
      </c>
      <c r="E1311" s="314" t="s">
        <v>1</v>
      </c>
      <c r="F1311" s="315">
        <v>55.200000000000003</v>
      </c>
      <c r="G1311" s="38"/>
      <c r="H1311" s="44"/>
    </row>
    <row r="1312" s="2" customFormat="1" ht="16.8" customHeight="1">
      <c r="A1312" s="38"/>
      <c r="B1312" s="44"/>
      <c r="C1312" s="316" t="s">
        <v>1</v>
      </c>
      <c r="D1312" s="316" t="s">
        <v>3980</v>
      </c>
      <c r="E1312" s="17" t="s">
        <v>1</v>
      </c>
      <c r="F1312" s="317">
        <v>0</v>
      </c>
      <c r="G1312" s="38"/>
      <c r="H1312" s="44"/>
    </row>
    <row r="1313" s="2" customFormat="1" ht="16.8" customHeight="1">
      <c r="A1313" s="38"/>
      <c r="B1313" s="44"/>
      <c r="C1313" s="316" t="s">
        <v>3801</v>
      </c>
      <c r="D1313" s="316" t="s">
        <v>3981</v>
      </c>
      <c r="E1313" s="17" t="s">
        <v>1</v>
      </c>
      <c r="F1313" s="317">
        <v>55.200000000000003</v>
      </c>
      <c r="G1313" s="38"/>
      <c r="H1313" s="44"/>
    </row>
    <row r="1314" s="2" customFormat="1" ht="16.8" customHeight="1">
      <c r="A1314" s="38"/>
      <c r="B1314" s="44"/>
      <c r="C1314" s="318" t="s">
        <v>6870</v>
      </c>
      <c r="D1314" s="38"/>
      <c r="E1314" s="38"/>
      <c r="F1314" s="38"/>
      <c r="G1314" s="38"/>
      <c r="H1314" s="44"/>
    </row>
    <row r="1315" s="2" customFormat="1" ht="16.8" customHeight="1">
      <c r="A1315" s="38"/>
      <c r="B1315" s="44"/>
      <c r="C1315" s="316" t="s">
        <v>3958</v>
      </c>
      <c r="D1315" s="316" t="s">
        <v>1366</v>
      </c>
      <c r="E1315" s="17" t="s">
        <v>3853</v>
      </c>
      <c r="F1315" s="317">
        <v>1532.8</v>
      </c>
      <c r="G1315" s="38"/>
      <c r="H1315" s="44"/>
    </row>
    <row r="1316" s="2" customFormat="1" ht="16.8" customHeight="1">
      <c r="A1316" s="38"/>
      <c r="B1316" s="44"/>
      <c r="C1316" s="312" t="s">
        <v>3896</v>
      </c>
      <c r="D1316" s="313" t="s">
        <v>3896</v>
      </c>
      <c r="E1316" s="314" t="s">
        <v>1</v>
      </c>
      <c r="F1316" s="315">
        <v>2604.4000000000001</v>
      </c>
      <c r="G1316" s="38"/>
      <c r="H1316" s="44"/>
    </row>
    <row r="1317" s="2" customFormat="1" ht="16.8" customHeight="1">
      <c r="A1317" s="38"/>
      <c r="B1317" s="44"/>
      <c r="C1317" s="316" t="s">
        <v>3896</v>
      </c>
      <c r="D1317" s="316" t="s">
        <v>3897</v>
      </c>
      <c r="E1317" s="17" t="s">
        <v>1</v>
      </c>
      <c r="F1317" s="317">
        <v>2604.4000000000001</v>
      </c>
      <c r="G1317" s="38"/>
      <c r="H1317" s="44"/>
    </row>
    <row r="1318" s="2" customFormat="1" ht="16.8" customHeight="1">
      <c r="A1318" s="38"/>
      <c r="B1318" s="44"/>
      <c r="C1318" s="312" t="s">
        <v>3803</v>
      </c>
      <c r="D1318" s="313" t="s">
        <v>3803</v>
      </c>
      <c r="E1318" s="314" t="s">
        <v>1</v>
      </c>
      <c r="F1318" s="315">
        <v>11.52</v>
      </c>
      <c r="G1318" s="38"/>
      <c r="H1318" s="44"/>
    </row>
    <row r="1319" s="2" customFormat="1" ht="16.8" customHeight="1">
      <c r="A1319" s="38"/>
      <c r="B1319" s="44"/>
      <c r="C1319" s="316" t="s">
        <v>1</v>
      </c>
      <c r="D1319" s="316" t="s">
        <v>3982</v>
      </c>
      <c r="E1319" s="17" t="s">
        <v>1</v>
      </c>
      <c r="F1319" s="317">
        <v>0</v>
      </c>
      <c r="G1319" s="38"/>
      <c r="H1319" s="44"/>
    </row>
    <row r="1320" s="2" customFormat="1" ht="16.8" customHeight="1">
      <c r="A1320" s="38"/>
      <c r="B1320" s="44"/>
      <c r="C1320" s="316" t="s">
        <v>3803</v>
      </c>
      <c r="D1320" s="316" t="s">
        <v>3983</v>
      </c>
      <c r="E1320" s="17" t="s">
        <v>1</v>
      </c>
      <c r="F1320" s="317">
        <v>11.52</v>
      </c>
      <c r="G1320" s="38"/>
      <c r="H1320" s="44"/>
    </row>
    <row r="1321" s="2" customFormat="1" ht="16.8" customHeight="1">
      <c r="A1321" s="38"/>
      <c r="B1321" s="44"/>
      <c r="C1321" s="318" t="s">
        <v>6870</v>
      </c>
      <c r="D1321" s="38"/>
      <c r="E1321" s="38"/>
      <c r="F1321" s="38"/>
      <c r="G1321" s="38"/>
      <c r="H1321" s="44"/>
    </row>
    <row r="1322" s="2" customFormat="1" ht="16.8" customHeight="1">
      <c r="A1322" s="38"/>
      <c r="B1322" s="44"/>
      <c r="C1322" s="316" t="s">
        <v>3958</v>
      </c>
      <c r="D1322" s="316" t="s">
        <v>1366</v>
      </c>
      <c r="E1322" s="17" t="s">
        <v>3853</v>
      </c>
      <c r="F1322" s="317">
        <v>1532.8</v>
      </c>
      <c r="G1322" s="38"/>
      <c r="H1322" s="44"/>
    </row>
    <row r="1323" s="2" customFormat="1" ht="16.8" customHeight="1">
      <c r="A1323" s="38"/>
      <c r="B1323" s="44"/>
      <c r="C1323" s="312" t="s">
        <v>3984</v>
      </c>
      <c r="D1323" s="313" t="s">
        <v>3984</v>
      </c>
      <c r="E1323" s="314" t="s">
        <v>1</v>
      </c>
      <c r="F1323" s="315">
        <v>1532.8</v>
      </c>
      <c r="G1323" s="38"/>
      <c r="H1323" s="44"/>
    </row>
    <row r="1324" s="2" customFormat="1" ht="16.8" customHeight="1">
      <c r="A1324" s="38"/>
      <c r="B1324" s="44"/>
      <c r="C1324" s="316" t="s">
        <v>3984</v>
      </c>
      <c r="D1324" s="316" t="s">
        <v>3985</v>
      </c>
      <c r="E1324" s="17" t="s">
        <v>1</v>
      </c>
      <c r="F1324" s="317">
        <v>1532.8</v>
      </c>
      <c r="G1324" s="38"/>
      <c r="H1324" s="44"/>
    </row>
    <row r="1325" s="2" customFormat="1" ht="26.4" customHeight="1">
      <c r="A1325" s="38"/>
      <c r="B1325" s="44"/>
      <c r="C1325" s="311" t="s">
        <v>156</v>
      </c>
      <c r="D1325" s="311" t="s">
        <v>157</v>
      </c>
      <c r="E1325" s="38"/>
      <c r="F1325" s="38"/>
      <c r="G1325" s="38"/>
      <c r="H1325" s="44"/>
    </row>
    <row r="1326" s="2" customFormat="1" ht="16.8" customHeight="1">
      <c r="A1326" s="38"/>
      <c r="B1326" s="44"/>
      <c r="C1326" s="312" t="s">
        <v>3817</v>
      </c>
      <c r="D1326" s="313" t="s">
        <v>3817</v>
      </c>
      <c r="E1326" s="314" t="s">
        <v>1</v>
      </c>
      <c r="F1326" s="315">
        <v>250</v>
      </c>
      <c r="G1326" s="38"/>
      <c r="H1326" s="44"/>
    </row>
    <row r="1327" s="2" customFormat="1" ht="16.8" customHeight="1">
      <c r="A1327" s="38"/>
      <c r="B1327" s="44"/>
      <c r="C1327" s="316" t="s">
        <v>1</v>
      </c>
      <c r="D1327" s="316" t="s">
        <v>3816</v>
      </c>
      <c r="E1327" s="17" t="s">
        <v>1</v>
      </c>
      <c r="F1327" s="317">
        <v>0</v>
      </c>
      <c r="G1327" s="38"/>
      <c r="H1327" s="44"/>
    </row>
    <row r="1328" s="2" customFormat="1" ht="16.8" customHeight="1">
      <c r="A1328" s="38"/>
      <c r="B1328" s="44"/>
      <c r="C1328" s="316" t="s">
        <v>3817</v>
      </c>
      <c r="D1328" s="316" t="s">
        <v>3818</v>
      </c>
      <c r="E1328" s="17" t="s">
        <v>1</v>
      </c>
      <c r="F1328" s="317">
        <v>250</v>
      </c>
      <c r="G1328" s="38"/>
      <c r="H1328" s="44"/>
    </row>
    <row r="1329" s="2" customFormat="1" ht="16.8" customHeight="1">
      <c r="A1329" s="38"/>
      <c r="B1329" s="44"/>
      <c r="C1329" s="312" t="s">
        <v>3905</v>
      </c>
      <c r="D1329" s="313" t="s">
        <v>3905</v>
      </c>
      <c r="E1329" s="314" t="s">
        <v>1</v>
      </c>
      <c r="F1329" s="315">
        <v>1911</v>
      </c>
      <c r="G1329" s="38"/>
      <c r="H1329" s="44"/>
    </row>
    <row r="1330" s="2" customFormat="1" ht="16.8" customHeight="1">
      <c r="A1330" s="38"/>
      <c r="B1330" s="44"/>
      <c r="C1330" s="316" t="s">
        <v>1</v>
      </c>
      <c r="D1330" s="316" t="s">
        <v>3937</v>
      </c>
      <c r="E1330" s="17" t="s">
        <v>1</v>
      </c>
      <c r="F1330" s="317">
        <v>0</v>
      </c>
      <c r="G1330" s="38"/>
      <c r="H1330" s="44"/>
    </row>
    <row r="1331" s="2" customFormat="1" ht="16.8" customHeight="1">
      <c r="A1331" s="38"/>
      <c r="B1331" s="44"/>
      <c r="C1331" s="316" t="s">
        <v>3905</v>
      </c>
      <c r="D1331" s="316" t="s">
        <v>4449</v>
      </c>
      <c r="E1331" s="17" t="s">
        <v>1</v>
      </c>
      <c r="F1331" s="317">
        <v>1911</v>
      </c>
      <c r="G1331" s="38"/>
      <c r="H1331" s="44"/>
    </row>
    <row r="1332" s="2" customFormat="1" ht="16.8" customHeight="1">
      <c r="A1332" s="38"/>
      <c r="B1332" s="44"/>
      <c r="C1332" s="312" t="s">
        <v>3917</v>
      </c>
      <c r="D1332" s="313" t="s">
        <v>3917</v>
      </c>
      <c r="E1332" s="314" t="s">
        <v>1</v>
      </c>
      <c r="F1332" s="315">
        <v>300</v>
      </c>
      <c r="G1332" s="38"/>
      <c r="H1332" s="44"/>
    </row>
    <row r="1333" s="2" customFormat="1" ht="16.8" customHeight="1">
      <c r="A1333" s="38"/>
      <c r="B1333" s="44"/>
      <c r="C1333" s="316" t="s">
        <v>1</v>
      </c>
      <c r="D1333" s="316" t="s">
        <v>4458</v>
      </c>
      <c r="E1333" s="17" t="s">
        <v>1</v>
      </c>
      <c r="F1333" s="317">
        <v>0</v>
      </c>
      <c r="G1333" s="38"/>
      <c r="H1333" s="44"/>
    </row>
    <row r="1334" s="2" customFormat="1" ht="16.8" customHeight="1">
      <c r="A1334" s="38"/>
      <c r="B1334" s="44"/>
      <c r="C1334" s="316" t="s">
        <v>3917</v>
      </c>
      <c r="D1334" s="316" t="s">
        <v>630</v>
      </c>
      <c r="E1334" s="17" t="s">
        <v>1</v>
      </c>
      <c r="F1334" s="317">
        <v>300</v>
      </c>
      <c r="G1334" s="38"/>
      <c r="H1334" s="44"/>
    </row>
    <row r="1335" s="2" customFormat="1" ht="16.8" customHeight="1">
      <c r="A1335" s="38"/>
      <c r="B1335" s="44"/>
      <c r="C1335" s="312" t="s">
        <v>3925</v>
      </c>
      <c r="D1335" s="313" t="s">
        <v>3925</v>
      </c>
      <c r="E1335" s="314" t="s">
        <v>1</v>
      </c>
      <c r="F1335" s="315">
        <v>300</v>
      </c>
      <c r="G1335" s="38"/>
      <c r="H1335" s="44"/>
    </row>
    <row r="1336" s="2" customFormat="1" ht="16.8" customHeight="1">
      <c r="A1336" s="38"/>
      <c r="B1336" s="44"/>
      <c r="C1336" s="316" t="s">
        <v>3925</v>
      </c>
      <c r="D1336" s="316" t="s">
        <v>630</v>
      </c>
      <c r="E1336" s="17" t="s">
        <v>1</v>
      </c>
      <c r="F1336" s="317">
        <v>300</v>
      </c>
      <c r="G1336" s="38"/>
      <c r="H1336" s="44"/>
    </row>
    <row r="1337" s="2" customFormat="1" ht="16.8" customHeight="1">
      <c r="A1337" s="38"/>
      <c r="B1337" s="44"/>
      <c r="C1337" s="312" t="s">
        <v>3933</v>
      </c>
      <c r="D1337" s="313" t="s">
        <v>3933</v>
      </c>
      <c r="E1337" s="314" t="s">
        <v>1</v>
      </c>
      <c r="F1337" s="315">
        <v>480</v>
      </c>
      <c r="G1337" s="38"/>
      <c r="H1337" s="44"/>
    </row>
    <row r="1338" s="2" customFormat="1" ht="16.8" customHeight="1">
      <c r="A1338" s="38"/>
      <c r="B1338" s="44"/>
      <c r="C1338" s="316" t="s">
        <v>1</v>
      </c>
      <c r="D1338" s="316" t="s">
        <v>4458</v>
      </c>
      <c r="E1338" s="17" t="s">
        <v>1</v>
      </c>
      <c r="F1338" s="317">
        <v>0</v>
      </c>
      <c r="G1338" s="38"/>
      <c r="H1338" s="44"/>
    </row>
    <row r="1339" s="2" customFormat="1" ht="16.8" customHeight="1">
      <c r="A1339" s="38"/>
      <c r="B1339" s="44"/>
      <c r="C1339" s="316" t="s">
        <v>3933</v>
      </c>
      <c r="D1339" s="316" t="s">
        <v>4467</v>
      </c>
      <c r="E1339" s="17" t="s">
        <v>1</v>
      </c>
      <c r="F1339" s="317">
        <v>480</v>
      </c>
      <c r="G1339" s="38"/>
      <c r="H1339" s="44"/>
    </row>
    <row r="1340" s="2" customFormat="1" ht="16.8" customHeight="1">
      <c r="A1340" s="38"/>
      <c r="B1340" s="44"/>
      <c r="C1340" s="312" t="s">
        <v>3938</v>
      </c>
      <c r="D1340" s="313" t="s">
        <v>3938</v>
      </c>
      <c r="E1340" s="314" t="s">
        <v>1</v>
      </c>
      <c r="F1340" s="315">
        <v>100</v>
      </c>
      <c r="G1340" s="38"/>
      <c r="H1340" s="44"/>
    </row>
    <row r="1341" s="2" customFormat="1" ht="16.8" customHeight="1">
      <c r="A1341" s="38"/>
      <c r="B1341" s="44"/>
      <c r="C1341" s="316" t="s">
        <v>3938</v>
      </c>
      <c r="D1341" s="316" t="s">
        <v>1660</v>
      </c>
      <c r="E1341" s="17" t="s">
        <v>1</v>
      </c>
      <c r="F1341" s="317">
        <v>100</v>
      </c>
      <c r="G1341" s="38"/>
      <c r="H1341" s="44"/>
    </row>
    <row r="1342" s="2" customFormat="1" ht="16.8" customHeight="1">
      <c r="A1342" s="38"/>
      <c r="B1342" s="44"/>
      <c r="C1342" s="312" t="s">
        <v>3948</v>
      </c>
      <c r="D1342" s="313" t="s">
        <v>3948</v>
      </c>
      <c r="E1342" s="314" t="s">
        <v>1</v>
      </c>
      <c r="F1342" s="315">
        <v>24.379999999999999</v>
      </c>
      <c r="G1342" s="38"/>
      <c r="H1342" s="44"/>
    </row>
    <row r="1343" s="2" customFormat="1" ht="16.8" customHeight="1">
      <c r="A1343" s="38"/>
      <c r="B1343" s="44"/>
      <c r="C1343" s="316" t="s">
        <v>1</v>
      </c>
      <c r="D1343" s="316" t="s">
        <v>4471</v>
      </c>
      <c r="E1343" s="17" t="s">
        <v>1</v>
      </c>
      <c r="F1343" s="317">
        <v>0</v>
      </c>
      <c r="G1343" s="38"/>
      <c r="H1343" s="44"/>
    </row>
    <row r="1344" s="2" customFormat="1" ht="16.8" customHeight="1">
      <c r="A1344" s="38"/>
      <c r="B1344" s="44"/>
      <c r="C1344" s="316" t="s">
        <v>3948</v>
      </c>
      <c r="D1344" s="316" t="s">
        <v>4472</v>
      </c>
      <c r="E1344" s="17" t="s">
        <v>1</v>
      </c>
      <c r="F1344" s="317">
        <v>24.379999999999999</v>
      </c>
      <c r="G1344" s="38"/>
      <c r="H1344" s="44"/>
    </row>
    <row r="1345" s="2" customFormat="1" ht="16.8" customHeight="1">
      <c r="A1345" s="38"/>
      <c r="B1345" s="44"/>
      <c r="C1345" s="312" t="s">
        <v>3953</v>
      </c>
      <c r="D1345" s="313" t="s">
        <v>3953</v>
      </c>
      <c r="E1345" s="314" t="s">
        <v>1</v>
      </c>
      <c r="F1345" s="315">
        <v>25</v>
      </c>
      <c r="G1345" s="38"/>
      <c r="H1345" s="44"/>
    </row>
    <row r="1346" s="2" customFormat="1" ht="16.8" customHeight="1">
      <c r="A1346" s="38"/>
      <c r="B1346" s="44"/>
      <c r="C1346" s="316" t="s">
        <v>1</v>
      </c>
      <c r="D1346" s="316" t="s">
        <v>4478</v>
      </c>
      <c r="E1346" s="17" t="s">
        <v>1</v>
      </c>
      <c r="F1346" s="317">
        <v>0</v>
      </c>
      <c r="G1346" s="38"/>
      <c r="H1346" s="44"/>
    </row>
    <row r="1347" s="2" customFormat="1" ht="16.8" customHeight="1">
      <c r="A1347" s="38"/>
      <c r="B1347" s="44"/>
      <c r="C1347" s="316" t="s">
        <v>3953</v>
      </c>
      <c r="D1347" s="316" t="s">
        <v>4479</v>
      </c>
      <c r="E1347" s="17" t="s">
        <v>1</v>
      </c>
      <c r="F1347" s="317">
        <v>25</v>
      </c>
      <c r="G1347" s="38"/>
      <c r="H1347" s="44"/>
    </row>
    <row r="1348" s="2" customFormat="1" ht="16.8" customHeight="1">
      <c r="A1348" s="38"/>
      <c r="B1348" s="44"/>
      <c r="C1348" s="312" t="s">
        <v>3957</v>
      </c>
      <c r="D1348" s="313" t="s">
        <v>3957</v>
      </c>
      <c r="E1348" s="314" t="s">
        <v>1</v>
      </c>
      <c r="F1348" s="315">
        <v>32</v>
      </c>
      <c r="G1348" s="38"/>
      <c r="H1348" s="44"/>
    </row>
    <row r="1349" s="2" customFormat="1" ht="16.8" customHeight="1">
      <c r="A1349" s="38"/>
      <c r="B1349" s="44"/>
      <c r="C1349" s="316" t="s">
        <v>1</v>
      </c>
      <c r="D1349" s="316" t="s">
        <v>4486</v>
      </c>
      <c r="E1349" s="17" t="s">
        <v>1</v>
      </c>
      <c r="F1349" s="317">
        <v>0</v>
      </c>
      <c r="G1349" s="38"/>
      <c r="H1349" s="44"/>
    </row>
    <row r="1350" s="2" customFormat="1" ht="16.8" customHeight="1">
      <c r="A1350" s="38"/>
      <c r="B1350" s="44"/>
      <c r="C1350" s="316" t="s">
        <v>3957</v>
      </c>
      <c r="D1350" s="316" t="s">
        <v>1015</v>
      </c>
      <c r="E1350" s="17" t="s">
        <v>1</v>
      </c>
      <c r="F1350" s="317">
        <v>32</v>
      </c>
      <c r="G1350" s="38"/>
      <c r="H1350" s="44"/>
    </row>
    <row r="1351" s="2" customFormat="1" ht="16.8" customHeight="1">
      <c r="A1351" s="38"/>
      <c r="B1351" s="44"/>
      <c r="C1351" s="318" t="s">
        <v>6870</v>
      </c>
      <c r="D1351" s="38"/>
      <c r="E1351" s="38"/>
      <c r="F1351" s="38"/>
      <c r="G1351" s="38"/>
      <c r="H1351" s="44"/>
    </row>
    <row r="1352" s="2" customFormat="1" ht="16.8" customHeight="1">
      <c r="A1352" s="38"/>
      <c r="B1352" s="44"/>
      <c r="C1352" s="316" t="s">
        <v>4480</v>
      </c>
      <c r="D1352" s="316" t="s">
        <v>4481</v>
      </c>
      <c r="E1352" s="17" t="s">
        <v>3853</v>
      </c>
      <c r="F1352" s="317">
        <v>34</v>
      </c>
      <c r="G1352" s="38"/>
      <c r="H1352" s="44"/>
    </row>
    <row r="1353" s="2" customFormat="1" ht="16.8" customHeight="1">
      <c r="A1353" s="38"/>
      <c r="B1353" s="44"/>
      <c r="C1353" s="312" t="s">
        <v>3962</v>
      </c>
      <c r="D1353" s="313" t="s">
        <v>3962</v>
      </c>
      <c r="E1353" s="314" t="s">
        <v>1</v>
      </c>
      <c r="F1353" s="315">
        <v>4.5599999999999996</v>
      </c>
      <c r="G1353" s="38"/>
      <c r="H1353" s="44"/>
    </row>
    <row r="1354" s="2" customFormat="1" ht="16.8" customHeight="1">
      <c r="A1354" s="38"/>
      <c r="B1354" s="44"/>
      <c r="C1354" s="316" t="s">
        <v>1</v>
      </c>
      <c r="D1354" s="316" t="s">
        <v>4491</v>
      </c>
      <c r="E1354" s="17" t="s">
        <v>1</v>
      </c>
      <c r="F1354" s="317">
        <v>0</v>
      </c>
      <c r="G1354" s="38"/>
      <c r="H1354" s="44"/>
    </row>
    <row r="1355" s="2" customFormat="1" ht="16.8" customHeight="1">
      <c r="A1355" s="38"/>
      <c r="B1355" s="44"/>
      <c r="C1355" s="316" t="s">
        <v>3962</v>
      </c>
      <c r="D1355" s="316" t="s">
        <v>4492</v>
      </c>
      <c r="E1355" s="17" t="s">
        <v>1</v>
      </c>
      <c r="F1355" s="317">
        <v>4.5599999999999996</v>
      </c>
      <c r="G1355" s="38"/>
      <c r="H1355" s="44"/>
    </row>
    <row r="1356" s="2" customFormat="1" ht="16.8" customHeight="1">
      <c r="A1356" s="38"/>
      <c r="B1356" s="44"/>
      <c r="C1356" s="318" t="s">
        <v>6870</v>
      </c>
      <c r="D1356" s="38"/>
      <c r="E1356" s="38"/>
      <c r="F1356" s="38"/>
      <c r="G1356" s="38"/>
      <c r="H1356" s="44"/>
    </row>
    <row r="1357" s="2" customFormat="1" ht="16.8" customHeight="1">
      <c r="A1357" s="38"/>
      <c r="B1357" s="44"/>
      <c r="C1357" s="316" t="s">
        <v>4033</v>
      </c>
      <c r="D1357" s="316" t="s">
        <v>4034</v>
      </c>
      <c r="E1357" s="17" t="s">
        <v>3900</v>
      </c>
      <c r="F1357" s="317">
        <v>104.56</v>
      </c>
      <c r="G1357" s="38"/>
      <c r="H1357" s="44"/>
    </row>
    <row r="1358" s="2" customFormat="1" ht="16.8" customHeight="1">
      <c r="A1358" s="38"/>
      <c r="B1358" s="44"/>
      <c r="C1358" s="312" t="s">
        <v>3825</v>
      </c>
      <c r="D1358" s="313" t="s">
        <v>3825</v>
      </c>
      <c r="E1358" s="314" t="s">
        <v>1</v>
      </c>
      <c r="F1358" s="315">
        <v>25</v>
      </c>
      <c r="G1358" s="38"/>
      <c r="H1358" s="44"/>
    </row>
    <row r="1359" s="2" customFormat="1" ht="16.8" customHeight="1">
      <c r="A1359" s="38"/>
      <c r="B1359" s="44"/>
      <c r="C1359" s="316" t="s">
        <v>1</v>
      </c>
      <c r="D1359" s="316" t="s">
        <v>3816</v>
      </c>
      <c r="E1359" s="17" t="s">
        <v>1</v>
      </c>
      <c r="F1359" s="317">
        <v>0</v>
      </c>
      <c r="G1359" s="38"/>
      <c r="H1359" s="44"/>
    </row>
    <row r="1360" s="2" customFormat="1" ht="16.8" customHeight="1">
      <c r="A1360" s="38"/>
      <c r="B1360" s="44"/>
      <c r="C1360" s="316" t="s">
        <v>3825</v>
      </c>
      <c r="D1360" s="316" t="s">
        <v>952</v>
      </c>
      <c r="E1360" s="17" t="s">
        <v>1</v>
      </c>
      <c r="F1360" s="317">
        <v>25</v>
      </c>
      <c r="G1360" s="38"/>
      <c r="H1360" s="44"/>
    </row>
    <row r="1361" s="2" customFormat="1" ht="16.8" customHeight="1">
      <c r="A1361" s="38"/>
      <c r="B1361" s="44"/>
      <c r="C1361" s="312" t="s">
        <v>3718</v>
      </c>
      <c r="D1361" s="313" t="s">
        <v>3718</v>
      </c>
      <c r="E1361" s="314" t="s">
        <v>1</v>
      </c>
      <c r="F1361" s="315">
        <v>104.56</v>
      </c>
      <c r="G1361" s="38"/>
      <c r="H1361" s="44"/>
    </row>
    <row r="1362" s="2" customFormat="1" ht="16.8" customHeight="1">
      <c r="A1362" s="38"/>
      <c r="B1362" s="44"/>
      <c r="C1362" s="316" t="s">
        <v>3718</v>
      </c>
      <c r="D1362" s="316" t="s">
        <v>4497</v>
      </c>
      <c r="E1362" s="17" t="s">
        <v>1</v>
      </c>
      <c r="F1362" s="317">
        <v>104.56</v>
      </c>
      <c r="G1362" s="38"/>
      <c r="H1362" s="44"/>
    </row>
    <row r="1363" s="2" customFormat="1" ht="16.8" customHeight="1">
      <c r="A1363" s="38"/>
      <c r="B1363" s="44"/>
      <c r="C1363" s="312" t="s">
        <v>3995</v>
      </c>
      <c r="D1363" s="313" t="s">
        <v>3995</v>
      </c>
      <c r="E1363" s="314" t="s">
        <v>1</v>
      </c>
      <c r="F1363" s="315">
        <v>12.19</v>
      </c>
      <c r="G1363" s="38"/>
      <c r="H1363" s="44"/>
    </row>
    <row r="1364" s="2" customFormat="1" ht="16.8" customHeight="1">
      <c r="A1364" s="38"/>
      <c r="B1364" s="44"/>
      <c r="C1364" s="316" t="s">
        <v>1</v>
      </c>
      <c r="D1364" s="316" t="s">
        <v>4499</v>
      </c>
      <c r="E1364" s="17" t="s">
        <v>1</v>
      </c>
      <c r="F1364" s="317">
        <v>0</v>
      </c>
      <c r="G1364" s="38"/>
      <c r="H1364" s="44"/>
    </row>
    <row r="1365" s="2" customFormat="1" ht="16.8" customHeight="1">
      <c r="A1365" s="38"/>
      <c r="B1365" s="44"/>
      <c r="C1365" s="316" t="s">
        <v>3995</v>
      </c>
      <c r="D1365" s="316" t="s">
        <v>4500</v>
      </c>
      <c r="E1365" s="17" t="s">
        <v>1</v>
      </c>
      <c r="F1365" s="317">
        <v>12.19</v>
      </c>
      <c r="G1365" s="38"/>
      <c r="H1365" s="44"/>
    </row>
    <row r="1366" s="2" customFormat="1" ht="16.8" customHeight="1">
      <c r="A1366" s="38"/>
      <c r="B1366" s="44"/>
      <c r="C1366" s="312" t="s">
        <v>3720</v>
      </c>
      <c r="D1366" s="313" t="s">
        <v>3720</v>
      </c>
      <c r="E1366" s="314" t="s">
        <v>1</v>
      </c>
      <c r="F1366" s="315">
        <v>12.19</v>
      </c>
      <c r="G1366" s="38"/>
      <c r="H1366" s="44"/>
    </row>
    <row r="1367" s="2" customFormat="1" ht="16.8" customHeight="1">
      <c r="A1367" s="38"/>
      <c r="B1367" s="44"/>
      <c r="C1367" s="316" t="s">
        <v>1</v>
      </c>
      <c r="D1367" s="316" t="s">
        <v>4502</v>
      </c>
      <c r="E1367" s="17" t="s">
        <v>1</v>
      </c>
      <c r="F1367" s="317">
        <v>0</v>
      </c>
      <c r="G1367" s="38"/>
      <c r="H1367" s="44"/>
    </row>
    <row r="1368" s="2" customFormat="1" ht="16.8" customHeight="1">
      <c r="A1368" s="38"/>
      <c r="B1368" s="44"/>
      <c r="C1368" s="316" t="s">
        <v>3720</v>
      </c>
      <c r="D1368" s="316" t="s">
        <v>4500</v>
      </c>
      <c r="E1368" s="17" t="s">
        <v>1</v>
      </c>
      <c r="F1368" s="317">
        <v>12.19</v>
      </c>
      <c r="G1368" s="38"/>
      <c r="H1368" s="44"/>
    </row>
    <row r="1369" s="2" customFormat="1" ht="16.8" customHeight="1">
      <c r="A1369" s="38"/>
      <c r="B1369" s="44"/>
      <c r="C1369" s="312" t="s">
        <v>4015</v>
      </c>
      <c r="D1369" s="313" t="s">
        <v>4015</v>
      </c>
      <c r="E1369" s="314" t="s">
        <v>1</v>
      </c>
      <c r="F1369" s="315">
        <v>350</v>
      </c>
      <c r="G1369" s="38"/>
      <c r="H1369" s="44"/>
    </row>
    <row r="1370" s="2" customFormat="1" ht="16.8" customHeight="1">
      <c r="A1370" s="38"/>
      <c r="B1370" s="44"/>
      <c r="C1370" s="316" t="s">
        <v>1</v>
      </c>
      <c r="D1370" s="316" t="s">
        <v>4458</v>
      </c>
      <c r="E1370" s="17" t="s">
        <v>1</v>
      </c>
      <c r="F1370" s="317">
        <v>0</v>
      </c>
      <c r="G1370" s="38"/>
      <c r="H1370" s="44"/>
    </row>
    <row r="1371" s="2" customFormat="1" ht="16.8" customHeight="1">
      <c r="A1371" s="38"/>
      <c r="B1371" s="44"/>
      <c r="C1371" s="316" t="s">
        <v>4015</v>
      </c>
      <c r="D1371" s="316" t="s">
        <v>4424</v>
      </c>
      <c r="E1371" s="17" t="s">
        <v>1</v>
      </c>
      <c r="F1371" s="317">
        <v>350</v>
      </c>
      <c r="G1371" s="38"/>
      <c r="H1371" s="44"/>
    </row>
    <row r="1372" s="2" customFormat="1" ht="16.8" customHeight="1">
      <c r="A1372" s="38"/>
      <c r="B1372" s="44"/>
      <c r="C1372" s="312" t="s">
        <v>4510</v>
      </c>
      <c r="D1372" s="313" t="s">
        <v>4510</v>
      </c>
      <c r="E1372" s="314" t="s">
        <v>1</v>
      </c>
      <c r="F1372" s="315">
        <v>201.90000000000001</v>
      </c>
      <c r="G1372" s="38"/>
      <c r="H1372" s="44"/>
    </row>
    <row r="1373" s="2" customFormat="1" ht="16.8" customHeight="1">
      <c r="A1373" s="38"/>
      <c r="B1373" s="44"/>
      <c r="C1373" s="316" t="s">
        <v>1</v>
      </c>
      <c r="D1373" s="316" t="s">
        <v>4509</v>
      </c>
      <c r="E1373" s="17" t="s">
        <v>1</v>
      </c>
      <c r="F1373" s="317">
        <v>0</v>
      </c>
      <c r="G1373" s="38"/>
      <c r="H1373" s="44"/>
    </row>
    <row r="1374" s="2" customFormat="1" ht="16.8" customHeight="1">
      <c r="A1374" s="38"/>
      <c r="B1374" s="44"/>
      <c r="C1374" s="316" t="s">
        <v>4510</v>
      </c>
      <c r="D1374" s="316" t="s">
        <v>4511</v>
      </c>
      <c r="E1374" s="17" t="s">
        <v>1</v>
      </c>
      <c r="F1374" s="317">
        <v>201.90000000000001</v>
      </c>
      <c r="G1374" s="38"/>
      <c r="H1374" s="44"/>
    </row>
    <row r="1375" s="2" customFormat="1" ht="16.8" customHeight="1">
      <c r="A1375" s="38"/>
      <c r="B1375" s="44"/>
      <c r="C1375" s="318" t="s">
        <v>6870</v>
      </c>
      <c r="D1375" s="38"/>
      <c r="E1375" s="38"/>
      <c r="F1375" s="38"/>
      <c r="G1375" s="38"/>
      <c r="H1375" s="44"/>
    </row>
    <row r="1376" s="2" customFormat="1" ht="16.8" customHeight="1">
      <c r="A1376" s="38"/>
      <c r="B1376" s="44"/>
      <c r="C1376" s="316" t="s">
        <v>4126</v>
      </c>
      <c r="D1376" s="316" t="s">
        <v>4127</v>
      </c>
      <c r="E1376" s="17" t="s">
        <v>3853</v>
      </c>
      <c r="F1376" s="317">
        <v>306.89999999999998</v>
      </c>
      <c r="G1376" s="38"/>
      <c r="H1376" s="44"/>
    </row>
    <row r="1377" s="2" customFormat="1" ht="16.8" customHeight="1">
      <c r="A1377" s="38"/>
      <c r="B1377" s="44"/>
      <c r="C1377" s="312" t="s">
        <v>4027</v>
      </c>
      <c r="D1377" s="313" t="s">
        <v>4027</v>
      </c>
      <c r="E1377" s="314" t="s">
        <v>1</v>
      </c>
      <c r="F1377" s="315">
        <v>673</v>
      </c>
      <c r="G1377" s="38"/>
      <c r="H1377" s="44"/>
    </row>
    <row r="1378" s="2" customFormat="1" ht="16.8" customHeight="1">
      <c r="A1378" s="38"/>
      <c r="B1378" s="44"/>
      <c r="C1378" s="316" t="s">
        <v>1</v>
      </c>
      <c r="D1378" s="316" t="s">
        <v>4509</v>
      </c>
      <c r="E1378" s="17" t="s">
        <v>1</v>
      </c>
      <c r="F1378" s="317">
        <v>0</v>
      </c>
      <c r="G1378" s="38"/>
      <c r="H1378" s="44"/>
    </row>
    <row r="1379" s="2" customFormat="1" ht="16.8" customHeight="1">
      <c r="A1379" s="38"/>
      <c r="B1379" s="44"/>
      <c r="C1379" s="316" t="s">
        <v>4027</v>
      </c>
      <c r="D1379" s="316" t="s">
        <v>4517</v>
      </c>
      <c r="E1379" s="17" t="s">
        <v>1</v>
      </c>
      <c r="F1379" s="317">
        <v>673</v>
      </c>
      <c r="G1379" s="38"/>
      <c r="H1379" s="44"/>
    </row>
    <row r="1380" s="2" customFormat="1" ht="16.8" customHeight="1">
      <c r="A1380" s="38"/>
      <c r="B1380" s="44"/>
      <c r="C1380" s="318" t="s">
        <v>6870</v>
      </c>
      <c r="D1380" s="38"/>
      <c r="E1380" s="38"/>
      <c r="F1380" s="38"/>
      <c r="G1380" s="38"/>
      <c r="H1380" s="44"/>
    </row>
    <row r="1381" s="2" customFormat="1" ht="16.8" customHeight="1">
      <c r="A1381" s="38"/>
      <c r="B1381" s="44"/>
      <c r="C1381" s="316" t="s">
        <v>4134</v>
      </c>
      <c r="D1381" s="316" t="s">
        <v>4135</v>
      </c>
      <c r="E1381" s="17" t="s">
        <v>3900</v>
      </c>
      <c r="F1381" s="317">
        <v>1023</v>
      </c>
      <c r="G1381" s="38"/>
      <c r="H1381" s="44"/>
    </row>
    <row r="1382" s="2" customFormat="1" ht="16.8" customHeight="1">
      <c r="A1382" s="38"/>
      <c r="B1382" s="44"/>
      <c r="C1382" s="312" t="s">
        <v>4038</v>
      </c>
      <c r="D1382" s="313" t="s">
        <v>4038</v>
      </c>
      <c r="E1382" s="314" t="s">
        <v>1</v>
      </c>
      <c r="F1382" s="315">
        <v>673</v>
      </c>
      <c r="G1382" s="38"/>
      <c r="H1382" s="44"/>
    </row>
    <row r="1383" s="2" customFormat="1" ht="16.8" customHeight="1">
      <c r="A1383" s="38"/>
      <c r="B1383" s="44"/>
      <c r="C1383" s="316" t="s">
        <v>1</v>
      </c>
      <c r="D1383" s="316" t="s">
        <v>4509</v>
      </c>
      <c r="E1383" s="17" t="s">
        <v>1</v>
      </c>
      <c r="F1383" s="317">
        <v>0</v>
      </c>
      <c r="G1383" s="38"/>
      <c r="H1383" s="44"/>
    </row>
    <row r="1384" s="2" customFormat="1" ht="16.8" customHeight="1">
      <c r="A1384" s="38"/>
      <c r="B1384" s="44"/>
      <c r="C1384" s="316" t="s">
        <v>4038</v>
      </c>
      <c r="D1384" s="316" t="s">
        <v>4517</v>
      </c>
      <c r="E1384" s="17" t="s">
        <v>1</v>
      </c>
      <c r="F1384" s="317">
        <v>673</v>
      </c>
      <c r="G1384" s="38"/>
      <c r="H1384" s="44"/>
    </row>
    <row r="1385" s="2" customFormat="1" ht="16.8" customHeight="1">
      <c r="A1385" s="38"/>
      <c r="B1385" s="44"/>
      <c r="C1385" s="318" t="s">
        <v>6870</v>
      </c>
      <c r="D1385" s="38"/>
      <c r="E1385" s="38"/>
      <c r="F1385" s="38"/>
      <c r="G1385" s="38"/>
      <c r="H1385" s="44"/>
    </row>
    <row r="1386" s="2" customFormat="1" ht="16.8" customHeight="1">
      <c r="A1386" s="38"/>
      <c r="B1386" s="44"/>
      <c r="C1386" s="316" t="s">
        <v>4530</v>
      </c>
      <c r="D1386" s="316" t="s">
        <v>4531</v>
      </c>
      <c r="E1386" s="17" t="s">
        <v>3900</v>
      </c>
      <c r="F1386" s="317">
        <v>1023</v>
      </c>
      <c r="G1386" s="38"/>
      <c r="H1386" s="44"/>
    </row>
    <row r="1387" s="2" customFormat="1" ht="16.8" customHeight="1">
      <c r="A1387" s="38"/>
      <c r="B1387" s="44"/>
      <c r="C1387" s="312" t="s">
        <v>4048</v>
      </c>
      <c r="D1387" s="313" t="s">
        <v>4048</v>
      </c>
      <c r="E1387" s="314" t="s">
        <v>1</v>
      </c>
      <c r="F1387" s="315">
        <v>1</v>
      </c>
      <c r="G1387" s="38"/>
      <c r="H1387" s="44"/>
    </row>
    <row r="1388" s="2" customFormat="1" ht="16.8" customHeight="1">
      <c r="A1388" s="38"/>
      <c r="B1388" s="44"/>
      <c r="C1388" s="316" t="s">
        <v>1</v>
      </c>
      <c r="D1388" s="316" t="s">
        <v>4551</v>
      </c>
      <c r="E1388" s="17" t="s">
        <v>1</v>
      </c>
      <c r="F1388" s="317">
        <v>0</v>
      </c>
      <c r="G1388" s="38"/>
      <c r="H1388" s="44"/>
    </row>
    <row r="1389" s="2" customFormat="1" ht="16.8" customHeight="1">
      <c r="A1389" s="38"/>
      <c r="B1389" s="44"/>
      <c r="C1389" s="316" t="s">
        <v>4048</v>
      </c>
      <c r="D1389" s="316" t="s">
        <v>84</v>
      </c>
      <c r="E1389" s="17" t="s">
        <v>1</v>
      </c>
      <c r="F1389" s="317">
        <v>1</v>
      </c>
      <c r="G1389" s="38"/>
      <c r="H1389" s="44"/>
    </row>
    <row r="1390" s="2" customFormat="1" ht="16.8" customHeight="1">
      <c r="A1390" s="38"/>
      <c r="B1390" s="44"/>
      <c r="C1390" s="312" t="s">
        <v>4056</v>
      </c>
      <c r="D1390" s="313" t="s">
        <v>4056</v>
      </c>
      <c r="E1390" s="314" t="s">
        <v>1</v>
      </c>
      <c r="F1390" s="315">
        <v>1</v>
      </c>
      <c r="G1390" s="38"/>
      <c r="H1390" s="44"/>
    </row>
    <row r="1391" s="2" customFormat="1" ht="16.8" customHeight="1">
      <c r="A1391" s="38"/>
      <c r="B1391" s="44"/>
      <c r="C1391" s="316" t="s">
        <v>1</v>
      </c>
      <c r="D1391" s="316" t="s">
        <v>4551</v>
      </c>
      <c r="E1391" s="17" t="s">
        <v>1</v>
      </c>
      <c r="F1391" s="317">
        <v>0</v>
      </c>
      <c r="G1391" s="38"/>
      <c r="H1391" s="44"/>
    </row>
    <row r="1392" s="2" customFormat="1" ht="16.8" customHeight="1">
      <c r="A1392" s="38"/>
      <c r="B1392" s="44"/>
      <c r="C1392" s="316" t="s">
        <v>4056</v>
      </c>
      <c r="D1392" s="316" t="s">
        <v>84</v>
      </c>
      <c r="E1392" s="17" t="s">
        <v>1</v>
      </c>
      <c r="F1392" s="317">
        <v>1</v>
      </c>
      <c r="G1392" s="38"/>
      <c r="H1392" s="44"/>
    </row>
    <row r="1393" s="2" customFormat="1" ht="16.8" customHeight="1">
      <c r="A1393" s="38"/>
      <c r="B1393" s="44"/>
      <c r="C1393" s="312" t="s">
        <v>4063</v>
      </c>
      <c r="D1393" s="313" t="s">
        <v>4063</v>
      </c>
      <c r="E1393" s="314" t="s">
        <v>1</v>
      </c>
      <c r="F1393" s="315">
        <v>1</v>
      </c>
      <c r="G1393" s="38"/>
      <c r="H1393" s="44"/>
    </row>
    <row r="1394" s="2" customFormat="1" ht="16.8" customHeight="1">
      <c r="A1394" s="38"/>
      <c r="B1394" s="44"/>
      <c r="C1394" s="316" t="s">
        <v>1</v>
      </c>
      <c r="D1394" s="316" t="s">
        <v>4558</v>
      </c>
      <c r="E1394" s="17" t="s">
        <v>1</v>
      </c>
      <c r="F1394" s="317">
        <v>0</v>
      </c>
      <c r="G1394" s="38"/>
      <c r="H1394" s="44"/>
    </row>
    <row r="1395" s="2" customFormat="1" ht="16.8" customHeight="1">
      <c r="A1395" s="38"/>
      <c r="B1395" s="44"/>
      <c r="C1395" s="316" t="s">
        <v>4063</v>
      </c>
      <c r="D1395" s="316" t="s">
        <v>84</v>
      </c>
      <c r="E1395" s="17" t="s">
        <v>1</v>
      </c>
      <c r="F1395" s="317">
        <v>1</v>
      </c>
      <c r="G1395" s="38"/>
      <c r="H1395" s="44"/>
    </row>
    <row r="1396" s="2" customFormat="1" ht="16.8" customHeight="1">
      <c r="A1396" s="38"/>
      <c r="B1396" s="44"/>
      <c r="C1396" s="312" t="s">
        <v>3832</v>
      </c>
      <c r="D1396" s="313" t="s">
        <v>3832</v>
      </c>
      <c r="E1396" s="314" t="s">
        <v>1</v>
      </c>
      <c r="F1396" s="315">
        <v>2730</v>
      </c>
      <c r="G1396" s="38"/>
      <c r="H1396" s="44"/>
    </row>
    <row r="1397" s="2" customFormat="1" ht="16.8" customHeight="1">
      <c r="A1397" s="38"/>
      <c r="B1397" s="44"/>
      <c r="C1397" s="316" t="s">
        <v>1</v>
      </c>
      <c r="D1397" s="316" t="s">
        <v>3869</v>
      </c>
      <c r="E1397" s="17" t="s">
        <v>1</v>
      </c>
      <c r="F1397" s="317">
        <v>0</v>
      </c>
      <c r="G1397" s="38"/>
      <c r="H1397" s="44"/>
    </row>
    <row r="1398" s="2" customFormat="1" ht="16.8" customHeight="1">
      <c r="A1398" s="38"/>
      <c r="B1398" s="44"/>
      <c r="C1398" s="316" t="s">
        <v>3832</v>
      </c>
      <c r="D1398" s="316" t="s">
        <v>4440</v>
      </c>
      <c r="E1398" s="17" t="s">
        <v>1</v>
      </c>
      <c r="F1398" s="317">
        <v>2730</v>
      </c>
      <c r="G1398" s="38"/>
      <c r="H1398" s="44"/>
    </row>
    <row r="1399" s="2" customFormat="1" ht="16.8" customHeight="1">
      <c r="A1399" s="38"/>
      <c r="B1399" s="44"/>
      <c r="C1399" s="312" t="s">
        <v>4067</v>
      </c>
      <c r="D1399" s="313" t="s">
        <v>4067</v>
      </c>
      <c r="E1399" s="314" t="s">
        <v>1</v>
      </c>
      <c r="F1399" s="315">
        <v>1</v>
      </c>
      <c r="G1399" s="38"/>
      <c r="H1399" s="44"/>
    </row>
    <row r="1400" s="2" customFormat="1" ht="16.8" customHeight="1">
      <c r="A1400" s="38"/>
      <c r="B1400" s="44"/>
      <c r="C1400" s="316" t="s">
        <v>1</v>
      </c>
      <c r="D1400" s="316" t="s">
        <v>4558</v>
      </c>
      <c r="E1400" s="17" t="s">
        <v>1</v>
      </c>
      <c r="F1400" s="317">
        <v>0</v>
      </c>
      <c r="G1400" s="38"/>
      <c r="H1400" s="44"/>
    </row>
    <row r="1401" s="2" customFormat="1" ht="16.8" customHeight="1">
      <c r="A1401" s="38"/>
      <c r="B1401" s="44"/>
      <c r="C1401" s="316" t="s">
        <v>4067</v>
      </c>
      <c r="D1401" s="316" t="s">
        <v>84</v>
      </c>
      <c r="E1401" s="17" t="s">
        <v>1</v>
      </c>
      <c r="F1401" s="317">
        <v>1</v>
      </c>
      <c r="G1401" s="38"/>
      <c r="H1401" s="44"/>
    </row>
    <row r="1402" s="2" customFormat="1" ht="16.8" customHeight="1">
      <c r="A1402" s="38"/>
      <c r="B1402" s="44"/>
      <c r="C1402" s="312" t="s">
        <v>4073</v>
      </c>
      <c r="D1402" s="313" t="s">
        <v>4073</v>
      </c>
      <c r="E1402" s="314" t="s">
        <v>1</v>
      </c>
      <c r="F1402" s="315">
        <v>1749.8</v>
      </c>
      <c r="G1402" s="38"/>
      <c r="H1402" s="44"/>
    </row>
    <row r="1403" s="2" customFormat="1" ht="16.8" customHeight="1">
      <c r="A1403" s="38"/>
      <c r="B1403" s="44"/>
      <c r="C1403" s="316" t="s">
        <v>1</v>
      </c>
      <c r="D1403" s="316" t="s">
        <v>4509</v>
      </c>
      <c r="E1403" s="17" t="s">
        <v>1</v>
      </c>
      <c r="F1403" s="317">
        <v>0</v>
      </c>
      <c r="G1403" s="38"/>
      <c r="H1403" s="44"/>
    </row>
    <row r="1404" s="2" customFormat="1" ht="16.8" customHeight="1">
      <c r="A1404" s="38"/>
      <c r="B1404" s="44"/>
      <c r="C1404" s="316" t="s">
        <v>4073</v>
      </c>
      <c r="D1404" s="316" t="s">
        <v>4567</v>
      </c>
      <c r="E1404" s="17" t="s">
        <v>1</v>
      </c>
      <c r="F1404" s="317">
        <v>1749.8</v>
      </c>
      <c r="G1404" s="38"/>
      <c r="H1404" s="44"/>
    </row>
    <row r="1405" s="2" customFormat="1" ht="16.8" customHeight="1">
      <c r="A1405" s="38"/>
      <c r="B1405" s="44"/>
      <c r="C1405" s="318" t="s">
        <v>6870</v>
      </c>
      <c r="D1405" s="38"/>
      <c r="E1405" s="38"/>
      <c r="F1405" s="38"/>
      <c r="G1405" s="38"/>
      <c r="H1405" s="44"/>
    </row>
    <row r="1406" s="2" customFormat="1" ht="16.8" customHeight="1">
      <c r="A1406" s="38"/>
      <c r="B1406" s="44"/>
      <c r="C1406" s="316" t="s">
        <v>4562</v>
      </c>
      <c r="D1406" s="316" t="s">
        <v>4563</v>
      </c>
      <c r="E1406" s="17" t="s">
        <v>3900</v>
      </c>
      <c r="F1406" s="317">
        <v>3268.1999999999998</v>
      </c>
      <c r="G1406" s="38"/>
      <c r="H1406" s="44"/>
    </row>
    <row r="1407" s="2" customFormat="1" ht="16.8" customHeight="1">
      <c r="A1407" s="38"/>
      <c r="B1407" s="44"/>
      <c r="C1407" s="312" t="s">
        <v>4078</v>
      </c>
      <c r="D1407" s="313" t="s">
        <v>4078</v>
      </c>
      <c r="E1407" s="314" t="s">
        <v>1</v>
      </c>
      <c r="F1407" s="315">
        <v>10</v>
      </c>
      <c r="G1407" s="38"/>
      <c r="H1407" s="44"/>
    </row>
    <row r="1408" s="2" customFormat="1" ht="16.8" customHeight="1">
      <c r="A1408" s="38"/>
      <c r="B1408" s="44"/>
      <c r="C1408" s="316" t="s">
        <v>4078</v>
      </c>
      <c r="D1408" s="316" t="s">
        <v>311</v>
      </c>
      <c r="E1408" s="17" t="s">
        <v>1</v>
      </c>
      <c r="F1408" s="317">
        <v>10</v>
      </c>
      <c r="G1408" s="38"/>
      <c r="H1408" s="44"/>
    </row>
    <row r="1409" s="2" customFormat="1" ht="16.8" customHeight="1">
      <c r="A1409" s="38"/>
      <c r="B1409" s="44"/>
      <c r="C1409" s="312" t="s">
        <v>4082</v>
      </c>
      <c r="D1409" s="313" t="s">
        <v>4082</v>
      </c>
      <c r="E1409" s="314" t="s">
        <v>1</v>
      </c>
      <c r="F1409" s="315">
        <v>10</v>
      </c>
      <c r="G1409" s="38"/>
      <c r="H1409" s="44"/>
    </row>
    <row r="1410" s="2" customFormat="1" ht="16.8" customHeight="1">
      <c r="A1410" s="38"/>
      <c r="B1410" s="44"/>
      <c r="C1410" s="316" t="s">
        <v>4082</v>
      </c>
      <c r="D1410" s="316" t="s">
        <v>311</v>
      </c>
      <c r="E1410" s="17" t="s">
        <v>1</v>
      </c>
      <c r="F1410" s="317">
        <v>10</v>
      </c>
      <c r="G1410" s="38"/>
      <c r="H1410" s="44"/>
    </row>
    <row r="1411" s="2" customFormat="1" ht="16.8" customHeight="1">
      <c r="A1411" s="38"/>
      <c r="B1411" s="44"/>
      <c r="C1411" s="312" t="s">
        <v>4088</v>
      </c>
      <c r="D1411" s="313" t="s">
        <v>4088</v>
      </c>
      <c r="E1411" s="314" t="s">
        <v>1</v>
      </c>
      <c r="F1411" s="315">
        <v>874.89999999999998</v>
      </c>
      <c r="G1411" s="38"/>
      <c r="H1411" s="44"/>
    </row>
    <row r="1412" s="2" customFormat="1" ht="16.8" customHeight="1">
      <c r="A1412" s="38"/>
      <c r="B1412" s="44"/>
      <c r="C1412" s="316" t="s">
        <v>1</v>
      </c>
      <c r="D1412" s="316" t="s">
        <v>4509</v>
      </c>
      <c r="E1412" s="17" t="s">
        <v>1</v>
      </c>
      <c r="F1412" s="317">
        <v>0</v>
      </c>
      <c r="G1412" s="38"/>
      <c r="H1412" s="44"/>
    </row>
    <row r="1413" s="2" customFormat="1" ht="16.8" customHeight="1">
      <c r="A1413" s="38"/>
      <c r="B1413" s="44"/>
      <c r="C1413" s="316" t="s">
        <v>4088</v>
      </c>
      <c r="D1413" s="316" t="s">
        <v>4540</v>
      </c>
      <c r="E1413" s="17" t="s">
        <v>1</v>
      </c>
      <c r="F1413" s="317">
        <v>874.89999999999998</v>
      </c>
      <c r="G1413" s="38"/>
      <c r="H1413" s="44"/>
    </row>
    <row r="1414" s="2" customFormat="1" ht="16.8" customHeight="1">
      <c r="A1414" s="38"/>
      <c r="B1414" s="44"/>
      <c r="C1414" s="318" t="s">
        <v>6870</v>
      </c>
      <c r="D1414" s="38"/>
      <c r="E1414" s="38"/>
      <c r="F1414" s="38"/>
      <c r="G1414" s="38"/>
      <c r="H1414" s="44"/>
    </row>
    <row r="1415" s="2" customFormat="1">
      <c r="A1415" s="38"/>
      <c r="B1415" s="44"/>
      <c r="C1415" s="316" t="s">
        <v>4535</v>
      </c>
      <c r="D1415" s="316" t="s">
        <v>4536</v>
      </c>
      <c r="E1415" s="17" t="s">
        <v>3900</v>
      </c>
      <c r="F1415" s="317">
        <v>1634.0999999999999</v>
      </c>
      <c r="G1415" s="38"/>
      <c r="H1415" s="44"/>
    </row>
    <row r="1416" s="2" customFormat="1" ht="16.8" customHeight="1">
      <c r="A1416" s="38"/>
      <c r="B1416" s="44"/>
      <c r="C1416" s="312" t="s">
        <v>4093</v>
      </c>
      <c r="D1416" s="313" t="s">
        <v>4093</v>
      </c>
      <c r="E1416" s="314" t="s">
        <v>1</v>
      </c>
      <c r="F1416" s="315">
        <v>1634.0999999999999</v>
      </c>
      <c r="G1416" s="38"/>
      <c r="H1416" s="44"/>
    </row>
    <row r="1417" s="2" customFormat="1" ht="16.8" customHeight="1">
      <c r="A1417" s="38"/>
      <c r="B1417" s="44"/>
      <c r="C1417" s="316" t="s">
        <v>4093</v>
      </c>
      <c r="D1417" s="316" t="s">
        <v>4547</v>
      </c>
      <c r="E1417" s="17" t="s">
        <v>1</v>
      </c>
      <c r="F1417" s="317">
        <v>1634.0999999999999</v>
      </c>
      <c r="G1417" s="38"/>
      <c r="H1417" s="44"/>
    </row>
    <row r="1418" s="2" customFormat="1" ht="16.8" customHeight="1">
      <c r="A1418" s="38"/>
      <c r="B1418" s="44"/>
      <c r="C1418" s="318" t="s">
        <v>6870</v>
      </c>
      <c r="D1418" s="38"/>
      <c r="E1418" s="38"/>
      <c r="F1418" s="38"/>
      <c r="G1418" s="38"/>
      <c r="H1418" s="44"/>
    </row>
    <row r="1419" s="2" customFormat="1" ht="16.8" customHeight="1">
      <c r="A1419" s="38"/>
      <c r="B1419" s="44"/>
      <c r="C1419" s="316" t="s">
        <v>4544</v>
      </c>
      <c r="D1419" s="316" t="s">
        <v>4545</v>
      </c>
      <c r="E1419" s="17" t="s">
        <v>3900</v>
      </c>
      <c r="F1419" s="317">
        <v>1995.2360000000001</v>
      </c>
      <c r="G1419" s="38"/>
      <c r="H1419" s="44"/>
    </row>
    <row r="1420" s="2" customFormat="1" ht="16.8" customHeight="1">
      <c r="A1420" s="38"/>
      <c r="B1420" s="44"/>
      <c r="C1420" s="312" t="s">
        <v>4100</v>
      </c>
      <c r="D1420" s="313" t="s">
        <v>4100</v>
      </c>
      <c r="E1420" s="314" t="s">
        <v>1</v>
      </c>
      <c r="F1420" s="315">
        <v>300</v>
      </c>
      <c r="G1420" s="38"/>
      <c r="H1420" s="44"/>
    </row>
    <row r="1421" s="2" customFormat="1" ht="16.8" customHeight="1">
      <c r="A1421" s="38"/>
      <c r="B1421" s="44"/>
      <c r="C1421" s="316" t="s">
        <v>1</v>
      </c>
      <c r="D1421" s="316" t="s">
        <v>4522</v>
      </c>
      <c r="E1421" s="17" t="s">
        <v>1</v>
      </c>
      <c r="F1421" s="317">
        <v>0</v>
      </c>
      <c r="G1421" s="38"/>
      <c r="H1421" s="44"/>
    </row>
    <row r="1422" s="2" customFormat="1" ht="16.8" customHeight="1">
      <c r="A1422" s="38"/>
      <c r="B1422" s="44"/>
      <c r="C1422" s="316" t="s">
        <v>4100</v>
      </c>
      <c r="D1422" s="316" t="s">
        <v>630</v>
      </c>
      <c r="E1422" s="17" t="s">
        <v>1</v>
      </c>
      <c r="F1422" s="317">
        <v>300</v>
      </c>
      <c r="G1422" s="38"/>
      <c r="H1422" s="44"/>
    </row>
    <row r="1423" s="2" customFormat="1" ht="16.8" customHeight="1">
      <c r="A1423" s="38"/>
      <c r="B1423" s="44"/>
      <c r="C1423" s="318" t="s">
        <v>6870</v>
      </c>
      <c r="D1423" s="38"/>
      <c r="E1423" s="38"/>
      <c r="F1423" s="38"/>
      <c r="G1423" s="38"/>
      <c r="H1423" s="44"/>
    </row>
    <row r="1424" s="2" customFormat="1" ht="16.8" customHeight="1">
      <c r="A1424" s="38"/>
      <c r="B1424" s="44"/>
      <c r="C1424" s="316" t="s">
        <v>4518</v>
      </c>
      <c r="D1424" s="316" t="s">
        <v>4519</v>
      </c>
      <c r="E1424" s="17" t="s">
        <v>3900</v>
      </c>
      <c r="F1424" s="317">
        <v>500</v>
      </c>
      <c r="G1424" s="38"/>
      <c r="H1424" s="44"/>
    </row>
    <row r="1425" s="2" customFormat="1" ht="16.8" customHeight="1">
      <c r="A1425" s="38"/>
      <c r="B1425" s="44"/>
      <c r="C1425" s="312" t="s">
        <v>4112</v>
      </c>
      <c r="D1425" s="313" t="s">
        <v>4112</v>
      </c>
      <c r="E1425" s="314" t="s">
        <v>1</v>
      </c>
      <c r="F1425" s="315">
        <v>500</v>
      </c>
      <c r="G1425" s="38"/>
      <c r="H1425" s="44"/>
    </row>
    <row r="1426" s="2" customFormat="1" ht="16.8" customHeight="1">
      <c r="A1426" s="38"/>
      <c r="B1426" s="44"/>
      <c r="C1426" s="316" t="s">
        <v>4112</v>
      </c>
      <c r="D1426" s="316" t="s">
        <v>4529</v>
      </c>
      <c r="E1426" s="17" t="s">
        <v>1</v>
      </c>
      <c r="F1426" s="317">
        <v>500</v>
      </c>
      <c r="G1426" s="38"/>
      <c r="H1426" s="44"/>
    </row>
    <row r="1427" s="2" customFormat="1" ht="16.8" customHeight="1">
      <c r="A1427" s="38"/>
      <c r="B1427" s="44"/>
      <c r="C1427" s="312" t="s">
        <v>3838</v>
      </c>
      <c r="D1427" s="313" t="s">
        <v>3838</v>
      </c>
      <c r="E1427" s="314" t="s">
        <v>1</v>
      </c>
      <c r="F1427" s="315">
        <v>2730</v>
      </c>
      <c r="G1427" s="38"/>
      <c r="H1427" s="44"/>
    </row>
    <row r="1428" s="2" customFormat="1" ht="16.8" customHeight="1">
      <c r="A1428" s="38"/>
      <c r="B1428" s="44"/>
      <c r="C1428" s="316" t="s">
        <v>1</v>
      </c>
      <c r="D1428" s="316" t="s">
        <v>4443</v>
      </c>
      <c r="E1428" s="17" t="s">
        <v>1</v>
      </c>
      <c r="F1428" s="317">
        <v>0</v>
      </c>
      <c r="G1428" s="38"/>
      <c r="H1428" s="44"/>
    </row>
    <row r="1429" s="2" customFormat="1" ht="16.8" customHeight="1">
      <c r="A1429" s="38"/>
      <c r="B1429" s="44"/>
      <c r="C1429" s="316" t="s">
        <v>3838</v>
      </c>
      <c r="D1429" s="316" t="s">
        <v>4444</v>
      </c>
      <c r="E1429" s="17" t="s">
        <v>1</v>
      </c>
      <c r="F1429" s="317">
        <v>2730</v>
      </c>
      <c r="G1429" s="38"/>
      <c r="H1429" s="44"/>
    </row>
    <row r="1430" s="2" customFormat="1" ht="16.8" customHeight="1">
      <c r="A1430" s="38"/>
      <c r="B1430" s="44"/>
      <c r="C1430" s="312" t="s">
        <v>3844</v>
      </c>
      <c r="D1430" s="313" t="s">
        <v>3844</v>
      </c>
      <c r="E1430" s="314" t="s">
        <v>1</v>
      </c>
      <c r="F1430" s="315">
        <v>1911</v>
      </c>
      <c r="G1430" s="38"/>
      <c r="H1430" s="44"/>
    </row>
    <row r="1431" s="2" customFormat="1" ht="16.8" customHeight="1">
      <c r="A1431" s="38"/>
      <c r="B1431" s="44"/>
      <c r="C1431" s="316" t="s">
        <v>1</v>
      </c>
      <c r="D1431" s="316" t="s">
        <v>4446</v>
      </c>
      <c r="E1431" s="17" t="s">
        <v>1</v>
      </c>
      <c r="F1431" s="317">
        <v>0</v>
      </c>
      <c r="G1431" s="38"/>
      <c r="H1431" s="44"/>
    </row>
    <row r="1432" s="2" customFormat="1" ht="16.8" customHeight="1">
      <c r="A1432" s="38"/>
      <c r="B1432" s="44"/>
      <c r="C1432" s="316" t="s">
        <v>3844</v>
      </c>
      <c r="D1432" s="316" t="s">
        <v>4447</v>
      </c>
      <c r="E1432" s="17" t="s">
        <v>1</v>
      </c>
      <c r="F1432" s="317">
        <v>1911</v>
      </c>
      <c r="G1432" s="38"/>
      <c r="H1432" s="44"/>
    </row>
    <row r="1433" s="2" customFormat="1" ht="16.8" customHeight="1">
      <c r="A1433" s="38"/>
      <c r="B1433" s="44"/>
      <c r="C1433" s="312" t="s">
        <v>3850</v>
      </c>
      <c r="D1433" s="313" t="s">
        <v>3850</v>
      </c>
      <c r="E1433" s="314" t="s">
        <v>1</v>
      </c>
      <c r="F1433" s="315">
        <v>1911</v>
      </c>
      <c r="G1433" s="38"/>
      <c r="H1433" s="44"/>
    </row>
    <row r="1434" s="2" customFormat="1" ht="16.8" customHeight="1">
      <c r="A1434" s="38"/>
      <c r="B1434" s="44"/>
      <c r="C1434" s="316" t="s">
        <v>1</v>
      </c>
      <c r="D1434" s="316" t="s">
        <v>3937</v>
      </c>
      <c r="E1434" s="17" t="s">
        <v>1</v>
      </c>
      <c r="F1434" s="317">
        <v>0</v>
      </c>
      <c r="G1434" s="38"/>
      <c r="H1434" s="44"/>
    </row>
    <row r="1435" s="2" customFormat="1" ht="16.8" customHeight="1">
      <c r="A1435" s="38"/>
      <c r="B1435" s="44"/>
      <c r="C1435" s="316" t="s">
        <v>3850</v>
      </c>
      <c r="D1435" s="316" t="s">
        <v>4449</v>
      </c>
      <c r="E1435" s="17" t="s">
        <v>1</v>
      </c>
      <c r="F1435" s="317">
        <v>1911</v>
      </c>
      <c r="G1435" s="38"/>
      <c r="H1435" s="44"/>
    </row>
    <row r="1436" s="2" customFormat="1" ht="16.8" customHeight="1">
      <c r="A1436" s="38"/>
      <c r="B1436" s="44"/>
      <c r="C1436" s="316" t="s">
        <v>1</v>
      </c>
      <c r="D1436" s="316" t="s">
        <v>4512</v>
      </c>
      <c r="E1436" s="17" t="s">
        <v>1</v>
      </c>
      <c r="F1436" s="317">
        <v>0</v>
      </c>
      <c r="G1436" s="38"/>
      <c r="H1436" s="44"/>
    </row>
    <row r="1437" s="2" customFormat="1" ht="16.8" customHeight="1">
      <c r="A1437" s="38"/>
      <c r="B1437" s="44"/>
      <c r="C1437" s="316" t="s">
        <v>4423</v>
      </c>
      <c r="D1437" s="316" t="s">
        <v>4513</v>
      </c>
      <c r="E1437" s="17" t="s">
        <v>1</v>
      </c>
      <c r="F1437" s="317">
        <v>105</v>
      </c>
      <c r="G1437" s="38"/>
      <c r="H1437" s="44"/>
    </row>
    <row r="1438" s="2" customFormat="1" ht="16.8" customHeight="1">
      <c r="A1438" s="38"/>
      <c r="B1438" s="44"/>
      <c r="C1438" s="318" t="s">
        <v>6870</v>
      </c>
      <c r="D1438" s="38"/>
      <c r="E1438" s="38"/>
      <c r="F1438" s="38"/>
      <c r="G1438" s="38"/>
      <c r="H1438" s="44"/>
    </row>
    <row r="1439" s="2" customFormat="1" ht="16.8" customHeight="1">
      <c r="A1439" s="38"/>
      <c r="B1439" s="44"/>
      <c r="C1439" s="316" t="s">
        <v>4126</v>
      </c>
      <c r="D1439" s="316" t="s">
        <v>4127</v>
      </c>
      <c r="E1439" s="17" t="s">
        <v>3853</v>
      </c>
      <c r="F1439" s="317">
        <v>306.89999999999998</v>
      </c>
      <c r="G1439" s="38"/>
      <c r="H1439" s="44"/>
    </row>
    <row r="1440" s="2" customFormat="1" ht="16.8" customHeight="1">
      <c r="A1440" s="38"/>
      <c r="B1440" s="44"/>
      <c r="C1440" s="312" t="s">
        <v>3736</v>
      </c>
      <c r="D1440" s="313" t="s">
        <v>3736</v>
      </c>
      <c r="E1440" s="314" t="s">
        <v>1</v>
      </c>
      <c r="F1440" s="315">
        <v>350</v>
      </c>
      <c r="G1440" s="38"/>
      <c r="H1440" s="44"/>
    </row>
    <row r="1441" s="2" customFormat="1" ht="16.8" customHeight="1">
      <c r="A1441" s="38"/>
      <c r="B1441" s="44"/>
      <c r="C1441" s="316" t="s">
        <v>1</v>
      </c>
      <c r="D1441" s="316" t="s">
        <v>4512</v>
      </c>
      <c r="E1441" s="17" t="s">
        <v>1</v>
      </c>
      <c r="F1441" s="317">
        <v>0</v>
      </c>
      <c r="G1441" s="38"/>
      <c r="H1441" s="44"/>
    </row>
    <row r="1442" s="2" customFormat="1" ht="16.8" customHeight="1">
      <c r="A1442" s="38"/>
      <c r="B1442" s="44"/>
      <c r="C1442" s="316" t="s">
        <v>3736</v>
      </c>
      <c r="D1442" s="316" t="s">
        <v>4424</v>
      </c>
      <c r="E1442" s="17" t="s">
        <v>1</v>
      </c>
      <c r="F1442" s="317">
        <v>350</v>
      </c>
      <c r="G1442" s="38"/>
      <c r="H1442" s="44"/>
    </row>
    <row r="1443" s="2" customFormat="1" ht="16.8" customHeight="1">
      <c r="A1443" s="38"/>
      <c r="B1443" s="44"/>
      <c r="C1443" s="318" t="s">
        <v>6870</v>
      </c>
      <c r="D1443" s="38"/>
      <c r="E1443" s="38"/>
      <c r="F1443" s="38"/>
      <c r="G1443" s="38"/>
      <c r="H1443" s="44"/>
    </row>
    <row r="1444" s="2" customFormat="1" ht="16.8" customHeight="1">
      <c r="A1444" s="38"/>
      <c r="B1444" s="44"/>
      <c r="C1444" s="316" t="s">
        <v>4134</v>
      </c>
      <c r="D1444" s="316" t="s">
        <v>4135</v>
      </c>
      <c r="E1444" s="17" t="s">
        <v>3900</v>
      </c>
      <c r="F1444" s="317">
        <v>1023</v>
      </c>
      <c r="G1444" s="38"/>
      <c r="H1444" s="44"/>
    </row>
    <row r="1445" s="2" customFormat="1" ht="16.8" customHeight="1">
      <c r="A1445" s="38"/>
      <c r="B1445" s="44"/>
      <c r="C1445" s="312" t="s">
        <v>3738</v>
      </c>
      <c r="D1445" s="313" t="s">
        <v>3738</v>
      </c>
      <c r="E1445" s="314" t="s">
        <v>1</v>
      </c>
      <c r="F1445" s="315">
        <v>350</v>
      </c>
      <c r="G1445" s="38"/>
      <c r="H1445" s="44"/>
    </row>
    <row r="1446" s="2" customFormat="1" ht="16.8" customHeight="1">
      <c r="A1446" s="38"/>
      <c r="B1446" s="44"/>
      <c r="C1446" s="316" t="s">
        <v>1</v>
      </c>
      <c r="D1446" s="316" t="s">
        <v>4512</v>
      </c>
      <c r="E1446" s="17" t="s">
        <v>1</v>
      </c>
      <c r="F1446" s="317">
        <v>0</v>
      </c>
      <c r="G1446" s="38"/>
      <c r="H1446" s="44"/>
    </row>
    <row r="1447" s="2" customFormat="1" ht="16.8" customHeight="1">
      <c r="A1447" s="38"/>
      <c r="B1447" s="44"/>
      <c r="C1447" s="316" t="s">
        <v>3738</v>
      </c>
      <c r="D1447" s="316" t="s">
        <v>4424</v>
      </c>
      <c r="E1447" s="17" t="s">
        <v>1</v>
      </c>
      <c r="F1447" s="317">
        <v>350</v>
      </c>
      <c r="G1447" s="38"/>
      <c r="H1447" s="44"/>
    </row>
    <row r="1448" s="2" customFormat="1" ht="16.8" customHeight="1">
      <c r="A1448" s="38"/>
      <c r="B1448" s="44"/>
      <c r="C1448" s="318" t="s">
        <v>6870</v>
      </c>
      <c r="D1448" s="38"/>
      <c r="E1448" s="38"/>
      <c r="F1448" s="38"/>
      <c r="G1448" s="38"/>
      <c r="H1448" s="44"/>
    </row>
    <row r="1449" s="2" customFormat="1" ht="16.8" customHeight="1">
      <c r="A1449" s="38"/>
      <c r="B1449" s="44"/>
      <c r="C1449" s="316" t="s">
        <v>4530</v>
      </c>
      <c r="D1449" s="316" t="s">
        <v>4531</v>
      </c>
      <c r="E1449" s="17" t="s">
        <v>3900</v>
      </c>
      <c r="F1449" s="317">
        <v>1023</v>
      </c>
      <c r="G1449" s="38"/>
      <c r="H1449" s="44"/>
    </row>
    <row r="1450" s="2" customFormat="1" ht="16.8" customHeight="1">
      <c r="A1450" s="38"/>
      <c r="B1450" s="44"/>
      <c r="C1450" s="312" t="s">
        <v>4425</v>
      </c>
      <c r="D1450" s="313" t="s">
        <v>4425</v>
      </c>
      <c r="E1450" s="314" t="s">
        <v>1</v>
      </c>
      <c r="F1450" s="315">
        <v>1518.4000000000001</v>
      </c>
      <c r="G1450" s="38"/>
      <c r="H1450" s="44"/>
    </row>
    <row r="1451" s="2" customFormat="1" ht="16.8" customHeight="1">
      <c r="A1451" s="38"/>
      <c r="B1451" s="44"/>
      <c r="C1451" s="316" t="s">
        <v>1</v>
      </c>
      <c r="D1451" s="316" t="s">
        <v>4512</v>
      </c>
      <c r="E1451" s="17" t="s">
        <v>1</v>
      </c>
      <c r="F1451" s="317">
        <v>0</v>
      </c>
      <c r="G1451" s="38"/>
      <c r="H1451" s="44"/>
    </row>
    <row r="1452" s="2" customFormat="1" ht="16.8" customHeight="1">
      <c r="A1452" s="38"/>
      <c r="B1452" s="44"/>
      <c r="C1452" s="316" t="s">
        <v>4425</v>
      </c>
      <c r="D1452" s="316" t="s">
        <v>4568</v>
      </c>
      <c r="E1452" s="17" t="s">
        <v>1</v>
      </c>
      <c r="F1452" s="317">
        <v>1518.4000000000001</v>
      </c>
      <c r="G1452" s="38"/>
      <c r="H1452" s="44"/>
    </row>
    <row r="1453" s="2" customFormat="1" ht="16.8" customHeight="1">
      <c r="A1453" s="38"/>
      <c r="B1453" s="44"/>
      <c r="C1453" s="318" t="s">
        <v>6870</v>
      </c>
      <c r="D1453" s="38"/>
      <c r="E1453" s="38"/>
      <c r="F1453" s="38"/>
      <c r="G1453" s="38"/>
      <c r="H1453" s="44"/>
    </row>
    <row r="1454" s="2" customFormat="1" ht="16.8" customHeight="1">
      <c r="A1454" s="38"/>
      <c r="B1454" s="44"/>
      <c r="C1454" s="316" t="s">
        <v>4562</v>
      </c>
      <c r="D1454" s="316" t="s">
        <v>4563</v>
      </c>
      <c r="E1454" s="17" t="s">
        <v>3900</v>
      </c>
      <c r="F1454" s="317">
        <v>3268.1999999999998</v>
      </c>
      <c r="G1454" s="38"/>
      <c r="H1454" s="44"/>
    </row>
    <row r="1455" s="2" customFormat="1" ht="16.8" customHeight="1">
      <c r="A1455" s="38"/>
      <c r="B1455" s="44"/>
      <c r="C1455" s="312" t="s">
        <v>4428</v>
      </c>
      <c r="D1455" s="313" t="s">
        <v>4428</v>
      </c>
      <c r="E1455" s="314" t="s">
        <v>1</v>
      </c>
      <c r="F1455" s="315">
        <v>759.20000000000005</v>
      </c>
      <c r="G1455" s="38"/>
      <c r="H1455" s="44"/>
    </row>
    <row r="1456" s="2" customFormat="1" ht="16.8" customHeight="1">
      <c r="A1456" s="38"/>
      <c r="B1456" s="44"/>
      <c r="C1456" s="316" t="s">
        <v>1</v>
      </c>
      <c r="D1456" s="316" t="s">
        <v>4512</v>
      </c>
      <c r="E1456" s="17" t="s">
        <v>1</v>
      </c>
      <c r="F1456" s="317">
        <v>0</v>
      </c>
      <c r="G1456" s="38"/>
      <c r="H1456" s="44"/>
    </row>
    <row r="1457" s="2" customFormat="1" ht="16.8" customHeight="1">
      <c r="A1457" s="38"/>
      <c r="B1457" s="44"/>
      <c r="C1457" s="316" t="s">
        <v>4428</v>
      </c>
      <c r="D1457" s="316" t="s">
        <v>4541</v>
      </c>
      <c r="E1457" s="17" t="s">
        <v>1</v>
      </c>
      <c r="F1457" s="317">
        <v>759.20000000000005</v>
      </c>
      <c r="G1457" s="38"/>
      <c r="H1457" s="44"/>
    </row>
    <row r="1458" s="2" customFormat="1" ht="16.8" customHeight="1">
      <c r="A1458" s="38"/>
      <c r="B1458" s="44"/>
      <c r="C1458" s="318" t="s">
        <v>6870</v>
      </c>
      <c r="D1458" s="38"/>
      <c r="E1458" s="38"/>
      <c r="F1458" s="38"/>
      <c r="G1458" s="38"/>
      <c r="H1458" s="44"/>
    </row>
    <row r="1459" s="2" customFormat="1">
      <c r="A1459" s="38"/>
      <c r="B1459" s="44"/>
      <c r="C1459" s="316" t="s">
        <v>4535</v>
      </c>
      <c r="D1459" s="316" t="s">
        <v>4536</v>
      </c>
      <c r="E1459" s="17" t="s">
        <v>3900</v>
      </c>
      <c r="F1459" s="317">
        <v>1634.0999999999999</v>
      </c>
      <c r="G1459" s="38"/>
      <c r="H1459" s="44"/>
    </row>
    <row r="1460" s="2" customFormat="1" ht="16.8" customHeight="1">
      <c r="A1460" s="38"/>
      <c r="B1460" s="44"/>
      <c r="C1460" s="312" t="s">
        <v>4548</v>
      </c>
      <c r="D1460" s="313" t="s">
        <v>4548</v>
      </c>
      <c r="E1460" s="314" t="s">
        <v>1</v>
      </c>
      <c r="F1460" s="315">
        <v>1995.2360000000001</v>
      </c>
      <c r="G1460" s="38"/>
      <c r="H1460" s="44"/>
    </row>
    <row r="1461" s="2" customFormat="1" ht="16.8" customHeight="1">
      <c r="A1461" s="38"/>
      <c r="B1461" s="44"/>
      <c r="C1461" s="316" t="s">
        <v>4548</v>
      </c>
      <c r="D1461" s="316" t="s">
        <v>4549</v>
      </c>
      <c r="E1461" s="17" t="s">
        <v>1</v>
      </c>
      <c r="F1461" s="317">
        <v>1995.2360000000001</v>
      </c>
      <c r="G1461" s="38"/>
      <c r="H1461" s="44"/>
    </row>
    <row r="1462" s="2" customFormat="1" ht="16.8" customHeight="1">
      <c r="A1462" s="38"/>
      <c r="B1462" s="44"/>
      <c r="C1462" s="312" t="s">
        <v>3740</v>
      </c>
      <c r="D1462" s="313" t="s">
        <v>3740</v>
      </c>
      <c r="E1462" s="314" t="s">
        <v>1</v>
      </c>
      <c r="F1462" s="315">
        <v>200</v>
      </c>
      <c r="G1462" s="38"/>
      <c r="H1462" s="44"/>
    </row>
    <row r="1463" s="2" customFormat="1" ht="16.8" customHeight="1">
      <c r="A1463" s="38"/>
      <c r="B1463" s="44"/>
      <c r="C1463" s="316" t="s">
        <v>1</v>
      </c>
      <c r="D1463" s="316" t="s">
        <v>4523</v>
      </c>
      <c r="E1463" s="17" t="s">
        <v>1</v>
      </c>
      <c r="F1463" s="317">
        <v>0</v>
      </c>
      <c r="G1463" s="38"/>
      <c r="H1463" s="44"/>
    </row>
    <row r="1464" s="2" customFormat="1" ht="16.8" customHeight="1">
      <c r="A1464" s="38"/>
      <c r="B1464" s="44"/>
      <c r="C1464" s="316" t="s">
        <v>3740</v>
      </c>
      <c r="D1464" s="316" t="s">
        <v>4430</v>
      </c>
      <c r="E1464" s="17" t="s">
        <v>1</v>
      </c>
      <c r="F1464" s="317">
        <v>200</v>
      </c>
      <c r="G1464" s="38"/>
      <c r="H1464" s="44"/>
    </row>
    <row r="1465" s="2" customFormat="1" ht="16.8" customHeight="1">
      <c r="A1465" s="38"/>
      <c r="B1465" s="44"/>
      <c r="C1465" s="318" t="s">
        <v>6870</v>
      </c>
      <c r="D1465" s="38"/>
      <c r="E1465" s="38"/>
      <c r="F1465" s="38"/>
      <c r="G1465" s="38"/>
      <c r="H1465" s="44"/>
    </row>
    <row r="1466" s="2" customFormat="1" ht="16.8" customHeight="1">
      <c r="A1466" s="38"/>
      <c r="B1466" s="44"/>
      <c r="C1466" s="316" t="s">
        <v>4518</v>
      </c>
      <c r="D1466" s="316" t="s">
        <v>4519</v>
      </c>
      <c r="E1466" s="17" t="s">
        <v>3900</v>
      </c>
      <c r="F1466" s="317">
        <v>500</v>
      </c>
      <c r="G1466" s="38"/>
      <c r="H1466" s="44"/>
    </row>
    <row r="1467" s="2" customFormat="1" ht="16.8" customHeight="1">
      <c r="A1467" s="38"/>
      <c r="B1467" s="44"/>
      <c r="C1467" s="312" t="s">
        <v>4488</v>
      </c>
      <c r="D1467" s="313" t="s">
        <v>4488</v>
      </c>
      <c r="E1467" s="314" t="s">
        <v>1</v>
      </c>
      <c r="F1467" s="315">
        <v>34</v>
      </c>
      <c r="G1467" s="38"/>
      <c r="H1467" s="44"/>
    </row>
    <row r="1468" s="2" customFormat="1" ht="16.8" customHeight="1">
      <c r="A1468" s="38"/>
      <c r="B1468" s="44"/>
      <c r="C1468" s="316" t="s">
        <v>4488</v>
      </c>
      <c r="D1468" s="316" t="s">
        <v>4489</v>
      </c>
      <c r="E1468" s="17" t="s">
        <v>1</v>
      </c>
      <c r="F1468" s="317">
        <v>34</v>
      </c>
      <c r="G1468" s="38"/>
      <c r="H1468" s="44"/>
    </row>
    <row r="1469" s="2" customFormat="1" ht="16.8" customHeight="1">
      <c r="A1469" s="38"/>
      <c r="B1469" s="44"/>
      <c r="C1469" s="312" t="s">
        <v>3759</v>
      </c>
      <c r="D1469" s="313" t="s">
        <v>3759</v>
      </c>
      <c r="E1469" s="314" t="s">
        <v>1</v>
      </c>
      <c r="F1469" s="315">
        <v>104.56</v>
      </c>
      <c r="G1469" s="38"/>
      <c r="H1469" s="44"/>
    </row>
    <row r="1470" s="2" customFormat="1" ht="16.8" customHeight="1">
      <c r="A1470" s="38"/>
      <c r="B1470" s="44"/>
      <c r="C1470" s="316" t="s">
        <v>3759</v>
      </c>
      <c r="D1470" s="316" t="s">
        <v>4495</v>
      </c>
      <c r="E1470" s="17" t="s">
        <v>1</v>
      </c>
      <c r="F1470" s="317">
        <v>104.56</v>
      </c>
      <c r="G1470" s="38"/>
      <c r="H1470" s="44"/>
    </row>
    <row r="1471" s="2" customFormat="1" ht="16.8" customHeight="1">
      <c r="A1471" s="38"/>
      <c r="B1471" s="44"/>
      <c r="C1471" s="312" t="s">
        <v>4514</v>
      </c>
      <c r="D1471" s="313" t="s">
        <v>4514</v>
      </c>
      <c r="E1471" s="314" t="s">
        <v>1</v>
      </c>
      <c r="F1471" s="315">
        <v>306.89999999999998</v>
      </c>
      <c r="G1471" s="38"/>
      <c r="H1471" s="44"/>
    </row>
    <row r="1472" s="2" customFormat="1" ht="16.8" customHeight="1">
      <c r="A1472" s="38"/>
      <c r="B1472" s="44"/>
      <c r="C1472" s="316" t="s">
        <v>4514</v>
      </c>
      <c r="D1472" s="316" t="s">
        <v>4515</v>
      </c>
      <c r="E1472" s="17" t="s">
        <v>1</v>
      </c>
      <c r="F1472" s="317">
        <v>306.89999999999998</v>
      </c>
      <c r="G1472" s="38"/>
      <c r="H1472" s="44"/>
    </row>
    <row r="1473" s="2" customFormat="1" ht="16.8" customHeight="1">
      <c r="A1473" s="38"/>
      <c r="B1473" s="44"/>
      <c r="C1473" s="312" t="s">
        <v>4031</v>
      </c>
      <c r="D1473" s="313" t="s">
        <v>4031</v>
      </c>
      <c r="E1473" s="314" t="s">
        <v>1</v>
      </c>
      <c r="F1473" s="315">
        <v>1023</v>
      </c>
      <c r="G1473" s="38"/>
      <c r="H1473" s="44"/>
    </row>
    <row r="1474" s="2" customFormat="1" ht="16.8" customHeight="1">
      <c r="A1474" s="38"/>
      <c r="B1474" s="44"/>
      <c r="C1474" s="316" t="s">
        <v>4031</v>
      </c>
      <c r="D1474" s="316" t="s">
        <v>4032</v>
      </c>
      <c r="E1474" s="17" t="s">
        <v>1</v>
      </c>
      <c r="F1474" s="317">
        <v>1023</v>
      </c>
      <c r="G1474" s="38"/>
      <c r="H1474" s="44"/>
    </row>
    <row r="1475" s="2" customFormat="1" ht="16.8" customHeight="1">
      <c r="A1475" s="38"/>
      <c r="B1475" s="44"/>
      <c r="C1475" s="312" t="s">
        <v>4041</v>
      </c>
      <c r="D1475" s="313" t="s">
        <v>4041</v>
      </c>
      <c r="E1475" s="314" t="s">
        <v>1</v>
      </c>
      <c r="F1475" s="315">
        <v>1023</v>
      </c>
      <c r="G1475" s="38"/>
      <c r="H1475" s="44"/>
    </row>
    <row r="1476" s="2" customFormat="1" ht="16.8" customHeight="1">
      <c r="A1476" s="38"/>
      <c r="B1476" s="44"/>
      <c r="C1476" s="316" t="s">
        <v>4041</v>
      </c>
      <c r="D1476" s="316" t="s">
        <v>4042</v>
      </c>
      <c r="E1476" s="17" t="s">
        <v>1</v>
      </c>
      <c r="F1476" s="317">
        <v>1023</v>
      </c>
      <c r="G1476" s="38"/>
      <c r="H1476" s="44"/>
    </row>
    <row r="1477" s="2" customFormat="1" ht="16.8" customHeight="1">
      <c r="A1477" s="38"/>
      <c r="B1477" s="44"/>
      <c r="C1477" s="312" t="s">
        <v>4569</v>
      </c>
      <c r="D1477" s="313" t="s">
        <v>4569</v>
      </c>
      <c r="E1477" s="314" t="s">
        <v>1</v>
      </c>
      <c r="F1477" s="315">
        <v>3268.1999999999998</v>
      </c>
      <c r="G1477" s="38"/>
      <c r="H1477" s="44"/>
    </row>
    <row r="1478" s="2" customFormat="1" ht="16.8" customHeight="1">
      <c r="A1478" s="38"/>
      <c r="B1478" s="44"/>
      <c r="C1478" s="316" t="s">
        <v>4569</v>
      </c>
      <c r="D1478" s="316" t="s">
        <v>4570</v>
      </c>
      <c r="E1478" s="17" t="s">
        <v>1</v>
      </c>
      <c r="F1478" s="317">
        <v>3268.1999999999998</v>
      </c>
      <c r="G1478" s="38"/>
      <c r="H1478" s="44"/>
    </row>
    <row r="1479" s="2" customFormat="1" ht="16.8" customHeight="1">
      <c r="A1479" s="38"/>
      <c r="B1479" s="44"/>
      <c r="C1479" s="312" t="s">
        <v>4542</v>
      </c>
      <c r="D1479" s="313" t="s">
        <v>4542</v>
      </c>
      <c r="E1479" s="314" t="s">
        <v>1</v>
      </c>
      <c r="F1479" s="315">
        <v>1634.0999999999999</v>
      </c>
      <c r="G1479" s="38"/>
      <c r="H1479" s="44"/>
    </row>
    <row r="1480" s="2" customFormat="1" ht="16.8" customHeight="1">
      <c r="A1480" s="38"/>
      <c r="B1480" s="44"/>
      <c r="C1480" s="316" t="s">
        <v>4542</v>
      </c>
      <c r="D1480" s="316" t="s">
        <v>4543</v>
      </c>
      <c r="E1480" s="17" t="s">
        <v>1</v>
      </c>
      <c r="F1480" s="317">
        <v>1634.0999999999999</v>
      </c>
      <c r="G1480" s="38"/>
      <c r="H1480" s="44"/>
    </row>
    <row r="1481" s="2" customFormat="1" ht="16.8" customHeight="1">
      <c r="A1481" s="38"/>
      <c r="B1481" s="44"/>
      <c r="C1481" s="312" t="s">
        <v>4104</v>
      </c>
      <c r="D1481" s="313" t="s">
        <v>4104</v>
      </c>
      <c r="E1481" s="314" t="s">
        <v>1</v>
      </c>
      <c r="F1481" s="315">
        <v>500</v>
      </c>
      <c r="G1481" s="38"/>
      <c r="H1481" s="44"/>
    </row>
    <row r="1482" s="2" customFormat="1" ht="16.8" customHeight="1">
      <c r="A1482" s="38"/>
      <c r="B1482" s="44"/>
      <c r="C1482" s="316" t="s">
        <v>4104</v>
      </c>
      <c r="D1482" s="316" t="s">
        <v>4105</v>
      </c>
      <c r="E1482" s="17" t="s">
        <v>1</v>
      </c>
      <c r="F1482" s="317">
        <v>500</v>
      </c>
      <c r="G1482" s="38"/>
      <c r="H1482" s="44"/>
    </row>
    <row r="1483" s="2" customFormat="1" ht="26.4" customHeight="1">
      <c r="A1483" s="38"/>
      <c r="B1483" s="44"/>
      <c r="C1483" s="311" t="s">
        <v>159</v>
      </c>
      <c r="D1483" s="311" t="s">
        <v>160</v>
      </c>
      <c r="E1483" s="38"/>
      <c r="F1483" s="38"/>
      <c r="G1483" s="38"/>
      <c r="H1483" s="44"/>
    </row>
    <row r="1484" s="2" customFormat="1" ht="16.8" customHeight="1">
      <c r="A1484" s="38"/>
      <c r="B1484" s="44"/>
      <c r="C1484" s="312" t="s">
        <v>3817</v>
      </c>
      <c r="D1484" s="313" t="s">
        <v>3817</v>
      </c>
      <c r="E1484" s="314" t="s">
        <v>1</v>
      </c>
      <c r="F1484" s="315">
        <v>121.2</v>
      </c>
      <c r="G1484" s="38"/>
      <c r="H1484" s="44"/>
    </row>
    <row r="1485" s="2" customFormat="1" ht="16.8" customHeight="1">
      <c r="A1485" s="38"/>
      <c r="B1485" s="44"/>
      <c r="C1485" s="316" t="s">
        <v>1</v>
      </c>
      <c r="D1485" s="316" t="s">
        <v>4594</v>
      </c>
      <c r="E1485" s="17" t="s">
        <v>1</v>
      </c>
      <c r="F1485" s="317">
        <v>0</v>
      </c>
      <c r="G1485" s="38"/>
      <c r="H1485" s="44"/>
    </row>
    <row r="1486" s="2" customFormat="1" ht="16.8" customHeight="1">
      <c r="A1486" s="38"/>
      <c r="B1486" s="44"/>
      <c r="C1486" s="316" t="s">
        <v>3817</v>
      </c>
      <c r="D1486" s="316" t="s">
        <v>4595</v>
      </c>
      <c r="E1486" s="17" t="s">
        <v>1</v>
      </c>
      <c r="F1486" s="317">
        <v>121.2</v>
      </c>
      <c r="G1486" s="38"/>
      <c r="H1486" s="44"/>
    </row>
    <row r="1487" s="2" customFormat="1" ht="16.8" customHeight="1">
      <c r="A1487" s="38"/>
      <c r="B1487" s="44"/>
      <c r="C1487" s="312" t="s">
        <v>3905</v>
      </c>
      <c r="D1487" s="313" t="s">
        <v>3905</v>
      </c>
      <c r="E1487" s="314" t="s">
        <v>1</v>
      </c>
      <c r="F1487" s="315">
        <v>324</v>
      </c>
      <c r="G1487" s="38"/>
      <c r="H1487" s="44"/>
    </row>
    <row r="1488" s="2" customFormat="1" ht="16.8" customHeight="1">
      <c r="A1488" s="38"/>
      <c r="B1488" s="44"/>
      <c r="C1488" s="316" t="s">
        <v>1</v>
      </c>
      <c r="D1488" s="316" t="s">
        <v>4636</v>
      </c>
      <c r="E1488" s="17" t="s">
        <v>1</v>
      </c>
      <c r="F1488" s="317">
        <v>0</v>
      </c>
      <c r="G1488" s="38"/>
      <c r="H1488" s="44"/>
    </row>
    <row r="1489" s="2" customFormat="1" ht="16.8" customHeight="1">
      <c r="A1489" s="38"/>
      <c r="B1489" s="44"/>
      <c r="C1489" s="316" t="s">
        <v>3905</v>
      </c>
      <c r="D1489" s="316" t="s">
        <v>4637</v>
      </c>
      <c r="E1489" s="17" t="s">
        <v>1</v>
      </c>
      <c r="F1489" s="317">
        <v>324</v>
      </c>
      <c r="G1489" s="38"/>
      <c r="H1489" s="44"/>
    </row>
    <row r="1490" s="2" customFormat="1" ht="16.8" customHeight="1">
      <c r="A1490" s="38"/>
      <c r="B1490" s="44"/>
      <c r="C1490" s="312" t="s">
        <v>3917</v>
      </c>
      <c r="D1490" s="313" t="s">
        <v>3917</v>
      </c>
      <c r="E1490" s="314" t="s">
        <v>1</v>
      </c>
      <c r="F1490" s="315">
        <v>324</v>
      </c>
      <c r="G1490" s="38"/>
      <c r="H1490" s="44"/>
    </row>
    <row r="1491" s="2" customFormat="1" ht="16.8" customHeight="1">
      <c r="A1491" s="38"/>
      <c r="B1491" s="44"/>
      <c r="C1491" s="316" t="s">
        <v>1</v>
      </c>
      <c r="D1491" s="316" t="s">
        <v>4639</v>
      </c>
      <c r="E1491" s="17" t="s">
        <v>1</v>
      </c>
      <c r="F1491" s="317">
        <v>0</v>
      </c>
      <c r="G1491" s="38"/>
      <c r="H1491" s="44"/>
    </row>
    <row r="1492" s="2" customFormat="1" ht="16.8" customHeight="1">
      <c r="A1492" s="38"/>
      <c r="B1492" s="44"/>
      <c r="C1492" s="316" t="s">
        <v>3917</v>
      </c>
      <c r="D1492" s="316" t="s">
        <v>4640</v>
      </c>
      <c r="E1492" s="17" t="s">
        <v>1</v>
      </c>
      <c r="F1492" s="317">
        <v>324</v>
      </c>
      <c r="G1492" s="38"/>
      <c r="H1492" s="44"/>
    </row>
    <row r="1493" s="2" customFormat="1" ht="16.8" customHeight="1">
      <c r="A1493" s="38"/>
      <c r="B1493" s="44"/>
      <c r="C1493" s="312" t="s">
        <v>3925</v>
      </c>
      <c r="D1493" s="313" t="s">
        <v>3925</v>
      </c>
      <c r="E1493" s="314" t="s">
        <v>1</v>
      </c>
      <c r="F1493" s="315">
        <v>324</v>
      </c>
      <c r="G1493" s="38"/>
      <c r="H1493" s="44"/>
    </row>
    <row r="1494" s="2" customFormat="1" ht="16.8" customHeight="1">
      <c r="A1494" s="38"/>
      <c r="B1494" s="44"/>
      <c r="C1494" s="316" t="s">
        <v>1</v>
      </c>
      <c r="D1494" s="316" t="s">
        <v>3937</v>
      </c>
      <c r="E1494" s="17" t="s">
        <v>1</v>
      </c>
      <c r="F1494" s="317">
        <v>0</v>
      </c>
      <c r="G1494" s="38"/>
      <c r="H1494" s="44"/>
    </row>
    <row r="1495" s="2" customFormat="1" ht="16.8" customHeight="1">
      <c r="A1495" s="38"/>
      <c r="B1495" s="44"/>
      <c r="C1495" s="316" t="s">
        <v>3925</v>
      </c>
      <c r="D1495" s="316" t="s">
        <v>4642</v>
      </c>
      <c r="E1495" s="17" t="s">
        <v>1</v>
      </c>
      <c r="F1495" s="317">
        <v>324</v>
      </c>
      <c r="G1495" s="38"/>
      <c r="H1495" s="44"/>
    </row>
    <row r="1496" s="2" customFormat="1" ht="16.8" customHeight="1">
      <c r="A1496" s="38"/>
      <c r="B1496" s="44"/>
      <c r="C1496" s="312" t="s">
        <v>3933</v>
      </c>
      <c r="D1496" s="313" t="s">
        <v>3933</v>
      </c>
      <c r="E1496" s="314" t="s">
        <v>1</v>
      </c>
      <c r="F1496" s="315">
        <v>3240</v>
      </c>
      <c r="G1496" s="38"/>
      <c r="H1496" s="44"/>
    </row>
    <row r="1497" s="2" customFormat="1" ht="16.8" customHeight="1">
      <c r="A1497" s="38"/>
      <c r="B1497" s="44"/>
      <c r="C1497" s="316" t="s">
        <v>1</v>
      </c>
      <c r="D1497" s="316" t="s">
        <v>3942</v>
      </c>
      <c r="E1497" s="17" t="s">
        <v>1</v>
      </c>
      <c r="F1497" s="317">
        <v>0</v>
      </c>
      <c r="G1497" s="38"/>
      <c r="H1497" s="44"/>
    </row>
    <row r="1498" s="2" customFormat="1" ht="16.8" customHeight="1">
      <c r="A1498" s="38"/>
      <c r="B1498" s="44"/>
      <c r="C1498" s="316" t="s">
        <v>3933</v>
      </c>
      <c r="D1498" s="316" t="s">
        <v>4644</v>
      </c>
      <c r="E1498" s="17" t="s">
        <v>1</v>
      </c>
      <c r="F1498" s="317">
        <v>3240</v>
      </c>
      <c r="G1498" s="38"/>
      <c r="H1498" s="44"/>
    </row>
    <row r="1499" s="2" customFormat="1" ht="16.8" customHeight="1">
      <c r="A1499" s="38"/>
      <c r="B1499" s="44"/>
      <c r="C1499" s="312" t="s">
        <v>3938</v>
      </c>
      <c r="D1499" s="313" t="s">
        <v>3938</v>
      </c>
      <c r="E1499" s="314" t="s">
        <v>1</v>
      </c>
      <c r="F1499" s="315">
        <v>324</v>
      </c>
      <c r="G1499" s="38"/>
      <c r="H1499" s="44"/>
    </row>
    <row r="1500" s="2" customFormat="1" ht="16.8" customHeight="1">
      <c r="A1500" s="38"/>
      <c r="B1500" s="44"/>
      <c r="C1500" s="316" t="s">
        <v>3938</v>
      </c>
      <c r="D1500" s="316" t="s">
        <v>4642</v>
      </c>
      <c r="E1500" s="17" t="s">
        <v>1</v>
      </c>
      <c r="F1500" s="317">
        <v>324</v>
      </c>
      <c r="G1500" s="38"/>
      <c r="H1500" s="44"/>
    </row>
    <row r="1501" s="2" customFormat="1" ht="16.8" customHeight="1">
      <c r="A1501" s="38"/>
      <c r="B1501" s="44"/>
      <c r="C1501" s="312" t="s">
        <v>3943</v>
      </c>
      <c r="D1501" s="313" t="s">
        <v>3943</v>
      </c>
      <c r="E1501" s="314" t="s">
        <v>1</v>
      </c>
      <c r="F1501" s="315">
        <v>518.39999999999998</v>
      </c>
      <c r="G1501" s="38"/>
      <c r="H1501" s="44"/>
    </row>
    <row r="1502" s="2" customFormat="1" ht="16.8" customHeight="1">
      <c r="A1502" s="38"/>
      <c r="B1502" s="44"/>
      <c r="C1502" s="316" t="s">
        <v>1</v>
      </c>
      <c r="D1502" s="316" t="s">
        <v>3952</v>
      </c>
      <c r="E1502" s="17" t="s">
        <v>1</v>
      </c>
      <c r="F1502" s="317">
        <v>0</v>
      </c>
      <c r="G1502" s="38"/>
      <c r="H1502" s="44"/>
    </row>
    <row r="1503" s="2" customFormat="1" ht="16.8" customHeight="1">
      <c r="A1503" s="38"/>
      <c r="B1503" s="44"/>
      <c r="C1503" s="316" t="s">
        <v>3943</v>
      </c>
      <c r="D1503" s="316" t="s">
        <v>4651</v>
      </c>
      <c r="E1503" s="17" t="s">
        <v>1</v>
      </c>
      <c r="F1503" s="317">
        <v>518.39999999999998</v>
      </c>
      <c r="G1503" s="38"/>
      <c r="H1503" s="44"/>
    </row>
    <row r="1504" s="2" customFormat="1" ht="16.8" customHeight="1">
      <c r="A1504" s="38"/>
      <c r="B1504" s="44"/>
      <c r="C1504" s="312" t="s">
        <v>3948</v>
      </c>
      <c r="D1504" s="313" t="s">
        <v>3948</v>
      </c>
      <c r="E1504" s="314" t="s">
        <v>1</v>
      </c>
      <c r="F1504" s="315">
        <v>324</v>
      </c>
      <c r="G1504" s="38"/>
      <c r="H1504" s="44"/>
    </row>
    <row r="1505" s="2" customFormat="1" ht="16.8" customHeight="1">
      <c r="A1505" s="38"/>
      <c r="B1505" s="44"/>
      <c r="C1505" s="316" t="s">
        <v>1</v>
      </c>
      <c r="D1505" s="316" t="s">
        <v>3937</v>
      </c>
      <c r="E1505" s="17" t="s">
        <v>1</v>
      </c>
      <c r="F1505" s="317">
        <v>0</v>
      </c>
      <c r="G1505" s="38"/>
      <c r="H1505" s="44"/>
    </row>
    <row r="1506" s="2" customFormat="1" ht="16.8" customHeight="1">
      <c r="A1506" s="38"/>
      <c r="B1506" s="44"/>
      <c r="C1506" s="316" t="s">
        <v>3948</v>
      </c>
      <c r="D1506" s="316" t="s">
        <v>4642</v>
      </c>
      <c r="E1506" s="17" t="s">
        <v>1</v>
      </c>
      <c r="F1506" s="317">
        <v>324</v>
      </c>
      <c r="G1506" s="38"/>
      <c r="H1506" s="44"/>
    </row>
    <row r="1507" s="2" customFormat="1" ht="16.8" customHeight="1">
      <c r="A1507" s="38"/>
      <c r="B1507" s="44"/>
      <c r="C1507" s="312" t="s">
        <v>3953</v>
      </c>
      <c r="D1507" s="313" t="s">
        <v>3953</v>
      </c>
      <c r="E1507" s="314" t="s">
        <v>1</v>
      </c>
      <c r="F1507" s="315">
        <v>171.36000000000001</v>
      </c>
      <c r="G1507" s="38"/>
      <c r="H1507" s="44"/>
    </row>
    <row r="1508" s="2" customFormat="1" ht="16.8" customHeight="1">
      <c r="A1508" s="38"/>
      <c r="B1508" s="44"/>
      <c r="C1508" s="316" t="s">
        <v>1</v>
      </c>
      <c r="D1508" s="316" t="s">
        <v>4655</v>
      </c>
      <c r="E1508" s="17" t="s">
        <v>1</v>
      </c>
      <c r="F1508" s="317">
        <v>0</v>
      </c>
      <c r="G1508" s="38"/>
      <c r="H1508" s="44"/>
    </row>
    <row r="1509" s="2" customFormat="1" ht="16.8" customHeight="1">
      <c r="A1509" s="38"/>
      <c r="B1509" s="44"/>
      <c r="C1509" s="316" t="s">
        <v>3953</v>
      </c>
      <c r="D1509" s="316" t="s">
        <v>4656</v>
      </c>
      <c r="E1509" s="17" t="s">
        <v>1</v>
      </c>
      <c r="F1509" s="317">
        <v>171.36000000000001</v>
      </c>
      <c r="G1509" s="38"/>
      <c r="H1509" s="44"/>
    </row>
    <row r="1510" s="2" customFormat="1" ht="16.8" customHeight="1">
      <c r="A1510" s="38"/>
      <c r="B1510" s="44"/>
      <c r="C1510" s="318" t="s">
        <v>6870</v>
      </c>
      <c r="D1510" s="38"/>
      <c r="E1510" s="38"/>
      <c r="F1510" s="38"/>
      <c r="G1510" s="38"/>
      <c r="H1510" s="44"/>
    </row>
    <row r="1511" s="2" customFormat="1" ht="16.8" customHeight="1">
      <c r="A1511" s="38"/>
      <c r="B1511" s="44"/>
      <c r="C1511" s="316" t="s">
        <v>3958</v>
      </c>
      <c r="D1511" s="316" t="s">
        <v>1366</v>
      </c>
      <c r="E1511" s="17" t="s">
        <v>3853</v>
      </c>
      <c r="F1511" s="317">
        <v>191.75999999999999</v>
      </c>
      <c r="G1511" s="38"/>
      <c r="H1511" s="44"/>
    </row>
    <row r="1512" s="2" customFormat="1" ht="16.8" customHeight="1">
      <c r="A1512" s="38"/>
      <c r="B1512" s="44"/>
      <c r="C1512" s="312" t="s">
        <v>3957</v>
      </c>
      <c r="D1512" s="313" t="s">
        <v>3957</v>
      </c>
      <c r="E1512" s="314" t="s">
        <v>1</v>
      </c>
      <c r="F1512" s="315">
        <v>191.75999999999999</v>
      </c>
      <c r="G1512" s="38"/>
      <c r="H1512" s="44"/>
    </row>
    <row r="1513" s="2" customFormat="1" ht="16.8" customHeight="1">
      <c r="A1513" s="38"/>
      <c r="B1513" s="44"/>
      <c r="C1513" s="316" t="s">
        <v>3957</v>
      </c>
      <c r="D1513" s="316" t="s">
        <v>4662</v>
      </c>
      <c r="E1513" s="17" t="s">
        <v>1</v>
      </c>
      <c r="F1513" s="317">
        <v>191.75999999999999</v>
      </c>
      <c r="G1513" s="38"/>
      <c r="H1513" s="44"/>
    </row>
    <row r="1514" s="2" customFormat="1" ht="16.8" customHeight="1">
      <c r="A1514" s="38"/>
      <c r="B1514" s="44"/>
      <c r="C1514" s="318" t="s">
        <v>6870</v>
      </c>
      <c r="D1514" s="38"/>
      <c r="E1514" s="38"/>
      <c r="F1514" s="38"/>
      <c r="G1514" s="38"/>
      <c r="H1514" s="44"/>
    </row>
    <row r="1515" s="2" customFormat="1" ht="16.8" customHeight="1">
      <c r="A1515" s="38"/>
      <c r="B1515" s="44"/>
      <c r="C1515" s="316" t="s">
        <v>3986</v>
      </c>
      <c r="D1515" s="316" t="s">
        <v>3987</v>
      </c>
      <c r="E1515" s="17" t="s">
        <v>3949</v>
      </c>
      <c r="F1515" s="317">
        <v>383.51999999999998</v>
      </c>
      <c r="G1515" s="38"/>
      <c r="H1515" s="44"/>
    </row>
    <row r="1516" s="2" customFormat="1" ht="16.8" customHeight="1">
      <c r="A1516" s="38"/>
      <c r="B1516" s="44"/>
      <c r="C1516" s="312" t="s">
        <v>3962</v>
      </c>
      <c r="D1516" s="313" t="s">
        <v>3962</v>
      </c>
      <c r="E1516" s="314" t="s">
        <v>1</v>
      </c>
      <c r="F1516" s="315">
        <v>97.920000000000002</v>
      </c>
      <c r="G1516" s="38"/>
      <c r="H1516" s="44"/>
    </row>
    <row r="1517" s="2" customFormat="1" ht="16.8" customHeight="1">
      <c r="A1517" s="38"/>
      <c r="B1517" s="44"/>
      <c r="C1517" s="316" t="s">
        <v>3962</v>
      </c>
      <c r="D1517" s="316" t="s">
        <v>4665</v>
      </c>
      <c r="E1517" s="17" t="s">
        <v>1</v>
      </c>
      <c r="F1517" s="317">
        <v>97.920000000000002</v>
      </c>
      <c r="G1517" s="38"/>
      <c r="H1517" s="44"/>
    </row>
    <row r="1518" s="2" customFormat="1" ht="16.8" customHeight="1">
      <c r="A1518" s="38"/>
      <c r="B1518" s="44"/>
      <c r="C1518" s="312" t="s">
        <v>3825</v>
      </c>
      <c r="D1518" s="313" t="s">
        <v>3825</v>
      </c>
      <c r="E1518" s="314" t="s">
        <v>1</v>
      </c>
      <c r="F1518" s="315">
        <v>121.2</v>
      </c>
      <c r="G1518" s="38"/>
      <c r="H1518" s="44"/>
    </row>
    <row r="1519" s="2" customFormat="1" ht="16.8" customHeight="1">
      <c r="A1519" s="38"/>
      <c r="B1519" s="44"/>
      <c r="C1519" s="316" t="s">
        <v>1</v>
      </c>
      <c r="D1519" s="316" t="s">
        <v>4594</v>
      </c>
      <c r="E1519" s="17" t="s">
        <v>1</v>
      </c>
      <c r="F1519" s="317">
        <v>0</v>
      </c>
      <c r="G1519" s="38"/>
      <c r="H1519" s="44"/>
    </row>
    <row r="1520" s="2" customFormat="1" ht="16.8" customHeight="1">
      <c r="A1520" s="38"/>
      <c r="B1520" s="44"/>
      <c r="C1520" s="316" t="s">
        <v>3825</v>
      </c>
      <c r="D1520" s="316" t="s">
        <v>4595</v>
      </c>
      <c r="E1520" s="17" t="s">
        <v>1</v>
      </c>
      <c r="F1520" s="317">
        <v>121.2</v>
      </c>
      <c r="G1520" s="38"/>
      <c r="H1520" s="44"/>
    </row>
    <row r="1521" s="2" customFormat="1" ht="16.8" customHeight="1">
      <c r="A1521" s="38"/>
      <c r="B1521" s="44"/>
      <c r="C1521" s="312" t="s">
        <v>3718</v>
      </c>
      <c r="D1521" s="313" t="s">
        <v>3718</v>
      </c>
      <c r="E1521" s="314" t="s">
        <v>1</v>
      </c>
      <c r="F1521" s="315">
        <v>97.920000000000002</v>
      </c>
      <c r="G1521" s="38"/>
      <c r="H1521" s="44"/>
    </row>
    <row r="1522" s="2" customFormat="1" ht="16.8" customHeight="1">
      <c r="A1522" s="38"/>
      <c r="B1522" s="44"/>
      <c r="C1522" s="316" t="s">
        <v>3718</v>
      </c>
      <c r="D1522" s="316" t="s">
        <v>4667</v>
      </c>
      <c r="E1522" s="17" t="s">
        <v>1</v>
      </c>
      <c r="F1522" s="317">
        <v>97.920000000000002</v>
      </c>
      <c r="G1522" s="38"/>
      <c r="H1522" s="44"/>
    </row>
    <row r="1523" s="2" customFormat="1" ht="16.8" customHeight="1">
      <c r="A1523" s="38"/>
      <c r="B1523" s="44"/>
      <c r="C1523" s="318" t="s">
        <v>6870</v>
      </c>
      <c r="D1523" s="38"/>
      <c r="E1523" s="38"/>
      <c r="F1523" s="38"/>
      <c r="G1523" s="38"/>
      <c r="H1523" s="44"/>
    </row>
    <row r="1524" s="2" customFormat="1" ht="16.8" customHeight="1">
      <c r="A1524" s="38"/>
      <c r="B1524" s="44"/>
      <c r="C1524" s="316" t="s">
        <v>2117</v>
      </c>
      <c r="D1524" s="316" t="s">
        <v>2118</v>
      </c>
      <c r="E1524" s="17" t="s">
        <v>3949</v>
      </c>
      <c r="F1524" s="317">
        <v>195.84</v>
      </c>
      <c r="G1524" s="38"/>
      <c r="H1524" s="44"/>
    </row>
    <row r="1525" s="2" customFormat="1" ht="16.8" customHeight="1">
      <c r="A1525" s="38"/>
      <c r="B1525" s="44"/>
      <c r="C1525" s="312" t="s">
        <v>3995</v>
      </c>
      <c r="D1525" s="313" t="s">
        <v>3995</v>
      </c>
      <c r="E1525" s="314" t="s">
        <v>1</v>
      </c>
      <c r="F1525" s="315">
        <v>136</v>
      </c>
      <c r="G1525" s="38"/>
      <c r="H1525" s="44"/>
    </row>
    <row r="1526" s="2" customFormat="1" ht="16.8" customHeight="1">
      <c r="A1526" s="38"/>
      <c r="B1526" s="44"/>
      <c r="C1526" s="316" t="s">
        <v>3995</v>
      </c>
      <c r="D1526" s="316" t="s">
        <v>2003</v>
      </c>
      <c r="E1526" s="17" t="s">
        <v>1</v>
      </c>
      <c r="F1526" s="317">
        <v>136</v>
      </c>
      <c r="G1526" s="38"/>
      <c r="H1526" s="44"/>
    </row>
    <row r="1527" s="2" customFormat="1" ht="16.8" customHeight="1">
      <c r="A1527" s="38"/>
      <c r="B1527" s="44"/>
      <c r="C1527" s="312" t="s">
        <v>3720</v>
      </c>
      <c r="D1527" s="313" t="s">
        <v>3720</v>
      </c>
      <c r="E1527" s="314" t="s">
        <v>1</v>
      </c>
      <c r="F1527" s="315">
        <v>136</v>
      </c>
      <c r="G1527" s="38"/>
      <c r="H1527" s="44"/>
    </row>
    <row r="1528" s="2" customFormat="1" ht="16.8" customHeight="1">
      <c r="A1528" s="38"/>
      <c r="B1528" s="44"/>
      <c r="C1528" s="316" t="s">
        <v>1</v>
      </c>
      <c r="D1528" s="316" t="s">
        <v>4055</v>
      </c>
      <c r="E1528" s="17" t="s">
        <v>1</v>
      </c>
      <c r="F1528" s="317">
        <v>0</v>
      </c>
      <c r="G1528" s="38"/>
      <c r="H1528" s="44"/>
    </row>
    <row r="1529" s="2" customFormat="1" ht="16.8" customHeight="1">
      <c r="A1529" s="38"/>
      <c r="B1529" s="44"/>
      <c r="C1529" s="316" t="s">
        <v>3720</v>
      </c>
      <c r="D1529" s="316" t="s">
        <v>2003</v>
      </c>
      <c r="E1529" s="17" t="s">
        <v>1</v>
      </c>
      <c r="F1529" s="317">
        <v>136</v>
      </c>
      <c r="G1529" s="38"/>
      <c r="H1529" s="44"/>
    </row>
    <row r="1530" s="2" customFormat="1" ht="16.8" customHeight="1">
      <c r="A1530" s="38"/>
      <c r="B1530" s="44"/>
      <c r="C1530" s="312" t="s">
        <v>4015</v>
      </c>
      <c r="D1530" s="313" t="s">
        <v>4015</v>
      </c>
      <c r="E1530" s="314" t="s">
        <v>1</v>
      </c>
      <c r="F1530" s="315">
        <v>0.90000000000000002</v>
      </c>
      <c r="G1530" s="38"/>
      <c r="H1530" s="44"/>
    </row>
    <row r="1531" s="2" customFormat="1" ht="16.8" customHeight="1">
      <c r="A1531" s="38"/>
      <c r="B1531" s="44"/>
      <c r="C1531" s="316" t="s">
        <v>1</v>
      </c>
      <c r="D1531" s="316" t="s">
        <v>4672</v>
      </c>
      <c r="E1531" s="17" t="s">
        <v>1</v>
      </c>
      <c r="F1531" s="317">
        <v>0</v>
      </c>
      <c r="G1531" s="38"/>
      <c r="H1531" s="44"/>
    </row>
    <row r="1532" s="2" customFormat="1" ht="16.8" customHeight="1">
      <c r="A1532" s="38"/>
      <c r="B1532" s="44"/>
      <c r="C1532" s="316" t="s">
        <v>4015</v>
      </c>
      <c r="D1532" s="316" t="s">
        <v>4673</v>
      </c>
      <c r="E1532" s="17" t="s">
        <v>1</v>
      </c>
      <c r="F1532" s="317">
        <v>0.90000000000000002</v>
      </c>
      <c r="G1532" s="38"/>
      <c r="H1532" s="44"/>
    </row>
    <row r="1533" s="2" customFormat="1" ht="16.8" customHeight="1">
      <c r="A1533" s="38"/>
      <c r="B1533" s="44"/>
      <c r="C1533" s="312" t="s">
        <v>4510</v>
      </c>
      <c r="D1533" s="313" t="s">
        <v>4510</v>
      </c>
      <c r="E1533" s="314" t="s">
        <v>1</v>
      </c>
      <c r="F1533" s="315">
        <v>3</v>
      </c>
      <c r="G1533" s="38"/>
      <c r="H1533" s="44"/>
    </row>
    <row r="1534" s="2" customFormat="1" ht="16.8" customHeight="1">
      <c r="A1534" s="38"/>
      <c r="B1534" s="44"/>
      <c r="C1534" s="316" t="s">
        <v>4510</v>
      </c>
      <c r="D1534" s="316" t="s">
        <v>269</v>
      </c>
      <c r="E1534" s="17" t="s">
        <v>1</v>
      </c>
      <c r="F1534" s="317">
        <v>3</v>
      </c>
      <c r="G1534" s="38"/>
      <c r="H1534" s="44"/>
    </row>
    <row r="1535" s="2" customFormat="1" ht="16.8" customHeight="1">
      <c r="A1535" s="38"/>
      <c r="B1535" s="44"/>
      <c r="C1535" s="312" t="s">
        <v>4027</v>
      </c>
      <c r="D1535" s="313" t="s">
        <v>4027</v>
      </c>
      <c r="E1535" s="314" t="s">
        <v>1</v>
      </c>
      <c r="F1535" s="315">
        <v>163.19999999999999</v>
      </c>
      <c r="G1535" s="38"/>
      <c r="H1535" s="44"/>
    </row>
    <row r="1536" s="2" customFormat="1" ht="16.8" customHeight="1">
      <c r="A1536" s="38"/>
      <c r="B1536" s="44"/>
      <c r="C1536" s="316" t="s">
        <v>1</v>
      </c>
      <c r="D1536" s="316" t="s">
        <v>3904</v>
      </c>
      <c r="E1536" s="17" t="s">
        <v>1</v>
      </c>
      <c r="F1536" s="317">
        <v>0</v>
      </c>
      <c r="G1536" s="38"/>
      <c r="H1536" s="44"/>
    </row>
    <row r="1537" s="2" customFormat="1" ht="16.8" customHeight="1">
      <c r="A1537" s="38"/>
      <c r="B1537" s="44"/>
      <c r="C1537" s="316" t="s">
        <v>4027</v>
      </c>
      <c r="D1537" s="316" t="s">
        <v>4680</v>
      </c>
      <c r="E1537" s="17" t="s">
        <v>1</v>
      </c>
      <c r="F1537" s="317">
        <v>163.19999999999999</v>
      </c>
      <c r="G1537" s="38"/>
      <c r="H1537" s="44"/>
    </row>
    <row r="1538" s="2" customFormat="1" ht="16.8" customHeight="1">
      <c r="A1538" s="38"/>
      <c r="B1538" s="44"/>
      <c r="C1538" s="318" t="s">
        <v>6870</v>
      </c>
      <c r="D1538" s="38"/>
      <c r="E1538" s="38"/>
      <c r="F1538" s="38"/>
      <c r="G1538" s="38"/>
      <c r="H1538" s="44"/>
    </row>
    <row r="1539" s="2" customFormat="1" ht="16.8" customHeight="1">
      <c r="A1539" s="38"/>
      <c r="B1539" s="44"/>
      <c r="C1539" s="316" t="s">
        <v>4134</v>
      </c>
      <c r="D1539" s="316" t="s">
        <v>4135</v>
      </c>
      <c r="E1539" s="17" t="s">
        <v>3900</v>
      </c>
      <c r="F1539" s="317">
        <v>172.19999999999999</v>
      </c>
      <c r="G1539" s="38"/>
      <c r="H1539" s="44"/>
    </row>
    <row r="1540" s="2" customFormat="1" ht="16.8" customHeight="1">
      <c r="A1540" s="38"/>
      <c r="B1540" s="44"/>
      <c r="C1540" s="312" t="s">
        <v>4038</v>
      </c>
      <c r="D1540" s="313" t="s">
        <v>4038</v>
      </c>
      <c r="E1540" s="314" t="s">
        <v>1</v>
      </c>
      <c r="F1540" s="315">
        <v>121.2</v>
      </c>
      <c r="G1540" s="38"/>
      <c r="H1540" s="44"/>
    </row>
    <row r="1541" s="2" customFormat="1" ht="16.8" customHeight="1">
      <c r="A1541" s="38"/>
      <c r="B1541" s="44"/>
      <c r="C1541" s="316" t="s">
        <v>1</v>
      </c>
      <c r="D1541" s="316" t="s">
        <v>4594</v>
      </c>
      <c r="E1541" s="17" t="s">
        <v>1</v>
      </c>
      <c r="F1541" s="317">
        <v>0</v>
      </c>
      <c r="G1541" s="38"/>
      <c r="H1541" s="44"/>
    </row>
    <row r="1542" s="2" customFormat="1" ht="16.8" customHeight="1">
      <c r="A1542" s="38"/>
      <c r="B1542" s="44"/>
      <c r="C1542" s="316" t="s">
        <v>4038</v>
      </c>
      <c r="D1542" s="316" t="s">
        <v>4595</v>
      </c>
      <c r="E1542" s="17" t="s">
        <v>1</v>
      </c>
      <c r="F1542" s="317">
        <v>121.2</v>
      </c>
      <c r="G1542" s="38"/>
      <c r="H1542" s="44"/>
    </row>
    <row r="1543" s="2" customFormat="1" ht="16.8" customHeight="1">
      <c r="A1543" s="38"/>
      <c r="B1543" s="44"/>
      <c r="C1543" s="312" t="s">
        <v>4048</v>
      </c>
      <c r="D1543" s="313" t="s">
        <v>4048</v>
      </c>
      <c r="E1543" s="314" t="s">
        <v>1</v>
      </c>
      <c r="F1543" s="315">
        <v>121.2</v>
      </c>
      <c r="G1543" s="38"/>
      <c r="H1543" s="44"/>
    </row>
    <row r="1544" s="2" customFormat="1" ht="16.8" customHeight="1">
      <c r="A1544" s="38"/>
      <c r="B1544" s="44"/>
      <c r="C1544" s="316" t="s">
        <v>1</v>
      </c>
      <c r="D1544" s="316" t="s">
        <v>4594</v>
      </c>
      <c r="E1544" s="17" t="s">
        <v>1</v>
      </c>
      <c r="F1544" s="317">
        <v>0</v>
      </c>
      <c r="G1544" s="38"/>
      <c r="H1544" s="44"/>
    </row>
    <row r="1545" s="2" customFormat="1" ht="16.8" customHeight="1">
      <c r="A1545" s="38"/>
      <c r="B1545" s="44"/>
      <c r="C1545" s="316" t="s">
        <v>4048</v>
      </c>
      <c r="D1545" s="316" t="s">
        <v>4595</v>
      </c>
      <c r="E1545" s="17" t="s">
        <v>1</v>
      </c>
      <c r="F1545" s="317">
        <v>121.2</v>
      </c>
      <c r="G1545" s="38"/>
      <c r="H1545" s="44"/>
    </row>
    <row r="1546" s="2" customFormat="1" ht="16.8" customHeight="1">
      <c r="A1546" s="38"/>
      <c r="B1546" s="44"/>
      <c r="C1546" s="312" t="s">
        <v>4056</v>
      </c>
      <c r="D1546" s="313" t="s">
        <v>4056</v>
      </c>
      <c r="E1546" s="314" t="s">
        <v>1</v>
      </c>
      <c r="F1546" s="315">
        <v>303</v>
      </c>
      <c r="G1546" s="38"/>
      <c r="H1546" s="44"/>
    </row>
    <row r="1547" s="2" customFormat="1" ht="16.8" customHeight="1">
      <c r="A1547" s="38"/>
      <c r="B1547" s="44"/>
      <c r="C1547" s="316" t="s">
        <v>1</v>
      </c>
      <c r="D1547" s="316" t="s">
        <v>4594</v>
      </c>
      <c r="E1547" s="17" t="s">
        <v>1</v>
      </c>
      <c r="F1547" s="317">
        <v>0</v>
      </c>
      <c r="G1547" s="38"/>
      <c r="H1547" s="44"/>
    </row>
    <row r="1548" s="2" customFormat="1" ht="16.8" customHeight="1">
      <c r="A1548" s="38"/>
      <c r="B1548" s="44"/>
      <c r="C1548" s="316" t="s">
        <v>4056</v>
      </c>
      <c r="D1548" s="316" t="s">
        <v>4602</v>
      </c>
      <c r="E1548" s="17" t="s">
        <v>1</v>
      </c>
      <c r="F1548" s="317">
        <v>303</v>
      </c>
      <c r="G1548" s="38"/>
      <c r="H1548" s="44"/>
    </row>
    <row r="1549" s="2" customFormat="1" ht="16.8" customHeight="1">
      <c r="A1549" s="38"/>
      <c r="B1549" s="44"/>
      <c r="C1549" s="312" t="s">
        <v>4063</v>
      </c>
      <c r="D1549" s="313" t="s">
        <v>4063</v>
      </c>
      <c r="E1549" s="314" t="s">
        <v>1</v>
      </c>
      <c r="F1549" s="315">
        <v>303</v>
      </c>
      <c r="G1549" s="38"/>
      <c r="H1549" s="44"/>
    </row>
    <row r="1550" s="2" customFormat="1" ht="16.8" customHeight="1">
      <c r="A1550" s="38"/>
      <c r="B1550" s="44"/>
      <c r="C1550" s="316" t="s">
        <v>1</v>
      </c>
      <c r="D1550" s="316" t="s">
        <v>4594</v>
      </c>
      <c r="E1550" s="17" t="s">
        <v>1</v>
      </c>
      <c r="F1550" s="317">
        <v>0</v>
      </c>
      <c r="G1550" s="38"/>
      <c r="H1550" s="44"/>
    </row>
    <row r="1551" s="2" customFormat="1" ht="16.8" customHeight="1">
      <c r="A1551" s="38"/>
      <c r="B1551" s="44"/>
      <c r="C1551" s="316" t="s">
        <v>4063</v>
      </c>
      <c r="D1551" s="316" t="s">
        <v>4602</v>
      </c>
      <c r="E1551" s="17" t="s">
        <v>1</v>
      </c>
      <c r="F1551" s="317">
        <v>303</v>
      </c>
      <c r="G1551" s="38"/>
      <c r="H1551" s="44"/>
    </row>
    <row r="1552" s="2" customFormat="1" ht="16.8" customHeight="1">
      <c r="A1552" s="38"/>
      <c r="B1552" s="44"/>
      <c r="C1552" s="318" t="s">
        <v>6870</v>
      </c>
      <c r="D1552" s="38"/>
      <c r="E1552" s="38"/>
      <c r="F1552" s="38"/>
      <c r="G1552" s="38"/>
      <c r="H1552" s="44"/>
    </row>
    <row r="1553" s="2" customFormat="1" ht="16.8" customHeight="1">
      <c r="A1553" s="38"/>
      <c r="B1553" s="44"/>
      <c r="C1553" s="316" t="s">
        <v>1543</v>
      </c>
      <c r="D1553" s="316" t="s">
        <v>1544</v>
      </c>
      <c r="E1553" s="17" t="s">
        <v>3900</v>
      </c>
      <c r="F1553" s="317">
        <v>303</v>
      </c>
      <c r="G1553" s="38"/>
      <c r="H1553" s="44"/>
    </row>
    <row r="1554" s="2" customFormat="1" ht="16.8" customHeight="1">
      <c r="A1554" s="38"/>
      <c r="B1554" s="44"/>
      <c r="C1554" s="312" t="s">
        <v>3832</v>
      </c>
      <c r="D1554" s="313" t="s">
        <v>3832</v>
      </c>
      <c r="E1554" s="314" t="s">
        <v>1</v>
      </c>
      <c r="F1554" s="315">
        <v>303</v>
      </c>
      <c r="G1554" s="38"/>
      <c r="H1554" s="44"/>
    </row>
    <row r="1555" s="2" customFormat="1" ht="16.8" customHeight="1">
      <c r="A1555" s="38"/>
      <c r="B1555" s="44"/>
      <c r="C1555" s="316" t="s">
        <v>1</v>
      </c>
      <c r="D1555" s="316" t="s">
        <v>4594</v>
      </c>
      <c r="E1555" s="17" t="s">
        <v>1</v>
      </c>
      <c r="F1555" s="317">
        <v>0</v>
      </c>
      <c r="G1555" s="38"/>
      <c r="H1555" s="44"/>
    </row>
    <row r="1556" s="2" customFormat="1" ht="16.8" customHeight="1">
      <c r="A1556" s="38"/>
      <c r="B1556" s="44"/>
      <c r="C1556" s="316" t="s">
        <v>3832</v>
      </c>
      <c r="D1556" s="316" t="s">
        <v>4602</v>
      </c>
      <c r="E1556" s="17" t="s">
        <v>1</v>
      </c>
      <c r="F1556" s="317">
        <v>303</v>
      </c>
      <c r="G1556" s="38"/>
      <c r="H1556" s="44"/>
    </row>
    <row r="1557" s="2" customFormat="1" ht="16.8" customHeight="1">
      <c r="A1557" s="38"/>
      <c r="B1557" s="44"/>
      <c r="C1557" s="312" t="s">
        <v>4067</v>
      </c>
      <c r="D1557" s="313" t="s">
        <v>4067</v>
      </c>
      <c r="E1557" s="314" t="s">
        <v>1</v>
      </c>
      <c r="F1557" s="315">
        <v>303</v>
      </c>
      <c r="G1557" s="38"/>
      <c r="H1557" s="44"/>
    </row>
    <row r="1558" s="2" customFormat="1" ht="16.8" customHeight="1">
      <c r="A1558" s="38"/>
      <c r="B1558" s="44"/>
      <c r="C1558" s="316" t="s">
        <v>1</v>
      </c>
      <c r="D1558" s="316" t="s">
        <v>4594</v>
      </c>
      <c r="E1558" s="17" t="s">
        <v>1</v>
      </c>
      <c r="F1558" s="317">
        <v>0</v>
      </c>
      <c r="G1558" s="38"/>
      <c r="H1558" s="44"/>
    </row>
    <row r="1559" s="2" customFormat="1" ht="16.8" customHeight="1">
      <c r="A1559" s="38"/>
      <c r="B1559" s="44"/>
      <c r="C1559" s="316" t="s">
        <v>4067</v>
      </c>
      <c r="D1559" s="316" t="s">
        <v>4602</v>
      </c>
      <c r="E1559" s="17" t="s">
        <v>1</v>
      </c>
      <c r="F1559" s="317">
        <v>303</v>
      </c>
      <c r="G1559" s="38"/>
      <c r="H1559" s="44"/>
    </row>
    <row r="1560" s="2" customFormat="1" ht="16.8" customHeight="1">
      <c r="A1560" s="38"/>
      <c r="B1560" s="44"/>
      <c r="C1560" s="312" t="s">
        <v>4073</v>
      </c>
      <c r="D1560" s="313" t="s">
        <v>4073</v>
      </c>
      <c r="E1560" s="314" t="s">
        <v>1</v>
      </c>
      <c r="F1560" s="315">
        <v>303</v>
      </c>
      <c r="G1560" s="38"/>
      <c r="H1560" s="44"/>
    </row>
    <row r="1561" s="2" customFormat="1" ht="16.8" customHeight="1">
      <c r="A1561" s="38"/>
      <c r="B1561" s="44"/>
      <c r="C1561" s="316" t="s">
        <v>1</v>
      </c>
      <c r="D1561" s="316" t="s">
        <v>4594</v>
      </c>
      <c r="E1561" s="17" t="s">
        <v>1</v>
      </c>
      <c r="F1561" s="317">
        <v>0</v>
      </c>
      <c r="G1561" s="38"/>
      <c r="H1561" s="44"/>
    </row>
    <row r="1562" s="2" customFormat="1" ht="16.8" customHeight="1">
      <c r="A1562" s="38"/>
      <c r="B1562" s="44"/>
      <c r="C1562" s="316" t="s">
        <v>4073</v>
      </c>
      <c r="D1562" s="316" t="s">
        <v>4602</v>
      </c>
      <c r="E1562" s="17" t="s">
        <v>1</v>
      </c>
      <c r="F1562" s="317">
        <v>303</v>
      </c>
      <c r="G1562" s="38"/>
      <c r="H1562" s="44"/>
    </row>
    <row r="1563" s="2" customFormat="1" ht="16.8" customHeight="1">
      <c r="A1563" s="38"/>
      <c r="B1563" s="44"/>
      <c r="C1563" s="312" t="s">
        <v>4078</v>
      </c>
      <c r="D1563" s="313" t="s">
        <v>4078</v>
      </c>
      <c r="E1563" s="314" t="s">
        <v>1</v>
      </c>
      <c r="F1563" s="315">
        <v>101</v>
      </c>
      <c r="G1563" s="38"/>
      <c r="H1563" s="44"/>
    </row>
    <row r="1564" s="2" customFormat="1" ht="16.8" customHeight="1">
      <c r="A1564" s="38"/>
      <c r="B1564" s="44"/>
      <c r="C1564" s="316" t="s">
        <v>4078</v>
      </c>
      <c r="D1564" s="316" t="s">
        <v>120</v>
      </c>
      <c r="E1564" s="17" t="s">
        <v>1</v>
      </c>
      <c r="F1564" s="317">
        <v>101</v>
      </c>
      <c r="G1564" s="38"/>
      <c r="H1564" s="44"/>
    </row>
    <row r="1565" s="2" customFormat="1" ht="16.8" customHeight="1">
      <c r="A1565" s="38"/>
      <c r="B1565" s="44"/>
      <c r="C1565" s="312" t="s">
        <v>4082</v>
      </c>
      <c r="D1565" s="313" t="s">
        <v>4082</v>
      </c>
      <c r="E1565" s="314" t="s">
        <v>1</v>
      </c>
      <c r="F1565" s="315">
        <v>136</v>
      </c>
      <c r="G1565" s="38"/>
      <c r="H1565" s="44"/>
    </row>
    <row r="1566" s="2" customFormat="1" ht="16.8" customHeight="1">
      <c r="A1566" s="38"/>
      <c r="B1566" s="44"/>
      <c r="C1566" s="316" t="s">
        <v>4082</v>
      </c>
      <c r="D1566" s="316" t="s">
        <v>2003</v>
      </c>
      <c r="E1566" s="17" t="s">
        <v>1</v>
      </c>
      <c r="F1566" s="317">
        <v>136</v>
      </c>
      <c r="G1566" s="38"/>
      <c r="H1566" s="44"/>
    </row>
    <row r="1567" s="2" customFormat="1" ht="16.8" customHeight="1">
      <c r="A1567" s="38"/>
      <c r="B1567" s="44"/>
      <c r="C1567" s="312" t="s">
        <v>4088</v>
      </c>
      <c r="D1567" s="313" t="s">
        <v>4088</v>
      </c>
      <c r="E1567" s="314" t="s">
        <v>1</v>
      </c>
      <c r="F1567" s="315">
        <v>136</v>
      </c>
      <c r="G1567" s="38"/>
      <c r="H1567" s="44"/>
    </row>
    <row r="1568" s="2" customFormat="1" ht="16.8" customHeight="1">
      <c r="A1568" s="38"/>
      <c r="B1568" s="44"/>
      <c r="C1568" s="316" t="s">
        <v>4088</v>
      </c>
      <c r="D1568" s="316" t="s">
        <v>2003</v>
      </c>
      <c r="E1568" s="17" t="s">
        <v>1</v>
      </c>
      <c r="F1568" s="317">
        <v>136</v>
      </c>
      <c r="G1568" s="38"/>
      <c r="H1568" s="44"/>
    </row>
    <row r="1569" s="2" customFormat="1" ht="16.8" customHeight="1">
      <c r="A1569" s="38"/>
      <c r="B1569" s="44"/>
      <c r="C1569" s="318" t="s">
        <v>6870</v>
      </c>
      <c r="D1569" s="38"/>
      <c r="E1569" s="38"/>
      <c r="F1569" s="38"/>
      <c r="G1569" s="38"/>
      <c r="H1569" s="44"/>
    </row>
    <row r="1570" s="2" customFormat="1" ht="16.8" customHeight="1">
      <c r="A1570" s="38"/>
      <c r="B1570" s="44"/>
      <c r="C1570" s="316" t="s">
        <v>4195</v>
      </c>
      <c r="D1570" s="316" t="s">
        <v>4196</v>
      </c>
      <c r="E1570" s="17" t="s">
        <v>1133</v>
      </c>
      <c r="F1570" s="317">
        <v>138.03999999999999</v>
      </c>
      <c r="G1570" s="38"/>
      <c r="H1570" s="44"/>
    </row>
    <row r="1571" s="2" customFormat="1" ht="16.8" customHeight="1">
      <c r="A1571" s="38"/>
      <c r="B1571" s="44"/>
      <c r="C1571" s="312" t="s">
        <v>4093</v>
      </c>
      <c r="D1571" s="313" t="s">
        <v>4093</v>
      </c>
      <c r="E1571" s="314" t="s">
        <v>1</v>
      </c>
      <c r="F1571" s="315">
        <v>1</v>
      </c>
      <c r="G1571" s="38"/>
      <c r="H1571" s="44"/>
    </row>
    <row r="1572" s="2" customFormat="1" ht="16.8" customHeight="1">
      <c r="A1572" s="38"/>
      <c r="B1572" s="44"/>
      <c r="C1572" s="316" t="s">
        <v>4093</v>
      </c>
      <c r="D1572" s="316" t="s">
        <v>84</v>
      </c>
      <c r="E1572" s="17" t="s">
        <v>1</v>
      </c>
      <c r="F1572" s="317">
        <v>1</v>
      </c>
      <c r="G1572" s="38"/>
      <c r="H1572" s="44"/>
    </row>
    <row r="1573" s="2" customFormat="1" ht="16.8" customHeight="1">
      <c r="A1573" s="38"/>
      <c r="B1573" s="44"/>
      <c r="C1573" s="312" t="s">
        <v>4100</v>
      </c>
      <c r="D1573" s="313" t="s">
        <v>4100</v>
      </c>
      <c r="E1573" s="314" t="s">
        <v>1</v>
      </c>
      <c r="F1573" s="315">
        <v>136</v>
      </c>
      <c r="G1573" s="38"/>
      <c r="H1573" s="44"/>
    </row>
    <row r="1574" s="2" customFormat="1" ht="16.8" customHeight="1">
      <c r="A1574" s="38"/>
      <c r="B1574" s="44"/>
      <c r="C1574" s="316" t="s">
        <v>4100</v>
      </c>
      <c r="D1574" s="316" t="s">
        <v>2003</v>
      </c>
      <c r="E1574" s="17" t="s">
        <v>1</v>
      </c>
      <c r="F1574" s="317">
        <v>136</v>
      </c>
      <c r="G1574" s="38"/>
      <c r="H1574" s="44"/>
    </row>
    <row r="1575" s="2" customFormat="1" ht="16.8" customHeight="1">
      <c r="A1575" s="38"/>
      <c r="B1575" s="44"/>
      <c r="C1575" s="312" t="s">
        <v>4112</v>
      </c>
      <c r="D1575" s="313" t="s">
        <v>4112</v>
      </c>
      <c r="E1575" s="314" t="s">
        <v>1</v>
      </c>
      <c r="F1575" s="315">
        <v>3</v>
      </c>
      <c r="G1575" s="38"/>
      <c r="H1575" s="44"/>
    </row>
    <row r="1576" s="2" customFormat="1" ht="16.8" customHeight="1">
      <c r="A1576" s="38"/>
      <c r="B1576" s="44"/>
      <c r="C1576" s="316" t="s">
        <v>4112</v>
      </c>
      <c r="D1576" s="316" t="s">
        <v>269</v>
      </c>
      <c r="E1576" s="17" t="s">
        <v>1</v>
      </c>
      <c r="F1576" s="317">
        <v>3</v>
      </c>
      <c r="G1576" s="38"/>
      <c r="H1576" s="44"/>
    </row>
    <row r="1577" s="2" customFormat="1" ht="16.8" customHeight="1">
      <c r="A1577" s="38"/>
      <c r="B1577" s="44"/>
      <c r="C1577" s="312" t="s">
        <v>4120</v>
      </c>
      <c r="D1577" s="313" t="s">
        <v>4120</v>
      </c>
      <c r="E1577" s="314" t="s">
        <v>1</v>
      </c>
      <c r="F1577" s="315">
        <v>3</v>
      </c>
      <c r="G1577" s="38"/>
      <c r="H1577" s="44"/>
    </row>
    <row r="1578" s="2" customFormat="1" ht="16.8" customHeight="1">
      <c r="A1578" s="38"/>
      <c r="B1578" s="44"/>
      <c r="C1578" s="316" t="s">
        <v>4120</v>
      </c>
      <c r="D1578" s="316" t="s">
        <v>269</v>
      </c>
      <c r="E1578" s="17" t="s">
        <v>1</v>
      </c>
      <c r="F1578" s="317">
        <v>3</v>
      </c>
      <c r="G1578" s="38"/>
      <c r="H1578" s="44"/>
    </row>
    <row r="1579" s="2" customFormat="1" ht="16.8" customHeight="1">
      <c r="A1579" s="38"/>
      <c r="B1579" s="44"/>
      <c r="C1579" s="312" t="s">
        <v>4132</v>
      </c>
      <c r="D1579" s="313" t="s">
        <v>4132</v>
      </c>
      <c r="E1579" s="314" t="s">
        <v>1</v>
      </c>
      <c r="F1579" s="315">
        <v>1</v>
      </c>
      <c r="G1579" s="38"/>
      <c r="H1579" s="44"/>
    </row>
    <row r="1580" s="2" customFormat="1" ht="16.8" customHeight="1">
      <c r="A1580" s="38"/>
      <c r="B1580" s="44"/>
      <c r="C1580" s="316" t="s">
        <v>1</v>
      </c>
      <c r="D1580" s="316" t="s">
        <v>6881</v>
      </c>
      <c r="E1580" s="17" t="s">
        <v>1</v>
      </c>
      <c r="F1580" s="317">
        <v>0</v>
      </c>
      <c r="G1580" s="38"/>
      <c r="H1580" s="44"/>
    </row>
    <row r="1581" s="2" customFormat="1" ht="16.8" customHeight="1">
      <c r="A1581" s="38"/>
      <c r="B1581" s="44"/>
      <c r="C1581" s="316" t="s">
        <v>4132</v>
      </c>
      <c r="D1581" s="316" t="s">
        <v>84</v>
      </c>
      <c r="E1581" s="17" t="s">
        <v>1</v>
      </c>
      <c r="F1581" s="317">
        <v>1</v>
      </c>
      <c r="G1581" s="38"/>
      <c r="H1581" s="44"/>
    </row>
    <row r="1582" s="2" customFormat="1" ht="16.8" customHeight="1">
      <c r="A1582" s="38"/>
      <c r="B1582" s="44"/>
      <c r="C1582" s="312" t="s">
        <v>3838</v>
      </c>
      <c r="D1582" s="313" t="s">
        <v>3838</v>
      </c>
      <c r="E1582" s="314" t="s">
        <v>1</v>
      </c>
      <c r="F1582" s="315">
        <v>303</v>
      </c>
      <c r="G1582" s="38"/>
      <c r="H1582" s="44"/>
    </row>
    <row r="1583" s="2" customFormat="1" ht="16.8" customHeight="1">
      <c r="A1583" s="38"/>
      <c r="B1583" s="44"/>
      <c r="C1583" s="316" t="s">
        <v>1</v>
      </c>
      <c r="D1583" s="316" t="s">
        <v>4594</v>
      </c>
      <c r="E1583" s="17" t="s">
        <v>1</v>
      </c>
      <c r="F1583" s="317">
        <v>0</v>
      </c>
      <c r="G1583" s="38"/>
      <c r="H1583" s="44"/>
    </row>
    <row r="1584" s="2" customFormat="1" ht="16.8" customHeight="1">
      <c r="A1584" s="38"/>
      <c r="B1584" s="44"/>
      <c r="C1584" s="316" t="s">
        <v>3838</v>
      </c>
      <c r="D1584" s="316" t="s">
        <v>4602</v>
      </c>
      <c r="E1584" s="17" t="s">
        <v>1</v>
      </c>
      <c r="F1584" s="317">
        <v>303</v>
      </c>
      <c r="G1584" s="38"/>
      <c r="H1584" s="44"/>
    </row>
    <row r="1585" s="2" customFormat="1" ht="16.8" customHeight="1">
      <c r="A1585" s="38"/>
      <c r="B1585" s="44"/>
      <c r="C1585" s="312" t="s">
        <v>4139</v>
      </c>
      <c r="D1585" s="313" t="s">
        <v>4139</v>
      </c>
      <c r="E1585" s="314" t="s">
        <v>1</v>
      </c>
      <c r="F1585" s="315">
        <v>1</v>
      </c>
      <c r="G1585" s="38"/>
      <c r="H1585" s="44"/>
    </row>
    <row r="1586" s="2" customFormat="1" ht="16.8" customHeight="1">
      <c r="A1586" s="38"/>
      <c r="B1586" s="44"/>
      <c r="C1586" s="316" t="s">
        <v>4139</v>
      </c>
      <c r="D1586" s="316" t="s">
        <v>84</v>
      </c>
      <c r="E1586" s="17" t="s">
        <v>1</v>
      </c>
      <c r="F1586" s="317">
        <v>1</v>
      </c>
      <c r="G1586" s="38"/>
      <c r="H1586" s="44"/>
    </row>
    <row r="1587" s="2" customFormat="1" ht="16.8" customHeight="1">
      <c r="A1587" s="38"/>
      <c r="B1587" s="44"/>
      <c r="C1587" s="312" t="s">
        <v>4166</v>
      </c>
      <c r="D1587" s="313" t="s">
        <v>4166</v>
      </c>
      <c r="E1587" s="314" t="s">
        <v>1</v>
      </c>
      <c r="F1587" s="315">
        <v>2</v>
      </c>
      <c r="G1587" s="38"/>
      <c r="H1587" s="44"/>
    </row>
    <row r="1588" s="2" customFormat="1" ht="16.8" customHeight="1">
      <c r="A1588" s="38"/>
      <c r="B1588" s="44"/>
      <c r="C1588" s="316" t="s">
        <v>4166</v>
      </c>
      <c r="D1588" s="316" t="s">
        <v>86</v>
      </c>
      <c r="E1588" s="17" t="s">
        <v>1</v>
      </c>
      <c r="F1588" s="317">
        <v>2</v>
      </c>
      <c r="G1588" s="38"/>
      <c r="H1588" s="44"/>
    </row>
    <row r="1589" s="2" customFormat="1" ht="16.8" customHeight="1">
      <c r="A1589" s="38"/>
      <c r="B1589" s="44"/>
      <c r="C1589" s="312" t="s">
        <v>3722</v>
      </c>
      <c r="D1589" s="313" t="s">
        <v>3722</v>
      </c>
      <c r="E1589" s="314" t="s">
        <v>1</v>
      </c>
      <c r="F1589" s="315">
        <v>2</v>
      </c>
      <c r="G1589" s="38"/>
      <c r="H1589" s="44"/>
    </row>
    <row r="1590" s="2" customFormat="1" ht="16.8" customHeight="1">
      <c r="A1590" s="38"/>
      <c r="B1590" s="44"/>
      <c r="C1590" s="316" t="s">
        <v>3722</v>
      </c>
      <c r="D1590" s="316" t="s">
        <v>86</v>
      </c>
      <c r="E1590" s="17" t="s">
        <v>1</v>
      </c>
      <c r="F1590" s="317">
        <v>2</v>
      </c>
      <c r="G1590" s="38"/>
      <c r="H1590" s="44"/>
    </row>
    <row r="1591" s="2" customFormat="1" ht="16.8" customHeight="1">
      <c r="A1591" s="38"/>
      <c r="B1591" s="44"/>
      <c r="C1591" s="312" t="s">
        <v>4178</v>
      </c>
      <c r="D1591" s="313" t="s">
        <v>4178</v>
      </c>
      <c r="E1591" s="314" t="s">
        <v>1</v>
      </c>
      <c r="F1591" s="315">
        <v>2</v>
      </c>
      <c r="G1591" s="38"/>
      <c r="H1591" s="44"/>
    </row>
    <row r="1592" s="2" customFormat="1" ht="16.8" customHeight="1">
      <c r="A1592" s="38"/>
      <c r="B1592" s="44"/>
      <c r="C1592" s="316" t="s">
        <v>4178</v>
      </c>
      <c r="D1592" s="316" t="s">
        <v>86</v>
      </c>
      <c r="E1592" s="17" t="s">
        <v>1</v>
      </c>
      <c r="F1592" s="317">
        <v>2</v>
      </c>
      <c r="G1592" s="38"/>
      <c r="H1592" s="44"/>
    </row>
    <row r="1593" s="2" customFormat="1" ht="16.8" customHeight="1">
      <c r="A1593" s="38"/>
      <c r="B1593" s="44"/>
      <c r="C1593" s="312" t="s">
        <v>3723</v>
      </c>
      <c r="D1593" s="313" t="s">
        <v>3723</v>
      </c>
      <c r="E1593" s="314" t="s">
        <v>1</v>
      </c>
      <c r="F1593" s="315">
        <v>2</v>
      </c>
      <c r="G1593" s="38"/>
      <c r="H1593" s="44"/>
    </row>
    <row r="1594" s="2" customFormat="1" ht="16.8" customHeight="1">
      <c r="A1594" s="38"/>
      <c r="B1594" s="44"/>
      <c r="C1594" s="316" t="s">
        <v>3723</v>
      </c>
      <c r="D1594" s="316" t="s">
        <v>86</v>
      </c>
      <c r="E1594" s="17" t="s">
        <v>1</v>
      </c>
      <c r="F1594" s="317">
        <v>2</v>
      </c>
      <c r="G1594" s="38"/>
      <c r="H1594" s="44"/>
    </row>
    <row r="1595" s="2" customFormat="1" ht="16.8" customHeight="1">
      <c r="A1595" s="38"/>
      <c r="B1595" s="44"/>
      <c r="C1595" s="312" t="s">
        <v>4191</v>
      </c>
      <c r="D1595" s="313" t="s">
        <v>4191</v>
      </c>
      <c r="E1595" s="314" t="s">
        <v>1</v>
      </c>
      <c r="F1595" s="315">
        <v>1</v>
      </c>
      <c r="G1595" s="38"/>
      <c r="H1595" s="44"/>
    </row>
    <row r="1596" s="2" customFormat="1" ht="16.8" customHeight="1">
      <c r="A1596" s="38"/>
      <c r="B1596" s="44"/>
      <c r="C1596" s="316" t="s">
        <v>4191</v>
      </c>
      <c r="D1596" s="316" t="s">
        <v>84</v>
      </c>
      <c r="E1596" s="17" t="s">
        <v>1</v>
      </c>
      <c r="F1596" s="317">
        <v>1</v>
      </c>
      <c r="G1596" s="38"/>
      <c r="H1596" s="44"/>
    </row>
    <row r="1597" s="2" customFormat="1" ht="16.8" customHeight="1">
      <c r="A1597" s="38"/>
      <c r="B1597" s="44"/>
      <c r="C1597" s="312" t="s">
        <v>3725</v>
      </c>
      <c r="D1597" s="313" t="s">
        <v>3725</v>
      </c>
      <c r="E1597" s="314" t="s">
        <v>1</v>
      </c>
      <c r="F1597" s="315">
        <v>1</v>
      </c>
      <c r="G1597" s="38"/>
      <c r="H1597" s="44"/>
    </row>
    <row r="1598" s="2" customFormat="1" ht="16.8" customHeight="1">
      <c r="A1598" s="38"/>
      <c r="B1598" s="44"/>
      <c r="C1598" s="316" t="s">
        <v>3725</v>
      </c>
      <c r="D1598" s="316" t="s">
        <v>84</v>
      </c>
      <c r="E1598" s="17" t="s">
        <v>1</v>
      </c>
      <c r="F1598" s="317">
        <v>1</v>
      </c>
      <c r="G1598" s="38"/>
      <c r="H1598" s="44"/>
    </row>
    <row r="1599" s="2" customFormat="1" ht="16.8" customHeight="1">
      <c r="A1599" s="38"/>
      <c r="B1599" s="44"/>
      <c r="C1599" s="312" t="s">
        <v>4205</v>
      </c>
      <c r="D1599" s="313" t="s">
        <v>4205</v>
      </c>
      <c r="E1599" s="314" t="s">
        <v>1</v>
      </c>
      <c r="F1599" s="315">
        <v>3</v>
      </c>
      <c r="G1599" s="38"/>
      <c r="H1599" s="44"/>
    </row>
    <row r="1600" s="2" customFormat="1" ht="16.8" customHeight="1">
      <c r="A1600" s="38"/>
      <c r="B1600" s="44"/>
      <c r="C1600" s="316" t="s">
        <v>4205</v>
      </c>
      <c r="D1600" s="316" t="s">
        <v>269</v>
      </c>
      <c r="E1600" s="17" t="s">
        <v>1</v>
      </c>
      <c r="F1600" s="317">
        <v>3</v>
      </c>
      <c r="G1600" s="38"/>
      <c r="H1600" s="44"/>
    </row>
    <row r="1601" s="2" customFormat="1" ht="16.8" customHeight="1">
      <c r="A1601" s="38"/>
      <c r="B1601" s="44"/>
      <c r="C1601" s="312" t="s">
        <v>3727</v>
      </c>
      <c r="D1601" s="313" t="s">
        <v>3727</v>
      </c>
      <c r="E1601" s="314" t="s">
        <v>1</v>
      </c>
      <c r="F1601" s="315">
        <v>3</v>
      </c>
      <c r="G1601" s="38"/>
      <c r="H1601" s="44"/>
    </row>
    <row r="1602" s="2" customFormat="1" ht="16.8" customHeight="1">
      <c r="A1602" s="38"/>
      <c r="B1602" s="44"/>
      <c r="C1602" s="316" t="s">
        <v>3727</v>
      </c>
      <c r="D1602" s="316" t="s">
        <v>269</v>
      </c>
      <c r="E1602" s="17" t="s">
        <v>1</v>
      </c>
      <c r="F1602" s="317">
        <v>3</v>
      </c>
      <c r="G1602" s="38"/>
      <c r="H1602" s="44"/>
    </row>
    <row r="1603" s="2" customFormat="1" ht="16.8" customHeight="1">
      <c r="A1603" s="38"/>
      <c r="B1603" s="44"/>
      <c r="C1603" s="312" t="s">
        <v>4216</v>
      </c>
      <c r="D1603" s="313" t="s">
        <v>4216</v>
      </c>
      <c r="E1603" s="314" t="s">
        <v>1</v>
      </c>
      <c r="F1603" s="315">
        <v>3</v>
      </c>
      <c r="G1603" s="38"/>
      <c r="H1603" s="44"/>
    </row>
    <row r="1604" s="2" customFormat="1" ht="16.8" customHeight="1">
      <c r="A1604" s="38"/>
      <c r="B1604" s="44"/>
      <c r="C1604" s="316" t="s">
        <v>4216</v>
      </c>
      <c r="D1604" s="316" t="s">
        <v>269</v>
      </c>
      <c r="E1604" s="17" t="s">
        <v>1</v>
      </c>
      <c r="F1604" s="317">
        <v>3</v>
      </c>
      <c r="G1604" s="38"/>
      <c r="H1604" s="44"/>
    </row>
    <row r="1605" s="2" customFormat="1" ht="16.8" customHeight="1">
      <c r="A1605" s="38"/>
      <c r="B1605" s="44"/>
      <c r="C1605" s="312" t="s">
        <v>3844</v>
      </c>
      <c r="D1605" s="313" t="s">
        <v>3844</v>
      </c>
      <c r="E1605" s="314" t="s">
        <v>1</v>
      </c>
      <c r="F1605" s="315">
        <v>303</v>
      </c>
      <c r="G1605" s="38"/>
      <c r="H1605" s="44"/>
    </row>
    <row r="1606" s="2" customFormat="1" ht="16.8" customHeight="1">
      <c r="A1606" s="38"/>
      <c r="B1606" s="44"/>
      <c r="C1606" s="316" t="s">
        <v>1</v>
      </c>
      <c r="D1606" s="316" t="s">
        <v>4594</v>
      </c>
      <c r="E1606" s="17" t="s">
        <v>1</v>
      </c>
      <c r="F1606" s="317">
        <v>0</v>
      </c>
      <c r="G1606" s="38"/>
      <c r="H1606" s="44"/>
    </row>
    <row r="1607" s="2" customFormat="1" ht="16.8" customHeight="1">
      <c r="A1607" s="38"/>
      <c r="B1607" s="44"/>
      <c r="C1607" s="316" t="s">
        <v>3844</v>
      </c>
      <c r="D1607" s="316" t="s">
        <v>4602</v>
      </c>
      <c r="E1607" s="17" t="s">
        <v>1</v>
      </c>
      <c r="F1607" s="317">
        <v>303</v>
      </c>
      <c r="G1607" s="38"/>
      <c r="H1607" s="44"/>
    </row>
    <row r="1608" s="2" customFormat="1" ht="16.8" customHeight="1">
      <c r="A1608" s="38"/>
      <c r="B1608" s="44"/>
      <c r="C1608" s="312" t="s">
        <v>3728</v>
      </c>
      <c r="D1608" s="313" t="s">
        <v>3728</v>
      </c>
      <c r="E1608" s="314" t="s">
        <v>1</v>
      </c>
      <c r="F1608" s="315">
        <v>3</v>
      </c>
      <c r="G1608" s="38"/>
      <c r="H1608" s="44"/>
    </row>
    <row r="1609" s="2" customFormat="1" ht="16.8" customHeight="1">
      <c r="A1609" s="38"/>
      <c r="B1609" s="44"/>
      <c r="C1609" s="316" t="s">
        <v>3728</v>
      </c>
      <c r="D1609" s="316" t="s">
        <v>269</v>
      </c>
      <c r="E1609" s="17" t="s">
        <v>1</v>
      </c>
      <c r="F1609" s="317">
        <v>3</v>
      </c>
      <c r="G1609" s="38"/>
      <c r="H1609" s="44"/>
    </row>
    <row r="1610" s="2" customFormat="1" ht="16.8" customHeight="1">
      <c r="A1610" s="38"/>
      <c r="B1610" s="44"/>
      <c r="C1610" s="312" t="s">
        <v>4232</v>
      </c>
      <c r="D1610" s="313" t="s">
        <v>4232</v>
      </c>
      <c r="E1610" s="314" t="s">
        <v>1</v>
      </c>
      <c r="F1610" s="315">
        <v>202</v>
      </c>
      <c r="G1610" s="38"/>
      <c r="H1610" s="44"/>
    </row>
    <row r="1611" s="2" customFormat="1" ht="16.8" customHeight="1">
      <c r="A1611" s="38"/>
      <c r="B1611" s="44"/>
      <c r="C1611" s="316" t="s">
        <v>1</v>
      </c>
      <c r="D1611" s="316" t="s">
        <v>4594</v>
      </c>
      <c r="E1611" s="17" t="s">
        <v>1</v>
      </c>
      <c r="F1611" s="317">
        <v>0</v>
      </c>
      <c r="G1611" s="38"/>
      <c r="H1611" s="44"/>
    </row>
    <row r="1612" s="2" customFormat="1" ht="16.8" customHeight="1">
      <c r="A1612" s="38"/>
      <c r="B1612" s="44"/>
      <c r="C1612" s="316" t="s">
        <v>4232</v>
      </c>
      <c r="D1612" s="316" t="s">
        <v>4737</v>
      </c>
      <c r="E1612" s="17" t="s">
        <v>1</v>
      </c>
      <c r="F1612" s="317">
        <v>202</v>
      </c>
      <c r="G1612" s="38"/>
      <c r="H1612" s="44"/>
    </row>
    <row r="1613" s="2" customFormat="1" ht="16.8" customHeight="1">
      <c r="A1613" s="38"/>
      <c r="B1613" s="44"/>
      <c r="C1613" s="312" t="s">
        <v>4235</v>
      </c>
      <c r="D1613" s="313" t="s">
        <v>4235</v>
      </c>
      <c r="E1613" s="314" t="s">
        <v>1</v>
      </c>
      <c r="F1613" s="315">
        <v>303</v>
      </c>
      <c r="G1613" s="38"/>
      <c r="H1613" s="44"/>
    </row>
    <row r="1614" s="2" customFormat="1" ht="16.8" customHeight="1">
      <c r="A1614" s="38"/>
      <c r="B1614" s="44"/>
      <c r="C1614" s="316" t="s">
        <v>1</v>
      </c>
      <c r="D1614" s="316" t="s">
        <v>4594</v>
      </c>
      <c r="E1614" s="17" t="s">
        <v>1</v>
      </c>
      <c r="F1614" s="317">
        <v>0</v>
      </c>
      <c r="G1614" s="38"/>
      <c r="H1614" s="44"/>
    </row>
    <row r="1615" s="2" customFormat="1" ht="16.8" customHeight="1">
      <c r="A1615" s="38"/>
      <c r="B1615" s="44"/>
      <c r="C1615" s="316" t="s">
        <v>4235</v>
      </c>
      <c r="D1615" s="316" t="s">
        <v>4602</v>
      </c>
      <c r="E1615" s="17" t="s">
        <v>1</v>
      </c>
      <c r="F1615" s="317">
        <v>303</v>
      </c>
      <c r="G1615" s="38"/>
      <c r="H1615" s="44"/>
    </row>
    <row r="1616" s="2" customFormat="1" ht="16.8" customHeight="1">
      <c r="A1616" s="38"/>
      <c r="B1616" s="44"/>
      <c r="C1616" s="312" t="s">
        <v>4241</v>
      </c>
      <c r="D1616" s="313" t="s">
        <v>4241</v>
      </c>
      <c r="E1616" s="314" t="s">
        <v>1</v>
      </c>
      <c r="F1616" s="315">
        <v>60.600000000000001</v>
      </c>
      <c r="G1616" s="38"/>
      <c r="H1616" s="44"/>
    </row>
    <row r="1617" s="2" customFormat="1" ht="16.8" customHeight="1">
      <c r="A1617" s="38"/>
      <c r="B1617" s="44"/>
      <c r="C1617" s="316" t="s">
        <v>4241</v>
      </c>
      <c r="D1617" s="316" t="s">
        <v>4748</v>
      </c>
      <c r="E1617" s="17" t="s">
        <v>1</v>
      </c>
      <c r="F1617" s="317">
        <v>60.600000000000001</v>
      </c>
      <c r="G1617" s="38"/>
      <c r="H1617" s="44"/>
    </row>
    <row r="1618" s="2" customFormat="1" ht="16.8" customHeight="1">
      <c r="A1618" s="38"/>
      <c r="B1618" s="44"/>
      <c r="C1618" s="312" t="s">
        <v>4248</v>
      </c>
      <c r="D1618" s="313" t="s">
        <v>4248</v>
      </c>
      <c r="E1618" s="314" t="s">
        <v>1</v>
      </c>
      <c r="F1618" s="315">
        <v>1212</v>
      </c>
      <c r="G1618" s="38"/>
      <c r="H1618" s="44"/>
    </row>
    <row r="1619" s="2" customFormat="1" ht="16.8" customHeight="1">
      <c r="A1619" s="38"/>
      <c r="B1619" s="44"/>
      <c r="C1619" s="316" t="s">
        <v>1</v>
      </c>
      <c r="D1619" s="316" t="s">
        <v>4754</v>
      </c>
      <c r="E1619" s="17" t="s">
        <v>1</v>
      </c>
      <c r="F1619" s="317">
        <v>0</v>
      </c>
      <c r="G1619" s="38"/>
      <c r="H1619" s="44"/>
    </row>
    <row r="1620" s="2" customFormat="1" ht="16.8" customHeight="1">
      <c r="A1620" s="38"/>
      <c r="B1620" s="44"/>
      <c r="C1620" s="316" t="s">
        <v>4248</v>
      </c>
      <c r="D1620" s="316" t="s">
        <v>4755</v>
      </c>
      <c r="E1620" s="17" t="s">
        <v>1</v>
      </c>
      <c r="F1620" s="317">
        <v>1212</v>
      </c>
      <c r="G1620" s="38"/>
      <c r="H1620" s="44"/>
    </row>
    <row r="1621" s="2" customFormat="1" ht="16.8" customHeight="1">
      <c r="A1621" s="38"/>
      <c r="B1621" s="44"/>
      <c r="C1621" s="312" t="s">
        <v>4254</v>
      </c>
      <c r="D1621" s="313" t="s">
        <v>4254</v>
      </c>
      <c r="E1621" s="314" t="s">
        <v>1</v>
      </c>
      <c r="F1621" s="315">
        <v>60.600000000000001</v>
      </c>
      <c r="G1621" s="38"/>
      <c r="H1621" s="44"/>
    </row>
    <row r="1622" s="2" customFormat="1" ht="16.8" customHeight="1">
      <c r="A1622" s="38"/>
      <c r="B1622" s="44"/>
      <c r="C1622" s="316" t="s">
        <v>1</v>
      </c>
      <c r="D1622" s="316" t="s">
        <v>4594</v>
      </c>
      <c r="E1622" s="17" t="s">
        <v>1</v>
      </c>
      <c r="F1622" s="317">
        <v>0</v>
      </c>
      <c r="G1622" s="38"/>
      <c r="H1622" s="44"/>
    </row>
    <row r="1623" s="2" customFormat="1" ht="16.8" customHeight="1">
      <c r="A1623" s="38"/>
      <c r="B1623" s="44"/>
      <c r="C1623" s="316" t="s">
        <v>4254</v>
      </c>
      <c r="D1623" s="316" t="s">
        <v>4761</v>
      </c>
      <c r="E1623" s="17" t="s">
        <v>1</v>
      </c>
      <c r="F1623" s="317">
        <v>60.600000000000001</v>
      </c>
      <c r="G1623" s="38"/>
      <c r="H1623" s="44"/>
    </row>
    <row r="1624" s="2" customFormat="1" ht="16.8" customHeight="1">
      <c r="A1624" s="38"/>
      <c r="B1624" s="44"/>
      <c r="C1624" s="312" t="s">
        <v>3850</v>
      </c>
      <c r="D1624" s="313" t="s">
        <v>3850</v>
      </c>
      <c r="E1624" s="314" t="s">
        <v>1</v>
      </c>
      <c r="F1624" s="315">
        <v>11.6</v>
      </c>
      <c r="G1624" s="38"/>
      <c r="H1624" s="44"/>
    </row>
    <row r="1625" s="2" customFormat="1" ht="16.8" customHeight="1">
      <c r="A1625" s="38"/>
      <c r="B1625" s="44"/>
      <c r="C1625" s="316" t="s">
        <v>1</v>
      </c>
      <c r="D1625" s="316" t="s">
        <v>4615</v>
      </c>
      <c r="E1625" s="17" t="s">
        <v>1</v>
      </c>
      <c r="F1625" s="317">
        <v>0</v>
      </c>
      <c r="G1625" s="38"/>
      <c r="H1625" s="44"/>
    </row>
    <row r="1626" s="2" customFormat="1" ht="16.8" customHeight="1">
      <c r="A1626" s="38"/>
      <c r="B1626" s="44"/>
      <c r="C1626" s="316" t="s">
        <v>3850</v>
      </c>
      <c r="D1626" s="316" t="s">
        <v>4616</v>
      </c>
      <c r="E1626" s="17" t="s">
        <v>1</v>
      </c>
      <c r="F1626" s="317">
        <v>11.6</v>
      </c>
      <c r="G1626" s="38"/>
      <c r="H1626" s="44"/>
    </row>
    <row r="1627" s="2" customFormat="1" ht="16.8" customHeight="1">
      <c r="A1627" s="38"/>
      <c r="B1627" s="44"/>
      <c r="C1627" s="318" t="s">
        <v>6870</v>
      </c>
      <c r="D1627" s="38"/>
      <c r="E1627" s="38"/>
      <c r="F1627" s="38"/>
      <c r="G1627" s="38"/>
      <c r="H1627" s="44"/>
    </row>
    <row r="1628" s="2" customFormat="1" ht="16.8" customHeight="1">
      <c r="A1628" s="38"/>
      <c r="B1628" s="44"/>
      <c r="C1628" s="316" t="s">
        <v>4610</v>
      </c>
      <c r="D1628" s="316" t="s">
        <v>4611</v>
      </c>
      <c r="E1628" s="17" t="s">
        <v>3853</v>
      </c>
      <c r="F1628" s="317">
        <v>38.399999999999999</v>
      </c>
      <c r="G1628" s="38"/>
      <c r="H1628" s="44"/>
    </row>
    <row r="1629" s="2" customFormat="1" ht="16.8" customHeight="1">
      <c r="A1629" s="38"/>
      <c r="B1629" s="44"/>
      <c r="C1629" s="312" t="s">
        <v>3857</v>
      </c>
      <c r="D1629" s="313" t="s">
        <v>3857</v>
      </c>
      <c r="E1629" s="314" t="s">
        <v>1</v>
      </c>
      <c r="F1629" s="315">
        <v>285.60000000000002</v>
      </c>
      <c r="G1629" s="38"/>
      <c r="H1629" s="44"/>
    </row>
    <row r="1630" s="2" customFormat="1" ht="16.8" customHeight="1">
      <c r="A1630" s="38"/>
      <c r="B1630" s="44"/>
      <c r="C1630" s="316" t="s">
        <v>3857</v>
      </c>
      <c r="D1630" s="316" t="s">
        <v>4628</v>
      </c>
      <c r="E1630" s="17" t="s">
        <v>1</v>
      </c>
      <c r="F1630" s="317">
        <v>285.60000000000002</v>
      </c>
      <c r="G1630" s="38"/>
      <c r="H1630" s="44"/>
    </row>
    <row r="1631" s="2" customFormat="1" ht="16.8" customHeight="1">
      <c r="A1631" s="38"/>
      <c r="B1631" s="44"/>
      <c r="C1631" s="312" t="s">
        <v>3865</v>
      </c>
      <c r="D1631" s="313" t="s">
        <v>3865</v>
      </c>
      <c r="E1631" s="314" t="s">
        <v>1</v>
      </c>
      <c r="F1631" s="315">
        <v>80</v>
      </c>
      <c r="G1631" s="38"/>
      <c r="H1631" s="44"/>
    </row>
    <row r="1632" s="2" customFormat="1" ht="16.8" customHeight="1">
      <c r="A1632" s="38"/>
      <c r="B1632" s="44"/>
      <c r="C1632" s="316" t="s">
        <v>1</v>
      </c>
      <c r="D1632" s="316" t="s">
        <v>4141</v>
      </c>
      <c r="E1632" s="17" t="s">
        <v>1</v>
      </c>
      <c r="F1632" s="317">
        <v>0</v>
      </c>
      <c r="G1632" s="38"/>
      <c r="H1632" s="44"/>
    </row>
    <row r="1633" s="2" customFormat="1" ht="16.8" customHeight="1">
      <c r="A1633" s="38"/>
      <c r="B1633" s="44"/>
      <c r="C1633" s="316" t="s">
        <v>3865</v>
      </c>
      <c r="D1633" s="316" t="s">
        <v>4630</v>
      </c>
      <c r="E1633" s="17" t="s">
        <v>1</v>
      </c>
      <c r="F1633" s="317">
        <v>80</v>
      </c>
      <c r="G1633" s="38"/>
      <c r="H1633" s="44"/>
    </row>
    <row r="1634" s="2" customFormat="1" ht="16.8" customHeight="1">
      <c r="A1634" s="38"/>
      <c r="B1634" s="44"/>
      <c r="C1634" s="318" t="s">
        <v>6870</v>
      </c>
      <c r="D1634" s="38"/>
      <c r="E1634" s="38"/>
      <c r="F1634" s="38"/>
      <c r="G1634" s="38"/>
      <c r="H1634" s="44"/>
    </row>
    <row r="1635" s="2" customFormat="1" ht="16.8" customHeight="1">
      <c r="A1635" s="38"/>
      <c r="B1635" s="44"/>
      <c r="C1635" s="316" t="s">
        <v>3898</v>
      </c>
      <c r="D1635" s="316" t="s">
        <v>3899</v>
      </c>
      <c r="E1635" s="17" t="s">
        <v>3900</v>
      </c>
      <c r="F1635" s="317">
        <v>705.60000000000002</v>
      </c>
      <c r="G1635" s="38"/>
      <c r="H1635" s="44"/>
    </row>
    <row r="1636" s="2" customFormat="1" ht="16.8" customHeight="1">
      <c r="A1636" s="38"/>
      <c r="B1636" s="44"/>
      <c r="C1636" s="312" t="s">
        <v>3879</v>
      </c>
      <c r="D1636" s="313" t="s">
        <v>3879</v>
      </c>
      <c r="E1636" s="314" t="s">
        <v>1</v>
      </c>
      <c r="F1636" s="315">
        <v>705.60000000000002</v>
      </c>
      <c r="G1636" s="38"/>
      <c r="H1636" s="44"/>
    </row>
    <row r="1637" s="2" customFormat="1" ht="16.8" customHeight="1">
      <c r="A1637" s="38"/>
      <c r="B1637" s="44"/>
      <c r="C1637" s="316" t="s">
        <v>3879</v>
      </c>
      <c r="D1637" s="316" t="s">
        <v>4634</v>
      </c>
      <c r="E1637" s="17" t="s">
        <v>1</v>
      </c>
      <c r="F1637" s="317">
        <v>705.60000000000002</v>
      </c>
      <c r="G1637" s="38"/>
      <c r="H1637" s="44"/>
    </row>
    <row r="1638" s="2" customFormat="1" ht="16.8" customHeight="1">
      <c r="A1638" s="38"/>
      <c r="B1638" s="44"/>
      <c r="C1638" s="312" t="s">
        <v>4584</v>
      </c>
      <c r="D1638" s="313" t="s">
        <v>4584</v>
      </c>
      <c r="E1638" s="314" t="s">
        <v>1</v>
      </c>
      <c r="F1638" s="315">
        <v>20.399999999999999</v>
      </c>
      <c r="G1638" s="38"/>
      <c r="H1638" s="44"/>
    </row>
    <row r="1639" s="2" customFormat="1" ht="16.8" customHeight="1">
      <c r="A1639" s="38"/>
      <c r="B1639" s="44"/>
      <c r="C1639" s="316" t="s">
        <v>1</v>
      </c>
      <c r="D1639" s="316" t="s">
        <v>4657</v>
      </c>
      <c r="E1639" s="17" t="s">
        <v>1</v>
      </c>
      <c r="F1639" s="317">
        <v>0</v>
      </c>
      <c r="G1639" s="38"/>
      <c r="H1639" s="44"/>
    </row>
    <row r="1640" s="2" customFormat="1" ht="16.8" customHeight="1">
      <c r="A1640" s="38"/>
      <c r="B1640" s="44"/>
      <c r="C1640" s="316" t="s">
        <v>4584</v>
      </c>
      <c r="D1640" s="316" t="s">
        <v>4658</v>
      </c>
      <c r="E1640" s="17" t="s">
        <v>1</v>
      </c>
      <c r="F1640" s="317">
        <v>20.399999999999999</v>
      </c>
      <c r="G1640" s="38"/>
      <c r="H1640" s="44"/>
    </row>
    <row r="1641" s="2" customFormat="1" ht="16.8" customHeight="1">
      <c r="A1641" s="38"/>
      <c r="B1641" s="44"/>
      <c r="C1641" s="318" t="s">
        <v>6870</v>
      </c>
      <c r="D1641" s="38"/>
      <c r="E1641" s="38"/>
      <c r="F1641" s="38"/>
      <c r="G1641" s="38"/>
      <c r="H1641" s="44"/>
    </row>
    <row r="1642" s="2" customFormat="1" ht="16.8" customHeight="1">
      <c r="A1642" s="38"/>
      <c r="B1642" s="44"/>
      <c r="C1642" s="316" t="s">
        <v>3958</v>
      </c>
      <c r="D1642" s="316" t="s">
        <v>1366</v>
      </c>
      <c r="E1642" s="17" t="s">
        <v>3853</v>
      </c>
      <c r="F1642" s="317">
        <v>191.75999999999999</v>
      </c>
      <c r="G1642" s="38"/>
      <c r="H1642" s="44"/>
    </row>
    <row r="1643" s="2" customFormat="1" ht="16.8" customHeight="1">
      <c r="A1643" s="38"/>
      <c r="B1643" s="44"/>
      <c r="C1643" s="312" t="s">
        <v>4422</v>
      </c>
      <c r="D1643" s="313" t="s">
        <v>4422</v>
      </c>
      <c r="E1643" s="314" t="s">
        <v>1</v>
      </c>
      <c r="F1643" s="315">
        <v>383.51999999999998</v>
      </c>
      <c r="G1643" s="38"/>
      <c r="H1643" s="44"/>
    </row>
    <row r="1644" s="2" customFormat="1" ht="16.8" customHeight="1">
      <c r="A1644" s="38"/>
      <c r="B1644" s="44"/>
      <c r="C1644" s="316" t="s">
        <v>4422</v>
      </c>
      <c r="D1644" s="316" t="s">
        <v>4663</v>
      </c>
      <c r="E1644" s="17" t="s">
        <v>1</v>
      </c>
      <c r="F1644" s="317">
        <v>383.51999999999998</v>
      </c>
      <c r="G1644" s="38"/>
      <c r="H1644" s="44"/>
    </row>
    <row r="1645" s="2" customFormat="1" ht="16.8" customHeight="1">
      <c r="A1645" s="38"/>
      <c r="B1645" s="44"/>
      <c r="C1645" s="312" t="s">
        <v>3990</v>
      </c>
      <c r="D1645" s="313" t="s">
        <v>3990</v>
      </c>
      <c r="E1645" s="314" t="s">
        <v>1</v>
      </c>
      <c r="F1645" s="315">
        <v>195.84</v>
      </c>
      <c r="G1645" s="38"/>
      <c r="H1645" s="44"/>
    </row>
    <row r="1646" s="2" customFormat="1" ht="16.8" customHeight="1">
      <c r="A1646" s="38"/>
      <c r="B1646" s="44"/>
      <c r="C1646" s="316" t="s">
        <v>3990</v>
      </c>
      <c r="D1646" s="316" t="s">
        <v>3991</v>
      </c>
      <c r="E1646" s="17" t="s">
        <v>1</v>
      </c>
      <c r="F1646" s="317">
        <v>195.84</v>
      </c>
      <c r="G1646" s="38"/>
      <c r="H1646" s="44"/>
    </row>
    <row r="1647" s="2" customFormat="1" ht="16.8" customHeight="1">
      <c r="A1647" s="38"/>
      <c r="B1647" s="44"/>
      <c r="C1647" s="312" t="s">
        <v>3736</v>
      </c>
      <c r="D1647" s="313" t="s">
        <v>3736</v>
      </c>
      <c r="E1647" s="314" t="s">
        <v>1</v>
      </c>
      <c r="F1647" s="315">
        <v>9</v>
      </c>
      <c r="G1647" s="38"/>
      <c r="H1647" s="44"/>
    </row>
    <row r="1648" s="2" customFormat="1" ht="16.8" customHeight="1">
      <c r="A1648" s="38"/>
      <c r="B1648" s="44"/>
      <c r="C1648" s="316" t="s">
        <v>1</v>
      </c>
      <c r="D1648" s="316" t="s">
        <v>4141</v>
      </c>
      <c r="E1648" s="17" t="s">
        <v>1</v>
      </c>
      <c r="F1648" s="317">
        <v>0</v>
      </c>
      <c r="G1648" s="38"/>
      <c r="H1648" s="44"/>
    </row>
    <row r="1649" s="2" customFormat="1" ht="16.8" customHeight="1">
      <c r="A1649" s="38"/>
      <c r="B1649" s="44"/>
      <c r="C1649" s="316" t="s">
        <v>3736</v>
      </c>
      <c r="D1649" s="316" t="s">
        <v>4681</v>
      </c>
      <c r="E1649" s="17" t="s">
        <v>1</v>
      </c>
      <c r="F1649" s="317">
        <v>9</v>
      </c>
      <c r="G1649" s="38"/>
      <c r="H1649" s="44"/>
    </row>
    <row r="1650" s="2" customFormat="1" ht="16.8" customHeight="1">
      <c r="A1650" s="38"/>
      <c r="B1650" s="44"/>
      <c r="C1650" s="318" t="s">
        <v>6870</v>
      </c>
      <c r="D1650" s="38"/>
      <c r="E1650" s="38"/>
      <c r="F1650" s="38"/>
      <c r="G1650" s="38"/>
      <c r="H1650" s="44"/>
    </row>
    <row r="1651" s="2" customFormat="1" ht="16.8" customHeight="1">
      <c r="A1651" s="38"/>
      <c r="B1651" s="44"/>
      <c r="C1651" s="316" t="s">
        <v>4134</v>
      </c>
      <c r="D1651" s="316" t="s">
        <v>4135</v>
      </c>
      <c r="E1651" s="17" t="s">
        <v>3900</v>
      </c>
      <c r="F1651" s="317">
        <v>172.19999999999999</v>
      </c>
      <c r="G1651" s="38"/>
      <c r="H1651" s="44"/>
    </row>
    <row r="1652" s="2" customFormat="1" ht="16.8" customHeight="1">
      <c r="A1652" s="38"/>
      <c r="B1652" s="44"/>
      <c r="C1652" s="312" t="s">
        <v>4695</v>
      </c>
      <c r="D1652" s="313" t="s">
        <v>4695</v>
      </c>
      <c r="E1652" s="314" t="s">
        <v>1</v>
      </c>
      <c r="F1652" s="315">
        <v>303</v>
      </c>
      <c r="G1652" s="38"/>
      <c r="H1652" s="44"/>
    </row>
    <row r="1653" s="2" customFormat="1" ht="16.8" customHeight="1">
      <c r="A1653" s="38"/>
      <c r="B1653" s="44"/>
      <c r="C1653" s="316" t="s">
        <v>4695</v>
      </c>
      <c r="D1653" s="316" t="s">
        <v>4696</v>
      </c>
      <c r="E1653" s="17" t="s">
        <v>1</v>
      </c>
      <c r="F1653" s="317">
        <v>303</v>
      </c>
      <c r="G1653" s="38"/>
      <c r="H1653" s="44"/>
    </row>
    <row r="1654" s="2" customFormat="1" ht="16.8" customHeight="1">
      <c r="A1654" s="38"/>
      <c r="B1654" s="44"/>
      <c r="C1654" s="312" t="s">
        <v>4428</v>
      </c>
      <c r="D1654" s="313" t="s">
        <v>4428</v>
      </c>
      <c r="E1654" s="314" t="s">
        <v>1</v>
      </c>
      <c r="F1654" s="315">
        <v>138.03999999999999</v>
      </c>
      <c r="G1654" s="38"/>
      <c r="H1654" s="44"/>
    </row>
    <row r="1655" s="2" customFormat="1" ht="16.8" customHeight="1">
      <c r="A1655" s="38"/>
      <c r="B1655" s="44"/>
      <c r="C1655" s="316" t="s">
        <v>4428</v>
      </c>
      <c r="D1655" s="316" t="s">
        <v>4711</v>
      </c>
      <c r="E1655" s="17" t="s">
        <v>1</v>
      </c>
      <c r="F1655" s="317">
        <v>138.03999999999999</v>
      </c>
      <c r="G1655" s="38"/>
      <c r="H1655" s="44"/>
    </row>
    <row r="1656" s="2" customFormat="1" ht="16.8" customHeight="1">
      <c r="A1656" s="38"/>
      <c r="B1656" s="44"/>
      <c r="C1656" s="312" t="s">
        <v>4579</v>
      </c>
      <c r="D1656" s="313" t="s">
        <v>4579</v>
      </c>
      <c r="E1656" s="314" t="s">
        <v>1</v>
      </c>
      <c r="F1656" s="315">
        <v>18.399999999999999</v>
      </c>
      <c r="G1656" s="38"/>
      <c r="H1656" s="44"/>
    </row>
    <row r="1657" s="2" customFormat="1" ht="16.8" customHeight="1">
      <c r="A1657" s="38"/>
      <c r="B1657" s="44"/>
      <c r="C1657" s="316" t="s">
        <v>1</v>
      </c>
      <c r="D1657" s="316" t="s">
        <v>4617</v>
      </c>
      <c r="E1657" s="17" t="s">
        <v>1</v>
      </c>
      <c r="F1657" s="317">
        <v>0</v>
      </c>
      <c r="G1657" s="38"/>
      <c r="H1657" s="44"/>
    </row>
    <row r="1658" s="2" customFormat="1" ht="16.8" customHeight="1">
      <c r="A1658" s="38"/>
      <c r="B1658" s="44"/>
      <c r="C1658" s="316" t="s">
        <v>4579</v>
      </c>
      <c r="D1658" s="316" t="s">
        <v>4618</v>
      </c>
      <c r="E1658" s="17" t="s">
        <v>1</v>
      </c>
      <c r="F1658" s="317">
        <v>18.399999999999999</v>
      </c>
      <c r="G1658" s="38"/>
      <c r="H1658" s="44"/>
    </row>
    <row r="1659" s="2" customFormat="1" ht="16.8" customHeight="1">
      <c r="A1659" s="38"/>
      <c r="B1659" s="44"/>
      <c r="C1659" s="318" t="s">
        <v>6870</v>
      </c>
      <c r="D1659" s="38"/>
      <c r="E1659" s="38"/>
      <c r="F1659" s="38"/>
      <c r="G1659" s="38"/>
      <c r="H1659" s="44"/>
    </row>
    <row r="1660" s="2" customFormat="1" ht="16.8" customHeight="1">
      <c r="A1660" s="38"/>
      <c r="B1660" s="44"/>
      <c r="C1660" s="316" t="s">
        <v>4610</v>
      </c>
      <c r="D1660" s="316" t="s">
        <v>4611</v>
      </c>
      <c r="E1660" s="17" t="s">
        <v>3853</v>
      </c>
      <c r="F1660" s="317">
        <v>38.399999999999999</v>
      </c>
      <c r="G1660" s="38"/>
      <c r="H1660" s="44"/>
    </row>
    <row r="1661" s="2" customFormat="1" ht="16.8" customHeight="1">
      <c r="A1661" s="38"/>
      <c r="B1661" s="44"/>
      <c r="C1661" s="312" t="s">
        <v>3750</v>
      </c>
      <c r="D1661" s="313" t="s">
        <v>3750</v>
      </c>
      <c r="E1661" s="314" t="s">
        <v>1</v>
      </c>
      <c r="F1661" s="315">
        <v>625.60000000000002</v>
      </c>
      <c r="G1661" s="38"/>
      <c r="H1661" s="44"/>
    </row>
    <row r="1662" s="2" customFormat="1" ht="16.8" customHeight="1">
      <c r="A1662" s="38"/>
      <c r="B1662" s="44"/>
      <c r="C1662" s="316" t="s">
        <v>1</v>
      </c>
      <c r="D1662" s="316" t="s">
        <v>3904</v>
      </c>
      <c r="E1662" s="17" t="s">
        <v>1</v>
      </c>
      <c r="F1662" s="317">
        <v>0</v>
      </c>
      <c r="G1662" s="38"/>
      <c r="H1662" s="44"/>
    </row>
    <row r="1663" s="2" customFormat="1" ht="16.8" customHeight="1">
      <c r="A1663" s="38"/>
      <c r="B1663" s="44"/>
      <c r="C1663" s="316" t="s">
        <v>3750</v>
      </c>
      <c r="D1663" s="316" t="s">
        <v>4631</v>
      </c>
      <c r="E1663" s="17" t="s">
        <v>1</v>
      </c>
      <c r="F1663" s="317">
        <v>625.60000000000002</v>
      </c>
      <c r="G1663" s="38"/>
      <c r="H1663" s="44"/>
    </row>
    <row r="1664" s="2" customFormat="1" ht="16.8" customHeight="1">
      <c r="A1664" s="38"/>
      <c r="B1664" s="44"/>
      <c r="C1664" s="318" t="s">
        <v>6870</v>
      </c>
      <c r="D1664" s="38"/>
      <c r="E1664" s="38"/>
      <c r="F1664" s="38"/>
      <c r="G1664" s="38"/>
      <c r="H1664" s="44"/>
    </row>
    <row r="1665" s="2" customFormat="1" ht="16.8" customHeight="1">
      <c r="A1665" s="38"/>
      <c r="B1665" s="44"/>
      <c r="C1665" s="316" t="s">
        <v>3898</v>
      </c>
      <c r="D1665" s="316" t="s">
        <v>3899</v>
      </c>
      <c r="E1665" s="17" t="s">
        <v>3900</v>
      </c>
      <c r="F1665" s="317">
        <v>705.60000000000002</v>
      </c>
      <c r="G1665" s="38"/>
      <c r="H1665" s="44"/>
    </row>
    <row r="1666" s="2" customFormat="1" ht="16.8" customHeight="1">
      <c r="A1666" s="38"/>
      <c r="B1666" s="44"/>
      <c r="C1666" s="312" t="s">
        <v>4659</v>
      </c>
      <c r="D1666" s="313" t="s">
        <v>4659</v>
      </c>
      <c r="E1666" s="314" t="s">
        <v>1</v>
      </c>
      <c r="F1666" s="315">
        <v>191.75999999999999</v>
      </c>
      <c r="G1666" s="38"/>
      <c r="H1666" s="44"/>
    </row>
    <row r="1667" s="2" customFormat="1" ht="16.8" customHeight="1">
      <c r="A1667" s="38"/>
      <c r="B1667" s="44"/>
      <c r="C1667" s="316" t="s">
        <v>4659</v>
      </c>
      <c r="D1667" s="316" t="s">
        <v>4660</v>
      </c>
      <c r="E1667" s="17" t="s">
        <v>1</v>
      </c>
      <c r="F1667" s="317">
        <v>191.75999999999999</v>
      </c>
      <c r="G1667" s="38"/>
      <c r="H1667" s="44"/>
    </row>
    <row r="1668" s="2" customFormat="1" ht="16.8" customHeight="1">
      <c r="A1668" s="38"/>
      <c r="B1668" s="44"/>
      <c r="C1668" s="312" t="s">
        <v>4031</v>
      </c>
      <c r="D1668" s="313" t="s">
        <v>4031</v>
      </c>
      <c r="E1668" s="314" t="s">
        <v>1</v>
      </c>
      <c r="F1668" s="315">
        <v>172.19999999999999</v>
      </c>
      <c r="G1668" s="38"/>
      <c r="H1668" s="44"/>
    </row>
    <row r="1669" s="2" customFormat="1" ht="16.8" customHeight="1">
      <c r="A1669" s="38"/>
      <c r="B1669" s="44"/>
      <c r="C1669" s="316" t="s">
        <v>4031</v>
      </c>
      <c r="D1669" s="316" t="s">
        <v>4032</v>
      </c>
      <c r="E1669" s="17" t="s">
        <v>1</v>
      </c>
      <c r="F1669" s="317">
        <v>172.19999999999999</v>
      </c>
      <c r="G1669" s="38"/>
      <c r="H1669" s="44"/>
    </row>
    <row r="1670" s="2" customFormat="1" ht="16.8" customHeight="1">
      <c r="A1670" s="38"/>
      <c r="B1670" s="44"/>
      <c r="C1670" s="312" t="s">
        <v>4581</v>
      </c>
      <c r="D1670" s="313" t="s">
        <v>4581</v>
      </c>
      <c r="E1670" s="314" t="s">
        <v>1</v>
      </c>
      <c r="F1670" s="315">
        <v>8.4000000000000004</v>
      </c>
      <c r="G1670" s="38"/>
      <c r="H1670" s="44"/>
    </row>
    <row r="1671" s="2" customFormat="1" ht="16.8" customHeight="1">
      <c r="A1671" s="38"/>
      <c r="B1671" s="44"/>
      <c r="C1671" s="316" t="s">
        <v>1</v>
      </c>
      <c r="D1671" s="316" t="s">
        <v>4619</v>
      </c>
      <c r="E1671" s="17" t="s">
        <v>1</v>
      </c>
      <c r="F1671" s="317">
        <v>0</v>
      </c>
      <c r="G1671" s="38"/>
      <c r="H1671" s="44"/>
    </row>
    <row r="1672" s="2" customFormat="1" ht="16.8" customHeight="1">
      <c r="A1672" s="38"/>
      <c r="B1672" s="44"/>
      <c r="C1672" s="316" t="s">
        <v>4581</v>
      </c>
      <c r="D1672" s="316" t="s">
        <v>4620</v>
      </c>
      <c r="E1672" s="17" t="s">
        <v>1</v>
      </c>
      <c r="F1672" s="317">
        <v>8.4000000000000004</v>
      </c>
      <c r="G1672" s="38"/>
      <c r="H1672" s="44"/>
    </row>
    <row r="1673" s="2" customFormat="1" ht="16.8" customHeight="1">
      <c r="A1673" s="38"/>
      <c r="B1673" s="44"/>
      <c r="C1673" s="318" t="s">
        <v>6870</v>
      </c>
      <c r="D1673" s="38"/>
      <c r="E1673" s="38"/>
      <c r="F1673" s="38"/>
      <c r="G1673" s="38"/>
      <c r="H1673" s="44"/>
    </row>
    <row r="1674" s="2" customFormat="1" ht="16.8" customHeight="1">
      <c r="A1674" s="38"/>
      <c r="B1674" s="44"/>
      <c r="C1674" s="316" t="s">
        <v>4610</v>
      </c>
      <c r="D1674" s="316" t="s">
        <v>4611</v>
      </c>
      <c r="E1674" s="17" t="s">
        <v>3853</v>
      </c>
      <c r="F1674" s="317">
        <v>38.399999999999999</v>
      </c>
      <c r="G1674" s="38"/>
      <c r="H1674" s="44"/>
    </row>
    <row r="1675" s="2" customFormat="1" ht="16.8" customHeight="1">
      <c r="A1675" s="38"/>
      <c r="B1675" s="44"/>
      <c r="C1675" s="312" t="s">
        <v>3768</v>
      </c>
      <c r="D1675" s="313" t="s">
        <v>3768</v>
      </c>
      <c r="E1675" s="314" t="s">
        <v>1</v>
      </c>
      <c r="F1675" s="315">
        <v>705.60000000000002</v>
      </c>
      <c r="G1675" s="38"/>
      <c r="H1675" s="44"/>
    </row>
    <row r="1676" s="2" customFormat="1" ht="16.8" customHeight="1">
      <c r="A1676" s="38"/>
      <c r="B1676" s="44"/>
      <c r="C1676" s="316" t="s">
        <v>3768</v>
      </c>
      <c r="D1676" s="316" t="s">
        <v>4632</v>
      </c>
      <c r="E1676" s="17" t="s">
        <v>1</v>
      </c>
      <c r="F1676" s="317">
        <v>705.60000000000002</v>
      </c>
      <c r="G1676" s="38"/>
      <c r="H1676" s="44"/>
    </row>
    <row r="1677" s="2" customFormat="1" ht="16.8" customHeight="1">
      <c r="A1677" s="38"/>
      <c r="B1677" s="44"/>
      <c r="C1677" s="312" t="s">
        <v>4621</v>
      </c>
      <c r="D1677" s="313" t="s">
        <v>4621</v>
      </c>
      <c r="E1677" s="314" t="s">
        <v>1</v>
      </c>
      <c r="F1677" s="315">
        <v>38.399999999999999</v>
      </c>
      <c r="G1677" s="38"/>
      <c r="H1677" s="44"/>
    </row>
    <row r="1678" s="2" customFormat="1" ht="16.8" customHeight="1">
      <c r="A1678" s="38"/>
      <c r="B1678" s="44"/>
      <c r="C1678" s="316" t="s">
        <v>4621</v>
      </c>
      <c r="D1678" s="316" t="s">
        <v>4622</v>
      </c>
      <c r="E1678" s="17" t="s">
        <v>1</v>
      </c>
      <c r="F1678" s="317">
        <v>38.399999999999999</v>
      </c>
      <c r="G1678" s="38"/>
      <c r="H1678" s="44"/>
    </row>
    <row r="1679" s="2" customFormat="1" ht="26.4" customHeight="1">
      <c r="A1679" s="38"/>
      <c r="B1679" s="44"/>
      <c r="C1679" s="311" t="s">
        <v>162</v>
      </c>
      <c r="D1679" s="311" t="s">
        <v>163</v>
      </c>
      <c r="E1679" s="38"/>
      <c r="F1679" s="38"/>
      <c r="G1679" s="38"/>
      <c r="H1679" s="44"/>
    </row>
    <row r="1680" s="2" customFormat="1" ht="16.8" customHeight="1">
      <c r="A1680" s="38"/>
      <c r="B1680" s="44"/>
      <c r="C1680" s="312" t="s">
        <v>3817</v>
      </c>
      <c r="D1680" s="313" t="s">
        <v>3817</v>
      </c>
      <c r="E1680" s="314" t="s">
        <v>1</v>
      </c>
      <c r="F1680" s="315">
        <v>186.19999999999999</v>
      </c>
      <c r="G1680" s="38"/>
      <c r="H1680" s="44"/>
    </row>
    <row r="1681" s="2" customFormat="1" ht="16.8" customHeight="1">
      <c r="A1681" s="38"/>
      <c r="B1681" s="44"/>
      <c r="C1681" s="316" t="s">
        <v>1</v>
      </c>
      <c r="D1681" s="316" t="s">
        <v>4141</v>
      </c>
      <c r="E1681" s="17" t="s">
        <v>1</v>
      </c>
      <c r="F1681" s="317">
        <v>0</v>
      </c>
      <c r="G1681" s="38"/>
      <c r="H1681" s="44"/>
    </row>
    <row r="1682" s="2" customFormat="1" ht="16.8" customHeight="1">
      <c r="A1682" s="38"/>
      <c r="B1682" s="44"/>
      <c r="C1682" s="316" t="s">
        <v>3817</v>
      </c>
      <c r="D1682" s="316" t="s">
        <v>4811</v>
      </c>
      <c r="E1682" s="17" t="s">
        <v>1</v>
      </c>
      <c r="F1682" s="317">
        <v>186.19999999999999</v>
      </c>
      <c r="G1682" s="38"/>
      <c r="H1682" s="44"/>
    </row>
    <row r="1683" s="2" customFormat="1" ht="16.8" customHeight="1">
      <c r="A1683" s="38"/>
      <c r="B1683" s="44"/>
      <c r="C1683" s="312" t="s">
        <v>3905</v>
      </c>
      <c r="D1683" s="313" t="s">
        <v>3905</v>
      </c>
      <c r="E1683" s="314" t="s">
        <v>1</v>
      </c>
      <c r="F1683" s="315">
        <v>1767.4880000000001</v>
      </c>
      <c r="G1683" s="38"/>
      <c r="H1683" s="44"/>
    </row>
    <row r="1684" s="2" customFormat="1" ht="16.8" customHeight="1">
      <c r="A1684" s="38"/>
      <c r="B1684" s="44"/>
      <c r="C1684" s="316" t="s">
        <v>1</v>
      </c>
      <c r="D1684" s="316" t="s">
        <v>3952</v>
      </c>
      <c r="E1684" s="17" t="s">
        <v>1</v>
      </c>
      <c r="F1684" s="317">
        <v>0</v>
      </c>
      <c r="G1684" s="38"/>
      <c r="H1684" s="44"/>
    </row>
    <row r="1685" s="2" customFormat="1" ht="16.8" customHeight="1">
      <c r="A1685" s="38"/>
      <c r="B1685" s="44"/>
      <c r="C1685" s="316" t="s">
        <v>3905</v>
      </c>
      <c r="D1685" s="316" t="s">
        <v>4840</v>
      </c>
      <c r="E1685" s="17" t="s">
        <v>1</v>
      </c>
      <c r="F1685" s="317">
        <v>1767.4880000000001</v>
      </c>
      <c r="G1685" s="38"/>
      <c r="H1685" s="44"/>
    </row>
    <row r="1686" s="2" customFormat="1" ht="16.8" customHeight="1">
      <c r="A1686" s="38"/>
      <c r="B1686" s="44"/>
      <c r="C1686" s="312" t="s">
        <v>3917</v>
      </c>
      <c r="D1686" s="313" t="s">
        <v>3917</v>
      </c>
      <c r="E1686" s="314" t="s">
        <v>1</v>
      </c>
      <c r="F1686" s="315">
        <v>1104.6800000000001</v>
      </c>
      <c r="G1686" s="38"/>
      <c r="H1686" s="44"/>
    </row>
    <row r="1687" s="2" customFormat="1" ht="16.8" customHeight="1">
      <c r="A1687" s="38"/>
      <c r="B1687" s="44"/>
      <c r="C1687" s="316" t="s">
        <v>1</v>
      </c>
      <c r="D1687" s="316" t="s">
        <v>3937</v>
      </c>
      <c r="E1687" s="17" t="s">
        <v>1</v>
      </c>
      <c r="F1687" s="317">
        <v>0</v>
      </c>
      <c r="G1687" s="38"/>
      <c r="H1687" s="44"/>
    </row>
    <row r="1688" s="2" customFormat="1" ht="16.8" customHeight="1">
      <c r="A1688" s="38"/>
      <c r="B1688" s="44"/>
      <c r="C1688" s="316" t="s">
        <v>3917</v>
      </c>
      <c r="D1688" s="316" t="s">
        <v>4835</v>
      </c>
      <c r="E1688" s="17" t="s">
        <v>1</v>
      </c>
      <c r="F1688" s="317">
        <v>1104.6800000000001</v>
      </c>
      <c r="G1688" s="38"/>
      <c r="H1688" s="44"/>
    </row>
    <row r="1689" s="2" customFormat="1" ht="16.8" customHeight="1">
      <c r="A1689" s="38"/>
      <c r="B1689" s="44"/>
      <c r="C1689" s="312" t="s">
        <v>3925</v>
      </c>
      <c r="D1689" s="313" t="s">
        <v>3925</v>
      </c>
      <c r="E1689" s="314" t="s">
        <v>1</v>
      </c>
      <c r="F1689" s="315">
        <v>270.60000000000002</v>
      </c>
      <c r="G1689" s="38"/>
      <c r="H1689" s="44"/>
    </row>
    <row r="1690" s="2" customFormat="1" ht="16.8" customHeight="1">
      <c r="A1690" s="38"/>
      <c r="B1690" s="44"/>
      <c r="C1690" s="316" t="s">
        <v>1</v>
      </c>
      <c r="D1690" s="316" t="s">
        <v>4843</v>
      </c>
      <c r="E1690" s="17" t="s">
        <v>1</v>
      </c>
      <c r="F1690" s="317">
        <v>0</v>
      </c>
      <c r="G1690" s="38"/>
      <c r="H1690" s="44"/>
    </row>
    <row r="1691" s="2" customFormat="1" ht="16.8" customHeight="1">
      <c r="A1691" s="38"/>
      <c r="B1691" s="44"/>
      <c r="C1691" s="316" t="s">
        <v>3925</v>
      </c>
      <c r="D1691" s="316" t="s">
        <v>4844</v>
      </c>
      <c r="E1691" s="17" t="s">
        <v>1</v>
      </c>
      <c r="F1691" s="317">
        <v>270.60000000000002</v>
      </c>
      <c r="G1691" s="38"/>
      <c r="H1691" s="44"/>
    </row>
    <row r="1692" s="2" customFormat="1" ht="16.8" customHeight="1">
      <c r="A1692" s="38"/>
      <c r="B1692" s="44"/>
      <c r="C1692" s="318" t="s">
        <v>6870</v>
      </c>
      <c r="D1692" s="38"/>
      <c r="E1692" s="38"/>
      <c r="F1692" s="38"/>
      <c r="G1692" s="38"/>
      <c r="H1692" s="44"/>
    </row>
    <row r="1693" s="2" customFormat="1" ht="16.8" customHeight="1">
      <c r="A1693" s="38"/>
      <c r="B1693" s="44"/>
      <c r="C1693" s="316" t="s">
        <v>3958</v>
      </c>
      <c r="D1693" s="316" t="s">
        <v>1366</v>
      </c>
      <c r="E1693" s="17" t="s">
        <v>3853</v>
      </c>
      <c r="F1693" s="317">
        <v>1185.5799999999999</v>
      </c>
      <c r="G1693" s="38"/>
      <c r="H1693" s="44"/>
    </row>
    <row r="1694" s="2" customFormat="1" ht="16.8" customHeight="1">
      <c r="A1694" s="38"/>
      <c r="B1694" s="44"/>
      <c r="C1694" s="312" t="s">
        <v>3933</v>
      </c>
      <c r="D1694" s="313" t="s">
        <v>3933</v>
      </c>
      <c r="E1694" s="314" t="s">
        <v>1</v>
      </c>
      <c r="F1694" s="315">
        <v>363.69999999999999</v>
      </c>
      <c r="G1694" s="38"/>
      <c r="H1694" s="44"/>
    </row>
    <row r="1695" s="2" customFormat="1" ht="16.8" customHeight="1">
      <c r="A1695" s="38"/>
      <c r="B1695" s="44"/>
      <c r="C1695" s="316" t="s">
        <v>3933</v>
      </c>
      <c r="D1695" s="316" t="s">
        <v>4855</v>
      </c>
      <c r="E1695" s="17" t="s">
        <v>1</v>
      </c>
      <c r="F1695" s="317">
        <v>363.69999999999999</v>
      </c>
      <c r="G1695" s="38"/>
      <c r="H1695" s="44"/>
    </row>
    <row r="1696" s="2" customFormat="1" ht="16.8" customHeight="1">
      <c r="A1696" s="38"/>
      <c r="B1696" s="44"/>
      <c r="C1696" s="318" t="s">
        <v>6870</v>
      </c>
      <c r="D1696" s="38"/>
      <c r="E1696" s="38"/>
      <c r="F1696" s="38"/>
      <c r="G1696" s="38"/>
      <c r="H1696" s="44"/>
    </row>
    <row r="1697" s="2" customFormat="1" ht="16.8" customHeight="1">
      <c r="A1697" s="38"/>
      <c r="B1697" s="44"/>
      <c r="C1697" s="316" t="s">
        <v>3986</v>
      </c>
      <c r="D1697" s="316" t="s">
        <v>3987</v>
      </c>
      <c r="E1697" s="17" t="s">
        <v>3949</v>
      </c>
      <c r="F1697" s="317">
        <v>727.39999999999998</v>
      </c>
      <c r="G1697" s="38"/>
      <c r="H1697" s="44"/>
    </row>
    <row r="1698" s="2" customFormat="1" ht="16.8" customHeight="1">
      <c r="A1698" s="38"/>
      <c r="B1698" s="44"/>
      <c r="C1698" s="312" t="s">
        <v>3938</v>
      </c>
      <c r="D1698" s="313" t="s">
        <v>3938</v>
      </c>
      <c r="E1698" s="314" t="s">
        <v>1</v>
      </c>
      <c r="F1698" s="315">
        <v>282.95999999999998</v>
      </c>
      <c r="G1698" s="38"/>
      <c r="H1698" s="44"/>
    </row>
    <row r="1699" s="2" customFormat="1" ht="16.8" customHeight="1">
      <c r="A1699" s="38"/>
      <c r="B1699" s="44"/>
      <c r="C1699" s="316" t="s">
        <v>1</v>
      </c>
      <c r="D1699" s="316" t="s">
        <v>3878</v>
      </c>
      <c r="E1699" s="17" t="s">
        <v>1</v>
      </c>
      <c r="F1699" s="317">
        <v>0</v>
      </c>
      <c r="G1699" s="38"/>
      <c r="H1699" s="44"/>
    </row>
    <row r="1700" s="2" customFormat="1" ht="16.8" customHeight="1">
      <c r="A1700" s="38"/>
      <c r="B1700" s="44"/>
      <c r="C1700" s="316" t="s">
        <v>3938</v>
      </c>
      <c r="D1700" s="316" t="s">
        <v>4859</v>
      </c>
      <c r="E1700" s="17" t="s">
        <v>1</v>
      </c>
      <c r="F1700" s="317">
        <v>282.95999999999998</v>
      </c>
      <c r="G1700" s="38"/>
      <c r="H1700" s="44"/>
    </row>
    <row r="1701" s="2" customFormat="1" ht="16.8" customHeight="1">
      <c r="A1701" s="38"/>
      <c r="B1701" s="44"/>
      <c r="C1701" s="318" t="s">
        <v>6870</v>
      </c>
      <c r="D1701" s="38"/>
      <c r="E1701" s="38"/>
      <c r="F1701" s="38"/>
      <c r="G1701" s="38"/>
      <c r="H1701" s="44"/>
    </row>
    <row r="1702" s="2" customFormat="1" ht="16.8" customHeight="1">
      <c r="A1702" s="38"/>
      <c r="B1702" s="44"/>
      <c r="C1702" s="316" t="s">
        <v>1391</v>
      </c>
      <c r="D1702" s="316" t="s">
        <v>1392</v>
      </c>
      <c r="E1702" s="17" t="s">
        <v>3853</v>
      </c>
      <c r="F1702" s="317">
        <v>391.86000000000001</v>
      </c>
      <c r="G1702" s="38"/>
      <c r="H1702" s="44"/>
    </row>
    <row r="1703" s="2" customFormat="1" ht="16.8" customHeight="1">
      <c r="A1703" s="38"/>
      <c r="B1703" s="44"/>
      <c r="C1703" s="312" t="s">
        <v>3943</v>
      </c>
      <c r="D1703" s="313" t="s">
        <v>3943</v>
      </c>
      <c r="E1703" s="314" t="s">
        <v>1</v>
      </c>
      <c r="F1703" s="315">
        <v>391.86000000000001</v>
      </c>
      <c r="G1703" s="38"/>
      <c r="H1703" s="44"/>
    </row>
    <row r="1704" s="2" customFormat="1" ht="16.8" customHeight="1">
      <c r="A1704" s="38"/>
      <c r="B1704" s="44"/>
      <c r="C1704" s="316" t="s">
        <v>3943</v>
      </c>
      <c r="D1704" s="316" t="s">
        <v>4866</v>
      </c>
      <c r="E1704" s="17" t="s">
        <v>1</v>
      </c>
      <c r="F1704" s="317">
        <v>391.86000000000001</v>
      </c>
      <c r="G1704" s="38"/>
      <c r="H1704" s="44"/>
    </row>
    <row r="1705" s="2" customFormat="1" ht="16.8" customHeight="1">
      <c r="A1705" s="38"/>
      <c r="B1705" s="44"/>
      <c r="C1705" s="318" t="s">
        <v>6870</v>
      </c>
      <c r="D1705" s="38"/>
      <c r="E1705" s="38"/>
      <c r="F1705" s="38"/>
      <c r="G1705" s="38"/>
      <c r="H1705" s="44"/>
    </row>
    <row r="1706" s="2" customFormat="1" ht="16.8" customHeight="1">
      <c r="A1706" s="38"/>
      <c r="B1706" s="44"/>
      <c r="C1706" s="316" t="s">
        <v>2117</v>
      </c>
      <c r="D1706" s="316" t="s">
        <v>2118</v>
      </c>
      <c r="E1706" s="17" t="s">
        <v>3949</v>
      </c>
      <c r="F1706" s="317">
        <v>783.72000000000003</v>
      </c>
      <c r="G1706" s="38"/>
      <c r="H1706" s="44"/>
    </row>
    <row r="1707" s="2" customFormat="1" ht="16.8" customHeight="1">
      <c r="A1707" s="38"/>
      <c r="B1707" s="44"/>
      <c r="C1707" s="312" t="s">
        <v>3948</v>
      </c>
      <c r="D1707" s="313" t="s">
        <v>3948</v>
      </c>
      <c r="E1707" s="314" t="s">
        <v>1</v>
      </c>
      <c r="F1707" s="315">
        <v>506</v>
      </c>
      <c r="G1707" s="38"/>
      <c r="H1707" s="44"/>
    </row>
    <row r="1708" s="2" customFormat="1" ht="16.8" customHeight="1">
      <c r="A1708" s="38"/>
      <c r="B1708" s="44"/>
      <c r="C1708" s="316" t="s">
        <v>3948</v>
      </c>
      <c r="D1708" s="316" t="s">
        <v>4870</v>
      </c>
      <c r="E1708" s="17" t="s">
        <v>1</v>
      </c>
      <c r="F1708" s="317">
        <v>506</v>
      </c>
      <c r="G1708" s="38"/>
      <c r="H1708" s="44"/>
    </row>
    <row r="1709" s="2" customFormat="1" ht="16.8" customHeight="1">
      <c r="A1709" s="38"/>
      <c r="B1709" s="44"/>
      <c r="C1709" s="312" t="s">
        <v>3953</v>
      </c>
      <c r="D1709" s="313" t="s">
        <v>3953</v>
      </c>
      <c r="E1709" s="314" t="s">
        <v>1</v>
      </c>
      <c r="F1709" s="315">
        <v>558</v>
      </c>
      <c r="G1709" s="38"/>
      <c r="H1709" s="44"/>
    </row>
    <row r="1710" s="2" customFormat="1" ht="16.8" customHeight="1">
      <c r="A1710" s="38"/>
      <c r="B1710" s="44"/>
      <c r="C1710" s="316" t="s">
        <v>1</v>
      </c>
      <c r="D1710" s="316" t="s">
        <v>4055</v>
      </c>
      <c r="E1710" s="17" t="s">
        <v>1</v>
      </c>
      <c r="F1710" s="317">
        <v>0</v>
      </c>
      <c r="G1710" s="38"/>
      <c r="H1710" s="44"/>
    </row>
    <row r="1711" s="2" customFormat="1" ht="16.8" customHeight="1">
      <c r="A1711" s="38"/>
      <c r="B1711" s="44"/>
      <c r="C1711" s="316" t="s">
        <v>3953</v>
      </c>
      <c r="D1711" s="316" t="s">
        <v>4872</v>
      </c>
      <c r="E1711" s="17" t="s">
        <v>1</v>
      </c>
      <c r="F1711" s="317">
        <v>558</v>
      </c>
      <c r="G1711" s="38"/>
      <c r="H1711" s="44"/>
    </row>
    <row r="1712" s="2" customFormat="1" ht="16.8" customHeight="1">
      <c r="A1712" s="38"/>
      <c r="B1712" s="44"/>
      <c r="C1712" s="312" t="s">
        <v>3957</v>
      </c>
      <c r="D1712" s="313" t="s">
        <v>3957</v>
      </c>
      <c r="E1712" s="314" t="s">
        <v>1</v>
      </c>
      <c r="F1712" s="315">
        <v>4.2750000000000004</v>
      </c>
      <c r="G1712" s="38"/>
      <c r="H1712" s="44"/>
    </row>
    <row r="1713" s="2" customFormat="1" ht="16.8" customHeight="1">
      <c r="A1713" s="38"/>
      <c r="B1713" s="44"/>
      <c r="C1713" s="316" t="s">
        <v>1</v>
      </c>
      <c r="D1713" s="316" t="s">
        <v>4672</v>
      </c>
      <c r="E1713" s="17" t="s">
        <v>1</v>
      </c>
      <c r="F1713" s="317">
        <v>0</v>
      </c>
      <c r="G1713" s="38"/>
      <c r="H1713" s="44"/>
    </row>
    <row r="1714" s="2" customFormat="1" ht="16.8" customHeight="1">
      <c r="A1714" s="38"/>
      <c r="B1714" s="44"/>
      <c r="C1714" s="316" t="s">
        <v>3957</v>
      </c>
      <c r="D1714" s="316" t="s">
        <v>4874</v>
      </c>
      <c r="E1714" s="17" t="s">
        <v>1</v>
      </c>
      <c r="F1714" s="317">
        <v>4.2750000000000004</v>
      </c>
      <c r="G1714" s="38"/>
      <c r="H1714" s="44"/>
    </row>
    <row r="1715" s="2" customFormat="1" ht="16.8" customHeight="1">
      <c r="A1715" s="38"/>
      <c r="B1715" s="44"/>
      <c r="C1715" s="312" t="s">
        <v>3962</v>
      </c>
      <c r="D1715" s="313" t="s">
        <v>3962</v>
      </c>
      <c r="E1715" s="314" t="s">
        <v>1</v>
      </c>
      <c r="F1715" s="315">
        <v>40</v>
      </c>
      <c r="G1715" s="38"/>
      <c r="H1715" s="44"/>
    </row>
    <row r="1716" s="2" customFormat="1" ht="16.8" customHeight="1">
      <c r="A1716" s="38"/>
      <c r="B1716" s="44"/>
      <c r="C1716" s="316" t="s">
        <v>3962</v>
      </c>
      <c r="D1716" s="316" t="s">
        <v>1087</v>
      </c>
      <c r="E1716" s="17" t="s">
        <v>1</v>
      </c>
      <c r="F1716" s="317">
        <v>40</v>
      </c>
      <c r="G1716" s="38"/>
      <c r="H1716" s="44"/>
    </row>
    <row r="1717" s="2" customFormat="1" ht="16.8" customHeight="1">
      <c r="A1717" s="38"/>
      <c r="B1717" s="44"/>
      <c r="C1717" s="312" t="s">
        <v>3825</v>
      </c>
      <c r="D1717" s="313" t="s">
        <v>3825</v>
      </c>
      <c r="E1717" s="314" t="s">
        <v>1</v>
      </c>
      <c r="F1717" s="315">
        <v>1155.4200000000001</v>
      </c>
      <c r="G1717" s="38"/>
      <c r="H1717" s="44"/>
    </row>
    <row r="1718" s="2" customFormat="1" ht="16.8" customHeight="1">
      <c r="A1718" s="38"/>
      <c r="B1718" s="44"/>
      <c r="C1718" s="316" t="s">
        <v>1</v>
      </c>
      <c r="D1718" s="316" t="s">
        <v>3878</v>
      </c>
      <c r="E1718" s="17" t="s">
        <v>1</v>
      </c>
      <c r="F1718" s="317">
        <v>0</v>
      </c>
      <c r="G1718" s="38"/>
      <c r="H1718" s="44"/>
    </row>
    <row r="1719" s="2" customFormat="1" ht="16.8" customHeight="1">
      <c r="A1719" s="38"/>
      <c r="B1719" s="44"/>
      <c r="C1719" s="316" t="s">
        <v>3825</v>
      </c>
      <c r="D1719" s="316" t="s">
        <v>4813</v>
      </c>
      <c r="E1719" s="17" t="s">
        <v>1</v>
      </c>
      <c r="F1719" s="317">
        <v>1155.4200000000001</v>
      </c>
      <c r="G1719" s="38"/>
      <c r="H1719" s="44"/>
    </row>
    <row r="1720" s="2" customFormat="1" ht="16.8" customHeight="1">
      <c r="A1720" s="38"/>
      <c r="B1720" s="44"/>
      <c r="C1720" s="318" t="s">
        <v>6870</v>
      </c>
      <c r="D1720" s="38"/>
      <c r="E1720" s="38"/>
      <c r="F1720" s="38"/>
      <c r="G1720" s="38"/>
      <c r="H1720" s="44"/>
    </row>
    <row r="1721" s="2" customFormat="1">
      <c r="A1721" s="38"/>
      <c r="B1721" s="44"/>
      <c r="C1721" s="316" t="s">
        <v>4623</v>
      </c>
      <c r="D1721" s="316" t="s">
        <v>4624</v>
      </c>
      <c r="E1721" s="17" t="s">
        <v>3853</v>
      </c>
      <c r="F1721" s="317">
        <v>1640.52</v>
      </c>
      <c r="G1721" s="38"/>
      <c r="H1721" s="44"/>
    </row>
    <row r="1722" s="2" customFormat="1" ht="16.8" customHeight="1">
      <c r="A1722" s="38"/>
      <c r="B1722" s="44"/>
      <c r="C1722" s="312" t="s">
        <v>3718</v>
      </c>
      <c r="D1722" s="313" t="s">
        <v>3718</v>
      </c>
      <c r="E1722" s="314" t="s">
        <v>1</v>
      </c>
      <c r="F1722" s="315">
        <v>471.60000000000002</v>
      </c>
      <c r="G1722" s="38"/>
      <c r="H1722" s="44"/>
    </row>
    <row r="1723" s="2" customFormat="1" ht="16.8" customHeight="1">
      <c r="A1723" s="38"/>
      <c r="B1723" s="44"/>
      <c r="C1723" s="316" t="s">
        <v>1</v>
      </c>
      <c r="D1723" s="316" t="s">
        <v>3878</v>
      </c>
      <c r="E1723" s="17" t="s">
        <v>1</v>
      </c>
      <c r="F1723" s="317">
        <v>0</v>
      </c>
      <c r="G1723" s="38"/>
      <c r="H1723" s="44"/>
    </row>
    <row r="1724" s="2" customFormat="1" ht="16.8" customHeight="1">
      <c r="A1724" s="38"/>
      <c r="B1724" s="44"/>
      <c r="C1724" s="316" t="s">
        <v>3718</v>
      </c>
      <c r="D1724" s="316" t="s">
        <v>4877</v>
      </c>
      <c r="E1724" s="17" t="s">
        <v>1</v>
      </c>
      <c r="F1724" s="317">
        <v>471.60000000000002</v>
      </c>
      <c r="G1724" s="38"/>
      <c r="H1724" s="44"/>
    </row>
    <row r="1725" s="2" customFormat="1" ht="16.8" customHeight="1">
      <c r="A1725" s="38"/>
      <c r="B1725" s="44"/>
      <c r="C1725" s="318" t="s">
        <v>6870</v>
      </c>
      <c r="D1725" s="38"/>
      <c r="E1725" s="38"/>
      <c r="F1725" s="38"/>
      <c r="G1725" s="38"/>
      <c r="H1725" s="44"/>
    </row>
    <row r="1726" s="2" customFormat="1" ht="16.8" customHeight="1">
      <c r="A1726" s="38"/>
      <c r="B1726" s="44"/>
      <c r="C1726" s="316" t="s">
        <v>4134</v>
      </c>
      <c r="D1726" s="316" t="s">
        <v>4135</v>
      </c>
      <c r="E1726" s="17" t="s">
        <v>3900</v>
      </c>
      <c r="F1726" s="317">
        <v>712.35000000000002</v>
      </c>
      <c r="G1726" s="38"/>
      <c r="H1726" s="44"/>
    </row>
    <row r="1727" s="2" customFormat="1" ht="16.8" customHeight="1">
      <c r="A1727" s="38"/>
      <c r="B1727" s="44"/>
      <c r="C1727" s="312" t="s">
        <v>3995</v>
      </c>
      <c r="D1727" s="313" t="s">
        <v>3995</v>
      </c>
      <c r="E1727" s="314" t="s">
        <v>1</v>
      </c>
      <c r="F1727" s="315">
        <v>165</v>
      </c>
      <c r="G1727" s="38"/>
      <c r="H1727" s="44"/>
    </row>
    <row r="1728" s="2" customFormat="1" ht="16.8" customHeight="1">
      <c r="A1728" s="38"/>
      <c r="B1728" s="44"/>
      <c r="C1728" s="316" t="s">
        <v>3995</v>
      </c>
      <c r="D1728" s="316" t="s">
        <v>4885</v>
      </c>
      <c r="E1728" s="17" t="s">
        <v>1</v>
      </c>
      <c r="F1728" s="317">
        <v>165</v>
      </c>
      <c r="G1728" s="38"/>
      <c r="H1728" s="44"/>
    </row>
    <row r="1729" s="2" customFormat="1" ht="16.8" customHeight="1">
      <c r="A1729" s="38"/>
      <c r="B1729" s="44"/>
      <c r="C1729" s="312" t="s">
        <v>3720</v>
      </c>
      <c r="D1729" s="313" t="s">
        <v>3720</v>
      </c>
      <c r="E1729" s="314" t="s">
        <v>1</v>
      </c>
      <c r="F1729" s="315">
        <v>165</v>
      </c>
      <c r="G1729" s="38"/>
      <c r="H1729" s="44"/>
    </row>
    <row r="1730" s="2" customFormat="1" ht="16.8" customHeight="1">
      <c r="A1730" s="38"/>
      <c r="B1730" s="44"/>
      <c r="C1730" s="316" t="s">
        <v>3720</v>
      </c>
      <c r="D1730" s="316" t="s">
        <v>4885</v>
      </c>
      <c r="E1730" s="17" t="s">
        <v>1</v>
      </c>
      <c r="F1730" s="317">
        <v>165</v>
      </c>
      <c r="G1730" s="38"/>
      <c r="H1730" s="44"/>
    </row>
    <row r="1731" s="2" customFormat="1" ht="16.8" customHeight="1">
      <c r="A1731" s="38"/>
      <c r="B1731" s="44"/>
      <c r="C1731" s="312" t="s">
        <v>4015</v>
      </c>
      <c r="D1731" s="313" t="s">
        <v>4015</v>
      </c>
      <c r="E1731" s="314" t="s">
        <v>1</v>
      </c>
      <c r="F1731" s="315">
        <v>393</v>
      </c>
      <c r="G1731" s="38"/>
      <c r="H1731" s="44"/>
    </row>
    <row r="1732" s="2" customFormat="1" ht="16.8" customHeight="1">
      <c r="A1732" s="38"/>
      <c r="B1732" s="44"/>
      <c r="C1732" s="316" t="s">
        <v>4015</v>
      </c>
      <c r="D1732" s="316" t="s">
        <v>4764</v>
      </c>
      <c r="E1732" s="17" t="s">
        <v>1</v>
      </c>
      <c r="F1732" s="317">
        <v>393</v>
      </c>
      <c r="G1732" s="38"/>
      <c r="H1732" s="44"/>
    </row>
    <row r="1733" s="2" customFormat="1" ht="16.8" customHeight="1">
      <c r="A1733" s="38"/>
      <c r="B1733" s="44"/>
      <c r="C1733" s="312" t="s">
        <v>4510</v>
      </c>
      <c r="D1733" s="313" t="s">
        <v>4510</v>
      </c>
      <c r="E1733" s="314" t="s">
        <v>1</v>
      </c>
      <c r="F1733" s="315">
        <v>393</v>
      </c>
      <c r="G1733" s="38"/>
      <c r="H1733" s="44"/>
    </row>
    <row r="1734" s="2" customFormat="1" ht="16.8" customHeight="1">
      <c r="A1734" s="38"/>
      <c r="B1734" s="44"/>
      <c r="C1734" s="316" t="s">
        <v>4510</v>
      </c>
      <c r="D1734" s="316" t="s">
        <v>4764</v>
      </c>
      <c r="E1734" s="17" t="s">
        <v>1</v>
      </c>
      <c r="F1734" s="317">
        <v>393</v>
      </c>
      <c r="G1734" s="38"/>
      <c r="H1734" s="44"/>
    </row>
    <row r="1735" s="2" customFormat="1" ht="16.8" customHeight="1">
      <c r="A1735" s="38"/>
      <c r="B1735" s="44"/>
      <c r="C1735" s="318" t="s">
        <v>6870</v>
      </c>
      <c r="D1735" s="38"/>
      <c r="E1735" s="38"/>
      <c r="F1735" s="38"/>
      <c r="G1735" s="38"/>
      <c r="H1735" s="44"/>
    </row>
    <row r="1736" s="2" customFormat="1" ht="16.8" customHeight="1">
      <c r="A1736" s="38"/>
      <c r="B1736" s="44"/>
      <c r="C1736" s="316" t="s">
        <v>4195</v>
      </c>
      <c r="D1736" s="316" t="s">
        <v>4196</v>
      </c>
      <c r="E1736" s="17" t="s">
        <v>1133</v>
      </c>
      <c r="F1736" s="317">
        <v>398.89499999999998</v>
      </c>
      <c r="G1736" s="38"/>
      <c r="H1736" s="44"/>
    </row>
    <row r="1737" s="2" customFormat="1" ht="16.8" customHeight="1">
      <c r="A1737" s="38"/>
      <c r="B1737" s="44"/>
      <c r="C1737" s="312" t="s">
        <v>4027</v>
      </c>
      <c r="D1737" s="313" t="s">
        <v>4027</v>
      </c>
      <c r="E1737" s="314" t="s">
        <v>1</v>
      </c>
      <c r="F1737" s="315">
        <v>3</v>
      </c>
      <c r="G1737" s="38"/>
      <c r="H1737" s="44"/>
    </row>
    <row r="1738" s="2" customFormat="1" ht="16.8" customHeight="1">
      <c r="A1738" s="38"/>
      <c r="B1738" s="44"/>
      <c r="C1738" s="316" t="s">
        <v>4027</v>
      </c>
      <c r="D1738" s="316" t="s">
        <v>269</v>
      </c>
      <c r="E1738" s="17" t="s">
        <v>1</v>
      </c>
      <c r="F1738" s="317">
        <v>3</v>
      </c>
      <c r="G1738" s="38"/>
      <c r="H1738" s="44"/>
    </row>
    <row r="1739" s="2" customFormat="1" ht="16.8" customHeight="1">
      <c r="A1739" s="38"/>
      <c r="B1739" s="44"/>
      <c r="C1739" s="312" t="s">
        <v>4038</v>
      </c>
      <c r="D1739" s="313" t="s">
        <v>4038</v>
      </c>
      <c r="E1739" s="314" t="s">
        <v>1</v>
      </c>
      <c r="F1739" s="315">
        <v>558</v>
      </c>
      <c r="G1739" s="38"/>
      <c r="H1739" s="44"/>
    </row>
    <row r="1740" s="2" customFormat="1" ht="16.8" customHeight="1">
      <c r="A1740" s="38"/>
      <c r="B1740" s="44"/>
      <c r="C1740" s="316" t="s">
        <v>4038</v>
      </c>
      <c r="D1740" s="316" t="s">
        <v>4892</v>
      </c>
      <c r="E1740" s="17" t="s">
        <v>1</v>
      </c>
      <c r="F1740" s="317">
        <v>558</v>
      </c>
      <c r="G1740" s="38"/>
      <c r="H1740" s="44"/>
    </row>
    <row r="1741" s="2" customFormat="1" ht="16.8" customHeight="1">
      <c r="A1741" s="38"/>
      <c r="B1741" s="44"/>
      <c r="C1741" s="312" t="s">
        <v>4048</v>
      </c>
      <c r="D1741" s="313" t="s">
        <v>4048</v>
      </c>
      <c r="E1741" s="314" t="s">
        <v>1</v>
      </c>
      <c r="F1741" s="315">
        <v>19</v>
      </c>
      <c r="G1741" s="38"/>
      <c r="H1741" s="44"/>
    </row>
    <row r="1742" s="2" customFormat="1" ht="16.8" customHeight="1">
      <c r="A1742" s="38"/>
      <c r="B1742" s="44"/>
      <c r="C1742" s="316" t="s">
        <v>4048</v>
      </c>
      <c r="D1742" s="316" t="s">
        <v>371</v>
      </c>
      <c r="E1742" s="17" t="s">
        <v>1</v>
      </c>
      <c r="F1742" s="317">
        <v>19</v>
      </c>
      <c r="G1742" s="38"/>
      <c r="H1742" s="44"/>
    </row>
    <row r="1743" s="2" customFormat="1" ht="16.8" customHeight="1">
      <c r="A1743" s="38"/>
      <c r="B1743" s="44"/>
      <c r="C1743" s="312" t="s">
        <v>4056</v>
      </c>
      <c r="D1743" s="313" t="s">
        <v>4056</v>
      </c>
      <c r="E1743" s="314" t="s">
        <v>1</v>
      </c>
      <c r="F1743" s="315">
        <v>19</v>
      </c>
      <c r="G1743" s="38"/>
      <c r="H1743" s="44"/>
    </row>
    <row r="1744" s="2" customFormat="1" ht="16.8" customHeight="1">
      <c r="A1744" s="38"/>
      <c r="B1744" s="44"/>
      <c r="C1744" s="316" t="s">
        <v>4056</v>
      </c>
      <c r="D1744" s="316" t="s">
        <v>371</v>
      </c>
      <c r="E1744" s="17" t="s">
        <v>1</v>
      </c>
      <c r="F1744" s="317">
        <v>19</v>
      </c>
      <c r="G1744" s="38"/>
      <c r="H1744" s="44"/>
    </row>
    <row r="1745" s="2" customFormat="1" ht="16.8" customHeight="1">
      <c r="A1745" s="38"/>
      <c r="B1745" s="44"/>
      <c r="C1745" s="312" t="s">
        <v>4063</v>
      </c>
      <c r="D1745" s="313" t="s">
        <v>4063</v>
      </c>
      <c r="E1745" s="314" t="s">
        <v>1</v>
      </c>
      <c r="F1745" s="315">
        <v>18</v>
      </c>
      <c r="G1745" s="38"/>
      <c r="H1745" s="44"/>
    </row>
    <row r="1746" s="2" customFormat="1" ht="16.8" customHeight="1">
      <c r="A1746" s="38"/>
      <c r="B1746" s="44"/>
      <c r="C1746" s="316" t="s">
        <v>4063</v>
      </c>
      <c r="D1746" s="316" t="s">
        <v>363</v>
      </c>
      <c r="E1746" s="17" t="s">
        <v>1</v>
      </c>
      <c r="F1746" s="317">
        <v>18</v>
      </c>
      <c r="G1746" s="38"/>
      <c r="H1746" s="44"/>
    </row>
    <row r="1747" s="2" customFormat="1" ht="16.8" customHeight="1">
      <c r="A1747" s="38"/>
      <c r="B1747" s="44"/>
      <c r="C1747" s="312" t="s">
        <v>3832</v>
      </c>
      <c r="D1747" s="313" t="s">
        <v>3832</v>
      </c>
      <c r="E1747" s="314" t="s">
        <v>1</v>
      </c>
      <c r="F1747" s="315">
        <v>1965</v>
      </c>
      <c r="G1747" s="38"/>
      <c r="H1747" s="44"/>
    </row>
    <row r="1748" s="2" customFormat="1" ht="16.8" customHeight="1">
      <c r="A1748" s="38"/>
      <c r="B1748" s="44"/>
      <c r="C1748" s="316" t="s">
        <v>1</v>
      </c>
      <c r="D1748" s="316" t="s">
        <v>3878</v>
      </c>
      <c r="E1748" s="17" t="s">
        <v>1</v>
      </c>
      <c r="F1748" s="317">
        <v>0</v>
      </c>
      <c r="G1748" s="38"/>
      <c r="H1748" s="44"/>
    </row>
    <row r="1749" s="2" customFormat="1" ht="16.8" customHeight="1">
      <c r="A1749" s="38"/>
      <c r="B1749" s="44"/>
      <c r="C1749" s="316" t="s">
        <v>3832</v>
      </c>
      <c r="D1749" s="316" t="s">
        <v>4821</v>
      </c>
      <c r="E1749" s="17" t="s">
        <v>1</v>
      </c>
      <c r="F1749" s="317">
        <v>1965</v>
      </c>
      <c r="G1749" s="38"/>
      <c r="H1749" s="44"/>
    </row>
    <row r="1750" s="2" customFormat="1" ht="16.8" customHeight="1">
      <c r="A1750" s="38"/>
      <c r="B1750" s="44"/>
      <c r="C1750" s="318" t="s">
        <v>6870</v>
      </c>
      <c r="D1750" s="38"/>
      <c r="E1750" s="38"/>
      <c r="F1750" s="38"/>
      <c r="G1750" s="38"/>
      <c r="H1750" s="44"/>
    </row>
    <row r="1751" s="2" customFormat="1" ht="16.8" customHeight="1">
      <c r="A1751" s="38"/>
      <c r="B1751" s="44"/>
      <c r="C1751" s="316" t="s">
        <v>3898</v>
      </c>
      <c r="D1751" s="316" t="s">
        <v>3899</v>
      </c>
      <c r="E1751" s="17" t="s">
        <v>3900</v>
      </c>
      <c r="F1751" s="317">
        <v>2980</v>
      </c>
      <c r="G1751" s="38"/>
      <c r="H1751" s="44"/>
    </row>
    <row r="1752" s="2" customFormat="1" ht="16.8" customHeight="1">
      <c r="A1752" s="38"/>
      <c r="B1752" s="44"/>
      <c r="C1752" s="312" t="s">
        <v>4067</v>
      </c>
      <c r="D1752" s="313" t="s">
        <v>4067</v>
      </c>
      <c r="E1752" s="314" t="s">
        <v>1</v>
      </c>
      <c r="F1752" s="315">
        <v>18</v>
      </c>
      <c r="G1752" s="38"/>
      <c r="H1752" s="44"/>
    </row>
    <row r="1753" s="2" customFormat="1" ht="16.8" customHeight="1">
      <c r="A1753" s="38"/>
      <c r="B1753" s="44"/>
      <c r="C1753" s="316" t="s">
        <v>4067</v>
      </c>
      <c r="D1753" s="316" t="s">
        <v>363</v>
      </c>
      <c r="E1753" s="17" t="s">
        <v>1</v>
      </c>
      <c r="F1753" s="317">
        <v>18</v>
      </c>
      <c r="G1753" s="38"/>
      <c r="H1753" s="44"/>
    </row>
    <row r="1754" s="2" customFormat="1" ht="16.8" customHeight="1">
      <c r="A1754" s="38"/>
      <c r="B1754" s="44"/>
      <c r="C1754" s="312" t="s">
        <v>4073</v>
      </c>
      <c r="D1754" s="313" t="s">
        <v>4073</v>
      </c>
      <c r="E1754" s="314" t="s">
        <v>1</v>
      </c>
      <c r="F1754" s="315">
        <v>19</v>
      </c>
      <c r="G1754" s="38"/>
      <c r="H1754" s="44"/>
    </row>
    <row r="1755" s="2" customFormat="1" ht="16.8" customHeight="1">
      <c r="A1755" s="38"/>
      <c r="B1755" s="44"/>
      <c r="C1755" s="316" t="s">
        <v>4073</v>
      </c>
      <c r="D1755" s="316" t="s">
        <v>371</v>
      </c>
      <c r="E1755" s="17" t="s">
        <v>1</v>
      </c>
      <c r="F1755" s="317">
        <v>19</v>
      </c>
      <c r="G1755" s="38"/>
      <c r="H1755" s="44"/>
    </row>
    <row r="1756" s="2" customFormat="1" ht="16.8" customHeight="1">
      <c r="A1756" s="38"/>
      <c r="B1756" s="44"/>
      <c r="C1756" s="312" t="s">
        <v>4078</v>
      </c>
      <c r="D1756" s="313" t="s">
        <v>4078</v>
      </c>
      <c r="E1756" s="314" t="s">
        <v>1</v>
      </c>
      <c r="F1756" s="315">
        <v>19</v>
      </c>
      <c r="G1756" s="38"/>
      <c r="H1756" s="44"/>
    </row>
    <row r="1757" s="2" customFormat="1" ht="16.8" customHeight="1">
      <c r="A1757" s="38"/>
      <c r="B1757" s="44"/>
      <c r="C1757" s="316" t="s">
        <v>4078</v>
      </c>
      <c r="D1757" s="316" t="s">
        <v>371</v>
      </c>
      <c r="E1757" s="17" t="s">
        <v>1</v>
      </c>
      <c r="F1757" s="317">
        <v>19</v>
      </c>
      <c r="G1757" s="38"/>
      <c r="H1757" s="44"/>
    </row>
    <row r="1758" s="2" customFormat="1" ht="16.8" customHeight="1">
      <c r="A1758" s="38"/>
      <c r="B1758" s="44"/>
      <c r="C1758" s="312" t="s">
        <v>4082</v>
      </c>
      <c r="D1758" s="313" t="s">
        <v>4082</v>
      </c>
      <c r="E1758" s="314" t="s">
        <v>1</v>
      </c>
      <c r="F1758" s="315">
        <v>19</v>
      </c>
      <c r="G1758" s="38"/>
      <c r="H1758" s="44"/>
    </row>
    <row r="1759" s="2" customFormat="1" ht="16.8" customHeight="1">
      <c r="A1759" s="38"/>
      <c r="B1759" s="44"/>
      <c r="C1759" s="316" t="s">
        <v>4082</v>
      </c>
      <c r="D1759" s="316" t="s">
        <v>371</v>
      </c>
      <c r="E1759" s="17" t="s">
        <v>1</v>
      </c>
      <c r="F1759" s="317">
        <v>19</v>
      </c>
      <c r="G1759" s="38"/>
      <c r="H1759" s="44"/>
    </row>
    <row r="1760" s="2" customFormat="1" ht="16.8" customHeight="1">
      <c r="A1760" s="38"/>
      <c r="B1760" s="44"/>
      <c r="C1760" s="312" t="s">
        <v>4088</v>
      </c>
      <c r="D1760" s="313" t="s">
        <v>4088</v>
      </c>
      <c r="E1760" s="314" t="s">
        <v>1</v>
      </c>
      <c r="F1760" s="315">
        <v>19</v>
      </c>
      <c r="G1760" s="38"/>
      <c r="H1760" s="44"/>
    </row>
    <row r="1761" s="2" customFormat="1" ht="16.8" customHeight="1">
      <c r="A1761" s="38"/>
      <c r="B1761" s="44"/>
      <c r="C1761" s="316" t="s">
        <v>4088</v>
      </c>
      <c r="D1761" s="316" t="s">
        <v>371</v>
      </c>
      <c r="E1761" s="17" t="s">
        <v>1</v>
      </c>
      <c r="F1761" s="317">
        <v>19</v>
      </c>
      <c r="G1761" s="38"/>
      <c r="H1761" s="44"/>
    </row>
    <row r="1762" s="2" customFormat="1" ht="16.8" customHeight="1">
      <c r="A1762" s="38"/>
      <c r="B1762" s="44"/>
      <c r="C1762" s="312" t="s">
        <v>4093</v>
      </c>
      <c r="D1762" s="313" t="s">
        <v>4093</v>
      </c>
      <c r="E1762" s="314" t="s">
        <v>1</v>
      </c>
      <c r="F1762" s="315">
        <v>19</v>
      </c>
      <c r="G1762" s="38"/>
      <c r="H1762" s="44"/>
    </row>
    <row r="1763" s="2" customFormat="1" ht="16.8" customHeight="1">
      <c r="A1763" s="38"/>
      <c r="B1763" s="44"/>
      <c r="C1763" s="316" t="s">
        <v>4093</v>
      </c>
      <c r="D1763" s="316" t="s">
        <v>371</v>
      </c>
      <c r="E1763" s="17" t="s">
        <v>1</v>
      </c>
      <c r="F1763" s="317">
        <v>19</v>
      </c>
      <c r="G1763" s="38"/>
      <c r="H1763" s="44"/>
    </row>
    <row r="1764" s="2" customFormat="1" ht="16.8" customHeight="1">
      <c r="A1764" s="38"/>
      <c r="B1764" s="44"/>
      <c r="C1764" s="312" t="s">
        <v>4100</v>
      </c>
      <c r="D1764" s="313" t="s">
        <v>4100</v>
      </c>
      <c r="E1764" s="314" t="s">
        <v>1</v>
      </c>
      <c r="F1764" s="315">
        <v>19</v>
      </c>
      <c r="G1764" s="38"/>
      <c r="H1764" s="44"/>
    </row>
    <row r="1765" s="2" customFormat="1" ht="16.8" customHeight="1">
      <c r="A1765" s="38"/>
      <c r="B1765" s="44"/>
      <c r="C1765" s="316" t="s">
        <v>4100</v>
      </c>
      <c r="D1765" s="316" t="s">
        <v>371</v>
      </c>
      <c r="E1765" s="17" t="s">
        <v>1</v>
      </c>
      <c r="F1765" s="317">
        <v>19</v>
      </c>
      <c r="G1765" s="38"/>
      <c r="H1765" s="44"/>
    </row>
    <row r="1766" s="2" customFormat="1" ht="16.8" customHeight="1">
      <c r="A1766" s="38"/>
      <c r="B1766" s="44"/>
      <c r="C1766" s="312" t="s">
        <v>3838</v>
      </c>
      <c r="D1766" s="313" t="s">
        <v>3838</v>
      </c>
      <c r="E1766" s="314" t="s">
        <v>1</v>
      </c>
      <c r="F1766" s="315">
        <v>2980</v>
      </c>
      <c r="G1766" s="38"/>
      <c r="H1766" s="44"/>
    </row>
    <row r="1767" s="2" customFormat="1" ht="16.8" customHeight="1">
      <c r="A1767" s="38"/>
      <c r="B1767" s="44"/>
      <c r="C1767" s="316" t="s">
        <v>3838</v>
      </c>
      <c r="D1767" s="316" t="s">
        <v>4829</v>
      </c>
      <c r="E1767" s="17" t="s">
        <v>1</v>
      </c>
      <c r="F1767" s="317">
        <v>2980</v>
      </c>
      <c r="G1767" s="38"/>
      <c r="H1767" s="44"/>
    </row>
    <row r="1768" s="2" customFormat="1" ht="16.8" customHeight="1">
      <c r="A1768" s="38"/>
      <c r="B1768" s="44"/>
      <c r="C1768" s="312" t="s">
        <v>3844</v>
      </c>
      <c r="D1768" s="313" t="s">
        <v>3844</v>
      </c>
      <c r="E1768" s="314" t="s">
        <v>1</v>
      </c>
      <c r="F1768" s="315">
        <v>1826.2000000000001</v>
      </c>
      <c r="G1768" s="38"/>
      <c r="H1768" s="44"/>
    </row>
    <row r="1769" s="2" customFormat="1" ht="16.8" customHeight="1">
      <c r="A1769" s="38"/>
      <c r="B1769" s="44"/>
      <c r="C1769" s="316" t="s">
        <v>1</v>
      </c>
      <c r="D1769" s="316" t="s">
        <v>4636</v>
      </c>
      <c r="E1769" s="17" t="s">
        <v>1</v>
      </c>
      <c r="F1769" s="317">
        <v>0</v>
      </c>
      <c r="G1769" s="38"/>
      <c r="H1769" s="44"/>
    </row>
    <row r="1770" s="2" customFormat="1" ht="16.8" customHeight="1">
      <c r="A1770" s="38"/>
      <c r="B1770" s="44"/>
      <c r="C1770" s="316" t="s">
        <v>3844</v>
      </c>
      <c r="D1770" s="316" t="s">
        <v>4831</v>
      </c>
      <c r="E1770" s="17" t="s">
        <v>1</v>
      </c>
      <c r="F1770" s="317">
        <v>1826.2000000000001</v>
      </c>
      <c r="G1770" s="38"/>
      <c r="H1770" s="44"/>
    </row>
    <row r="1771" s="2" customFormat="1" ht="16.8" customHeight="1">
      <c r="A1771" s="38"/>
      <c r="B1771" s="44"/>
      <c r="C1771" s="312" t="s">
        <v>3850</v>
      </c>
      <c r="D1771" s="313" t="s">
        <v>3850</v>
      </c>
      <c r="E1771" s="314" t="s">
        <v>1</v>
      </c>
      <c r="F1771" s="315">
        <v>1104.6800000000001</v>
      </c>
      <c r="G1771" s="38"/>
      <c r="H1771" s="44"/>
    </row>
    <row r="1772" s="2" customFormat="1" ht="16.8" customHeight="1">
      <c r="A1772" s="38"/>
      <c r="B1772" s="44"/>
      <c r="C1772" s="316" t="s">
        <v>1</v>
      </c>
      <c r="D1772" s="316" t="s">
        <v>4639</v>
      </c>
      <c r="E1772" s="17" t="s">
        <v>1</v>
      </c>
      <c r="F1772" s="317">
        <v>0</v>
      </c>
      <c r="G1772" s="38"/>
      <c r="H1772" s="44"/>
    </row>
    <row r="1773" s="2" customFormat="1" ht="16.8" customHeight="1">
      <c r="A1773" s="38"/>
      <c r="B1773" s="44"/>
      <c r="C1773" s="316" t="s">
        <v>3850</v>
      </c>
      <c r="D1773" s="316" t="s">
        <v>4833</v>
      </c>
      <c r="E1773" s="17" t="s">
        <v>1</v>
      </c>
      <c r="F1773" s="317">
        <v>1104.6800000000001</v>
      </c>
      <c r="G1773" s="38"/>
      <c r="H1773" s="44"/>
    </row>
    <row r="1774" s="2" customFormat="1" ht="16.8" customHeight="1">
      <c r="A1774" s="38"/>
      <c r="B1774" s="44"/>
      <c r="C1774" s="312" t="s">
        <v>3857</v>
      </c>
      <c r="D1774" s="313" t="s">
        <v>3857</v>
      </c>
      <c r="E1774" s="314" t="s">
        <v>1</v>
      </c>
      <c r="F1774" s="315">
        <v>1104.6800000000001</v>
      </c>
      <c r="G1774" s="38"/>
      <c r="H1774" s="44"/>
    </row>
    <row r="1775" s="2" customFormat="1" ht="16.8" customHeight="1">
      <c r="A1775" s="38"/>
      <c r="B1775" s="44"/>
      <c r="C1775" s="316" t="s">
        <v>1</v>
      </c>
      <c r="D1775" s="316" t="s">
        <v>3937</v>
      </c>
      <c r="E1775" s="17" t="s">
        <v>1</v>
      </c>
      <c r="F1775" s="317">
        <v>0</v>
      </c>
      <c r="G1775" s="38"/>
      <c r="H1775" s="44"/>
    </row>
    <row r="1776" s="2" customFormat="1" ht="16.8" customHeight="1">
      <c r="A1776" s="38"/>
      <c r="B1776" s="44"/>
      <c r="C1776" s="316" t="s">
        <v>3857</v>
      </c>
      <c r="D1776" s="316" t="s">
        <v>4835</v>
      </c>
      <c r="E1776" s="17" t="s">
        <v>1</v>
      </c>
      <c r="F1776" s="317">
        <v>1104.6800000000001</v>
      </c>
      <c r="G1776" s="38"/>
      <c r="H1776" s="44"/>
    </row>
    <row r="1777" s="2" customFormat="1" ht="16.8" customHeight="1">
      <c r="A1777" s="38"/>
      <c r="B1777" s="44"/>
      <c r="C1777" s="312" t="s">
        <v>3865</v>
      </c>
      <c r="D1777" s="313" t="s">
        <v>3865</v>
      </c>
      <c r="E1777" s="314" t="s">
        <v>1</v>
      </c>
      <c r="F1777" s="315">
        <v>11046.799999999999</v>
      </c>
      <c r="G1777" s="38"/>
      <c r="H1777" s="44"/>
    </row>
    <row r="1778" s="2" customFormat="1" ht="16.8" customHeight="1">
      <c r="A1778" s="38"/>
      <c r="B1778" s="44"/>
      <c r="C1778" s="316" t="s">
        <v>1</v>
      </c>
      <c r="D1778" s="316" t="s">
        <v>3942</v>
      </c>
      <c r="E1778" s="17" t="s">
        <v>1</v>
      </c>
      <c r="F1778" s="317">
        <v>0</v>
      </c>
      <c r="G1778" s="38"/>
      <c r="H1778" s="44"/>
    </row>
    <row r="1779" s="2" customFormat="1" ht="16.8" customHeight="1">
      <c r="A1779" s="38"/>
      <c r="B1779" s="44"/>
      <c r="C1779" s="316" t="s">
        <v>3865</v>
      </c>
      <c r="D1779" s="316" t="s">
        <v>4837</v>
      </c>
      <c r="E1779" s="17" t="s">
        <v>1</v>
      </c>
      <c r="F1779" s="317">
        <v>11046.799999999999</v>
      </c>
      <c r="G1779" s="38"/>
      <c r="H1779" s="44"/>
    </row>
    <row r="1780" s="2" customFormat="1" ht="16.8" customHeight="1">
      <c r="A1780" s="38"/>
      <c r="B1780" s="44"/>
      <c r="C1780" s="312" t="s">
        <v>3879</v>
      </c>
      <c r="D1780" s="313" t="s">
        <v>3879</v>
      </c>
      <c r="E1780" s="314" t="s">
        <v>1</v>
      </c>
      <c r="F1780" s="315">
        <v>1104.6800000000001</v>
      </c>
      <c r="G1780" s="38"/>
      <c r="H1780" s="44"/>
    </row>
    <row r="1781" s="2" customFormat="1" ht="16.8" customHeight="1">
      <c r="A1781" s="38"/>
      <c r="B1781" s="44"/>
      <c r="C1781" s="316" t="s">
        <v>3879</v>
      </c>
      <c r="D1781" s="316" t="s">
        <v>4835</v>
      </c>
      <c r="E1781" s="17" t="s">
        <v>1</v>
      </c>
      <c r="F1781" s="317">
        <v>1104.6800000000001</v>
      </c>
      <c r="G1781" s="38"/>
      <c r="H1781" s="44"/>
    </row>
    <row r="1782" s="2" customFormat="1" ht="16.8" customHeight="1">
      <c r="A1782" s="38"/>
      <c r="B1782" s="44"/>
      <c r="C1782" s="312" t="s">
        <v>4765</v>
      </c>
      <c r="D1782" s="313" t="s">
        <v>4765</v>
      </c>
      <c r="E1782" s="314" t="s">
        <v>1</v>
      </c>
      <c r="F1782" s="315">
        <v>99.840000000000003</v>
      </c>
      <c r="G1782" s="38"/>
      <c r="H1782" s="44"/>
    </row>
    <row r="1783" s="2" customFormat="1" ht="16.8" customHeight="1">
      <c r="A1783" s="38"/>
      <c r="B1783" s="44"/>
      <c r="C1783" s="316" t="s">
        <v>4765</v>
      </c>
      <c r="D1783" s="316" t="s">
        <v>4845</v>
      </c>
      <c r="E1783" s="17" t="s">
        <v>1</v>
      </c>
      <c r="F1783" s="317">
        <v>99.840000000000003</v>
      </c>
      <c r="G1783" s="38"/>
      <c r="H1783" s="44"/>
    </row>
    <row r="1784" s="2" customFormat="1" ht="16.8" customHeight="1">
      <c r="A1784" s="38"/>
      <c r="B1784" s="44"/>
      <c r="C1784" s="318" t="s">
        <v>6870</v>
      </c>
      <c r="D1784" s="38"/>
      <c r="E1784" s="38"/>
      <c r="F1784" s="38"/>
      <c r="G1784" s="38"/>
      <c r="H1784" s="44"/>
    </row>
    <row r="1785" s="2" customFormat="1" ht="16.8" customHeight="1">
      <c r="A1785" s="38"/>
      <c r="B1785" s="44"/>
      <c r="C1785" s="316" t="s">
        <v>3958</v>
      </c>
      <c r="D1785" s="316" t="s">
        <v>1366</v>
      </c>
      <c r="E1785" s="17" t="s">
        <v>3853</v>
      </c>
      <c r="F1785" s="317">
        <v>1185.5799999999999</v>
      </c>
      <c r="G1785" s="38"/>
      <c r="H1785" s="44"/>
    </row>
    <row r="1786" s="2" customFormat="1" ht="16.8" customHeight="1">
      <c r="A1786" s="38"/>
      <c r="B1786" s="44"/>
      <c r="C1786" s="312" t="s">
        <v>4856</v>
      </c>
      <c r="D1786" s="313" t="s">
        <v>4856</v>
      </c>
      <c r="E1786" s="314" t="s">
        <v>1</v>
      </c>
      <c r="F1786" s="315">
        <v>727.39999999999998</v>
      </c>
      <c r="G1786" s="38"/>
      <c r="H1786" s="44"/>
    </row>
    <row r="1787" s="2" customFormat="1" ht="16.8" customHeight="1">
      <c r="A1787" s="38"/>
      <c r="B1787" s="44"/>
      <c r="C1787" s="316" t="s">
        <v>4856</v>
      </c>
      <c r="D1787" s="316" t="s">
        <v>4857</v>
      </c>
      <c r="E1787" s="17" t="s">
        <v>1</v>
      </c>
      <c r="F1787" s="317">
        <v>727.39999999999998</v>
      </c>
      <c r="G1787" s="38"/>
      <c r="H1787" s="44"/>
    </row>
    <row r="1788" s="2" customFormat="1" ht="16.8" customHeight="1">
      <c r="A1788" s="38"/>
      <c r="B1788" s="44"/>
      <c r="C1788" s="312" t="s">
        <v>4767</v>
      </c>
      <c r="D1788" s="313" t="s">
        <v>4767</v>
      </c>
      <c r="E1788" s="314" t="s">
        <v>1</v>
      </c>
      <c r="F1788" s="315">
        <v>74.579999999999998</v>
      </c>
      <c r="G1788" s="38"/>
      <c r="H1788" s="44"/>
    </row>
    <row r="1789" s="2" customFormat="1" ht="16.8" customHeight="1">
      <c r="A1789" s="38"/>
      <c r="B1789" s="44"/>
      <c r="C1789" s="316" t="s">
        <v>1</v>
      </c>
      <c r="D1789" s="316" t="s">
        <v>3882</v>
      </c>
      <c r="E1789" s="17" t="s">
        <v>1</v>
      </c>
      <c r="F1789" s="317">
        <v>0</v>
      </c>
      <c r="G1789" s="38"/>
      <c r="H1789" s="44"/>
    </row>
    <row r="1790" s="2" customFormat="1" ht="16.8" customHeight="1">
      <c r="A1790" s="38"/>
      <c r="B1790" s="44"/>
      <c r="C1790" s="316" t="s">
        <v>4767</v>
      </c>
      <c r="D1790" s="316" t="s">
        <v>4860</v>
      </c>
      <c r="E1790" s="17" t="s">
        <v>1</v>
      </c>
      <c r="F1790" s="317">
        <v>74.579999999999998</v>
      </c>
      <c r="G1790" s="38"/>
      <c r="H1790" s="44"/>
    </row>
    <row r="1791" s="2" customFormat="1" ht="16.8" customHeight="1">
      <c r="A1791" s="38"/>
      <c r="B1791" s="44"/>
      <c r="C1791" s="318" t="s">
        <v>6870</v>
      </c>
      <c r="D1791" s="38"/>
      <c r="E1791" s="38"/>
      <c r="F1791" s="38"/>
      <c r="G1791" s="38"/>
      <c r="H1791" s="44"/>
    </row>
    <row r="1792" s="2" customFormat="1" ht="16.8" customHeight="1">
      <c r="A1792" s="38"/>
      <c r="B1792" s="44"/>
      <c r="C1792" s="316" t="s">
        <v>1391</v>
      </c>
      <c r="D1792" s="316" t="s">
        <v>1392</v>
      </c>
      <c r="E1792" s="17" t="s">
        <v>3853</v>
      </c>
      <c r="F1792" s="317">
        <v>391.86000000000001</v>
      </c>
      <c r="G1792" s="38"/>
      <c r="H1792" s="44"/>
    </row>
    <row r="1793" s="2" customFormat="1" ht="16.8" customHeight="1">
      <c r="A1793" s="38"/>
      <c r="B1793" s="44"/>
      <c r="C1793" s="312" t="s">
        <v>4867</v>
      </c>
      <c r="D1793" s="313" t="s">
        <v>4867</v>
      </c>
      <c r="E1793" s="314" t="s">
        <v>1</v>
      </c>
      <c r="F1793" s="315">
        <v>783.72000000000003</v>
      </c>
      <c r="G1793" s="38"/>
      <c r="H1793" s="44"/>
    </row>
    <row r="1794" s="2" customFormat="1" ht="16.8" customHeight="1">
      <c r="A1794" s="38"/>
      <c r="B1794" s="44"/>
      <c r="C1794" s="316" t="s">
        <v>4867</v>
      </c>
      <c r="D1794" s="316" t="s">
        <v>4868</v>
      </c>
      <c r="E1794" s="17" t="s">
        <v>1</v>
      </c>
      <c r="F1794" s="317">
        <v>783.72000000000003</v>
      </c>
      <c r="G1794" s="38"/>
      <c r="H1794" s="44"/>
    </row>
    <row r="1795" s="2" customFormat="1" ht="16.8" customHeight="1">
      <c r="A1795" s="38"/>
      <c r="B1795" s="44"/>
      <c r="C1795" s="312" t="s">
        <v>4769</v>
      </c>
      <c r="D1795" s="313" t="s">
        <v>4769</v>
      </c>
      <c r="E1795" s="314" t="s">
        <v>1</v>
      </c>
      <c r="F1795" s="315">
        <v>332.22000000000003</v>
      </c>
      <c r="G1795" s="38"/>
      <c r="H1795" s="44"/>
    </row>
    <row r="1796" s="2" customFormat="1" ht="16.8" customHeight="1">
      <c r="A1796" s="38"/>
      <c r="B1796" s="44"/>
      <c r="C1796" s="316" t="s">
        <v>1</v>
      </c>
      <c r="D1796" s="316" t="s">
        <v>3882</v>
      </c>
      <c r="E1796" s="17" t="s">
        <v>1</v>
      </c>
      <c r="F1796" s="317">
        <v>0</v>
      </c>
      <c r="G1796" s="38"/>
      <c r="H1796" s="44"/>
    </row>
    <row r="1797" s="2" customFormat="1" ht="16.8" customHeight="1">
      <c r="A1797" s="38"/>
      <c r="B1797" s="44"/>
      <c r="C1797" s="316" t="s">
        <v>4769</v>
      </c>
      <c r="D1797" s="316" t="s">
        <v>4814</v>
      </c>
      <c r="E1797" s="17" t="s">
        <v>1</v>
      </c>
      <c r="F1797" s="317">
        <v>332.22000000000003</v>
      </c>
      <c r="G1797" s="38"/>
      <c r="H1797" s="44"/>
    </row>
    <row r="1798" s="2" customFormat="1" ht="16.8" customHeight="1">
      <c r="A1798" s="38"/>
      <c r="B1798" s="44"/>
      <c r="C1798" s="318" t="s">
        <v>6870</v>
      </c>
      <c r="D1798" s="38"/>
      <c r="E1798" s="38"/>
      <c r="F1798" s="38"/>
      <c r="G1798" s="38"/>
      <c r="H1798" s="44"/>
    </row>
    <row r="1799" s="2" customFormat="1">
      <c r="A1799" s="38"/>
      <c r="B1799" s="44"/>
      <c r="C1799" s="316" t="s">
        <v>4623</v>
      </c>
      <c r="D1799" s="316" t="s">
        <v>4624</v>
      </c>
      <c r="E1799" s="17" t="s">
        <v>3853</v>
      </c>
      <c r="F1799" s="317">
        <v>1640.52</v>
      </c>
      <c r="G1799" s="38"/>
      <c r="H1799" s="44"/>
    </row>
    <row r="1800" s="2" customFormat="1" ht="16.8" customHeight="1">
      <c r="A1800" s="38"/>
      <c r="B1800" s="44"/>
      <c r="C1800" s="312" t="s">
        <v>3990</v>
      </c>
      <c r="D1800" s="313" t="s">
        <v>3990</v>
      </c>
      <c r="E1800" s="314" t="s">
        <v>1</v>
      </c>
      <c r="F1800" s="315">
        <v>135.59999999999999</v>
      </c>
      <c r="G1800" s="38"/>
      <c r="H1800" s="44"/>
    </row>
    <row r="1801" s="2" customFormat="1" ht="16.8" customHeight="1">
      <c r="A1801" s="38"/>
      <c r="B1801" s="44"/>
      <c r="C1801" s="316" t="s">
        <v>1</v>
      </c>
      <c r="D1801" s="316" t="s">
        <v>3882</v>
      </c>
      <c r="E1801" s="17" t="s">
        <v>1</v>
      </c>
      <c r="F1801" s="317">
        <v>0</v>
      </c>
      <c r="G1801" s="38"/>
      <c r="H1801" s="44"/>
    </row>
    <row r="1802" s="2" customFormat="1" ht="16.8" customHeight="1">
      <c r="A1802" s="38"/>
      <c r="B1802" s="44"/>
      <c r="C1802" s="316" t="s">
        <v>3990</v>
      </c>
      <c r="D1802" s="316" t="s">
        <v>4878</v>
      </c>
      <c r="E1802" s="17" t="s">
        <v>1</v>
      </c>
      <c r="F1802" s="317">
        <v>135.59999999999999</v>
      </c>
      <c r="G1802" s="38"/>
      <c r="H1802" s="44"/>
    </row>
    <row r="1803" s="2" customFormat="1" ht="16.8" customHeight="1">
      <c r="A1803" s="38"/>
      <c r="B1803" s="44"/>
      <c r="C1803" s="318" t="s">
        <v>6870</v>
      </c>
      <c r="D1803" s="38"/>
      <c r="E1803" s="38"/>
      <c r="F1803" s="38"/>
      <c r="G1803" s="38"/>
      <c r="H1803" s="44"/>
    </row>
    <row r="1804" s="2" customFormat="1" ht="16.8" customHeight="1">
      <c r="A1804" s="38"/>
      <c r="B1804" s="44"/>
      <c r="C1804" s="316" t="s">
        <v>4134</v>
      </c>
      <c r="D1804" s="316" t="s">
        <v>4135</v>
      </c>
      <c r="E1804" s="17" t="s">
        <v>3900</v>
      </c>
      <c r="F1804" s="317">
        <v>712.35000000000002</v>
      </c>
      <c r="G1804" s="38"/>
      <c r="H1804" s="44"/>
    </row>
    <row r="1805" s="2" customFormat="1" ht="16.8" customHeight="1">
      <c r="A1805" s="38"/>
      <c r="B1805" s="44"/>
      <c r="C1805" s="312" t="s">
        <v>4423</v>
      </c>
      <c r="D1805" s="313" t="s">
        <v>4423</v>
      </c>
      <c r="E1805" s="314" t="s">
        <v>1</v>
      </c>
      <c r="F1805" s="315">
        <v>398.89499999999998</v>
      </c>
      <c r="G1805" s="38"/>
      <c r="H1805" s="44"/>
    </row>
    <row r="1806" s="2" customFormat="1" ht="16.8" customHeight="1">
      <c r="A1806" s="38"/>
      <c r="B1806" s="44"/>
      <c r="C1806" s="316" t="s">
        <v>4423</v>
      </c>
      <c r="D1806" s="316" t="s">
        <v>4889</v>
      </c>
      <c r="E1806" s="17" t="s">
        <v>1</v>
      </c>
      <c r="F1806" s="317">
        <v>398.89499999999998</v>
      </c>
      <c r="G1806" s="38"/>
      <c r="H1806" s="44"/>
    </row>
    <row r="1807" s="2" customFormat="1" ht="16.8" customHeight="1">
      <c r="A1807" s="38"/>
      <c r="B1807" s="44"/>
      <c r="C1807" s="312" t="s">
        <v>4773</v>
      </c>
      <c r="D1807" s="313" t="s">
        <v>4773</v>
      </c>
      <c r="E1807" s="314" t="s">
        <v>1</v>
      </c>
      <c r="F1807" s="315">
        <v>565</v>
      </c>
      <c r="G1807" s="38"/>
      <c r="H1807" s="44"/>
    </row>
    <row r="1808" s="2" customFormat="1" ht="16.8" customHeight="1">
      <c r="A1808" s="38"/>
      <c r="B1808" s="44"/>
      <c r="C1808" s="316" t="s">
        <v>1</v>
      </c>
      <c r="D1808" s="316" t="s">
        <v>3882</v>
      </c>
      <c r="E1808" s="17" t="s">
        <v>1</v>
      </c>
      <c r="F1808" s="317">
        <v>0</v>
      </c>
      <c r="G1808" s="38"/>
      <c r="H1808" s="44"/>
    </row>
    <row r="1809" s="2" customFormat="1" ht="16.8" customHeight="1">
      <c r="A1809" s="38"/>
      <c r="B1809" s="44"/>
      <c r="C1809" s="316" t="s">
        <v>4773</v>
      </c>
      <c r="D1809" s="316" t="s">
        <v>4822</v>
      </c>
      <c r="E1809" s="17" t="s">
        <v>1</v>
      </c>
      <c r="F1809" s="317">
        <v>565</v>
      </c>
      <c r="G1809" s="38"/>
      <c r="H1809" s="44"/>
    </row>
    <row r="1810" s="2" customFormat="1" ht="16.8" customHeight="1">
      <c r="A1810" s="38"/>
      <c r="B1810" s="44"/>
      <c r="C1810" s="318" t="s">
        <v>6870</v>
      </c>
      <c r="D1810" s="38"/>
      <c r="E1810" s="38"/>
      <c r="F1810" s="38"/>
      <c r="G1810" s="38"/>
      <c r="H1810" s="44"/>
    </row>
    <row r="1811" s="2" customFormat="1" ht="16.8" customHeight="1">
      <c r="A1811" s="38"/>
      <c r="B1811" s="44"/>
      <c r="C1811" s="316" t="s">
        <v>3898</v>
      </c>
      <c r="D1811" s="316" t="s">
        <v>3899</v>
      </c>
      <c r="E1811" s="17" t="s">
        <v>3900</v>
      </c>
      <c r="F1811" s="317">
        <v>2980</v>
      </c>
      <c r="G1811" s="38"/>
      <c r="H1811" s="44"/>
    </row>
    <row r="1812" s="2" customFormat="1" ht="16.8" customHeight="1">
      <c r="A1812" s="38"/>
      <c r="B1812" s="44"/>
      <c r="C1812" s="312" t="s">
        <v>4775</v>
      </c>
      <c r="D1812" s="313" t="s">
        <v>4775</v>
      </c>
      <c r="E1812" s="314" t="s">
        <v>1</v>
      </c>
      <c r="F1812" s="315">
        <v>72.599999999999994</v>
      </c>
      <c r="G1812" s="38"/>
      <c r="H1812" s="44"/>
    </row>
    <row r="1813" s="2" customFormat="1" ht="16.8" customHeight="1">
      <c r="A1813" s="38"/>
      <c r="B1813" s="44"/>
      <c r="C1813" s="316" t="s">
        <v>1</v>
      </c>
      <c r="D1813" s="316" t="s">
        <v>4846</v>
      </c>
      <c r="E1813" s="17" t="s">
        <v>1</v>
      </c>
      <c r="F1813" s="317">
        <v>0</v>
      </c>
      <c r="G1813" s="38"/>
      <c r="H1813" s="44"/>
    </row>
    <row r="1814" s="2" customFormat="1" ht="16.8" customHeight="1">
      <c r="A1814" s="38"/>
      <c r="B1814" s="44"/>
      <c r="C1814" s="316" t="s">
        <v>4775</v>
      </c>
      <c r="D1814" s="316" t="s">
        <v>4847</v>
      </c>
      <c r="E1814" s="17" t="s">
        <v>1</v>
      </c>
      <c r="F1814" s="317">
        <v>72.599999999999994</v>
      </c>
      <c r="G1814" s="38"/>
      <c r="H1814" s="44"/>
    </row>
    <row r="1815" s="2" customFormat="1" ht="16.8" customHeight="1">
      <c r="A1815" s="38"/>
      <c r="B1815" s="44"/>
      <c r="C1815" s="318" t="s">
        <v>6870</v>
      </c>
      <c r="D1815" s="38"/>
      <c r="E1815" s="38"/>
      <c r="F1815" s="38"/>
      <c r="G1815" s="38"/>
      <c r="H1815" s="44"/>
    </row>
    <row r="1816" s="2" customFormat="1" ht="16.8" customHeight="1">
      <c r="A1816" s="38"/>
      <c r="B1816" s="44"/>
      <c r="C1816" s="316" t="s">
        <v>3958</v>
      </c>
      <c r="D1816" s="316" t="s">
        <v>1366</v>
      </c>
      <c r="E1816" s="17" t="s">
        <v>3853</v>
      </c>
      <c r="F1816" s="317">
        <v>1185.5799999999999</v>
      </c>
      <c r="G1816" s="38"/>
      <c r="H1816" s="44"/>
    </row>
    <row r="1817" s="2" customFormat="1" ht="16.8" customHeight="1">
      <c r="A1817" s="38"/>
      <c r="B1817" s="44"/>
      <c r="C1817" s="312" t="s">
        <v>4777</v>
      </c>
      <c r="D1817" s="313" t="s">
        <v>4777</v>
      </c>
      <c r="E1817" s="314" t="s">
        <v>1</v>
      </c>
      <c r="F1817" s="315">
        <v>7.9199999999999999</v>
      </c>
      <c r="G1817" s="38"/>
      <c r="H1817" s="44"/>
    </row>
    <row r="1818" s="2" customFormat="1" ht="16.8" customHeight="1">
      <c r="A1818" s="38"/>
      <c r="B1818" s="44"/>
      <c r="C1818" s="316" t="s">
        <v>1</v>
      </c>
      <c r="D1818" s="316" t="s">
        <v>3886</v>
      </c>
      <c r="E1818" s="17" t="s">
        <v>1</v>
      </c>
      <c r="F1818" s="317">
        <v>0</v>
      </c>
      <c r="G1818" s="38"/>
      <c r="H1818" s="44"/>
    </row>
    <row r="1819" s="2" customFormat="1" ht="16.8" customHeight="1">
      <c r="A1819" s="38"/>
      <c r="B1819" s="44"/>
      <c r="C1819" s="316" t="s">
        <v>4777</v>
      </c>
      <c r="D1819" s="316" t="s">
        <v>4861</v>
      </c>
      <c r="E1819" s="17" t="s">
        <v>1</v>
      </c>
      <c r="F1819" s="317">
        <v>7.9199999999999999</v>
      </c>
      <c r="G1819" s="38"/>
      <c r="H1819" s="44"/>
    </row>
    <row r="1820" s="2" customFormat="1" ht="16.8" customHeight="1">
      <c r="A1820" s="38"/>
      <c r="B1820" s="44"/>
      <c r="C1820" s="318" t="s">
        <v>6870</v>
      </c>
      <c r="D1820" s="38"/>
      <c r="E1820" s="38"/>
      <c r="F1820" s="38"/>
      <c r="G1820" s="38"/>
      <c r="H1820" s="44"/>
    </row>
    <row r="1821" s="2" customFormat="1" ht="16.8" customHeight="1">
      <c r="A1821" s="38"/>
      <c r="B1821" s="44"/>
      <c r="C1821" s="316" t="s">
        <v>1391</v>
      </c>
      <c r="D1821" s="316" t="s">
        <v>1392</v>
      </c>
      <c r="E1821" s="17" t="s">
        <v>3853</v>
      </c>
      <c r="F1821" s="317">
        <v>391.86000000000001</v>
      </c>
      <c r="G1821" s="38"/>
      <c r="H1821" s="44"/>
    </row>
    <row r="1822" s="2" customFormat="1" ht="16.8" customHeight="1">
      <c r="A1822" s="38"/>
      <c r="B1822" s="44"/>
      <c r="C1822" s="312" t="s">
        <v>4779</v>
      </c>
      <c r="D1822" s="313" t="s">
        <v>4779</v>
      </c>
      <c r="E1822" s="314" t="s">
        <v>1</v>
      </c>
      <c r="F1822" s="315">
        <v>35.280000000000001</v>
      </c>
      <c r="G1822" s="38"/>
      <c r="H1822" s="44"/>
    </row>
    <row r="1823" s="2" customFormat="1" ht="16.8" customHeight="1">
      <c r="A1823" s="38"/>
      <c r="B1823" s="44"/>
      <c r="C1823" s="316" t="s">
        <v>1</v>
      </c>
      <c r="D1823" s="316" t="s">
        <v>3886</v>
      </c>
      <c r="E1823" s="17" t="s">
        <v>1</v>
      </c>
      <c r="F1823" s="317">
        <v>0</v>
      </c>
      <c r="G1823" s="38"/>
      <c r="H1823" s="44"/>
    </row>
    <row r="1824" s="2" customFormat="1" ht="16.8" customHeight="1">
      <c r="A1824" s="38"/>
      <c r="B1824" s="44"/>
      <c r="C1824" s="316" t="s">
        <v>4779</v>
      </c>
      <c r="D1824" s="316" t="s">
        <v>4815</v>
      </c>
      <c r="E1824" s="17" t="s">
        <v>1</v>
      </c>
      <c r="F1824" s="317">
        <v>35.280000000000001</v>
      </c>
      <c r="G1824" s="38"/>
      <c r="H1824" s="44"/>
    </row>
    <row r="1825" s="2" customFormat="1" ht="16.8" customHeight="1">
      <c r="A1825" s="38"/>
      <c r="B1825" s="44"/>
      <c r="C1825" s="318" t="s">
        <v>6870</v>
      </c>
      <c r="D1825" s="38"/>
      <c r="E1825" s="38"/>
      <c r="F1825" s="38"/>
      <c r="G1825" s="38"/>
      <c r="H1825" s="44"/>
    </row>
    <row r="1826" s="2" customFormat="1">
      <c r="A1826" s="38"/>
      <c r="B1826" s="44"/>
      <c r="C1826" s="316" t="s">
        <v>4623</v>
      </c>
      <c r="D1826" s="316" t="s">
        <v>4624</v>
      </c>
      <c r="E1826" s="17" t="s">
        <v>3853</v>
      </c>
      <c r="F1826" s="317">
        <v>1640.52</v>
      </c>
      <c r="G1826" s="38"/>
      <c r="H1826" s="44"/>
    </row>
    <row r="1827" s="2" customFormat="1" ht="16.8" customHeight="1">
      <c r="A1827" s="38"/>
      <c r="B1827" s="44"/>
      <c r="C1827" s="312" t="s">
        <v>4781</v>
      </c>
      <c r="D1827" s="313" t="s">
        <v>4781</v>
      </c>
      <c r="E1827" s="314" t="s">
        <v>1</v>
      </c>
      <c r="F1827" s="315">
        <v>14.4</v>
      </c>
      <c r="G1827" s="38"/>
      <c r="H1827" s="44"/>
    </row>
    <row r="1828" s="2" customFormat="1" ht="16.8" customHeight="1">
      <c r="A1828" s="38"/>
      <c r="B1828" s="44"/>
      <c r="C1828" s="316" t="s">
        <v>1</v>
      </c>
      <c r="D1828" s="316" t="s">
        <v>3886</v>
      </c>
      <c r="E1828" s="17" t="s">
        <v>1</v>
      </c>
      <c r="F1828" s="317">
        <v>0</v>
      </c>
      <c r="G1828" s="38"/>
      <c r="H1828" s="44"/>
    </row>
    <row r="1829" s="2" customFormat="1" ht="16.8" customHeight="1">
      <c r="A1829" s="38"/>
      <c r="B1829" s="44"/>
      <c r="C1829" s="316" t="s">
        <v>4781</v>
      </c>
      <c r="D1829" s="316" t="s">
        <v>4879</v>
      </c>
      <c r="E1829" s="17" t="s">
        <v>1</v>
      </c>
      <c r="F1829" s="317">
        <v>14.4</v>
      </c>
      <c r="G1829" s="38"/>
      <c r="H1829" s="44"/>
    </row>
    <row r="1830" s="2" customFormat="1" ht="16.8" customHeight="1">
      <c r="A1830" s="38"/>
      <c r="B1830" s="44"/>
      <c r="C1830" s="318" t="s">
        <v>6870</v>
      </c>
      <c r="D1830" s="38"/>
      <c r="E1830" s="38"/>
      <c r="F1830" s="38"/>
      <c r="G1830" s="38"/>
      <c r="H1830" s="44"/>
    </row>
    <row r="1831" s="2" customFormat="1" ht="16.8" customHeight="1">
      <c r="A1831" s="38"/>
      <c r="B1831" s="44"/>
      <c r="C1831" s="316" t="s">
        <v>4134</v>
      </c>
      <c r="D1831" s="316" t="s">
        <v>4135</v>
      </c>
      <c r="E1831" s="17" t="s">
        <v>3900</v>
      </c>
      <c r="F1831" s="317">
        <v>712.35000000000002</v>
      </c>
      <c r="G1831" s="38"/>
      <c r="H1831" s="44"/>
    </row>
    <row r="1832" s="2" customFormat="1" ht="16.8" customHeight="1">
      <c r="A1832" s="38"/>
      <c r="B1832" s="44"/>
      <c r="C1832" s="312" t="s">
        <v>4783</v>
      </c>
      <c r="D1832" s="313" t="s">
        <v>4783</v>
      </c>
      <c r="E1832" s="314" t="s">
        <v>1</v>
      </c>
      <c r="F1832" s="315">
        <v>60</v>
      </c>
      <c r="G1832" s="38"/>
      <c r="H1832" s="44"/>
    </row>
    <row r="1833" s="2" customFormat="1" ht="16.8" customHeight="1">
      <c r="A1833" s="38"/>
      <c r="B1833" s="44"/>
      <c r="C1833" s="316" t="s">
        <v>1</v>
      </c>
      <c r="D1833" s="316" t="s">
        <v>3886</v>
      </c>
      <c r="E1833" s="17" t="s">
        <v>1</v>
      </c>
      <c r="F1833" s="317">
        <v>0</v>
      </c>
      <c r="G1833" s="38"/>
      <c r="H1833" s="44"/>
    </row>
    <row r="1834" s="2" customFormat="1" ht="16.8" customHeight="1">
      <c r="A1834" s="38"/>
      <c r="B1834" s="44"/>
      <c r="C1834" s="316" t="s">
        <v>4783</v>
      </c>
      <c r="D1834" s="316" t="s">
        <v>4823</v>
      </c>
      <c r="E1834" s="17" t="s">
        <v>1</v>
      </c>
      <c r="F1834" s="317">
        <v>60</v>
      </c>
      <c r="G1834" s="38"/>
      <c r="H1834" s="44"/>
    </row>
    <row r="1835" s="2" customFormat="1" ht="16.8" customHeight="1">
      <c r="A1835" s="38"/>
      <c r="B1835" s="44"/>
      <c r="C1835" s="318" t="s">
        <v>6870</v>
      </c>
      <c r="D1835" s="38"/>
      <c r="E1835" s="38"/>
      <c r="F1835" s="38"/>
      <c r="G1835" s="38"/>
      <c r="H1835" s="44"/>
    </row>
    <row r="1836" s="2" customFormat="1" ht="16.8" customHeight="1">
      <c r="A1836" s="38"/>
      <c r="B1836" s="44"/>
      <c r="C1836" s="316" t="s">
        <v>3898</v>
      </c>
      <c r="D1836" s="316" t="s">
        <v>3899</v>
      </c>
      <c r="E1836" s="17" t="s">
        <v>3900</v>
      </c>
      <c r="F1836" s="317">
        <v>2980</v>
      </c>
      <c r="G1836" s="38"/>
      <c r="H1836" s="44"/>
    </row>
    <row r="1837" s="2" customFormat="1" ht="16.8" customHeight="1">
      <c r="A1837" s="38"/>
      <c r="B1837" s="44"/>
      <c r="C1837" s="312" t="s">
        <v>4784</v>
      </c>
      <c r="D1837" s="313" t="s">
        <v>4784</v>
      </c>
      <c r="E1837" s="314" t="s">
        <v>1</v>
      </c>
      <c r="F1837" s="315">
        <v>649.44000000000005</v>
      </c>
      <c r="G1837" s="38"/>
      <c r="H1837" s="44"/>
    </row>
    <row r="1838" s="2" customFormat="1" ht="16.8" customHeight="1">
      <c r="A1838" s="38"/>
      <c r="B1838" s="44"/>
      <c r="C1838" s="316" t="s">
        <v>1</v>
      </c>
      <c r="D1838" s="316" t="s">
        <v>4848</v>
      </c>
      <c r="E1838" s="17" t="s">
        <v>1</v>
      </c>
      <c r="F1838" s="317">
        <v>0</v>
      </c>
      <c r="G1838" s="38"/>
      <c r="H1838" s="44"/>
    </row>
    <row r="1839" s="2" customFormat="1" ht="16.8" customHeight="1">
      <c r="A1839" s="38"/>
      <c r="B1839" s="44"/>
      <c r="C1839" s="316" t="s">
        <v>4784</v>
      </c>
      <c r="D1839" s="316" t="s">
        <v>4849</v>
      </c>
      <c r="E1839" s="17" t="s">
        <v>1</v>
      </c>
      <c r="F1839" s="317">
        <v>649.44000000000005</v>
      </c>
      <c r="G1839" s="38"/>
      <c r="H1839" s="44"/>
    </row>
    <row r="1840" s="2" customFormat="1" ht="16.8" customHeight="1">
      <c r="A1840" s="38"/>
      <c r="B1840" s="44"/>
      <c r="C1840" s="318" t="s">
        <v>6870</v>
      </c>
      <c r="D1840" s="38"/>
      <c r="E1840" s="38"/>
      <c r="F1840" s="38"/>
      <c r="G1840" s="38"/>
      <c r="H1840" s="44"/>
    </row>
    <row r="1841" s="2" customFormat="1" ht="16.8" customHeight="1">
      <c r="A1841" s="38"/>
      <c r="B1841" s="44"/>
      <c r="C1841" s="316" t="s">
        <v>3958</v>
      </c>
      <c r="D1841" s="316" t="s">
        <v>1366</v>
      </c>
      <c r="E1841" s="17" t="s">
        <v>3853</v>
      </c>
      <c r="F1841" s="317">
        <v>1185.5799999999999</v>
      </c>
      <c r="G1841" s="38"/>
      <c r="H1841" s="44"/>
    </row>
    <row r="1842" s="2" customFormat="1" ht="16.8" customHeight="1">
      <c r="A1842" s="38"/>
      <c r="B1842" s="44"/>
      <c r="C1842" s="312" t="s">
        <v>4786</v>
      </c>
      <c r="D1842" s="313" t="s">
        <v>4786</v>
      </c>
      <c r="E1842" s="314" t="s">
        <v>1</v>
      </c>
      <c r="F1842" s="315">
        <v>6.5999999999999996</v>
      </c>
      <c r="G1842" s="38"/>
      <c r="H1842" s="44"/>
    </row>
    <row r="1843" s="2" customFormat="1" ht="16.8" customHeight="1">
      <c r="A1843" s="38"/>
      <c r="B1843" s="44"/>
      <c r="C1843" s="316" t="s">
        <v>1</v>
      </c>
      <c r="D1843" s="316" t="s">
        <v>3888</v>
      </c>
      <c r="E1843" s="17" t="s">
        <v>1</v>
      </c>
      <c r="F1843" s="317">
        <v>0</v>
      </c>
      <c r="G1843" s="38"/>
      <c r="H1843" s="44"/>
    </row>
    <row r="1844" s="2" customFormat="1" ht="16.8" customHeight="1">
      <c r="A1844" s="38"/>
      <c r="B1844" s="44"/>
      <c r="C1844" s="316" t="s">
        <v>4786</v>
      </c>
      <c r="D1844" s="316" t="s">
        <v>4862</v>
      </c>
      <c r="E1844" s="17" t="s">
        <v>1</v>
      </c>
      <c r="F1844" s="317">
        <v>6.5999999999999996</v>
      </c>
      <c r="G1844" s="38"/>
      <c r="H1844" s="44"/>
    </row>
    <row r="1845" s="2" customFormat="1" ht="16.8" customHeight="1">
      <c r="A1845" s="38"/>
      <c r="B1845" s="44"/>
      <c r="C1845" s="318" t="s">
        <v>6870</v>
      </c>
      <c r="D1845" s="38"/>
      <c r="E1845" s="38"/>
      <c r="F1845" s="38"/>
      <c r="G1845" s="38"/>
      <c r="H1845" s="44"/>
    </row>
    <row r="1846" s="2" customFormat="1" ht="16.8" customHeight="1">
      <c r="A1846" s="38"/>
      <c r="B1846" s="44"/>
      <c r="C1846" s="316" t="s">
        <v>1391</v>
      </c>
      <c r="D1846" s="316" t="s">
        <v>1392</v>
      </c>
      <c r="E1846" s="17" t="s">
        <v>3853</v>
      </c>
      <c r="F1846" s="317">
        <v>391.86000000000001</v>
      </c>
      <c r="G1846" s="38"/>
      <c r="H1846" s="44"/>
    </row>
    <row r="1847" s="2" customFormat="1" ht="16.8" customHeight="1">
      <c r="A1847" s="38"/>
      <c r="B1847" s="44"/>
      <c r="C1847" s="312" t="s">
        <v>4788</v>
      </c>
      <c r="D1847" s="313" t="s">
        <v>4788</v>
      </c>
      <c r="E1847" s="314" t="s">
        <v>1</v>
      </c>
      <c r="F1847" s="315">
        <v>29.399999999999999</v>
      </c>
      <c r="G1847" s="38"/>
      <c r="H1847" s="44"/>
    </row>
    <row r="1848" s="2" customFormat="1" ht="16.8" customHeight="1">
      <c r="A1848" s="38"/>
      <c r="B1848" s="44"/>
      <c r="C1848" s="316" t="s">
        <v>1</v>
      </c>
      <c r="D1848" s="316" t="s">
        <v>3888</v>
      </c>
      <c r="E1848" s="17" t="s">
        <v>1</v>
      </c>
      <c r="F1848" s="317">
        <v>0</v>
      </c>
      <c r="G1848" s="38"/>
      <c r="H1848" s="44"/>
    </row>
    <row r="1849" s="2" customFormat="1" ht="16.8" customHeight="1">
      <c r="A1849" s="38"/>
      <c r="B1849" s="44"/>
      <c r="C1849" s="316" t="s">
        <v>4788</v>
      </c>
      <c r="D1849" s="316" t="s">
        <v>4816</v>
      </c>
      <c r="E1849" s="17" t="s">
        <v>1</v>
      </c>
      <c r="F1849" s="317">
        <v>29.399999999999999</v>
      </c>
      <c r="G1849" s="38"/>
      <c r="H1849" s="44"/>
    </row>
    <row r="1850" s="2" customFormat="1" ht="16.8" customHeight="1">
      <c r="A1850" s="38"/>
      <c r="B1850" s="44"/>
      <c r="C1850" s="318" t="s">
        <v>6870</v>
      </c>
      <c r="D1850" s="38"/>
      <c r="E1850" s="38"/>
      <c r="F1850" s="38"/>
      <c r="G1850" s="38"/>
      <c r="H1850" s="44"/>
    </row>
    <row r="1851" s="2" customFormat="1">
      <c r="A1851" s="38"/>
      <c r="B1851" s="44"/>
      <c r="C1851" s="316" t="s">
        <v>4623</v>
      </c>
      <c r="D1851" s="316" t="s">
        <v>4624</v>
      </c>
      <c r="E1851" s="17" t="s">
        <v>3853</v>
      </c>
      <c r="F1851" s="317">
        <v>1640.52</v>
      </c>
      <c r="G1851" s="38"/>
      <c r="H1851" s="44"/>
    </row>
    <row r="1852" s="2" customFormat="1" ht="16.8" customHeight="1">
      <c r="A1852" s="38"/>
      <c r="B1852" s="44"/>
      <c r="C1852" s="312" t="s">
        <v>4790</v>
      </c>
      <c r="D1852" s="313" t="s">
        <v>4790</v>
      </c>
      <c r="E1852" s="314" t="s">
        <v>1</v>
      </c>
      <c r="F1852" s="315">
        <v>12</v>
      </c>
      <c r="G1852" s="38"/>
      <c r="H1852" s="44"/>
    </row>
    <row r="1853" s="2" customFormat="1" ht="16.8" customHeight="1">
      <c r="A1853" s="38"/>
      <c r="B1853" s="44"/>
      <c r="C1853" s="316" t="s">
        <v>1</v>
      </c>
      <c r="D1853" s="316" t="s">
        <v>3888</v>
      </c>
      <c r="E1853" s="17" t="s">
        <v>1</v>
      </c>
      <c r="F1853" s="317">
        <v>0</v>
      </c>
      <c r="G1853" s="38"/>
      <c r="H1853" s="44"/>
    </row>
    <row r="1854" s="2" customFormat="1" ht="16.8" customHeight="1">
      <c r="A1854" s="38"/>
      <c r="B1854" s="44"/>
      <c r="C1854" s="316" t="s">
        <v>4790</v>
      </c>
      <c r="D1854" s="316" t="s">
        <v>4880</v>
      </c>
      <c r="E1854" s="17" t="s">
        <v>1</v>
      </c>
      <c r="F1854" s="317">
        <v>12</v>
      </c>
      <c r="G1854" s="38"/>
      <c r="H1854" s="44"/>
    </row>
    <row r="1855" s="2" customFormat="1" ht="16.8" customHeight="1">
      <c r="A1855" s="38"/>
      <c r="B1855" s="44"/>
      <c r="C1855" s="318" t="s">
        <v>6870</v>
      </c>
      <c r="D1855" s="38"/>
      <c r="E1855" s="38"/>
      <c r="F1855" s="38"/>
      <c r="G1855" s="38"/>
      <c r="H1855" s="44"/>
    </row>
    <row r="1856" s="2" customFormat="1" ht="16.8" customHeight="1">
      <c r="A1856" s="38"/>
      <c r="B1856" s="44"/>
      <c r="C1856" s="316" t="s">
        <v>4134</v>
      </c>
      <c r="D1856" s="316" t="s">
        <v>4135</v>
      </c>
      <c r="E1856" s="17" t="s">
        <v>3900</v>
      </c>
      <c r="F1856" s="317">
        <v>712.35000000000002</v>
      </c>
      <c r="G1856" s="38"/>
      <c r="H1856" s="44"/>
    </row>
    <row r="1857" s="2" customFormat="1" ht="16.8" customHeight="1">
      <c r="A1857" s="38"/>
      <c r="B1857" s="44"/>
      <c r="C1857" s="312" t="s">
        <v>4791</v>
      </c>
      <c r="D1857" s="313" t="s">
        <v>4791</v>
      </c>
      <c r="E1857" s="314" t="s">
        <v>1</v>
      </c>
      <c r="F1857" s="315">
        <v>50</v>
      </c>
      <c r="G1857" s="38"/>
      <c r="H1857" s="44"/>
    </row>
    <row r="1858" s="2" customFormat="1" ht="16.8" customHeight="1">
      <c r="A1858" s="38"/>
      <c r="B1858" s="44"/>
      <c r="C1858" s="316" t="s">
        <v>1</v>
      </c>
      <c r="D1858" s="316" t="s">
        <v>3888</v>
      </c>
      <c r="E1858" s="17" t="s">
        <v>1</v>
      </c>
      <c r="F1858" s="317">
        <v>0</v>
      </c>
      <c r="G1858" s="38"/>
      <c r="H1858" s="44"/>
    </row>
    <row r="1859" s="2" customFormat="1" ht="16.8" customHeight="1">
      <c r="A1859" s="38"/>
      <c r="B1859" s="44"/>
      <c r="C1859" s="316" t="s">
        <v>4791</v>
      </c>
      <c r="D1859" s="316" t="s">
        <v>4824</v>
      </c>
      <c r="E1859" s="17" t="s">
        <v>1</v>
      </c>
      <c r="F1859" s="317">
        <v>50</v>
      </c>
      <c r="G1859" s="38"/>
      <c r="H1859" s="44"/>
    </row>
    <row r="1860" s="2" customFormat="1" ht="16.8" customHeight="1">
      <c r="A1860" s="38"/>
      <c r="B1860" s="44"/>
      <c r="C1860" s="318" t="s">
        <v>6870</v>
      </c>
      <c r="D1860" s="38"/>
      <c r="E1860" s="38"/>
      <c r="F1860" s="38"/>
      <c r="G1860" s="38"/>
      <c r="H1860" s="44"/>
    </row>
    <row r="1861" s="2" customFormat="1" ht="16.8" customHeight="1">
      <c r="A1861" s="38"/>
      <c r="B1861" s="44"/>
      <c r="C1861" s="316" t="s">
        <v>3898</v>
      </c>
      <c r="D1861" s="316" t="s">
        <v>3899</v>
      </c>
      <c r="E1861" s="17" t="s">
        <v>3900</v>
      </c>
      <c r="F1861" s="317">
        <v>2980</v>
      </c>
      <c r="G1861" s="38"/>
      <c r="H1861" s="44"/>
    </row>
    <row r="1862" s="2" customFormat="1" ht="16.8" customHeight="1">
      <c r="A1862" s="38"/>
      <c r="B1862" s="44"/>
      <c r="C1862" s="312" t="s">
        <v>4792</v>
      </c>
      <c r="D1862" s="313" t="s">
        <v>4792</v>
      </c>
      <c r="E1862" s="314" t="s">
        <v>1</v>
      </c>
      <c r="F1862" s="315">
        <v>93.099999999999994</v>
      </c>
      <c r="G1862" s="38"/>
      <c r="H1862" s="44"/>
    </row>
    <row r="1863" s="2" customFormat="1" ht="16.8" customHeight="1">
      <c r="A1863" s="38"/>
      <c r="B1863" s="44"/>
      <c r="C1863" s="316" t="s">
        <v>1</v>
      </c>
      <c r="D1863" s="316" t="s">
        <v>4850</v>
      </c>
      <c r="E1863" s="17" t="s">
        <v>1</v>
      </c>
      <c r="F1863" s="317">
        <v>0</v>
      </c>
      <c r="G1863" s="38"/>
      <c r="H1863" s="44"/>
    </row>
    <row r="1864" s="2" customFormat="1" ht="16.8" customHeight="1">
      <c r="A1864" s="38"/>
      <c r="B1864" s="44"/>
      <c r="C1864" s="316" t="s">
        <v>4792</v>
      </c>
      <c r="D1864" s="316" t="s">
        <v>4851</v>
      </c>
      <c r="E1864" s="17" t="s">
        <v>1</v>
      </c>
      <c r="F1864" s="317">
        <v>93.099999999999994</v>
      </c>
      <c r="G1864" s="38"/>
      <c r="H1864" s="44"/>
    </row>
    <row r="1865" s="2" customFormat="1" ht="16.8" customHeight="1">
      <c r="A1865" s="38"/>
      <c r="B1865" s="44"/>
      <c r="C1865" s="318" t="s">
        <v>6870</v>
      </c>
      <c r="D1865" s="38"/>
      <c r="E1865" s="38"/>
      <c r="F1865" s="38"/>
      <c r="G1865" s="38"/>
      <c r="H1865" s="44"/>
    </row>
    <row r="1866" s="2" customFormat="1" ht="16.8" customHeight="1">
      <c r="A1866" s="38"/>
      <c r="B1866" s="44"/>
      <c r="C1866" s="316" t="s">
        <v>3958</v>
      </c>
      <c r="D1866" s="316" t="s">
        <v>1366</v>
      </c>
      <c r="E1866" s="17" t="s">
        <v>3853</v>
      </c>
      <c r="F1866" s="317">
        <v>1185.5799999999999</v>
      </c>
      <c r="G1866" s="38"/>
      <c r="H1866" s="44"/>
    </row>
    <row r="1867" s="2" customFormat="1" ht="16.8" customHeight="1">
      <c r="A1867" s="38"/>
      <c r="B1867" s="44"/>
      <c r="C1867" s="312" t="s">
        <v>4794</v>
      </c>
      <c r="D1867" s="313" t="s">
        <v>4794</v>
      </c>
      <c r="E1867" s="314" t="s">
        <v>1</v>
      </c>
      <c r="F1867" s="315">
        <v>6.5999999999999996</v>
      </c>
      <c r="G1867" s="38"/>
      <c r="H1867" s="44"/>
    </row>
    <row r="1868" s="2" customFormat="1" ht="16.8" customHeight="1">
      <c r="A1868" s="38"/>
      <c r="B1868" s="44"/>
      <c r="C1868" s="316" t="s">
        <v>1</v>
      </c>
      <c r="D1868" s="316" t="s">
        <v>3890</v>
      </c>
      <c r="E1868" s="17" t="s">
        <v>1</v>
      </c>
      <c r="F1868" s="317">
        <v>0</v>
      </c>
      <c r="G1868" s="38"/>
      <c r="H1868" s="44"/>
    </row>
    <row r="1869" s="2" customFormat="1" ht="16.8" customHeight="1">
      <c r="A1869" s="38"/>
      <c r="B1869" s="44"/>
      <c r="C1869" s="316" t="s">
        <v>4794</v>
      </c>
      <c r="D1869" s="316" t="s">
        <v>4862</v>
      </c>
      <c r="E1869" s="17" t="s">
        <v>1</v>
      </c>
      <c r="F1869" s="317">
        <v>6.5999999999999996</v>
      </c>
      <c r="G1869" s="38"/>
      <c r="H1869" s="44"/>
    </row>
    <row r="1870" s="2" customFormat="1" ht="16.8" customHeight="1">
      <c r="A1870" s="38"/>
      <c r="B1870" s="44"/>
      <c r="C1870" s="318" t="s">
        <v>6870</v>
      </c>
      <c r="D1870" s="38"/>
      <c r="E1870" s="38"/>
      <c r="F1870" s="38"/>
      <c r="G1870" s="38"/>
      <c r="H1870" s="44"/>
    </row>
    <row r="1871" s="2" customFormat="1" ht="16.8" customHeight="1">
      <c r="A1871" s="38"/>
      <c r="B1871" s="44"/>
      <c r="C1871" s="316" t="s">
        <v>1391</v>
      </c>
      <c r="D1871" s="316" t="s">
        <v>1392</v>
      </c>
      <c r="E1871" s="17" t="s">
        <v>3853</v>
      </c>
      <c r="F1871" s="317">
        <v>391.86000000000001</v>
      </c>
      <c r="G1871" s="38"/>
      <c r="H1871" s="44"/>
    </row>
    <row r="1872" s="2" customFormat="1" ht="16.8" customHeight="1">
      <c r="A1872" s="38"/>
      <c r="B1872" s="44"/>
      <c r="C1872" s="312" t="s">
        <v>4795</v>
      </c>
      <c r="D1872" s="313" t="s">
        <v>4795</v>
      </c>
      <c r="E1872" s="314" t="s">
        <v>1</v>
      </c>
      <c r="F1872" s="315">
        <v>29.399999999999999</v>
      </c>
      <c r="G1872" s="38"/>
      <c r="H1872" s="44"/>
    </row>
    <row r="1873" s="2" customFormat="1" ht="16.8" customHeight="1">
      <c r="A1873" s="38"/>
      <c r="B1873" s="44"/>
      <c r="C1873" s="316" t="s">
        <v>1</v>
      </c>
      <c r="D1873" s="316" t="s">
        <v>3890</v>
      </c>
      <c r="E1873" s="17" t="s">
        <v>1</v>
      </c>
      <c r="F1873" s="317">
        <v>0</v>
      </c>
      <c r="G1873" s="38"/>
      <c r="H1873" s="44"/>
    </row>
    <row r="1874" s="2" customFormat="1" ht="16.8" customHeight="1">
      <c r="A1874" s="38"/>
      <c r="B1874" s="44"/>
      <c r="C1874" s="316" t="s">
        <v>4795</v>
      </c>
      <c r="D1874" s="316" t="s">
        <v>4816</v>
      </c>
      <c r="E1874" s="17" t="s">
        <v>1</v>
      </c>
      <c r="F1874" s="317">
        <v>29.399999999999999</v>
      </c>
      <c r="G1874" s="38"/>
      <c r="H1874" s="44"/>
    </row>
    <row r="1875" s="2" customFormat="1" ht="16.8" customHeight="1">
      <c r="A1875" s="38"/>
      <c r="B1875" s="44"/>
      <c r="C1875" s="318" t="s">
        <v>6870</v>
      </c>
      <c r="D1875" s="38"/>
      <c r="E1875" s="38"/>
      <c r="F1875" s="38"/>
      <c r="G1875" s="38"/>
      <c r="H1875" s="44"/>
    </row>
    <row r="1876" s="2" customFormat="1">
      <c r="A1876" s="38"/>
      <c r="B1876" s="44"/>
      <c r="C1876" s="316" t="s">
        <v>4623</v>
      </c>
      <c r="D1876" s="316" t="s">
        <v>4624</v>
      </c>
      <c r="E1876" s="17" t="s">
        <v>3853</v>
      </c>
      <c r="F1876" s="317">
        <v>1640.52</v>
      </c>
      <c r="G1876" s="38"/>
      <c r="H1876" s="44"/>
    </row>
    <row r="1877" s="2" customFormat="1" ht="16.8" customHeight="1">
      <c r="A1877" s="38"/>
      <c r="B1877" s="44"/>
      <c r="C1877" s="312" t="s">
        <v>4796</v>
      </c>
      <c r="D1877" s="313" t="s">
        <v>4796</v>
      </c>
      <c r="E1877" s="314" t="s">
        <v>1</v>
      </c>
      <c r="F1877" s="315">
        <v>12</v>
      </c>
      <c r="G1877" s="38"/>
      <c r="H1877" s="44"/>
    </row>
    <row r="1878" s="2" customFormat="1" ht="16.8" customHeight="1">
      <c r="A1878" s="38"/>
      <c r="B1878" s="44"/>
      <c r="C1878" s="316" t="s">
        <v>1</v>
      </c>
      <c r="D1878" s="316" t="s">
        <v>3890</v>
      </c>
      <c r="E1878" s="17" t="s">
        <v>1</v>
      </c>
      <c r="F1878" s="317">
        <v>0</v>
      </c>
      <c r="G1878" s="38"/>
      <c r="H1878" s="44"/>
    </row>
    <row r="1879" s="2" customFormat="1" ht="16.8" customHeight="1">
      <c r="A1879" s="38"/>
      <c r="B1879" s="44"/>
      <c r="C1879" s="316" t="s">
        <v>4796</v>
      </c>
      <c r="D1879" s="316" t="s">
        <v>4880</v>
      </c>
      <c r="E1879" s="17" t="s">
        <v>1</v>
      </c>
      <c r="F1879" s="317">
        <v>12</v>
      </c>
      <c r="G1879" s="38"/>
      <c r="H1879" s="44"/>
    </row>
    <row r="1880" s="2" customFormat="1" ht="16.8" customHeight="1">
      <c r="A1880" s="38"/>
      <c r="B1880" s="44"/>
      <c r="C1880" s="318" t="s">
        <v>6870</v>
      </c>
      <c r="D1880" s="38"/>
      <c r="E1880" s="38"/>
      <c r="F1880" s="38"/>
      <c r="G1880" s="38"/>
      <c r="H1880" s="44"/>
    </row>
    <row r="1881" s="2" customFormat="1" ht="16.8" customHeight="1">
      <c r="A1881" s="38"/>
      <c r="B1881" s="44"/>
      <c r="C1881" s="316" t="s">
        <v>4134</v>
      </c>
      <c r="D1881" s="316" t="s">
        <v>4135</v>
      </c>
      <c r="E1881" s="17" t="s">
        <v>3900</v>
      </c>
      <c r="F1881" s="317">
        <v>712.35000000000002</v>
      </c>
      <c r="G1881" s="38"/>
      <c r="H1881" s="44"/>
    </row>
    <row r="1882" s="2" customFormat="1" ht="16.8" customHeight="1">
      <c r="A1882" s="38"/>
      <c r="B1882" s="44"/>
      <c r="C1882" s="312" t="s">
        <v>4797</v>
      </c>
      <c r="D1882" s="313" t="s">
        <v>4797</v>
      </c>
      <c r="E1882" s="314" t="s">
        <v>1</v>
      </c>
      <c r="F1882" s="315">
        <v>50</v>
      </c>
      <c r="G1882" s="38"/>
      <c r="H1882" s="44"/>
    </row>
    <row r="1883" s="2" customFormat="1" ht="16.8" customHeight="1">
      <c r="A1883" s="38"/>
      <c r="B1883" s="44"/>
      <c r="C1883" s="316" t="s">
        <v>1</v>
      </c>
      <c r="D1883" s="316" t="s">
        <v>3890</v>
      </c>
      <c r="E1883" s="17" t="s">
        <v>1</v>
      </c>
      <c r="F1883" s="317">
        <v>0</v>
      </c>
      <c r="G1883" s="38"/>
      <c r="H1883" s="44"/>
    </row>
    <row r="1884" s="2" customFormat="1" ht="16.8" customHeight="1">
      <c r="A1884" s="38"/>
      <c r="B1884" s="44"/>
      <c r="C1884" s="316" t="s">
        <v>4797</v>
      </c>
      <c r="D1884" s="316" t="s">
        <v>4824</v>
      </c>
      <c r="E1884" s="17" t="s">
        <v>1</v>
      </c>
      <c r="F1884" s="317">
        <v>50</v>
      </c>
      <c r="G1884" s="38"/>
      <c r="H1884" s="44"/>
    </row>
    <row r="1885" s="2" customFormat="1" ht="16.8" customHeight="1">
      <c r="A1885" s="38"/>
      <c r="B1885" s="44"/>
      <c r="C1885" s="318" t="s">
        <v>6870</v>
      </c>
      <c r="D1885" s="38"/>
      <c r="E1885" s="38"/>
      <c r="F1885" s="38"/>
      <c r="G1885" s="38"/>
      <c r="H1885" s="44"/>
    </row>
    <row r="1886" s="2" customFormat="1" ht="16.8" customHeight="1">
      <c r="A1886" s="38"/>
      <c r="B1886" s="44"/>
      <c r="C1886" s="316" t="s">
        <v>3898</v>
      </c>
      <c r="D1886" s="316" t="s">
        <v>3899</v>
      </c>
      <c r="E1886" s="17" t="s">
        <v>3900</v>
      </c>
      <c r="F1886" s="317">
        <v>2980</v>
      </c>
      <c r="G1886" s="38"/>
      <c r="H1886" s="44"/>
    </row>
    <row r="1887" s="2" customFormat="1" ht="16.8" customHeight="1">
      <c r="A1887" s="38"/>
      <c r="B1887" s="44"/>
      <c r="C1887" s="312" t="s">
        <v>4852</v>
      </c>
      <c r="D1887" s="313" t="s">
        <v>4852</v>
      </c>
      <c r="E1887" s="314" t="s">
        <v>1</v>
      </c>
      <c r="F1887" s="315">
        <v>1185.5799999999999</v>
      </c>
      <c r="G1887" s="38"/>
      <c r="H1887" s="44"/>
    </row>
    <row r="1888" s="2" customFormat="1" ht="16.8" customHeight="1">
      <c r="A1888" s="38"/>
      <c r="B1888" s="44"/>
      <c r="C1888" s="316" t="s">
        <v>4852</v>
      </c>
      <c r="D1888" s="316" t="s">
        <v>4853</v>
      </c>
      <c r="E1888" s="17" t="s">
        <v>1</v>
      </c>
      <c r="F1888" s="317">
        <v>1185.5799999999999</v>
      </c>
      <c r="G1888" s="38"/>
      <c r="H1888" s="44"/>
    </row>
    <row r="1889" s="2" customFormat="1" ht="16.8" customHeight="1">
      <c r="A1889" s="38"/>
      <c r="B1889" s="44"/>
      <c r="C1889" s="312" t="s">
        <v>4798</v>
      </c>
      <c r="D1889" s="313" t="s">
        <v>4798</v>
      </c>
      <c r="E1889" s="314" t="s">
        <v>1</v>
      </c>
      <c r="F1889" s="315">
        <v>6.5999999999999996</v>
      </c>
      <c r="G1889" s="38"/>
      <c r="H1889" s="44"/>
    </row>
    <row r="1890" s="2" customFormat="1" ht="16.8" customHeight="1">
      <c r="A1890" s="38"/>
      <c r="B1890" s="44"/>
      <c r="C1890" s="316" t="s">
        <v>1</v>
      </c>
      <c r="D1890" s="316" t="s">
        <v>3892</v>
      </c>
      <c r="E1890" s="17" t="s">
        <v>1</v>
      </c>
      <c r="F1890" s="317">
        <v>0</v>
      </c>
      <c r="G1890" s="38"/>
      <c r="H1890" s="44"/>
    </row>
    <row r="1891" s="2" customFormat="1" ht="16.8" customHeight="1">
      <c r="A1891" s="38"/>
      <c r="B1891" s="44"/>
      <c r="C1891" s="316" t="s">
        <v>4798</v>
      </c>
      <c r="D1891" s="316" t="s">
        <v>4862</v>
      </c>
      <c r="E1891" s="17" t="s">
        <v>1</v>
      </c>
      <c r="F1891" s="317">
        <v>6.5999999999999996</v>
      </c>
      <c r="G1891" s="38"/>
      <c r="H1891" s="44"/>
    </row>
    <row r="1892" s="2" customFormat="1" ht="16.8" customHeight="1">
      <c r="A1892" s="38"/>
      <c r="B1892" s="44"/>
      <c r="C1892" s="318" t="s">
        <v>6870</v>
      </c>
      <c r="D1892" s="38"/>
      <c r="E1892" s="38"/>
      <c r="F1892" s="38"/>
      <c r="G1892" s="38"/>
      <c r="H1892" s="44"/>
    </row>
    <row r="1893" s="2" customFormat="1" ht="16.8" customHeight="1">
      <c r="A1893" s="38"/>
      <c r="B1893" s="44"/>
      <c r="C1893" s="316" t="s">
        <v>1391</v>
      </c>
      <c r="D1893" s="316" t="s">
        <v>1392</v>
      </c>
      <c r="E1893" s="17" t="s">
        <v>3853</v>
      </c>
      <c r="F1893" s="317">
        <v>391.86000000000001</v>
      </c>
      <c r="G1893" s="38"/>
      <c r="H1893" s="44"/>
    </row>
    <row r="1894" s="2" customFormat="1" ht="16.8" customHeight="1">
      <c r="A1894" s="38"/>
      <c r="B1894" s="44"/>
      <c r="C1894" s="312" t="s">
        <v>4799</v>
      </c>
      <c r="D1894" s="313" t="s">
        <v>4799</v>
      </c>
      <c r="E1894" s="314" t="s">
        <v>1</v>
      </c>
      <c r="F1894" s="315">
        <v>29.399999999999999</v>
      </c>
      <c r="G1894" s="38"/>
      <c r="H1894" s="44"/>
    </row>
    <row r="1895" s="2" customFormat="1" ht="16.8" customHeight="1">
      <c r="A1895" s="38"/>
      <c r="B1895" s="44"/>
      <c r="C1895" s="316" t="s">
        <v>1</v>
      </c>
      <c r="D1895" s="316" t="s">
        <v>3892</v>
      </c>
      <c r="E1895" s="17" t="s">
        <v>1</v>
      </c>
      <c r="F1895" s="317">
        <v>0</v>
      </c>
      <c r="G1895" s="38"/>
      <c r="H1895" s="44"/>
    </row>
    <row r="1896" s="2" customFormat="1" ht="16.8" customHeight="1">
      <c r="A1896" s="38"/>
      <c r="B1896" s="44"/>
      <c r="C1896" s="316" t="s">
        <v>4799</v>
      </c>
      <c r="D1896" s="316" t="s">
        <v>4816</v>
      </c>
      <c r="E1896" s="17" t="s">
        <v>1</v>
      </c>
      <c r="F1896" s="317">
        <v>29.399999999999999</v>
      </c>
      <c r="G1896" s="38"/>
      <c r="H1896" s="44"/>
    </row>
    <row r="1897" s="2" customFormat="1" ht="16.8" customHeight="1">
      <c r="A1897" s="38"/>
      <c r="B1897" s="44"/>
      <c r="C1897" s="318" t="s">
        <v>6870</v>
      </c>
      <c r="D1897" s="38"/>
      <c r="E1897" s="38"/>
      <c r="F1897" s="38"/>
      <c r="G1897" s="38"/>
      <c r="H1897" s="44"/>
    </row>
    <row r="1898" s="2" customFormat="1">
      <c r="A1898" s="38"/>
      <c r="B1898" s="44"/>
      <c r="C1898" s="316" t="s">
        <v>4623</v>
      </c>
      <c r="D1898" s="316" t="s">
        <v>4624</v>
      </c>
      <c r="E1898" s="17" t="s">
        <v>3853</v>
      </c>
      <c r="F1898" s="317">
        <v>1640.52</v>
      </c>
      <c r="G1898" s="38"/>
      <c r="H1898" s="44"/>
    </row>
    <row r="1899" s="2" customFormat="1" ht="16.8" customHeight="1">
      <c r="A1899" s="38"/>
      <c r="B1899" s="44"/>
      <c r="C1899" s="312" t="s">
        <v>4800</v>
      </c>
      <c r="D1899" s="313" t="s">
        <v>4800</v>
      </c>
      <c r="E1899" s="314" t="s">
        <v>1</v>
      </c>
      <c r="F1899" s="315">
        <v>12</v>
      </c>
      <c r="G1899" s="38"/>
      <c r="H1899" s="44"/>
    </row>
    <row r="1900" s="2" customFormat="1" ht="16.8" customHeight="1">
      <c r="A1900" s="38"/>
      <c r="B1900" s="44"/>
      <c r="C1900" s="316" t="s">
        <v>1</v>
      </c>
      <c r="D1900" s="316" t="s">
        <v>3892</v>
      </c>
      <c r="E1900" s="17" t="s">
        <v>1</v>
      </c>
      <c r="F1900" s="317">
        <v>0</v>
      </c>
      <c r="G1900" s="38"/>
      <c r="H1900" s="44"/>
    </row>
    <row r="1901" s="2" customFormat="1" ht="16.8" customHeight="1">
      <c r="A1901" s="38"/>
      <c r="B1901" s="44"/>
      <c r="C1901" s="316" t="s">
        <v>4800</v>
      </c>
      <c r="D1901" s="316" t="s">
        <v>4880</v>
      </c>
      <c r="E1901" s="17" t="s">
        <v>1</v>
      </c>
      <c r="F1901" s="317">
        <v>12</v>
      </c>
      <c r="G1901" s="38"/>
      <c r="H1901" s="44"/>
    </row>
    <row r="1902" s="2" customFormat="1" ht="16.8" customHeight="1">
      <c r="A1902" s="38"/>
      <c r="B1902" s="44"/>
      <c r="C1902" s="318" t="s">
        <v>6870</v>
      </c>
      <c r="D1902" s="38"/>
      <c r="E1902" s="38"/>
      <c r="F1902" s="38"/>
      <c r="G1902" s="38"/>
      <c r="H1902" s="44"/>
    </row>
    <row r="1903" s="2" customFormat="1" ht="16.8" customHeight="1">
      <c r="A1903" s="38"/>
      <c r="B1903" s="44"/>
      <c r="C1903" s="316" t="s">
        <v>4134</v>
      </c>
      <c r="D1903" s="316" t="s">
        <v>4135</v>
      </c>
      <c r="E1903" s="17" t="s">
        <v>3900</v>
      </c>
      <c r="F1903" s="317">
        <v>712.35000000000002</v>
      </c>
      <c r="G1903" s="38"/>
      <c r="H1903" s="44"/>
    </row>
    <row r="1904" s="2" customFormat="1" ht="16.8" customHeight="1">
      <c r="A1904" s="38"/>
      <c r="B1904" s="44"/>
      <c r="C1904" s="312" t="s">
        <v>4801</v>
      </c>
      <c r="D1904" s="313" t="s">
        <v>4801</v>
      </c>
      <c r="E1904" s="314" t="s">
        <v>1</v>
      </c>
      <c r="F1904" s="315">
        <v>50</v>
      </c>
      <c r="G1904" s="38"/>
      <c r="H1904" s="44"/>
    </row>
    <row r="1905" s="2" customFormat="1" ht="16.8" customHeight="1">
      <c r="A1905" s="38"/>
      <c r="B1905" s="44"/>
      <c r="C1905" s="316" t="s">
        <v>1</v>
      </c>
      <c r="D1905" s="316" t="s">
        <v>3892</v>
      </c>
      <c r="E1905" s="17" t="s">
        <v>1</v>
      </c>
      <c r="F1905" s="317">
        <v>0</v>
      </c>
      <c r="G1905" s="38"/>
      <c r="H1905" s="44"/>
    </row>
    <row r="1906" s="2" customFormat="1" ht="16.8" customHeight="1">
      <c r="A1906" s="38"/>
      <c r="B1906" s="44"/>
      <c r="C1906" s="316" t="s">
        <v>4801</v>
      </c>
      <c r="D1906" s="316" t="s">
        <v>4824</v>
      </c>
      <c r="E1906" s="17" t="s">
        <v>1</v>
      </c>
      <c r="F1906" s="317">
        <v>50</v>
      </c>
      <c r="G1906" s="38"/>
      <c r="H1906" s="44"/>
    </row>
    <row r="1907" s="2" customFormat="1" ht="16.8" customHeight="1">
      <c r="A1907" s="38"/>
      <c r="B1907" s="44"/>
      <c r="C1907" s="318" t="s">
        <v>6870</v>
      </c>
      <c r="D1907" s="38"/>
      <c r="E1907" s="38"/>
      <c r="F1907" s="38"/>
      <c r="G1907" s="38"/>
      <c r="H1907" s="44"/>
    </row>
    <row r="1908" s="2" customFormat="1" ht="16.8" customHeight="1">
      <c r="A1908" s="38"/>
      <c r="B1908" s="44"/>
      <c r="C1908" s="316" t="s">
        <v>3898</v>
      </c>
      <c r="D1908" s="316" t="s">
        <v>3899</v>
      </c>
      <c r="E1908" s="17" t="s">
        <v>3900</v>
      </c>
      <c r="F1908" s="317">
        <v>2980</v>
      </c>
      <c r="G1908" s="38"/>
      <c r="H1908" s="44"/>
    </row>
    <row r="1909" s="2" customFormat="1" ht="16.8" customHeight="1">
      <c r="A1909" s="38"/>
      <c r="B1909" s="44"/>
      <c r="C1909" s="312" t="s">
        <v>4802</v>
      </c>
      <c r="D1909" s="313" t="s">
        <v>4802</v>
      </c>
      <c r="E1909" s="314" t="s">
        <v>1</v>
      </c>
      <c r="F1909" s="315">
        <v>6.5999999999999996</v>
      </c>
      <c r="G1909" s="38"/>
      <c r="H1909" s="44"/>
    </row>
    <row r="1910" s="2" customFormat="1" ht="16.8" customHeight="1">
      <c r="A1910" s="38"/>
      <c r="B1910" s="44"/>
      <c r="C1910" s="316" t="s">
        <v>1</v>
      </c>
      <c r="D1910" s="316" t="s">
        <v>4817</v>
      </c>
      <c r="E1910" s="17" t="s">
        <v>1</v>
      </c>
      <c r="F1910" s="317">
        <v>0</v>
      </c>
      <c r="G1910" s="38"/>
      <c r="H1910" s="44"/>
    </row>
    <row r="1911" s="2" customFormat="1" ht="16.8" customHeight="1">
      <c r="A1911" s="38"/>
      <c r="B1911" s="44"/>
      <c r="C1911" s="316" t="s">
        <v>4802</v>
      </c>
      <c r="D1911" s="316" t="s">
        <v>4862</v>
      </c>
      <c r="E1911" s="17" t="s">
        <v>1</v>
      </c>
      <c r="F1911" s="317">
        <v>6.5999999999999996</v>
      </c>
      <c r="G1911" s="38"/>
      <c r="H1911" s="44"/>
    </row>
    <row r="1912" s="2" customFormat="1" ht="16.8" customHeight="1">
      <c r="A1912" s="38"/>
      <c r="B1912" s="44"/>
      <c r="C1912" s="318" t="s">
        <v>6870</v>
      </c>
      <c r="D1912" s="38"/>
      <c r="E1912" s="38"/>
      <c r="F1912" s="38"/>
      <c r="G1912" s="38"/>
      <c r="H1912" s="44"/>
    </row>
    <row r="1913" s="2" customFormat="1" ht="16.8" customHeight="1">
      <c r="A1913" s="38"/>
      <c r="B1913" s="44"/>
      <c r="C1913" s="316" t="s">
        <v>1391</v>
      </c>
      <c r="D1913" s="316" t="s">
        <v>1392</v>
      </c>
      <c r="E1913" s="17" t="s">
        <v>3853</v>
      </c>
      <c r="F1913" s="317">
        <v>391.86000000000001</v>
      </c>
      <c r="G1913" s="38"/>
      <c r="H1913" s="44"/>
    </row>
    <row r="1914" s="2" customFormat="1" ht="16.8" customHeight="1">
      <c r="A1914" s="38"/>
      <c r="B1914" s="44"/>
      <c r="C1914" s="312" t="s">
        <v>4803</v>
      </c>
      <c r="D1914" s="313" t="s">
        <v>4803</v>
      </c>
      <c r="E1914" s="314" t="s">
        <v>1</v>
      </c>
      <c r="F1914" s="315">
        <v>29.399999999999999</v>
      </c>
      <c r="G1914" s="38"/>
      <c r="H1914" s="44"/>
    </row>
    <row r="1915" s="2" customFormat="1" ht="16.8" customHeight="1">
      <c r="A1915" s="38"/>
      <c r="B1915" s="44"/>
      <c r="C1915" s="316" t="s">
        <v>1</v>
      </c>
      <c r="D1915" s="316" t="s">
        <v>4817</v>
      </c>
      <c r="E1915" s="17" t="s">
        <v>1</v>
      </c>
      <c r="F1915" s="317">
        <v>0</v>
      </c>
      <c r="G1915" s="38"/>
      <c r="H1915" s="44"/>
    </row>
    <row r="1916" s="2" customFormat="1" ht="16.8" customHeight="1">
      <c r="A1916" s="38"/>
      <c r="B1916" s="44"/>
      <c r="C1916" s="316" t="s">
        <v>4803</v>
      </c>
      <c r="D1916" s="316" t="s">
        <v>4816</v>
      </c>
      <c r="E1916" s="17" t="s">
        <v>1</v>
      </c>
      <c r="F1916" s="317">
        <v>29.399999999999999</v>
      </c>
      <c r="G1916" s="38"/>
      <c r="H1916" s="44"/>
    </row>
    <row r="1917" s="2" customFormat="1" ht="16.8" customHeight="1">
      <c r="A1917" s="38"/>
      <c r="B1917" s="44"/>
      <c r="C1917" s="318" t="s">
        <v>6870</v>
      </c>
      <c r="D1917" s="38"/>
      <c r="E1917" s="38"/>
      <c r="F1917" s="38"/>
      <c r="G1917" s="38"/>
      <c r="H1917" s="44"/>
    </row>
    <row r="1918" s="2" customFormat="1">
      <c r="A1918" s="38"/>
      <c r="B1918" s="44"/>
      <c r="C1918" s="316" t="s">
        <v>4623</v>
      </c>
      <c r="D1918" s="316" t="s">
        <v>4624</v>
      </c>
      <c r="E1918" s="17" t="s">
        <v>3853</v>
      </c>
      <c r="F1918" s="317">
        <v>1640.52</v>
      </c>
      <c r="G1918" s="38"/>
      <c r="H1918" s="44"/>
    </row>
    <row r="1919" s="2" customFormat="1" ht="16.8" customHeight="1">
      <c r="A1919" s="38"/>
      <c r="B1919" s="44"/>
      <c r="C1919" s="312" t="s">
        <v>4804</v>
      </c>
      <c r="D1919" s="313" t="s">
        <v>4804</v>
      </c>
      <c r="E1919" s="314" t="s">
        <v>1</v>
      </c>
      <c r="F1919" s="315">
        <v>12</v>
      </c>
      <c r="G1919" s="38"/>
      <c r="H1919" s="44"/>
    </row>
    <row r="1920" s="2" customFormat="1" ht="16.8" customHeight="1">
      <c r="A1920" s="38"/>
      <c r="B1920" s="44"/>
      <c r="C1920" s="316" t="s">
        <v>1</v>
      </c>
      <c r="D1920" s="316" t="s">
        <v>4817</v>
      </c>
      <c r="E1920" s="17" t="s">
        <v>1</v>
      </c>
      <c r="F1920" s="317">
        <v>0</v>
      </c>
      <c r="G1920" s="38"/>
      <c r="H1920" s="44"/>
    </row>
    <row r="1921" s="2" customFormat="1" ht="16.8" customHeight="1">
      <c r="A1921" s="38"/>
      <c r="B1921" s="44"/>
      <c r="C1921" s="316" t="s">
        <v>4804</v>
      </c>
      <c r="D1921" s="316" t="s">
        <v>4880</v>
      </c>
      <c r="E1921" s="17" t="s">
        <v>1</v>
      </c>
      <c r="F1921" s="317">
        <v>12</v>
      </c>
      <c r="G1921" s="38"/>
      <c r="H1921" s="44"/>
    </row>
    <row r="1922" s="2" customFormat="1" ht="16.8" customHeight="1">
      <c r="A1922" s="38"/>
      <c r="B1922" s="44"/>
      <c r="C1922" s="318" t="s">
        <v>6870</v>
      </c>
      <c r="D1922" s="38"/>
      <c r="E1922" s="38"/>
      <c r="F1922" s="38"/>
      <c r="G1922" s="38"/>
      <c r="H1922" s="44"/>
    </row>
    <row r="1923" s="2" customFormat="1" ht="16.8" customHeight="1">
      <c r="A1923" s="38"/>
      <c r="B1923" s="44"/>
      <c r="C1923" s="316" t="s">
        <v>4134</v>
      </c>
      <c r="D1923" s="316" t="s">
        <v>4135</v>
      </c>
      <c r="E1923" s="17" t="s">
        <v>3900</v>
      </c>
      <c r="F1923" s="317">
        <v>712.35000000000002</v>
      </c>
      <c r="G1923" s="38"/>
      <c r="H1923" s="44"/>
    </row>
    <row r="1924" s="2" customFormat="1" ht="16.8" customHeight="1">
      <c r="A1924" s="38"/>
      <c r="B1924" s="44"/>
      <c r="C1924" s="312" t="s">
        <v>4805</v>
      </c>
      <c r="D1924" s="313" t="s">
        <v>4805</v>
      </c>
      <c r="E1924" s="314" t="s">
        <v>1</v>
      </c>
      <c r="F1924" s="315">
        <v>50</v>
      </c>
      <c r="G1924" s="38"/>
      <c r="H1924" s="44"/>
    </row>
    <row r="1925" s="2" customFormat="1" ht="16.8" customHeight="1">
      <c r="A1925" s="38"/>
      <c r="B1925" s="44"/>
      <c r="C1925" s="316" t="s">
        <v>1</v>
      </c>
      <c r="D1925" s="316" t="s">
        <v>4817</v>
      </c>
      <c r="E1925" s="17" t="s">
        <v>1</v>
      </c>
      <c r="F1925" s="317">
        <v>0</v>
      </c>
      <c r="G1925" s="38"/>
      <c r="H1925" s="44"/>
    </row>
    <row r="1926" s="2" customFormat="1" ht="16.8" customHeight="1">
      <c r="A1926" s="38"/>
      <c r="B1926" s="44"/>
      <c r="C1926" s="316" t="s">
        <v>4805</v>
      </c>
      <c r="D1926" s="316" t="s">
        <v>4824</v>
      </c>
      <c r="E1926" s="17" t="s">
        <v>1</v>
      </c>
      <c r="F1926" s="317">
        <v>50</v>
      </c>
      <c r="G1926" s="38"/>
      <c r="H1926" s="44"/>
    </row>
    <row r="1927" s="2" customFormat="1" ht="16.8" customHeight="1">
      <c r="A1927" s="38"/>
      <c r="B1927" s="44"/>
      <c r="C1927" s="318" t="s">
        <v>6870</v>
      </c>
      <c r="D1927" s="38"/>
      <c r="E1927" s="38"/>
      <c r="F1927" s="38"/>
      <c r="G1927" s="38"/>
      <c r="H1927" s="44"/>
    </row>
    <row r="1928" s="2" customFormat="1" ht="16.8" customHeight="1">
      <c r="A1928" s="38"/>
      <c r="B1928" s="44"/>
      <c r="C1928" s="316" t="s">
        <v>3898</v>
      </c>
      <c r="D1928" s="316" t="s">
        <v>3899</v>
      </c>
      <c r="E1928" s="17" t="s">
        <v>3900</v>
      </c>
      <c r="F1928" s="317">
        <v>2980</v>
      </c>
      <c r="G1928" s="38"/>
      <c r="H1928" s="44"/>
    </row>
    <row r="1929" s="2" customFormat="1" ht="16.8" customHeight="1">
      <c r="A1929" s="38"/>
      <c r="B1929" s="44"/>
      <c r="C1929" s="312" t="s">
        <v>4863</v>
      </c>
      <c r="D1929" s="313" t="s">
        <v>4863</v>
      </c>
      <c r="E1929" s="314" t="s">
        <v>1</v>
      </c>
      <c r="F1929" s="315">
        <v>391.86000000000001</v>
      </c>
      <c r="G1929" s="38"/>
      <c r="H1929" s="44"/>
    </row>
    <row r="1930" s="2" customFormat="1" ht="16.8" customHeight="1">
      <c r="A1930" s="38"/>
      <c r="B1930" s="44"/>
      <c r="C1930" s="316" t="s">
        <v>4863</v>
      </c>
      <c r="D1930" s="316" t="s">
        <v>4864</v>
      </c>
      <c r="E1930" s="17" t="s">
        <v>1</v>
      </c>
      <c r="F1930" s="317">
        <v>391.86000000000001</v>
      </c>
      <c r="G1930" s="38"/>
      <c r="H1930" s="44"/>
    </row>
    <row r="1931" s="2" customFormat="1" ht="16.8" customHeight="1">
      <c r="A1931" s="38"/>
      <c r="B1931" s="44"/>
      <c r="C1931" s="312" t="s">
        <v>4818</v>
      </c>
      <c r="D1931" s="313" t="s">
        <v>4818</v>
      </c>
      <c r="E1931" s="314" t="s">
        <v>1</v>
      </c>
      <c r="F1931" s="315">
        <v>1640.52</v>
      </c>
      <c r="G1931" s="38"/>
      <c r="H1931" s="44"/>
    </row>
    <row r="1932" s="2" customFormat="1" ht="16.8" customHeight="1">
      <c r="A1932" s="38"/>
      <c r="B1932" s="44"/>
      <c r="C1932" s="316" t="s">
        <v>4818</v>
      </c>
      <c r="D1932" s="316" t="s">
        <v>4819</v>
      </c>
      <c r="E1932" s="17" t="s">
        <v>1</v>
      </c>
      <c r="F1932" s="317">
        <v>1640.52</v>
      </c>
      <c r="G1932" s="38"/>
      <c r="H1932" s="44"/>
    </row>
    <row r="1933" s="2" customFormat="1" ht="16.8" customHeight="1">
      <c r="A1933" s="38"/>
      <c r="B1933" s="44"/>
      <c r="C1933" s="312" t="s">
        <v>4806</v>
      </c>
      <c r="D1933" s="313" t="s">
        <v>4806</v>
      </c>
      <c r="E1933" s="314" t="s">
        <v>1</v>
      </c>
      <c r="F1933" s="315">
        <v>42.75</v>
      </c>
      <c r="G1933" s="38"/>
      <c r="H1933" s="44"/>
    </row>
    <row r="1934" s="2" customFormat="1" ht="16.8" customHeight="1">
      <c r="A1934" s="38"/>
      <c r="B1934" s="44"/>
      <c r="C1934" s="316" t="s">
        <v>1</v>
      </c>
      <c r="D1934" s="316" t="s">
        <v>4141</v>
      </c>
      <c r="E1934" s="17" t="s">
        <v>1</v>
      </c>
      <c r="F1934" s="317">
        <v>0</v>
      </c>
      <c r="G1934" s="38"/>
      <c r="H1934" s="44"/>
    </row>
    <row r="1935" s="2" customFormat="1" ht="16.8" customHeight="1">
      <c r="A1935" s="38"/>
      <c r="B1935" s="44"/>
      <c r="C1935" s="316" t="s">
        <v>4806</v>
      </c>
      <c r="D1935" s="316" t="s">
        <v>4881</v>
      </c>
      <c r="E1935" s="17" t="s">
        <v>1</v>
      </c>
      <c r="F1935" s="317">
        <v>42.75</v>
      </c>
      <c r="G1935" s="38"/>
      <c r="H1935" s="44"/>
    </row>
    <row r="1936" s="2" customFormat="1" ht="16.8" customHeight="1">
      <c r="A1936" s="38"/>
      <c r="B1936" s="44"/>
      <c r="C1936" s="318" t="s">
        <v>6870</v>
      </c>
      <c r="D1936" s="38"/>
      <c r="E1936" s="38"/>
      <c r="F1936" s="38"/>
      <c r="G1936" s="38"/>
      <c r="H1936" s="44"/>
    </row>
    <row r="1937" s="2" customFormat="1" ht="16.8" customHeight="1">
      <c r="A1937" s="38"/>
      <c r="B1937" s="44"/>
      <c r="C1937" s="316" t="s">
        <v>4134</v>
      </c>
      <c r="D1937" s="316" t="s">
        <v>4135</v>
      </c>
      <c r="E1937" s="17" t="s">
        <v>3900</v>
      </c>
      <c r="F1937" s="317">
        <v>712.35000000000002</v>
      </c>
      <c r="G1937" s="38"/>
      <c r="H1937" s="44"/>
    </row>
    <row r="1938" s="2" customFormat="1" ht="16.8" customHeight="1">
      <c r="A1938" s="38"/>
      <c r="B1938" s="44"/>
      <c r="C1938" s="312" t="s">
        <v>4808</v>
      </c>
      <c r="D1938" s="313" t="s">
        <v>4808</v>
      </c>
      <c r="E1938" s="314" t="s">
        <v>1</v>
      </c>
      <c r="F1938" s="315">
        <v>190</v>
      </c>
      <c r="G1938" s="38"/>
      <c r="H1938" s="44"/>
    </row>
    <row r="1939" s="2" customFormat="1" ht="16.8" customHeight="1">
      <c r="A1939" s="38"/>
      <c r="B1939" s="44"/>
      <c r="C1939" s="316" t="s">
        <v>1</v>
      </c>
      <c r="D1939" s="316" t="s">
        <v>4141</v>
      </c>
      <c r="E1939" s="17" t="s">
        <v>1</v>
      </c>
      <c r="F1939" s="317">
        <v>0</v>
      </c>
      <c r="G1939" s="38"/>
      <c r="H1939" s="44"/>
    </row>
    <row r="1940" s="2" customFormat="1" ht="16.8" customHeight="1">
      <c r="A1940" s="38"/>
      <c r="B1940" s="44"/>
      <c r="C1940" s="316" t="s">
        <v>4808</v>
      </c>
      <c r="D1940" s="316" t="s">
        <v>4825</v>
      </c>
      <c r="E1940" s="17" t="s">
        <v>1</v>
      </c>
      <c r="F1940" s="317">
        <v>190</v>
      </c>
      <c r="G1940" s="38"/>
      <c r="H1940" s="44"/>
    </row>
    <row r="1941" s="2" customFormat="1" ht="16.8" customHeight="1">
      <c r="A1941" s="38"/>
      <c r="B1941" s="44"/>
      <c r="C1941" s="318" t="s">
        <v>6870</v>
      </c>
      <c r="D1941" s="38"/>
      <c r="E1941" s="38"/>
      <c r="F1941" s="38"/>
      <c r="G1941" s="38"/>
      <c r="H1941" s="44"/>
    </row>
    <row r="1942" s="2" customFormat="1" ht="16.8" customHeight="1">
      <c r="A1942" s="38"/>
      <c r="B1942" s="44"/>
      <c r="C1942" s="316" t="s">
        <v>3898</v>
      </c>
      <c r="D1942" s="316" t="s">
        <v>3899</v>
      </c>
      <c r="E1942" s="17" t="s">
        <v>3900</v>
      </c>
      <c r="F1942" s="317">
        <v>2980</v>
      </c>
      <c r="G1942" s="38"/>
      <c r="H1942" s="44"/>
    </row>
    <row r="1943" s="2" customFormat="1" ht="16.8" customHeight="1">
      <c r="A1943" s="38"/>
      <c r="B1943" s="44"/>
      <c r="C1943" s="312" t="s">
        <v>4882</v>
      </c>
      <c r="D1943" s="313" t="s">
        <v>4882</v>
      </c>
      <c r="E1943" s="314" t="s">
        <v>1</v>
      </c>
      <c r="F1943" s="315">
        <v>712.35000000000002</v>
      </c>
      <c r="G1943" s="38"/>
      <c r="H1943" s="44"/>
    </row>
    <row r="1944" s="2" customFormat="1" ht="16.8" customHeight="1">
      <c r="A1944" s="38"/>
      <c r="B1944" s="44"/>
      <c r="C1944" s="316" t="s">
        <v>4882</v>
      </c>
      <c r="D1944" s="316" t="s">
        <v>4883</v>
      </c>
      <c r="E1944" s="17" t="s">
        <v>1</v>
      </c>
      <c r="F1944" s="317">
        <v>712.35000000000002</v>
      </c>
      <c r="G1944" s="38"/>
      <c r="H1944" s="44"/>
    </row>
    <row r="1945" s="2" customFormat="1" ht="16.8" customHeight="1">
      <c r="A1945" s="38"/>
      <c r="B1945" s="44"/>
      <c r="C1945" s="312" t="s">
        <v>4826</v>
      </c>
      <c r="D1945" s="313" t="s">
        <v>4826</v>
      </c>
      <c r="E1945" s="314" t="s">
        <v>1</v>
      </c>
      <c r="F1945" s="315">
        <v>2980</v>
      </c>
      <c r="G1945" s="38"/>
      <c r="H1945" s="44"/>
    </row>
    <row r="1946" s="2" customFormat="1" ht="16.8" customHeight="1">
      <c r="A1946" s="38"/>
      <c r="B1946" s="44"/>
      <c r="C1946" s="316" t="s">
        <v>4826</v>
      </c>
      <c r="D1946" s="316" t="s">
        <v>4827</v>
      </c>
      <c r="E1946" s="17" t="s">
        <v>1</v>
      </c>
      <c r="F1946" s="317">
        <v>2980</v>
      </c>
      <c r="G1946" s="38"/>
      <c r="H1946" s="44"/>
    </row>
    <row r="1947" s="2" customFormat="1" ht="26.4" customHeight="1">
      <c r="A1947" s="38"/>
      <c r="B1947" s="44"/>
      <c r="C1947" s="311" t="s">
        <v>165</v>
      </c>
      <c r="D1947" s="311" t="s">
        <v>166</v>
      </c>
      <c r="E1947" s="38"/>
      <c r="F1947" s="38"/>
      <c r="G1947" s="38"/>
      <c r="H1947" s="44"/>
    </row>
    <row r="1948" s="2" customFormat="1" ht="16.8" customHeight="1">
      <c r="A1948" s="38"/>
      <c r="B1948" s="44"/>
      <c r="C1948" s="312" t="s">
        <v>3817</v>
      </c>
      <c r="D1948" s="313" t="s">
        <v>3817</v>
      </c>
      <c r="E1948" s="314" t="s">
        <v>1</v>
      </c>
      <c r="F1948" s="315">
        <v>7.2000000000000002</v>
      </c>
      <c r="G1948" s="38"/>
      <c r="H1948" s="44"/>
    </row>
    <row r="1949" s="2" customFormat="1" ht="16.8" customHeight="1">
      <c r="A1949" s="38"/>
      <c r="B1949" s="44"/>
      <c r="C1949" s="316" t="s">
        <v>1</v>
      </c>
      <c r="D1949" s="316" t="s">
        <v>4594</v>
      </c>
      <c r="E1949" s="17" t="s">
        <v>1</v>
      </c>
      <c r="F1949" s="317">
        <v>0</v>
      </c>
      <c r="G1949" s="38"/>
      <c r="H1949" s="44"/>
    </row>
    <row r="1950" s="2" customFormat="1" ht="16.8" customHeight="1">
      <c r="A1950" s="38"/>
      <c r="B1950" s="44"/>
      <c r="C1950" s="316" t="s">
        <v>3817</v>
      </c>
      <c r="D1950" s="316" t="s">
        <v>4920</v>
      </c>
      <c r="E1950" s="17" t="s">
        <v>1</v>
      </c>
      <c r="F1950" s="317">
        <v>7.2000000000000002</v>
      </c>
      <c r="G1950" s="38"/>
      <c r="H1950" s="44"/>
    </row>
    <row r="1951" s="2" customFormat="1" ht="16.8" customHeight="1">
      <c r="A1951" s="38"/>
      <c r="B1951" s="44"/>
      <c r="C1951" s="312" t="s">
        <v>3905</v>
      </c>
      <c r="D1951" s="313" t="s">
        <v>3905</v>
      </c>
      <c r="E1951" s="314" t="s">
        <v>1</v>
      </c>
      <c r="F1951" s="315">
        <v>277.27999999999997</v>
      </c>
      <c r="G1951" s="38"/>
      <c r="H1951" s="44"/>
    </row>
    <row r="1952" s="2" customFormat="1" ht="16.8" customHeight="1">
      <c r="A1952" s="38"/>
      <c r="B1952" s="44"/>
      <c r="C1952" s="316" t="s">
        <v>1</v>
      </c>
      <c r="D1952" s="316" t="s">
        <v>4636</v>
      </c>
      <c r="E1952" s="17" t="s">
        <v>1</v>
      </c>
      <c r="F1952" s="317">
        <v>0</v>
      </c>
      <c r="G1952" s="38"/>
      <c r="H1952" s="44"/>
    </row>
    <row r="1953" s="2" customFormat="1" ht="16.8" customHeight="1">
      <c r="A1953" s="38"/>
      <c r="B1953" s="44"/>
      <c r="C1953" s="316" t="s">
        <v>3905</v>
      </c>
      <c r="D1953" s="316" t="s">
        <v>4948</v>
      </c>
      <c r="E1953" s="17" t="s">
        <v>1</v>
      </c>
      <c r="F1953" s="317">
        <v>277.27999999999997</v>
      </c>
      <c r="G1953" s="38"/>
      <c r="H1953" s="44"/>
    </row>
    <row r="1954" s="2" customFormat="1" ht="16.8" customHeight="1">
      <c r="A1954" s="38"/>
      <c r="B1954" s="44"/>
      <c r="C1954" s="312" t="s">
        <v>3917</v>
      </c>
      <c r="D1954" s="313" t="s">
        <v>3917</v>
      </c>
      <c r="E1954" s="314" t="s">
        <v>1</v>
      </c>
      <c r="F1954" s="315">
        <v>89.879999999999995</v>
      </c>
      <c r="G1954" s="38"/>
      <c r="H1954" s="44"/>
    </row>
    <row r="1955" s="2" customFormat="1" ht="16.8" customHeight="1">
      <c r="A1955" s="38"/>
      <c r="B1955" s="44"/>
      <c r="C1955" s="316" t="s">
        <v>1</v>
      </c>
      <c r="D1955" s="316" t="s">
        <v>4639</v>
      </c>
      <c r="E1955" s="17" t="s">
        <v>1</v>
      </c>
      <c r="F1955" s="317">
        <v>0</v>
      </c>
      <c r="G1955" s="38"/>
      <c r="H1955" s="44"/>
    </row>
    <row r="1956" s="2" customFormat="1" ht="16.8" customHeight="1">
      <c r="A1956" s="38"/>
      <c r="B1956" s="44"/>
      <c r="C1956" s="316" t="s">
        <v>3917</v>
      </c>
      <c r="D1956" s="316" t="s">
        <v>4950</v>
      </c>
      <c r="E1956" s="17" t="s">
        <v>1</v>
      </c>
      <c r="F1956" s="317">
        <v>89.879999999999995</v>
      </c>
      <c r="G1956" s="38"/>
      <c r="H1956" s="44"/>
    </row>
    <row r="1957" s="2" customFormat="1" ht="16.8" customHeight="1">
      <c r="A1957" s="38"/>
      <c r="B1957" s="44"/>
      <c r="C1957" s="316" t="s">
        <v>3958</v>
      </c>
      <c r="D1957" s="316" t="s">
        <v>1366</v>
      </c>
      <c r="E1957" s="17" t="s">
        <v>3853</v>
      </c>
      <c r="F1957" s="317">
        <v>211.93000000000001</v>
      </c>
      <c r="G1957" s="38"/>
      <c r="H1957" s="44"/>
    </row>
    <row r="1958" s="2" customFormat="1" ht="16.8" customHeight="1">
      <c r="A1958" s="38"/>
      <c r="B1958" s="44"/>
      <c r="C1958" s="312" t="s">
        <v>3957</v>
      </c>
      <c r="D1958" s="313" t="s">
        <v>3957</v>
      </c>
      <c r="E1958" s="314" t="s">
        <v>1</v>
      </c>
      <c r="F1958" s="315">
        <v>24.510000000000002</v>
      </c>
      <c r="G1958" s="38"/>
      <c r="H1958" s="44"/>
    </row>
    <row r="1959" s="2" customFormat="1" ht="16.8" customHeight="1">
      <c r="A1959" s="38"/>
      <c r="B1959" s="44"/>
      <c r="C1959" s="316" t="s">
        <v>3957</v>
      </c>
      <c r="D1959" s="316" t="s">
        <v>4969</v>
      </c>
      <c r="E1959" s="17" t="s">
        <v>1</v>
      </c>
      <c r="F1959" s="317">
        <v>24.510000000000002</v>
      </c>
      <c r="G1959" s="38"/>
      <c r="H1959" s="44"/>
    </row>
    <row r="1960" s="2" customFormat="1" ht="16.8" customHeight="1">
      <c r="A1960" s="38"/>
      <c r="B1960" s="44"/>
      <c r="C1960" s="318" t="s">
        <v>6870</v>
      </c>
      <c r="D1960" s="38"/>
      <c r="E1960" s="38"/>
      <c r="F1960" s="38"/>
      <c r="G1960" s="38"/>
      <c r="H1960" s="44"/>
    </row>
    <row r="1961" s="2" customFormat="1" ht="16.8" customHeight="1">
      <c r="A1961" s="38"/>
      <c r="B1961" s="44"/>
      <c r="C1961" s="316" t="s">
        <v>3986</v>
      </c>
      <c r="D1961" s="316" t="s">
        <v>3987</v>
      </c>
      <c r="E1961" s="17" t="s">
        <v>3949</v>
      </c>
      <c r="F1961" s="317">
        <v>49.020000000000003</v>
      </c>
      <c r="G1961" s="38"/>
      <c r="H1961" s="44"/>
    </row>
    <row r="1962" s="2" customFormat="1" ht="16.8" customHeight="1">
      <c r="A1962" s="38"/>
      <c r="B1962" s="44"/>
      <c r="C1962" s="312" t="s">
        <v>3962</v>
      </c>
      <c r="D1962" s="313" t="s">
        <v>3962</v>
      </c>
      <c r="E1962" s="314" t="s">
        <v>1</v>
      </c>
      <c r="F1962" s="315">
        <v>77.760000000000005</v>
      </c>
      <c r="G1962" s="38"/>
      <c r="H1962" s="44"/>
    </row>
    <row r="1963" s="2" customFormat="1" ht="16.8" customHeight="1">
      <c r="A1963" s="38"/>
      <c r="B1963" s="44"/>
      <c r="C1963" s="316" t="s">
        <v>3962</v>
      </c>
      <c r="D1963" s="316" t="s">
        <v>4971</v>
      </c>
      <c r="E1963" s="17" t="s">
        <v>1</v>
      </c>
      <c r="F1963" s="317">
        <v>77.760000000000005</v>
      </c>
      <c r="G1963" s="38"/>
      <c r="H1963" s="44"/>
    </row>
    <row r="1964" s="2" customFormat="1" ht="16.8" customHeight="1">
      <c r="A1964" s="38"/>
      <c r="B1964" s="44"/>
      <c r="C1964" s="312" t="s">
        <v>3825</v>
      </c>
      <c r="D1964" s="313" t="s">
        <v>3825</v>
      </c>
      <c r="E1964" s="314" t="s">
        <v>1</v>
      </c>
      <c r="F1964" s="315">
        <v>7.2000000000000002</v>
      </c>
      <c r="G1964" s="38"/>
      <c r="H1964" s="44"/>
    </row>
    <row r="1965" s="2" customFormat="1" ht="16.8" customHeight="1">
      <c r="A1965" s="38"/>
      <c r="B1965" s="44"/>
      <c r="C1965" s="316" t="s">
        <v>1</v>
      </c>
      <c r="D1965" s="316" t="s">
        <v>4594</v>
      </c>
      <c r="E1965" s="17" t="s">
        <v>1</v>
      </c>
      <c r="F1965" s="317">
        <v>0</v>
      </c>
      <c r="G1965" s="38"/>
      <c r="H1965" s="44"/>
    </row>
    <row r="1966" s="2" customFormat="1" ht="16.8" customHeight="1">
      <c r="A1966" s="38"/>
      <c r="B1966" s="44"/>
      <c r="C1966" s="316" t="s">
        <v>3825</v>
      </c>
      <c r="D1966" s="316" t="s">
        <v>4920</v>
      </c>
      <c r="E1966" s="17" t="s">
        <v>1</v>
      </c>
      <c r="F1966" s="317">
        <v>7.2000000000000002</v>
      </c>
      <c r="G1966" s="38"/>
      <c r="H1966" s="44"/>
    </row>
    <row r="1967" s="2" customFormat="1" ht="16.8" customHeight="1">
      <c r="A1967" s="38"/>
      <c r="B1967" s="44"/>
      <c r="C1967" s="312" t="s">
        <v>3718</v>
      </c>
      <c r="D1967" s="313" t="s">
        <v>3718</v>
      </c>
      <c r="E1967" s="314" t="s">
        <v>1</v>
      </c>
      <c r="F1967" s="315">
        <v>77.760000000000005</v>
      </c>
      <c r="G1967" s="38"/>
      <c r="H1967" s="44"/>
    </row>
    <row r="1968" s="2" customFormat="1" ht="16.8" customHeight="1">
      <c r="A1968" s="38"/>
      <c r="B1968" s="44"/>
      <c r="C1968" s="316" t="s">
        <v>3718</v>
      </c>
      <c r="D1968" s="316" t="s">
        <v>4973</v>
      </c>
      <c r="E1968" s="17" t="s">
        <v>1</v>
      </c>
      <c r="F1968" s="317">
        <v>77.760000000000005</v>
      </c>
      <c r="G1968" s="38"/>
      <c r="H1968" s="44"/>
    </row>
    <row r="1969" s="2" customFormat="1" ht="16.8" customHeight="1">
      <c r="A1969" s="38"/>
      <c r="B1969" s="44"/>
      <c r="C1969" s="318" t="s">
        <v>6870</v>
      </c>
      <c r="D1969" s="38"/>
      <c r="E1969" s="38"/>
      <c r="F1969" s="38"/>
      <c r="G1969" s="38"/>
      <c r="H1969" s="44"/>
    </row>
    <row r="1970" s="2" customFormat="1" ht="16.8" customHeight="1">
      <c r="A1970" s="38"/>
      <c r="B1970" s="44"/>
      <c r="C1970" s="316" t="s">
        <v>2117</v>
      </c>
      <c r="D1970" s="316" t="s">
        <v>2118</v>
      </c>
      <c r="E1970" s="17" t="s">
        <v>3949</v>
      </c>
      <c r="F1970" s="317">
        <v>155.52000000000001</v>
      </c>
      <c r="G1970" s="38"/>
      <c r="H1970" s="44"/>
    </row>
    <row r="1971" s="2" customFormat="1" ht="16.8" customHeight="1">
      <c r="A1971" s="38"/>
      <c r="B1971" s="44"/>
      <c r="C1971" s="312" t="s">
        <v>3995</v>
      </c>
      <c r="D1971" s="313" t="s">
        <v>3995</v>
      </c>
      <c r="E1971" s="314" t="s">
        <v>1</v>
      </c>
      <c r="F1971" s="315">
        <v>108</v>
      </c>
      <c r="G1971" s="38"/>
      <c r="H1971" s="44"/>
    </row>
    <row r="1972" s="2" customFormat="1" ht="16.8" customHeight="1">
      <c r="A1972" s="38"/>
      <c r="B1972" s="44"/>
      <c r="C1972" s="316" t="s">
        <v>3995</v>
      </c>
      <c r="D1972" s="316" t="s">
        <v>1850</v>
      </c>
      <c r="E1972" s="17" t="s">
        <v>1</v>
      </c>
      <c r="F1972" s="317">
        <v>108</v>
      </c>
      <c r="G1972" s="38"/>
      <c r="H1972" s="44"/>
    </row>
    <row r="1973" s="2" customFormat="1" ht="16.8" customHeight="1">
      <c r="A1973" s="38"/>
      <c r="B1973" s="44"/>
      <c r="C1973" s="312" t="s">
        <v>3720</v>
      </c>
      <c r="D1973" s="313" t="s">
        <v>3720</v>
      </c>
      <c r="E1973" s="314" t="s">
        <v>1</v>
      </c>
      <c r="F1973" s="315">
        <v>108</v>
      </c>
      <c r="G1973" s="38"/>
      <c r="H1973" s="44"/>
    </row>
    <row r="1974" s="2" customFormat="1" ht="16.8" customHeight="1">
      <c r="A1974" s="38"/>
      <c r="B1974" s="44"/>
      <c r="C1974" s="316" t="s">
        <v>1</v>
      </c>
      <c r="D1974" s="316" t="s">
        <v>4055</v>
      </c>
      <c r="E1974" s="17" t="s">
        <v>1</v>
      </c>
      <c r="F1974" s="317">
        <v>0</v>
      </c>
      <c r="G1974" s="38"/>
      <c r="H1974" s="44"/>
    </row>
    <row r="1975" s="2" customFormat="1" ht="16.8" customHeight="1">
      <c r="A1975" s="38"/>
      <c r="B1975" s="44"/>
      <c r="C1975" s="316" t="s">
        <v>3720</v>
      </c>
      <c r="D1975" s="316" t="s">
        <v>1850</v>
      </c>
      <c r="E1975" s="17" t="s">
        <v>1</v>
      </c>
      <c r="F1975" s="317">
        <v>108</v>
      </c>
      <c r="G1975" s="38"/>
      <c r="H1975" s="44"/>
    </row>
    <row r="1976" s="2" customFormat="1" ht="16.8" customHeight="1">
      <c r="A1976" s="38"/>
      <c r="B1976" s="44"/>
      <c r="C1976" s="316" t="s">
        <v>1</v>
      </c>
      <c r="D1976" s="316" t="s">
        <v>4594</v>
      </c>
      <c r="E1976" s="17" t="s">
        <v>1</v>
      </c>
      <c r="F1976" s="317">
        <v>0</v>
      </c>
      <c r="G1976" s="38"/>
      <c r="H1976" s="44"/>
    </row>
    <row r="1977" s="2" customFormat="1" ht="16.8" customHeight="1">
      <c r="A1977" s="38"/>
      <c r="B1977" s="44"/>
      <c r="C1977" s="316" t="s">
        <v>4056</v>
      </c>
      <c r="D1977" s="316" t="s">
        <v>4923</v>
      </c>
      <c r="E1977" s="17" t="s">
        <v>1</v>
      </c>
      <c r="F1977" s="317">
        <v>18</v>
      </c>
      <c r="G1977" s="38"/>
      <c r="H1977" s="44"/>
    </row>
    <row r="1978" s="2" customFormat="1" ht="16.8" customHeight="1">
      <c r="A1978" s="38"/>
      <c r="B1978" s="44"/>
      <c r="C1978" s="318" t="s">
        <v>6870</v>
      </c>
      <c r="D1978" s="38"/>
      <c r="E1978" s="38"/>
      <c r="F1978" s="38"/>
      <c r="G1978" s="38"/>
      <c r="H1978" s="44"/>
    </row>
    <row r="1979" s="2" customFormat="1" ht="16.8" customHeight="1">
      <c r="A1979" s="38"/>
      <c r="B1979" s="44"/>
      <c r="C1979" s="316" t="s">
        <v>1543</v>
      </c>
      <c r="D1979" s="316" t="s">
        <v>1544</v>
      </c>
      <c r="E1979" s="17" t="s">
        <v>3900</v>
      </c>
      <c r="F1979" s="317">
        <v>18</v>
      </c>
      <c r="G1979" s="38"/>
      <c r="H1979" s="44"/>
    </row>
    <row r="1980" s="2" customFormat="1" ht="16.8" customHeight="1">
      <c r="A1980" s="38"/>
      <c r="B1980" s="44"/>
      <c r="C1980" s="312" t="s">
        <v>4063</v>
      </c>
      <c r="D1980" s="313" t="s">
        <v>4063</v>
      </c>
      <c r="E1980" s="314" t="s">
        <v>1</v>
      </c>
      <c r="F1980" s="315">
        <v>18</v>
      </c>
      <c r="G1980" s="38"/>
      <c r="H1980" s="44"/>
    </row>
    <row r="1981" s="2" customFormat="1" ht="16.8" customHeight="1">
      <c r="A1981" s="38"/>
      <c r="B1981" s="44"/>
      <c r="C1981" s="316" t="s">
        <v>1</v>
      </c>
      <c r="D1981" s="316" t="s">
        <v>4594</v>
      </c>
      <c r="E1981" s="17" t="s">
        <v>1</v>
      </c>
      <c r="F1981" s="317">
        <v>0</v>
      </c>
      <c r="G1981" s="38"/>
      <c r="H1981" s="44"/>
    </row>
    <row r="1982" s="2" customFormat="1" ht="16.8" customHeight="1">
      <c r="A1982" s="38"/>
      <c r="B1982" s="44"/>
      <c r="C1982" s="316" t="s">
        <v>4063</v>
      </c>
      <c r="D1982" s="316" t="s">
        <v>4923</v>
      </c>
      <c r="E1982" s="17" t="s">
        <v>1</v>
      </c>
      <c r="F1982" s="317">
        <v>18</v>
      </c>
      <c r="G1982" s="38"/>
      <c r="H1982" s="44"/>
    </row>
    <row r="1983" s="2" customFormat="1" ht="16.8" customHeight="1">
      <c r="A1983" s="38"/>
      <c r="B1983" s="44"/>
      <c r="C1983" s="312" t="s">
        <v>3832</v>
      </c>
      <c r="D1983" s="313" t="s">
        <v>3832</v>
      </c>
      <c r="E1983" s="314" t="s">
        <v>1</v>
      </c>
      <c r="F1983" s="315">
        <v>18</v>
      </c>
      <c r="G1983" s="38"/>
      <c r="H1983" s="44"/>
    </row>
    <row r="1984" s="2" customFormat="1" ht="16.8" customHeight="1">
      <c r="A1984" s="38"/>
      <c r="B1984" s="44"/>
      <c r="C1984" s="316" t="s">
        <v>1</v>
      </c>
      <c r="D1984" s="316" t="s">
        <v>4594</v>
      </c>
      <c r="E1984" s="17" t="s">
        <v>1</v>
      </c>
      <c r="F1984" s="317">
        <v>0</v>
      </c>
      <c r="G1984" s="38"/>
      <c r="H1984" s="44"/>
    </row>
    <row r="1985" s="2" customFormat="1" ht="16.8" customHeight="1">
      <c r="A1985" s="38"/>
      <c r="B1985" s="44"/>
      <c r="C1985" s="316" t="s">
        <v>3832</v>
      </c>
      <c r="D1985" s="316" t="s">
        <v>4923</v>
      </c>
      <c r="E1985" s="17" t="s">
        <v>1</v>
      </c>
      <c r="F1985" s="317">
        <v>18</v>
      </c>
      <c r="G1985" s="38"/>
      <c r="H1985" s="44"/>
    </row>
    <row r="1986" s="2" customFormat="1" ht="16.8" customHeight="1">
      <c r="A1986" s="38"/>
      <c r="B1986" s="44"/>
      <c r="C1986" s="312" t="s">
        <v>4067</v>
      </c>
      <c r="D1986" s="313" t="s">
        <v>4067</v>
      </c>
      <c r="E1986" s="314" t="s">
        <v>1</v>
      </c>
      <c r="F1986" s="315">
        <v>18</v>
      </c>
      <c r="G1986" s="38"/>
      <c r="H1986" s="44"/>
    </row>
    <row r="1987" s="2" customFormat="1" ht="16.8" customHeight="1">
      <c r="A1987" s="38"/>
      <c r="B1987" s="44"/>
      <c r="C1987" s="316" t="s">
        <v>1</v>
      </c>
      <c r="D1987" s="316" t="s">
        <v>4594</v>
      </c>
      <c r="E1987" s="17" t="s">
        <v>1</v>
      </c>
      <c r="F1987" s="317">
        <v>0</v>
      </c>
      <c r="G1987" s="38"/>
      <c r="H1987" s="44"/>
    </row>
    <row r="1988" s="2" customFormat="1" ht="16.8" customHeight="1">
      <c r="A1988" s="38"/>
      <c r="B1988" s="44"/>
      <c r="C1988" s="316" t="s">
        <v>4067</v>
      </c>
      <c r="D1988" s="316" t="s">
        <v>4923</v>
      </c>
      <c r="E1988" s="17" t="s">
        <v>1</v>
      </c>
      <c r="F1988" s="317">
        <v>18</v>
      </c>
      <c r="G1988" s="38"/>
      <c r="H1988" s="44"/>
    </row>
    <row r="1989" s="2" customFormat="1" ht="16.8" customHeight="1">
      <c r="A1989" s="38"/>
      <c r="B1989" s="44"/>
      <c r="C1989" s="312" t="s">
        <v>4073</v>
      </c>
      <c r="D1989" s="313" t="s">
        <v>4073</v>
      </c>
      <c r="E1989" s="314" t="s">
        <v>1</v>
      </c>
      <c r="F1989" s="315">
        <v>108</v>
      </c>
      <c r="G1989" s="38"/>
      <c r="H1989" s="44"/>
    </row>
    <row r="1990" s="2" customFormat="1" ht="16.8" customHeight="1">
      <c r="A1990" s="38"/>
      <c r="B1990" s="44"/>
      <c r="C1990" s="316" t="s">
        <v>4073</v>
      </c>
      <c r="D1990" s="316" t="s">
        <v>1850</v>
      </c>
      <c r="E1990" s="17" t="s">
        <v>1</v>
      </c>
      <c r="F1990" s="317">
        <v>108</v>
      </c>
      <c r="G1990" s="38"/>
      <c r="H1990" s="44"/>
    </row>
    <row r="1991" s="2" customFormat="1" ht="16.8" customHeight="1">
      <c r="A1991" s="38"/>
      <c r="B1991" s="44"/>
      <c r="C1991" s="312" t="s">
        <v>4078</v>
      </c>
      <c r="D1991" s="313" t="s">
        <v>4078</v>
      </c>
      <c r="E1991" s="314" t="s">
        <v>1</v>
      </c>
      <c r="F1991" s="315">
        <v>108</v>
      </c>
      <c r="G1991" s="38"/>
      <c r="H1991" s="44"/>
    </row>
    <row r="1992" s="2" customFormat="1" ht="16.8" customHeight="1">
      <c r="A1992" s="38"/>
      <c r="B1992" s="44"/>
      <c r="C1992" s="316" t="s">
        <v>4078</v>
      </c>
      <c r="D1992" s="316" t="s">
        <v>1850</v>
      </c>
      <c r="E1992" s="17" t="s">
        <v>1</v>
      </c>
      <c r="F1992" s="317">
        <v>108</v>
      </c>
      <c r="G1992" s="38"/>
      <c r="H1992" s="44"/>
    </row>
    <row r="1993" s="2" customFormat="1" ht="16.8" customHeight="1">
      <c r="A1993" s="38"/>
      <c r="B1993" s="44"/>
      <c r="C1993" s="318" t="s">
        <v>6870</v>
      </c>
      <c r="D1993" s="38"/>
      <c r="E1993" s="38"/>
      <c r="F1993" s="38"/>
      <c r="G1993" s="38"/>
      <c r="H1993" s="44"/>
    </row>
    <row r="1994" s="2" customFormat="1" ht="16.8" customHeight="1">
      <c r="A1994" s="38"/>
      <c r="B1994" s="44"/>
      <c r="C1994" s="316" t="s">
        <v>4994</v>
      </c>
      <c r="D1994" s="316" t="s">
        <v>4995</v>
      </c>
      <c r="E1994" s="17" t="s">
        <v>1133</v>
      </c>
      <c r="F1994" s="317">
        <v>111.24</v>
      </c>
      <c r="G1994" s="38"/>
      <c r="H1994" s="44"/>
    </row>
    <row r="1995" s="2" customFormat="1" ht="16.8" customHeight="1">
      <c r="A1995" s="38"/>
      <c r="B1995" s="44"/>
      <c r="C1995" s="316" t="s">
        <v>3838</v>
      </c>
      <c r="D1995" s="316" t="s">
        <v>4923</v>
      </c>
      <c r="E1995" s="17" t="s">
        <v>1</v>
      </c>
      <c r="F1995" s="317">
        <v>18</v>
      </c>
      <c r="G1995" s="38"/>
      <c r="H1995" s="44"/>
    </row>
    <row r="1996" s="2" customFormat="1" ht="16.8" customHeight="1">
      <c r="A1996" s="38"/>
      <c r="B1996" s="44"/>
      <c r="C1996" s="312" t="s">
        <v>4139</v>
      </c>
      <c r="D1996" s="313" t="s">
        <v>4139</v>
      </c>
      <c r="E1996" s="314" t="s">
        <v>1</v>
      </c>
      <c r="F1996" s="315">
        <v>3</v>
      </c>
      <c r="G1996" s="38"/>
      <c r="H1996" s="44"/>
    </row>
    <row r="1997" s="2" customFormat="1" ht="16.8" customHeight="1">
      <c r="A1997" s="38"/>
      <c r="B1997" s="44"/>
      <c r="C1997" s="316" t="s">
        <v>4139</v>
      </c>
      <c r="D1997" s="316" t="s">
        <v>269</v>
      </c>
      <c r="E1997" s="17" t="s">
        <v>1</v>
      </c>
      <c r="F1997" s="317">
        <v>3</v>
      </c>
      <c r="G1997" s="38"/>
      <c r="H1997" s="44"/>
    </row>
    <row r="1998" s="2" customFormat="1" ht="16.8" customHeight="1">
      <c r="A1998" s="38"/>
      <c r="B1998" s="44"/>
      <c r="C1998" s="312" t="s">
        <v>4166</v>
      </c>
      <c r="D1998" s="313" t="s">
        <v>4166</v>
      </c>
      <c r="E1998" s="314" t="s">
        <v>1</v>
      </c>
      <c r="F1998" s="315">
        <v>3</v>
      </c>
      <c r="G1998" s="38"/>
      <c r="H1998" s="44"/>
    </row>
    <row r="1999" s="2" customFormat="1" ht="16.8" customHeight="1">
      <c r="A1999" s="38"/>
      <c r="B1999" s="44"/>
      <c r="C1999" s="316" t="s">
        <v>4166</v>
      </c>
      <c r="D1999" s="316" t="s">
        <v>269</v>
      </c>
      <c r="E1999" s="17" t="s">
        <v>1</v>
      </c>
      <c r="F1999" s="317">
        <v>3</v>
      </c>
      <c r="G1999" s="38"/>
      <c r="H1999" s="44"/>
    </row>
    <row r="2000" s="2" customFormat="1" ht="16.8" customHeight="1">
      <c r="A2000" s="38"/>
      <c r="B2000" s="44"/>
      <c r="C2000" s="312" t="s">
        <v>3722</v>
      </c>
      <c r="D2000" s="313" t="s">
        <v>3722</v>
      </c>
      <c r="E2000" s="314" t="s">
        <v>1</v>
      </c>
      <c r="F2000" s="315">
        <v>3</v>
      </c>
      <c r="G2000" s="38"/>
      <c r="H2000" s="44"/>
    </row>
    <row r="2001" s="2" customFormat="1" ht="16.8" customHeight="1">
      <c r="A2001" s="38"/>
      <c r="B2001" s="44"/>
      <c r="C2001" s="316" t="s">
        <v>3722</v>
      </c>
      <c r="D2001" s="316" t="s">
        <v>269</v>
      </c>
      <c r="E2001" s="17" t="s">
        <v>1</v>
      </c>
      <c r="F2001" s="317">
        <v>3</v>
      </c>
      <c r="G2001" s="38"/>
      <c r="H2001" s="44"/>
    </row>
    <row r="2002" s="2" customFormat="1" ht="16.8" customHeight="1">
      <c r="A2002" s="38"/>
      <c r="B2002" s="44"/>
      <c r="C2002" s="312" t="s">
        <v>4178</v>
      </c>
      <c r="D2002" s="313" t="s">
        <v>4178</v>
      </c>
      <c r="E2002" s="314" t="s">
        <v>1</v>
      </c>
      <c r="F2002" s="315">
        <v>2</v>
      </c>
      <c r="G2002" s="38"/>
      <c r="H2002" s="44"/>
    </row>
    <row r="2003" s="2" customFormat="1" ht="16.8" customHeight="1">
      <c r="A2003" s="38"/>
      <c r="B2003" s="44"/>
      <c r="C2003" s="316" t="s">
        <v>1</v>
      </c>
      <c r="D2003" s="316" t="s">
        <v>4400</v>
      </c>
      <c r="E2003" s="17" t="s">
        <v>1</v>
      </c>
      <c r="F2003" s="317">
        <v>0</v>
      </c>
      <c r="G2003" s="38"/>
      <c r="H2003" s="44"/>
    </row>
    <row r="2004" s="2" customFormat="1" ht="16.8" customHeight="1">
      <c r="A2004" s="38"/>
      <c r="B2004" s="44"/>
      <c r="C2004" s="316" t="s">
        <v>4178</v>
      </c>
      <c r="D2004" s="316" t="s">
        <v>86</v>
      </c>
      <c r="E2004" s="17" t="s">
        <v>1</v>
      </c>
      <c r="F2004" s="317">
        <v>2</v>
      </c>
      <c r="G2004" s="38"/>
      <c r="H2004" s="44"/>
    </row>
    <row r="2005" s="2" customFormat="1" ht="16.8" customHeight="1">
      <c r="A2005" s="38"/>
      <c r="B2005" s="44"/>
      <c r="C2005" s="312" t="s">
        <v>4191</v>
      </c>
      <c r="D2005" s="313" t="s">
        <v>4191</v>
      </c>
      <c r="E2005" s="314" t="s">
        <v>1</v>
      </c>
      <c r="F2005" s="315">
        <v>12</v>
      </c>
      <c r="G2005" s="38"/>
      <c r="H2005" s="44"/>
    </row>
    <row r="2006" s="2" customFormat="1" ht="16.8" customHeight="1">
      <c r="A2006" s="38"/>
      <c r="B2006" s="44"/>
      <c r="C2006" s="316" t="s">
        <v>1</v>
      </c>
      <c r="D2006" s="316" t="s">
        <v>4594</v>
      </c>
      <c r="E2006" s="17" t="s">
        <v>1</v>
      </c>
      <c r="F2006" s="317">
        <v>0</v>
      </c>
      <c r="G2006" s="38"/>
      <c r="H2006" s="44"/>
    </row>
    <row r="2007" s="2" customFormat="1" ht="16.8" customHeight="1">
      <c r="A2007" s="38"/>
      <c r="B2007" s="44"/>
      <c r="C2007" s="316" t="s">
        <v>4191</v>
      </c>
      <c r="D2007" s="316" t="s">
        <v>5013</v>
      </c>
      <c r="E2007" s="17" t="s">
        <v>1</v>
      </c>
      <c r="F2007" s="317">
        <v>12</v>
      </c>
      <c r="G2007" s="38"/>
      <c r="H2007" s="44"/>
    </row>
    <row r="2008" s="2" customFormat="1" ht="16.8" customHeight="1">
      <c r="A2008" s="38"/>
      <c r="B2008" s="44"/>
      <c r="C2008" s="312" t="s">
        <v>3725</v>
      </c>
      <c r="D2008" s="313" t="s">
        <v>3725</v>
      </c>
      <c r="E2008" s="314" t="s">
        <v>1</v>
      </c>
      <c r="F2008" s="315">
        <v>18</v>
      </c>
      <c r="G2008" s="38"/>
      <c r="H2008" s="44"/>
    </row>
    <row r="2009" s="2" customFormat="1" ht="16.8" customHeight="1">
      <c r="A2009" s="38"/>
      <c r="B2009" s="44"/>
      <c r="C2009" s="316" t="s">
        <v>1</v>
      </c>
      <c r="D2009" s="316" t="s">
        <v>4594</v>
      </c>
      <c r="E2009" s="17" t="s">
        <v>1</v>
      </c>
      <c r="F2009" s="317">
        <v>0</v>
      </c>
      <c r="G2009" s="38"/>
      <c r="H2009" s="44"/>
    </row>
    <row r="2010" s="2" customFormat="1" ht="16.8" customHeight="1">
      <c r="A2010" s="38"/>
      <c r="B2010" s="44"/>
      <c r="C2010" s="316" t="s">
        <v>3725</v>
      </c>
      <c r="D2010" s="316" t="s">
        <v>4923</v>
      </c>
      <c r="E2010" s="17" t="s">
        <v>1</v>
      </c>
      <c r="F2010" s="317">
        <v>18</v>
      </c>
      <c r="G2010" s="38"/>
      <c r="H2010" s="44"/>
    </row>
    <row r="2011" s="2" customFormat="1" ht="16.8" customHeight="1">
      <c r="A2011" s="38"/>
      <c r="B2011" s="44"/>
      <c r="C2011" s="312" t="s">
        <v>4205</v>
      </c>
      <c r="D2011" s="313" t="s">
        <v>4205</v>
      </c>
      <c r="E2011" s="314" t="s">
        <v>1</v>
      </c>
      <c r="F2011" s="315">
        <v>3.6000000000000001</v>
      </c>
      <c r="G2011" s="38"/>
      <c r="H2011" s="44"/>
    </row>
    <row r="2012" s="2" customFormat="1" ht="16.8" customHeight="1">
      <c r="A2012" s="38"/>
      <c r="B2012" s="44"/>
      <c r="C2012" s="316" t="s">
        <v>1</v>
      </c>
      <c r="D2012" s="316" t="s">
        <v>4594</v>
      </c>
      <c r="E2012" s="17" t="s">
        <v>1</v>
      </c>
      <c r="F2012" s="317">
        <v>0</v>
      </c>
      <c r="G2012" s="38"/>
      <c r="H2012" s="44"/>
    </row>
    <row r="2013" s="2" customFormat="1" ht="16.8" customHeight="1">
      <c r="A2013" s="38"/>
      <c r="B2013" s="44"/>
      <c r="C2013" s="312" t="s">
        <v>3865</v>
      </c>
      <c r="D2013" s="313" t="s">
        <v>3865</v>
      </c>
      <c r="E2013" s="314" t="s">
        <v>1</v>
      </c>
      <c r="F2013" s="315">
        <v>55.200000000000003</v>
      </c>
      <c r="G2013" s="38"/>
      <c r="H2013" s="44"/>
    </row>
    <row r="2014" s="2" customFormat="1" ht="16.8" customHeight="1">
      <c r="A2014" s="38"/>
      <c r="B2014" s="44"/>
      <c r="C2014" s="316" t="s">
        <v>1</v>
      </c>
      <c r="D2014" s="316" t="s">
        <v>4141</v>
      </c>
      <c r="E2014" s="17" t="s">
        <v>1</v>
      </c>
      <c r="F2014" s="317">
        <v>0</v>
      </c>
      <c r="G2014" s="38"/>
      <c r="H2014" s="44"/>
    </row>
    <row r="2015" s="2" customFormat="1" ht="16.8" customHeight="1">
      <c r="A2015" s="38"/>
      <c r="B2015" s="44"/>
      <c r="C2015" s="316" t="s">
        <v>3865</v>
      </c>
      <c r="D2015" s="316" t="s">
        <v>4939</v>
      </c>
      <c r="E2015" s="17" t="s">
        <v>1</v>
      </c>
      <c r="F2015" s="317">
        <v>55.200000000000003</v>
      </c>
      <c r="G2015" s="38"/>
      <c r="H2015" s="44"/>
    </row>
    <row r="2016" s="2" customFormat="1" ht="16.8" customHeight="1">
      <c r="A2016" s="38"/>
      <c r="B2016" s="44"/>
      <c r="C2016" s="318" t="s">
        <v>6870</v>
      </c>
      <c r="D2016" s="38"/>
      <c r="E2016" s="38"/>
      <c r="F2016" s="38"/>
      <c r="G2016" s="38"/>
      <c r="H2016" s="44"/>
    </row>
    <row r="2017" s="2" customFormat="1" ht="16.8" customHeight="1">
      <c r="A2017" s="38"/>
      <c r="B2017" s="44"/>
      <c r="C2017" s="316" t="s">
        <v>3898</v>
      </c>
      <c r="D2017" s="316" t="s">
        <v>3899</v>
      </c>
      <c r="E2017" s="17" t="s">
        <v>3900</v>
      </c>
      <c r="F2017" s="317">
        <v>551.39999999999998</v>
      </c>
      <c r="G2017" s="38"/>
      <c r="H2017" s="44"/>
    </row>
    <row r="2018" s="2" customFormat="1" ht="16.8" customHeight="1">
      <c r="A2018" s="38"/>
      <c r="B2018" s="44"/>
      <c r="C2018" s="312" t="s">
        <v>3879</v>
      </c>
      <c r="D2018" s="313" t="s">
        <v>3879</v>
      </c>
      <c r="E2018" s="314" t="s">
        <v>1</v>
      </c>
      <c r="F2018" s="315">
        <v>551.39999999999998</v>
      </c>
      <c r="G2018" s="38"/>
      <c r="H2018" s="44"/>
    </row>
    <row r="2019" s="2" customFormat="1" ht="16.8" customHeight="1">
      <c r="A2019" s="38"/>
      <c r="B2019" s="44"/>
      <c r="C2019" s="316" t="s">
        <v>3879</v>
      </c>
      <c r="D2019" s="316" t="s">
        <v>4946</v>
      </c>
      <c r="E2019" s="17" t="s">
        <v>1</v>
      </c>
      <c r="F2019" s="317">
        <v>551.39999999999998</v>
      </c>
      <c r="G2019" s="38"/>
      <c r="H2019" s="44"/>
    </row>
    <row r="2020" s="2" customFormat="1" ht="16.8" customHeight="1">
      <c r="A2020" s="38"/>
      <c r="B2020" s="44"/>
      <c r="C2020" s="312" t="s">
        <v>4584</v>
      </c>
      <c r="D2020" s="313" t="s">
        <v>4584</v>
      </c>
      <c r="E2020" s="314" t="s">
        <v>1</v>
      </c>
      <c r="F2020" s="315">
        <v>54</v>
      </c>
      <c r="G2020" s="38"/>
      <c r="H2020" s="44"/>
    </row>
    <row r="2021" s="2" customFormat="1" ht="16.8" customHeight="1">
      <c r="A2021" s="38"/>
      <c r="B2021" s="44"/>
      <c r="C2021" s="316" t="s">
        <v>1</v>
      </c>
      <c r="D2021" s="316" t="s">
        <v>4961</v>
      </c>
      <c r="E2021" s="17" t="s">
        <v>1</v>
      </c>
      <c r="F2021" s="317">
        <v>0</v>
      </c>
      <c r="G2021" s="38"/>
      <c r="H2021" s="44"/>
    </row>
    <row r="2022" s="2" customFormat="1" ht="16.8" customHeight="1">
      <c r="A2022" s="38"/>
      <c r="B2022" s="44"/>
      <c r="C2022" s="316" t="s">
        <v>4584</v>
      </c>
      <c r="D2022" s="316" t="s">
        <v>4962</v>
      </c>
      <c r="E2022" s="17" t="s">
        <v>1</v>
      </c>
      <c r="F2022" s="317">
        <v>54</v>
      </c>
      <c r="G2022" s="38"/>
      <c r="H2022" s="44"/>
    </row>
    <row r="2023" s="2" customFormat="1" ht="16.8" customHeight="1">
      <c r="A2023" s="38"/>
      <c r="B2023" s="44"/>
      <c r="C2023" s="318" t="s">
        <v>6870</v>
      </c>
      <c r="D2023" s="38"/>
      <c r="E2023" s="38"/>
      <c r="F2023" s="38"/>
      <c r="G2023" s="38"/>
      <c r="H2023" s="44"/>
    </row>
    <row r="2024" s="2" customFormat="1" ht="16.8" customHeight="1">
      <c r="A2024" s="38"/>
      <c r="B2024" s="44"/>
      <c r="C2024" s="316" t="s">
        <v>3958</v>
      </c>
      <c r="D2024" s="316" t="s">
        <v>1366</v>
      </c>
      <c r="E2024" s="17" t="s">
        <v>3853</v>
      </c>
      <c r="F2024" s="317">
        <v>211.93000000000001</v>
      </c>
      <c r="G2024" s="38"/>
      <c r="H2024" s="44"/>
    </row>
    <row r="2025" s="2" customFormat="1" ht="16.8" customHeight="1">
      <c r="A2025" s="38"/>
      <c r="B2025" s="44"/>
      <c r="C2025" s="312" t="s">
        <v>4422</v>
      </c>
      <c r="D2025" s="313" t="s">
        <v>4422</v>
      </c>
      <c r="E2025" s="314" t="s">
        <v>1</v>
      </c>
      <c r="F2025" s="315">
        <v>49.020000000000003</v>
      </c>
      <c r="G2025" s="38"/>
      <c r="H2025" s="44"/>
    </row>
    <row r="2026" s="2" customFormat="1" ht="16.8" customHeight="1">
      <c r="A2026" s="38"/>
      <c r="B2026" s="44"/>
      <c r="C2026" s="316" t="s">
        <v>4422</v>
      </c>
      <c r="D2026" s="316" t="s">
        <v>4663</v>
      </c>
      <c r="E2026" s="17" t="s">
        <v>1</v>
      </c>
      <c r="F2026" s="317">
        <v>49.020000000000003</v>
      </c>
      <c r="G2026" s="38"/>
      <c r="H2026" s="44"/>
    </row>
    <row r="2027" s="2" customFormat="1" ht="16.8" customHeight="1">
      <c r="A2027" s="38"/>
      <c r="B2027" s="44"/>
      <c r="C2027" s="312" t="s">
        <v>3990</v>
      </c>
      <c r="D2027" s="313" t="s">
        <v>3990</v>
      </c>
      <c r="E2027" s="314" t="s">
        <v>1</v>
      </c>
      <c r="F2027" s="315">
        <v>155.52000000000001</v>
      </c>
      <c r="G2027" s="38"/>
      <c r="H2027" s="44"/>
    </row>
    <row r="2028" s="2" customFormat="1" ht="16.8" customHeight="1">
      <c r="A2028" s="38"/>
      <c r="B2028" s="44"/>
      <c r="C2028" s="316" t="s">
        <v>3990</v>
      </c>
      <c r="D2028" s="316" t="s">
        <v>3991</v>
      </c>
      <c r="E2028" s="17" t="s">
        <v>1</v>
      </c>
      <c r="F2028" s="317">
        <v>155.52000000000001</v>
      </c>
      <c r="G2028" s="38"/>
      <c r="H2028" s="44"/>
    </row>
    <row r="2029" s="2" customFormat="1" ht="16.8" customHeight="1">
      <c r="A2029" s="38"/>
      <c r="B2029" s="44"/>
      <c r="C2029" s="312" t="s">
        <v>4423</v>
      </c>
      <c r="D2029" s="313" t="s">
        <v>4423</v>
      </c>
      <c r="E2029" s="314" t="s">
        <v>1</v>
      </c>
      <c r="F2029" s="315">
        <v>6.75</v>
      </c>
      <c r="G2029" s="38"/>
      <c r="H2029" s="44"/>
    </row>
    <row r="2030" s="2" customFormat="1" ht="16.8" customHeight="1">
      <c r="A2030" s="38"/>
      <c r="B2030" s="44"/>
      <c r="C2030" s="316" t="s">
        <v>1</v>
      </c>
      <c r="D2030" s="316" t="s">
        <v>4141</v>
      </c>
      <c r="E2030" s="17" t="s">
        <v>1</v>
      </c>
      <c r="F2030" s="317">
        <v>0</v>
      </c>
      <c r="G2030" s="38"/>
      <c r="H2030" s="44"/>
    </row>
    <row r="2031" s="2" customFormat="1" ht="16.8" customHeight="1">
      <c r="A2031" s="38"/>
      <c r="B2031" s="44"/>
      <c r="C2031" s="316" t="s">
        <v>4423</v>
      </c>
      <c r="D2031" s="316" t="s">
        <v>4980</v>
      </c>
      <c r="E2031" s="17" t="s">
        <v>1</v>
      </c>
      <c r="F2031" s="317">
        <v>6.75</v>
      </c>
      <c r="G2031" s="38"/>
      <c r="H2031" s="44"/>
    </row>
    <row r="2032" s="2" customFormat="1" ht="16.8" customHeight="1">
      <c r="A2032" s="38"/>
      <c r="B2032" s="44"/>
      <c r="C2032" s="316" t="s">
        <v>3898</v>
      </c>
      <c r="D2032" s="316" t="s">
        <v>3899</v>
      </c>
      <c r="E2032" s="17" t="s">
        <v>3900</v>
      </c>
      <c r="F2032" s="317">
        <v>551.39999999999998</v>
      </c>
      <c r="G2032" s="38"/>
      <c r="H2032" s="44"/>
    </row>
    <row r="2033" s="2" customFormat="1" ht="16.8" customHeight="1">
      <c r="A2033" s="38"/>
      <c r="B2033" s="44"/>
      <c r="C2033" s="312" t="s">
        <v>4659</v>
      </c>
      <c r="D2033" s="313" t="s">
        <v>4659</v>
      </c>
      <c r="E2033" s="314" t="s">
        <v>1</v>
      </c>
      <c r="F2033" s="315">
        <v>122.22</v>
      </c>
      <c r="G2033" s="38"/>
      <c r="H2033" s="44"/>
    </row>
    <row r="2034" s="2" customFormat="1" ht="16.8" customHeight="1">
      <c r="A2034" s="38"/>
      <c r="B2034" s="44"/>
      <c r="C2034" s="316" t="s">
        <v>1</v>
      </c>
      <c r="D2034" s="316" t="s">
        <v>4961</v>
      </c>
      <c r="E2034" s="17" t="s">
        <v>1</v>
      </c>
      <c r="F2034" s="317">
        <v>0</v>
      </c>
      <c r="G2034" s="38"/>
      <c r="H2034" s="44"/>
    </row>
    <row r="2035" s="2" customFormat="1" ht="16.8" customHeight="1">
      <c r="A2035" s="38"/>
      <c r="B2035" s="44"/>
      <c r="C2035" s="316" t="s">
        <v>4659</v>
      </c>
      <c r="D2035" s="316" t="s">
        <v>4963</v>
      </c>
      <c r="E2035" s="17" t="s">
        <v>1</v>
      </c>
      <c r="F2035" s="317">
        <v>122.22</v>
      </c>
      <c r="G2035" s="38"/>
      <c r="H2035" s="44"/>
    </row>
    <row r="2036" s="2" customFormat="1" ht="16.8" customHeight="1">
      <c r="A2036" s="38"/>
      <c r="B2036" s="44"/>
      <c r="C2036" s="318" t="s">
        <v>6870</v>
      </c>
      <c r="D2036" s="38"/>
      <c r="E2036" s="38"/>
      <c r="F2036" s="38"/>
      <c r="G2036" s="38"/>
      <c r="H2036" s="44"/>
    </row>
    <row r="2037" s="2" customFormat="1" ht="16.8" customHeight="1">
      <c r="A2037" s="38"/>
      <c r="B2037" s="44"/>
      <c r="C2037" s="316" t="s">
        <v>3958</v>
      </c>
      <c r="D2037" s="316" t="s">
        <v>1366</v>
      </c>
      <c r="E2037" s="17" t="s">
        <v>3853</v>
      </c>
      <c r="F2037" s="317">
        <v>211.93000000000001</v>
      </c>
      <c r="G2037" s="38"/>
      <c r="H2037" s="44"/>
    </row>
    <row r="2038" s="2" customFormat="1" ht="16.8" customHeight="1">
      <c r="A2038" s="38"/>
      <c r="B2038" s="44"/>
      <c r="C2038" s="312" t="s">
        <v>4514</v>
      </c>
      <c r="D2038" s="313" t="s">
        <v>4514</v>
      </c>
      <c r="E2038" s="314" t="s">
        <v>1</v>
      </c>
      <c r="F2038" s="315">
        <v>136.34999999999999</v>
      </c>
      <c r="G2038" s="38"/>
      <c r="H2038" s="44"/>
    </row>
    <row r="2039" s="2" customFormat="1" ht="16.8" customHeight="1">
      <c r="A2039" s="38"/>
      <c r="B2039" s="44"/>
      <c r="C2039" s="316" t="s">
        <v>4514</v>
      </c>
      <c r="D2039" s="316" t="s">
        <v>4515</v>
      </c>
      <c r="E2039" s="17" t="s">
        <v>1</v>
      </c>
      <c r="F2039" s="317">
        <v>136.34999999999999</v>
      </c>
      <c r="G2039" s="38"/>
      <c r="H2039" s="44"/>
    </row>
    <row r="2040" s="2" customFormat="1" ht="16.8" customHeight="1">
      <c r="A2040" s="38"/>
      <c r="B2040" s="44"/>
      <c r="C2040" s="312" t="s">
        <v>4581</v>
      </c>
      <c r="D2040" s="313" t="s">
        <v>4581</v>
      </c>
      <c r="E2040" s="314" t="s">
        <v>1</v>
      </c>
      <c r="F2040" s="315">
        <v>8.8000000000000007</v>
      </c>
      <c r="G2040" s="38"/>
      <c r="H2040" s="44"/>
    </row>
    <row r="2041" s="2" customFormat="1" ht="16.8" customHeight="1">
      <c r="A2041" s="38"/>
      <c r="B2041" s="44"/>
      <c r="C2041" s="316" t="s">
        <v>1</v>
      </c>
      <c r="D2041" s="316" t="s">
        <v>4930</v>
      </c>
      <c r="E2041" s="17" t="s">
        <v>1</v>
      </c>
      <c r="F2041" s="317">
        <v>0</v>
      </c>
      <c r="G2041" s="38"/>
      <c r="H2041" s="44"/>
    </row>
    <row r="2042" s="2" customFormat="1" ht="16.8" customHeight="1">
      <c r="A2042" s="38"/>
      <c r="B2042" s="44"/>
      <c r="C2042" s="316" t="s">
        <v>4581</v>
      </c>
      <c r="D2042" s="316" t="s">
        <v>4931</v>
      </c>
      <c r="E2042" s="17" t="s">
        <v>1</v>
      </c>
      <c r="F2042" s="317">
        <v>8.8000000000000007</v>
      </c>
      <c r="G2042" s="38"/>
      <c r="H2042" s="44"/>
    </row>
    <row r="2043" s="2" customFormat="1" ht="16.8" customHeight="1">
      <c r="A2043" s="38"/>
      <c r="B2043" s="44"/>
      <c r="C2043" s="318" t="s">
        <v>6870</v>
      </c>
      <c r="D2043" s="38"/>
      <c r="E2043" s="38"/>
      <c r="F2043" s="38"/>
      <c r="G2043" s="38"/>
      <c r="H2043" s="44"/>
    </row>
    <row r="2044" s="2" customFormat="1" ht="16.8" customHeight="1">
      <c r="A2044" s="38"/>
      <c r="B2044" s="44"/>
      <c r="C2044" s="316" t="s">
        <v>4610</v>
      </c>
      <c r="D2044" s="316" t="s">
        <v>4611</v>
      </c>
      <c r="E2044" s="17" t="s">
        <v>3853</v>
      </c>
      <c r="F2044" s="317">
        <v>27.199999999999999</v>
      </c>
      <c r="G2044" s="38"/>
      <c r="H2044" s="44"/>
    </row>
    <row r="2045" s="2" customFormat="1" ht="16.8" customHeight="1">
      <c r="A2045" s="38"/>
      <c r="B2045" s="44"/>
      <c r="C2045" s="312" t="s">
        <v>4913</v>
      </c>
      <c r="D2045" s="313" t="s">
        <v>4913</v>
      </c>
      <c r="E2045" s="314" t="s">
        <v>1</v>
      </c>
      <c r="F2045" s="315">
        <v>142.59</v>
      </c>
      <c r="G2045" s="38"/>
      <c r="H2045" s="44"/>
    </row>
    <row r="2046" s="2" customFormat="1" ht="16.8" customHeight="1">
      <c r="A2046" s="38"/>
      <c r="B2046" s="44"/>
      <c r="C2046" s="316" t="s">
        <v>4913</v>
      </c>
      <c r="D2046" s="316" t="s">
        <v>4935</v>
      </c>
      <c r="E2046" s="17" t="s">
        <v>1</v>
      </c>
      <c r="F2046" s="317">
        <v>142.59</v>
      </c>
      <c r="G2046" s="38"/>
      <c r="H2046" s="44"/>
    </row>
    <row r="2047" s="2" customFormat="1" ht="16.8" customHeight="1">
      <c r="A2047" s="38"/>
      <c r="B2047" s="44"/>
      <c r="C2047" s="318" t="s">
        <v>6870</v>
      </c>
      <c r="D2047" s="38"/>
      <c r="E2047" s="38"/>
      <c r="F2047" s="38"/>
      <c r="G2047" s="38"/>
      <c r="H2047" s="44"/>
    </row>
    <row r="2048" s="2" customFormat="1">
      <c r="A2048" s="38"/>
      <c r="B2048" s="44"/>
      <c r="C2048" s="316" t="s">
        <v>4623</v>
      </c>
      <c r="D2048" s="316" t="s">
        <v>4624</v>
      </c>
      <c r="E2048" s="17" t="s">
        <v>3853</v>
      </c>
      <c r="F2048" s="317">
        <v>250.08000000000001</v>
      </c>
      <c r="G2048" s="38"/>
      <c r="H2048" s="44"/>
    </row>
    <row r="2049" s="2" customFormat="1" ht="16.8" customHeight="1">
      <c r="A2049" s="38"/>
      <c r="B2049" s="44"/>
      <c r="C2049" s="312" t="s">
        <v>3768</v>
      </c>
      <c r="D2049" s="313" t="s">
        <v>3768</v>
      </c>
      <c r="E2049" s="314" t="s">
        <v>1</v>
      </c>
      <c r="F2049" s="315">
        <v>160</v>
      </c>
      <c r="G2049" s="38"/>
      <c r="H2049" s="44"/>
    </row>
    <row r="2050" s="2" customFormat="1" ht="16.8" customHeight="1">
      <c r="A2050" s="38"/>
      <c r="B2050" s="44"/>
      <c r="C2050" s="316" t="s">
        <v>3768</v>
      </c>
      <c r="D2050" s="316" t="s">
        <v>4941</v>
      </c>
      <c r="E2050" s="17" t="s">
        <v>1</v>
      </c>
      <c r="F2050" s="317">
        <v>160</v>
      </c>
      <c r="G2050" s="38"/>
      <c r="H2050" s="44"/>
    </row>
    <row r="2051" s="2" customFormat="1" ht="16.8" customHeight="1">
      <c r="A2051" s="38"/>
      <c r="B2051" s="44"/>
      <c r="C2051" s="318" t="s">
        <v>6870</v>
      </c>
      <c r="D2051" s="38"/>
      <c r="E2051" s="38"/>
      <c r="F2051" s="38"/>
      <c r="G2051" s="38"/>
      <c r="H2051" s="44"/>
    </row>
    <row r="2052" s="2" customFormat="1" ht="16.8" customHeight="1">
      <c r="A2052" s="38"/>
      <c r="B2052" s="44"/>
      <c r="C2052" s="316" t="s">
        <v>3898</v>
      </c>
      <c r="D2052" s="316" t="s">
        <v>3899</v>
      </c>
      <c r="E2052" s="17" t="s">
        <v>3900</v>
      </c>
      <c r="F2052" s="317">
        <v>551.39999999999998</v>
      </c>
      <c r="G2052" s="38"/>
      <c r="H2052" s="44"/>
    </row>
    <row r="2053" s="2" customFormat="1" ht="16.8" customHeight="1">
      <c r="A2053" s="38"/>
      <c r="B2053" s="44"/>
      <c r="C2053" s="312" t="s">
        <v>4916</v>
      </c>
      <c r="D2053" s="313" t="s">
        <v>4916</v>
      </c>
      <c r="E2053" s="314" t="s">
        <v>1</v>
      </c>
      <c r="F2053" s="315">
        <v>11.199999999999999</v>
      </c>
      <c r="G2053" s="38"/>
      <c r="H2053" s="44"/>
    </row>
    <row r="2054" s="2" customFormat="1" ht="16.8" customHeight="1">
      <c r="A2054" s="38"/>
      <c r="B2054" s="44"/>
      <c r="C2054" s="316" t="s">
        <v>1</v>
      </c>
      <c r="D2054" s="316" t="s">
        <v>4964</v>
      </c>
      <c r="E2054" s="17" t="s">
        <v>1</v>
      </c>
      <c r="F2054" s="317">
        <v>0</v>
      </c>
      <c r="G2054" s="38"/>
      <c r="H2054" s="44"/>
    </row>
    <row r="2055" s="2" customFormat="1" ht="16.8" customHeight="1">
      <c r="A2055" s="38"/>
      <c r="B2055" s="44"/>
      <c r="C2055" s="316" t="s">
        <v>4916</v>
      </c>
      <c r="D2055" s="316" t="s">
        <v>4965</v>
      </c>
      <c r="E2055" s="17" t="s">
        <v>1</v>
      </c>
      <c r="F2055" s="317">
        <v>11.199999999999999</v>
      </c>
      <c r="G2055" s="38"/>
      <c r="H2055" s="44"/>
    </row>
    <row r="2056" s="2" customFormat="1" ht="16.8" customHeight="1">
      <c r="A2056" s="38"/>
      <c r="B2056" s="44"/>
      <c r="C2056" s="318" t="s">
        <v>6870</v>
      </c>
      <c r="D2056" s="38"/>
      <c r="E2056" s="38"/>
      <c r="F2056" s="38"/>
      <c r="G2056" s="38"/>
      <c r="H2056" s="44"/>
    </row>
    <row r="2057" s="2" customFormat="1" ht="16.8" customHeight="1">
      <c r="A2057" s="38"/>
      <c r="B2057" s="44"/>
      <c r="C2057" s="316" t="s">
        <v>3958</v>
      </c>
      <c r="D2057" s="316" t="s">
        <v>1366</v>
      </c>
      <c r="E2057" s="17" t="s">
        <v>3853</v>
      </c>
      <c r="F2057" s="317">
        <v>211.93000000000001</v>
      </c>
      <c r="G2057" s="38"/>
      <c r="H2057" s="44"/>
    </row>
    <row r="2058" s="2" customFormat="1" ht="16.8" customHeight="1">
      <c r="A2058" s="38"/>
      <c r="B2058" s="44"/>
      <c r="C2058" s="312" t="s">
        <v>4621</v>
      </c>
      <c r="D2058" s="313" t="s">
        <v>4621</v>
      </c>
      <c r="E2058" s="314" t="s">
        <v>1</v>
      </c>
      <c r="F2058" s="315">
        <v>27.199999999999999</v>
      </c>
      <c r="G2058" s="38"/>
      <c r="H2058" s="44"/>
    </row>
    <row r="2059" s="2" customFormat="1" ht="16.8" customHeight="1">
      <c r="A2059" s="38"/>
      <c r="B2059" s="44"/>
      <c r="C2059" s="316" t="s">
        <v>4621</v>
      </c>
      <c r="D2059" s="316" t="s">
        <v>4622</v>
      </c>
      <c r="E2059" s="17" t="s">
        <v>1</v>
      </c>
      <c r="F2059" s="317">
        <v>27.199999999999999</v>
      </c>
      <c r="G2059" s="38"/>
      <c r="H2059" s="44"/>
    </row>
    <row r="2060" s="2" customFormat="1" ht="16.8" customHeight="1">
      <c r="A2060" s="38"/>
      <c r="B2060" s="44"/>
      <c r="C2060" s="312" t="s">
        <v>4936</v>
      </c>
      <c r="D2060" s="313" t="s">
        <v>4936</v>
      </c>
      <c r="E2060" s="314" t="s">
        <v>1</v>
      </c>
      <c r="F2060" s="315">
        <v>250.08000000000001</v>
      </c>
      <c r="G2060" s="38"/>
      <c r="H2060" s="44"/>
    </row>
    <row r="2061" s="2" customFormat="1" ht="16.8" customHeight="1">
      <c r="A2061" s="38"/>
      <c r="B2061" s="44"/>
      <c r="C2061" s="316" t="s">
        <v>4936</v>
      </c>
      <c r="D2061" s="316" t="s">
        <v>4937</v>
      </c>
      <c r="E2061" s="17" t="s">
        <v>1</v>
      </c>
      <c r="F2061" s="317">
        <v>250.08000000000001</v>
      </c>
      <c r="G2061" s="38"/>
      <c r="H2061" s="44"/>
    </row>
    <row r="2062" s="2" customFormat="1" ht="16.8" customHeight="1">
      <c r="A2062" s="38"/>
      <c r="B2062" s="44"/>
      <c r="C2062" s="312" t="s">
        <v>3871</v>
      </c>
      <c r="D2062" s="313" t="s">
        <v>3871</v>
      </c>
      <c r="E2062" s="314" t="s">
        <v>1</v>
      </c>
      <c r="F2062" s="315">
        <v>271.60000000000002</v>
      </c>
      <c r="G2062" s="38"/>
      <c r="H2062" s="44"/>
    </row>
    <row r="2063" s="2" customFormat="1" ht="16.8" customHeight="1">
      <c r="A2063" s="38"/>
      <c r="B2063" s="44"/>
      <c r="C2063" s="316" t="s">
        <v>3871</v>
      </c>
      <c r="D2063" s="316" t="s">
        <v>4942</v>
      </c>
      <c r="E2063" s="17" t="s">
        <v>1</v>
      </c>
      <c r="F2063" s="317">
        <v>271.60000000000002</v>
      </c>
      <c r="G2063" s="38"/>
      <c r="H2063" s="44"/>
    </row>
    <row r="2064" s="2" customFormat="1" ht="16.8" customHeight="1">
      <c r="A2064" s="38"/>
      <c r="B2064" s="44"/>
      <c r="C2064" s="318" t="s">
        <v>6870</v>
      </c>
      <c r="D2064" s="38"/>
      <c r="E2064" s="38"/>
      <c r="F2064" s="38"/>
      <c r="G2064" s="38"/>
      <c r="H2064" s="44"/>
    </row>
    <row r="2065" s="2" customFormat="1" ht="16.8" customHeight="1">
      <c r="A2065" s="38"/>
      <c r="B2065" s="44"/>
      <c r="C2065" s="316" t="s">
        <v>3898</v>
      </c>
      <c r="D2065" s="316" t="s">
        <v>3899</v>
      </c>
      <c r="E2065" s="17" t="s">
        <v>3900</v>
      </c>
      <c r="F2065" s="317">
        <v>551.39999999999998</v>
      </c>
      <c r="G2065" s="38"/>
      <c r="H2065" s="44"/>
    </row>
    <row r="2066" s="2" customFormat="1" ht="16.8" customHeight="1">
      <c r="A2066" s="38"/>
      <c r="B2066" s="44"/>
      <c r="C2066" s="312" t="s">
        <v>4966</v>
      </c>
      <c r="D2066" s="313" t="s">
        <v>4966</v>
      </c>
      <c r="E2066" s="314" t="s">
        <v>1</v>
      </c>
      <c r="F2066" s="315">
        <v>211.93000000000001</v>
      </c>
      <c r="G2066" s="38"/>
      <c r="H2066" s="44"/>
    </row>
    <row r="2067" s="2" customFormat="1" ht="16.8" customHeight="1">
      <c r="A2067" s="38"/>
      <c r="B2067" s="44"/>
      <c r="C2067" s="316" t="s">
        <v>4966</v>
      </c>
      <c r="D2067" s="316" t="s">
        <v>4967</v>
      </c>
      <c r="E2067" s="17" t="s">
        <v>1</v>
      </c>
      <c r="F2067" s="317">
        <v>211.93000000000001</v>
      </c>
      <c r="G2067" s="38"/>
      <c r="H2067" s="44"/>
    </row>
    <row r="2068" s="2" customFormat="1" ht="16.8" customHeight="1">
      <c r="A2068" s="38"/>
      <c r="B2068" s="44"/>
      <c r="C2068" s="312" t="s">
        <v>4943</v>
      </c>
      <c r="D2068" s="313" t="s">
        <v>4943</v>
      </c>
      <c r="E2068" s="314" t="s">
        <v>1</v>
      </c>
      <c r="F2068" s="315">
        <v>551.39999999999998</v>
      </c>
      <c r="G2068" s="38"/>
      <c r="H2068" s="44"/>
    </row>
    <row r="2069" s="2" customFormat="1" ht="16.8" customHeight="1">
      <c r="A2069" s="38"/>
      <c r="B2069" s="44"/>
      <c r="C2069" s="312" t="s">
        <v>4082</v>
      </c>
      <c r="D2069" s="313" t="s">
        <v>4082</v>
      </c>
      <c r="E2069" s="314" t="s">
        <v>1</v>
      </c>
      <c r="F2069" s="315">
        <v>1</v>
      </c>
      <c r="G2069" s="38"/>
      <c r="H2069" s="44"/>
    </row>
    <row r="2070" s="2" customFormat="1" ht="16.8" customHeight="1">
      <c r="A2070" s="38"/>
      <c r="B2070" s="44"/>
      <c r="C2070" s="316" t="s">
        <v>4082</v>
      </c>
      <c r="D2070" s="316" t="s">
        <v>84</v>
      </c>
      <c r="E2070" s="17" t="s">
        <v>1</v>
      </c>
      <c r="F2070" s="317">
        <v>1</v>
      </c>
      <c r="G2070" s="38"/>
      <c r="H2070" s="44"/>
    </row>
    <row r="2071" s="2" customFormat="1" ht="16.8" customHeight="1">
      <c r="A2071" s="38"/>
      <c r="B2071" s="44"/>
      <c r="C2071" s="312" t="s">
        <v>4088</v>
      </c>
      <c r="D2071" s="313" t="s">
        <v>4088</v>
      </c>
      <c r="E2071" s="314" t="s">
        <v>1</v>
      </c>
      <c r="F2071" s="315">
        <v>108</v>
      </c>
      <c r="G2071" s="38"/>
      <c r="H2071" s="44"/>
    </row>
    <row r="2072" s="2" customFormat="1" ht="16.8" customHeight="1">
      <c r="A2072" s="38"/>
      <c r="B2072" s="44"/>
      <c r="C2072" s="316" t="s">
        <v>4088</v>
      </c>
      <c r="D2072" s="316" t="s">
        <v>1850</v>
      </c>
      <c r="E2072" s="17" t="s">
        <v>1</v>
      </c>
      <c r="F2072" s="317">
        <v>108</v>
      </c>
      <c r="G2072" s="38"/>
      <c r="H2072" s="44"/>
    </row>
    <row r="2073" s="2" customFormat="1" ht="16.8" customHeight="1">
      <c r="A2073" s="38"/>
      <c r="B2073" s="44"/>
      <c r="C2073" s="312" t="s">
        <v>4093</v>
      </c>
      <c r="D2073" s="313" t="s">
        <v>4093</v>
      </c>
      <c r="E2073" s="314" t="s">
        <v>1</v>
      </c>
      <c r="F2073" s="315">
        <v>3</v>
      </c>
      <c r="G2073" s="38"/>
      <c r="H2073" s="44"/>
    </row>
    <row r="2074" s="2" customFormat="1" ht="16.8" customHeight="1">
      <c r="A2074" s="38"/>
      <c r="B2074" s="44"/>
      <c r="C2074" s="316" t="s">
        <v>4093</v>
      </c>
      <c r="D2074" s="316" t="s">
        <v>269</v>
      </c>
      <c r="E2074" s="17" t="s">
        <v>1</v>
      </c>
      <c r="F2074" s="317">
        <v>3</v>
      </c>
      <c r="G2074" s="38"/>
      <c r="H2074" s="44"/>
    </row>
    <row r="2075" s="2" customFormat="1" ht="16.8" customHeight="1">
      <c r="A2075" s="38"/>
      <c r="B2075" s="44"/>
      <c r="C2075" s="312" t="s">
        <v>4100</v>
      </c>
      <c r="D2075" s="313" t="s">
        <v>4100</v>
      </c>
      <c r="E2075" s="314" t="s">
        <v>1</v>
      </c>
      <c r="F2075" s="315">
        <v>3</v>
      </c>
      <c r="G2075" s="38"/>
      <c r="H2075" s="44"/>
    </row>
    <row r="2076" s="2" customFormat="1" ht="16.8" customHeight="1">
      <c r="A2076" s="38"/>
      <c r="B2076" s="44"/>
      <c r="C2076" s="316" t="s">
        <v>4100</v>
      </c>
      <c r="D2076" s="316" t="s">
        <v>269</v>
      </c>
      <c r="E2076" s="17" t="s">
        <v>1</v>
      </c>
      <c r="F2076" s="317">
        <v>3</v>
      </c>
      <c r="G2076" s="38"/>
      <c r="H2076" s="44"/>
    </row>
    <row r="2077" s="2" customFormat="1" ht="16.8" customHeight="1">
      <c r="A2077" s="38"/>
      <c r="B2077" s="44"/>
      <c r="C2077" s="312" t="s">
        <v>4112</v>
      </c>
      <c r="D2077" s="313" t="s">
        <v>4112</v>
      </c>
      <c r="E2077" s="314" t="s">
        <v>1</v>
      </c>
      <c r="F2077" s="315">
        <v>3</v>
      </c>
      <c r="G2077" s="38"/>
      <c r="H2077" s="44"/>
    </row>
    <row r="2078" s="2" customFormat="1" ht="16.8" customHeight="1">
      <c r="A2078" s="38"/>
      <c r="B2078" s="44"/>
      <c r="C2078" s="316" t="s">
        <v>4112</v>
      </c>
      <c r="D2078" s="316" t="s">
        <v>269</v>
      </c>
      <c r="E2078" s="17" t="s">
        <v>1</v>
      </c>
      <c r="F2078" s="317">
        <v>3</v>
      </c>
      <c r="G2078" s="38"/>
      <c r="H2078" s="44"/>
    </row>
    <row r="2079" s="2" customFormat="1" ht="16.8" customHeight="1">
      <c r="A2079" s="38"/>
      <c r="B2079" s="44"/>
      <c r="C2079" s="312" t="s">
        <v>4120</v>
      </c>
      <c r="D2079" s="313" t="s">
        <v>4120</v>
      </c>
      <c r="E2079" s="314" t="s">
        <v>1</v>
      </c>
      <c r="F2079" s="315">
        <v>3</v>
      </c>
      <c r="G2079" s="38"/>
      <c r="H2079" s="44"/>
    </row>
    <row r="2080" s="2" customFormat="1" ht="16.8" customHeight="1">
      <c r="A2080" s="38"/>
      <c r="B2080" s="44"/>
      <c r="C2080" s="316" t="s">
        <v>4120</v>
      </c>
      <c r="D2080" s="316" t="s">
        <v>269</v>
      </c>
      <c r="E2080" s="17" t="s">
        <v>1</v>
      </c>
      <c r="F2080" s="317">
        <v>3</v>
      </c>
      <c r="G2080" s="38"/>
      <c r="H2080" s="44"/>
    </row>
    <row r="2081" s="2" customFormat="1" ht="16.8" customHeight="1">
      <c r="A2081" s="38"/>
      <c r="B2081" s="44"/>
      <c r="C2081" s="312" t="s">
        <v>4132</v>
      </c>
      <c r="D2081" s="313" t="s">
        <v>4132</v>
      </c>
      <c r="E2081" s="314" t="s">
        <v>1</v>
      </c>
      <c r="F2081" s="315">
        <v>3</v>
      </c>
      <c r="G2081" s="38"/>
      <c r="H2081" s="44"/>
    </row>
    <row r="2082" s="2" customFormat="1" ht="16.8" customHeight="1">
      <c r="A2082" s="38"/>
      <c r="B2082" s="44"/>
      <c r="C2082" s="316" t="s">
        <v>4132</v>
      </c>
      <c r="D2082" s="316" t="s">
        <v>269</v>
      </c>
      <c r="E2082" s="17" t="s">
        <v>1</v>
      </c>
      <c r="F2082" s="317">
        <v>3</v>
      </c>
      <c r="G2082" s="38"/>
      <c r="H2082" s="44"/>
    </row>
    <row r="2083" s="2" customFormat="1" ht="16.8" customHeight="1">
      <c r="A2083" s="38"/>
      <c r="B2083" s="44"/>
      <c r="C2083" s="312" t="s">
        <v>3838</v>
      </c>
      <c r="D2083" s="313" t="s">
        <v>3838</v>
      </c>
      <c r="E2083" s="314" t="s">
        <v>1</v>
      </c>
      <c r="F2083" s="315">
        <v>18</v>
      </c>
      <c r="G2083" s="38"/>
      <c r="H2083" s="44"/>
    </row>
    <row r="2084" s="2" customFormat="1" ht="16.8" customHeight="1">
      <c r="A2084" s="38"/>
      <c r="B2084" s="44"/>
      <c r="C2084" s="316" t="s">
        <v>1</v>
      </c>
      <c r="D2084" s="316" t="s">
        <v>4594</v>
      </c>
      <c r="E2084" s="17" t="s">
        <v>1</v>
      </c>
      <c r="F2084" s="317">
        <v>0</v>
      </c>
      <c r="G2084" s="38"/>
      <c r="H2084" s="44"/>
    </row>
    <row r="2085" s="2" customFormat="1" ht="16.8" customHeight="1">
      <c r="A2085" s="38"/>
      <c r="B2085" s="44"/>
      <c r="C2085" s="316" t="s">
        <v>4205</v>
      </c>
      <c r="D2085" s="316" t="s">
        <v>5016</v>
      </c>
      <c r="E2085" s="17" t="s">
        <v>1</v>
      </c>
      <c r="F2085" s="317">
        <v>3.6000000000000001</v>
      </c>
      <c r="G2085" s="38"/>
      <c r="H2085" s="44"/>
    </row>
    <row r="2086" s="2" customFormat="1" ht="16.8" customHeight="1">
      <c r="A2086" s="38"/>
      <c r="B2086" s="44"/>
      <c r="C2086" s="312" t="s">
        <v>3727</v>
      </c>
      <c r="D2086" s="313" t="s">
        <v>3727</v>
      </c>
      <c r="E2086" s="314" t="s">
        <v>1</v>
      </c>
      <c r="F2086" s="315">
        <v>72</v>
      </c>
      <c r="G2086" s="38"/>
      <c r="H2086" s="44"/>
    </row>
    <row r="2087" s="2" customFormat="1" ht="16.8" customHeight="1">
      <c r="A2087" s="38"/>
      <c r="B2087" s="44"/>
      <c r="C2087" s="316" t="s">
        <v>1</v>
      </c>
      <c r="D2087" s="316" t="s">
        <v>4754</v>
      </c>
      <c r="E2087" s="17" t="s">
        <v>1</v>
      </c>
      <c r="F2087" s="317">
        <v>0</v>
      </c>
      <c r="G2087" s="38"/>
      <c r="H2087" s="44"/>
    </row>
    <row r="2088" s="2" customFormat="1" ht="16.8" customHeight="1">
      <c r="A2088" s="38"/>
      <c r="B2088" s="44"/>
      <c r="C2088" s="316" t="s">
        <v>3727</v>
      </c>
      <c r="D2088" s="316" t="s">
        <v>5018</v>
      </c>
      <c r="E2088" s="17" t="s">
        <v>1</v>
      </c>
      <c r="F2088" s="317">
        <v>72</v>
      </c>
      <c r="G2088" s="38"/>
      <c r="H2088" s="44"/>
    </row>
    <row r="2089" s="2" customFormat="1" ht="16.8" customHeight="1">
      <c r="A2089" s="38"/>
      <c r="B2089" s="44"/>
      <c r="C2089" s="312" t="s">
        <v>4216</v>
      </c>
      <c r="D2089" s="313" t="s">
        <v>4216</v>
      </c>
      <c r="E2089" s="314" t="s">
        <v>1</v>
      </c>
      <c r="F2089" s="315">
        <v>3.6000000000000001</v>
      </c>
      <c r="G2089" s="38"/>
      <c r="H2089" s="44"/>
    </row>
    <row r="2090" s="2" customFormat="1" ht="16.8" customHeight="1">
      <c r="A2090" s="38"/>
      <c r="B2090" s="44"/>
      <c r="C2090" s="316" t="s">
        <v>1</v>
      </c>
      <c r="D2090" s="316" t="s">
        <v>4594</v>
      </c>
      <c r="E2090" s="17" t="s">
        <v>1</v>
      </c>
      <c r="F2090" s="317">
        <v>0</v>
      </c>
      <c r="G2090" s="38"/>
      <c r="H2090" s="44"/>
    </row>
    <row r="2091" s="2" customFormat="1" ht="16.8" customHeight="1">
      <c r="A2091" s="38"/>
      <c r="B2091" s="44"/>
      <c r="C2091" s="316" t="s">
        <v>4216</v>
      </c>
      <c r="D2091" s="316" t="s">
        <v>5020</v>
      </c>
      <c r="E2091" s="17" t="s">
        <v>1</v>
      </c>
      <c r="F2091" s="317">
        <v>3.6000000000000001</v>
      </c>
      <c r="G2091" s="38"/>
      <c r="H2091" s="44"/>
    </row>
    <row r="2092" s="2" customFormat="1" ht="16.8" customHeight="1">
      <c r="A2092" s="38"/>
      <c r="B2092" s="44"/>
      <c r="C2092" s="312" t="s">
        <v>3844</v>
      </c>
      <c r="D2092" s="313" t="s">
        <v>3844</v>
      </c>
      <c r="E2092" s="314" t="s">
        <v>1</v>
      </c>
      <c r="F2092" s="315">
        <v>18</v>
      </c>
      <c r="G2092" s="38"/>
      <c r="H2092" s="44"/>
    </row>
    <row r="2093" s="2" customFormat="1" ht="16.8" customHeight="1">
      <c r="A2093" s="38"/>
      <c r="B2093" s="44"/>
      <c r="C2093" s="316" t="s">
        <v>1</v>
      </c>
      <c r="D2093" s="316" t="s">
        <v>4594</v>
      </c>
      <c r="E2093" s="17" t="s">
        <v>1</v>
      </c>
      <c r="F2093" s="317">
        <v>0</v>
      </c>
      <c r="G2093" s="38"/>
      <c r="H2093" s="44"/>
    </row>
    <row r="2094" s="2" customFormat="1" ht="16.8" customHeight="1">
      <c r="A2094" s="38"/>
      <c r="B2094" s="44"/>
      <c r="C2094" s="316" t="s">
        <v>3844</v>
      </c>
      <c r="D2094" s="316" t="s">
        <v>4923</v>
      </c>
      <c r="E2094" s="17" t="s">
        <v>1</v>
      </c>
      <c r="F2094" s="317">
        <v>18</v>
      </c>
      <c r="G2094" s="38"/>
      <c r="H2094" s="44"/>
    </row>
    <row r="2095" s="2" customFormat="1" ht="16.8" customHeight="1">
      <c r="A2095" s="38"/>
      <c r="B2095" s="44"/>
      <c r="C2095" s="312" t="s">
        <v>3850</v>
      </c>
      <c r="D2095" s="313" t="s">
        <v>3850</v>
      </c>
      <c r="E2095" s="314" t="s">
        <v>1</v>
      </c>
      <c r="F2095" s="315">
        <v>9.1999999999999993</v>
      </c>
      <c r="G2095" s="38"/>
      <c r="H2095" s="44"/>
    </row>
    <row r="2096" s="2" customFormat="1" ht="16.8" customHeight="1">
      <c r="A2096" s="38"/>
      <c r="B2096" s="44"/>
      <c r="C2096" s="316" t="s">
        <v>1</v>
      </c>
      <c r="D2096" s="316" t="s">
        <v>4927</v>
      </c>
      <c r="E2096" s="17" t="s">
        <v>1</v>
      </c>
      <c r="F2096" s="317">
        <v>0</v>
      </c>
      <c r="G2096" s="38"/>
      <c r="H2096" s="44"/>
    </row>
    <row r="2097" s="2" customFormat="1" ht="16.8" customHeight="1">
      <c r="A2097" s="38"/>
      <c r="B2097" s="44"/>
      <c r="C2097" s="316" t="s">
        <v>3850</v>
      </c>
      <c r="D2097" s="316" t="s">
        <v>4928</v>
      </c>
      <c r="E2097" s="17" t="s">
        <v>1</v>
      </c>
      <c r="F2097" s="317">
        <v>9.1999999999999993</v>
      </c>
      <c r="G2097" s="38"/>
      <c r="H2097" s="44"/>
    </row>
    <row r="2098" s="2" customFormat="1" ht="16.8" customHeight="1">
      <c r="A2098" s="38"/>
      <c r="B2098" s="44"/>
      <c r="C2098" s="318" t="s">
        <v>6870</v>
      </c>
      <c r="D2098" s="38"/>
      <c r="E2098" s="38"/>
      <c r="F2098" s="38"/>
      <c r="G2098" s="38"/>
      <c r="H2098" s="44"/>
    </row>
    <row r="2099" s="2" customFormat="1" ht="16.8" customHeight="1">
      <c r="A2099" s="38"/>
      <c r="B2099" s="44"/>
      <c r="C2099" s="316" t="s">
        <v>4610</v>
      </c>
      <c r="D2099" s="316" t="s">
        <v>4611</v>
      </c>
      <c r="E2099" s="17" t="s">
        <v>3853</v>
      </c>
      <c r="F2099" s="317">
        <v>27.199999999999999</v>
      </c>
      <c r="G2099" s="38"/>
      <c r="H2099" s="44"/>
    </row>
    <row r="2100" s="2" customFormat="1" ht="16.8" customHeight="1">
      <c r="A2100" s="38"/>
      <c r="B2100" s="44"/>
      <c r="C2100" s="312" t="s">
        <v>3857</v>
      </c>
      <c r="D2100" s="313" t="s">
        <v>3857</v>
      </c>
      <c r="E2100" s="314" t="s">
        <v>1</v>
      </c>
      <c r="F2100" s="315">
        <v>32.490000000000002</v>
      </c>
      <c r="G2100" s="38"/>
      <c r="H2100" s="44"/>
    </row>
    <row r="2101" s="2" customFormat="1" ht="16.8" customHeight="1">
      <c r="A2101" s="38"/>
      <c r="B2101" s="44"/>
      <c r="C2101" s="316" t="s">
        <v>3857</v>
      </c>
      <c r="D2101" s="316" t="s">
        <v>4933</v>
      </c>
      <c r="E2101" s="17" t="s">
        <v>1</v>
      </c>
      <c r="F2101" s="317">
        <v>32.490000000000002</v>
      </c>
      <c r="G2101" s="38"/>
      <c r="H2101" s="44"/>
    </row>
    <row r="2102" s="2" customFormat="1" ht="16.8" customHeight="1">
      <c r="A2102" s="38"/>
      <c r="B2102" s="44"/>
      <c r="C2102" s="318" t="s">
        <v>6870</v>
      </c>
      <c r="D2102" s="38"/>
      <c r="E2102" s="38"/>
      <c r="F2102" s="38"/>
      <c r="G2102" s="38"/>
      <c r="H2102" s="44"/>
    </row>
    <row r="2103" s="2" customFormat="1">
      <c r="A2103" s="38"/>
      <c r="B2103" s="44"/>
      <c r="C2103" s="316" t="s">
        <v>4623</v>
      </c>
      <c r="D2103" s="316" t="s">
        <v>4624</v>
      </c>
      <c r="E2103" s="17" t="s">
        <v>3853</v>
      </c>
      <c r="F2103" s="317">
        <v>250.08000000000001</v>
      </c>
      <c r="G2103" s="38"/>
      <c r="H2103" s="44"/>
    </row>
    <row r="2104" s="2" customFormat="1" ht="16.8" customHeight="1">
      <c r="A2104" s="38"/>
      <c r="B2104" s="44"/>
      <c r="C2104" s="318" t="s">
        <v>6870</v>
      </c>
      <c r="D2104" s="38"/>
      <c r="E2104" s="38"/>
      <c r="F2104" s="38"/>
      <c r="G2104" s="38"/>
      <c r="H2104" s="44"/>
    </row>
    <row r="2105" s="2" customFormat="1" ht="16.8" customHeight="1">
      <c r="A2105" s="38"/>
      <c r="B2105" s="44"/>
      <c r="C2105" s="316" t="s">
        <v>4134</v>
      </c>
      <c r="D2105" s="316" t="s">
        <v>4135</v>
      </c>
      <c r="E2105" s="17" t="s">
        <v>3900</v>
      </c>
      <c r="F2105" s="317">
        <v>136.34999999999999</v>
      </c>
      <c r="G2105" s="38"/>
      <c r="H2105" s="44"/>
    </row>
    <row r="2106" s="2" customFormat="1" ht="16.8" customHeight="1">
      <c r="A2106" s="38"/>
      <c r="B2106" s="44"/>
      <c r="C2106" s="312" t="s">
        <v>4985</v>
      </c>
      <c r="D2106" s="313" t="s">
        <v>4985</v>
      </c>
      <c r="E2106" s="314" t="s">
        <v>1</v>
      </c>
      <c r="F2106" s="315">
        <v>18</v>
      </c>
      <c r="G2106" s="38"/>
      <c r="H2106" s="44"/>
    </row>
    <row r="2107" s="2" customFormat="1" ht="16.8" customHeight="1">
      <c r="A2107" s="38"/>
      <c r="B2107" s="44"/>
      <c r="C2107" s="316" t="s">
        <v>4985</v>
      </c>
      <c r="D2107" s="316" t="s">
        <v>4986</v>
      </c>
      <c r="E2107" s="17" t="s">
        <v>1</v>
      </c>
      <c r="F2107" s="317">
        <v>18</v>
      </c>
      <c r="G2107" s="38"/>
      <c r="H2107" s="44"/>
    </row>
    <row r="2108" s="2" customFormat="1" ht="16.8" customHeight="1">
      <c r="A2108" s="38"/>
      <c r="B2108" s="44"/>
      <c r="C2108" s="312" t="s">
        <v>4997</v>
      </c>
      <c r="D2108" s="313" t="s">
        <v>4997</v>
      </c>
      <c r="E2108" s="314" t="s">
        <v>1</v>
      </c>
      <c r="F2108" s="315">
        <v>111.24</v>
      </c>
      <c r="G2108" s="38"/>
      <c r="H2108" s="44"/>
    </row>
    <row r="2109" s="2" customFormat="1" ht="16.8" customHeight="1">
      <c r="A2109" s="38"/>
      <c r="B2109" s="44"/>
      <c r="C2109" s="316" t="s">
        <v>4997</v>
      </c>
      <c r="D2109" s="316" t="s">
        <v>4998</v>
      </c>
      <c r="E2109" s="17" t="s">
        <v>1</v>
      </c>
      <c r="F2109" s="317">
        <v>111.24</v>
      </c>
      <c r="G2109" s="38"/>
      <c r="H2109" s="44"/>
    </row>
    <row r="2110" s="2" customFormat="1" ht="16.8" customHeight="1">
      <c r="A2110" s="38"/>
      <c r="B2110" s="44"/>
      <c r="C2110" s="312" t="s">
        <v>4579</v>
      </c>
      <c r="D2110" s="313" t="s">
        <v>4579</v>
      </c>
      <c r="E2110" s="314" t="s">
        <v>1</v>
      </c>
      <c r="F2110" s="315">
        <v>9.1999999999999993</v>
      </c>
      <c r="G2110" s="38"/>
      <c r="H2110" s="44"/>
    </row>
    <row r="2111" s="2" customFormat="1" ht="16.8" customHeight="1">
      <c r="A2111" s="38"/>
      <c r="B2111" s="44"/>
      <c r="C2111" s="316" t="s">
        <v>1</v>
      </c>
      <c r="D2111" s="316" t="s">
        <v>4929</v>
      </c>
      <c r="E2111" s="17" t="s">
        <v>1</v>
      </c>
      <c r="F2111" s="317">
        <v>0</v>
      </c>
      <c r="G2111" s="38"/>
      <c r="H2111" s="44"/>
    </row>
    <row r="2112" s="2" customFormat="1" ht="16.8" customHeight="1">
      <c r="A2112" s="38"/>
      <c r="B2112" s="44"/>
      <c r="C2112" s="316" t="s">
        <v>4579</v>
      </c>
      <c r="D2112" s="316" t="s">
        <v>4928</v>
      </c>
      <c r="E2112" s="17" t="s">
        <v>1</v>
      </c>
      <c r="F2112" s="317">
        <v>9.1999999999999993</v>
      </c>
      <c r="G2112" s="38"/>
      <c r="H2112" s="44"/>
    </row>
    <row r="2113" s="2" customFormat="1" ht="16.8" customHeight="1">
      <c r="A2113" s="38"/>
      <c r="B2113" s="44"/>
      <c r="C2113" s="318" t="s">
        <v>6870</v>
      </c>
      <c r="D2113" s="38"/>
      <c r="E2113" s="38"/>
      <c r="F2113" s="38"/>
      <c r="G2113" s="38"/>
      <c r="H2113" s="44"/>
    </row>
    <row r="2114" s="2" customFormat="1" ht="16.8" customHeight="1">
      <c r="A2114" s="38"/>
      <c r="B2114" s="44"/>
      <c r="C2114" s="316" t="s">
        <v>4610</v>
      </c>
      <c r="D2114" s="316" t="s">
        <v>4611</v>
      </c>
      <c r="E2114" s="17" t="s">
        <v>3853</v>
      </c>
      <c r="F2114" s="317">
        <v>27.199999999999999</v>
      </c>
      <c r="G2114" s="38"/>
      <c r="H2114" s="44"/>
    </row>
    <row r="2115" s="2" customFormat="1" ht="16.8" customHeight="1">
      <c r="A2115" s="38"/>
      <c r="B2115" s="44"/>
      <c r="C2115" s="312" t="s">
        <v>4908</v>
      </c>
      <c r="D2115" s="313" t="s">
        <v>4908</v>
      </c>
      <c r="E2115" s="314" t="s">
        <v>1</v>
      </c>
      <c r="F2115" s="315">
        <v>75</v>
      </c>
      <c r="G2115" s="38"/>
      <c r="H2115" s="44"/>
    </row>
    <row r="2116" s="2" customFormat="1" ht="16.8" customHeight="1">
      <c r="A2116" s="38"/>
      <c r="B2116" s="44"/>
      <c r="C2116" s="316" t="s">
        <v>4908</v>
      </c>
      <c r="D2116" s="316" t="s">
        <v>4934</v>
      </c>
      <c r="E2116" s="17" t="s">
        <v>1</v>
      </c>
      <c r="F2116" s="317">
        <v>75</v>
      </c>
      <c r="G2116" s="38"/>
      <c r="H2116" s="44"/>
    </row>
    <row r="2117" s="2" customFormat="1" ht="16.8" customHeight="1">
      <c r="A2117" s="38"/>
      <c r="B2117" s="44"/>
      <c r="C2117" s="318" t="s">
        <v>6870</v>
      </c>
      <c r="D2117" s="38"/>
      <c r="E2117" s="38"/>
      <c r="F2117" s="38"/>
      <c r="G2117" s="38"/>
      <c r="H2117" s="44"/>
    </row>
    <row r="2118" s="2" customFormat="1">
      <c r="A2118" s="38"/>
      <c r="B2118" s="44"/>
      <c r="C2118" s="316" t="s">
        <v>4623</v>
      </c>
      <c r="D2118" s="316" t="s">
        <v>4624</v>
      </c>
      <c r="E2118" s="17" t="s">
        <v>3853</v>
      </c>
      <c r="F2118" s="317">
        <v>250.08000000000001</v>
      </c>
      <c r="G2118" s="38"/>
      <c r="H2118" s="44"/>
    </row>
    <row r="2119" s="2" customFormat="1" ht="16.8" customHeight="1">
      <c r="A2119" s="38"/>
      <c r="B2119" s="44"/>
      <c r="C2119" s="312" t="s">
        <v>3750</v>
      </c>
      <c r="D2119" s="313" t="s">
        <v>3750</v>
      </c>
      <c r="E2119" s="314" t="s">
        <v>1</v>
      </c>
      <c r="F2119" s="315">
        <v>64.599999999999994</v>
      </c>
      <c r="G2119" s="38"/>
      <c r="H2119" s="44"/>
    </row>
    <row r="2120" s="2" customFormat="1" ht="16.8" customHeight="1">
      <c r="A2120" s="38"/>
      <c r="B2120" s="44"/>
      <c r="C2120" s="316" t="s">
        <v>1</v>
      </c>
      <c r="D2120" s="316" t="s">
        <v>3904</v>
      </c>
      <c r="E2120" s="17" t="s">
        <v>1</v>
      </c>
      <c r="F2120" s="317">
        <v>0</v>
      </c>
      <c r="G2120" s="38"/>
      <c r="H2120" s="44"/>
    </row>
    <row r="2121" s="2" customFormat="1" ht="16.8" customHeight="1">
      <c r="A2121" s="38"/>
      <c r="B2121" s="44"/>
      <c r="C2121" s="316" t="s">
        <v>3750</v>
      </c>
      <c r="D2121" s="316" t="s">
        <v>4940</v>
      </c>
      <c r="E2121" s="17" t="s">
        <v>1</v>
      </c>
      <c r="F2121" s="317">
        <v>64.599999999999994</v>
      </c>
      <c r="G2121" s="38"/>
      <c r="H2121" s="44"/>
    </row>
    <row r="2122" s="2" customFormat="1" ht="16.8" customHeight="1">
      <c r="A2122" s="38"/>
      <c r="B2122" s="44"/>
      <c r="C2122" s="318" t="s">
        <v>6870</v>
      </c>
      <c r="D2122" s="38"/>
      <c r="E2122" s="38"/>
      <c r="F2122" s="38"/>
      <c r="G2122" s="38"/>
      <c r="H2122" s="44"/>
    </row>
    <row r="2123" s="2" customFormat="1" ht="16.8" customHeight="1">
      <c r="A2123" s="38"/>
      <c r="B2123" s="44"/>
      <c r="C2123" s="312" t="s">
        <v>4767</v>
      </c>
      <c r="D2123" s="313" t="s">
        <v>4767</v>
      </c>
      <c r="E2123" s="314" t="s">
        <v>1</v>
      </c>
      <c r="F2123" s="315">
        <v>151.19999999999999</v>
      </c>
      <c r="G2123" s="38"/>
      <c r="H2123" s="44"/>
    </row>
    <row r="2124" s="2" customFormat="1" ht="16.8" customHeight="1">
      <c r="A2124" s="38"/>
      <c r="B2124" s="44"/>
      <c r="C2124" s="316" t="s">
        <v>1</v>
      </c>
      <c r="D2124" s="316" t="s">
        <v>5094</v>
      </c>
      <c r="E2124" s="17" t="s">
        <v>1</v>
      </c>
      <c r="F2124" s="317">
        <v>0</v>
      </c>
      <c r="G2124" s="38"/>
      <c r="H2124" s="44"/>
    </row>
    <row r="2125" s="2" customFormat="1" ht="16.8" customHeight="1">
      <c r="A2125" s="38"/>
      <c r="B2125" s="44"/>
      <c r="C2125" s="316" t="s">
        <v>4767</v>
      </c>
      <c r="D2125" s="316" t="s">
        <v>5095</v>
      </c>
      <c r="E2125" s="17" t="s">
        <v>1</v>
      </c>
      <c r="F2125" s="317">
        <v>151.19999999999999</v>
      </c>
      <c r="G2125" s="38"/>
      <c r="H2125" s="44"/>
    </row>
    <row r="2126" s="2" customFormat="1" ht="16.8" customHeight="1">
      <c r="A2126" s="38"/>
      <c r="B2126" s="44"/>
      <c r="C2126" s="318" t="s">
        <v>6870</v>
      </c>
      <c r="D2126" s="38"/>
      <c r="E2126" s="38"/>
      <c r="F2126" s="38"/>
      <c r="G2126" s="38"/>
      <c r="H2126" s="44"/>
    </row>
    <row r="2127" s="2" customFormat="1" ht="16.8" customHeight="1">
      <c r="A2127" s="38"/>
      <c r="B2127" s="44"/>
      <c r="C2127" s="316" t="s">
        <v>3958</v>
      </c>
      <c r="D2127" s="316" t="s">
        <v>1366</v>
      </c>
      <c r="E2127" s="17" t="s">
        <v>3853</v>
      </c>
      <c r="F2127" s="317">
        <v>243.59999999999999</v>
      </c>
      <c r="G2127" s="38"/>
      <c r="H2127" s="44"/>
    </row>
    <row r="2128" s="2" customFormat="1" ht="16.8" customHeight="1">
      <c r="A2128" s="38"/>
      <c r="B2128" s="44"/>
      <c r="C2128" s="312" t="s">
        <v>4867</v>
      </c>
      <c r="D2128" s="313" t="s">
        <v>4867</v>
      </c>
      <c r="E2128" s="314" t="s">
        <v>1</v>
      </c>
      <c r="F2128" s="315">
        <v>341.39999999999998</v>
      </c>
      <c r="G2128" s="38"/>
      <c r="H2128" s="44"/>
    </row>
    <row r="2129" s="2" customFormat="1" ht="16.8" customHeight="1">
      <c r="A2129" s="38"/>
      <c r="B2129" s="44"/>
      <c r="C2129" s="316" t="s">
        <v>4867</v>
      </c>
      <c r="D2129" s="316" t="s">
        <v>4868</v>
      </c>
      <c r="E2129" s="17" t="s">
        <v>1</v>
      </c>
      <c r="F2129" s="317">
        <v>341.39999999999998</v>
      </c>
      <c r="G2129" s="38"/>
      <c r="H2129" s="44"/>
    </row>
    <row r="2130" s="2" customFormat="1" ht="16.8" customHeight="1">
      <c r="A2130" s="38"/>
      <c r="B2130" s="44"/>
      <c r="C2130" s="312" t="s">
        <v>5027</v>
      </c>
      <c r="D2130" s="313" t="s">
        <v>5027</v>
      </c>
      <c r="E2130" s="314" t="s">
        <v>1</v>
      </c>
      <c r="F2130" s="315">
        <v>16.5</v>
      </c>
      <c r="G2130" s="38"/>
      <c r="H2130" s="44"/>
    </row>
    <row r="2131" s="2" customFormat="1" ht="16.8" customHeight="1">
      <c r="A2131" s="38"/>
      <c r="B2131" s="44"/>
      <c r="C2131" s="316" t="s">
        <v>1</v>
      </c>
      <c r="D2131" s="316" t="s">
        <v>5062</v>
      </c>
      <c r="E2131" s="17" t="s">
        <v>1</v>
      </c>
      <c r="F2131" s="317">
        <v>0</v>
      </c>
      <c r="G2131" s="38"/>
      <c r="H2131" s="44"/>
    </row>
    <row r="2132" s="2" customFormat="1" ht="16.8" customHeight="1">
      <c r="A2132" s="38"/>
      <c r="B2132" s="44"/>
      <c r="C2132" s="316" t="s">
        <v>5027</v>
      </c>
      <c r="D2132" s="316" t="s">
        <v>5107</v>
      </c>
      <c r="E2132" s="17" t="s">
        <v>1</v>
      </c>
      <c r="F2132" s="317">
        <v>16.5</v>
      </c>
      <c r="G2132" s="38"/>
      <c r="H2132" s="44"/>
    </row>
    <row r="2133" s="2" customFormat="1" ht="16.8" customHeight="1">
      <c r="A2133" s="38"/>
      <c r="B2133" s="44"/>
      <c r="C2133" s="318" t="s">
        <v>6870</v>
      </c>
      <c r="D2133" s="38"/>
      <c r="E2133" s="38"/>
      <c r="F2133" s="38"/>
      <c r="G2133" s="38"/>
      <c r="H2133" s="44"/>
    </row>
    <row r="2134" s="2" customFormat="1" ht="16.8" customHeight="1">
      <c r="A2134" s="38"/>
      <c r="B2134" s="44"/>
      <c r="C2134" s="316" t="s">
        <v>1391</v>
      </c>
      <c r="D2134" s="316" t="s">
        <v>1392</v>
      </c>
      <c r="E2134" s="17" t="s">
        <v>3853</v>
      </c>
      <c r="F2134" s="317">
        <v>219</v>
      </c>
      <c r="G2134" s="38"/>
      <c r="H2134" s="44"/>
    </row>
    <row r="2135" s="2" customFormat="1" ht="16.8" customHeight="1">
      <c r="A2135" s="38"/>
      <c r="B2135" s="44"/>
      <c r="C2135" s="312" t="s">
        <v>4584</v>
      </c>
      <c r="D2135" s="313" t="s">
        <v>4584</v>
      </c>
      <c r="E2135" s="314" t="s">
        <v>1</v>
      </c>
      <c r="F2135" s="315">
        <v>438</v>
      </c>
      <c r="G2135" s="38"/>
      <c r="H2135" s="44"/>
    </row>
    <row r="2136" s="2" customFormat="1" ht="16.8" customHeight="1">
      <c r="A2136" s="38"/>
      <c r="B2136" s="44"/>
      <c r="C2136" s="316" t="s">
        <v>4584</v>
      </c>
      <c r="D2136" s="316" t="s">
        <v>5111</v>
      </c>
      <c r="E2136" s="17" t="s">
        <v>1</v>
      </c>
      <c r="F2136" s="317">
        <v>438</v>
      </c>
      <c r="G2136" s="38"/>
      <c r="H2136" s="44"/>
    </row>
    <row r="2137" s="2" customFormat="1" ht="16.8" customHeight="1">
      <c r="A2137" s="38"/>
      <c r="B2137" s="44"/>
      <c r="C2137" s="312" t="s">
        <v>5028</v>
      </c>
      <c r="D2137" s="313" t="s">
        <v>5028</v>
      </c>
      <c r="E2137" s="314" t="s">
        <v>1</v>
      </c>
      <c r="F2137" s="315">
        <v>27.5</v>
      </c>
      <c r="G2137" s="38"/>
      <c r="H2137" s="44"/>
    </row>
    <row r="2138" s="2" customFormat="1" ht="16.8" customHeight="1">
      <c r="A2138" s="38"/>
      <c r="B2138" s="44"/>
      <c r="C2138" s="316" t="s">
        <v>1</v>
      </c>
      <c r="D2138" s="316" t="s">
        <v>5053</v>
      </c>
      <c r="E2138" s="17" t="s">
        <v>1</v>
      </c>
      <c r="F2138" s="317">
        <v>0</v>
      </c>
      <c r="G2138" s="38"/>
      <c r="H2138" s="44"/>
    </row>
    <row r="2139" s="2" customFormat="1" ht="16.8" customHeight="1">
      <c r="A2139" s="38"/>
      <c r="B2139" s="44"/>
      <c r="C2139" s="316" t="s">
        <v>5028</v>
      </c>
      <c r="D2139" s="316" t="s">
        <v>5115</v>
      </c>
      <c r="E2139" s="17" t="s">
        <v>1</v>
      </c>
      <c r="F2139" s="317">
        <v>27.5</v>
      </c>
      <c r="G2139" s="38"/>
      <c r="H2139" s="44"/>
    </row>
    <row r="2140" s="2" customFormat="1" ht="16.8" customHeight="1">
      <c r="A2140" s="38"/>
      <c r="B2140" s="44"/>
      <c r="C2140" s="318" t="s">
        <v>6870</v>
      </c>
      <c r="D2140" s="38"/>
      <c r="E2140" s="38"/>
      <c r="F2140" s="38"/>
      <c r="G2140" s="38"/>
      <c r="H2140" s="44"/>
    </row>
    <row r="2141" s="2" customFormat="1" ht="16.8" customHeight="1">
      <c r="A2141" s="38"/>
      <c r="B2141" s="44"/>
      <c r="C2141" s="316" t="s">
        <v>4134</v>
      </c>
      <c r="D2141" s="316" t="s">
        <v>4135</v>
      </c>
      <c r="E2141" s="17" t="s">
        <v>3900</v>
      </c>
      <c r="F2141" s="317">
        <v>477.5</v>
      </c>
      <c r="G2141" s="38"/>
      <c r="H2141" s="44"/>
    </row>
    <row r="2142" s="2" customFormat="1" ht="16.8" customHeight="1">
      <c r="A2142" s="38"/>
      <c r="B2142" s="44"/>
      <c r="C2142" s="312" t="s">
        <v>4997</v>
      </c>
      <c r="D2142" s="313" t="s">
        <v>4997</v>
      </c>
      <c r="E2142" s="314" t="s">
        <v>1</v>
      </c>
      <c r="F2142" s="315">
        <v>2.04</v>
      </c>
      <c r="G2142" s="38"/>
      <c r="H2142" s="44"/>
    </row>
    <row r="2143" s="2" customFormat="1" ht="16.8" customHeight="1">
      <c r="A2143" s="38"/>
      <c r="B2143" s="44"/>
      <c r="C2143" s="316" t="s">
        <v>5284</v>
      </c>
      <c r="D2143" s="316" t="s">
        <v>5285</v>
      </c>
      <c r="E2143" s="17" t="s">
        <v>1</v>
      </c>
      <c r="F2143" s="317">
        <v>52.780000000000001</v>
      </c>
      <c r="G2143" s="38"/>
      <c r="H2143" s="44"/>
    </row>
    <row r="2144" s="2" customFormat="1" ht="16.8" customHeight="1">
      <c r="A2144" s="38"/>
      <c r="B2144" s="44"/>
      <c r="C2144" s="312" t="s">
        <v>5033</v>
      </c>
      <c r="D2144" s="313" t="s">
        <v>5033</v>
      </c>
      <c r="E2144" s="314" t="s">
        <v>1</v>
      </c>
      <c r="F2144" s="315">
        <v>4</v>
      </c>
      <c r="G2144" s="38"/>
      <c r="H2144" s="44"/>
    </row>
    <row r="2145" s="2" customFormat="1" ht="16.8" customHeight="1">
      <c r="A2145" s="38"/>
      <c r="B2145" s="44"/>
      <c r="C2145" s="316" t="s">
        <v>1</v>
      </c>
      <c r="D2145" s="316" t="s">
        <v>5324</v>
      </c>
      <c r="E2145" s="17" t="s">
        <v>1</v>
      </c>
      <c r="F2145" s="317">
        <v>0</v>
      </c>
      <c r="G2145" s="38"/>
      <c r="H2145" s="44"/>
    </row>
    <row r="2146" s="2" customFormat="1" ht="16.8" customHeight="1">
      <c r="A2146" s="38"/>
      <c r="B2146" s="44"/>
      <c r="C2146" s="316" t="s">
        <v>5033</v>
      </c>
      <c r="D2146" s="316" t="s">
        <v>254</v>
      </c>
      <c r="E2146" s="17" t="s">
        <v>1</v>
      </c>
      <c r="F2146" s="317">
        <v>4</v>
      </c>
      <c r="G2146" s="38"/>
      <c r="H2146" s="44"/>
    </row>
    <row r="2147" s="2" customFormat="1" ht="16.8" customHeight="1">
      <c r="A2147" s="38"/>
      <c r="B2147" s="44"/>
      <c r="C2147" s="318" t="s">
        <v>6870</v>
      </c>
      <c r="D2147" s="38"/>
      <c r="E2147" s="38"/>
      <c r="F2147" s="38"/>
      <c r="G2147" s="38"/>
      <c r="H2147" s="44"/>
    </row>
    <row r="2148" s="2" customFormat="1" ht="16.8" customHeight="1">
      <c r="A2148" s="38"/>
      <c r="B2148" s="44"/>
      <c r="C2148" s="316" t="s">
        <v>5336</v>
      </c>
      <c r="D2148" s="316" t="s">
        <v>5337</v>
      </c>
      <c r="E2148" s="17" t="s">
        <v>1622</v>
      </c>
      <c r="F2148" s="317">
        <v>6</v>
      </c>
      <c r="G2148" s="38"/>
      <c r="H2148" s="44"/>
    </row>
    <row r="2149" s="2" customFormat="1" ht="16.8" customHeight="1">
      <c r="A2149" s="38"/>
      <c r="B2149" s="44"/>
      <c r="C2149" s="312" t="s">
        <v>5034</v>
      </c>
      <c r="D2149" s="313" t="s">
        <v>5034</v>
      </c>
      <c r="E2149" s="314" t="s">
        <v>1</v>
      </c>
      <c r="F2149" s="315">
        <v>30</v>
      </c>
      <c r="G2149" s="38"/>
      <c r="H2149" s="44"/>
    </row>
    <row r="2150" s="2" customFormat="1" ht="16.8" customHeight="1">
      <c r="A2150" s="38"/>
      <c r="B2150" s="44"/>
      <c r="C2150" s="316" t="s">
        <v>1</v>
      </c>
      <c r="D2150" s="316" t="s">
        <v>5062</v>
      </c>
      <c r="E2150" s="17" t="s">
        <v>1</v>
      </c>
      <c r="F2150" s="317">
        <v>0</v>
      </c>
      <c r="G2150" s="38"/>
      <c r="H2150" s="44"/>
    </row>
    <row r="2151" s="2" customFormat="1" ht="16.8" customHeight="1">
      <c r="A2151" s="38"/>
      <c r="B2151" s="44"/>
      <c r="C2151" s="316" t="s">
        <v>5034</v>
      </c>
      <c r="D2151" s="316" t="s">
        <v>1000</v>
      </c>
      <c r="E2151" s="17" t="s">
        <v>1</v>
      </c>
      <c r="F2151" s="317">
        <v>30</v>
      </c>
      <c r="G2151" s="38"/>
      <c r="H2151" s="44"/>
    </row>
    <row r="2152" s="2" customFormat="1" ht="16.8" customHeight="1">
      <c r="A2152" s="38"/>
      <c r="B2152" s="44"/>
      <c r="C2152" s="318" t="s">
        <v>6870</v>
      </c>
      <c r="D2152" s="38"/>
      <c r="E2152" s="38"/>
      <c r="F2152" s="38"/>
      <c r="G2152" s="38"/>
      <c r="H2152" s="44"/>
    </row>
    <row r="2153" s="2" customFormat="1" ht="16.8" customHeight="1">
      <c r="A2153" s="38"/>
      <c r="B2153" s="44"/>
      <c r="C2153" s="316" t="s">
        <v>5371</v>
      </c>
      <c r="D2153" s="316" t="s">
        <v>5372</v>
      </c>
      <c r="E2153" s="17" t="s">
        <v>1133</v>
      </c>
      <c r="F2153" s="317">
        <v>480</v>
      </c>
      <c r="G2153" s="38"/>
      <c r="H2153" s="44"/>
    </row>
    <row r="2154" s="2" customFormat="1" ht="16.8" customHeight="1">
      <c r="A2154" s="38"/>
      <c r="B2154" s="44"/>
      <c r="C2154" s="312" t="s">
        <v>3752</v>
      </c>
      <c r="D2154" s="313" t="s">
        <v>3752</v>
      </c>
      <c r="E2154" s="314" t="s">
        <v>1</v>
      </c>
      <c r="F2154" s="315">
        <v>47.149999999999999</v>
      </c>
      <c r="G2154" s="38"/>
      <c r="H2154" s="44"/>
    </row>
    <row r="2155" s="2" customFormat="1" ht="16.8" customHeight="1">
      <c r="A2155" s="38"/>
      <c r="B2155" s="44"/>
      <c r="C2155" s="316" t="s">
        <v>1</v>
      </c>
      <c r="D2155" s="316" t="s">
        <v>5070</v>
      </c>
      <c r="E2155" s="17" t="s">
        <v>1</v>
      </c>
      <c r="F2155" s="317">
        <v>0</v>
      </c>
      <c r="G2155" s="38"/>
      <c r="H2155" s="44"/>
    </row>
    <row r="2156" s="2" customFormat="1" ht="16.8" customHeight="1">
      <c r="A2156" s="38"/>
      <c r="B2156" s="44"/>
      <c r="C2156" s="316" t="s">
        <v>3752</v>
      </c>
      <c r="D2156" s="316" t="s">
        <v>5165</v>
      </c>
      <c r="E2156" s="17" t="s">
        <v>1</v>
      </c>
      <c r="F2156" s="317">
        <v>47.149999999999999</v>
      </c>
      <c r="G2156" s="38"/>
      <c r="H2156" s="44"/>
    </row>
    <row r="2157" s="2" customFormat="1" ht="16.8" customHeight="1">
      <c r="A2157" s="38"/>
      <c r="B2157" s="44"/>
      <c r="C2157" s="318" t="s">
        <v>6870</v>
      </c>
      <c r="D2157" s="38"/>
      <c r="E2157" s="38"/>
      <c r="F2157" s="38"/>
      <c r="G2157" s="38"/>
      <c r="H2157" s="44"/>
    </row>
    <row r="2158" s="2" customFormat="1" ht="16.8" customHeight="1">
      <c r="A2158" s="38"/>
      <c r="B2158" s="44"/>
      <c r="C2158" s="316" t="s">
        <v>4146</v>
      </c>
      <c r="D2158" s="316" t="s">
        <v>4147</v>
      </c>
      <c r="E2158" s="17" t="s">
        <v>3900</v>
      </c>
      <c r="F2158" s="317">
        <v>94.299999999999997</v>
      </c>
      <c r="G2158" s="38"/>
      <c r="H2158" s="44"/>
    </row>
    <row r="2159" s="2" customFormat="1" ht="16.8" customHeight="1">
      <c r="A2159" s="38"/>
      <c r="B2159" s="44"/>
      <c r="C2159" s="312" t="s">
        <v>5168</v>
      </c>
      <c r="D2159" s="313" t="s">
        <v>5168</v>
      </c>
      <c r="E2159" s="314" t="s">
        <v>1</v>
      </c>
      <c r="F2159" s="315">
        <v>99.015000000000001</v>
      </c>
      <c r="G2159" s="38"/>
      <c r="H2159" s="44"/>
    </row>
    <row r="2160" s="2" customFormat="1" ht="16.8" customHeight="1">
      <c r="A2160" s="38"/>
      <c r="B2160" s="44"/>
      <c r="C2160" s="316" t="s">
        <v>5168</v>
      </c>
      <c r="D2160" s="316" t="s">
        <v>5169</v>
      </c>
      <c r="E2160" s="17" t="s">
        <v>1</v>
      </c>
      <c r="F2160" s="317">
        <v>99.015000000000001</v>
      </c>
      <c r="G2160" s="38"/>
      <c r="H2160" s="44"/>
    </row>
    <row r="2161" s="2" customFormat="1" ht="16.8" customHeight="1">
      <c r="A2161" s="38"/>
      <c r="B2161" s="44"/>
      <c r="C2161" s="312" t="s">
        <v>4777</v>
      </c>
      <c r="D2161" s="313" t="s">
        <v>4777</v>
      </c>
      <c r="E2161" s="314" t="s">
        <v>1</v>
      </c>
      <c r="F2161" s="315">
        <v>19.5</v>
      </c>
      <c r="G2161" s="38"/>
      <c r="H2161" s="44"/>
    </row>
    <row r="2162" s="2" customFormat="1" ht="16.8" customHeight="1">
      <c r="A2162" s="38"/>
      <c r="B2162" s="44"/>
      <c r="C2162" s="316" t="s">
        <v>1</v>
      </c>
      <c r="D2162" s="316" t="s">
        <v>5096</v>
      </c>
      <c r="E2162" s="17" t="s">
        <v>1</v>
      </c>
      <c r="F2162" s="317">
        <v>0</v>
      </c>
      <c r="G2162" s="38"/>
      <c r="H2162" s="44"/>
    </row>
    <row r="2163" s="2" customFormat="1" ht="16.8" customHeight="1">
      <c r="A2163" s="38"/>
      <c r="B2163" s="44"/>
      <c r="C2163" s="316" t="s">
        <v>5377</v>
      </c>
      <c r="D2163" s="316" t="s">
        <v>5378</v>
      </c>
      <c r="E2163" s="17" t="s">
        <v>1</v>
      </c>
      <c r="F2163" s="317">
        <v>480</v>
      </c>
      <c r="G2163" s="38"/>
      <c r="H2163" s="44"/>
    </row>
    <row r="2164" s="2" customFormat="1" ht="16.8" customHeight="1">
      <c r="A2164" s="38"/>
      <c r="B2164" s="44"/>
      <c r="C2164" s="312" t="s">
        <v>4415</v>
      </c>
      <c r="D2164" s="313" t="s">
        <v>4415</v>
      </c>
      <c r="E2164" s="314" t="s">
        <v>1</v>
      </c>
      <c r="F2164" s="315">
        <v>94.299999999999997</v>
      </c>
      <c r="G2164" s="38"/>
      <c r="H2164" s="44"/>
    </row>
    <row r="2165" s="2" customFormat="1" ht="16.8" customHeight="1">
      <c r="A2165" s="38"/>
      <c r="B2165" s="44"/>
      <c r="C2165" s="316" t="s">
        <v>4415</v>
      </c>
      <c r="D2165" s="316" t="s">
        <v>4416</v>
      </c>
      <c r="E2165" s="17" t="s">
        <v>1</v>
      </c>
      <c r="F2165" s="317">
        <v>94.299999999999997</v>
      </c>
      <c r="G2165" s="38"/>
      <c r="H2165" s="44"/>
    </row>
    <row r="2166" s="2" customFormat="1" ht="16.8" customHeight="1">
      <c r="A2166" s="38"/>
      <c r="B2166" s="44"/>
      <c r="C2166" s="312" t="s">
        <v>4786</v>
      </c>
      <c r="D2166" s="313" t="s">
        <v>4786</v>
      </c>
      <c r="E2166" s="314" t="s">
        <v>1</v>
      </c>
      <c r="F2166" s="315">
        <v>59.399999999999999</v>
      </c>
      <c r="G2166" s="38"/>
      <c r="H2166" s="44"/>
    </row>
    <row r="2167" s="2" customFormat="1" ht="16.8" customHeight="1">
      <c r="A2167" s="38"/>
      <c r="B2167" s="44"/>
      <c r="C2167" s="316" t="s">
        <v>1</v>
      </c>
      <c r="D2167" s="316" t="s">
        <v>5098</v>
      </c>
      <c r="E2167" s="17" t="s">
        <v>1</v>
      </c>
      <c r="F2167" s="317">
        <v>0</v>
      </c>
      <c r="G2167" s="38"/>
      <c r="H2167" s="44"/>
    </row>
    <row r="2168" s="2" customFormat="1" ht="16.8" customHeight="1">
      <c r="A2168" s="38"/>
      <c r="B2168" s="44"/>
      <c r="C2168" s="316" t="s">
        <v>4786</v>
      </c>
      <c r="D2168" s="316" t="s">
        <v>5099</v>
      </c>
      <c r="E2168" s="17" t="s">
        <v>1</v>
      </c>
      <c r="F2168" s="317">
        <v>59.399999999999999</v>
      </c>
      <c r="G2168" s="38"/>
      <c r="H2168" s="44"/>
    </row>
    <row r="2169" s="2" customFormat="1" ht="16.8" customHeight="1">
      <c r="A2169" s="38"/>
      <c r="B2169" s="44"/>
      <c r="C2169" s="318" t="s">
        <v>6870</v>
      </c>
      <c r="D2169" s="38"/>
      <c r="E2169" s="38"/>
      <c r="F2169" s="38"/>
      <c r="G2169" s="38"/>
      <c r="H2169" s="44"/>
    </row>
    <row r="2170" s="2" customFormat="1" ht="16.8" customHeight="1">
      <c r="A2170" s="38"/>
      <c r="B2170" s="44"/>
      <c r="C2170" s="316" t="s">
        <v>3958</v>
      </c>
      <c r="D2170" s="316" t="s">
        <v>1366</v>
      </c>
      <c r="E2170" s="17" t="s">
        <v>3853</v>
      </c>
      <c r="F2170" s="317">
        <v>243.59999999999999</v>
      </c>
      <c r="G2170" s="38"/>
      <c r="H2170" s="44"/>
    </row>
    <row r="2171" s="2" customFormat="1" ht="16.8" customHeight="1">
      <c r="A2171" s="38"/>
      <c r="B2171" s="44"/>
      <c r="C2171" s="312" t="s">
        <v>4794</v>
      </c>
      <c r="D2171" s="313" t="s">
        <v>4794</v>
      </c>
      <c r="E2171" s="314" t="s">
        <v>1</v>
      </c>
      <c r="F2171" s="315">
        <v>243.59999999999999</v>
      </c>
      <c r="G2171" s="38"/>
      <c r="H2171" s="44"/>
    </row>
    <row r="2172" s="2" customFormat="1" ht="16.8" customHeight="1">
      <c r="A2172" s="38"/>
      <c r="B2172" s="44"/>
      <c r="C2172" s="316" t="s">
        <v>4794</v>
      </c>
      <c r="D2172" s="316" t="s">
        <v>5100</v>
      </c>
      <c r="E2172" s="17" t="s">
        <v>1</v>
      </c>
      <c r="F2172" s="317">
        <v>243.59999999999999</v>
      </c>
      <c r="G2172" s="38"/>
      <c r="H2172" s="44"/>
    </row>
    <row r="2173" s="2" customFormat="1" ht="26.4" customHeight="1">
      <c r="A2173" s="38"/>
      <c r="B2173" s="44"/>
      <c r="C2173" s="311" t="s">
        <v>180</v>
      </c>
      <c r="D2173" s="311" t="s">
        <v>181</v>
      </c>
      <c r="E2173" s="38"/>
      <c r="F2173" s="38"/>
      <c r="G2173" s="38"/>
      <c r="H2173" s="44"/>
    </row>
    <row r="2174" s="2" customFormat="1" ht="16.8" customHeight="1">
      <c r="A2174" s="38"/>
      <c r="B2174" s="44"/>
      <c r="C2174" s="312" t="s">
        <v>2437</v>
      </c>
      <c r="D2174" s="313" t="s">
        <v>1</v>
      </c>
      <c r="E2174" s="314" t="s">
        <v>1</v>
      </c>
      <c r="F2174" s="315">
        <v>402.91000000000002</v>
      </c>
      <c r="G2174" s="38"/>
      <c r="H2174" s="44"/>
    </row>
    <row r="2175" s="2" customFormat="1" ht="16.8" customHeight="1">
      <c r="A2175" s="38"/>
      <c r="B2175" s="44"/>
      <c r="C2175" s="316" t="s">
        <v>1</v>
      </c>
      <c r="D2175" s="316" t="s">
        <v>6075</v>
      </c>
      <c r="E2175" s="17" t="s">
        <v>1</v>
      </c>
      <c r="F2175" s="317">
        <v>0</v>
      </c>
      <c r="G2175" s="38"/>
      <c r="H2175" s="44"/>
    </row>
    <row r="2176" s="2" customFormat="1" ht="16.8" customHeight="1">
      <c r="A2176" s="38"/>
      <c r="B2176" s="44"/>
      <c r="C2176" s="316" t="s">
        <v>1</v>
      </c>
      <c r="D2176" s="316" t="s">
        <v>6076</v>
      </c>
      <c r="E2176" s="17" t="s">
        <v>1</v>
      </c>
      <c r="F2176" s="317">
        <v>21.84</v>
      </c>
      <c r="G2176" s="38"/>
      <c r="H2176" s="44"/>
    </row>
    <row r="2177" s="2" customFormat="1" ht="16.8" customHeight="1">
      <c r="A2177" s="38"/>
      <c r="B2177" s="44"/>
      <c r="C2177" s="316" t="s">
        <v>1</v>
      </c>
      <c r="D2177" s="316" t="s">
        <v>5978</v>
      </c>
      <c r="E2177" s="17" t="s">
        <v>1</v>
      </c>
      <c r="F2177" s="317">
        <v>0</v>
      </c>
      <c r="G2177" s="38"/>
      <c r="H2177" s="44"/>
    </row>
    <row r="2178" s="2" customFormat="1" ht="16.8" customHeight="1">
      <c r="A2178" s="38"/>
      <c r="B2178" s="44"/>
      <c r="C2178" s="316" t="s">
        <v>1</v>
      </c>
      <c r="D2178" s="316" t="s">
        <v>6114</v>
      </c>
      <c r="E2178" s="17" t="s">
        <v>1</v>
      </c>
      <c r="F2178" s="317">
        <v>77.909999999999997</v>
      </c>
      <c r="G2178" s="38"/>
      <c r="H2178" s="44"/>
    </row>
    <row r="2179" s="2" customFormat="1" ht="16.8" customHeight="1">
      <c r="A2179" s="38"/>
      <c r="B2179" s="44"/>
      <c r="C2179" s="316" t="s">
        <v>1</v>
      </c>
      <c r="D2179" s="316" t="s">
        <v>6115</v>
      </c>
      <c r="E2179" s="17" t="s">
        <v>1</v>
      </c>
      <c r="F2179" s="317">
        <v>1.96</v>
      </c>
      <c r="G2179" s="38"/>
      <c r="H2179" s="44"/>
    </row>
    <row r="2180" s="2" customFormat="1" ht="16.8" customHeight="1">
      <c r="A2180" s="38"/>
      <c r="B2180" s="44"/>
      <c r="C2180" s="316" t="s">
        <v>1</v>
      </c>
      <c r="D2180" s="316" t="s">
        <v>5982</v>
      </c>
      <c r="E2180" s="17" t="s">
        <v>1</v>
      </c>
      <c r="F2180" s="317">
        <v>0</v>
      </c>
      <c r="G2180" s="38"/>
      <c r="H2180" s="44"/>
    </row>
    <row r="2181" s="2" customFormat="1" ht="16.8" customHeight="1">
      <c r="A2181" s="38"/>
      <c r="B2181" s="44"/>
      <c r="C2181" s="316" t="s">
        <v>1</v>
      </c>
      <c r="D2181" s="316" t="s">
        <v>6116</v>
      </c>
      <c r="E2181" s="17" t="s">
        <v>1</v>
      </c>
      <c r="F2181" s="317">
        <v>55.799999999999997</v>
      </c>
      <c r="G2181" s="38"/>
      <c r="H2181" s="44"/>
    </row>
    <row r="2182" s="2" customFormat="1" ht="16.8" customHeight="1">
      <c r="A2182" s="38"/>
      <c r="B2182" s="44"/>
      <c r="C2182" s="316" t="s">
        <v>1</v>
      </c>
      <c r="D2182" s="316" t="s">
        <v>5980</v>
      </c>
      <c r="E2182" s="17" t="s">
        <v>1</v>
      </c>
      <c r="F2182" s="317">
        <v>0</v>
      </c>
      <c r="G2182" s="38"/>
      <c r="H2182" s="44"/>
    </row>
    <row r="2183" s="2" customFormat="1" ht="16.8" customHeight="1">
      <c r="A2183" s="38"/>
      <c r="B2183" s="44"/>
      <c r="C2183" s="316" t="s">
        <v>1</v>
      </c>
      <c r="D2183" s="316" t="s">
        <v>6117</v>
      </c>
      <c r="E2183" s="17" t="s">
        <v>1</v>
      </c>
      <c r="F2183" s="317">
        <v>171</v>
      </c>
      <c r="G2183" s="38"/>
      <c r="H2183" s="44"/>
    </row>
    <row r="2184" s="2" customFormat="1" ht="16.8" customHeight="1">
      <c r="A2184" s="38"/>
      <c r="B2184" s="44"/>
      <c r="C2184" s="316" t="s">
        <v>1</v>
      </c>
      <c r="D2184" s="316" t="s">
        <v>6118</v>
      </c>
      <c r="E2184" s="17" t="s">
        <v>1</v>
      </c>
      <c r="F2184" s="317">
        <v>74.400000000000006</v>
      </c>
      <c r="G2184" s="38"/>
      <c r="H2184" s="44"/>
    </row>
    <row r="2185" s="2" customFormat="1" ht="16.8" customHeight="1">
      <c r="A2185" s="38"/>
      <c r="B2185" s="44"/>
      <c r="C2185" s="316" t="s">
        <v>2437</v>
      </c>
      <c r="D2185" s="316" t="s">
        <v>423</v>
      </c>
      <c r="E2185" s="17" t="s">
        <v>1</v>
      </c>
      <c r="F2185" s="317">
        <v>402.91000000000002</v>
      </c>
      <c r="G2185" s="38"/>
      <c r="H2185" s="44"/>
    </row>
    <row r="2186" s="2" customFormat="1" ht="26.4" customHeight="1">
      <c r="A2186" s="38"/>
      <c r="B2186" s="44"/>
      <c r="C2186" s="311" t="s">
        <v>192</v>
      </c>
      <c r="D2186" s="311" t="s">
        <v>193</v>
      </c>
      <c r="E2186" s="38"/>
      <c r="F2186" s="38"/>
      <c r="G2186" s="38"/>
      <c r="H2186" s="44"/>
    </row>
    <row r="2187" s="2" customFormat="1" ht="16.8" customHeight="1">
      <c r="A2187" s="38"/>
      <c r="B2187" s="44"/>
      <c r="C2187" s="312" t="s">
        <v>3207</v>
      </c>
      <c r="D2187" s="313" t="s">
        <v>1</v>
      </c>
      <c r="E2187" s="314" t="s">
        <v>1</v>
      </c>
      <c r="F2187" s="315">
        <v>1.8720000000000001</v>
      </c>
      <c r="G2187" s="38"/>
      <c r="H2187" s="44"/>
    </row>
    <row r="2188" s="2" customFormat="1" ht="16.8" customHeight="1">
      <c r="A2188" s="38"/>
      <c r="B2188" s="44"/>
      <c r="C2188" s="316" t="s">
        <v>1</v>
      </c>
      <c r="D2188" s="316" t="s">
        <v>6290</v>
      </c>
      <c r="E2188" s="17" t="s">
        <v>1</v>
      </c>
      <c r="F2188" s="317">
        <v>1.44</v>
      </c>
      <c r="G2188" s="38"/>
      <c r="H2188" s="44"/>
    </row>
    <row r="2189" s="2" customFormat="1" ht="16.8" customHeight="1">
      <c r="A2189" s="38"/>
      <c r="B2189" s="44"/>
      <c r="C2189" s="316" t="s">
        <v>1</v>
      </c>
      <c r="D2189" s="316" t="s">
        <v>6291</v>
      </c>
      <c r="E2189" s="17" t="s">
        <v>1</v>
      </c>
      <c r="F2189" s="317">
        <v>0.432</v>
      </c>
      <c r="G2189" s="38"/>
      <c r="H2189" s="44"/>
    </row>
    <row r="2190" s="2" customFormat="1" ht="16.8" customHeight="1">
      <c r="A2190" s="38"/>
      <c r="B2190" s="44"/>
      <c r="C2190" s="316" t="s">
        <v>3207</v>
      </c>
      <c r="D2190" s="316" t="s">
        <v>423</v>
      </c>
      <c r="E2190" s="17" t="s">
        <v>1</v>
      </c>
      <c r="F2190" s="317">
        <v>1.8720000000000001</v>
      </c>
      <c r="G2190" s="38"/>
      <c r="H2190" s="44"/>
    </row>
    <row r="2191" s="2" customFormat="1" ht="16.8" customHeight="1">
      <c r="A2191" s="38"/>
      <c r="B2191" s="44"/>
      <c r="C2191" s="318" t="s">
        <v>6870</v>
      </c>
      <c r="D2191" s="38"/>
      <c r="E2191" s="38"/>
      <c r="F2191" s="38"/>
      <c r="G2191" s="38"/>
      <c r="H2191" s="44"/>
    </row>
    <row r="2192" s="2" customFormat="1">
      <c r="A2192" s="38"/>
      <c r="B2192" s="44"/>
      <c r="C2192" s="316" t="s">
        <v>1031</v>
      </c>
      <c r="D2192" s="316" t="s">
        <v>1032</v>
      </c>
      <c r="E2192" s="17" t="s">
        <v>681</v>
      </c>
      <c r="F2192" s="317">
        <v>1.8720000000000001</v>
      </c>
      <c r="G2192" s="38"/>
      <c r="H2192" s="44"/>
    </row>
    <row r="2193" s="2" customFormat="1" ht="16.8" customHeight="1">
      <c r="A2193" s="38"/>
      <c r="B2193" s="44"/>
      <c r="C2193" s="316" t="s">
        <v>1990</v>
      </c>
      <c r="D2193" s="316" t="s">
        <v>1991</v>
      </c>
      <c r="E2193" s="17" t="s">
        <v>681</v>
      </c>
      <c r="F2193" s="317">
        <v>1.8720000000000001</v>
      </c>
      <c r="G2193" s="38"/>
      <c r="H2193" s="44"/>
    </row>
    <row r="2194" s="2" customFormat="1" ht="16.8" customHeight="1">
      <c r="A2194" s="38"/>
      <c r="B2194" s="44"/>
      <c r="C2194" s="316" t="s">
        <v>1996</v>
      </c>
      <c r="D2194" s="316" t="s">
        <v>1997</v>
      </c>
      <c r="E2194" s="17" t="s">
        <v>681</v>
      </c>
      <c r="F2194" s="317">
        <v>35.567999999999998</v>
      </c>
      <c r="G2194" s="38"/>
      <c r="H2194" s="44"/>
    </row>
    <row r="2195" s="2" customFormat="1" ht="16.8" customHeight="1">
      <c r="A2195" s="38"/>
      <c r="B2195" s="44"/>
      <c r="C2195" s="316" t="s">
        <v>2004</v>
      </c>
      <c r="D2195" s="316" t="s">
        <v>2005</v>
      </c>
      <c r="E2195" s="17" t="s">
        <v>681</v>
      </c>
      <c r="F2195" s="317">
        <v>1.8720000000000001</v>
      </c>
      <c r="G2195" s="38"/>
      <c r="H2195" s="44"/>
    </row>
    <row r="2196" s="2" customFormat="1" ht="16.8" customHeight="1">
      <c r="A2196" s="38"/>
      <c r="B2196" s="44"/>
      <c r="C2196" s="316" t="s">
        <v>4943</v>
      </c>
      <c r="D2196" s="316" t="s">
        <v>4944</v>
      </c>
      <c r="E2196" s="17" t="s">
        <v>1</v>
      </c>
      <c r="F2196" s="317">
        <v>551.39999999999998</v>
      </c>
      <c r="G2196" s="38"/>
      <c r="H2196" s="44"/>
    </row>
    <row r="2197" s="2" customFormat="1" ht="26.4" customHeight="1">
      <c r="A2197" s="38"/>
      <c r="B2197" s="44"/>
      <c r="C2197" s="311" t="s">
        <v>168</v>
      </c>
      <c r="D2197" s="311" t="s">
        <v>169</v>
      </c>
      <c r="E2197" s="38"/>
      <c r="F2197" s="38"/>
      <c r="G2197" s="38"/>
      <c r="H2197" s="44"/>
    </row>
    <row r="2198" s="2" customFormat="1" ht="16.8" customHeight="1">
      <c r="A2198" s="38"/>
      <c r="B2198" s="44"/>
      <c r="C2198" s="312" t="s">
        <v>3817</v>
      </c>
      <c r="D2198" s="313" t="s">
        <v>3817</v>
      </c>
      <c r="E2198" s="314" t="s">
        <v>1</v>
      </c>
      <c r="F2198" s="315">
        <v>2</v>
      </c>
      <c r="G2198" s="38"/>
      <c r="H2198" s="44"/>
    </row>
    <row r="2199" s="2" customFormat="1" ht="16.8" customHeight="1">
      <c r="A2199" s="38"/>
      <c r="B2199" s="44"/>
      <c r="C2199" s="316" t="s">
        <v>1</v>
      </c>
      <c r="D2199" s="316" t="s">
        <v>5044</v>
      </c>
      <c r="E2199" s="17" t="s">
        <v>1</v>
      </c>
      <c r="F2199" s="317">
        <v>0</v>
      </c>
      <c r="G2199" s="38"/>
      <c r="H2199" s="44"/>
    </row>
    <row r="2200" s="2" customFormat="1" ht="16.8" customHeight="1">
      <c r="A2200" s="38"/>
      <c r="B2200" s="44"/>
      <c r="C2200" s="316" t="s">
        <v>3817</v>
      </c>
      <c r="D2200" s="316" t="s">
        <v>86</v>
      </c>
      <c r="E2200" s="17" t="s">
        <v>1</v>
      </c>
      <c r="F2200" s="317">
        <v>2</v>
      </c>
      <c r="G2200" s="38"/>
      <c r="H2200" s="44"/>
    </row>
    <row r="2201" s="2" customFormat="1" ht="16.8" customHeight="1">
      <c r="A2201" s="38"/>
      <c r="B2201" s="44"/>
      <c r="C2201" s="312" t="s">
        <v>3905</v>
      </c>
      <c r="D2201" s="313" t="s">
        <v>3905</v>
      </c>
      <c r="E2201" s="314" t="s">
        <v>1</v>
      </c>
      <c r="F2201" s="315">
        <v>4945.75</v>
      </c>
      <c r="G2201" s="38"/>
      <c r="H2201" s="44"/>
    </row>
    <row r="2202" s="2" customFormat="1" ht="16.8" customHeight="1">
      <c r="A2202" s="38"/>
      <c r="B2202" s="44"/>
      <c r="C2202" s="316" t="s">
        <v>1</v>
      </c>
      <c r="D2202" s="316" t="s">
        <v>3942</v>
      </c>
      <c r="E2202" s="17" t="s">
        <v>1</v>
      </c>
      <c r="F2202" s="317">
        <v>0</v>
      </c>
      <c r="G2202" s="38"/>
      <c r="H2202" s="44"/>
    </row>
    <row r="2203" s="2" customFormat="1" ht="16.8" customHeight="1">
      <c r="A2203" s="38"/>
      <c r="B2203" s="44"/>
      <c r="C2203" s="316" t="s">
        <v>3905</v>
      </c>
      <c r="D2203" s="316" t="s">
        <v>5084</v>
      </c>
      <c r="E2203" s="17" t="s">
        <v>1</v>
      </c>
      <c r="F2203" s="317">
        <v>4945.75</v>
      </c>
      <c r="G2203" s="38"/>
      <c r="H2203" s="44"/>
    </row>
    <row r="2204" s="2" customFormat="1" ht="16.8" customHeight="1">
      <c r="A2204" s="38"/>
      <c r="B2204" s="44"/>
      <c r="C2204" s="312" t="s">
        <v>3917</v>
      </c>
      <c r="D2204" s="313" t="s">
        <v>3917</v>
      </c>
      <c r="E2204" s="314" t="s">
        <v>1</v>
      </c>
      <c r="F2204" s="315">
        <v>494.57499999999999</v>
      </c>
      <c r="G2204" s="38"/>
      <c r="H2204" s="44"/>
    </row>
    <row r="2205" s="2" customFormat="1" ht="16.8" customHeight="1">
      <c r="A2205" s="38"/>
      <c r="B2205" s="44"/>
      <c r="C2205" s="316" t="s">
        <v>3917</v>
      </c>
      <c r="D2205" s="316" t="s">
        <v>5082</v>
      </c>
      <c r="E2205" s="17" t="s">
        <v>1</v>
      </c>
      <c r="F2205" s="317">
        <v>494.57499999999999</v>
      </c>
      <c r="G2205" s="38"/>
      <c r="H2205" s="44"/>
    </row>
    <row r="2206" s="2" customFormat="1" ht="16.8" customHeight="1">
      <c r="A2206" s="38"/>
      <c r="B2206" s="44"/>
      <c r="C2206" s="312" t="s">
        <v>3925</v>
      </c>
      <c r="D2206" s="313" t="s">
        <v>3925</v>
      </c>
      <c r="E2206" s="314" t="s">
        <v>1</v>
      </c>
      <c r="F2206" s="315">
        <v>791.32000000000005</v>
      </c>
      <c r="G2206" s="38"/>
      <c r="H2206" s="44"/>
    </row>
    <row r="2207" s="2" customFormat="1" ht="16.8" customHeight="1">
      <c r="A2207" s="38"/>
      <c r="B2207" s="44"/>
      <c r="C2207" s="316" t="s">
        <v>1</v>
      </c>
      <c r="D2207" s="316" t="s">
        <v>3952</v>
      </c>
      <c r="E2207" s="17" t="s">
        <v>1</v>
      </c>
      <c r="F2207" s="317">
        <v>0</v>
      </c>
      <c r="G2207" s="38"/>
      <c r="H2207" s="44"/>
    </row>
    <row r="2208" s="2" customFormat="1" ht="16.8" customHeight="1">
      <c r="A2208" s="38"/>
      <c r="B2208" s="44"/>
      <c r="C2208" s="316" t="s">
        <v>3925</v>
      </c>
      <c r="D2208" s="316" t="s">
        <v>5088</v>
      </c>
      <c r="E2208" s="17" t="s">
        <v>1</v>
      </c>
      <c r="F2208" s="317">
        <v>791.32000000000005</v>
      </c>
      <c r="G2208" s="38"/>
      <c r="H2208" s="44"/>
    </row>
    <row r="2209" s="2" customFormat="1" ht="16.8" customHeight="1">
      <c r="A2209" s="38"/>
      <c r="B2209" s="44"/>
      <c r="C2209" s="312" t="s">
        <v>3933</v>
      </c>
      <c r="D2209" s="313" t="s">
        <v>3933</v>
      </c>
      <c r="E2209" s="314" t="s">
        <v>1</v>
      </c>
      <c r="F2209" s="315">
        <v>494.57499999999999</v>
      </c>
      <c r="G2209" s="38"/>
      <c r="H2209" s="44"/>
    </row>
    <row r="2210" s="2" customFormat="1" ht="16.8" customHeight="1">
      <c r="A2210" s="38"/>
      <c r="B2210" s="44"/>
      <c r="C2210" s="316" t="s">
        <v>1</v>
      </c>
      <c r="D2210" s="316" t="s">
        <v>3937</v>
      </c>
      <c r="E2210" s="17" t="s">
        <v>1</v>
      </c>
      <c r="F2210" s="317">
        <v>0</v>
      </c>
      <c r="G2210" s="38"/>
      <c r="H2210" s="44"/>
    </row>
    <row r="2211" s="2" customFormat="1" ht="16.8" customHeight="1">
      <c r="A2211" s="38"/>
      <c r="B2211" s="44"/>
      <c r="C2211" s="316" t="s">
        <v>3933</v>
      </c>
      <c r="D2211" s="316" t="s">
        <v>5082</v>
      </c>
      <c r="E2211" s="17" t="s">
        <v>1</v>
      </c>
      <c r="F2211" s="317">
        <v>494.57499999999999</v>
      </c>
      <c r="G2211" s="38"/>
      <c r="H2211" s="44"/>
    </row>
    <row r="2212" s="2" customFormat="1" ht="16.8" customHeight="1">
      <c r="A2212" s="38"/>
      <c r="B2212" s="44"/>
      <c r="C2212" s="312" t="s">
        <v>3938</v>
      </c>
      <c r="D2212" s="313" t="s">
        <v>3938</v>
      </c>
      <c r="E2212" s="314" t="s">
        <v>1</v>
      </c>
      <c r="F2212" s="315">
        <v>13.5</v>
      </c>
      <c r="G2212" s="38"/>
      <c r="H2212" s="44"/>
    </row>
    <row r="2213" s="2" customFormat="1" ht="16.8" customHeight="1">
      <c r="A2213" s="38"/>
      <c r="B2213" s="44"/>
      <c r="C2213" s="316" t="s">
        <v>1</v>
      </c>
      <c r="D2213" s="316" t="s">
        <v>5092</v>
      </c>
      <c r="E2213" s="17" t="s">
        <v>1</v>
      </c>
      <c r="F2213" s="317">
        <v>0</v>
      </c>
      <c r="G2213" s="38"/>
      <c r="H2213" s="44"/>
    </row>
    <row r="2214" s="2" customFormat="1" ht="16.8" customHeight="1">
      <c r="A2214" s="38"/>
      <c r="B2214" s="44"/>
      <c r="C2214" s="316" t="s">
        <v>3938</v>
      </c>
      <c r="D2214" s="316" t="s">
        <v>5093</v>
      </c>
      <c r="E2214" s="17" t="s">
        <v>1</v>
      </c>
      <c r="F2214" s="317">
        <v>13.5</v>
      </c>
      <c r="G2214" s="38"/>
      <c r="H2214" s="44"/>
    </row>
    <row r="2215" s="2" customFormat="1" ht="16.8" customHeight="1">
      <c r="A2215" s="38"/>
      <c r="B2215" s="44"/>
      <c r="C2215" s="318" t="s">
        <v>6870</v>
      </c>
      <c r="D2215" s="38"/>
      <c r="E2215" s="38"/>
      <c r="F2215" s="38"/>
      <c r="G2215" s="38"/>
      <c r="H2215" s="44"/>
    </row>
    <row r="2216" s="2" customFormat="1" ht="16.8" customHeight="1">
      <c r="A2216" s="38"/>
      <c r="B2216" s="44"/>
      <c r="C2216" s="316" t="s">
        <v>3958</v>
      </c>
      <c r="D2216" s="316" t="s">
        <v>1366</v>
      </c>
      <c r="E2216" s="17" t="s">
        <v>3853</v>
      </c>
      <c r="F2216" s="317">
        <v>243.59999999999999</v>
      </c>
      <c r="G2216" s="38"/>
      <c r="H2216" s="44"/>
    </row>
    <row r="2217" s="2" customFormat="1" ht="16.8" customHeight="1">
      <c r="A2217" s="38"/>
      <c r="B2217" s="44"/>
      <c r="C2217" s="312" t="s">
        <v>3943</v>
      </c>
      <c r="D2217" s="313" t="s">
        <v>3943</v>
      </c>
      <c r="E2217" s="314" t="s">
        <v>1</v>
      </c>
      <c r="F2217" s="315">
        <v>170.69999999999999</v>
      </c>
      <c r="G2217" s="38"/>
      <c r="H2217" s="44"/>
    </row>
    <row r="2218" s="2" customFormat="1" ht="16.8" customHeight="1">
      <c r="A2218" s="38"/>
      <c r="B2218" s="44"/>
      <c r="C2218" s="316" t="s">
        <v>3943</v>
      </c>
      <c r="D2218" s="316" t="s">
        <v>5102</v>
      </c>
      <c r="E2218" s="17" t="s">
        <v>1</v>
      </c>
      <c r="F2218" s="317">
        <v>170.69999999999999</v>
      </c>
      <c r="G2218" s="38"/>
      <c r="H2218" s="44"/>
    </row>
    <row r="2219" s="2" customFormat="1" ht="16.8" customHeight="1">
      <c r="A2219" s="38"/>
      <c r="B2219" s="44"/>
      <c r="C2219" s="318" t="s">
        <v>6870</v>
      </c>
      <c r="D2219" s="38"/>
      <c r="E2219" s="38"/>
      <c r="F2219" s="38"/>
      <c r="G2219" s="38"/>
      <c r="H2219" s="44"/>
    </row>
    <row r="2220" s="2" customFormat="1" ht="16.8" customHeight="1">
      <c r="A2220" s="38"/>
      <c r="B2220" s="44"/>
      <c r="C2220" s="316" t="s">
        <v>3986</v>
      </c>
      <c r="D2220" s="316" t="s">
        <v>3987</v>
      </c>
      <c r="E2220" s="17" t="s">
        <v>3949</v>
      </c>
      <c r="F2220" s="317">
        <v>341.39999999999998</v>
      </c>
      <c r="G2220" s="38"/>
      <c r="H2220" s="44"/>
    </row>
    <row r="2221" s="2" customFormat="1" ht="16.8" customHeight="1">
      <c r="A2221" s="38"/>
      <c r="B2221" s="44"/>
      <c r="C2221" s="312" t="s">
        <v>3948</v>
      </c>
      <c r="D2221" s="313" t="s">
        <v>3948</v>
      </c>
      <c r="E2221" s="314" t="s">
        <v>1</v>
      </c>
      <c r="F2221" s="315">
        <v>202.5</v>
      </c>
      <c r="G2221" s="38"/>
      <c r="H2221" s="44"/>
    </row>
    <row r="2222" s="2" customFormat="1" ht="16.8" customHeight="1">
      <c r="A2222" s="38"/>
      <c r="B2222" s="44"/>
      <c r="C2222" s="316" t="s">
        <v>1</v>
      </c>
      <c r="D2222" s="316" t="s">
        <v>5060</v>
      </c>
      <c r="E2222" s="17" t="s">
        <v>1</v>
      </c>
      <c r="F2222" s="317">
        <v>0</v>
      </c>
      <c r="G2222" s="38"/>
      <c r="H2222" s="44"/>
    </row>
    <row r="2223" s="2" customFormat="1" ht="16.8" customHeight="1">
      <c r="A2223" s="38"/>
      <c r="B2223" s="44"/>
      <c r="C2223" s="316" t="s">
        <v>3948</v>
      </c>
      <c r="D2223" s="316" t="s">
        <v>5106</v>
      </c>
      <c r="E2223" s="17" t="s">
        <v>1</v>
      </c>
      <c r="F2223" s="317">
        <v>202.5</v>
      </c>
      <c r="G2223" s="38"/>
      <c r="H2223" s="44"/>
    </row>
    <row r="2224" s="2" customFormat="1" ht="16.8" customHeight="1">
      <c r="A2224" s="38"/>
      <c r="B2224" s="44"/>
      <c r="C2224" s="318" t="s">
        <v>6870</v>
      </c>
      <c r="D2224" s="38"/>
      <c r="E2224" s="38"/>
      <c r="F2224" s="38"/>
      <c r="G2224" s="38"/>
      <c r="H2224" s="44"/>
    </row>
    <row r="2225" s="2" customFormat="1" ht="16.8" customHeight="1">
      <c r="A2225" s="38"/>
      <c r="B2225" s="44"/>
      <c r="C2225" s="316" t="s">
        <v>1391</v>
      </c>
      <c r="D2225" s="316" t="s">
        <v>1392</v>
      </c>
      <c r="E2225" s="17" t="s">
        <v>3853</v>
      </c>
      <c r="F2225" s="317">
        <v>219</v>
      </c>
      <c r="G2225" s="38"/>
      <c r="H2225" s="44"/>
    </row>
    <row r="2226" s="2" customFormat="1" ht="16.8" customHeight="1">
      <c r="A2226" s="38"/>
      <c r="B2226" s="44"/>
      <c r="C2226" s="312" t="s">
        <v>3953</v>
      </c>
      <c r="D2226" s="313" t="s">
        <v>3953</v>
      </c>
      <c r="E2226" s="314" t="s">
        <v>1</v>
      </c>
      <c r="F2226" s="315">
        <v>219</v>
      </c>
      <c r="G2226" s="38"/>
      <c r="H2226" s="44"/>
    </row>
    <row r="2227" s="2" customFormat="1" ht="16.8" customHeight="1">
      <c r="A2227" s="38"/>
      <c r="B2227" s="44"/>
      <c r="C2227" s="316" t="s">
        <v>3953</v>
      </c>
      <c r="D2227" s="316" t="s">
        <v>5022</v>
      </c>
      <c r="E2227" s="17" t="s">
        <v>1</v>
      </c>
      <c r="F2227" s="317">
        <v>219</v>
      </c>
      <c r="G2227" s="38"/>
      <c r="H2227" s="44"/>
    </row>
    <row r="2228" s="2" customFormat="1" ht="16.8" customHeight="1">
      <c r="A2228" s="38"/>
      <c r="B2228" s="44"/>
      <c r="C2228" s="318" t="s">
        <v>6870</v>
      </c>
      <c r="D2228" s="38"/>
      <c r="E2228" s="38"/>
      <c r="F2228" s="38"/>
      <c r="G2228" s="38"/>
      <c r="H2228" s="44"/>
    </row>
    <row r="2229" s="2" customFormat="1" ht="16.8" customHeight="1">
      <c r="A2229" s="38"/>
      <c r="B2229" s="44"/>
      <c r="C2229" s="316" t="s">
        <v>2117</v>
      </c>
      <c r="D2229" s="316" t="s">
        <v>2118</v>
      </c>
      <c r="E2229" s="17" t="s">
        <v>3949</v>
      </c>
      <c r="F2229" s="317">
        <v>438</v>
      </c>
      <c r="G2229" s="38"/>
      <c r="H2229" s="44"/>
    </row>
    <row r="2230" s="2" customFormat="1" ht="16.8" customHeight="1">
      <c r="A2230" s="38"/>
      <c r="B2230" s="44"/>
      <c r="C2230" s="312" t="s">
        <v>3962</v>
      </c>
      <c r="D2230" s="313" t="s">
        <v>3962</v>
      </c>
      <c r="E2230" s="314" t="s">
        <v>1</v>
      </c>
      <c r="F2230" s="315">
        <v>27.5</v>
      </c>
      <c r="G2230" s="38"/>
      <c r="H2230" s="44"/>
    </row>
    <row r="2231" s="2" customFormat="1" ht="16.8" customHeight="1">
      <c r="A2231" s="38"/>
      <c r="B2231" s="44"/>
      <c r="C2231" s="316" t="s">
        <v>1</v>
      </c>
      <c r="D2231" s="316" t="s">
        <v>5114</v>
      </c>
      <c r="E2231" s="17" t="s">
        <v>1</v>
      </c>
      <c r="F2231" s="317">
        <v>0</v>
      </c>
      <c r="G2231" s="38"/>
      <c r="H2231" s="44"/>
    </row>
    <row r="2232" s="2" customFormat="1" ht="16.8" customHeight="1">
      <c r="A2232" s="38"/>
      <c r="B2232" s="44"/>
      <c r="C2232" s="316" t="s">
        <v>3962</v>
      </c>
      <c r="D2232" s="316" t="s">
        <v>5115</v>
      </c>
      <c r="E2232" s="17" t="s">
        <v>1</v>
      </c>
      <c r="F2232" s="317">
        <v>27.5</v>
      </c>
      <c r="G2232" s="38"/>
      <c r="H2232" s="44"/>
    </row>
    <row r="2233" s="2" customFormat="1" ht="16.8" customHeight="1">
      <c r="A2233" s="38"/>
      <c r="B2233" s="44"/>
      <c r="C2233" s="312" t="s">
        <v>3825</v>
      </c>
      <c r="D2233" s="313" t="s">
        <v>3825</v>
      </c>
      <c r="E2233" s="314" t="s">
        <v>1</v>
      </c>
      <c r="F2233" s="315">
        <v>2.6000000000000001</v>
      </c>
      <c r="G2233" s="38"/>
      <c r="H2233" s="44"/>
    </row>
    <row r="2234" s="2" customFormat="1" ht="16.8" customHeight="1">
      <c r="A2234" s="38"/>
      <c r="B2234" s="44"/>
      <c r="C2234" s="316" t="s">
        <v>3825</v>
      </c>
      <c r="D2234" s="316" t="s">
        <v>5047</v>
      </c>
      <c r="E2234" s="17" t="s">
        <v>1</v>
      </c>
      <c r="F2234" s="317">
        <v>2.6000000000000001</v>
      </c>
      <c r="G2234" s="38"/>
      <c r="H2234" s="44"/>
    </row>
    <row r="2235" s="2" customFormat="1" ht="16.8" customHeight="1">
      <c r="A2235" s="38"/>
      <c r="B2235" s="44"/>
      <c r="C2235" s="312" t="s">
        <v>3718</v>
      </c>
      <c r="D2235" s="313" t="s">
        <v>3718</v>
      </c>
      <c r="E2235" s="314" t="s">
        <v>1</v>
      </c>
      <c r="F2235" s="315">
        <v>9.5999999999999996</v>
      </c>
      <c r="G2235" s="38"/>
      <c r="H2235" s="44"/>
    </row>
    <row r="2236" s="2" customFormat="1" ht="16.8" customHeight="1">
      <c r="A2236" s="38"/>
      <c r="B2236" s="44"/>
      <c r="C2236" s="316" t="s">
        <v>1</v>
      </c>
      <c r="D2236" s="316" t="s">
        <v>5117</v>
      </c>
      <c r="E2236" s="17" t="s">
        <v>1</v>
      </c>
      <c r="F2236" s="317">
        <v>0</v>
      </c>
      <c r="G2236" s="38"/>
      <c r="H2236" s="44"/>
    </row>
    <row r="2237" s="2" customFormat="1" ht="16.8" customHeight="1">
      <c r="A2237" s="38"/>
      <c r="B2237" s="44"/>
      <c r="C2237" s="316" t="s">
        <v>3718</v>
      </c>
      <c r="D2237" s="316" t="s">
        <v>5118</v>
      </c>
      <c r="E2237" s="17" t="s">
        <v>1</v>
      </c>
      <c r="F2237" s="317">
        <v>9.5999999999999996</v>
      </c>
      <c r="G2237" s="38"/>
      <c r="H2237" s="44"/>
    </row>
    <row r="2238" s="2" customFormat="1" ht="16.8" customHeight="1">
      <c r="A2238" s="38"/>
      <c r="B2238" s="44"/>
      <c r="C2238" s="312" t="s">
        <v>3995</v>
      </c>
      <c r="D2238" s="313" t="s">
        <v>3995</v>
      </c>
      <c r="E2238" s="314" t="s">
        <v>1</v>
      </c>
      <c r="F2238" s="315">
        <v>9.5999999999999996</v>
      </c>
      <c r="G2238" s="38"/>
      <c r="H2238" s="44"/>
    </row>
    <row r="2239" s="2" customFormat="1" ht="16.8" customHeight="1">
      <c r="A2239" s="38"/>
      <c r="B2239" s="44"/>
      <c r="C2239" s="316" t="s">
        <v>3995</v>
      </c>
      <c r="D2239" s="316" t="s">
        <v>5120</v>
      </c>
      <c r="E2239" s="17" t="s">
        <v>1</v>
      </c>
      <c r="F2239" s="317">
        <v>9.5999999999999996</v>
      </c>
      <c r="G2239" s="38"/>
      <c r="H2239" s="44"/>
    </row>
    <row r="2240" s="2" customFormat="1" ht="16.8" customHeight="1">
      <c r="A2240" s="38"/>
      <c r="B2240" s="44"/>
      <c r="C2240" s="312" t="s">
        <v>3720</v>
      </c>
      <c r="D2240" s="313" t="s">
        <v>3720</v>
      </c>
      <c r="E2240" s="314" t="s">
        <v>1</v>
      </c>
      <c r="F2240" s="315">
        <v>2</v>
      </c>
      <c r="G2240" s="38"/>
      <c r="H2240" s="44"/>
    </row>
    <row r="2241" s="2" customFormat="1" ht="16.8" customHeight="1">
      <c r="A2241" s="38"/>
      <c r="B2241" s="44"/>
      <c r="C2241" s="316" t="s">
        <v>1</v>
      </c>
      <c r="D2241" s="316" t="s">
        <v>5053</v>
      </c>
      <c r="E2241" s="17" t="s">
        <v>1</v>
      </c>
      <c r="F2241" s="317">
        <v>0</v>
      </c>
      <c r="G2241" s="38"/>
      <c r="H2241" s="44"/>
    </row>
    <row r="2242" s="2" customFormat="1" ht="16.8" customHeight="1">
      <c r="A2242" s="38"/>
      <c r="B2242" s="44"/>
      <c r="C2242" s="316" t="s">
        <v>3720</v>
      </c>
      <c r="D2242" s="316" t="s">
        <v>86</v>
      </c>
      <c r="E2242" s="17" t="s">
        <v>1</v>
      </c>
      <c r="F2242" s="317">
        <v>2</v>
      </c>
      <c r="G2242" s="38"/>
      <c r="H2242" s="44"/>
    </row>
    <row r="2243" s="2" customFormat="1" ht="16.8" customHeight="1">
      <c r="A2243" s="38"/>
      <c r="B2243" s="44"/>
      <c r="C2243" s="312" t="s">
        <v>4015</v>
      </c>
      <c r="D2243" s="313" t="s">
        <v>4015</v>
      </c>
      <c r="E2243" s="314" t="s">
        <v>1</v>
      </c>
      <c r="F2243" s="315">
        <v>2</v>
      </c>
      <c r="G2243" s="38"/>
      <c r="H2243" s="44"/>
    </row>
    <row r="2244" s="2" customFormat="1" ht="16.8" customHeight="1">
      <c r="A2244" s="38"/>
      <c r="B2244" s="44"/>
      <c r="C2244" s="316" t="s">
        <v>1</v>
      </c>
      <c r="D2244" s="316" t="s">
        <v>5053</v>
      </c>
      <c r="E2244" s="17" t="s">
        <v>1</v>
      </c>
      <c r="F2244" s="317">
        <v>0</v>
      </c>
      <c r="G2244" s="38"/>
      <c r="H2244" s="44"/>
    </row>
    <row r="2245" s="2" customFormat="1" ht="16.8" customHeight="1">
      <c r="A2245" s="38"/>
      <c r="B2245" s="44"/>
      <c r="C2245" s="316" t="s">
        <v>4015</v>
      </c>
      <c r="D2245" s="316" t="s">
        <v>86</v>
      </c>
      <c r="E2245" s="17" t="s">
        <v>1</v>
      </c>
      <c r="F2245" s="317">
        <v>2</v>
      </c>
      <c r="G2245" s="38"/>
      <c r="H2245" s="44"/>
    </row>
    <row r="2246" s="2" customFormat="1" ht="16.8" customHeight="1">
      <c r="A2246" s="38"/>
      <c r="B2246" s="44"/>
      <c r="C2246" s="312" t="s">
        <v>4510</v>
      </c>
      <c r="D2246" s="313" t="s">
        <v>4510</v>
      </c>
      <c r="E2246" s="314" t="s">
        <v>1</v>
      </c>
      <c r="F2246" s="315">
        <v>2</v>
      </c>
      <c r="G2246" s="38"/>
      <c r="H2246" s="44"/>
    </row>
    <row r="2247" s="2" customFormat="1" ht="16.8" customHeight="1">
      <c r="A2247" s="38"/>
      <c r="B2247" s="44"/>
      <c r="C2247" s="316" t="s">
        <v>1</v>
      </c>
      <c r="D2247" s="316" t="s">
        <v>5053</v>
      </c>
      <c r="E2247" s="17" t="s">
        <v>1</v>
      </c>
      <c r="F2247" s="317">
        <v>0</v>
      </c>
      <c r="G2247" s="38"/>
      <c r="H2247" s="44"/>
    </row>
    <row r="2248" s="2" customFormat="1" ht="16.8" customHeight="1">
      <c r="A2248" s="38"/>
      <c r="B2248" s="44"/>
      <c r="C2248" s="316" t="s">
        <v>4510</v>
      </c>
      <c r="D2248" s="316" t="s">
        <v>86</v>
      </c>
      <c r="E2248" s="17" t="s">
        <v>1</v>
      </c>
      <c r="F2248" s="317">
        <v>2</v>
      </c>
      <c r="G2248" s="38"/>
      <c r="H2248" s="44"/>
    </row>
    <row r="2249" s="2" customFormat="1" ht="16.8" customHeight="1">
      <c r="A2249" s="38"/>
      <c r="B2249" s="44"/>
      <c r="C2249" s="312" t="s">
        <v>4027</v>
      </c>
      <c r="D2249" s="313" t="s">
        <v>4027</v>
      </c>
      <c r="E2249" s="314" t="s">
        <v>1</v>
      </c>
      <c r="F2249" s="315">
        <v>2</v>
      </c>
      <c r="G2249" s="38"/>
      <c r="H2249" s="44"/>
    </row>
    <row r="2250" s="2" customFormat="1" ht="16.8" customHeight="1">
      <c r="A2250" s="38"/>
      <c r="B2250" s="44"/>
      <c r="C2250" s="316" t="s">
        <v>4027</v>
      </c>
      <c r="D2250" s="316" t="s">
        <v>86</v>
      </c>
      <c r="E2250" s="17" t="s">
        <v>1</v>
      </c>
      <c r="F2250" s="317">
        <v>2</v>
      </c>
      <c r="G2250" s="38"/>
      <c r="H2250" s="44"/>
    </row>
    <row r="2251" s="2" customFormat="1" ht="16.8" customHeight="1">
      <c r="A2251" s="38"/>
      <c r="B2251" s="44"/>
      <c r="C2251" s="312" t="s">
        <v>4038</v>
      </c>
      <c r="D2251" s="313" t="s">
        <v>4038</v>
      </c>
      <c r="E2251" s="314" t="s">
        <v>1</v>
      </c>
      <c r="F2251" s="315">
        <v>2</v>
      </c>
      <c r="G2251" s="38"/>
      <c r="H2251" s="44"/>
    </row>
    <row r="2252" s="2" customFormat="1" ht="16.8" customHeight="1">
      <c r="A2252" s="38"/>
      <c r="B2252" s="44"/>
      <c r="C2252" s="316" t="s">
        <v>1</v>
      </c>
      <c r="D2252" s="316" t="s">
        <v>5141</v>
      </c>
      <c r="E2252" s="17" t="s">
        <v>1</v>
      </c>
      <c r="F2252" s="317">
        <v>0</v>
      </c>
      <c r="G2252" s="38"/>
      <c r="H2252" s="44"/>
    </row>
    <row r="2253" s="2" customFormat="1" ht="16.8" customHeight="1">
      <c r="A2253" s="38"/>
      <c r="B2253" s="44"/>
      <c r="C2253" s="316" t="s">
        <v>4038</v>
      </c>
      <c r="D2253" s="316" t="s">
        <v>86</v>
      </c>
      <c r="E2253" s="17" t="s">
        <v>1</v>
      </c>
      <c r="F2253" s="317">
        <v>2</v>
      </c>
      <c r="G2253" s="38"/>
      <c r="H2253" s="44"/>
    </row>
    <row r="2254" s="2" customFormat="1" ht="16.8" customHeight="1">
      <c r="A2254" s="38"/>
      <c r="B2254" s="44"/>
      <c r="C2254" s="312" t="s">
        <v>4048</v>
      </c>
      <c r="D2254" s="313" t="s">
        <v>4048</v>
      </c>
      <c r="E2254" s="314" t="s">
        <v>1</v>
      </c>
      <c r="F2254" s="315">
        <v>2</v>
      </c>
      <c r="G2254" s="38"/>
      <c r="H2254" s="44"/>
    </row>
    <row r="2255" s="2" customFormat="1" ht="16.8" customHeight="1">
      <c r="A2255" s="38"/>
      <c r="B2255" s="44"/>
      <c r="C2255" s="316" t="s">
        <v>4048</v>
      </c>
      <c r="D2255" s="316" t="s">
        <v>86</v>
      </c>
      <c r="E2255" s="17" t="s">
        <v>1</v>
      </c>
      <c r="F2255" s="317">
        <v>2</v>
      </c>
      <c r="G2255" s="38"/>
      <c r="H2255" s="44"/>
    </row>
    <row r="2256" s="2" customFormat="1" ht="16.8" customHeight="1">
      <c r="A2256" s="38"/>
      <c r="B2256" s="44"/>
      <c r="C2256" s="312" t="s">
        <v>4056</v>
      </c>
      <c r="D2256" s="313" t="s">
        <v>4056</v>
      </c>
      <c r="E2256" s="314" t="s">
        <v>1</v>
      </c>
      <c r="F2256" s="315">
        <v>27.5</v>
      </c>
      <c r="G2256" s="38"/>
      <c r="H2256" s="44"/>
    </row>
    <row r="2257" s="2" customFormat="1" ht="16.8" customHeight="1">
      <c r="A2257" s="38"/>
      <c r="B2257" s="44"/>
      <c r="C2257" s="316" t="s">
        <v>1</v>
      </c>
      <c r="D2257" s="316" t="s">
        <v>5144</v>
      </c>
      <c r="E2257" s="17" t="s">
        <v>1</v>
      </c>
      <c r="F2257" s="317">
        <v>0</v>
      </c>
      <c r="G2257" s="38"/>
      <c r="H2257" s="44"/>
    </row>
    <row r="2258" s="2" customFormat="1" ht="16.8" customHeight="1">
      <c r="A2258" s="38"/>
      <c r="B2258" s="44"/>
      <c r="C2258" s="316" t="s">
        <v>4056</v>
      </c>
      <c r="D2258" s="316" t="s">
        <v>5115</v>
      </c>
      <c r="E2258" s="17" t="s">
        <v>1</v>
      </c>
      <c r="F2258" s="317">
        <v>27.5</v>
      </c>
      <c r="G2258" s="38"/>
      <c r="H2258" s="44"/>
    </row>
    <row r="2259" s="2" customFormat="1" ht="16.8" customHeight="1">
      <c r="A2259" s="38"/>
      <c r="B2259" s="44"/>
      <c r="C2259" s="312" t="s">
        <v>4063</v>
      </c>
      <c r="D2259" s="313" t="s">
        <v>4063</v>
      </c>
      <c r="E2259" s="314" t="s">
        <v>1</v>
      </c>
      <c r="F2259" s="315">
        <v>27.5</v>
      </c>
      <c r="G2259" s="38"/>
      <c r="H2259" s="44"/>
    </row>
    <row r="2260" s="2" customFormat="1" ht="16.8" customHeight="1">
      <c r="A2260" s="38"/>
      <c r="B2260" s="44"/>
      <c r="C2260" s="316" t="s">
        <v>1</v>
      </c>
      <c r="D2260" s="316" t="s">
        <v>5117</v>
      </c>
      <c r="E2260" s="17" t="s">
        <v>1</v>
      </c>
      <c r="F2260" s="317">
        <v>0</v>
      </c>
      <c r="G2260" s="38"/>
      <c r="H2260" s="44"/>
    </row>
    <row r="2261" s="2" customFormat="1" ht="16.8" customHeight="1">
      <c r="A2261" s="38"/>
      <c r="B2261" s="44"/>
      <c r="C2261" s="316" t="s">
        <v>4063</v>
      </c>
      <c r="D2261" s="316" t="s">
        <v>5115</v>
      </c>
      <c r="E2261" s="17" t="s">
        <v>1</v>
      </c>
      <c r="F2261" s="317">
        <v>27.5</v>
      </c>
      <c r="G2261" s="38"/>
      <c r="H2261" s="44"/>
    </row>
    <row r="2262" s="2" customFormat="1" ht="16.8" customHeight="1">
      <c r="A2262" s="38"/>
      <c r="B2262" s="44"/>
      <c r="C2262" s="312" t="s">
        <v>3832</v>
      </c>
      <c r="D2262" s="313" t="s">
        <v>3832</v>
      </c>
      <c r="E2262" s="314" t="s">
        <v>1</v>
      </c>
      <c r="F2262" s="315">
        <v>111.47499999999999</v>
      </c>
      <c r="G2262" s="38"/>
      <c r="H2262" s="44"/>
    </row>
    <row r="2263" s="2" customFormat="1" ht="16.8" customHeight="1">
      <c r="A2263" s="38"/>
      <c r="B2263" s="44"/>
      <c r="C2263" s="316" t="s">
        <v>1</v>
      </c>
      <c r="D2263" s="316" t="s">
        <v>5053</v>
      </c>
      <c r="E2263" s="17" t="s">
        <v>1</v>
      </c>
      <c r="F2263" s="317">
        <v>0</v>
      </c>
      <c r="G2263" s="38"/>
      <c r="H2263" s="44"/>
    </row>
    <row r="2264" s="2" customFormat="1" ht="16.8" customHeight="1">
      <c r="A2264" s="38"/>
      <c r="B2264" s="44"/>
      <c r="C2264" s="316" t="s">
        <v>3832</v>
      </c>
      <c r="D2264" s="316" t="s">
        <v>5054</v>
      </c>
      <c r="E2264" s="17" t="s">
        <v>1</v>
      </c>
      <c r="F2264" s="317">
        <v>111.47499999999999</v>
      </c>
      <c r="G2264" s="38"/>
      <c r="H2264" s="44"/>
    </row>
    <row r="2265" s="2" customFormat="1" ht="16.8" customHeight="1">
      <c r="A2265" s="38"/>
      <c r="B2265" s="44"/>
      <c r="C2265" s="312" t="s">
        <v>4067</v>
      </c>
      <c r="D2265" s="313" t="s">
        <v>4067</v>
      </c>
      <c r="E2265" s="314" t="s">
        <v>1</v>
      </c>
      <c r="F2265" s="315">
        <v>450</v>
      </c>
      <c r="G2265" s="38"/>
      <c r="H2265" s="44"/>
    </row>
    <row r="2266" s="2" customFormat="1" ht="16.8" customHeight="1">
      <c r="A2266" s="38"/>
      <c r="B2266" s="44"/>
      <c r="C2266" s="316" t="s">
        <v>1</v>
      </c>
      <c r="D2266" s="316" t="s">
        <v>5060</v>
      </c>
      <c r="E2266" s="17" t="s">
        <v>1</v>
      </c>
      <c r="F2266" s="317">
        <v>0</v>
      </c>
      <c r="G2266" s="38"/>
      <c r="H2266" s="44"/>
    </row>
    <row r="2267" s="2" customFormat="1" ht="16.8" customHeight="1">
      <c r="A2267" s="38"/>
      <c r="B2267" s="44"/>
      <c r="C2267" s="316" t="s">
        <v>4067</v>
      </c>
      <c r="D2267" s="316" t="s">
        <v>5148</v>
      </c>
      <c r="E2267" s="17" t="s">
        <v>1</v>
      </c>
      <c r="F2267" s="317">
        <v>450</v>
      </c>
      <c r="G2267" s="38"/>
      <c r="H2267" s="44"/>
    </row>
    <row r="2268" s="2" customFormat="1" ht="16.8" customHeight="1">
      <c r="A2268" s="38"/>
      <c r="B2268" s="44"/>
      <c r="C2268" s="318" t="s">
        <v>6870</v>
      </c>
      <c r="D2268" s="38"/>
      <c r="E2268" s="38"/>
      <c r="F2268" s="38"/>
      <c r="G2268" s="38"/>
      <c r="H2268" s="44"/>
    </row>
    <row r="2269" s="2" customFormat="1" ht="16.8" customHeight="1">
      <c r="A2269" s="38"/>
      <c r="B2269" s="44"/>
      <c r="C2269" s="316" t="s">
        <v>4134</v>
      </c>
      <c r="D2269" s="316" t="s">
        <v>4135</v>
      </c>
      <c r="E2269" s="17" t="s">
        <v>3900</v>
      </c>
      <c r="F2269" s="317">
        <v>477.5</v>
      </c>
      <c r="G2269" s="38"/>
      <c r="H2269" s="44"/>
    </row>
    <row r="2270" s="2" customFormat="1" ht="16.8" customHeight="1">
      <c r="A2270" s="38"/>
      <c r="B2270" s="44"/>
      <c r="C2270" s="312" t="s">
        <v>4073</v>
      </c>
      <c r="D2270" s="313" t="s">
        <v>4073</v>
      </c>
      <c r="E2270" s="314" t="s">
        <v>1</v>
      </c>
      <c r="F2270" s="315">
        <v>2</v>
      </c>
      <c r="G2270" s="38"/>
      <c r="H2270" s="44"/>
    </row>
    <row r="2271" s="2" customFormat="1" ht="16.8" customHeight="1">
      <c r="A2271" s="38"/>
      <c r="B2271" s="44"/>
      <c r="C2271" s="316" t="s">
        <v>1</v>
      </c>
      <c r="D2271" s="316" t="s">
        <v>5157</v>
      </c>
      <c r="E2271" s="17" t="s">
        <v>1</v>
      </c>
      <c r="F2271" s="317">
        <v>0</v>
      </c>
      <c r="G2271" s="38"/>
      <c r="H2271" s="44"/>
    </row>
    <row r="2272" s="2" customFormat="1" ht="16.8" customHeight="1">
      <c r="A2272" s="38"/>
      <c r="B2272" s="44"/>
      <c r="C2272" s="316" t="s">
        <v>4073</v>
      </c>
      <c r="D2272" s="316" t="s">
        <v>5158</v>
      </c>
      <c r="E2272" s="17" t="s">
        <v>1</v>
      </c>
      <c r="F2272" s="317">
        <v>2</v>
      </c>
      <c r="G2272" s="38"/>
      <c r="H2272" s="44"/>
    </row>
    <row r="2273" s="2" customFormat="1" ht="16.8" customHeight="1">
      <c r="A2273" s="38"/>
      <c r="B2273" s="44"/>
      <c r="C2273" s="312" t="s">
        <v>4078</v>
      </c>
      <c r="D2273" s="313" t="s">
        <v>4078</v>
      </c>
      <c r="E2273" s="314" t="s">
        <v>1</v>
      </c>
      <c r="F2273" s="315">
        <v>2</v>
      </c>
      <c r="G2273" s="38"/>
      <c r="H2273" s="44"/>
    </row>
    <row r="2274" s="2" customFormat="1" ht="16.8" customHeight="1">
      <c r="A2274" s="38"/>
      <c r="B2274" s="44"/>
      <c r="C2274" s="316" t="s">
        <v>4078</v>
      </c>
      <c r="D2274" s="316" t="s">
        <v>86</v>
      </c>
      <c r="E2274" s="17" t="s">
        <v>1</v>
      </c>
      <c r="F2274" s="317">
        <v>2</v>
      </c>
      <c r="G2274" s="38"/>
      <c r="H2274" s="44"/>
    </row>
    <row r="2275" s="2" customFormat="1" ht="16.8" customHeight="1">
      <c r="A2275" s="38"/>
      <c r="B2275" s="44"/>
      <c r="C2275" s="318" t="s">
        <v>6870</v>
      </c>
      <c r="D2275" s="38"/>
      <c r="E2275" s="38"/>
      <c r="F2275" s="38"/>
      <c r="G2275" s="38"/>
      <c r="H2275" s="44"/>
    </row>
    <row r="2276" s="2" customFormat="1" ht="16.8" customHeight="1">
      <c r="A2276" s="38"/>
      <c r="B2276" s="44"/>
      <c r="C2276" s="316" t="s">
        <v>5159</v>
      </c>
      <c r="D2276" s="316" t="s">
        <v>5160</v>
      </c>
      <c r="E2276" s="17" t="s">
        <v>3900</v>
      </c>
      <c r="F2276" s="317">
        <v>2.04</v>
      </c>
      <c r="G2276" s="38"/>
      <c r="H2276" s="44"/>
    </row>
    <row r="2277" s="2" customFormat="1" ht="16.8" customHeight="1">
      <c r="A2277" s="38"/>
      <c r="B2277" s="44"/>
      <c r="C2277" s="312" t="s">
        <v>4082</v>
      </c>
      <c r="D2277" s="313" t="s">
        <v>4082</v>
      </c>
      <c r="E2277" s="314" t="s">
        <v>1</v>
      </c>
      <c r="F2277" s="315">
        <v>6</v>
      </c>
      <c r="G2277" s="38"/>
      <c r="H2277" s="44"/>
    </row>
    <row r="2278" s="2" customFormat="1" ht="16.8" customHeight="1">
      <c r="A2278" s="38"/>
      <c r="B2278" s="44"/>
      <c r="C2278" s="316" t="s">
        <v>4082</v>
      </c>
      <c r="D2278" s="316" t="s">
        <v>287</v>
      </c>
      <c r="E2278" s="17" t="s">
        <v>1</v>
      </c>
      <c r="F2278" s="317">
        <v>6</v>
      </c>
      <c r="G2278" s="38"/>
      <c r="H2278" s="44"/>
    </row>
    <row r="2279" s="2" customFormat="1" ht="16.8" customHeight="1">
      <c r="A2279" s="38"/>
      <c r="B2279" s="44"/>
      <c r="C2279" s="312" t="s">
        <v>4088</v>
      </c>
      <c r="D2279" s="313" t="s">
        <v>4088</v>
      </c>
      <c r="E2279" s="314" t="s">
        <v>1</v>
      </c>
      <c r="F2279" s="315">
        <v>3</v>
      </c>
      <c r="G2279" s="38"/>
      <c r="H2279" s="44"/>
    </row>
    <row r="2280" s="2" customFormat="1" ht="16.8" customHeight="1">
      <c r="A2280" s="38"/>
      <c r="B2280" s="44"/>
      <c r="C2280" s="316" t="s">
        <v>1</v>
      </c>
      <c r="D2280" s="316" t="s">
        <v>5204</v>
      </c>
      <c r="E2280" s="17" t="s">
        <v>1</v>
      </c>
      <c r="F2280" s="317">
        <v>0</v>
      </c>
      <c r="G2280" s="38"/>
      <c r="H2280" s="44"/>
    </row>
    <row r="2281" s="2" customFormat="1" ht="16.8" customHeight="1">
      <c r="A2281" s="38"/>
      <c r="B2281" s="44"/>
      <c r="C2281" s="316" t="s">
        <v>4088</v>
      </c>
      <c r="D2281" s="316" t="s">
        <v>269</v>
      </c>
      <c r="E2281" s="17" t="s">
        <v>1</v>
      </c>
      <c r="F2281" s="317">
        <v>3</v>
      </c>
      <c r="G2281" s="38"/>
      <c r="H2281" s="44"/>
    </row>
    <row r="2282" s="2" customFormat="1" ht="16.8" customHeight="1">
      <c r="A2282" s="38"/>
      <c r="B2282" s="44"/>
      <c r="C2282" s="312" t="s">
        <v>4093</v>
      </c>
      <c r="D2282" s="313" t="s">
        <v>4093</v>
      </c>
      <c r="E2282" s="314" t="s">
        <v>1</v>
      </c>
      <c r="F2282" s="315">
        <v>3</v>
      </c>
      <c r="G2282" s="38"/>
      <c r="H2282" s="44"/>
    </row>
    <row r="2283" s="2" customFormat="1" ht="16.8" customHeight="1">
      <c r="A2283" s="38"/>
      <c r="B2283" s="44"/>
      <c r="C2283" s="316" t="s">
        <v>1</v>
      </c>
      <c r="D2283" s="316" t="s">
        <v>5208</v>
      </c>
      <c r="E2283" s="17" t="s">
        <v>1</v>
      </c>
      <c r="F2283" s="317">
        <v>0</v>
      </c>
      <c r="G2283" s="38"/>
      <c r="H2283" s="44"/>
    </row>
    <row r="2284" s="2" customFormat="1" ht="16.8" customHeight="1">
      <c r="A2284" s="38"/>
      <c r="B2284" s="44"/>
      <c r="C2284" s="316" t="s">
        <v>4093</v>
      </c>
      <c r="D2284" s="316" t="s">
        <v>269</v>
      </c>
      <c r="E2284" s="17" t="s">
        <v>1</v>
      </c>
      <c r="F2284" s="317">
        <v>3</v>
      </c>
      <c r="G2284" s="38"/>
      <c r="H2284" s="44"/>
    </row>
    <row r="2285" s="2" customFormat="1" ht="16.8" customHeight="1">
      <c r="A2285" s="38"/>
      <c r="B2285" s="44"/>
      <c r="C2285" s="312" t="s">
        <v>4100</v>
      </c>
      <c r="D2285" s="313" t="s">
        <v>4100</v>
      </c>
      <c r="E2285" s="314" t="s">
        <v>1</v>
      </c>
      <c r="F2285" s="315">
        <v>40</v>
      </c>
      <c r="G2285" s="38"/>
      <c r="H2285" s="44"/>
    </row>
    <row r="2286" s="2" customFormat="1" ht="16.8" customHeight="1">
      <c r="A2286" s="38"/>
      <c r="B2286" s="44"/>
      <c r="C2286" s="316" t="s">
        <v>4100</v>
      </c>
      <c r="D2286" s="316" t="s">
        <v>1087</v>
      </c>
      <c r="E2286" s="17" t="s">
        <v>1</v>
      </c>
      <c r="F2286" s="317">
        <v>40</v>
      </c>
      <c r="G2286" s="38"/>
      <c r="H2286" s="44"/>
    </row>
    <row r="2287" s="2" customFormat="1" ht="16.8" customHeight="1">
      <c r="A2287" s="38"/>
      <c r="B2287" s="44"/>
      <c r="C2287" s="312" t="s">
        <v>4112</v>
      </c>
      <c r="D2287" s="313" t="s">
        <v>4112</v>
      </c>
      <c r="E2287" s="314" t="s">
        <v>1</v>
      </c>
      <c r="F2287" s="315">
        <v>8</v>
      </c>
      <c r="G2287" s="38"/>
      <c r="H2287" s="44"/>
    </row>
    <row r="2288" s="2" customFormat="1" ht="16.8" customHeight="1">
      <c r="A2288" s="38"/>
      <c r="B2288" s="44"/>
      <c r="C2288" s="316" t="s">
        <v>1</v>
      </c>
      <c r="D2288" s="316" t="s">
        <v>5217</v>
      </c>
      <c r="E2288" s="17" t="s">
        <v>1</v>
      </c>
      <c r="F2288" s="317">
        <v>0</v>
      </c>
      <c r="G2288" s="38"/>
      <c r="H2288" s="44"/>
    </row>
    <row r="2289" s="2" customFormat="1" ht="16.8" customHeight="1">
      <c r="A2289" s="38"/>
      <c r="B2289" s="44"/>
      <c r="C2289" s="316" t="s">
        <v>4112</v>
      </c>
      <c r="D2289" s="316" t="s">
        <v>299</v>
      </c>
      <c r="E2289" s="17" t="s">
        <v>1</v>
      </c>
      <c r="F2289" s="317">
        <v>8</v>
      </c>
      <c r="G2289" s="38"/>
      <c r="H2289" s="44"/>
    </row>
    <row r="2290" s="2" customFormat="1" ht="16.8" customHeight="1">
      <c r="A2290" s="38"/>
      <c r="B2290" s="44"/>
      <c r="C2290" s="312" t="s">
        <v>4120</v>
      </c>
      <c r="D2290" s="313" t="s">
        <v>4120</v>
      </c>
      <c r="E2290" s="314" t="s">
        <v>1</v>
      </c>
      <c r="F2290" s="315">
        <v>2</v>
      </c>
      <c r="G2290" s="38"/>
      <c r="H2290" s="44"/>
    </row>
    <row r="2291" s="2" customFormat="1" ht="16.8" customHeight="1">
      <c r="A2291" s="38"/>
      <c r="B2291" s="44"/>
      <c r="C2291" s="316" t="s">
        <v>1</v>
      </c>
      <c r="D2291" s="316" t="s">
        <v>5221</v>
      </c>
      <c r="E2291" s="17" t="s">
        <v>1</v>
      </c>
      <c r="F2291" s="317">
        <v>0</v>
      </c>
      <c r="G2291" s="38"/>
      <c r="H2291" s="44"/>
    </row>
    <row r="2292" s="2" customFormat="1" ht="16.8" customHeight="1">
      <c r="A2292" s="38"/>
      <c r="B2292" s="44"/>
      <c r="C2292" s="316" t="s">
        <v>4120</v>
      </c>
      <c r="D2292" s="316" t="s">
        <v>86</v>
      </c>
      <c r="E2292" s="17" t="s">
        <v>1</v>
      </c>
      <c r="F2292" s="317">
        <v>2</v>
      </c>
      <c r="G2292" s="38"/>
      <c r="H2292" s="44"/>
    </row>
    <row r="2293" s="2" customFormat="1" ht="16.8" customHeight="1">
      <c r="A2293" s="38"/>
      <c r="B2293" s="44"/>
      <c r="C2293" s="318" t="s">
        <v>6870</v>
      </c>
      <c r="D2293" s="38"/>
      <c r="E2293" s="38"/>
      <c r="F2293" s="38"/>
      <c r="G2293" s="38"/>
      <c r="H2293" s="44"/>
    </row>
    <row r="2294" s="2" customFormat="1">
      <c r="A2294" s="38"/>
      <c r="B2294" s="44"/>
      <c r="C2294" s="316" t="s">
        <v>5218</v>
      </c>
      <c r="D2294" s="316" t="s">
        <v>5219</v>
      </c>
      <c r="E2294" s="17" t="s">
        <v>1622</v>
      </c>
      <c r="F2294" s="317">
        <v>4</v>
      </c>
      <c r="G2294" s="38"/>
      <c r="H2294" s="44"/>
    </row>
    <row r="2295" s="2" customFormat="1" ht="16.8" customHeight="1">
      <c r="A2295" s="38"/>
      <c r="B2295" s="44"/>
      <c r="C2295" s="312" t="s">
        <v>4132</v>
      </c>
      <c r="D2295" s="313" t="s">
        <v>4132</v>
      </c>
      <c r="E2295" s="314" t="s">
        <v>1</v>
      </c>
      <c r="F2295" s="315">
        <v>2</v>
      </c>
      <c r="G2295" s="38"/>
      <c r="H2295" s="44"/>
    </row>
    <row r="2296" s="2" customFormat="1" ht="16.8" customHeight="1">
      <c r="A2296" s="38"/>
      <c r="B2296" s="44"/>
      <c r="C2296" s="316" t="s">
        <v>1</v>
      </c>
      <c r="D2296" s="316" t="s">
        <v>5221</v>
      </c>
      <c r="E2296" s="17" t="s">
        <v>1</v>
      </c>
      <c r="F2296" s="317">
        <v>0</v>
      </c>
      <c r="G2296" s="38"/>
      <c r="H2296" s="44"/>
    </row>
    <row r="2297" s="2" customFormat="1" ht="16.8" customHeight="1">
      <c r="A2297" s="38"/>
      <c r="B2297" s="44"/>
      <c r="C2297" s="316" t="s">
        <v>4132</v>
      </c>
      <c r="D2297" s="316" t="s">
        <v>86</v>
      </c>
      <c r="E2297" s="17" t="s">
        <v>1</v>
      </c>
      <c r="F2297" s="317">
        <v>2</v>
      </c>
      <c r="G2297" s="38"/>
      <c r="H2297" s="44"/>
    </row>
    <row r="2298" s="2" customFormat="1" ht="16.8" customHeight="1">
      <c r="A2298" s="38"/>
      <c r="B2298" s="44"/>
      <c r="C2298" s="312" t="s">
        <v>3838</v>
      </c>
      <c r="D2298" s="313" t="s">
        <v>3838</v>
      </c>
      <c r="E2298" s="314" t="s">
        <v>1</v>
      </c>
      <c r="F2298" s="315">
        <v>427.5</v>
      </c>
      <c r="G2298" s="38"/>
      <c r="H2298" s="44"/>
    </row>
    <row r="2299" s="2" customFormat="1" ht="16.8" customHeight="1">
      <c r="A2299" s="38"/>
      <c r="B2299" s="44"/>
      <c r="C2299" s="316" t="s">
        <v>1</v>
      </c>
      <c r="D2299" s="316" t="s">
        <v>5060</v>
      </c>
      <c r="E2299" s="17" t="s">
        <v>1</v>
      </c>
      <c r="F2299" s="317">
        <v>0</v>
      </c>
      <c r="G2299" s="38"/>
      <c r="H2299" s="44"/>
    </row>
    <row r="2300" s="2" customFormat="1" ht="16.8" customHeight="1">
      <c r="A2300" s="38"/>
      <c r="B2300" s="44"/>
      <c r="C2300" s="316" t="s">
        <v>3838</v>
      </c>
      <c r="D2300" s="316" t="s">
        <v>5061</v>
      </c>
      <c r="E2300" s="17" t="s">
        <v>1</v>
      </c>
      <c r="F2300" s="317">
        <v>427.5</v>
      </c>
      <c r="G2300" s="38"/>
      <c r="H2300" s="44"/>
    </row>
    <row r="2301" s="2" customFormat="1" ht="16.8" customHeight="1">
      <c r="A2301" s="38"/>
      <c r="B2301" s="44"/>
      <c r="C2301" s="318" t="s">
        <v>6870</v>
      </c>
      <c r="D2301" s="38"/>
      <c r="E2301" s="38"/>
      <c r="F2301" s="38"/>
      <c r="G2301" s="38"/>
      <c r="H2301" s="44"/>
    </row>
    <row r="2302" s="2" customFormat="1">
      <c r="A2302" s="38"/>
      <c r="B2302" s="44"/>
      <c r="C2302" s="316" t="s">
        <v>5055</v>
      </c>
      <c r="D2302" s="316" t="s">
        <v>5056</v>
      </c>
      <c r="E2302" s="17" t="s">
        <v>3853</v>
      </c>
      <c r="F2302" s="317">
        <v>456</v>
      </c>
      <c r="G2302" s="38"/>
      <c r="H2302" s="44"/>
    </row>
    <row r="2303" s="2" customFormat="1" ht="16.8" customHeight="1">
      <c r="A2303" s="38"/>
      <c r="B2303" s="44"/>
      <c r="C2303" s="312" t="s">
        <v>4139</v>
      </c>
      <c r="D2303" s="313" t="s">
        <v>4139</v>
      </c>
      <c r="E2303" s="314" t="s">
        <v>1</v>
      </c>
      <c r="F2303" s="315">
        <v>4</v>
      </c>
      <c r="G2303" s="38"/>
      <c r="H2303" s="44"/>
    </row>
    <row r="2304" s="2" customFormat="1" ht="16.8" customHeight="1">
      <c r="A2304" s="38"/>
      <c r="B2304" s="44"/>
      <c r="C2304" s="316" t="s">
        <v>1</v>
      </c>
      <c r="D2304" s="316" t="s">
        <v>5221</v>
      </c>
      <c r="E2304" s="17" t="s">
        <v>1</v>
      </c>
      <c r="F2304" s="317">
        <v>0</v>
      </c>
      <c r="G2304" s="38"/>
      <c r="H2304" s="44"/>
    </row>
    <row r="2305" s="2" customFormat="1" ht="16.8" customHeight="1">
      <c r="A2305" s="38"/>
      <c r="B2305" s="44"/>
      <c r="C2305" s="316" t="s">
        <v>4139</v>
      </c>
      <c r="D2305" s="316" t="s">
        <v>254</v>
      </c>
      <c r="E2305" s="17" t="s">
        <v>1</v>
      </c>
      <c r="F2305" s="317">
        <v>4</v>
      </c>
      <c r="G2305" s="38"/>
      <c r="H2305" s="44"/>
    </row>
    <row r="2306" s="2" customFormat="1" ht="16.8" customHeight="1">
      <c r="A2306" s="38"/>
      <c r="B2306" s="44"/>
      <c r="C2306" s="312" t="s">
        <v>4166</v>
      </c>
      <c r="D2306" s="313" t="s">
        <v>4166</v>
      </c>
      <c r="E2306" s="314" t="s">
        <v>1</v>
      </c>
      <c r="F2306" s="315">
        <v>4</v>
      </c>
      <c r="G2306" s="38"/>
      <c r="H2306" s="44"/>
    </row>
    <row r="2307" s="2" customFormat="1" ht="16.8" customHeight="1">
      <c r="A2307" s="38"/>
      <c r="B2307" s="44"/>
      <c r="C2307" s="316" t="s">
        <v>1</v>
      </c>
      <c r="D2307" s="316" t="s">
        <v>5221</v>
      </c>
      <c r="E2307" s="17" t="s">
        <v>1</v>
      </c>
      <c r="F2307" s="317">
        <v>0</v>
      </c>
      <c r="G2307" s="38"/>
      <c r="H2307" s="44"/>
    </row>
    <row r="2308" s="2" customFormat="1" ht="16.8" customHeight="1">
      <c r="A2308" s="38"/>
      <c r="B2308" s="44"/>
      <c r="C2308" s="316" t="s">
        <v>4166</v>
      </c>
      <c r="D2308" s="316" t="s">
        <v>254</v>
      </c>
      <c r="E2308" s="17" t="s">
        <v>1</v>
      </c>
      <c r="F2308" s="317">
        <v>4</v>
      </c>
      <c r="G2308" s="38"/>
      <c r="H2308" s="44"/>
    </row>
    <row r="2309" s="2" customFormat="1" ht="16.8" customHeight="1">
      <c r="A2309" s="38"/>
      <c r="B2309" s="44"/>
      <c r="C2309" s="312" t="s">
        <v>3722</v>
      </c>
      <c r="D2309" s="313" t="s">
        <v>3722</v>
      </c>
      <c r="E2309" s="314" t="s">
        <v>1</v>
      </c>
      <c r="F2309" s="315">
        <v>4</v>
      </c>
      <c r="G2309" s="38"/>
      <c r="H2309" s="44"/>
    </row>
    <row r="2310" s="2" customFormat="1" ht="16.8" customHeight="1">
      <c r="A2310" s="38"/>
      <c r="B2310" s="44"/>
      <c r="C2310" s="316" t="s">
        <v>1</v>
      </c>
      <c r="D2310" s="316" t="s">
        <v>5236</v>
      </c>
      <c r="E2310" s="17" t="s">
        <v>1</v>
      </c>
      <c r="F2310" s="317">
        <v>0</v>
      </c>
      <c r="G2310" s="38"/>
      <c r="H2310" s="44"/>
    </row>
    <row r="2311" s="2" customFormat="1" ht="16.8" customHeight="1">
      <c r="A2311" s="38"/>
      <c r="B2311" s="44"/>
      <c r="C2311" s="316" t="s">
        <v>3722</v>
      </c>
      <c r="D2311" s="316" t="s">
        <v>254</v>
      </c>
      <c r="E2311" s="17" t="s">
        <v>1</v>
      </c>
      <c r="F2311" s="317">
        <v>4</v>
      </c>
      <c r="G2311" s="38"/>
      <c r="H2311" s="44"/>
    </row>
    <row r="2312" s="2" customFormat="1" ht="16.8" customHeight="1">
      <c r="A2312" s="38"/>
      <c r="B2312" s="44"/>
      <c r="C2312" s="312" t="s">
        <v>4178</v>
      </c>
      <c r="D2312" s="313" t="s">
        <v>4178</v>
      </c>
      <c r="E2312" s="314" t="s">
        <v>1</v>
      </c>
      <c r="F2312" s="315">
        <v>2</v>
      </c>
      <c r="G2312" s="38"/>
      <c r="H2312" s="44"/>
    </row>
    <row r="2313" s="2" customFormat="1" ht="16.8" customHeight="1">
      <c r="A2313" s="38"/>
      <c r="B2313" s="44"/>
      <c r="C2313" s="316" t="s">
        <v>1</v>
      </c>
      <c r="D2313" s="316" t="s">
        <v>5221</v>
      </c>
      <c r="E2313" s="17" t="s">
        <v>1</v>
      </c>
      <c r="F2313" s="317">
        <v>0</v>
      </c>
      <c r="G2313" s="38"/>
      <c r="H2313" s="44"/>
    </row>
    <row r="2314" s="2" customFormat="1" ht="16.8" customHeight="1">
      <c r="A2314" s="38"/>
      <c r="B2314" s="44"/>
      <c r="C2314" s="316" t="s">
        <v>4178</v>
      </c>
      <c r="D2314" s="316" t="s">
        <v>86</v>
      </c>
      <c r="E2314" s="17" t="s">
        <v>1</v>
      </c>
      <c r="F2314" s="317">
        <v>2</v>
      </c>
      <c r="G2314" s="38"/>
      <c r="H2314" s="44"/>
    </row>
    <row r="2315" s="2" customFormat="1" ht="16.8" customHeight="1">
      <c r="A2315" s="38"/>
      <c r="B2315" s="44"/>
      <c r="C2315" s="312" t="s">
        <v>3723</v>
      </c>
      <c r="D2315" s="313" t="s">
        <v>3723</v>
      </c>
      <c r="E2315" s="314" t="s">
        <v>1</v>
      </c>
      <c r="F2315" s="315">
        <v>2</v>
      </c>
      <c r="G2315" s="38"/>
      <c r="H2315" s="44"/>
    </row>
    <row r="2316" s="2" customFormat="1" ht="16.8" customHeight="1">
      <c r="A2316" s="38"/>
      <c r="B2316" s="44"/>
      <c r="C2316" s="316" t="s">
        <v>1</v>
      </c>
      <c r="D2316" s="316" t="s">
        <v>5221</v>
      </c>
      <c r="E2316" s="17" t="s">
        <v>1</v>
      </c>
      <c r="F2316" s="317">
        <v>0</v>
      </c>
      <c r="G2316" s="38"/>
      <c r="H2316" s="44"/>
    </row>
    <row r="2317" s="2" customFormat="1" ht="16.8" customHeight="1">
      <c r="A2317" s="38"/>
      <c r="B2317" s="44"/>
      <c r="C2317" s="316" t="s">
        <v>3723</v>
      </c>
      <c r="D2317" s="316" t="s">
        <v>86</v>
      </c>
      <c r="E2317" s="17" t="s">
        <v>1</v>
      </c>
      <c r="F2317" s="317">
        <v>2</v>
      </c>
      <c r="G2317" s="38"/>
      <c r="H2317" s="44"/>
    </row>
    <row r="2318" s="2" customFormat="1" ht="16.8" customHeight="1">
      <c r="A2318" s="38"/>
      <c r="B2318" s="44"/>
      <c r="C2318" s="312" t="s">
        <v>4191</v>
      </c>
      <c r="D2318" s="313" t="s">
        <v>4191</v>
      </c>
      <c r="E2318" s="314" t="s">
        <v>1</v>
      </c>
      <c r="F2318" s="315">
        <v>2</v>
      </c>
      <c r="G2318" s="38"/>
      <c r="H2318" s="44"/>
    </row>
    <row r="2319" s="2" customFormat="1" ht="16.8" customHeight="1">
      <c r="A2319" s="38"/>
      <c r="B2319" s="44"/>
      <c r="C2319" s="316" t="s">
        <v>1</v>
      </c>
      <c r="D2319" s="316" t="s">
        <v>5221</v>
      </c>
      <c r="E2319" s="17" t="s">
        <v>1</v>
      </c>
      <c r="F2319" s="317">
        <v>0</v>
      </c>
      <c r="G2319" s="38"/>
      <c r="H2319" s="44"/>
    </row>
    <row r="2320" s="2" customFormat="1" ht="16.8" customHeight="1">
      <c r="A2320" s="38"/>
      <c r="B2320" s="44"/>
      <c r="C2320" s="316" t="s">
        <v>4191</v>
      </c>
      <c r="D2320" s="316" t="s">
        <v>86</v>
      </c>
      <c r="E2320" s="17" t="s">
        <v>1</v>
      </c>
      <c r="F2320" s="317">
        <v>2</v>
      </c>
      <c r="G2320" s="38"/>
      <c r="H2320" s="44"/>
    </row>
    <row r="2321" s="2" customFormat="1" ht="16.8" customHeight="1">
      <c r="A2321" s="38"/>
      <c r="B2321" s="44"/>
      <c r="C2321" s="312" t="s">
        <v>3725</v>
      </c>
      <c r="D2321" s="313" t="s">
        <v>3725</v>
      </c>
      <c r="E2321" s="314" t="s">
        <v>1</v>
      </c>
      <c r="F2321" s="315">
        <v>4</v>
      </c>
      <c r="G2321" s="38"/>
      <c r="H2321" s="44"/>
    </row>
    <row r="2322" s="2" customFormat="1" ht="16.8" customHeight="1">
      <c r="A2322" s="38"/>
      <c r="B2322" s="44"/>
      <c r="C2322" s="316" t="s">
        <v>1</v>
      </c>
      <c r="D2322" s="316" t="s">
        <v>5221</v>
      </c>
      <c r="E2322" s="17" t="s">
        <v>1</v>
      </c>
      <c r="F2322" s="317">
        <v>0</v>
      </c>
      <c r="G2322" s="38"/>
      <c r="H2322" s="44"/>
    </row>
    <row r="2323" s="2" customFormat="1" ht="16.8" customHeight="1">
      <c r="A2323" s="38"/>
      <c r="B2323" s="44"/>
      <c r="C2323" s="316" t="s">
        <v>3725</v>
      </c>
      <c r="D2323" s="316" t="s">
        <v>254</v>
      </c>
      <c r="E2323" s="17" t="s">
        <v>1</v>
      </c>
      <c r="F2323" s="317">
        <v>4</v>
      </c>
      <c r="G2323" s="38"/>
      <c r="H2323" s="44"/>
    </row>
    <row r="2324" s="2" customFormat="1" ht="16.8" customHeight="1">
      <c r="A2324" s="38"/>
      <c r="B2324" s="44"/>
      <c r="C2324" s="312" t="s">
        <v>4205</v>
      </c>
      <c r="D2324" s="313" t="s">
        <v>4205</v>
      </c>
      <c r="E2324" s="314" t="s">
        <v>1</v>
      </c>
      <c r="F2324" s="315">
        <v>2</v>
      </c>
      <c r="G2324" s="38"/>
      <c r="H2324" s="44"/>
    </row>
    <row r="2325" s="2" customFormat="1" ht="16.8" customHeight="1">
      <c r="A2325" s="38"/>
      <c r="B2325" s="44"/>
      <c r="C2325" s="316" t="s">
        <v>1</v>
      </c>
      <c r="D2325" s="316" t="s">
        <v>5221</v>
      </c>
      <c r="E2325" s="17" t="s">
        <v>1</v>
      </c>
      <c r="F2325" s="317">
        <v>0</v>
      </c>
      <c r="G2325" s="38"/>
      <c r="H2325" s="44"/>
    </row>
    <row r="2326" s="2" customFormat="1" ht="16.8" customHeight="1">
      <c r="A2326" s="38"/>
      <c r="B2326" s="44"/>
      <c r="C2326" s="316" t="s">
        <v>4205</v>
      </c>
      <c r="D2326" s="316" t="s">
        <v>86</v>
      </c>
      <c r="E2326" s="17" t="s">
        <v>1</v>
      </c>
      <c r="F2326" s="317">
        <v>2</v>
      </c>
      <c r="G2326" s="38"/>
      <c r="H2326" s="44"/>
    </row>
    <row r="2327" s="2" customFormat="1" ht="16.8" customHeight="1">
      <c r="A2327" s="38"/>
      <c r="B2327" s="44"/>
      <c r="C2327" s="312" t="s">
        <v>3727</v>
      </c>
      <c r="D2327" s="313" t="s">
        <v>3727</v>
      </c>
      <c r="E2327" s="314" t="s">
        <v>1</v>
      </c>
      <c r="F2327" s="315">
        <v>2</v>
      </c>
      <c r="G2327" s="38"/>
      <c r="H2327" s="44"/>
    </row>
    <row r="2328" s="2" customFormat="1" ht="16.8" customHeight="1">
      <c r="A2328" s="38"/>
      <c r="B2328" s="44"/>
      <c r="C2328" s="316" t="s">
        <v>1</v>
      </c>
      <c r="D2328" s="316" t="s">
        <v>5256</v>
      </c>
      <c r="E2328" s="17" t="s">
        <v>1</v>
      </c>
      <c r="F2328" s="317">
        <v>0</v>
      </c>
      <c r="G2328" s="38"/>
      <c r="H2328" s="44"/>
    </row>
    <row r="2329" s="2" customFormat="1" ht="16.8" customHeight="1">
      <c r="A2329" s="38"/>
      <c r="B2329" s="44"/>
      <c r="C2329" s="316" t="s">
        <v>3727</v>
      </c>
      <c r="D2329" s="316" t="s">
        <v>86</v>
      </c>
      <c r="E2329" s="17" t="s">
        <v>1</v>
      </c>
      <c r="F2329" s="317">
        <v>2</v>
      </c>
      <c r="G2329" s="38"/>
      <c r="H2329" s="44"/>
    </row>
    <row r="2330" s="2" customFormat="1" ht="16.8" customHeight="1">
      <c r="A2330" s="38"/>
      <c r="B2330" s="44"/>
      <c r="C2330" s="312" t="s">
        <v>4216</v>
      </c>
      <c r="D2330" s="313" t="s">
        <v>4216</v>
      </c>
      <c r="E2330" s="314" t="s">
        <v>1</v>
      </c>
      <c r="F2330" s="315">
        <v>450</v>
      </c>
      <c r="G2330" s="38"/>
      <c r="H2330" s="44"/>
    </row>
    <row r="2331" s="2" customFormat="1" ht="16.8" customHeight="1">
      <c r="A2331" s="38"/>
      <c r="B2331" s="44"/>
      <c r="C2331" s="316" t="s">
        <v>1</v>
      </c>
      <c r="D2331" s="316" t="s">
        <v>5060</v>
      </c>
      <c r="E2331" s="17" t="s">
        <v>1</v>
      </c>
      <c r="F2331" s="317">
        <v>0</v>
      </c>
      <c r="G2331" s="38"/>
      <c r="H2331" s="44"/>
    </row>
    <row r="2332" s="2" customFormat="1" ht="16.8" customHeight="1">
      <c r="A2332" s="38"/>
      <c r="B2332" s="44"/>
      <c r="C2332" s="316" t="s">
        <v>4216</v>
      </c>
      <c r="D2332" s="316" t="s">
        <v>5023</v>
      </c>
      <c r="E2332" s="17" t="s">
        <v>1</v>
      </c>
      <c r="F2332" s="317">
        <v>450</v>
      </c>
      <c r="G2332" s="38"/>
      <c r="H2332" s="44"/>
    </row>
    <row r="2333" s="2" customFormat="1" ht="16.8" customHeight="1">
      <c r="A2333" s="38"/>
      <c r="B2333" s="44"/>
      <c r="C2333" s="312" t="s">
        <v>3844</v>
      </c>
      <c r="D2333" s="313" t="s">
        <v>3844</v>
      </c>
      <c r="E2333" s="314" t="s">
        <v>1</v>
      </c>
      <c r="F2333" s="315">
        <v>56</v>
      </c>
      <c r="G2333" s="38"/>
      <c r="H2333" s="44"/>
    </row>
    <row r="2334" s="2" customFormat="1" ht="16.8" customHeight="1">
      <c r="A2334" s="38"/>
      <c r="B2334" s="44"/>
      <c r="C2334" s="316" t="s">
        <v>1</v>
      </c>
      <c r="D2334" s="316" t="s">
        <v>5068</v>
      </c>
      <c r="E2334" s="17" t="s">
        <v>1</v>
      </c>
      <c r="F2334" s="317">
        <v>0</v>
      </c>
      <c r="G2334" s="38"/>
      <c r="H2334" s="44"/>
    </row>
    <row r="2335" s="2" customFormat="1" ht="16.8" customHeight="1">
      <c r="A2335" s="38"/>
      <c r="B2335" s="44"/>
      <c r="C2335" s="316" t="s">
        <v>3844</v>
      </c>
      <c r="D2335" s="316" t="s">
        <v>5069</v>
      </c>
      <c r="E2335" s="17" t="s">
        <v>1</v>
      </c>
      <c r="F2335" s="317">
        <v>56</v>
      </c>
      <c r="G2335" s="38"/>
      <c r="H2335" s="44"/>
    </row>
    <row r="2336" s="2" customFormat="1" ht="16.8" customHeight="1">
      <c r="A2336" s="38"/>
      <c r="B2336" s="44"/>
      <c r="C2336" s="318" t="s">
        <v>6870</v>
      </c>
      <c r="D2336" s="38"/>
      <c r="E2336" s="38"/>
      <c r="F2336" s="38"/>
      <c r="G2336" s="38"/>
      <c r="H2336" s="44"/>
    </row>
    <row r="2337" s="2" customFormat="1" ht="16.8" customHeight="1">
      <c r="A2337" s="38"/>
      <c r="B2337" s="44"/>
      <c r="C2337" s="316" t="s">
        <v>3898</v>
      </c>
      <c r="D2337" s="316" t="s">
        <v>3899</v>
      </c>
      <c r="E2337" s="17" t="s">
        <v>3900</v>
      </c>
      <c r="F2337" s="317">
        <v>112</v>
      </c>
      <c r="G2337" s="38"/>
      <c r="H2337" s="44"/>
    </row>
    <row r="2338" s="2" customFormat="1" ht="16.8" customHeight="1">
      <c r="A2338" s="38"/>
      <c r="B2338" s="44"/>
      <c r="C2338" s="312" t="s">
        <v>3728</v>
      </c>
      <c r="D2338" s="313" t="s">
        <v>3728</v>
      </c>
      <c r="E2338" s="314" t="s">
        <v>1</v>
      </c>
      <c r="F2338" s="315">
        <v>450</v>
      </c>
      <c r="G2338" s="38"/>
      <c r="H2338" s="44"/>
    </row>
    <row r="2339" s="2" customFormat="1" ht="16.8" customHeight="1">
      <c r="A2339" s="38"/>
      <c r="B2339" s="44"/>
      <c r="C2339" s="316" t="s">
        <v>3728</v>
      </c>
      <c r="D2339" s="316" t="s">
        <v>5023</v>
      </c>
      <c r="E2339" s="17" t="s">
        <v>1</v>
      </c>
      <c r="F2339" s="317">
        <v>450</v>
      </c>
      <c r="G2339" s="38"/>
      <c r="H2339" s="44"/>
    </row>
    <row r="2340" s="2" customFormat="1" ht="16.8" customHeight="1">
      <c r="A2340" s="38"/>
      <c r="B2340" s="44"/>
      <c r="C2340" s="318" t="s">
        <v>6870</v>
      </c>
      <c r="D2340" s="38"/>
      <c r="E2340" s="38"/>
      <c r="F2340" s="38"/>
      <c r="G2340" s="38"/>
      <c r="H2340" s="44"/>
    </row>
    <row r="2341" s="2" customFormat="1" ht="16.8" customHeight="1">
      <c r="A2341" s="38"/>
      <c r="B2341" s="44"/>
      <c r="C2341" s="316" t="s">
        <v>5263</v>
      </c>
      <c r="D2341" s="316" t="s">
        <v>5264</v>
      </c>
      <c r="E2341" s="17" t="s">
        <v>1133</v>
      </c>
      <c r="F2341" s="317">
        <v>456.75</v>
      </c>
      <c r="G2341" s="38"/>
      <c r="H2341" s="44"/>
    </row>
    <row r="2342" s="2" customFormat="1" ht="16.8" customHeight="1">
      <c r="A2342" s="38"/>
      <c r="B2342" s="44"/>
      <c r="C2342" s="312" t="s">
        <v>4228</v>
      </c>
      <c r="D2342" s="313" t="s">
        <v>4228</v>
      </c>
      <c r="E2342" s="314" t="s">
        <v>1</v>
      </c>
      <c r="F2342" s="315">
        <v>30</v>
      </c>
      <c r="G2342" s="38"/>
      <c r="H2342" s="44"/>
    </row>
    <row r="2343" s="2" customFormat="1" ht="16.8" customHeight="1">
      <c r="A2343" s="38"/>
      <c r="B2343" s="44"/>
      <c r="C2343" s="316" t="s">
        <v>1</v>
      </c>
      <c r="D2343" s="316" t="s">
        <v>5272</v>
      </c>
      <c r="E2343" s="17" t="s">
        <v>1</v>
      </c>
      <c r="F2343" s="317">
        <v>0</v>
      </c>
      <c r="G2343" s="38"/>
      <c r="H2343" s="44"/>
    </row>
    <row r="2344" s="2" customFormat="1" ht="16.8" customHeight="1">
      <c r="A2344" s="38"/>
      <c r="B2344" s="44"/>
      <c r="C2344" s="316" t="s">
        <v>4228</v>
      </c>
      <c r="D2344" s="316" t="s">
        <v>1000</v>
      </c>
      <c r="E2344" s="17" t="s">
        <v>1</v>
      </c>
      <c r="F2344" s="317">
        <v>30</v>
      </c>
      <c r="G2344" s="38"/>
      <c r="H2344" s="44"/>
    </row>
    <row r="2345" s="2" customFormat="1" ht="16.8" customHeight="1">
      <c r="A2345" s="38"/>
      <c r="B2345" s="44"/>
      <c r="C2345" s="312" t="s">
        <v>4232</v>
      </c>
      <c r="D2345" s="313" t="s">
        <v>4232</v>
      </c>
      <c r="E2345" s="314" t="s">
        <v>1</v>
      </c>
      <c r="F2345" s="315">
        <v>30</v>
      </c>
      <c r="G2345" s="38"/>
      <c r="H2345" s="44"/>
    </row>
    <row r="2346" s="2" customFormat="1" ht="16.8" customHeight="1">
      <c r="A2346" s="38"/>
      <c r="B2346" s="44"/>
      <c r="C2346" s="316" t="s">
        <v>4232</v>
      </c>
      <c r="D2346" s="316" t="s">
        <v>1000</v>
      </c>
      <c r="E2346" s="17" t="s">
        <v>1</v>
      </c>
      <c r="F2346" s="317">
        <v>30</v>
      </c>
      <c r="G2346" s="38"/>
      <c r="H2346" s="44"/>
    </row>
    <row r="2347" s="2" customFormat="1" ht="16.8" customHeight="1">
      <c r="A2347" s="38"/>
      <c r="B2347" s="44"/>
      <c r="C2347" s="312" t="s">
        <v>4235</v>
      </c>
      <c r="D2347" s="313" t="s">
        <v>4235</v>
      </c>
      <c r="E2347" s="314" t="s">
        <v>1</v>
      </c>
      <c r="F2347" s="315">
        <v>52</v>
      </c>
      <c r="G2347" s="38"/>
      <c r="H2347" s="44"/>
    </row>
    <row r="2348" s="2" customFormat="1" ht="16.8" customHeight="1">
      <c r="A2348" s="38"/>
      <c r="B2348" s="44"/>
      <c r="C2348" s="316" t="s">
        <v>1</v>
      </c>
      <c r="D2348" s="316" t="s">
        <v>5272</v>
      </c>
      <c r="E2348" s="17" t="s">
        <v>1</v>
      </c>
      <c r="F2348" s="317">
        <v>0</v>
      </c>
      <c r="G2348" s="38"/>
      <c r="H2348" s="44"/>
    </row>
    <row r="2349" s="2" customFormat="1" ht="16.8" customHeight="1">
      <c r="A2349" s="38"/>
      <c r="B2349" s="44"/>
      <c r="C2349" s="316" t="s">
        <v>4235</v>
      </c>
      <c r="D2349" s="316" t="s">
        <v>1510</v>
      </c>
      <c r="E2349" s="17" t="s">
        <v>1</v>
      </c>
      <c r="F2349" s="317">
        <v>52</v>
      </c>
      <c r="G2349" s="38"/>
      <c r="H2349" s="44"/>
    </row>
    <row r="2350" s="2" customFormat="1" ht="16.8" customHeight="1">
      <c r="A2350" s="38"/>
      <c r="B2350" s="44"/>
      <c r="C2350" s="312" t="s">
        <v>4241</v>
      </c>
      <c r="D2350" s="313" t="s">
        <v>4241</v>
      </c>
      <c r="E2350" s="314" t="s">
        <v>1</v>
      </c>
      <c r="F2350" s="315">
        <v>52</v>
      </c>
      <c r="G2350" s="38"/>
      <c r="H2350" s="44"/>
    </row>
    <row r="2351" s="2" customFormat="1" ht="16.8" customHeight="1">
      <c r="A2351" s="38"/>
      <c r="B2351" s="44"/>
      <c r="C2351" s="316" t="s">
        <v>4241</v>
      </c>
      <c r="D2351" s="316" t="s">
        <v>1510</v>
      </c>
      <c r="E2351" s="17" t="s">
        <v>1</v>
      </c>
      <c r="F2351" s="317">
        <v>52</v>
      </c>
      <c r="G2351" s="38"/>
      <c r="H2351" s="44"/>
    </row>
    <row r="2352" s="2" customFormat="1" ht="16.8" customHeight="1">
      <c r="A2352" s="38"/>
      <c r="B2352" s="44"/>
      <c r="C2352" s="318" t="s">
        <v>6870</v>
      </c>
      <c r="D2352" s="38"/>
      <c r="E2352" s="38"/>
      <c r="F2352" s="38"/>
      <c r="G2352" s="38"/>
      <c r="H2352" s="44"/>
    </row>
    <row r="2353" s="2" customFormat="1" ht="16.8" customHeight="1">
      <c r="A2353" s="38"/>
      <c r="B2353" s="44"/>
      <c r="C2353" s="316" t="s">
        <v>5281</v>
      </c>
      <c r="D2353" s="316" t="s">
        <v>5282</v>
      </c>
      <c r="E2353" s="17" t="s">
        <v>1133</v>
      </c>
      <c r="F2353" s="317">
        <v>52.780000000000001</v>
      </c>
      <c r="G2353" s="38"/>
      <c r="H2353" s="44"/>
    </row>
    <row r="2354" s="2" customFormat="1" ht="16.8" customHeight="1">
      <c r="A2354" s="38"/>
      <c r="B2354" s="44"/>
      <c r="C2354" s="312" t="s">
        <v>4248</v>
      </c>
      <c r="D2354" s="313" t="s">
        <v>4248</v>
      </c>
      <c r="E2354" s="314" t="s">
        <v>1</v>
      </c>
      <c r="F2354" s="315">
        <v>3</v>
      </c>
      <c r="G2354" s="38"/>
      <c r="H2354" s="44"/>
    </row>
    <row r="2355" s="2" customFormat="1" ht="16.8" customHeight="1">
      <c r="A2355" s="38"/>
      <c r="B2355" s="44"/>
      <c r="C2355" s="316" t="s">
        <v>4248</v>
      </c>
      <c r="D2355" s="316" t="s">
        <v>269</v>
      </c>
      <c r="E2355" s="17" t="s">
        <v>1</v>
      </c>
      <c r="F2355" s="317">
        <v>3</v>
      </c>
      <c r="G2355" s="38"/>
      <c r="H2355" s="44"/>
    </row>
    <row r="2356" s="2" customFormat="1" ht="16.8" customHeight="1">
      <c r="A2356" s="38"/>
      <c r="B2356" s="44"/>
      <c r="C2356" s="312" t="s">
        <v>4254</v>
      </c>
      <c r="D2356" s="313" t="s">
        <v>4254</v>
      </c>
      <c r="E2356" s="314" t="s">
        <v>1</v>
      </c>
      <c r="F2356" s="315">
        <v>3</v>
      </c>
      <c r="G2356" s="38"/>
      <c r="H2356" s="44"/>
    </row>
    <row r="2357" s="2" customFormat="1" ht="16.8" customHeight="1">
      <c r="A2357" s="38"/>
      <c r="B2357" s="44"/>
      <c r="C2357" s="316" t="s">
        <v>1</v>
      </c>
      <c r="D2357" s="316" t="s">
        <v>5294</v>
      </c>
      <c r="E2357" s="17" t="s">
        <v>1</v>
      </c>
      <c r="F2357" s="317">
        <v>0</v>
      </c>
      <c r="G2357" s="38"/>
      <c r="H2357" s="44"/>
    </row>
    <row r="2358" s="2" customFormat="1" ht="16.8" customHeight="1">
      <c r="A2358" s="38"/>
      <c r="B2358" s="44"/>
      <c r="C2358" s="316" t="s">
        <v>4254</v>
      </c>
      <c r="D2358" s="316" t="s">
        <v>269</v>
      </c>
      <c r="E2358" s="17" t="s">
        <v>1</v>
      </c>
      <c r="F2358" s="317">
        <v>3</v>
      </c>
      <c r="G2358" s="38"/>
      <c r="H2358" s="44"/>
    </row>
    <row r="2359" s="2" customFormat="1" ht="16.8" customHeight="1">
      <c r="A2359" s="38"/>
      <c r="B2359" s="44"/>
      <c r="C2359" s="312" t="s">
        <v>4260</v>
      </c>
      <c r="D2359" s="313" t="s">
        <v>4260</v>
      </c>
      <c r="E2359" s="314" t="s">
        <v>1</v>
      </c>
      <c r="F2359" s="315">
        <v>2</v>
      </c>
      <c r="G2359" s="38"/>
      <c r="H2359" s="44"/>
    </row>
    <row r="2360" s="2" customFormat="1" ht="16.8" customHeight="1">
      <c r="A2360" s="38"/>
      <c r="B2360" s="44"/>
      <c r="C2360" s="316" t="s">
        <v>4260</v>
      </c>
      <c r="D2360" s="316" t="s">
        <v>86</v>
      </c>
      <c r="E2360" s="17" t="s">
        <v>1</v>
      </c>
      <c r="F2360" s="317">
        <v>2</v>
      </c>
      <c r="G2360" s="38"/>
      <c r="H2360" s="44"/>
    </row>
    <row r="2361" s="2" customFormat="1" ht="16.8" customHeight="1">
      <c r="A2361" s="38"/>
      <c r="B2361" s="44"/>
      <c r="C2361" s="312" t="s">
        <v>4268</v>
      </c>
      <c r="D2361" s="313" t="s">
        <v>4268</v>
      </c>
      <c r="E2361" s="314" t="s">
        <v>1</v>
      </c>
      <c r="F2361" s="315">
        <v>2</v>
      </c>
      <c r="G2361" s="38"/>
      <c r="H2361" s="44"/>
    </row>
    <row r="2362" s="2" customFormat="1" ht="16.8" customHeight="1">
      <c r="A2362" s="38"/>
      <c r="B2362" s="44"/>
      <c r="C2362" s="316" t="s">
        <v>4268</v>
      </c>
      <c r="D2362" s="316" t="s">
        <v>86</v>
      </c>
      <c r="E2362" s="17" t="s">
        <v>1</v>
      </c>
      <c r="F2362" s="317">
        <v>2</v>
      </c>
      <c r="G2362" s="38"/>
      <c r="H2362" s="44"/>
    </row>
    <row r="2363" s="2" customFormat="1" ht="16.8" customHeight="1">
      <c r="A2363" s="38"/>
      <c r="B2363" s="44"/>
      <c r="C2363" s="312" t="s">
        <v>4274</v>
      </c>
      <c r="D2363" s="313" t="s">
        <v>4274</v>
      </c>
      <c r="E2363" s="314" t="s">
        <v>1</v>
      </c>
      <c r="F2363" s="315">
        <v>1</v>
      </c>
      <c r="G2363" s="38"/>
      <c r="H2363" s="44"/>
    </row>
    <row r="2364" s="2" customFormat="1" ht="16.8" customHeight="1">
      <c r="A2364" s="38"/>
      <c r="B2364" s="44"/>
      <c r="C2364" s="316" t="s">
        <v>4274</v>
      </c>
      <c r="D2364" s="316" t="s">
        <v>84</v>
      </c>
      <c r="E2364" s="17" t="s">
        <v>1</v>
      </c>
      <c r="F2364" s="317">
        <v>1</v>
      </c>
      <c r="G2364" s="38"/>
      <c r="H2364" s="44"/>
    </row>
    <row r="2365" s="2" customFormat="1" ht="16.8" customHeight="1">
      <c r="A2365" s="38"/>
      <c r="B2365" s="44"/>
      <c r="C2365" s="312" t="s">
        <v>3850</v>
      </c>
      <c r="D2365" s="313" t="s">
        <v>3850</v>
      </c>
      <c r="E2365" s="314" t="s">
        <v>1</v>
      </c>
      <c r="F2365" s="315">
        <v>112</v>
      </c>
      <c r="G2365" s="38"/>
      <c r="H2365" s="44"/>
    </row>
    <row r="2366" s="2" customFormat="1" ht="16.8" customHeight="1">
      <c r="A2366" s="38"/>
      <c r="B2366" s="44"/>
      <c r="C2366" s="316" t="s">
        <v>3850</v>
      </c>
      <c r="D2366" s="316" t="s">
        <v>1875</v>
      </c>
      <c r="E2366" s="17" t="s">
        <v>1</v>
      </c>
      <c r="F2366" s="317">
        <v>112</v>
      </c>
      <c r="G2366" s="38"/>
      <c r="H2366" s="44"/>
    </row>
    <row r="2367" s="2" customFormat="1" ht="16.8" customHeight="1">
      <c r="A2367" s="38"/>
      <c r="B2367" s="44"/>
      <c r="C2367" s="312" t="s">
        <v>4278</v>
      </c>
      <c r="D2367" s="313" t="s">
        <v>4278</v>
      </c>
      <c r="E2367" s="314" t="s">
        <v>1</v>
      </c>
      <c r="F2367" s="315">
        <v>1</v>
      </c>
      <c r="G2367" s="38"/>
      <c r="H2367" s="44"/>
    </row>
    <row r="2368" s="2" customFormat="1" ht="16.8" customHeight="1">
      <c r="A2368" s="38"/>
      <c r="B2368" s="44"/>
      <c r="C2368" s="316" t="s">
        <v>4278</v>
      </c>
      <c r="D2368" s="316" t="s">
        <v>84</v>
      </c>
      <c r="E2368" s="17" t="s">
        <v>1</v>
      </c>
      <c r="F2368" s="317">
        <v>1</v>
      </c>
      <c r="G2368" s="38"/>
      <c r="H2368" s="44"/>
    </row>
    <row r="2369" s="2" customFormat="1" ht="16.8" customHeight="1">
      <c r="A2369" s="38"/>
      <c r="B2369" s="44"/>
      <c r="C2369" s="312" t="s">
        <v>4284</v>
      </c>
      <c r="D2369" s="313" t="s">
        <v>4284</v>
      </c>
      <c r="E2369" s="314" t="s">
        <v>1</v>
      </c>
      <c r="F2369" s="315">
        <v>3</v>
      </c>
      <c r="G2369" s="38"/>
      <c r="H2369" s="44"/>
    </row>
    <row r="2370" s="2" customFormat="1" ht="16.8" customHeight="1">
      <c r="A2370" s="38"/>
      <c r="B2370" s="44"/>
      <c r="C2370" s="316" t="s">
        <v>4284</v>
      </c>
      <c r="D2370" s="316" t="s">
        <v>269</v>
      </c>
      <c r="E2370" s="17" t="s">
        <v>1</v>
      </c>
      <c r="F2370" s="317">
        <v>3</v>
      </c>
      <c r="G2370" s="38"/>
      <c r="H2370" s="44"/>
    </row>
    <row r="2371" s="2" customFormat="1" ht="16.8" customHeight="1">
      <c r="A2371" s="38"/>
      <c r="B2371" s="44"/>
      <c r="C2371" s="312" t="s">
        <v>4288</v>
      </c>
      <c r="D2371" s="313" t="s">
        <v>4288</v>
      </c>
      <c r="E2371" s="314" t="s">
        <v>1</v>
      </c>
      <c r="F2371" s="315">
        <v>3</v>
      </c>
      <c r="G2371" s="38"/>
      <c r="H2371" s="44"/>
    </row>
    <row r="2372" s="2" customFormat="1" ht="16.8" customHeight="1">
      <c r="A2372" s="38"/>
      <c r="B2372" s="44"/>
      <c r="C2372" s="316" t="s">
        <v>4288</v>
      </c>
      <c r="D2372" s="316" t="s">
        <v>269</v>
      </c>
      <c r="E2372" s="17" t="s">
        <v>1</v>
      </c>
      <c r="F2372" s="317">
        <v>3</v>
      </c>
      <c r="G2372" s="38"/>
      <c r="H2372" s="44"/>
    </row>
    <row r="2373" s="2" customFormat="1" ht="16.8" customHeight="1">
      <c r="A2373" s="38"/>
      <c r="B2373" s="44"/>
      <c r="C2373" s="312" t="s">
        <v>4294</v>
      </c>
      <c r="D2373" s="313" t="s">
        <v>4294</v>
      </c>
      <c r="E2373" s="314" t="s">
        <v>1</v>
      </c>
      <c r="F2373" s="315">
        <v>2</v>
      </c>
      <c r="G2373" s="38"/>
      <c r="H2373" s="44"/>
    </row>
    <row r="2374" s="2" customFormat="1" ht="16.8" customHeight="1">
      <c r="A2374" s="38"/>
      <c r="B2374" s="44"/>
      <c r="C2374" s="316" t="s">
        <v>1</v>
      </c>
      <c r="D2374" s="316" t="s">
        <v>5324</v>
      </c>
      <c r="E2374" s="17" t="s">
        <v>1</v>
      </c>
      <c r="F2374" s="317">
        <v>0</v>
      </c>
      <c r="G2374" s="38"/>
      <c r="H2374" s="44"/>
    </row>
    <row r="2375" s="2" customFormat="1" ht="16.8" customHeight="1">
      <c r="A2375" s="38"/>
      <c r="B2375" s="44"/>
      <c r="C2375" s="316" t="s">
        <v>4294</v>
      </c>
      <c r="D2375" s="316" t="s">
        <v>86</v>
      </c>
      <c r="E2375" s="17" t="s">
        <v>1</v>
      </c>
      <c r="F2375" s="317">
        <v>2</v>
      </c>
      <c r="G2375" s="38"/>
      <c r="H2375" s="44"/>
    </row>
    <row r="2376" s="2" customFormat="1" ht="16.8" customHeight="1">
      <c r="A2376" s="38"/>
      <c r="B2376" s="44"/>
      <c r="C2376" s="312" t="s">
        <v>4298</v>
      </c>
      <c r="D2376" s="313" t="s">
        <v>4298</v>
      </c>
      <c r="E2376" s="314" t="s">
        <v>1</v>
      </c>
      <c r="F2376" s="315">
        <v>2</v>
      </c>
      <c r="G2376" s="38"/>
      <c r="H2376" s="44"/>
    </row>
    <row r="2377" s="2" customFormat="1" ht="16.8" customHeight="1">
      <c r="A2377" s="38"/>
      <c r="B2377" s="44"/>
      <c r="C2377" s="316" t="s">
        <v>4298</v>
      </c>
      <c r="D2377" s="316" t="s">
        <v>86</v>
      </c>
      <c r="E2377" s="17" t="s">
        <v>1</v>
      </c>
      <c r="F2377" s="317">
        <v>2</v>
      </c>
      <c r="G2377" s="38"/>
      <c r="H2377" s="44"/>
    </row>
    <row r="2378" s="2" customFormat="1" ht="16.8" customHeight="1">
      <c r="A2378" s="38"/>
      <c r="B2378" s="44"/>
      <c r="C2378" s="312" t="s">
        <v>4304</v>
      </c>
      <c r="D2378" s="313" t="s">
        <v>4304</v>
      </c>
      <c r="E2378" s="314" t="s">
        <v>1</v>
      </c>
      <c r="F2378" s="315">
        <v>3</v>
      </c>
      <c r="G2378" s="38"/>
      <c r="H2378" s="44"/>
    </row>
    <row r="2379" s="2" customFormat="1" ht="16.8" customHeight="1">
      <c r="A2379" s="38"/>
      <c r="B2379" s="44"/>
      <c r="C2379" s="316" t="s">
        <v>4304</v>
      </c>
      <c r="D2379" s="316" t="s">
        <v>269</v>
      </c>
      <c r="E2379" s="17" t="s">
        <v>1</v>
      </c>
      <c r="F2379" s="317">
        <v>3</v>
      </c>
      <c r="G2379" s="38"/>
      <c r="H2379" s="44"/>
    </row>
    <row r="2380" s="2" customFormat="1" ht="16.8" customHeight="1">
      <c r="A2380" s="38"/>
      <c r="B2380" s="44"/>
      <c r="C2380" s="312" t="s">
        <v>4308</v>
      </c>
      <c r="D2380" s="313" t="s">
        <v>4308</v>
      </c>
      <c r="E2380" s="314" t="s">
        <v>1</v>
      </c>
      <c r="F2380" s="315">
        <v>3</v>
      </c>
      <c r="G2380" s="38"/>
      <c r="H2380" s="44"/>
    </row>
    <row r="2381" s="2" customFormat="1" ht="16.8" customHeight="1">
      <c r="A2381" s="38"/>
      <c r="B2381" s="44"/>
      <c r="C2381" s="316" t="s">
        <v>4308</v>
      </c>
      <c r="D2381" s="316" t="s">
        <v>269</v>
      </c>
      <c r="E2381" s="17" t="s">
        <v>1</v>
      </c>
      <c r="F2381" s="317">
        <v>3</v>
      </c>
      <c r="G2381" s="38"/>
      <c r="H2381" s="44"/>
    </row>
    <row r="2382" s="2" customFormat="1" ht="16.8" customHeight="1">
      <c r="A2382" s="38"/>
      <c r="B2382" s="44"/>
      <c r="C2382" s="312" t="s">
        <v>4314</v>
      </c>
      <c r="D2382" s="313" t="s">
        <v>4314</v>
      </c>
      <c r="E2382" s="314" t="s">
        <v>1</v>
      </c>
      <c r="F2382" s="315">
        <v>2</v>
      </c>
      <c r="G2382" s="38"/>
      <c r="H2382" s="44"/>
    </row>
    <row r="2383" s="2" customFormat="1" ht="16.8" customHeight="1">
      <c r="A2383" s="38"/>
      <c r="B2383" s="44"/>
      <c r="C2383" s="316" t="s">
        <v>1</v>
      </c>
      <c r="D2383" s="316" t="s">
        <v>5341</v>
      </c>
      <c r="E2383" s="17" t="s">
        <v>1</v>
      </c>
      <c r="F2383" s="317">
        <v>0</v>
      </c>
      <c r="G2383" s="38"/>
      <c r="H2383" s="44"/>
    </row>
    <row r="2384" s="2" customFormat="1" ht="16.8" customHeight="1">
      <c r="A2384" s="38"/>
      <c r="B2384" s="44"/>
      <c r="C2384" s="316" t="s">
        <v>4314</v>
      </c>
      <c r="D2384" s="316" t="s">
        <v>86</v>
      </c>
      <c r="E2384" s="17" t="s">
        <v>1</v>
      </c>
      <c r="F2384" s="317">
        <v>2</v>
      </c>
      <c r="G2384" s="38"/>
      <c r="H2384" s="44"/>
    </row>
    <row r="2385" s="2" customFormat="1" ht="16.8" customHeight="1">
      <c r="A2385" s="38"/>
      <c r="B2385" s="44"/>
      <c r="C2385" s="318" t="s">
        <v>6870</v>
      </c>
      <c r="D2385" s="38"/>
      <c r="E2385" s="38"/>
      <c r="F2385" s="38"/>
      <c r="G2385" s="38"/>
      <c r="H2385" s="44"/>
    </row>
    <row r="2386" s="2" customFormat="1" ht="16.8" customHeight="1">
      <c r="A2386" s="38"/>
      <c r="B2386" s="44"/>
      <c r="C2386" s="316" t="s">
        <v>5336</v>
      </c>
      <c r="D2386" s="316" t="s">
        <v>5337</v>
      </c>
      <c r="E2386" s="17" t="s">
        <v>1622</v>
      </c>
      <c r="F2386" s="317">
        <v>6</v>
      </c>
      <c r="G2386" s="38"/>
      <c r="H2386" s="44"/>
    </row>
    <row r="2387" s="2" customFormat="1" ht="16.8" customHeight="1">
      <c r="A2387" s="38"/>
      <c r="B2387" s="44"/>
      <c r="C2387" s="312" t="s">
        <v>4318</v>
      </c>
      <c r="D2387" s="313" t="s">
        <v>4318</v>
      </c>
      <c r="E2387" s="314" t="s">
        <v>1</v>
      </c>
      <c r="F2387" s="315">
        <v>6</v>
      </c>
      <c r="G2387" s="38"/>
      <c r="H2387" s="44"/>
    </row>
    <row r="2388" s="2" customFormat="1" ht="16.8" customHeight="1">
      <c r="A2388" s="38"/>
      <c r="B2388" s="44"/>
      <c r="C2388" s="316" t="s">
        <v>4318</v>
      </c>
      <c r="D2388" s="316" t="s">
        <v>287</v>
      </c>
      <c r="E2388" s="17" t="s">
        <v>1</v>
      </c>
      <c r="F2388" s="317">
        <v>6</v>
      </c>
      <c r="G2388" s="38"/>
      <c r="H2388" s="44"/>
    </row>
    <row r="2389" s="2" customFormat="1" ht="16.8" customHeight="1">
      <c r="A2389" s="38"/>
      <c r="B2389" s="44"/>
      <c r="C2389" s="312" t="s">
        <v>4324</v>
      </c>
      <c r="D2389" s="313" t="s">
        <v>4324</v>
      </c>
      <c r="E2389" s="314" t="s">
        <v>1</v>
      </c>
      <c r="F2389" s="315">
        <v>450</v>
      </c>
      <c r="G2389" s="38"/>
      <c r="H2389" s="44"/>
    </row>
    <row r="2390" s="2" customFormat="1" ht="16.8" customHeight="1">
      <c r="A2390" s="38"/>
      <c r="B2390" s="44"/>
      <c r="C2390" s="316" t="s">
        <v>1</v>
      </c>
      <c r="D2390" s="316" t="s">
        <v>5060</v>
      </c>
      <c r="E2390" s="17" t="s">
        <v>1</v>
      </c>
      <c r="F2390" s="317">
        <v>0</v>
      </c>
      <c r="G2390" s="38"/>
      <c r="H2390" s="44"/>
    </row>
    <row r="2391" s="2" customFormat="1" ht="16.8" customHeight="1">
      <c r="A2391" s="38"/>
      <c r="B2391" s="44"/>
      <c r="C2391" s="316" t="s">
        <v>4324</v>
      </c>
      <c r="D2391" s="316" t="s">
        <v>5023</v>
      </c>
      <c r="E2391" s="17" t="s">
        <v>1</v>
      </c>
      <c r="F2391" s="317">
        <v>450</v>
      </c>
      <c r="G2391" s="38"/>
      <c r="H2391" s="44"/>
    </row>
    <row r="2392" s="2" customFormat="1" ht="16.8" customHeight="1">
      <c r="A2392" s="38"/>
      <c r="B2392" s="44"/>
      <c r="C2392" s="312" t="s">
        <v>3857</v>
      </c>
      <c r="D2392" s="313" t="s">
        <v>3857</v>
      </c>
      <c r="E2392" s="314" t="s">
        <v>1</v>
      </c>
      <c r="F2392" s="315">
        <v>567.47500000000002</v>
      </c>
      <c r="G2392" s="38"/>
      <c r="H2392" s="44"/>
    </row>
    <row r="2393" s="2" customFormat="1" ht="16.8" customHeight="1">
      <c r="A2393" s="38"/>
      <c r="B2393" s="44"/>
      <c r="C2393" s="316" t="s">
        <v>1</v>
      </c>
      <c r="D2393" s="316" t="s">
        <v>4636</v>
      </c>
      <c r="E2393" s="17" t="s">
        <v>1</v>
      </c>
      <c r="F2393" s="317">
        <v>0</v>
      </c>
      <c r="G2393" s="38"/>
      <c r="H2393" s="44"/>
    </row>
    <row r="2394" s="2" customFormat="1" ht="16.8" customHeight="1">
      <c r="A2394" s="38"/>
      <c r="B2394" s="44"/>
      <c r="C2394" s="316" t="s">
        <v>3857</v>
      </c>
      <c r="D2394" s="316" t="s">
        <v>5078</v>
      </c>
      <c r="E2394" s="17" t="s">
        <v>1</v>
      </c>
      <c r="F2394" s="317">
        <v>567.47500000000002</v>
      </c>
      <c r="G2394" s="38"/>
      <c r="H2394" s="44"/>
    </row>
    <row r="2395" s="2" customFormat="1" ht="16.8" customHeight="1">
      <c r="A2395" s="38"/>
      <c r="B2395" s="44"/>
      <c r="C2395" s="312" t="s">
        <v>4328</v>
      </c>
      <c r="D2395" s="313" t="s">
        <v>4328</v>
      </c>
      <c r="E2395" s="314" t="s">
        <v>1</v>
      </c>
      <c r="F2395" s="315">
        <v>450</v>
      </c>
      <c r="G2395" s="38"/>
      <c r="H2395" s="44"/>
    </row>
    <row r="2396" s="2" customFormat="1" ht="16.8" customHeight="1">
      <c r="A2396" s="38"/>
      <c r="B2396" s="44"/>
      <c r="C2396" s="316" t="s">
        <v>1</v>
      </c>
      <c r="D2396" s="316" t="s">
        <v>5060</v>
      </c>
      <c r="E2396" s="17" t="s">
        <v>1</v>
      </c>
      <c r="F2396" s="317">
        <v>0</v>
      </c>
      <c r="G2396" s="38"/>
      <c r="H2396" s="44"/>
    </row>
    <row r="2397" s="2" customFormat="1" ht="16.8" customHeight="1">
      <c r="A2397" s="38"/>
      <c r="B2397" s="44"/>
      <c r="C2397" s="316" t="s">
        <v>4328</v>
      </c>
      <c r="D2397" s="316" t="s">
        <v>5023</v>
      </c>
      <c r="E2397" s="17" t="s">
        <v>1</v>
      </c>
      <c r="F2397" s="317">
        <v>450</v>
      </c>
      <c r="G2397" s="38"/>
      <c r="H2397" s="44"/>
    </row>
    <row r="2398" s="2" customFormat="1" ht="16.8" customHeight="1">
      <c r="A2398" s="38"/>
      <c r="B2398" s="44"/>
      <c r="C2398" s="312" t="s">
        <v>4334</v>
      </c>
      <c r="D2398" s="313" t="s">
        <v>4334</v>
      </c>
      <c r="E2398" s="314" t="s">
        <v>1</v>
      </c>
      <c r="F2398" s="315">
        <v>1</v>
      </c>
      <c r="G2398" s="38"/>
      <c r="H2398" s="44"/>
    </row>
    <row r="2399" s="2" customFormat="1" ht="16.8" customHeight="1">
      <c r="A2399" s="38"/>
      <c r="B2399" s="44"/>
      <c r="C2399" s="316" t="s">
        <v>1</v>
      </c>
      <c r="D2399" s="316" t="s">
        <v>5060</v>
      </c>
      <c r="E2399" s="17" t="s">
        <v>1</v>
      </c>
      <c r="F2399" s="317">
        <v>0</v>
      </c>
      <c r="G2399" s="38"/>
      <c r="H2399" s="44"/>
    </row>
    <row r="2400" s="2" customFormat="1" ht="16.8" customHeight="1">
      <c r="A2400" s="38"/>
      <c r="B2400" s="44"/>
      <c r="C2400" s="316" t="s">
        <v>4334</v>
      </c>
      <c r="D2400" s="316" t="s">
        <v>84</v>
      </c>
      <c r="E2400" s="17" t="s">
        <v>1</v>
      </c>
      <c r="F2400" s="317">
        <v>1</v>
      </c>
      <c r="G2400" s="38"/>
      <c r="H2400" s="44"/>
    </row>
    <row r="2401" s="2" customFormat="1" ht="16.8" customHeight="1">
      <c r="A2401" s="38"/>
      <c r="B2401" s="44"/>
      <c r="C2401" s="312" t="s">
        <v>4338</v>
      </c>
      <c r="D2401" s="313" t="s">
        <v>4338</v>
      </c>
      <c r="E2401" s="314" t="s">
        <v>1</v>
      </c>
      <c r="F2401" s="315">
        <v>2</v>
      </c>
      <c r="G2401" s="38"/>
      <c r="H2401" s="44"/>
    </row>
    <row r="2402" s="2" customFormat="1" ht="16.8" customHeight="1">
      <c r="A2402" s="38"/>
      <c r="B2402" s="44"/>
      <c r="C2402" s="316" t="s">
        <v>4338</v>
      </c>
      <c r="D2402" s="316" t="s">
        <v>86</v>
      </c>
      <c r="E2402" s="17" t="s">
        <v>1</v>
      </c>
      <c r="F2402" s="317">
        <v>2</v>
      </c>
      <c r="G2402" s="38"/>
      <c r="H2402" s="44"/>
    </row>
    <row r="2403" s="2" customFormat="1" ht="16.8" customHeight="1">
      <c r="A2403" s="38"/>
      <c r="B2403" s="44"/>
      <c r="C2403" s="312" t="s">
        <v>4345</v>
      </c>
      <c r="D2403" s="313" t="s">
        <v>4345</v>
      </c>
      <c r="E2403" s="314" t="s">
        <v>1</v>
      </c>
      <c r="F2403" s="315">
        <v>2</v>
      </c>
      <c r="G2403" s="38"/>
      <c r="H2403" s="44"/>
    </row>
    <row r="2404" s="2" customFormat="1" ht="16.8" customHeight="1">
      <c r="A2404" s="38"/>
      <c r="B2404" s="44"/>
      <c r="C2404" s="316" t="s">
        <v>4345</v>
      </c>
      <c r="D2404" s="316" t="s">
        <v>86</v>
      </c>
      <c r="E2404" s="17" t="s">
        <v>1</v>
      </c>
      <c r="F2404" s="317">
        <v>2</v>
      </c>
      <c r="G2404" s="38"/>
      <c r="H2404" s="44"/>
    </row>
    <row r="2405" s="2" customFormat="1" ht="16.8" customHeight="1">
      <c r="A2405" s="38"/>
      <c r="B2405" s="44"/>
      <c r="C2405" s="312" t="s">
        <v>4352</v>
      </c>
      <c r="D2405" s="313" t="s">
        <v>4352</v>
      </c>
      <c r="E2405" s="314" t="s">
        <v>1</v>
      </c>
      <c r="F2405" s="315">
        <v>3</v>
      </c>
      <c r="G2405" s="38"/>
      <c r="H2405" s="44"/>
    </row>
    <row r="2406" s="2" customFormat="1" ht="16.8" customHeight="1">
      <c r="A2406" s="38"/>
      <c r="B2406" s="44"/>
      <c r="C2406" s="316" t="s">
        <v>4352</v>
      </c>
      <c r="D2406" s="316" t="s">
        <v>269</v>
      </c>
      <c r="E2406" s="17" t="s">
        <v>1</v>
      </c>
      <c r="F2406" s="317">
        <v>3</v>
      </c>
      <c r="G2406" s="38"/>
      <c r="H2406" s="44"/>
    </row>
    <row r="2407" s="2" customFormat="1" ht="16.8" customHeight="1">
      <c r="A2407" s="38"/>
      <c r="B2407" s="44"/>
      <c r="C2407" s="312" t="s">
        <v>4360</v>
      </c>
      <c r="D2407" s="313" t="s">
        <v>4360</v>
      </c>
      <c r="E2407" s="314" t="s">
        <v>1</v>
      </c>
      <c r="F2407" s="315">
        <v>3</v>
      </c>
      <c r="G2407" s="38"/>
      <c r="H2407" s="44"/>
    </row>
    <row r="2408" s="2" customFormat="1" ht="16.8" customHeight="1">
      <c r="A2408" s="38"/>
      <c r="B2408" s="44"/>
      <c r="C2408" s="316" t="s">
        <v>4360</v>
      </c>
      <c r="D2408" s="316" t="s">
        <v>269</v>
      </c>
      <c r="E2408" s="17" t="s">
        <v>1</v>
      </c>
      <c r="F2408" s="317">
        <v>3</v>
      </c>
      <c r="G2408" s="38"/>
      <c r="H2408" s="44"/>
    </row>
    <row r="2409" s="2" customFormat="1" ht="16.8" customHeight="1">
      <c r="A2409" s="38"/>
      <c r="B2409" s="44"/>
      <c r="C2409" s="312" t="s">
        <v>4368</v>
      </c>
      <c r="D2409" s="313" t="s">
        <v>4368</v>
      </c>
      <c r="E2409" s="314" t="s">
        <v>1</v>
      </c>
      <c r="F2409" s="315">
        <v>5</v>
      </c>
      <c r="G2409" s="38"/>
      <c r="H2409" s="44"/>
    </row>
    <row r="2410" s="2" customFormat="1" ht="16.8" customHeight="1">
      <c r="A2410" s="38"/>
      <c r="B2410" s="44"/>
      <c r="C2410" s="316" t="s">
        <v>1</v>
      </c>
      <c r="D2410" s="316" t="s">
        <v>5370</v>
      </c>
      <c r="E2410" s="17" t="s">
        <v>1</v>
      </c>
      <c r="F2410" s="317">
        <v>0</v>
      </c>
      <c r="G2410" s="38"/>
      <c r="H2410" s="44"/>
    </row>
    <row r="2411" s="2" customFormat="1" ht="16.8" customHeight="1">
      <c r="A2411" s="38"/>
      <c r="B2411" s="44"/>
      <c r="C2411" s="316" t="s">
        <v>4368</v>
      </c>
      <c r="D2411" s="316" t="s">
        <v>282</v>
      </c>
      <c r="E2411" s="17" t="s">
        <v>1</v>
      </c>
      <c r="F2411" s="317">
        <v>5</v>
      </c>
      <c r="G2411" s="38"/>
      <c r="H2411" s="44"/>
    </row>
    <row r="2412" s="2" customFormat="1" ht="16.8" customHeight="1">
      <c r="A2412" s="38"/>
      <c r="B2412" s="44"/>
      <c r="C2412" s="312" t="s">
        <v>4374</v>
      </c>
      <c r="D2412" s="313" t="s">
        <v>4374</v>
      </c>
      <c r="E2412" s="314" t="s">
        <v>1</v>
      </c>
      <c r="F2412" s="315">
        <v>450</v>
      </c>
      <c r="G2412" s="38"/>
      <c r="H2412" s="44"/>
    </row>
    <row r="2413" s="2" customFormat="1" ht="16.8" customHeight="1">
      <c r="A2413" s="38"/>
      <c r="B2413" s="44"/>
      <c r="C2413" s="316" t="s">
        <v>1</v>
      </c>
      <c r="D2413" s="316" t="s">
        <v>5060</v>
      </c>
      <c r="E2413" s="17" t="s">
        <v>1</v>
      </c>
      <c r="F2413" s="317">
        <v>0</v>
      </c>
      <c r="G2413" s="38"/>
      <c r="H2413" s="44"/>
    </row>
    <row r="2414" s="2" customFormat="1" ht="16.8" customHeight="1">
      <c r="A2414" s="38"/>
      <c r="B2414" s="44"/>
      <c r="C2414" s="316" t="s">
        <v>4374</v>
      </c>
      <c r="D2414" s="316" t="s">
        <v>5023</v>
      </c>
      <c r="E2414" s="17" t="s">
        <v>1</v>
      </c>
      <c r="F2414" s="317">
        <v>450</v>
      </c>
      <c r="G2414" s="38"/>
      <c r="H2414" s="44"/>
    </row>
    <row r="2415" s="2" customFormat="1" ht="16.8" customHeight="1">
      <c r="A2415" s="38"/>
      <c r="B2415" s="44"/>
      <c r="C2415" s="318" t="s">
        <v>6870</v>
      </c>
      <c r="D2415" s="38"/>
      <c r="E2415" s="38"/>
      <c r="F2415" s="38"/>
      <c r="G2415" s="38"/>
      <c r="H2415" s="44"/>
    </row>
    <row r="2416" s="2" customFormat="1" ht="16.8" customHeight="1">
      <c r="A2416" s="38"/>
      <c r="B2416" s="44"/>
      <c r="C2416" s="316" t="s">
        <v>5371</v>
      </c>
      <c r="D2416" s="316" t="s">
        <v>5372</v>
      </c>
      <c r="E2416" s="17" t="s">
        <v>1133</v>
      </c>
      <c r="F2416" s="317">
        <v>480</v>
      </c>
      <c r="G2416" s="38"/>
      <c r="H2416" s="44"/>
    </row>
    <row r="2417" s="2" customFormat="1" ht="16.8" customHeight="1">
      <c r="A2417" s="38"/>
      <c r="B2417" s="44"/>
      <c r="C2417" s="312" t="s">
        <v>4380</v>
      </c>
      <c r="D2417" s="313" t="s">
        <v>4380</v>
      </c>
      <c r="E2417" s="314" t="s">
        <v>1</v>
      </c>
      <c r="F2417" s="315">
        <v>480</v>
      </c>
      <c r="G2417" s="38"/>
      <c r="H2417" s="44"/>
    </row>
    <row r="2418" s="2" customFormat="1" ht="16.8" customHeight="1">
      <c r="A2418" s="38"/>
      <c r="B2418" s="44"/>
      <c r="C2418" s="316" t="s">
        <v>4380</v>
      </c>
      <c r="D2418" s="316" t="s">
        <v>5382</v>
      </c>
      <c r="E2418" s="17" t="s">
        <v>1</v>
      </c>
      <c r="F2418" s="317">
        <v>480</v>
      </c>
      <c r="G2418" s="38"/>
      <c r="H2418" s="44"/>
    </row>
    <row r="2419" s="2" customFormat="1" ht="16.8" customHeight="1">
      <c r="A2419" s="38"/>
      <c r="B2419" s="44"/>
      <c r="C2419" s="312" t="s">
        <v>4384</v>
      </c>
      <c r="D2419" s="313" t="s">
        <v>4384</v>
      </c>
      <c r="E2419" s="314" t="s">
        <v>1</v>
      </c>
      <c r="F2419" s="315">
        <v>96</v>
      </c>
      <c r="G2419" s="38"/>
      <c r="H2419" s="44"/>
    </row>
    <row r="2420" s="2" customFormat="1" ht="16.8" customHeight="1">
      <c r="A2420" s="38"/>
      <c r="B2420" s="44"/>
      <c r="C2420" s="316" t="s">
        <v>1</v>
      </c>
      <c r="D2420" s="316" t="s">
        <v>5272</v>
      </c>
      <c r="E2420" s="17" t="s">
        <v>1</v>
      </c>
      <c r="F2420" s="317">
        <v>0</v>
      </c>
      <c r="G2420" s="38"/>
      <c r="H2420" s="44"/>
    </row>
    <row r="2421" s="2" customFormat="1" ht="16.8" customHeight="1">
      <c r="A2421" s="38"/>
      <c r="B2421" s="44"/>
      <c r="C2421" s="316" t="s">
        <v>4384</v>
      </c>
      <c r="D2421" s="316" t="s">
        <v>1778</v>
      </c>
      <c r="E2421" s="17" t="s">
        <v>1</v>
      </c>
      <c r="F2421" s="317">
        <v>96</v>
      </c>
      <c r="G2421" s="38"/>
      <c r="H2421" s="44"/>
    </row>
    <row r="2422" s="2" customFormat="1" ht="16.8" customHeight="1">
      <c r="A2422" s="38"/>
      <c r="B2422" s="44"/>
      <c r="C2422" s="312" t="s">
        <v>3865</v>
      </c>
      <c r="D2422" s="313" t="s">
        <v>3865</v>
      </c>
      <c r="E2422" s="314" t="s">
        <v>1</v>
      </c>
      <c r="F2422" s="315">
        <v>494.57499999999999</v>
      </c>
      <c r="G2422" s="38"/>
      <c r="H2422" s="44"/>
    </row>
    <row r="2423" s="2" customFormat="1" ht="16.8" customHeight="1">
      <c r="A2423" s="38"/>
      <c r="B2423" s="44"/>
      <c r="C2423" s="316" t="s">
        <v>1</v>
      </c>
      <c r="D2423" s="316" t="s">
        <v>3932</v>
      </c>
      <c r="E2423" s="17" t="s">
        <v>1</v>
      </c>
      <c r="F2423" s="317">
        <v>0</v>
      </c>
      <c r="G2423" s="38"/>
      <c r="H2423" s="44"/>
    </row>
    <row r="2424" s="2" customFormat="1" ht="16.8" customHeight="1">
      <c r="A2424" s="38"/>
      <c r="B2424" s="44"/>
      <c r="C2424" s="316" t="s">
        <v>3865</v>
      </c>
      <c r="D2424" s="316" t="s">
        <v>5080</v>
      </c>
      <c r="E2424" s="17" t="s">
        <v>1</v>
      </c>
      <c r="F2424" s="317">
        <v>494.57499999999999</v>
      </c>
      <c r="G2424" s="38"/>
      <c r="H2424" s="44"/>
    </row>
    <row r="2425" s="2" customFormat="1" ht="16.8" customHeight="1">
      <c r="A2425" s="38"/>
      <c r="B2425" s="44"/>
      <c r="C2425" s="312" t="s">
        <v>4390</v>
      </c>
      <c r="D2425" s="313" t="s">
        <v>4390</v>
      </c>
      <c r="E2425" s="314" t="s">
        <v>1</v>
      </c>
      <c r="F2425" s="315">
        <v>6</v>
      </c>
      <c r="G2425" s="38"/>
      <c r="H2425" s="44"/>
    </row>
    <row r="2426" s="2" customFormat="1" ht="16.8" customHeight="1">
      <c r="A2426" s="38"/>
      <c r="B2426" s="44"/>
      <c r="C2426" s="316" t="s">
        <v>1</v>
      </c>
      <c r="D2426" s="316" t="s">
        <v>5272</v>
      </c>
      <c r="E2426" s="17" t="s">
        <v>1</v>
      </c>
      <c r="F2426" s="317">
        <v>0</v>
      </c>
      <c r="G2426" s="38"/>
      <c r="H2426" s="44"/>
    </row>
    <row r="2427" s="2" customFormat="1" ht="16.8" customHeight="1">
      <c r="A2427" s="38"/>
      <c r="B2427" s="44"/>
      <c r="C2427" s="316" t="s">
        <v>4390</v>
      </c>
      <c r="D2427" s="316" t="s">
        <v>287</v>
      </c>
      <c r="E2427" s="17" t="s">
        <v>1</v>
      </c>
      <c r="F2427" s="317">
        <v>6</v>
      </c>
      <c r="G2427" s="38"/>
      <c r="H2427" s="44"/>
    </row>
    <row r="2428" s="2" customFormat="1" ht="16.8" customHeight="1">
      <c r="A2428" s="38"/>
      <c r="B2428" s="44"/>
      <c r="C2428" s="312" t="s">
        <v>4394</v>
      </c>
      <c r="D2428" s="313" t="s">
        <v>4394</v>
      </c>
      <c r="E2428" s="314" t="s">
        <v>1</v>
      </c>
      <c r="F2428" s="315">
        <v>8</v>
      </c>
      <c r="G2428" s="38"/>
      <c r="H2428" s="44"/>
    </row>
    <row r="2429" s="2" customFormat="1" ht="16.8" customHeight="1">
      <c r="A2429" s="38"/>
      <c r="B2429" s="44"/>
      <c r="C2429" s="316" t="s">
        <v>1</v>
      </c>
      <c r="D2429" s="316" t="s">
        <v>5272</v>
      </c>
      <c r="E2429" s="17" t="s">
        <v>1</v>
      </c>
      <c r="F2429" s="317">
        <v>0</v>
      </c>
      <c r="G2429" s="38"/>
      <c r="H2429" s="44"/>
    </row>
    <row r="2430" s="2" customFormat="1" ht="16.8" customHeight="1">
      <c r="A2430" s="38"/>
      <c r="B2430" s="44"/>
      <c r="C2430" s="316" t="s">
        <v>4394</v>
      </c>
      <c r="D2430" s="316" t="s">
        <v>299</v>
      </c>
      <c r="E2430" s="17" t="s">
        <v>1</v>
      </c>
      <c r="F2430" s="317">
        <v>8</v>
      </c>
      <c r="G2430" s="38"/>
      <c r="H2430" s="44"/>
    </row>
    <row r="2431" s="2" customFormat="1" ht="16.8" customHeight="1">
      <c r="A2431" s="38"/>
      <c r="B2431" s="44"/>
      <c r="C2431" s="312" t="s">
        <v>5405</v>
      </c>
      <c r="D2431" s="313" t="s">
        <v>5405</v>
      </c>
      <c r="E2431" s="314" t="s">
        <v>1</v>
      </c>
      <c r="F2431" s="315">
        <v>10</v>
      </c>
      <c r="G2431" s="38"/>
      <c r="H2431" s="44"/>
    </row>
    <row r="2432" s="2" customFormat="1" ht="16.8" customHeight="1">
      <c r="A2432" s="38"/>
      <c r="B2432" s="44"/>
      <c r="C2432" s="316" t="s">
        <v>1</v>
      </c>
      <c r="D2432" s="316" t="s">
        <v>5053</v>
      </c>
      <c r="E2432" s="17" t="s">
        <v>1</v>
      </c>
      <c r="F2432" s="317">
        <v>0</v>
      </c>
      <c r="G2432" s="38"/>
      <c r="H2432" s="44"/>
    </row>
    <row r="2433" s="2" customFormat="1" ht="16.8" customHeight="1">
      <c r="A2433" s="38"/>
      <c r="B2433" s="44"/>
      <c r="C2433" s="316" t="s">
        <v>5405</v>
      </c>
      <c r="D2433" s="316" t="s">
        <v>5406</v>
      </c>
      <c r="E2433" s="17" t="s">
        <v>1</v>
      </c>
      <c r="F2433" s="317">
        <v>10</v>
      </c>
      <c r="G2433" s="38"/>
      <c r="H2433" s="44"/>
    </row>
    <row r="2434" s="2" customFormat="1" ht="16.8" customHeight="1">
      <c r="A2434" s="38"/>
      <c r="B2434" s="44"/>
      <c r="C2434" s="312" t="s">
        <v>4413</v>
      </c>
      <c r="D2434" s="313" t="s">
        <v>4413</v>
      </c>
      <c r="E2434" s="314" t="s">
        <v>1</v>
      </c>
      <c r="F2434" s="315">
        <v>47.149999999999999</v>
      </c>
      <c r="G2434" s="38"/>
      <c r="H2434" s="44"/>
    </row>
    <row r="2435" s="2" customFormat="1" ht="16.8" customHeight="1">
      <c r="A2435" s="38"/>
      <c r="B2435" s="44"/>
      <c r="C2435" s="316" t="s">
        <v>1</v>
      </c>
      <c r="D2435" s="316" t="s">
        <v>5068</v>
      </c>
      <c r="E2435" s="17" t="s">
        <v>1</v>
      </c>
      <c r="F2435" s="317">
        <v>0</v>
      </c>
      <c r="G2435" s="38"/>
      <c r="H2435" s="44"/>
    </row>
    <row r="2436" s="2" customFormat="1" ht="16.8" customHeight="1">
      <c r="A2436" s="38"/>
      <c r="B2436" s="44"/>
      <c r="C2436" s="316" t="s">
        <v>4413</v>
      </c>
      <c r="D2436" s="316" t="s">
        <v>5165</v>
      </c>
      <c r="E2436" s="17" t="s">
        <v>1</v>
      </c>
      <c r="F2436" s="317">
        <v>47.149999999999999</v>
      </c>
      <c r="G2436" s="38"/>
      <c r="H2436" s="44"/>
    </row>
    <row r="2437" s="2" customFormat="1" ht="16.8" customHeight="1">
      <c r="A2437" s="38"/>
      <c r="B2437" s="44"/>
      <c r="C2437" s="318" t="s">
        <v>6870</v>
      </c>
      <c r="D2437" s="38"/>
      <c r="E2437" s="38"/>
      <c r="F2437" s="38"/>
      <c r="G2437" s="38"/>
      <c r="H2437" s="44"/>
    </row>
    <row r="2438" s="2" customFormat="1" ht="16.8" customHeight="1">
      <c r="A2438" s="38"/>
      <c r="B2438" s="44"/>
      <c r="C2438" s="316" t="s">
        <v>4146</v>
      </c>
      <c r="D2438" s="316" t="s">
        <v>4147</v>
      </c>
      <c r="E2438" s="17" t="s">
        <v>3900</v>
      </c>
      <c r="F2438" s="317">
        <v>94.299999999999997</v>
      </c>
      <c r="G2438" s="38"/>
      <c r="H2438" s="44"/>
    </row>
    <row r="2439" s="2" customFormat="1" ht="16.8" customHeight="1">
      <c r="A2439" s="38"/>
      <c r="B2439" s="44"/>
      <c r="C2439" s="312" t="s">
        <v>4420</v>
      </c>
      <c r="D2439" s="313" t="s">
        <v>4420</v>
      </c>
      <c r="E2439" s="314" t="s">
        <v>1</v>
      </c>
      <c r="F2439" s="315">
        <v>94.299999999999997</v>
      </c>
      <c r="G2439" s="38"/>
      <c r="H2439" s="44"/>
    </row>
    <row r="2440" s="2" customFormat="1" ht="16.8" customHeight="1">
      <c r="A2440" s="38"/>
      <c r="B2440" s="44"/>
      <c r="C2440" s="316" t="s">
        <v>4420</v>
      </c>
      <c r="D2440" s="316" t="s">
        <v>5167</v>
      </c>
      <c r="E2440" s="17" t="s">
        <v>1</v>
      </c>
      <c r="F2440" s="317">
        <v>94.299999999999997</v>
      </c>
      <c r="G2440" s="38"/>
      <c r="H2440" s="44"/>
    </row>
    <row r="2441" s="2" customFormat="1" ht="16.8" customHeight="1">
      <c r="A2441" s="38"/>
      <c r="B2441" s="44"/>
      <c r="C2441" s="318" t="s">
        <v>6870</v>
      </c>
      <c r="D2441" s="38"/>
      <c r="E2441" s="38"/>
      <c r="F2441" s="38"/>
      <c r="G2441" s="38"/>
      <c r="H2441" s="44"/>
    </row>
    <row r="2442" s="2" customFormat="1">
      <c r="A2442" s="38"/>
      <c r="B2442" s="44"/>
      <c r="C2442" s="316" t="s">
        <v>4156</v>
      </c>
      <c r="D2442" s="316" t="s">
        <v>4157</v>
      </c>
      <c r="E2442" s="17" t="s">
        <v>3900</v>
      </c>
      <c r="F2442" s="317">
        <v>99.015000000000001</v>
      </c>
      <c r="G2442" s="38"/>
      <c r="H2442" s="44"/>
    </row>
    <row r="2443" s="2" customFormat="1" ht="16.8" customHeight="1">
      <c r="A2443" s="38"/>
      <c r="B2443" s="44"/>
      <c r="C2443" s="312" t="s">
        <v>4151</v>
      </c>
      <c r="D2443" s="313" t="s">
        <v>4151</v>
      </c>
      <c r="E2443" s="314" t="s">
        <v>1</v>
      </c>
      <c r="F2443" s="315">
        <v>2</v>
      </c>
      <c r="G2443" s="38"/>
      <c r="H2443" s="44"/>
    </row>
    <row r="2444" s="2" customFormat="1" ht="16.8" customHeight="1">
      <c r="A2444" s="38"/>
      <c r="B2444" s="44"/>
      <c r="C2444" s="316" t="s">
        <v>1</v>
      </c>
      <c r="D2444" s="316" t="s">
        <v>5177</v>
      </c>
      <c r="E2444" s="17" t="s">
        <v>1</v>
      </c>
      <c r="F2444" s="317">
        <v>0</v>
      </c>
      <c r="G2444" s="38"/>
      <c r="H2444" s="44"/>
    </row>
    <row r="2445" s="2" customFormat="1" ht="16.8" customHeight="1">
      <c r="A2445" s="38"/>
      <c r="B2445" s="44"/>
      <c r="C2445" s="316" t="s">
        <v>4151</v>
      </c>
      <c r="D2445" s="316" t="s">
        <v>86</v>
      </c>
      <c r="E2445" s="17" t="s">
        <v>1</v>
      </c>
      <c r="F2445" s="317">
        <v>2</v>
      </c>
      <c r="G2445" s="38"/>
      <c r="H2445" s="44"/>
    </row>
    <row r="2446" s="2" customFormat="1" ht="16.8" customHeight="1">
      <c r="A2446" s="38"/>
      <c r="B2446" s="44"/>
      <c r="C2446" s="312" t="s">
        <v>3730</v>
      </c>
      <c r="D2446" s="313" t="s">
        <v>3730</v>
      </c>
      <c r="E2446" s="314" t="s">
        <v>1</v>
      </c>
      <c r="F2446" s="315">
        <v>2</v>
      </c>
      <c r="G2446" s="38"/>
      <c r="H2446" s="44"/>
    </row>
    <row r="2447" s="2" customFormat="1" ht="16.8" customHeight="1">
      <c r="A2447" s="38"/>
      <c r="B2447" s="44"/>
      <c r="C2447" s="316" t="s">
        <v>3730</v>
      </c>
      <c r="D2447" s="316" t="s">
        <v>86</v>
      </c>
      <c r="E2447" s="17" t="s">
        <v>1</v>
      </c>
      <c r="F2447" s="317">
        <v>2</v>
      </c>
      <c r="G2447" s="38"/>
      <c r="H2447" s="44"/>
    </row>
    <row r="2448" s="2" customFormat="1" ht="16.8" customHeight="1">
      <c r="A2448" s="38"/>
      <c r="B2448" s="44"/>
      <c r="C2448" s="312" t="s">
        <v>5189</v>
      </c>
      <c r="D2448" s="313" t="s">
        <v>5189</v>
      </c>
      <c r="E2448" s="314" t="s">
        <v>1</v>
      </c>
      <c r="F2448" s="315">
        <v>450</v>
      </c>
      <c r="G2448" s="38"/>
      <c r="H2448" s="44"/>
    </row>
    <row r="2449" s="2" customFormat="1" ht="16.8" customHeight="1">
      <c r="A2449" s="38"/>
      <c r="B2449" s="44"/>
      <c r="C2449" s="316" t="s">
        <v>1</v>
      </c>
      <c r="D2449" s="316" t="s">
        <v>5188</v>
      </c>
      <c r="E2449" s="17" t="s">
        <v>1</v>
      </c>
      <c r="F2449" s="317">
        <v>0</v>
      </c>
      <c r="G2449" s="38"/>
      <c r="H2449" s="44"/>
    </row>
    <row r="2450" s="2" customFormat="1" ht="16.8" customHeight="1">
      <c r="A2450" s="38"/>
      <c r="B2450" s="44"/>
      <c r="C2450" s="316" t="s">
        <v>5189</v>
      </c>
      <c r="D2450" s="316" t="s">
        <v>5023</v>
      </c>
      <c r="E2450" s="17" t="s">
        <v>1</v>
      </c>
      <c r="F2450" s="317">
        <v>450</v>
      </c>
      <c r="G2450" s="38"/>
      <c r="H2450" s="44"/>
    </row>
    <row r="2451" s="2" customFormat="1" ht="16.8" customHeight="1">
      <c r="A2451" s="38"/>
      <c r="B2451" s="44"/>
      <c r="C2451" s="312" t="s">
        <v>5193</v>
      </c>
      <c r="D2451" s="313" t="s">
        <v>5193</v>
      </c>
      <c r="E2451" s="314" t="s">
        <v>1</v>
      </c>
      <c r="F2451" s="315">
        <v>450</v>
      </c>
      <c r="G2451" s="38"/>
      <c r="H2451" s="44"/>
    </row>
    <row r="2452" s="2" customFormat="1" ht="16.8" customHeight="1">
      <c r="A2452" s="38"/>
      <c r="B2452" s="44"/>
      <c r="C2452" s="316" t="s">
        <v>5193</v>
      </c>
      <c r="D2452" s="316" t="s">
        <v>5023</v>
      </c>
      <c r="E2452" s="17" t="s">
        <v>1</v>
      </c>
      <c r="F2452" s="317">
        <v>450</v>
      </c>
      <c r="G2452" s="38"/>
      <c r="H2452" s="44"/>
    </row>
    <row r="2453" s="2" customFormat="1" ht="16.8" customHeight="1">
      <c r="A2453" s="38"/>
      <c r="B2453" s="44"/>
      <c r="C2453" s="312" t="s">
        <v>3879</v>
      </c>
      <c r="D2453" s="313" t="s">
        <v>3879</v>
      </c>
      <c r="E2453" s="314" t="s">
        <v>1</v>
      </c>
      <c r="F2453" s="315">
        <v>494.57499999999999</v>
      </c>
      <c r="G2453" s="38"/>
      <c r="H2453" s="44"/>
    </row>
    <row r="2454" s="2" customFormat="1" ht="16.8" customHeight="1">
      <c r="A2454" s="38"/>
      <c r="B2454" s="44"/>
      <c r="C2454" s="316" t="s">
        <v>1</v>
      </c>
      <c r="D2454" s="316" t="s">
        <v>3937</v>
      </c>
      <c r="E2454" s="17" t="s">
        <v>1</v>
      </c>
      <c r="F2454" s="317">
        <v>0</v>
      </c>
      <c r="G2454" s="38"/>
      <c r="H2454" s="44"/>
    </row>
    <row r="2455" s="2" customFormat="1" ht="16.8" customHeight="1">
      <c r="A2455" s="38"/>
      <c r="B2455" s="44"/>
      <c r="C2455" s="316" t="s">
        <v>3879</v>
      </c>
      <c r="D2455" s="316" t="s">
        <v>5082</v>
      </c>
      <c r="E2455" s="17" t="s">
        <v>1</v>
      </c>
      <c r="F2455" s="317">
        <v>494.57499999999999</v>
      </c>
      <c r="G2455" s="38"/>
      <c r="H2455" s="44"/>
    </row>
    <row r="2456" s="2" customFormat="1" ht="16.8" customHeight="1">
      <c r="A2456" s="38"/>
      <c r="B2456" s="44"/>
      <c r="C2456" s="316" t="s">
        <v>4997</v>
      </c>
      <c r="D2456" s="316" t="s">
        <v>5162</v>
      </c>
      <c r="E2456" s="17" t="s">
        <v>1</v>
      </c>
      <c r="F2456" s="317">
        <v>2.04</v>
      </c>
      <c r="G2456" s="38"/>
      <c r="H2456" s="44"/>
    </row>
    <row r="2457" s="2" customFormat="1" ht="16.8" customHeight="1">
      <c r="A2457" s="38"/>
      <c r="B2457" s="44"/>
      <c r="C2457" s="312" t="s">
        <v>3742</v>
      </c>
      <c r="D2457" s="313" t="s">
        <v>3742</v>
      </c>
      <c r="E2457" s="314" t="s">
        <v>1</v>
      </c>
      <c r="F2457" s="315">
        <v>2</v>
      </c>
      <c r="G2457" s="38"/>
      <c r="H2457" s="44"/>
    </row>
    <row r="2458" s="2" customFormat="1" ht="16.8" customHeight="1">
      <c r="A2458" s="38"/>
      <c r="B2458" s="44"/>
      <c r="C2458" s="316" t="s">
        <v>1</v>
      </c>
      <c r="D2458" s="316" t="s">
        <v>5222</v>
      </c>
      <c r="E2458" s="17" t="s">
        <v>1</v>
      </c>
      <c r="F2458" s="317">
        <v>0</v>
      </c>
      <c r="G2458" s="38"/>
      <c r="H2458" s="44"/>
    </row>
    <row r="2459" s="2" customFormat="1" ht="16.8" customHeight="1">
      <c r="A2459" s="38"/>
      <c r="B2459" s="44"/>
      <c r="C2459" s="316" t="s">
        <v>3742</v>
      </c>
      <c r="D2459" s="316" t="s">
        <v>86</v>
      </c>
      <c r="E2459" s="17" t="s">
        <v>1</v>
      </c>
      <c r="F2459" s="317">
        <v>2</v>
      </c>
      <c r="G2459" s="38"/>
      <c r="H2459" s="44"/>
    </row>
    <row r="2460" s="2" customFormat="1" ht="16.8" customHeight="1">
      <c r="A2460" s="38"/>
      <c r="B2460" s="44"/>
      <c r="C2460" s="318" t="s">
        <v>6870</v>
      </c>
      <c r="D2460" s="38"/>
      <c r="E2460" s="38"/>
      <c r="F2460" s="38"/>
      <c r="G2460" s="38"/>
      <c r="H2460" s="44"/>
    </row>
    <row r="2461" s="2" customFormat="1">
      <c r="A2461" s="38"/>
      <c r="B2461" s="44"/>
      <c r="C2461" s="316" t="s">
        <v>5218</v>
      </c>
      <c r="D2461" s="316" t="s">
        <v>5219</v>
      </c>
      <c r="E2461" s="17" t="s">
        <v>1622</v>
      </c>
      <c r="F2461" s="317">
        <v>4</v>
      </c>
      <c r="G2461" s="38"/>
      <c r="H2461" s="44"/>
    </row>
    <row r="2462" s="2" customFormat="1" ht="16.8" customHeight="1">
      <c r="A2462" s="38"/>
      <c r="B2462" s="44"/>
      <c r="C2462" s="312" t="s">
        <v>5030</v>
      </c>
      <c r="D2462" s="313" t="s">
        <v>5030</v>
      </c>
      <c r="E2462" s="314" t="s">
        <v>1</v>
      </c>
      <c r="F2462" s="315">
        <v>28.5</v>
      </c>
      <c r="G2462" s="38"/>
      <c r="H2462" s="44"/>
    </row>
    <row r="2463" s="2" customFormat="1" ht="16.8" customHeight="1">
      <c r="A2463" s="38"/>
      <c r="B2463" s="44"/>
      <c r="C2463" s="316" t="s">
        <v>1</v>
      </c>
      <c r="D2463" s="316" t="s">
        <v>5062</v>
      </c>
      <c r="E2463" s="17" t="s">
        <v>1</v>
      </c>
      <c r="F2463" s="317">
        <v>0</v>
      </c>
      <c r="G2463" s="38"/>
      <c r="H2463" s="44"/>
    </row>
    <row r="2464" s="2" customFormat="1" ht="16.8" customHeight="1">
      <c r="A2464" s="38"/>
      <c r="B2464" s="44"/>
      <c r="C2464" s="316" t="s">
        <v>5030</v>
      </c>
      <c r="D2464" s="316" t="s">
        <v>5063</v>
      </c>
      <c r="E2464" s="17" t="s">
        <v>1</v>
      </c>
      <c r="F2464" s="317">
        <v>28.5</v>
      </c>
      <c r="G2464" s="38"/>
      <c r="H2464" s="44"/>
    </row>
    <row r="2465" s="2" customFormat="1" ht="16.8" customHeight="1">
      <c r="A2465" s="38"/>
      <c r="B2465" s="44"/>
      <c r="C2465" s="318" t="s">
        <v>6870</v>
      </c>
      <c r="D2465" s="38"/>
      <c r="E2465" s="38"/>
      <c r="F2465" s="38"/>
      <c r="G2465" s="38"/>
      <c r="H2465" s="44"/>
    </row>
    <row r="2466" s="2" customFormat="1">
      <c r="A2466" s="38"/>
      <c r="B2466" s="44"/>
      <c r="C2466" s="316" t="s">
        <v>5055</v>
      </c>
      <c r="D2466" s="316" t="s">
        <v>5056</v>
      </c>
      <c r="E2466" s="17" t="s">
        <v>3853</v>
      </c>
      <c r="F2466" s="317">
        <v>456</v>
      </c>
      <c r="G2466" s="38"/>
      <c r="H2466" s="44"/>
    </row>
    <row r="2467" s="2" customFormat="1" ht="16.8" customHeight="1">
      <c r="A2467" s="38"/>
      <c r="B2467" s="44"/>
      <c r="C2467" s="312" t="s">
        <v>5032</v>
      </c>
      <c r="D2467" s="313" t="s">
        <v>5032</v>
      </c>
      <c r="E2467" s="314" t="s">
        <v>1</v>
      </c>
      <c r="F2467" s="315">
        <v>56</v>
      </c>
      <c r="G2467" s="38"/>
      <c r="H2467" s="44"/>
    </row>
    <row r="2468" s="2" customFormat="1" ht="16.8" customHeight="1">
      <c r="A2468" s="38"/>
      <c r="B2468" s="44"/>
      <c r="C2468" s="316" t="s">
        <v>1</v>
      </c>
      <c r="D2468" s="316" t="s">
        <v>5070</v>
      </c>
      <c r="E2468" s="17" t="s">
        <v>1</v>
      </c>
      <c r="F2468" s="317">
        <v>0</v>
      </c>
      <c r="G2468" s="38"/>
      <c r="H2468" s="44"/>
    </row>
    <row r="2469" s="2" customFormat="1" ht="16.8" customHeight="1">
      <c r="A2469" s="38"/>
      <c r="B2469" s="44"/>
      <c r="C2469" s="316" t="s">
        <v>5032</v>
      </c>
      <c r="D2469" s="316" t="s">
        <v>5069</v>
      </c>
      <c r="E2469" s="17" t="s">
        <v>1</v>
      </c>
      <c r="F2469" s="317">
        <v>56</v>
      </c>
      <c r="G2469" s="38"/>
      <c r="H2469" s="44"/>
    </row>
    <row r="2470" s="2" customFormat="1" ht="16.8" customHeight="1">
      <c r="A2470" s="38"/>
      <c r="B2470" s="44"/>
      <c r="C2470" s="318" t="s">
        <v>6870</v>
      </c>
      <c r="D2470" s="38"/>
      <c r="E2470" s="38"/>
      <c r="F2470" s="38"/>
      <c r="G2470" s="38"/>
      <c r="H2470" s="44"/>
    </row>
    <row r="2471" s="2" customFormat="1" ht="16.8" customHeight="1">
      <c r="A2471" s="38"/>
      <c r="B2471" s="44"/>
      <c r="C2471" s="316" t="s">
        <v>3898</v>
      </c>
      <c r="D2471" s="316" t="s">
        <v>3899</v>
      </c>
      <c r="E2471" s="17" t="s">
        <v>3900</v>
      </c>
      <c r="F2471" s="317">
        <v>112</v>
      </c>
      <c r="G2471" s="38"/>
      <c r="H2471" s="44"/>
    </row>
    <row r="2472" s="2" customFormat="1" ht="16.8" customHeight="1">
      <c r="A2472" s="38"/>
      <c r="B2472" s="44"/>
      <c r="C2472" s="312" t="s">
        <v>4220</v>
      </c>
      <c r="D2472" s="313" t="s">
        <v>4220</v>
      </c>
      <c r="E2472" s="314" t="s">
        <v>1</v>
      </c>
      <c r="F2472" s="315">
        <v>456.75</v>
      </c>
      <c r="G2472" s="38"/>
      <c r="H2472" s="44"/>
    </row>
    <row r="2473" s="2" customFormat="1" ht="16.8" customHeight="1">
      <c r="A2473" s="38"/>
      <c r="B2473" s="44"/>
      <c r="C2473" s="316" t="s">
        <v>4220</v>
      </c>
      <c r="D2473" s="316" t="s">
        <v>5266</v>
      </c>
      <c r="E2473" s="17" t="s">
        <v>1</v>
      </c>
      <c r="F2473" s="317">
        <v>456.75</v>
      </c>
      <c r="G2473" s="38"/>
      <c r="H2473" s="44"/>
    </row>
    <row r="2474" s="2" customFormat="1" ht="16.8" customHeight="1">
      <c r="A2474" s="38"/>
      <c r="B2474" s="44"/>
      <c r="C2474" s="312" t="s">
        <v>5284</v>
      </c>
      <c r="D2474" s="313" t="s">
        <v>5284</v>
      </c>
      <c r="E2474" s="314" t="s">
        <v>1</v>
      </c>
      <c r="F2474" s="315">
        <v>52.780000000000001</v>
      </c>
      <c r="G2474" s="38"/>
      <c r="H2474" s="44"/>
    </row>
    <row r="2475" s="2" customFormat="1" ht="16.8" customHeight="1">
      <c r="A2475" s="38"/>
      <c r="B2475" s="44"/>
      <c r="C2475" s="316" t="s">
        <v>4777</v>
      </c>
      <c r="D2475" s="316" t="s">
        <v>5097</v>
      </c>
      <c r="E2475" s="17" t="s">
        <v>1</v>
      </c>
      <c r="F2475" s="317">
        <v>19.5</v>
      </c>
      <c r="G2475" s="38"/>
      <c r="H2475" s="44"/>
    </row>
    <row r="2476" s="2" customFormat="1" ht="16.8" customHeight="1">
      <c r="A2476" s="38"/>
      <c r="B2476" s="44"/>
      <c r="C2476" s="318" t="s">
        <v>6870</v>
      </c>
      <c r="D2476" s="38"/>
      <c r="E2476" s="38"/>
      <c r="F2476" s="38"/>
      <c r="G2476" s="38"/>
      <c r="H2476" s="44"/>
    </row>
    <row r="2477" s="2" customFormat="1" ht="16.8" customHeight="1">
      <c r="A2477" s="38"/>
      <c r="B2477" s="44"/>
      <c r="C2477" s="316" t="s">
        <v>3958</v>
      </c>
      <c r="D2477" s="316" t="s">
        <v>1366</v>
      </c>
      <c r="E2477" s="17" t="s">
        <v>3853</v>
      </c>
      <c r="F2477" s="317">
        <v>243.59999999999999</v>
      </c>
      <c r="G2477" s="38"/>
      <c r="H2477" s="44"/>
    </row>
    <row r="2478" s="2" customFormat="1" ht="16.8" customHeight="1">
      <c r="A2478" s="38"/>
      <c r="B2478" s="44"/>
      <c r="C2478" s="312" t="s">
        <v>5108</v>
      </c>
      <c r="D2478" s="313" t="s">
        <v>5108</v>
      </c>
      <c r="E2478" s="314" t="s">
        <v>1</v>
      </c>
      <c r="F2478" s="315">
        <v>219</v>
      </c>
      <c r="G2478" s="38"/>
      <c r="H2478" s="44"/>
    </row>
    <row r="2479" s="2" customFormat="1" ht="16.8" customHeight="1">
      <c r="A2479" s="38"/>
      <c r="B2479" s="44"/>
      <c r="C2479" s="316" t="s">
        <v>5108</v>
      </c>
      <c r="D2479" s="316" t="s">
        <v>5109</v>
      </c>
      <c r="E2479" s="17" t="s">
        <v>1</v>
      </c>
      <c r="F2479" s="317">
        <v>219</v>
      </c>
      <c r="G2479" s="38"/>
      <c r="H2479" s="44"/>
    </row>
    <row r="2480" s="2" customFormat="1" ht="16.8" customHeight="1">
      <c r="A2480" s="38"/>
      <c r="B2480" s="44"/>
      <c r="C2480" s="312" t="s">
        <v>5149</v>
      </c>
      <c r="D2480" s="313" t="s">
        <v>5149</v>
      </c>
      <c r="E2480" s="314" t="s">
        <v>1</v>
      </c>
      <c r="F2480" s="315">
        <v>477.5</v>
      </c>
      <c r="G2480" s="38"/>
      <c r="H2480" s="44"/>
    </row>
    <row r="2481" s="2" customFormat="1" ht="16.8" customHeight="1">
      <c r="A2481" s="38"/>
      <c r="B2481" s="44"/>
      <c r="C2481" s="316" t="s">
        <v>5149</v>
      </c>
      <c r="D2481" s="316" t="s">
        <v>5150</v>
      </c>
      <c r="E2481" s="17" t="s">
        <v>1</v>
      </c>
      <c r="F2481" s="317">
        <v>477.5</v>
      </c>
      <c r="G2481" s="38"/>
      <c r="H2481" s="44"/>
    </row>
    <row r="2482" s="2" customFormat="1" ht="16.8" customHeight="1">
      <c r="A2482" s="38"/>
      <c r="B2482" s="44"/>
      <c r="C2482" s="312" t="s">
        <v>3763</v>
      </c>
      <c r="D2482" s="313" t="s">
        <v>3763</v>
      </c>
      <c r="E2482" s="314" t="s">
        <v>1</v>
      </c>
      <c r="F2482" s="315">
        <v>4</v>
      </c>
      <c r="G2482" s="38"/>
      <c r="H2482" s="44"/>
    </row>
    <row r="2483" s="2" customFormat="1" ht="16.8" customHeight="1">
      <c r="A2483" s="38"/>
      <c r="B2483" s="44"/>
      <c r="C2483" s="316" t="s">
        <v>3763</v>
      </c>
      <c r="D2483" s="316" t="s">
        <v>5223</v>
      </c>
      <c r="E2483" s="17" t="s">
        <v>1</v>
      </c>
      <c r="F2483" s="317">
        <v>4</v>
      </c>
      <c r="G2483" s="38"/>
      <c r="H2483" s="44"/>
    </row>
    <row r="2484" s="2" customFormat="1" ht="16.8" customHeight="1">
      <c r="A2484" s="38"/>
      <c r="B2484" s="44"/>
      <c r="C2484" s="312" t="s">
        <v>5064</v>
      </c>
      <c r="D2484" s="313" t="s">
        <v>5064</v>
      </c>
      <c r="E2484" s="314" t="s">
        <v>1</v>
      </c>
      <c r="F2484" s="315">
        <v>456</v>
      </c>
      <c r="G2484" s="38"/>
      <c r="H2484" s="44"/>
    </row>
    <row r="2485" s="2" customFormat="1" ht="16.8" customHeight="1">
      <c r="A2485" s="38"/>
      <c r="B2485" s="44"/>
      <c r="C2485" s="316" t="s">
        <v>5064</v>
      </c>
      <c r="D2485" s="316" t="s">
        <v>5065</v>
      </c>
      <c r="E2485" s="17" t="s">
        <v>1</v>
      </c>
      <c r="F2485" s="317">
        <v>456</v>
      </c>
      <c r="G2485" s="38"/>
      <c r="H2485" s="44"/>
    </row>
    <row r="2486" s="2" customFormat="1" ht="16.8" customHeight="1">
      <c r="A2486" s="38"/>
      <c r="B2486" s="44"/>
      <c r="C2486" s="312" t="s">
        <v>5071</v>
      </c>
      <c r="D2486" s="313" t="s">
        <v>5071</v>
      </c>
      <c r="E2486" s="314" t="s">
        <v>1</v>
      </c>
      <c r="F2486" s="315">
        <v>112</v>
      </c>
      <c r="G2486" s="38"/>
      <c r="H2486" s="44"/>
    </row>
    <row r="2487" s="2" customFormat="1" ht="16.8" customHeight="1">
      <c r="A2487" s="38"/>
      <c r="B2487" s="44"/>
      <c r="C2487" s="316" t="s">
        <v>5071</v>
      </c>
      <c r="D2487" s="316" t="s">
        <v>5072</v>
      </c>
      <c r="E2487" s="17" t="s">
        <v>1</v>
      </c>
      <c r="F2487" s="317">
        <v>112</v>
      </c>
      <c r="G2487" s="38"/>
      <c r="H2487" s="44"/>
    </row>
    <row r="2488" s="2" customFormat="1" ht="16.8" customHeight="1">
      <c r="A2488" s="38"/>
      <c r="B2488" s="44"/>
      <c r="C2488" s="312" t="s">
        <v>5342</v>
      </c>
      <c r="D2488" s="313" t="s">
        <v>5342</v>
      </c>
      <c r="E2488" s="314" t="s">
        <v>1</v>
      </c>
      <c r="F2488" s="315">
        <v>6</v>
      </c>
      <c r="G2488" s="38"/>
      <c r="H2488" s="44"/>
    </row>
    <row r="2489" s="2" customFormat="1" ht="16.8" customHeight="1">
      <c r="A2489" s="38"/>
      <c r="B2489" s="44"/>
      <c r="C2489" s="316" t="s">
        <v>5342</v>
      </c>
      <c r="D2489" s="316" t="s">
        <v>5343</v>
      </c>
      <c r="E2489" s="17" t="s">
        <v>1</v>
      </c>
      <c r="F2489" s="317">
        <v>6</v>
      </c>
      <c r="G2489" s="38"/>
      <c r="H2489" s="44"/>
    </row>
    <row r="2490" s="2" customFormat="1" ht="16.8" customHeight="1">
      <c r="A2490" s="38"/>
      <c r="B2490" s="44"/>
      <c r="C2490" s="312" t="s">
        <v>5377</v>
      </c>
      <c r="D2490" s="313" t="s">
        <v>5377</v>
      </c>
      <c r="E2490" s="314" t="s">
        <v>1</v>
      </c>
      <c r="F2490" s="315">
        <v>480</v>
      </c>
      <c r="G2490" s="38"/>
      <c r="H2490" s="44"/>
    </row>
    <row r="2491" s="2" customFormat="1" ht="16.8" customHeight="1">
      <c r="A2491" s="38"/>
      <c r="B2491" s="44"/>
      <c r="C2491" s="318" t="s">
        <v>6870</v>
      </c>
      <c r="D2491" s="38"/>
      <c r="E2491" s="38"/>
      <c r="F2491" s="38"/>
      <c r="G2491" s="38"/>
      <c r="H2491" s="44"/>
    </row>
    <row r="2492" s="2" customFormat="1">
      <c r="A2492" s="38"/>
      <c r="B2492" s="44"/>
      <c r="C2492" s="316" t="s">
        <v>2071</v>
      </c>
      <c r="D2492" s="316" t="s">
        <v>2072</v>
      </c>
      <c r="E2492" s="17" t="s">
        <v>592</v>
      </c>
      <c r="F2492" s="317">
        <v>402.91000000000002</v>
      </c>
      <c r="G2492" s="38"/>
      <c r="H2492" s="44"/>
    </row>
    <row r="2493" s="2" customFormat="1">
      <c r="A2493" s="38"/>
      <c r="B2493" s="44"/>
      <c r="C2493" s="316" t="s">
        <v>2086</v>
      </c>
      <c r="D2493" s="316" t="s">
        <v>2087</v>
      </c>
      <c r="E2493" s="17" t="s">
        <v>592</v>
      </c>
      <c r="F2493" s="317">
        <v>7655.29</v>
      </c>
      <c r="G2493" s="38"/>
      <c r="H2493" s="44"/>
    </row>
    <row r="2494" s="2" customFormat="1" ht="16.8" customHeight="1">
      <c r="A2494" s="38"/>
      <c r="B2494" s="44"/>
      <c r="C2494" s="316" t="s">
        <v>2093</v>
      </c>
      <c r="D2494" s="316" t="s">
        <v>2094</v>
      </c>
      <c r="E2494" s="17" t="s">
        <v>681</v>
      </c>
      <c r="F2494" s="317">
        <v>725.23800000000006</v>
      </c>
      <c r="G2494" s="38"/>
      <c r="H2494" s="44"/>
    </row>
    <row r="2495" s="2" customFormat="1" ht="16.8" customHeight="1">
      <c r="A2495" s="38"/>
      <c r="B2495" s="44"/>
      <c r="C2495" s="316" t="s">
        <v>2100</v>
      </c>
      <c r="D2495" s="316" t="s">
        <v>2101</v>
      </c>
      <c r="E2495" s="17" t="s">
        <v>592</v>
      </c>
      <c r="F2495" s="317">
        <v>402.91000000000002</v>
      </c>
      <c r="G2495" s="38"/>
      <c r="H2495" s="44"/>
    </row>
    <row r="2496" s="2" customFormat="1" ht="26.4" customHeight="1">
      <c r="A2496" s="38"/>
      <c r="B2496" s="44"/>
      <c r="C2496" s="311" t="s">
        <v>6882</v>
      </c>
      <c r="D2496" s="311" t="s">
        <v>187</v>
      </c>
      <c r="E2496" s="38"/>
      <c r="F2496" s="38"/>
      <c r="G2496" s="38"/>
      <c r="H2496" s="44"/>
    </row>
    <row r="2497" s="2" customFormat="1" ht="16.8" customHeight="1">
      <c r="A2497" s="38"/>
      <c r="B2497" s="44"/>
      <c r="C2497" s="312" t="s">
        <v>3207</v>
      </c>
      <c r="D2497" s="313" t="s">
        <v>1</v>
      </c>
      <c r="E2497" s="314" t="s">
        <v>1</v>
      </c>
      <c r="F2497" s="315">
        <v>1.8720000000000001</v>
      </c>
      <c r="G2497" s="38"/>
      <c r="H2497" s="44"/>
    </row>
    <row r="2498" s="2" customFormat="1" ht="16.8" customHeight="1">
      <c r="A2498" s="38"/>
      <c r="B2498" s="44"/>
      <c r="C2498" s="316" t="s">
        <v>1</v>
      </c>
      <c r="D2498" s="316" t="s">
        <v>6290</v>
      </c>
      <c r="E2498" s="17" t="s">
        <v>1</v>
      </c>
      <c r="F2498" s="317">
        <v>1.44</v>
      </c>
      <c r="G2498" s="38"/>
      <c r="H2498" s="44"/>
    </row>
    <row r="2499" s="2" customFormat="1" ht="16.8" customHeight="1">
      <c r="A2499" s="38"/>
      <c r="B2499" s="44"/>
      <c r="C2499" s="316" t="s">
        <v>1</v>
      </c>
      <c r="D2499" s="316" t="s">
        <v>6291</v>
      </c>
      <c r="E2499" s="17" t="s">
        <v>1</v>
      </c>
      <c r="F2499" s="317">
        <v>0.432</v>
      </c>
      <c r="G2499" s="38"/>
      <c r="H2499" s="44"/>
    </row>
    <row r="2500" s="2" customFormat="1" ht="16.8" customHeight="1">
      <c r="A2500" s="38"/>
      <c r="B2500" s="44"/>
      <c r="C2500" s="316" t="s">
        <v>3207</v>
      </c>
      <c r="D2500" s="316" t="s">
        <v>423</v>
      </c>
      <c r="E2500" s="17" t="s">
        <v>1</v>
      </c>
      <c r="F2500" s="317">
        <v>1.8720000000000001</v>
      </c>
      <c r="G2500" s="38"/>
      <c r="H2500" s="44"/>
    </row>
    <row r="2501" s="2" customFormat="1" ht="16.8" customHeight="1">
      <c r="A2501" s="38"/>
      <c r="B2501" s="44"/>
      <c r="C2501" s="318" t="s">
        <v>6870</v>
      </c>
      <c r="D2501" s="38"/>
      <c r="E2501" s="38"/>
      <c r="F2501" s="38"/>
      <c r="G2501" s="38"/>
      <c r="H2501" s="44"/>
    </row>
    <row r="2502" s="2" customFormat="1">
      <c r="A2502" s="38"/>
      <c r="B2502" s="44"/>
      <c r="C2502" s="316" t="s">
        <v>1031</v>
      </c>
      <c r="D2502" s="316" t="s">
        <v>1032</v>
      </c>
      <c r="E2502" s="17" t="s">
        <v>681</v>
      </c>
      <c r="F2502" s="317">
        <v>1.8720000000000001</v>
      </c>
      <c r="G2502" s="38"/>
      <c r="H2502" s="44"/>
    </row>
    <row r="2503" s="2" customFormat="1" ht="16.8" customHeight="1">
      <c r="A2503" s="38"/>
      <c r="B2503" s="44"/>
      <c r="C2503" s="316" t="s">
        <v>1990</v>
      </c>
      <c r="D2503" s="316" t="s">
        <v>1991</v>
      </c>
      <c r="E2503" s="17" t="s">
        <v>681</v>
      </c>
      <c r="F2503" s="317">
        <v>1.8720000000000001</v>
      </c>
      <c r="G2503" s="38"/>
      <c r="H2503" s="44"/>
    </row>
    <row r="2504" s="2" customFormat="1" ht="16.8" customHeight="1">
      <c r="A2504" s="38"/>
      <c r="B2504" s="44"/>
      <c r="C2504" s="316" t="s">
        <v>1996</v>
      </c>
      <c r="D2504" s="316" t="s">
        <v>1997</v>
      </c>
      <c r="E2504" s="17" t="s">
        <v>681</v>
      </c>
      <c r="F2504" s="317">
        <v>35.567999999999998</v>
      </c>
      <c r="G2504" s="38"/>
      <c r="H2504" s="44"/>
    </row>
    <row r="2505" s="2" customFormat="1" ht="16.8" customHeight="1">
      <c r="A2505" s="38"/>
      <c r="B2505" s="44"/>
      <c r="C2505" s="316" t="s">
        <v>2004</v>
      </c>
      <c r="D2505" s="316" t="s">
        <v>2005</v>
      </c>
      <c r="E2505" s="17" t="s">
        <v>681</v>
      </c>
      <c r="F2505" s="317">
        <v>1.8720000000000001</v>
      </c>
      <c r="G2505" s="38"/>
      <c r="H2505" s="44"/>
    </row>
    <row r="2506" s="2" customFormat="1" ht="26.4" customHeight="1">
      <c r="A2506" s="38"/>
      <c r="B2506" s="44"/>
      <c r="C2506" s="311" t="s">
        <v>6883</v>
      </c>
      <c r="D2506" s="311" t="s">
        <v>190</v>
      </c>
      <c r="E2506" s="38"/>
      <c r="F2506" s="38"/>
      <c r="G2506" s="38"/>
      <c r="H2506" s="44"/>
    </row>
    <row r="2507" s="2" customFormat="1" ht="16.8" customHeight="1">
      <c r="A2507" s="38"/>
      <c r="B2507" s="44"/>
      <c r="C2507" s="312" t="s">
        <v>3207</v>
      </c>
      <c r="D2507" s="313" t="s">
        <v>1</v>
      </c>
      <c r="E2507" s="314" t="s">
        <v>1</v>
      </c>
      <c r="F2507" s="315">
        <v>6.048</v>
      </c>
      <c r="G2507" s="38"/>
      <c r="H2507" s="44"/>
    </row>
    <row r="2508" s="2" customFormat="1" ht="16.8" customHeight="1">
      <c r="A2508" s="38"/>
      <c r="B2508" s="44"/>
      <c r="C2508" s="316" t="s">
        <v>1</v>
      </c>
      <c r="D2508" s="316" t="s">
        <v>6327</v>
      </c>
      <c r="E2508" s="17" t="s">
        <v>1</v>
      </c>
      <c r="F2508" s="317">
        <v>4.3200000000000003</v>
      </c>
      <c r="G2508" s="38"/>
      <c r="H2508" s="44"/>
    </row>
    <row r="2509" s="2" customFormat="1" ht="16.8" customHeight="1">
      <c r="A2509" s="38"/>
      <c r="B2509" s="44"/>
      <c r="C2509" s="316" t="s">
        <v>1</v>
      </c>
      <c r="D2509" s="316" t="s">
        <v>6328</v>
      </c>
      <c r="E2509" s="17" t="s">
        <v>1</v>
      </c>
      <c r="F2509" s="317">
        <v>1.728</v>
      </c>
      <c r="G2509" s="38"/>
      <c r="H2509" s="44"/>
    </row>
    <row r="2510" s="2" customFormat="1" ht="16.8" customHeight="1">
      <c r="A2510" s="38"/>
      <c r="B2510" s="44"/>
      <c r="C2510" s="316" t="s">
        <v>3207</v>
      </c>
      <c r="D2510" s="316" t="s">
        <v>423</v>
      </c>
      <c r="E2510" s="17" t="s">
        <v>1</v>
      </c>
      <c r="F2510" s="317">
        <v>6.048</v>
      </c>
      <c r="G2510" s="38"/>
      <c r="H2510" s="44"/>
    </row>
    <row r="2511" s="2" customFormat="1" ht="16.8" customHeight="1">
      <c r="A2511" s="38"/>
      <c r="B2511" s="44"/>
      <c r="C2511" s="318" t="s">
        <v>6870</v>
      </c>
      <c r="D2511" s="38"/>
      <c r="E2511" s="38"/>
      <c r="F2511" s="38"/>
      <c r="G2511" s="38"/>
      <c r="H2511" s="44"/>
    </row>
    <row r="2512" s="2" customFormat="1">
      <c r="A2512" s="38"/>
      <c r="B2512" s="44"/>
      <c r="C2512" s="316" t="s">
        <v>1031</v>
      </c>
      <c r="D2512" s="316" t="s">
        <v>1032</v>
      </c>
      <c r="E2512" s="17" t="s">
        <v>681</v>
      </c>
      <c r="F2512" s="317">
        <v>6.048</v>
      </c>
      <c r="G2512" s="38"/>
      <c r="H2512" s="44"/>
    </row>
    <row r="2513" s="2" customFormat="1" ht="16.8" customHeight="1">
      <c r="A2513" s="38"/>
      <c r="B2513" s="44"/>
      <c r="C2513" s="316" t="s">
        <v>1990</v>
      </c>
      <c r="D2513" s="316" t="s">
        <v>1991</v>
      </c>
      <c r="E2513" s="17" t="s">
        <v>681</v>
      </c>
      <c r="F2513" s="317">
        <v>6.048</v>
      </c>
      <c r="G2513" s="38"/>
      <c r="H2513" s="44"/>
    </row>
    <row r="2514" s="2" customFormat="1" ht="16.8" customHeight="1">
      <c r="A2514" s="38"/>
      <c r="B2514" s="44"/>
      <c r="C2514" s="316" t="s">
        <v>1996</v>
      </c>
      <c r="D2514" s="316" t="s">
        <v>1997</v>
      </c>
      <c r="E2514" s="17" t="s">
        <v>681</v>
      </c>
      <c r="F2514" s="317">
        <v>114.91200000000001</v>
      </c>
      <c r="G2514" s="38"/>
      <c r="H2514" s="44"/>
    </row>
    <row r="2515" s="2" customFormat="1" ht="16.8" customHeight="1">
      <c r="A2515" s="38"/>
      <c r="B2515" s="44"/>
      <c r="C2515" s="316" t="s">
        <v>2004</v>
      </c>
      <c r="D2515" s="316" t="s">
        <v>2005</v>
      </c>
      <c r="E2515" s="17" t="s">
        <v>681</v>
      </c>
      <c r="F2515" s="317">
        <v>6.048</v>
      </c>
      <c r="G2515" s="38"/>
      <c r="H2515" s="44"/>
    </row>
    <row r="2516" s="2" customFormat="1" ht="7.44" customHeight="1">
      <c r="A2516" s="38"/>
      <c r="B2516" s="179"/>
      <c r="C2516" s="180"/>
      <c r="D2516" s="180"/>
      <c r="E2516" s="180"/>
      <c r="F2516" s="180"/>
      <c r="G2516" s="180"/>
      <c r="H2516" s="44"/>
    </row>
    <row r="2517" s="2" customFormat="1">
      <c r="A2517" s="38"/>
      <c r="B2517" s="38"/>
      <c r="C2517" s="38"/>
      <c r="D2517" s="38"/>
      <c r="E2517" s="38"/>
      <c r="F2517" s="38"/>
      <c r="G2517" s="38"/>
      <c r="H2517" s="38"/>
    </row>
  </sheetData>
  <sheetProtection sheet="1" formatColumns="0" formatRows="0" objects="1" scenarios="1" spinCount="100000" saltValue="4nXLIyLADcwoY1KcofTIdynY4UO2oj+tilsD475Va5R3YFKfff9CDm7h+DBzNrC0gtUyPCBJ8lRZh48FM6+CEQ==" hashValue="Tv/13BmfN6LOjy6IPEVE0AVCOcM3ARNL32+qY2K58AdPfjcqOaK6mEVkrFme25RAvIudrEOR6BtqvOXpO0YAEw==" algorithmName="SHA-512" password="CC35"/>
  <mergeCells count="2">
    <mergeCell ref="D5:F5"/>
    <mergeCell ref="D6:F6"/>
  </mergeCells>
  <pageSetup paperSize="9" orientation="portrait" blackAndWhite="1" fitToHeight="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99</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1" customFormat="1" ht="12" customHeight="1">
      <c r="B8" s="20"/>
      <c r="D8" s="150" t="s">
        <v>223</v>
      </c>
      <c r="L8" s="20"/>
    </row>
    <row r="9" s="2" customFormat="1" ht="16.5" customHeight="1">
      <c r="A9" s="38"/>
      <c r="B9" s="44"/>
      <c r="C9" s="38"/>
      <c r="D9" s="38"/>
      <c r="E9" s="151" t="s">
        <v>402</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403</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470</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12. 5. 2025</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36</v>
      </c>
      <c r="E32" s="38"/>
      <c r="F32" s="38"/>
      <c r="G32" s="38"/>
      <c r="H32" s="38"/>
      <c r="I32" s="38"/>
      <c r="J32" s="160">
        <f>ROUND(J122,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38</v>
      </c>
      <c r="G34" s="38"/>
      <c r="H34" s="38"/>
      <c r="I34" s="161" t="s">
        <v>37</v>
      </c>
      <c r="J34" s="161" t="s">
        <v>39</v>
      </c>
      <c r="K34" s="38"/>
      <c r="L34" s="63"/>
      <c r="S34" s="38"/>
      <c r="T34" s="38"/>
      <c r="U34" s="38"/>
      <c r="V34" s="38"/>
      <c r="W34" s="38"/>
      <c r="X34" s="38"/>
      <c r="Y34" s="38"/>
      <c r="Z34" s="38"/>
      <c r="AA34" s="38"/>
      <c r="AB34" s="38"/>
      <c r="AC34" s="38"/>
      <c r="AD34" s="38"/>
      <c r="AE34" s="38"/>
    </row>
    <row r="35" s="2" customFormat="1" ht="14.4" customHeight="1">
      <c r="A35" s="38"/>
      <c r="B35" s="44"/>
      <c r="C35" s="38"/>
      <c r="D35" s="162" t="s">
        <v>40</v>
      </c>
      <c r="E35" s="150" t="s">
        <v>41</v>
      </c>
      <c r="F35" s="163">
        <f>ROUND((SUM(BE122:BE181)),  2)</f>
        <v>0</v>
      </c>
      <c r="G35" s="38"/>
      <c r="H35" s="38"/>
      <c r="I35" s="164">
        <v>0.20999999999999999</v>
      </c>
      <c r="J35" s="163">
        <f>ROUND(((SUM(BE122:BE181))*I35),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42</v>
      </c>
      <c r="F36" s="163">
        <f>ROUND((SUM(BF122:BF181)),  2)</f>
        <v>0</v>
      </c>
      <c r="G36" s="38"/>
      <c r="H36" s="38"/>
      <c r="I36" s="164">
        <v>0.12</v>
      </c>
      <c r="J36" s="163">
        <f>ROUND(((SUM(BF122:BF181))*I36),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43</v>
      </c>
      <c r="F37" s="163">
        <f>ROUND((SUM(BG122:BG181)),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44</v>
      </c>
      <c r="F38" s="163">
        <f>ROUND((SUM(BH122:BH181)),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45</v>
      </c>
      <c r="F39" s="163">
        <f>ROUND((SUM(BI122:BI181)),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46</v>
      </c>
      <c r="E41" s="167"/>
      <c r="F41" s="167"/>
      <c r="G41" s="168" t="s">
        <v>47</v>
      </c>
      <c r="H41" s="169" t="s">
        <v>48</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223</v>
      </c>
      <c r="D86" s="22"/>
      <c r="E86" s="22"/>
      <c r="F86" s="22"/>
      <c r="G86" s="22"/>
      <c r="H86" s="22"/>
      <c r="I86" s="22"/>
      <c r="J86" s="22"/>
      <c r="K86" s="22"/>
      <c r="L86" s="20"/>
    </row>
    <row r="87" s="2" customFormat="1" ht="16.5" customHeight="1">
      <c r="A87" s="38"/>
      <c r="B87" s="39"/>
      <c r="C87" s="40"/>
      <c r="D87" s="40"/>
      <c r="E87" s="183" t="s">
        <v>402</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403</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C - Kácení na parc.č. 5281/4, 5274/43 (Vlček,Adamec)</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Frýdek-Místek</v>
      </c>
      <c r="G91" s="40"/>
      <c r="H91" s="40"/>
      <c r="I91" s="32" t="s">
        <v>22</v>
      </c>
      <c r="J91" s="79" t="str">
        <f>IF(J14="","",J14)</f>
        <v>12. 5. 2025</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Statutární město Frýdek-Místek</v>
      </c>
      <c r="G93" s="40"/>
      <c r="H93" s="40"/>
      <c r="I93" s="32" t="s">
        <v>30</v>
      </c>
      <c r="J93" s="36" t="str">
        <f>E23</f>
        <v>DOPRAPLAN s.r.o.</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226</v>
      </c>
      <c r="D96" s="185"/>
      <c r="E96" s="185"/>
      <c r="F96" s="185"/>
      <c r="G96" s="185"/>
      <c r="H96" s="185"/>
      <c r="I96" s="185"/>
      <c r="J96" s="186" t="s">
        <v>227</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228</v>
      </c>
      <c r="D98" s="40"/>
      <c r="E98" s="40"/>
      <c r="F98" s="40"/>
      <c r="G98" s="40"/>
      <c r="H98" s="40"/>
      <c r="I98" s="40"/>
      <c r="J98" s="110">
        <f>J122</f>
        <v>0</v>
      </c>
      <c r="K98" s="40"/>
      <c r="L98" s="63"/>
      <c r="S98" s="38"/>
      <c r="T98" s="38"/>
      <c r="U98" s="38"/>
      <c r="V98" s="38"/>
      <c r="W98" s="38"/>
      <c r="X98" s="38"/>
      <c r="Y98" s="38"/>
      <c r="Z98" s="38"/>
      <c r="AA98" s="38"/>
      <c r="AB98" s="38"/>
      <c r="AC98" s="38"/>
      <c r="AD98" s="38"/>
      <c r="AE98" s="38"/>
      <c r="AU98" s="17" t="s">
        <v>229</v>
      </c>
    </row>
    <row r="99" s="9" customFormat="1" ht="24.96" customHeight="1">
      <c r="A99" s="9"/>
      <c r="B99" s="188"/>
      <c r="C99" s="189"/>
      <c r="D99" s="190" t="s">
        <v>230</v>
      </c>
      <c r="E99" s="191"/>
      <c r="F99" s="191"/>
      <c r="G99" s="191"/>
      <c r="H99" s="191"/>
      <c r="I99" s="191"/>
      <c r="J99" s="192">
        <f>J123</f>
        <v>0</v>
      </c>
      <c r="K99" s="189"/>
      <c r="L99" s="193"/>
      <c r="S99" s="9"/>
      <c r="T99" s="9"/>
      <c r="U99" s="9"/>
      <c r="V99" s="9"/>
      <c r="W99" s="9"/>
      <c r="X99" s="9"/>
      <c r="Y99" s="9"/>
      <c r="Z99" s="9"/>
      <c r="AA99" s="9"/>
      <c r="AB99" s="9"/>
      <c r="AC99" s="9"/>
      <c r="AD99" s="9"/>
      <c r="AE99" s="9"/>
    </row>
    <row r="100" s="14" customFormat="1" ht="19.92" customHeight="1">
      <c r="A100" s="14"/>
      <c r="B100" s="267"/>
      <c r="C100" s="133"/>
      <c r="D100" s="268" t="s">
        <v>405</v>
      </c>
      <c r="E100" s="269"/>
      <c r="F100" s="269"/>
      <c r="G100" s="269"/>
      <c r="H100" s="269"/>
      <c r="I100" s="269"/>
      <c r="J100" s="270">
        <f>J124</f>
        <v>0</v>
      </c>
      <c r="K100" s="133"/>
      <c r="L100" s="271"/>
      <c r="S100" s="14"/>
      <c r="T100" s="14"/>
      <c r="U100" s="14"/>
      <c r="V100" s="14"/>
      <c r="W100" s="14"/>
      <c r="X100" s="14"/>
      <c r="Y100" s="14"/>
      <c r="Z100" s="14"/>
      <c r="AA100" s="14"/>
      <c r="AB100" s="14"/>
      <c r="AC100" s="14"/>
      <c r="AD100" s="14"/>
      <c r="AE100" s="14"/>
    </row>
    <row r="101" s="2" customFormat="1" ht="21.84" customHeight="1">
      <c r="A101" s="38"/>
      <c r="B101" s="39"/>
      <c r="C101" s="40"/>
      <c r="D101" s="40"/>
      <c r="E101" s="40"/>
      <c r="F101" s="40"/>
      <c r="G101" s="40"/>
      <c r="H101" s="40"/>
      <c r="I101" s="40"/>
      <c r="J101" s="40"/>
      <c r="K101" s="40"/>
      <c r="L101" s="63"/>
      <c r="S101" s="38"/>
      <c r="T101" s="38"/>
      <c r="U101" s="38"/>
      <c r="V101" s="38"/>
      <c r="W101" s="38"/>
      <c r="X101" s="38"/>
      <c r="Y101" s="38"/>
      <c r="Z101" s="38"/>
      <c r="AA101" s="38"/>
      <c r="AB101" s="38"/>
      <c r="AC101" s="38"/>
      <c r="AD101" s="38"/>
      <c r="AE101" s="38"/>
    </row>
    <row r="102" s="2" customFormat="1" ht="6.96" customHeight="1">
      <c r="A102" s="38"/>
      <c r="B102" s="66"/>
      <c r="C102" s="67"/>
      <c r="D102" s="67"/>
      <c r="E102" s="67"/>
      <c r="F102" s="67"/>
      <c r="G102" s="67"/>
      <c r="H102" s="67"/>
      <c r="I102" s="67"/>
      <c r="J102" s="67"/>
      <c r="K102" s="67"/>
      <c r="L102" s="63"/>
      <c r="S102" s="38"/>
      <c r="T102" s="38"/>
      <c r="U102" s="38"/>
      <c r="V102" s="38"/>
      <c r="W102" s="38"/>
      <c r="X102" s="38"/>
      <c r="Y102" s="38"/>
      <c r="Z102" s="38"/>
      <c r="AA102" s="38"/>
      <c r="AB102" s="38"/>
      <c r="AC102" s="38"/>
      <c r="AD102" s="38"/>
      <c r="AE102" s="38"/>
    </row>
    <row r="106" s="2" customFormat="1" ht="6.96" customHeight="1">
      <c r="A106" s="38"/>
      <c r="B106" s="68"/>
      <c r="C106" s="69"/>
      <c r="D106" s="69"/>
      <c r="E106" s="69"/>
      <c r="F106" s="69"/>
      <c r="G106" s="69"/>
      <c r="H106" s="69"/>
      <c r="I106" s="69"/>
      <c r="J106" s="69"/>
      <c r="K106" s="69"/>
      <c r="L106" s="63"/>
      <c r="S106" s="38"/>
      <c r="T106" s="38"/>
      <c r="U106" s="38"/>
      <c r="V106" s="38"/>
      <c r="W106" s="38"/>
      <c r="X106" s="38"/>
      <c r="Y106" s="38"/>
      <c r="Z106" s="38"/>
      <c r="AA106" s="38"/>
      <c r="AB106" s="38"/>
      <c r="AC106" s="38"/>
      <c r="AD106" s="38"/>
      <c r="AE106" s="38"/>
    </row>
    <row r="107" s="2" customFormat="1" ht="24.96" customHeight="1">
      <c r="A107" s="38"/>
      <c r="B107" s="39"/>
      <c r="C107" s="23" t="s">
        <v>236</v>
      </c>
      <c r="D107" s="40"/>
      <c r="E107" s="40"/>
      <c r="F107" s="40"/>
      <c r="G107" s="40"/>
      <c r="H107" s="40"/>
      <c r="I107" s="40"/>
      <c r="J107" s="40"/>
      <c r="K107" s="40"/>
      <c r="L107" s="63"/>
      <c r="S107" s="38"/>
      <c r="T107" s="38"/>
      <c r="U107" s="38"/>
      <c r="V107" s="38"/>
      <c r="W107" s="38"/>
      <c r="X107" s="38"/>
      <c r="Y107" s="38"/>
      <c r="Z107" s="38"/>
      <c r="AA107" s="38"/>
      <c r="AB107" s="38"/>
      <c r="AC107" s="38"/>
      <c r="AD107" s="38"/>
      <c r="AE107" s="38"/>
    </row>
    <row r="108" s="2" customFormat="1" ht="6.96" customHeight="1">
      <c r="A108" s="38"/>
      <c r="B108" s="39"/>
      <c r="C108" s="40"/>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12" customHeight="1">
      <c r="A109" s="38"/>
      <c r="B109" s="39"/>
      <c r="C109" s="32" t="s">
        <v>16</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26.25" customHeight="1">
      <c r="A110" s="38"/>
      <c r="B110" s="39"/>
      <c r="C110" s="40"/>
      <c r="D110" s="40"/>
      <c r="E110" s="183" t="str">
        <f>E7</f>
        <v>Vybudování komunikací a inženýrských sítí v lokalitě Berlín 2, Frýdek-Místek</v>
      </c>
      <c r="F110" s="32"/>
      <c r="G110" s="32"/>
      <c r="H110" s="32"/>
      <c r="I110" s="40"/>
      <c r="J110" s="40"/>
      <c r="K110" s="40"/>
      <c r="L110" s="63"/>
      <c r="S110" s="38"/>
      <c r="T110" s="38"/>
      <c r="U110" s="38"/>
      <c r="V110" s="38"/>
      <c r="W110" s="38"/>
      <c r="X110" s="38"/>
      <c r="Y110" s="38"/>
      <c r="Z110" s="38"/>
      <c r="AA110" s="38"/>
      <c r="AB110" s="38"/>
      <c r="AC110" s="38"/>
      <c r="AD110" s="38"/>
      <c r="AE110" s="38"/>
    </row>
    <row r="111" s="1" customFormat="1" ht="12" customHeight="1">
      <c r="B111" s="21"/>
      <c r="C111" s="32" t="s">
        <v>223</v>
      </c>
      <c r="D111" s="22"/>
      <c r="E111" s="22"/>
      <c r="F111" s="22"/>
      <c r="G111" s="22"/>
      <c r="H111" s="22"/>
      <c r="I111" s="22"/>
      <c r="J111" s="22"/>
      <c r="K111" s="22"/>
      <c r="L111" s="20"/>
    </row>
    <row r="112" s="2" customFormat="1" ht="16.5" customHeight="1">
      <c r="A112" s="38"/>
      <c r="B112" s="39"/>
      <c r="C112" s="40"/>
      <c r="D112" s="40"/>
      <c r="E112" s="183" t="s">
        <v>402</v>
      </c>
      <c r="F112" s="40"/>
      <c r="G112" s="40"/>
      <c r="H112" s="40"/>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403</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6.5" customHeight="1">
      <c r="A114" s="38"/>
      <c r="B114" s="39"/>
      <c r="C114" s="40"/>
      <c r="D114" s="40"/>
      <c r="E114" s="76" t="str">
        <f>E11</f>
        <v>C - Kácení na parc.č. 5281/4, 5274/43 (Vlček,Adamec)</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6.96" customHeight="1">
      <c r="A115" s="38"/>
      <c r="B115" s="39"/>
      <c r="C115" s="40"/>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20</v>
      </c>
      <c r="D116" s="40"/>
      <c r="E116" s="40"/>
      <c r="F116" s="27" t="str">
        <f>F14</f>
        <v>Frýdek-Místek</v>
      </c>
      <c r="G116" s="40"/>
      <c r="H116" s="40"/>
      <c r="I116" s="32" t="s">
        <v>22</v>
      </c>
      <c r="J116" s="79" t="str">
        <f>IF(J14="","",J14)</f>
        <v>12. 5. 2025</v>
      </c>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5.15" customHeight="1">
      <c r="A118" s="38"/>
      <c r="B118" s="39"/>
      <c r="C118" s="32" t="s">
        <v>24</v>
      </c>
      <c r="D118" s="40"/>
      <c r="E118" s="40"/>
      <c r="F118" s="27" t="str">
        <f>E17</f>
        <v>Statutární město Frýdek-Místek</v>
      </c>
      <c r="G118" s="40"/>
      <c r="H118" s="40"/>
      <c r="I118" s="32" t="s">
        <v>30</v>
      </c>
      <c r="J118" s="36" t="str">
        <f>E23</f>
        <v>DOPRAPLAN s.r.o.</v>
      </c>
      <c r="K118" s="40"/>
      <c r="L118" s="63"/>
      <c r="S118" s="38"/>
      <c r="T118" s="38"/>
      <c r="U118" s="38"/>
      <c r="V118" s="38"/>
      <c r="W118" s="38"/>
      <c r="X118" s="38"/>
      <c r="Y118" s="38"/>
      <c r="Z118" s="38"/>
      <c r="AA118" s="38"/>
      <c r="AB118" s="38"/>
      <c r="AC118" s="38"/>
      <c r="AD118" s="38"/>
      <c r="AE118" s="38"/>
    </row>
    <row r="119" s="2" customFormat="1" ht="15.15" customHeight="1">
      <c r="A119" s="38"/>
      <c r="B119" s="39"/>
      <c r="C119" s="32" t="s">
        <v>28</v>
      </c>
      <c r="D119" s="40"/>
      <c r="E119" s="40"/>
      <c r="F119" s="27" t="str">
        <f>IF(E20="","",E20)</f>
        <v>Vyplň údaj</v>
      </c>
      <c r="G119" s="40"/>
      <c r="H119" s="40"/>
      <c r="I119" s="32" t="s">
        <v>33</v>
      </c>
      <c r="J119" s="36" t="str">
        <f>E26</f>
        <v xml:space="preserve"> </v>
      </c>
      <c r="K119" s="40"/>
      <c r="L119" s="63"/>
      <c r="S119" s="38"/>
      <c r="T119" s="38"/>
      <c r="U119" s="38"/>
      <c r="V119" s="38"/>
      <c r="W119" s="38"/>
      <c r="X119" s="38"/>
      <c r="Y119" s="38"/>
      <c r="Z119" s="38"/>
      <c r="AA119" s="38"/>
      <c r="AB119" s="38"/>
      <c r="AC119" s="38"/>
      <c r="AD119" s="38"/>
      <c r="AE119" s="38"/>
    </row>
    <row r="120" s="2" customFormat="1" ht="10.32"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10" customFormat="1" ht="29.28" customHeight="1">
      <c r="A121" s="194"/>
      <c r="B121" s="195"/>
      <c r="C121" s="196" t="s">
        <v>237</v>
      </c>
      <c r="D121" s="197" t="s">
        <v>61</v>
      </c>
      <c r="E121" s="197" t="s">
        <v>57</v>
      </c>
      <c r="F121" s="197" t="s">
        <v>58</v>
      </c>
      <c r="G121" s="197" t="s">
        <v>238</v>
      </c>
      <c r="H121" s="197" t="s">
        <v>239</v>
      </c>
      <c r="I121" s="197" t="s">
        <v>240</v>
      </c>
      <c r="J121" s="198" t="s">
        <v>227</v>
      </c>
      <c r="K121" s="199" t="s">
        <v>241</v>
      </c>
      <c r="L121" s="200"/>
      <c r="M121" s="100" t="s">
        <v>1</v>
      </c>
      <c r="N121" s="101" t="s">
        <v>40</v>
      </c>
      <c r="O121" s="101" t="s">
        <v>242</v>
      </c>
      <c r="P121" s="101" t="s">
        <v>243</v>
      </c>
      <c r="Q121" s="101" t="s">
        <v>244</v>
      </c>
      <c r="R121" s="101" t="s">
        <v>245</v>
      </c>
      <c r="S121" s="101" t="s">
        <v>246</v>
      </c>
      <c r="T121" s="102" t="s">
        <v>247</v>
      </c>
      <c r="U121" s="194"/>
      <c r="V121" s="194"/>
      <c r="W121" s="194"/>
      <c r="X121" s="194"/>
      <c r="Y121" s="194"/>
      <c r="Z121" s="194"/>
      <c r="AA121" s="194"/>
      <c r="AB121" s="194"/>
      <c r="AC121" s="194"/>
      <c r="AD121" s="194"/>
      <c r="AE121" s="194"/>
    </row>
    <row r="122" s="2" customFormat="1" ht="22.8" customHeight="1">
      <c r="A122" s="38"/>
      <c r="B122" s="39"/>
      <c r="C122" s="107" t="s">
        <v>248</v>
      </c>
      <c r="D122" s="40"/>
      <c r="E122" s="40"/>
      <c r="F122" s="40"/>
      <c r="G122" s="40"/>
      <c r="H122" s="40"/>
      <c r="I122" s="40"/>
      <c r="J122" s="201">
        <f>BK122</f>
        <v>0</v>
      </c>
      <c r="K122" s="40"/>
      <c r="L122" s="44"/>
      <c r="M122" s="103"/>
      <c r="N122" s="202"/>
      <c r="O122" s="104"/>
      <c r="P122" s="203">
        <f>P123</f>
        <v>0</v>
      </c>
      <c r="Q122" s="104"/>
      <c r="R122" s="203">
        <f>R123</f>
        <v>0</v>
      </c>
      <c r="S122" s="104"/>
      <c r="T122" s="204">
        <f>T123</f>
        <v>0</v>
      </c>
      <c r="U122" s="38"/>
      <c r="V122" s="38"/>
      <c r="W122" s="38"/>
      <c r="X122" s="38"/>
      <c r="Y122" s="38"/>
      <c r="Z122" s="38"/>
      <c r="AA122" s="38"/>
      <c r="AB122" s="38"/>
      <c r="AC122" s="38"/>
      <c r="AD122" s="38"/>
      <c r="AE122" s="38"/>
      <c r="AT122" s="17" t="s">
        <v>75</v>
      </c>
      <c r="AU122" s="17" t="s">
        <v>229</v>
      </c>
      <c r="BK122" s="205">
        <f>BK123</f>
        <v>0</v>
      </c>
    </row>
    <row r="123" s="11" customFormat="1" ht="25.92" customHeight="1">
      <c r="A123" s="11"/>
      <c r="B123" s="206"/>
      <c r="C123" s="207"/>
      <c r="D123" s="208" t="s">
        <v>75</v>
      </c>
      <c r="E123" s="209" t="s">
        <v>249</v>
      </c>
      <c r="F123" s="209" t="s">
        <v>250</v>
      </c>
      <c r="G123" s="207"/>
      <c r="H123" s="207"/>
      <c r="I123" s="210"/>
      <c r="J123" s="211">
        <f>BK123</f>
        <v>0</v>
      </c>
      <c r="K123" s="207"/>
      <c r="L123" s="212"/>
      <c r="M123" s="213"/>
      <c r="N123" s="214"/>
      <c r="O123" s="214"/>
      <c r="P123" s="215">
        <f>P124</f>
        <v>0</v>
      </c>
      <c r="Q123" s="214"/>
      <c r="R123" s="215">
        <f>R124</f>
        <v>0</v>
      </c>
      <c r="S123" s="214"/>
      <c r="T123" s="216">
        <f>T124</f>
        <v>0</v>
      </c>
      <c r="U123" s="11"/>
      <c r="V123" s="11"/>
      <c r="W123" s="11"/>
      <c r="X123" s="11"/>
      <c r="Y123" s="11"/>
      <c r="Z123" s="11"/>
      <c r="AA123" s="11"/>
      <c r="AB123" s="11"/>
      <c r="AC123" s="11"/>
      <c r="AD123" s="11"/>
      <c r="AE123" s="11"/>
      <c r="AR123" s="217" t="s">
        <v>84</v>
      </c>
      <c r="AT123" s="218" t="s">
        <v>75</v>
      </c>
      <c r="AU123" s="218" t="s">
        <v>76</v>
      </c>
      <c r="AY123" s="217" t="s">
        <v>251</v>
      </c>
      <c r="BK123" s="219">
        <f>BK124</f>
        <v>0</v>
      </c>
    </row>
    <row r="124" s="11" customFormat="1" ht="22.8" customHeight="1">
      <c r="A124" s="11"/>
      <c r="B124" s="206"/>
      <c r="C124" s="207"/>
      <c r="D124" s="208" t="s">
        <v>75</v>
      </c>
      <c r="E124" s="272" t="s">
        <v>84</v>
      </c>
      <c r="F124" s="272" t="s">
        <v>406</v>
      </c>
      <c r="G124" s="207"/>
      <c r="H124" s="207"/>
      <c r="I124" s="210"/>
      <c r="J124" s="273">
        <f>BK124</f>
        <v>0</v>
      </c>
      <c r="K124" s="207"/>
      <c r="L124" s="212"/>
      <c r="M124" s="213"/>
      <c r="N124" s="214"/>
      <c r="O124" s="214"/>
      <c r="P124" s="215">
        <f>SUM(P125:P181)</f>
        <v>0</v>
      </c>
      <c r="Q124" s="214"/>
      <c r="R124" s="215">
        <f>SUM(R125:R181)</f>
        <v>0</v>
      </c>
      <c r="S124" s="214"/>
      <c r="T124" s="216">
        <f>SUM(T125:T181)</f>
        <v>0</v>
      </c>
      <c r="U124" s="11"/>
      <c r="V124" s="11"/>
      <c r="W124" s="11"/>
      <c r="X124" s="11"/>
      <c r="Y124" s="11"/>
      <c r="Z124" s="11"/>
      <c r="AA124" s="11"/>
      <c r="AB124" s="11"/>
      <c r="AC124" s="11"/>
      <c r="AD124" s="11"/>
      <c r="AE124" s="11"/>
      <c r="AR124" s="217" t="s">
        <v>84</v>
      </c>
      <c r="AT124" s="218" t="s">
        <v>75</v>
      </c>
      <c r="AU124" s="218" t="s">
        <v>84</v>
      </c>
      <c r="AY124" s="217" t="s">
        <v>251</v>
      </c>
      <c r="BK124" s="219">
        <f>SUM(BK125:BK181)</f>
        <v>0</v>
      </c>
    </row>
    <row r="125" s="2" customFormat="1" ht="33" customHeight="1">
      <c r="A125" s="38"/>
      <c r="B125" s="39"/>
      <c r="C125" s="220" t="s">
        <v>84</v>
      </c>
      <c r="D125" s="220" t="s">
        <v>255</v>
      </c>
      <c r="E125" s="221" t="s">
        <v>407</v>
      </c>
      <c r="F125" s="222" t="s">
        <v>408</v>
      </c>
      <c r="G125" s="223" t="s">
        <v>409</v>
      </c>
      <c r="H125" s="224">
        <v>150</v>
      </c>
      <c r="I125" s="225"/>
      <c r="J125" s="226">
        <f>ROUND(I125*H125,2)</f>
        <v>0</v>
      </c>
      <c r="K125" s="227"/>
      <c r="L125" s="44"/>
      <c r="M125" s="228" t="s">
        <v>1</v>
      </c>
      <c r="N125" s="229" t="s">
        <v>41</v>
      </c>
      <c r="O125" s="91"/>
      <c r="P125" s="230">
        <f>O125*H125</f>
        <v>0</v>
      </c>
      <c r="Q125" s="230">
        <v>0</v>
      </c>
      <c r="R125" s="230">
        <f>Q125*H125</f>
        <v>0</v>
      </c>
      <c r="S125" s="230">
        <v>0</v>
      </c>
      <c r="T125" s="231">
        <f>S125*H125</f>
        <v>0</v>
      </c>
      <c r="U125" s="38"/>
      <c r="V125" s="38"/>
      <c r="W125" s="38"/>
      <c r="X125" s="38"/>
      <c r="Y125" s="38"/>
      <c r="Z125" s="38"/>
      <c r="AA125" s="38"/>
      <c r="AB125" s="38"/>
      <c r="AC125" s="38"/>
      <c r="AD125" s="38"/>
      <c r="AE125" s="38"/>
      <c r="AR125" s="232" t="s">
        <v>254</v>
      </c>
      <c r="AT125" s="232" t="s">
        <v>255</v>
      </c>
      <c r="AU125" s="232" t="s">
        <v>86</v>
      </c>
      <c r="AY125" s="17" t="s">
        <v>251</v>
      </c>
      <c r="BE125" s="233">
        <f>IF(N125="základní",J125,0)</f>
        <v>0</v>
      </c>
      <c r="BF125" s="233">
        <f>IF(N125="snížená",J125,0)</f>
        <v>0</v>
      </c>
      <c r="BG125" s="233">
        <f>IF(N125="zákl. přenesená",J125,0)</f>
        <v>0</v>
      </c>
      <c r="BH125" s="233">
        <f>IF(N125="sníž. přenesená",J125,0)</f>
        <v>0</v>
      </c>
      <c r="BI125" s="233">
        <f>IF(N125="nulová",J125,0)</f>
        <v>0</v>
      </c>
      <c r="BJ125" s="17" t="s">
        <v>84</v>
      </c>
      <c r="BK125" s="233">
        <f>ROUND(I125*H125,2)</f>
        <v>0</v>
      </c>
      <c r="BL125" s="17" t="s">
        <v>254</v>
      </c>
      <c r="BM125" s="232" t="s">
        <v>471</v>
      </c>
    </row>
    <row r="126" s="2" customFormat="1">
      <c r="A126" s="38"/>
      <c r="B126" s="39"/>
      <c r="C126" s="40"/>
      <c r="D126" s="234" t="s">
        <v>260</v>
      </c>
      <c r="E126" s="40"/>
      <c r="F126" s="235" t="s">
        <v>411</v>
      </c>
      <c r="G126" s="40"/>
      <c r="H126" s="40"/>
      <c r="I126" s="236"/>
      <c r="J126" s="40"/>
      <c r="K126" s="40"/>
      <c r="L126" s="44"/>
      <c r="M126" s="237"/>
      <c r="N126" s="238"/>
      <c r="O126" s="91"/>
      <c r="P126" s="91"/>
      <c r="Q126" s="91"/>
      <c r="R126" s="91"/>
      <c r="S126" s="91"/>
      <c r="T126" s="92"/>
      <c r="U126" s="38"/>
      <c r="V126" s="38"/>
      <c r="W126" s="38"/>
      <c r="X126" s="38"/>
      <c r="Y126" s="38"/>
      <c r="Z126" s="38"/>
      <c r="AA126" s="38"/>
      <c r="AB126" s="38"/>
      <c r="AC126" s="38"/>
      <c r="AD126" s="38"/>
      <c r="AE126" s="38"/>
      <c r="AT126" s="17" t="s">
        <v>260</v>
      </c>
      <c r="AU126" s="17" t="s">
        <v>86</v>
      </c>
    </row>
    <row r="127" s="2" customFormat="1">
      <c r="A127" s="38"/>
      <c r="B127" s="39"/>
      <c r="C127" s="40"/>
      <c r="D127" s="240" t="s">
        <v>274</v>
      </c>
      <c r="E127" s="40"/>
      <c r="F127" s="241" t="s">
        <v>412</v>
      </c>
      <c r="G127" s="40"/>
      <c r="H127" s="40"/>
      <c r="I127" s="236"/>
      <c r="J127" s="40"/>
      <c r="K127" s="40"/>
      <c r="L127" s="44"/>
      <c r="M127" s="237"/>
      <c r="N127" s="238"/>
      <c r="O127" s="91"/>
      <c r="P127" s="91"/>
      <c r="Q127" s="91"/>
      <c r="R127" s="91"/>
      <c r="S127" s="91"/>
      <c r="T127" s="92"/>
      <c r="U127" s="38"/>
      <c r="V127" s="38"/>
      <c r="W127" s="38"/>
      <c r="X127" s="38"/>
      <c r="Y127" s="38"/>
      <c r="Z127" s="38"/>
      <c r="AA127" s="38"/>
      <c r="AB127" s="38"/>
      <c r="AC127" s="38"/>
      <c r="AD127" s="38"/>
      <c r="AE127" s="38"/>
      <c r="AT127" s="17" t="s">
        <v>274</v>
      </c>
      <c r="AU127" s="17" t="s">
        <v>86</v>
      </c>
    </row>
    <row r="128" s="12" customFormat="1">
      <c r="A128" s="12"/>
      <c r="B128" s="242"/>
      <c r="C128" s="243"/>
      <c r="D128" s="234" t="s">
        <v>276</v>
      </c>
      <c r="E128" s="244" t="s">
        <v>1</v>
      </c>
      <c r="F128" s="245" t="s">
        <v>472</v>
      </c>
      <c r="G128" s="243"/>
      <c r="H128" s="246">
        <v>150</v>
      </c>
      <c r="I128" s="247"/>
      <c r="J128" s="243"/>
      <c r="K128" s="243"/>
      <c r="L128" s="248"/>
      <c r="M128" s="249"/>
      <c r="N128" s="250"/>
      <c r="O128" s="250"/>
      <c r="P128" s="250"/>
      <c r="Q128" s="250"/>
      <c r="R128" s="250"/>
      <c r="S128" s="250"/>
      <c r="T128" s="251"/>
      <c r="U128" s="12"/>
      <c r="V128" s="12"/>
      <c r="W128" s="12"/>
      <c r="X128" s="12"/>
      <c r="Y128" s="12"/>
      <c r="Z128" s="12"/>
      <c r="AA128" s="12"/>
      <c r="AB128" s="12"/>
      <c r="AC128" s="12"/>
      <c r="AD128" s="12"/>
      <c r="AE128" s="12"/>
      <c r="AT128" s="252" t="s">
        <v>276</v>
      </c>
      <c r="AU128" s="252" t="s">
        <v>86</v>
      </c>
      <c r="AV128" s="12" t="s">
        <v>86</v>
      </c>
      <c r="AW128" s="12" t="s">
        <v>32</v>
      </c>
      <c r="AX128" s="12" t="s">
        <v>84</v>
      </c>
      <c r="AY128" s="252" t="s">
        <v>251</v>
      </c>
    </row>
    <row r="129" s="2" customFormat="1" ht="33" customHeight="1">
      <c r="A129" s="38"/>
      <c r="B129" s="39"/>
      <c r="C129" s="220" t="s">
        <v>86</v>
      </c>
      <c r="D129" s="220" t="s">
        <v>255</v>
      </c>
      <c r="E129" s="221" t="s">
        <v>473</v>
      </c>
      <c r="F129" s="222" t="s">
        <v>474</v>
      </c>
      <c r="G129" s="223" t="s">
        <v>409</v>
      </c>
      <c r="H129" s="224">
        <v>25</v>
      </c>
      <c r="I129" s="225"/>
      <c r="J129" s="226">
        <f>ROUND(I129*H129,2)</f>
        <v>0</v>
      </c>
      <c r="K129" s="227"/>
      <c r="L129" s="44"/>
      <c r="M129" s="228" t="s">
        <v>1</v>
      </c>
      <c r="N129" s="229" t="s">
        <v>41</v>
      </c>
      <c r="O129" s="91"/>
      <c r="P129" s="230">
        <f>O129*H129</f>
        <v>0</v>
      </c>
      <c r="Q129" s="230">
        <v>0</v>
      </c>
      <c r="R129" s="230">
        <f>Q129*H129</f>
        <v>0</v>
      </c>
      <c r="S129" s="230">
        <v>0</v>
      </c>
      <c r="T129" s="231">
        <f>S129*H129</f>
        <v>0</v>
      </c>
      <c r="U129" s="38"/>
      <c r="V129" s="38"/>
      <c r="W129" s="38"/>
      <c r="X129" s="38"/>
      <c r="Y129" s="38"/>
      <c r="Z129" s="38"/>
      <c r="AA129" s="38"/>
      <c r="AB129" s="38"/>
      <c r="AC129" s="38"/>
      <c r="AD129" s="38"/>
      <c r="AE129" s="38"/>
      <c r="AR129" s="232" t="s">
        <v>254</v>
      </c>
      <c r="AT129" s="232" t="s">
        <v>255</v>
      </c>
      <c r="AU129" s="232" t="s">
        <v>86</v>
      </c>
      <c r="AY129" s="17" t="s">
        <v>251</v>
      </c>
      <c r="BE129" s="233">
        <f>IF(N129="základní",J129,0)</f>
        <v>0</v>
      </c>
      <c r="BF129" s="233">
        <f>IF(N129="snížená",J129,0)</f>
        <v>0</v>
      </c>
      <c r="BG129" s="233">
        <f>IF(N129="zákl. přenesená",J129,0)</f>
        <v>0</v>
      </c>
      <c r="BH129" s="233">
        <f>IF(N129="sníž. přenesená",J129,0)</f>
        <v>0</v>
      </c>
      <c r="BI129" s="233">
        <f>IF(N129="nulová",J129,0)</f>
        <v>0</v>
      </c>
      <c r="BJ129" s="17" t="s">
        <v>84</v>
      </c>
      <c r="BK129" s="233">
        <f>ROUND(I129*H129,2)</f>
        <v>0</v>
      </c>
      <c r="BL129" s="17" t="s">
        <v>254</v>
      </c>
      <c r="BM129" s="232" t="s">
        <v>475</v>
      </c>
    </row>
    <row r="130" s="2" customFormat="1">
      <c r="A130" s="38"/>
      <c r="B130" s="39"/>
      <c r="C130" s="40"/>
      <c r="D130" s="234" t="s">
        <v>260</v>
      </c>
      <c r="E130" s="40"/>
      <c r="F130" s="235" t="s">
        <v>476</v>
      </c>
      <c r="G130" s="40"/>
      <c r="H130" s="40"/>
      <c r="I130" s="236"/>
      <c r="J130" s="40"/>
      <c r="K130" s="40"/>
      <c r="L130" s="44"/>
      <c r="M130" s="237"/>
      <c r="N130" s="238"/>
      <c r="O130" s="91"/>
      <c r="P130" s="91"/>
      <c r="Q130" s="91"/>
      <c r="R130" s="91"/>
      <c r="S130" s="91"/>
      <c r="T130" s="92"/>
      <c r="U130" s="38"/>
      <c r="V130" s="38"/>
      <c r="W130" s="38"/>
      <c r="X130" s="38"/>
      <c r="Y130" s="38"/>
      <c r="Z130" s="38"/>
      <c r="AA130" s="38"/>
      <c r="AB130" s="38"/>
      <c r="AC130" s="38"/>
      <c r="AD130" s="38"/>
      <c r="AE130" s="38"/>
      <c r="AT130" s="17" t="s">
        <v>260</v>
      </c>
      <c r="AU130" s="17" t="s">
        <v>86</v>
      </c>
    </row>
    <row r="131" s="2" customFormat="1">
      <c r="A131" s="38"/>
      <c r="B131" s="39"/>
      <c r="C131" s="40"/>
      <c r="D131" s="240" t="s">
        <v>274</v>
      </c>
      <c r="E131" s="40"/>
      <c r="F131" s="241" t="s">
        <v>477</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274</v>
      </c>
      <c r="AU131" s="17" t="s">
        <v>86</v>
      </c>
    </row>
    <row r="132" s="12" customFormat="1">
      <c r="A132" s="12"/>
      <c r="B132" s="242"/>
      <c r="C132" s="243"/>
      <c r="D132" s="234" t="s">
        <v>276</v>
      </c>
      <c r="E132" s="244" t="s">
        <v>1</v>
      </c>
      <c r="F132" s="245" t="s">
        <v>478</v>
      </c>
      <c r="G132" s="243"/>
      <c r="H132" s="246">
        <v>25</v>
      </c>
      <c r="I132" s="247"/>
      <c r="J132" s="243"/>
      <c r="K132" s="243"/>
      <c r="L132" s="248"/>
      <c r="M132" s="249"/>
      <c r="N132" s="250"/>
      <c r="O132" s="250"/>
      <c r="P132" s="250"/>
      <c r="Q132" s="250"/>
      <c r="R132" s="250"/>
      <c r="S132" s="250"/>
      <c r="T132" s="251"/>
      <c r="U132" s="12"/>
      <c r="V132" s="12"/>
      <c r="W132" s="12"/>
      <c r="X132" s="12"/>
      <c r="Y132" s="12"/>
      <c r="Z132" s="12"/>
      <c r="AA132" s="12"/>
      <c r="AB132" s="12"/>
      <c r="AC132" s="12"/>
      <c r="AD132" s="12"/>
      <c r="AE132" s="12"/>
      <c r="AT132" s="252" t="s">
        <v>276</v>
      </c>
      <c r="AU132" s="252" t="s">
        <v>86</v>
      </c>
      <c r="AV132" s="12" t="s">
        <v>86</v>
      </c>
      <c r="AW132" s="12" t="s">
        <v>32</v>
      </c>
      <c r="AX132" s="12" t="s">
        <v>84</v>
      </c>
      <c r="AY132" s="252" t="s">
        <v>251</v>
      </c>
    </row>
    <row r="133" s="2" customFormat="1" ht="24.15" customHeight="1">
      <c r="A133" s="38"/>
      <c r="B133" s="39"/>
      <c r="C133" s="220" t="s">
        <v>269</v>
      </c>
      <c r="D133" s="220" t="s">
        <v>255</v>
      </c>
      <c r="E133" s="221" t="s">
        <v>479</v>
      </c>
      <c r="F133" s="222" t="s">
        <v>480</v>
      </c>
      <c r="G133" s="223" t="s">
        <v>481</v>
      </c>
      <c r="H133" s="224">
        <v>1</v>
      </c>
      <c r="I133" s="225"/>
      <c r="J133" s="226">
        <f>ROUND(I133*H133,2)</f>
        <v>0</v>
      </c>
      <c r="K133" s="227"/>
      <c r="L133" s="44"/>
      <c r="M133" s="228" t="s">
        <v>1</v>
      </c>
      <c r="N133" s="229" t="s">
        <v>41</v>
      </c>
      <c r="O133" s="91"/>
      <c r="P133" s="230">
        <f>O133*H133</f>
        <v>0</v>
      </c>
      <c r="Q133" s="230">
        <v>0</v>
      </c>
      <c r="R133" s="230">
        <f>Q133*H133</f>
        <v>0</v>
      </c>
      <c r="S133" s="230">
        <v>0</v>
      </c>
      <c r="T133" s="231">
        <f>S133*H133</f>
        <v>0</v>
      </c>
      <c r="U133" s="38"/>
      <c r="V133" s="38"/>
      <c r="W133" s="38"/>
      <c r="X133" s="38"/>
      <c r="Y133" s="38"/>
      <c r="Z133" s="38"/>
      <c r="AA133" s="38"/>
      <c r="AB133" s="38"/>
      <c r="AC133" s="38"/>
      <c r="AD133" s="38"/>
      <c r="AE133" s="38"/>
      <c r="AR133" s="232" t="s">
        <v>254</v>
      </c>
      <c r="AT133" s="232" t="s">
        <v>255</v>
      </c>
      <c r="AU133" s="232" t="s">
        <v>86</v>
      </c>
      <c r="AY133" s="17" t="s">
        <v>251</v>
      </c>
      <c r="BE133" s="233">
        <f>IF(N133="základní",J133,0)</f>
        <v>0</v>
      </c>
      <c r="BF133" s="233">
        <f>IF(N133="snížená",J133,0)</f>
        <v>0</v>
      </c>
      <c r="BG133" s="233">
        <f>IF(N133="zákl. přenesená",J133,0)</f>
        <v>0</v>
      </c>
      <c r="BH133" s="233">
        <f>IF(N133="sníž. přenesená",J133,0)</f>
        <v>0</v>
      </c>
      <c r="BI133" s="233">
        <f>IF(N133="nulová",J133,0)</f>
        <v>0</v>
      </c>
      <c r="BJ133" s="17" t="s">
        <v>84</v>
      </c>
      <c r="BK133" s="233">
        <f>ROUND(I133*H133,2)</f>
        <v>0</v>
      </c>
      <c r="BL133" s="17" t="s">
        <v>254</v>
      </c>
      <c r="BM133" s="232" t="s">
        <v>482</v>
      </c>
    </row>
    <row r="134" s="2" customFormat="1">
      <c r="A134" s="38"/>
      <c r="B134" s="39"/>
      <c r="C134" s="40"/>
      <c r="D134" s="234" t="s">
        <v>260</v>
      </c>
      <c r="E134" s="40"/>
      <c r="F134" s="235" t="s">
        <v>483</v>
      </c>
      <c r="G134" s="40"/>
      <c r="H134" s="40"/>
      <c r="I134" s="236"/>
      <c r="J134" s="40"/>
      <c r="K134" s="40"/>
      <c r="L134" s="44"/>
      <c r="M134" s="237"/>
      <c r="N134" s="238"/>
      <c r="O134" s="91"/>
      <c r="P134" s="91"/>
      <c r="Q134" s="91"/>
      <c r="R134" s="91"/>
      <c r="S134" s="91"/>
      <c r="T134" s="92"/>
      <c r="U134" s="38"/>
      <c r="V134" s="38"/>
      <c r="W134" s="38"/>
      <c r="X134" s="38"/>
      <c r="Y134" s="38"/>
      <c r="Z134" s="38"/>
      <c r="AA134" s="38"/>
      <c r="AB134" s="38"/>
      <c r="AC134" s="38"/>
      <c r="AD134" s="38"/>
      <c r="AE134" s="38"/>
      <c r="AT134" s="17" t="s">
        <v>260</v>
      </c>
      <c r="AU134" s="17" t="s">
        <v>86</v>
      </c>
    </row>
    <row r="135" s="2" customFormat="1">
      <c r="A135" s="38"/>
      <c r="B135" s="39"/>
      <c r="C135" s="40"/>
      <c r="D135" s="240" t="s">
        <v>274</v>
      </c>
      <c r="E135" s="40"/>
      <c r="F135" s="241" t="s">
        <v>484</v>
      </c>
      <c r="G135" s="40"/>
      <c r="H135" s="40"/>
      <c r="I135" s="236"/>
      <c r="J135" s="40"/>
      <c r="K135" s="40"/>
      <c r="L135" s="44"/>
      <c r="M135" s="237"/>
      <c r="N135" s="238"/>
      <c r="O135" s="91"/>
      <c r="P135" s="91"/>
      <c r="Q135" s="91"/>
      <c r="R135" s="91"/>
      <c r="S135" s="91"/>
      <c r="T135" s="92"/>
      <c r="U135" s="38"/>
      <c r="V135" s="38"/>
      <c r="W135" s="38"/>
      <c r="X135" s="38"/>
      <c r="Y135" s="38"/>
      <c r="Z135" s="38"/>
      <c r="AA135" s="38"/>
      <c r="AB135" s="38"/>
      <c r="AC135" s="38"/>
      <c r="AD135" s="38"/>
      <c r="AE135" s="38"/>
      <c r="AT135" s="17" t="s">
        <v>274</v>
      </c>
      <c r="AU135" s="17" t="s">
        <v>86</v>
      </c>
    </row>
    <row r="136" s="12" customFormat="1">
      <c r="A136" s="12"/>
      <c r="B136" s="242"/>
      <c r="C136" s="243"/>
      <c r="D136" s="234" t="s">
        <v>276</v>
      </c>
      <c r="E136" s="244" t="s">
        <v>1</v>
      </c>
      <c r="F136" s="245" t="s">
        <v>84</v>
      </c>
      <c r="G136" s="243"/>
      <c r="H136" s="246">
        <v>1</v>
      </c>
      <c r="I136" s="247"/>
      <c r="J136" s="243"/>
      <c r="K136" s="243"/>
      <c r="L136" s="248"/>
      <c r="M136" s="249"/>
      <c r="N136" s="250"/>
      <c r="O136" s="250"/>
      <c r="P136" s="250"/>
      <c r="Q136" s="250"/>
      <c r="R136" s="250"/>
      <c r="S136" s="250"/>
      <c r="T136" s="251"/>
      <c r="U136" s="12"/>
      <c r="V136" s="12"/>
      <c r="W136" s="12"/>
      <c r="X136" s="12"/>
      <c r="Y136" s="12"/>
      <c r="Z136" s="12"/>
      <c r="AA136" s="12"/>
      <c r="AB136" s="12"/>
      <c r="AC136" s="12"/>
      <c r="AD136" s="12"/>
      <c r="AE136" s="12"/>
      <c r="AT136" s="252" t="s">
        <v>276</v>
      </c>
      <c r="AU136" s="252" t="s">
        <v>86</v>
      </c>
      <c r="AV136" s="12" t="s">
        <v>86</v>
      </c>
      <c r="AW136" s="12" t="s">
        <v>32</v>
      </c>
      <c r="AX136" s="12" t="s">
        <v>84</v>
      </c>
      <c r="AY136" s="252" t="s">
        <v>251</v>
      </c>
    </row>
    <row r="137" s="2" customFormat="1" ht="21.75" customHeight="1">
      <c r="A137" s="38"/>
      <c r="B137" s="39"/>
      <c r="C137" s="220" t="s">
        <v>254</v>
      </c>
      <c r="D137" s="220" t="s">
        <v>255</v>
      </c>
      <c r="E137" s="221" t="s">
        <v>414</v>
      </c>
      <c r="F137" s="222" t="s">
        <v>415</v>
      </c>
      <c r="G137" s="223" t="s">
        <v>416</v>
      </c>
      <c r="H137" s="224">
        <v>27</v>
      </c>
      <c r="I137" s="225"/>
      <c r="J137" s="226">
        <f>ROUND(I137*H137,2)</f>
        <v>0</v>
      </c>
      <c r="K137" s="227"/>
      <c r="L137" s="44"/>
      <c r="M137" s="228" t="s">
        <v>1</v>
      </c>
      <c r="N137" s="229" t="s">
        <v>41</v>
      </c>
      <c r="O137" s="91"/>
      <c r="P137" s="230">
        <f>O137*H137</f>
        <v>0</v>
      </c>
      <c r="Q137" s="230">
        <v>0</v>
      </c>
      <c r="R137" s="230">
        <f>Q137*H137</f>
        <v>0</v>
      </c>
      <c r="S137" s="230">
        <v>0</v>
      </c>
      <c r="T137" s="231">
        <f>S137*H137</f>
        <v>0</v>
      </c>
      <c r="U137" s="38"/>
      <c r="V137" s="38"/>
      <c r="W137" s="38"/>
      <c r="X137" s="38"/>
      <c r="Y137" s="38"/>
      <c r="Z137" s="38"/>
      <c r="AA137" s="38"/>
      <c r="AB137" s="38"/>
      <c r="AC137" s="38"/>
      <c r="AD137" s="38"/>
      <c r="AE137" s="38"/>
      <c r="AR137" s="232" t="s">
        <v>254</v>
      </c>
      <c r="AT137" s="232" t="s">
        <v>255</v>
      </c>
      <c r="AU137" s="232" t="s">
        <v>86</v>
      </c>
      <c r="AY137" s="17" t="s">
        <v>251</v>
      </c>
      <c r="BE137" s="233">
        <f>IF(N137="základní",J137,0)</f>
        <v>0</v>
      </c>
      <c r="BF137" s="233">
        <f>IF(N137="snížená",J137,0)</f>
        <v>0</v>
      </c>
      <c r="BG137" s="233">
        <f>IF(N137="zákl. přenesená",J137,0)</f>
        <v>0</v>
      </c>
      <c r="BH137" s="233">
        <f>IF(N137="sníž. přenesená",J137,0)</f>
        <v>0</v>
      </c>
      <c r="BI137" s="233">
        <f>IF(N137="nulová",J137,0)</f>
        <v>0</v>
      </c>
      <c r="BJ137" s="17" t="s">
        <v>84</v>
      </c>
      <c r="BK137" s="233">
        <f>ROUND(I137*H137,2)</f>
        <v>0</v>
      </c>
      <c r="BL137" s="17" t="s">
        <v>254</v>
      </c>
      <c r="BM137" s="232" t="s">
        <v>485</v>
      </c>
    </row>
    <row r="138" s="2" customFormat="1">
      <c r="A138" s="38"/>
      <c r="B138" s="39"/>
      <c r="C138" s="40"/>
      <c r="D138" s="234" t="s">
        <v>260</v>
      </c>
      <c r="E138" s="40"/>
      <c r="F138" s="235" t="s">
        <v>418</v>
      </c>
      <c r="G138" s="40"/>
      <c r="H138" s="40"/>
      <c r="I138" s="236"/>
      <c r="J138" s="40"/>
      <c r="K138" s="40"/>
      <c r="L138" s="44"/>
      <c r="M138" s="237"/>
      <c r="N138" s="238"/>
      <c r="O138" s="91"/>
      <c r="P138" s="91"/>
      <c r="Q138" s="91"/>
      <c r="R138" s="91"/>
      <c r="S138" s="91"/>
      <c r="T138" s="92"/>
      <c r="U138" s="38"/>
      <c r="V138" s="38"/>
      <c r="W138" s="38"/>
      <c r="X138" s="38"/>
      <c r="Y138" s="38"/>
      <c r="Z138" s="38"/>
      <c r="AA138" s="38"/>
      <c r="AB138" s="38"/>
      <c r="AC138" s="38"/>
      <c r="AD138" s="38"/>
      <c r="AE138" s="38"/>
      <c r="AT138" s="17" t="s">
        <v>260</v>
      </c>
      <c r="AU138" s="17" t="s">
        <v>86</v>
      </c>
    </row>
    <row r="139" s="2" customFormat="1">
      <c r="A139" s="38"/>
      <c r="B139" s="39"/>
      <c r="C139" s="40"/>
      <c r="D139" s="240" t="s">
        <v>274</v>
      </c>
      <c r="E139" s="40"/>
      <c r="F139" s="241" t="s">
        <v>419</v>
      </c>
      <c r="G139" s="40"/>
      <c r="H139" s="40"/>
      <c r="I139" s="236"/>
      <c r="J139" s="40"/>
      <c r="K139" s="40"/>
      <c r="L139" s="44"/>
      <c r="M139" s="237"/>
      <c r="N139" s="238"/>
      <c r="O139" s="91"/>
      <c r="P139" s="91"/>
      <c r="Q139" s="91"/>
      <c r="R139" s="91"/>
      <c r="S139" s="91"/>
      <c r="T139" s="92"/>
      <c r="U139" s="38"/>
      <c r="V139" s="38"/>
      <c r="W139" s="38"/>
      <c r="X139" s="38"/>
      <c r="Y139" s="38"/>
      <c r="Z139" s="38"/>
      <c r="AA139" s="38"/>
      <c r="AB139" s="38"/>
      <c r="AC139" s="38"/>
      <c r="AD139" s="38"/>
      <c r="AE139" s="38"/>
      <c r="AT139" s="17" t="s">
        <v>274</v>
      </c>
      <c r="AU139" s="17" t="s">
        <v>86</v>
      </c>
    </row>
    <row r="140" s="13" customFormat="1">
      <c r="A140" s="13"/>
      <c r="B140" s="253"/>
      <c r="C140" s="254"/>
      <c r="D140" s="234" t="s">
        <v>276</v>
      </c>
      <c r="E140" s="255" t="s">
        <v>1</v>
      </c>
      <c r="F140" s="256" t="s">
        <v>420</v>
      </c>
      <c r="G140" s="254"/>
      <c r="H140" s="255" t="s">
        <v>1</v>
      </c>
      <c r="I140" s="257"/>
      <c r="J140" s="254"/>
      <c r="K140" s="254"/>
      <c r="L140" s="258"/>
      <c r="M140" s="259"/>
      <c r="N140" s="260"/>
      <c r="O140" s="260"/>
      <c r="P140" s="260"/>
      <c r="Q140" s="260"/>
      <c r="R140" s="260"/>
      <c r="S140" s="260"/>
      <c r="T140" s="261"/>
      <c r="U140" s="13"/>
      <c r="V140" s="13"/>
      <c r="W140" s="13"/>
      <c r="X140" s="13"/>
      <c r="Y140" s="13"/>
      <c r="Z140" s="13"/>
      <c r="AA140" s="13"/>
      <c r="AB140" s="13"/>
      <c r="AC140" s="13"/>
      <c r="AD140" s="13"/>
      <c r="AE140" s="13"/>
      <c r="AT140" s="262" t="s">
        <v>276</v>
      </c>
      <c r="AU140" s="262" t="s">
        <v>86</v>
      </c>
      <c r="AV140" s="13" t="s">
        <v>84</v>
      </c>
      <c r="AW140" s="13" t="s">
        <v>32</v>
      </c>
      <c r="AX140" s="13" t="s">
        <v>76</v>
      </c>
      <c r="AY140" s="262" t="s">
        <v>251</v>
      </c>
    </row>
    <row r="141" s="12" customFormat="1">
      <c r="A141" s="12"/>
      <c r="B141" s="242"/>
      <c r="C141" s="243"/>
      <c r="D141" s="234" t="s">
        <v>276</v>
      </c>
      <c r="E141" s="244" t="s">
        <v>1</v>
      </c>
      <c r="F141" s="245" t="s">
        <v>486</v>
      </c>
      <c r="G141" s="243"/>
      <c r="H141" s="246">
        <v>8</v>
      </c>
      <c r="I141" s="247"/>
      <c r="J141" s="243"/>
      <c r="K141" s="243"/>
      <c r="L141" s="248"/>
      <c r="M141" s="249"/>
      <c r="N141" s="250"/>
      <c r="O141" s="250"/>
      <c r="P141" s="250"/>
      <c r="Q141" s="250"/>
      <c r="R141" s="250"/>
      <c r="S141" s="250"/>
      <c r="T141" s="251"/>
      <c r="U141" s="12"/>
      <c r="V141" s="12"/>
      <c r="W141" s="12"/>
      <c r="X141" s="12"/>
      <c r="Y141" s="12"/>
      <c r="Z141" s="12"/>
      <c r="AA141" s="12"/>
      <c r="AB141" s="12"/>
      <c r="AC141" s="12"/>
      <c r="AD141" s="12"/>
      <c r="AE141" s="12"/>
      <c r="AT141" s="252" t="s">
        <v>276</v>
      </c>
      <c r="AU141" s="252" t="s">
        <v>86</v>
      </c>
      <c r="AV141" s="12" t="s">
        <v>86</v>
      </c>
      <c r="AW141" s="12" t="s">
        <v>32</v>
      </c>
      <c r="AX141" s="12" t="s">
        <v>76</v>
      </c>
      <c r="AY141" s="252" t="s">
        <v>251</v>
      </c>
    </row>
    <row r="142" s="12" customFormat="1">
      <c r="A142" s="12"/>
      <c r="B142" s="242"/>
      <c r="C142" s="243"/>
      <c r="D142" s="234" t="s">
        <v>276</v>
      </c>
      <c r="E142" s="244" t="s">
        <v>1</v>
      </c>
      <c r="F142" s="245" t="s">
        <v>487</v>
      </c>
      <c r="G142" s="243"/>
      <c r="H142" s="246">
        <v>19</v>
      </c>
      <c r="I142" s="247"/>
      <c r="J142" s="243"/>
      <c r="K142" s="243"/>
      <c r="L142" s="248"/>
      <c r="M142" s="249"/>
      <c r="N142" s="250"/>
      <c r="O142" s="250"/>
      <c r="P142" s="250"/>
      <c r="Q142" s="250"/>
      <c r="R142" s="250"/>
      <c r="S142" s="250"/>
      <c r="T142" s="251"/>
      <c r="U142" s="12"/>
      <c r="V142" s="12"/>
      <c r="W142" s="12"/>
      <c r="X142" s="12"/>
      <c r="Y142" s="12"/>
      <c r="Z142" s="12"/>
      <c r="AA142" s="12"/>
      <c r="AB142" s="12"/>
      <c r="AC142" s="12"/>
      <c r="AD142" s="12"/>
      <c r="AE142" s="12"/>
      <c r="AT142" s="252" t="s">
        <v>276</v>
      </c>
      <c r="AU142" s="252" t="s">
        <v>86</v>
      </c>
      <c r="AV142" s="12" t="s">
        <v>86</v>
      </c>
      <c r="AW142" s="12" t="s">
        <v>32</v>
      </c>
      <c r="AX142" s="12" t="s">
        <v>76</v>
      </c>
      <c r="AY142" s="252" t="s">
        <v>251</v>
      </c>
    </row>
    <row r="143" s="15" customFormat="1">
      <c r="A143" s="15"/>
      <c r="B143" s="274"/>
      <c r="C143" s="275"/>
      <c r="D143" s="234" t="s">
        <v>276</v>
      </c>
      <c r="E143" s="276" t="s">
        <v>1</v>
      </c>
      <c r="F143" s="277" t="s">
        <v>423</v>
      </c>
      <c r="G143" s="275"/>
      <c r="H143" s="278">
        <v>27</v>
      </c>
      <c r="I143" s="279"/>
      <c r="J143" s="275"/>
      <c r="K143" s="275"/>
      <c r="L143" s="280"/>
      <c r="M143" s="281"/>
      <c r="N143" s="282"/>
      <c r="O143" s="282"/>
      <c r="P143" s="282"/>
      <c r="Q143" s="282"/>
      <c r="R143" s="282"/>
      <c r="S143" s="282"/>
      <c r="T143" s="283"/>
      <c r="U143" s="15"/>
      <c r="V143" s="15"/>
      <c r="W143" s="15"/>
      <c r="X143" s="15"/>
      <c r="Y143" s="15"/>
      <c r="Z143" s="15"/>
      <c r="AA143" s="15"/>
      <c r="AB143" s="15"/>
      <c r="AC143" s="15"/>
      <c r="AD143" s="15"/>
      <c r="AE143" s="15"/>
      <c r="AT143" s="284" t="s">
        <v>276</v>
      </c>
      <c r="AU143" s="284" t="s">
        <v>86</v>
      </c>
      <c r="AV143" s="15" t="s">
        <v>254</v>
      </c>
      <c r="AW143" s="15" t="s">
        <v>32</v>
      </c>
      <c r="AX143" s="15" t="s">
        <v>84</v>
      </c>
      <c r="AY143" s="284" t="s">
        <v>251</v>
      </c>
    </row>
    <row r="144" s="2" customFormat="1" ht="21.75" customHeight="1">
      <c r="A144" s="38"/>
      <c r="B144" s="39"/>
      <c r="C144" s="220" t="s">
        <v>282</v>
      </c>
      <c r="D144" s="220" t="s">
        <v>255</v>
      </c>
      <c r="E144" s="221" t="s">
        <v>424</v>
      </c>
      <c r="F144" s="222" t="s">
        <v>425</v>
      </c>
      <c r="G144" s="223" t="s">
        <v>416</v>
      </c>
      <c r="H144" s="224">
        <v>2</v>
      </c>
      <c r="I144" s="225"/>
      <c r="J144" s="226">
        <f>ROUND(I144*H144,2)</f>
        <v>0</v>
      </c>
      <c r="K144" s="227"/>
      <c r="L144" s="44"/>
      <c r="M144" s="228" t="s">
        <v>1</v>
      </c>
      <c r="N144" s="229" t="s">
        <v>41</v>
      </c>
      <c r="O144" s="91"/>
      <c r="P144" s="230">
        <f>O144*H144</f>
        <v>0</v>
      </c>
      <c r="Q144" s="230">
        <v>0</v>
      </c>
      <c r="R144" s="230">
        <f>Q144*H144</f>
        <v>0</v>
      </c>
      <c r="S144" s="230">
        <v>0</v>
      </c>
      <c r="T144" s="231">
        <f>S144*H144</f>
        <v>0</v>
      </c>
      <c r="U144" s="38"/>
      <c r="V144" s="38"/>
      <c r="W144" s="38"/>
      <c r="X144" s="38"/>
      <c r="Y144" s="38"/>
      <c r="Z144" s="38"/>
      <c r="AA144" s="38"/>
      <c r="AB144" s="38"/>
      <c r="AC144" s="38"/>
      <c r="AD144" s="38"/>
      <c r="AE144" s="38"/>
      <c r="AR144" s="232" t="s">
        <v>254</v>
      </c>
      <c r="AT144" s="232" t="s">
        <v>255</v>
      </c>
      <c r="AU144" s="232" t="s">
        <v>86</v>
      </c>
      <c r="AY144" s="17" t="s">
        <v>251</v>
      </c>
      <c r="BE144" s="233">
        <f>IF(N144="základní",J144,0)</f>
        <v>0</v>
      </c>
      <c r="BF144" s="233">
        <f>IF(N144="snížená",J144,0)</f>
        <v>0</v>
      </c>
      <c r="BG144" s="233">
        <f>IF(N144="zákl. přenesená",J144,0)</f>
        <v>0</v>
      </c>
      <c r="BH144" s="233">
        <f>IF(N144="sníž. přenesená",J144,0)</f>
        <v>0</v>
      </c>
      <c r="BI144" s="233">
        <f>IF(N144="nulová",J144,0)</f>
        <v>0</v>
      </c>
      <c r="BJ144" s="17" t="s">
        <v>84</v>
      </c>
      <c r="BK144" s="233">
        <f>ROUND(I144*H144,2)</f>
        <v>0</v>
      </c>
      <c r="BL144" s="17" t="s">
        <v>254</v>
      </c>
      <c r="BM144" s="232" t="s">
        <v>488</v>
      </c>
    </row>
    <row r="145" s="2" customFormat="1">
      <c r="A145" s="38"/>
      <c r="B145" s="39"/>
      <c r="C145" s="40"/>
      <c r="D145" s="234" t="s">
        <v>260</v>
      </c>
      <c r="E145" s="40"/>
      <c r="F145" s="235" t="s">
        <v>427</v>
      </c>
      <c r="G145" s="40"/>
      <c r="H145" s="40"/>
      <c r="I145" s="236"/>
      <c r="J145" s="40"/>
      <c r="K145" s="40"/>
      <c r="L145" s="44"/>
      <c r="M145" s="237"/>
      <c r="N145" s="238"/>
      <c r="O145" s="91"/>
      <c r="P145" s="91"/>
      <c r="Q145" s="91"/>
      <c r="R145" s="91"/>
      <c r="S145" s="91"/>
      <c r="T145" s="92"/>
      <c r="U145" s="38"/>
      <c r="V145" s="38"/>
      <c r="W145" s="38"/>
      <c r="X145" s="38"/>
      <c r="Y145" s="38"/>
      <c r="Z145" s="38"/>
      <c r="AA145" s="38"/>
      <c r="AB145" s="38"/>
      <c r="AC145" s="38"/>
      <c r="AD145" s="38"/>
      <c r="AE145" s="38"/>
      <c r="AT145" s="17" t="s">
        <v>260</v>
      </c>
      <c r="AU145" s="17" t="s">
        <v>86</v>
      </c>
    </row>
    <row r="146" s="2" customFormat="1">
      <c r="A146" s="38"/>
      <c r="B146" s="39"/>
      <c r="C146" s="40"/>
      <c r="D146" s="240" t="s">
        <v>274</v>
      </c>
      <c r="E146" s="40"/>
      <c r="F146" s="241" t="s">
        <v>428</v>
      </c>
      <c r="G146" s="40"/>
      <c r="H146" s="40"/>
      <c r="I146" s="236"/>
      <c r="J146" s="40"/>
      <c r="K146" s="40"/>
      <c r="L146" s="44"/>
      <c r="M146" s="237"/>
      <c r="N146" s="238"/>
      <c r="O146" s="91"/>
      <c r="P146" s="91"/>
      <c r="Q146" s="91"/>
      <c r="R146" s="91"/>
      <c r="S146" s="91"/>
      <c r="T146" s="92"/>
      <c r="U146" s="38"/>
      <c r="V146" s="38"/>
      <c r="W146" s="38"/>
      <c r="X146" s="38"/>
      <c r="Y146" s="38"/>
      <c r="Z146" s="38"/>
      <c r="AA146" s="38"/>
      <c r="AB146" s="38"/>
      <c r="AC146" s="38"/>
      <c r="AD146" s="38"/>
      <c r="AE146" s="38"/>
      <c r="AT146" s="17" t="s">
        <v>274</v>
      </c>
      <c r="AU146" s="17" t="s">
        <v>86</v>
      </c>
    </row>
    <row r="147" s="13" customFormat="1">
      <c r="A147" s="13"/>
      <c r="B147" s="253"/>
      <c r="C147" s="254"/>
      <c r="D147" s="234" t="s">
        <v>276</v>
      </c>
      <c r="E147" s="255" t="s">
        <v>1</v>
      </c>
      <c r="F147" s="256" t="s">
        <v>420</v>
      </c>
      <c r="G147" s="254"/>
      <c r="H147" s="255" t="s">
        <v>1</v>
      </c>
      <c r="I147" s="257"/>
      <c r="J147" s="254"/>
      <c r="K147" s="254"/>
      <c r="L147" s="258"/>
      <c r="M147" s="259"/>
      <c r="N147" s="260"/>
      <c r="O147" s="260"/>
      <c r="P147" s="260"/>
      <c r="Q147" s="260"/>
      <c r="R147" s="260"/>
      <c r="S147" s="260"/>
      <c r="T147" s="261"/>
      <c r="U147" s="13"/>
      <c r="V147" s="13"/>
      <c r="W147" s="13"/>
      <c r="X147" s="13"/>
      <c r="Y147" s="13"/>
      <c r="Z147" s="13"/>
      <c r="AA147" s="13"/>
      <c r="AB147" s="13"/>
      <c r="AC147" s="13"/>
      <c r="AD147" s="13"/>
      <c r="AE147" s="13"/>
      <c r="AT147" s="262" t="s">
        <v>276</v>
      </c>
      <c r="AU147" s="262" t="s">
        <v>86</v>
      </c>
      <c r="AV147" s="13" t="s">
        <v>84</v>
      </c>
      <c r="AW147" s="13" t="s">
        <v>32</v>
      </c>
      <c r="AX147" s="13" t="s">
        <v>76</v>
      </c>
      <c r="AY147" s="262" t="s">
        <v>251</v>
      </c>
    </row>
    <row r="148" s="12" customFormat="1">
      <c r="A148" s="12"/>
      <c r="B148" s="242"/>
      <c r="C148" s="243"/>
      <c r="D148" s="234" t="s">
        <v>276</v>
      </c>
      <c r="E148" s="244" t="s">
        <v>1</v>
      </c>
      <c r="F148" s="245" t="s">
        <v>489</v>
      </c>
      <c r="G148" s="243"/>
      <c r="H148" s="246">
        <v>2</v>
      </c>
      <c r="I148" s="247"/>
      <c r="J148" s="243"/>
      <c r="K148" s="243"/>
      <c r="L148" s="248"/>
      <c r="M148" s="249"/>
      <c r="N148" s="250"/>
      <c r="O148" s="250"/>
      <c r="P148" s="250"/>
      <c r="Q148" s="250"/>
      <c r="R148" s="250"/>
      <c r="S148" s="250"/>
      <c r="T148" s="251"/>
      <c r="U148" s="12"/>
      <c r="V148" s="12"/>
      <c r="W148" s="12"/>
      <c r="X148" s="12"/>
      <c r="Y148" s="12"/>
      <c r="Z148" s="12"/>
      <c r="AA148" s="12"/>
      <c r="AB148" s="12"/>
      <c r="AC148" s="12"/>
      <c r="AD148" s="12"/>
      <c r="AE148" s="12"/>
      <c r="AT148" s="252" t="s">
        <v>276</v>
      </c>
      <c r="AU148" s="252" t="s">
        <v>86</v>
      </c>
      <c r="AV148" s="12" t="s">
        <v>86</v>
      </c>
      <c r="AW148" s="12" t="s">
        <v>32</v>
      </c>
      <c r="AX148" s="12" t="s">
        <v>84</v>
      </c>
      <c r="AY148" s="252" t="s">
        <v>251</v>
      </c>
    </row>
    <row r="149" s="2" customFormat="1" ht="24.15" customHeight="1">
      <c r="A149" s="38"/>
      <c r="B149" s="39"/>
      <c r="C149" s="220" t="s">
        <v>287</v>
      </c>
      <c r="D149" s="220" t="s">
        <v>255</v>
      </c>
      <c r="E149" s="221" t="s">
        <v>430</v>
      </c>
      <c r="F149" s="222" t="s">
        <v>431</v>
      </c>
      <c r="G149" s="223" t="s">
        <v>416</v>
      </c>
      <c r="H149" s="224">
        <v>27</v>
      </c>
      <c r="I149" s="225"/>
      <c r="J149" s="226">
        <f>ROUND(I149*H149,2)</f>
        <v>0</v>
      </c>
      <c r="K149" s="227"/>
      <c r="L149" s="44"/>
      <c r="M149" s="228" t="s">
        <v>1</v>
      </c>
      <c r="N149" s="229" t="s">
        <v>41</v>
      </c>
      <c r="O149" s="91"/>
      <c r="P149" s="230">
        <f>O149*H149</f>
        <v>0</v>
      </c>
      <c r="Q149" s="230">
        <v>0</v>
      </c>
      <c r="R149" s="230">
        <f>Q149*H149</f>
        <v>0</v>
      </c>
      <c r="S149" s="230">
        <v>0</v>
      </c>
      <c r="T149" s="231">
        <f>S149*H149</f>
        <v>0</v>
      </c>
      <c r="U149" s="38"/>
      <c r="V149" s="38"/>
      <c r="W149" s="38"/>
      <c r="X149" s="38"/>
      <c r="Y149" s="38"/>
      <c r="Z149" s="38"/>
      <c r="AA149" s="38"/>
      <c r="AB149" s="38"/>
      <c r="AC149" s="38"/>
      <c r="AD149" s="38"/>
      <c r="AE149" s="38"/>
      <c r="AR149" s="232" t="s">
        <v>254</v>
      </c>
      <c r="AT149" s="232" t="s">
        <v>255</v>
      </c>
      <c r="AU149" s="232" t="s">
        <v>86</v>
      </c>
      <c r="AY149" s="17" t="s">
        <v>251</v>
      </c>
      <c r="BE149" s="233">
        <f>IF(N149="základní",J149,0)</f>
        <v>0</v>
      </c>
      <c r="BF149" s="233">
        <f>IF(N149="snížená",J149,0)</f>
        <v>0</v>
      </c>
      <c r="BG149" s="233">
        <f>IF(N149="zákl. přenesená",J149,0)</f>
        <v>0</v>
      </c>
      <c r="BH149" s="233">
        <f>IF(N149="sníž. přenesená",J149,0)</f>
        <v>0</v>
      </c>
      <c r="BI149" s="233">
        <f>IF(N149="nulová",J149,0)</f>
        <v>0</v>
      </c>
      <c r="BJ149" s="17" t="s">
        <v>84</v>
      </c>
      <c r="BK149" s="233">
        <f>ROUND(I149*H149,2)</f>
        <v>0</v>
      </c>
      <c r="BL149" s="17" t="s">
        <v>254</v>
      </c>
      <c r="BM149" s="232" t="s">
        <v>490</v>
      </c>
    </row>
    <row r="150" s="2" customFormat="1">
      <c r="A150" s="38"/>
      <c r="B150" s="39"/>
      <c r="C150" s="40"/>
      <c r="D150" s="234" t="s">
        <v>260</v>
      </c>
      <c r="E150" s="40"/>
      <c r="F150" s="235" t="s">
        <v>433</v>
      </c>
      <c r="G150" s="40"/>
      <c r="H150" s="40"/>
      <c r="I150" s="236"/>
      <c r="J150" s="40"/>
      <c r="K150" s="40"/>
      <c r="L150" s="44"/>
      <c r="M150" s="237"/>
      <c r="N150" s="238"/>
      <c r="O150" s="91"/>
      <c r="P150" s="91"/>
      <c r="Q150" s="91"/>
      <c r="R150" s="91"/>
      <c r="S150" s="91"/>
      <c r="T150" s="92"/>
      <c r="U150" s="38"/>
      <c r="V150" s="38"/>
      <c r="W150" s="38"/>
      <c r="X150" s="38"/>
      <c r="Y150" s="38"/>
      <c r="Z150" s="38"/>
      <c r="AA150" s="38"/>
      <c r="AB150" s="38"/>
      <c r="AC150" s="38"/>
      <c r="AD150" s="38"/>
      <c r="AE150" s="38"/>
      <c r="AT150" s="17" t="s">
        <v>260</v>
      </c>
      <c r="AU150" s="17" t="s">
        <v>86</v>
      </c>
    </row>
    <row r="151" s="2" customFormat="1">
      <c r="A151" s="38"/>
      <c r="B151" s="39"/>
      <c r="C151" s="40"/>
      <c r="D151" s="240" t="s">
        <v>274</v>
      </c>
      <c r="E151" s="40"/>
      <c r="F151" s="241" t="s">
        <v>434</v>
      </c>
      <c r="G151" s="40"/>
      <c r="H151" s="40"/>
      <c r="I151" s="236"/>
      <c r="J151" s="40"/>
      <c r="K151" s="40"/>
      <c r="L151" s="44"/>
      <c r="M151" s="237"/>
      <c r="N151" s="238"/>
      <c r="O151" s="91"/>
      <c r="P151" s="91"/>
      <c r="Q151" s="91"/>
      <c r="R151" s="91"/>
      <c r="S151" s="91"/>
      <c r="T151" s="92"/>
      <c r="U151" s="38"/>
      <c r="V151" s="38"/>
      <c r="W151" s="38"/>
      <c r="X151" s="38"/>
      <c r="Y151" s="38"/>
      <c r="Z151" s="38"/>
      <c r="AA151" s="38"/>
      <c r="AB151" s="38"/>
      <c r="AC151" s="38"/>
      <c r="AD151" s="38"/>
      <c r="AE151" s="38"/>
      <c r="AT151" s="17" t="s">
        <v>274</v>
      </c>
      <c r="AU151" s="17" t="s">
        <v>86</v>
      </c>
    </row>
    <row r="152" s="13" customFormat="1">
      <c r="A152" s="13"/>
      <c r="B152" s="253"/>
      <c r="C152" s="254"/>
      <c r="D152" s="234" t="s">
        <v>276</v>
      </c>
      <c r="E152" s="255" t="s">
        <v>1</v>
      </c>
      <c r="F152" s="256" t="s">
        <v>420</v>
      </c>
      <c r="G152" s="254"/>
      <c r="H152" s="255" t="s">
        <v>1</v>
      </c>
      <c r="I152" s="257"/>
      <c r="J152" s="254"/>
      <c r="K152" s="254"/>
      <c r="L152" s="258"/>
      <c r="M152" s="259"/>
      <c r="N152" s="260"/>
      <c r="O152" s="260"/>
      <c r="P152" s="260"/>
      <c r="Q152" s="260"/>
      <c r="R152" s="260"/>
      <c r="S152" s="260"/>
      <c r="T152" s="261"/>
      <c r="U152" s="13"/>
      <c r="V152" s="13"/>
      <c r="W152" s="13"/>
      <c r="X152" s="13"/>
      <c r="Y152" s="13"/>
      <c r="Z152" s="13"/>
      <c r="AA152" s="13"/>
      <c r="AB152" s="13"/>
      <c r="AC152" s="13"/>
      <c r="AD152" s="13"/>
      <c r="AE152" s="13"/>
      <c r="AT152" s="262" t="s">
        <v>276</v>
      </c>
      <c r="AU152" s="262" t="s">
        <v>86</v>
      </c>
      <c r="AV152" s="13" t="s">
        <v>84</v>
      </c>
      <c r="AW152" s="13" t="s">
        <v>32</v>
      </c>
      <c r="AX152" s="13" t="s">
        <v>76</v>
      </c>
      <c r="AY152" s="262" t="s">
        <v>251</v>
      </c>
    </row>
    <row r="153" s="12" customFormat="1">
      <c r="A153" s="12"/>
      <c r="B153" s="242"/>
      <c r="C153" s="243"/>
      <c r="D153" s="234" t="s">
        <v>276</v>
      </c>
      <c r="E153" s="244" t="s">
        <v>1</v>
      </c>
      <c r="F153" s="245" t="s">
        <v>486</v>
      </c>
      <c r="G153" s="243"/>
      <c r="H153" s="246">
        <v>8</v>
      </c>
      <c r="I153" s="247"/>
      <c r="J153" s="243"/>
      <c r="K153" s="243"/>
      <c r="L153" s="248"/>
      <c r="M153" s="249"/>
      <c r="N153" s="250"/>
      <c r="O153" s="250"/>
      <c r="P153" s="250"/>
      <c r="Q153" s="250"/>
      <c r="R153" s="250"/>
      <c r="S153" s="250"/>
      <c r="T153" s="251"/>
      <c r="U153" s="12"/>
      <c r="V153" s="12"/>
      <c r="W153" s="12"/>
      <c r="X153" s="12"/>
      <c r="Y153" s="12"/>
      <c r="Z153" s="12"/>
      <c r="AA153" s="12"/>
      <c r="AB153" s="12"/>
      <c r="AC153" s="12"/>
      <c r="AD153" s="12"/>
      <c r="AE153" s="12"/>
      <c r="AT153" s="252" t="s">
        <v>276</v>
      </c>
      <c r="AU153" s="252" t="s">
        <v>86</v>
      </c>
      <c r="AV153" s="12" t="s">
        <v>86</v>
      </c>
      <c r="AW153" s="12" t="s">
        <v>32</v>
      </c>
      <c r="AX153" s="12" t="s">
        <v>76</v>
      </c>
      <c r="AY153" s="252" t="s">
        <v>251</v>
      </c>
    </row>
    <row r="154" s="12" customFormat="1">
      <c r="A154" s="12"/>
      <c r="B154" s="242"/>
      <c r="C154" s="243"/>
      <c r="D154" s="234" t="s">
        <v>276</v>
      </c>
      <c r="E154" s="244" t="s">
        <v>1</v>
      </c>
      <c r="F154" s="245" t="s">
        <v>487</v>
      </c>
      <c r="G154" s="243"/>
      <c r="H154" s="246">
        <v>19</v>
      </c>
      <c r="I154" s="247"/>
      <c r="J154" s="243"/>
      <c r="K154" s="243"/>
      <c r="L154" s="248"/>
      <c r="M154" s="249"/>
      <c r="N154" s="250"/>
      <c r="O154" s="250"/>
      <c r="P154" s="250"/>
      <c r="Q154" s="250"/>
      <c r="R154" s="250"/>
      <c r="S154" s="250"/>
      <c r="T154" s="251"/>
      <c r="U154" s="12"/>
      <c r="V154" s="12"/>
      <c r="W154" s="12"/>
      <c r="X154" s="12"/>
      <c r="Y154" s="12"/>
      <c r="Z154" s="12"/>
      <c r="AA154" s="12"/>
      <c r="AB154" s="12"/>
      <c r="AC154" s="12"/>
      <c r="AD154" s="12"/>
      <c r="AE154" s="12"/>
      <c r="AT154" s="252" t="s">
        <v>276</v>
      </c>
      <c r="AU154" s="252" t="s">
        <v>86</v>
      </c>
      <c r="AV154" s="12" t="s">
        <v>86</v>
      </c>
      <c r="AW154" s="12" t="s">
        <v>32</v>
      </c>
      <c r="AX154" s="12" t="s">
        <v>76</v>
      </c>
      <c r="AY154" s="252" t="s">
        <v>251</v>
      </c>
    </row>
    <row r="155" s="15" customFormat="1">
      <c r="A155" s="15"/>
      <c r="B155" s="274"/>
      <c r="C155" s="275"/>
      <c r="D155" s="234" t="s">
        <v>276</v>
      </c>
      <c r="E155" s="276" t="s">
        <v>1</v>
      </c>
      <c r="F155" s="277" t="s">
        <v>423</v>
      </c>
      <c r="G155" s="275"/>
      <c r="H155" s="278">
        <v>27</v>
      </c>
      <c r="I155" s="279"/>
      <c r="J155" s="275"/>
      <c r="K155" s="275"/>
      <c r="L155" s="280"/>
      <c r="M155" s="281"/>
      <c r="N155" s="282"/>
      <c r="O155" s="282"/>
      <c r="P155" s="282"/>
      <c r="Q155" s="282"/>
      <c r="R155" s="282"/>
      <c r="S155" s="282"/>
      <c r="T155" s="283"/>
      <c r="U155" s="15"/>
      <c r="V155" s="15"/>
      <c r="W155" s="15"/>
      <c r="X155" s="15"/>
      <c r="Y155" s="15"/>
      <c r="Z155" s="15"/>
      <c r="AA155" s="15"/>
      <c r="AB155" s="15"/>
      <c r="AC155" s="15"/>
      <c r="AD155" s="15"/>
      <c r="AE155" s="15"/>
      <c r="AT155" s="284" t="s">
        <v>276</v>
      </c>
      <c r="AU155" s="284" t="s">
        <v>86</v>
      </c>
      <c r="AV155" s="15" t="s">
        <v>254</v>
      </c>
      <c r="AW155" s="15" t="s">
        <v>32</v>
      </c>
      <c r="AX155" s="15" t="s">
        <v>84</v>
      </c>
      <c r="AY155" s="284" t="s">
        <v>251</v>
      </c>
    </row>
    <row r="156" s="2" customFormat="1" ht="24.15" customHeight="1">
      <c r="A156" s="38"/>
      <c r="B156" s="39"/>
      <c r="C156" s="220" t="s">
        <v>294</v>
      </c>
      <c r="D156" s="220" t="s">
        <v>255</v>
      </c>
      <c r="E156" s="221" t="s">
        <v>435</v>
      </c>
      <c r="F156" s="222" t="s">
        <v>436</v>
      </c>
      <c r="G156" s="223" t="s">
        <v>416</v>
      </c>
      <c r="H156" s="224">
        <v>2</v>
      </c>
      <c r="I156" s="225"/>
      <c r="J156" s="226">
        <f>ROUND(I156*H156,2)</f>
        <v>0</v>
      </c>
      <c r="K156" s="227"/>
      <c r="L156" s="44"/>
      <c r="M156" s="228" t="s">
        <v>1</v>
      </c>
      <c r="N156" s="229" t="s">
        <v>41</v>
      </c>
      <c r="O156" s="91"/>
      <c r="P156" s="230">
        <f>O156*H156</f>
        <v>0</v>
      </c>
      <c r="Q156" s="230">
        <v>0</v>
      </c>
      <c r="R156" s="230">
        <f>Q156*H156</f>
        <v>0</v>
      </c>
      <c r="S156" s="230">
        <v>0</v>
      </c>
      <c r="T156" s="231">
        <f>S156*H156</f>
        <v>0</v>
      </c>
      <c r="U156" s="38"/>
      <c r="V156" s="38"/>
      <c r="W156" s="38"/>
      <c r="X156" s="38"/>
      <c r="Y156" s="38"/>
      <c r="Z156" s="38"/>
      <c r="AA156" s="38"/>
      <c r="AB156" s="38"/>
      <c r="AC156" s="38"/>
      <c r="AD156" s="38"/>
      <c r="AE156" s="38"/>
      <c r="AR156" s="232" t="s">
        <v>254</v>
      </c>
      <c r="AT156" s="232" t="s">
        <v>255</v>
      </c>
      <c r="AU156" s="232" t="s">
        <v>86</v>
      </c>
      <c r="AY156" s="17" t="s">
        <v>251</v>
      </c>
      <c r="BE156" s="233">
        <f>IF(N156="základní",J156,0)</f>
        <v>0</v>
      </c>
      <c r="BF156" s="233">
        <f>IF(N156="snížená",J156,0)</f>
        <v>0</v>
      </c>
      <c r="BG156" s="233">
        <f>IF(N156="zákl. přenesená",J156,0)</f>
        <v>0</v>
      </c>
      <c r="BH156" s="233">
        <f>IF(N156="sníž. přenesená",J156,0)</f>
        <v>0</v>
      </c>
      <c r="BI156" s="233">
        <f>IF(N156="nulová",J156,0)</f>
        <v>0</v>
      </c>
      <c r="BJ156" s="17" t="s">
        <v>84</v>
      </c>
      <c r="BK156" s="233">
        <f>ROUND(I156*H156,2)</f>
        <v>0</v>
      </c>
      <c r="BL156" s="17" t="s">
        <v>254</v>
      </c>
      <c r="BM156" s="232" t="s">
        <v>491</v>
      </c>
    </row>
    <row r="157" s="2" customFormat="1">
      <c r="A157" s="38"/>
      <c r="B157" s="39"/>
      <c r="C157" s="40"/>
      <c r="D157" s="234" t="s">
        <v>260</v>
      </c>
      <c r="E157" s="40"/>
      <c r="F157" s="235" t="s">
        <v>438</v>
      </c>
      <c r="G157" s="40"/>
      <c r="H157" s="40"/>
      <c r="I157" s="236"/>
      <c r="J157" s="40"/>
      <c r="K157" s="40"/>
      <c r="L157" s="44"/>
      <c r="M157" s="237"/>
      <c r="N157" s="238"/>
      <c r="O157" s="91"/>
      <c r="P157" s="91"/>
      <c r="Q157" s="91"/>
      <c r="R157" s="91"/>
      <c r="S157" s="91"/>
      <c r="T157" s="92"/>
      <c r="U157" s="38"/>
      <c r="V157" s="38"/>
      <c r="W157" s="38"/>
      <c r="X157" s="38"/>
      <c r="Y157" s="38"/>
      <c r="Z157" s="38"/>
      <c r="AA157" s="38"/>
      <c r="AB157" s="38"/>
      <c r="AC157" s="38"/>
      <c r="AD157" s="38"/>
      <c r="AE157" s="38"/>
      <c r="AT157" s="17" t="s">
        <v>260</v>
      </c>
      <c r="AU157" s="17" t="s">
        <v>86</v>
      </c>
    </row>
    <row r="158" s="2" customFormat="1">
      <c r="A158" s="38"/>
      <c r="B158" s="39"/>
      <c r="C158" s="40"/>
      <c r="D158" s="240" t="s">
        <v>274</v>
      </c>
      <c r="E158" s="40"/>
      <c r="F158" s="241" t="s">
        <v>439</v>
      </c>
      <c r="G158" s="40"/>
      <c r="H158" s="40"/>
      <c r="I158" s="236"/>
      <c r="J158" s="40"/>
      <c r="K158" s="40"/>
      <c r="L158" s="44"/>
      <c r="M158" s="237"/>
      <c r="N158" s="238"/>
      <c r="O158" s="91"/>
      <c r="P158" s="91"/>
      <c r="Q158" s="91"/>
      <c r="R158" s="91"/>
      <c r="S158" s="91"/>
      <c r="T158" s="92"/>
      <c r="U158" s="38"/>
      <c r="V158" s="38"/>
      <c r="W158" s="38"/>
      <c r="X158" s="38"/>
      <c r="Y158" s="38"/>
      <c r="Z158" s="38"/>
      <c r="AA158" s="38"/>
      <c r="AB158" s="38"/>
      <c r="AC158" s="38"/>
      <c r="AD158" s="38"/>
      <c r="AE158" s="38"/>
      <c r="AT158" s="17" t="s">
        <v>274</v>
      </c>
      <c r="AU158" s="17" t="s">
        <v>86</v>
      </c>
    </row>
    <row r="159" s="13" customFormat="1">
      <c r="A159" s="13"/>
      <c r="B159" s="253"/>
      <c r="C159" s="254"/>
      <c r="D159" s="234" t="s">
        <v>276</v>
      </c>
      <c r="E159" s="255" t="s">
        <v>1</v>
      </c>
      <c r="F159" s="256" t="s">
        <v>420</v>
      </c>
      <c r="G159" s="254"/>
      <c r="H159" s="255" t="s">
        <v>1</v>
      </c>
      <c r="I159" s="257"/>
      <c r="J159" s="254"/>
      <c r="K159" s="254"/>
      <c r="L159" s="258"/>
      <c r="M159" s="259"/>
      <c r="N159" s="260"/>
      <c r="O159" s="260"/>
      <c r="P159" s="260"/>
      <c r="Q159" s="260"/>
      <c r="R159" s="260"/>
      <c r="S159" s="260"/>
      <c r="T159" s="261"/>
      <c r="U159" s="13"/>
      <c r="V159" s="13"/>
      <c r="W159" s="13"/>
      <c r="X159" s="13"/>
      <c r="Y159" s="13"/>
      <c r="Z159" s="13"/>
      <c r="AA159" s="13"/>
      <c r="AB159" s="13"/>
      <c r="AC159" s="13"/>
      <c r="AD159" s="13"/>
      <c r="AE159" s="13"/>
      <c r="AT159" s="262" t="s">
        <v>276</v>
      </c>
      <c r="AU159" s="262" t="s">
        <v>86</v>
      </c>
      <c r="AV159" s="13" t="s">
        <v>84</v>
      </c>
      <c r="AW159" s="13" t="s">
        <v>32</v>
      </c>
      <c r="AX159" s="13" t="s">
        <v>76</v>
      </c>
      <c r="AY159" s="262" t="s">
        <v>251</v>
      </c>
    </row>
    <row r="160" s="12" customFormat="1">
      <c r="A160" s="12"/>
      <c r="B160" s="242"/>
      <c r="C160" s="243"/>
      <c r="D160" s="234" t="s">
        <v>276</v>
      </c>
      <c r="E160" s="244" t="s">
        <v>1</v>
      </c>
      <c r="F160" s="245" t="s">
        <v>489</v>
      </c>
      <c r="G160" s="243"/>
      <c r="H160" s="246">
        <v>2</v>
      </c>
      <c r="I160" s="247"/>
      <c r="J160" s="243"/>
      <c r="K160" s="243"/>
      <c r="L160" s="248"/>
      <c r="M160" s="249"/>
      <c r="N160" s="250"/>
      <c r="O160" s="250"/>
      <c r="P160" s="250"/>
      <c r="Q160" s="250"/>
      <c r="R160" s="250"/>
      <c r="S160" s="250"/>
      <c r="T160" s="251"/>
      <c r="U160" s="12"/>
      <c r="V160" s="12"/>
      <c r="W160" s="12"/>
      <c r="X160" s="12"/>
      <c r="Y160" s="12"/>
      <c r="Z160" s="12"/>
      <c r="AA160" s="12"/>
      <c r="AB160" s="12"/>
      <c r="AC160" s="12"/>
      <c r="AD160" s="12"/>
      <c r="AE160" s="12"/>
      <c r="AT160" s="252" t="s">
        <v>276</v>
      </c>
      <c r="AU160" s="252" t="s">
        <v>86</v>
      </c>
      <c r="AV160" s="12" t="s">
        <v>86</v>
      </c>
      <c r="AW160" s="12" t="s">
        <v>32</v>
      </c>
      <c r="AX160" s="12" t="s">
        <v>84</v>
      </c>
      <c r="AY160" s="252" t="s">
        <v>251</v>
      </c>
    </row>
    <row r="161" s="2" customFormat="1" ht="24.15" customHeight="1">
      <c r="A161" s="38"/>
      <c r="B161" s="39"/>
      <c r="C161" s="220" t="s">
        <v>299</v>
      </c>
      <c r="D161" s="220" t="s">
        <v>255</v>
      </c>
      <c r="E161" s="221" t="s">
        <v>440</v>
      </c>
      <c r="F161" s="222" t="s">
        <v>441</v>
      </c>
      <c r="G161" s="223" t="s">
        <v>409</v>
      </c>
      <c r="H161" s="224">
        <v>175</v>
      </c>
      <c r="I161" s="225"/>
      <c r="J161" s="226">
        <f>ROUND(I161*H161,2)</f>
        <v>0</v>
      </c>
      <c r="K161" s="227"/>
      <c r="L161" s="44"/>
      <c r="M161" s="228" t="s">
        <v>1</v>
      </c>
      <c r="N161" s="229" t="s">
        <v>41</v>
      </c>
      <c r="O161" s="91"/>
      <c r="P161" s="230">
        <f>O161*H161</f>
        <v>0</v>
      </c>
      <c r="Q161" s="230">
        <v>0</v>
      </c>
      <c r="R161" s="230">
        <f>Q161*H161</f>
        <v>0</v>
      </c>
      <c r="S161" s="230">
        <v>0</v>
      </c>
      <c r="T161" s="231">
        <f>S161*H161</f>
        <v>0</v>
      </c>
      <c r="U161" s="38"/>
      <c r="V161" s="38"/>
      <c r="W161" s="38"/>
      <c r="X161" s="38"/>
      <c r="Y161" s="38"/>
      <c r="Z161" s="38"/>
      <c r="AA161" s="38"/>
      <c r="AB161" s="38"/>
      <c r="AC161" s="38"/>
      <c r="AD161" s="38"/>
      <c r="AE161" s="38"/>
      <c r="AR161" s="232" t="s">
        <v>254</v>
      </c>
      <c r="AT161" s="232" t="s">
        <v>255</v>
      </c>
      <c r="AU161" s="232" t="s">
        <v>86</v>
      </c>
      <c r="AY161" s="17" t="s">
        <v>251</v>
      </c>
      <c r="BE161" s="233">
        <f>IF(N161="základní",J161,0)</f>
        <v>0</v>
      </c>
      <c r="BF161" s="233">
        <f>IF(N161="snížená",J161,0)</f>
        <v>0</v>
      </c>
      <c r="BG161" s="233">
        <f>IF(N161="zákl. přenesená",J161,0)</f>
        <v>0</v>
      </c>
      <c r="BH161" s="233">
        <f>IF(N161="sníž. přenesená",J161,0)</f>
        <v>0</v>
      </c>
      <c r="BI161" s="233">
        <f>IF(N161="nulová",J161,0)</f>
        <v>0</v>
      </c>
      <c r="BJ161" s="17" t="s">
        <v>84</v>
      </c>
      <c r="BK161" s="233">
        <f>ROUND(I161*H161,2)</f>
        <v>0</v>
      </c>
      <c r="BL161" s="17" t="s">
        <v>254</v>
      </c>
      <c r="BM161" s="232" t="s">
        <v>492</v>
      </c>
    </row>
    <row r="162" s="2" customFormat="1">
      <c r="A162" s="38"/>
      <c r="B162" s="39"/>
      <c r="C162" s="40"/>
      <c r="D162" s="234" t="s">
        <v>260</v>
      </c>
      <c r="E162" s="40"/>
      <c r="F162" s="235" t="s">
        <v>443</v>
      </c>
      <c r="G162" s="40"/>
      <c r="H162" s="40"/>
      <c r="I162" s="236"/>
      <c r="J162" s="40"/>
      <c r="K162" s="40"/>
      <c r="L162" s="44"/>
      <c r="M162" s="237"/>
      <c r="N162" s="238"/>
      <c r="O162" s="91"/>
      <c r="P162" s="91"/>
      <c r="Q162" s="91"/>
      <c r="R162" s="91"/>
      <c r="S162" s="91"/>
      <c r="T162" s="92"/>
      <c r="U162" s="38"/>
      <c r="V162" s="38"/>
      <c r="W162" s="38"/>
      <c r="X162" s="38"/>
      <c r="Y162" s="38"/>
      <c r="Z162" s="38"/>
      <c r="AA162" s="38"/>
      <c r="AB162" s="38"/>
      <c r="AC162" s="38"/>
      <c r="AD162" s="38"/>
      <c r="AE162" s="38"/>
      <c r="AT162" s="17" t="s">
        <v>260</v>
      </c>
      <c r="AU162" s="17" t="s">
        <v>86</v>
      </c>
    </row>
    <row r="163" s="2" customFormat="1">
      <c r="A163" s="38"/>
      <c r="B163" s="39"/>
      <c r="C163" s="40"/>
      <c r="D163" s="240" t="s">
        <v>274</v>
      </c>
      <c r="E163" s="40"/>
      <c r="F163" s="241" t="s">
        <v>444</v>
      </c>
      <c r="G163" s="40"/>
      <c r="H163" s="40"/>
      <c r="I163" s="236"/>
      <c r="J163" s="40"/>
      <c r="K163" s="40"/>
      <c r="L163" s="44"/>
      <c r="M163" s="237"/>
      <c r="N163" s="238"/>
      <c r="O163" s="91"/>
      <c r="P163" s="91"/>
      <c r="Q163" s="91"/>
      <c r="R163" s="91"/>
      <c r="S163" s="91"/>
      <c r="T163" s="92"/>
      <c r="U163" s="38"/>
      <c r="V163" s="38"/>
      <c r="W163" s="38"/>
      <c r="X163" s="38"/>
      <c r="Y163" s="38"/>
      <c r="Z163" s="38"/>
      <c r="AA163" s="38"/>
      <c r="AB163" s="38"/>
      <c r="AC163" s="38"/>
      <c r="AD163" s="38"/>
      <c r="AE163" s="38"/>
      <c r="AT163" s="17" t="s">
        <v>274</v>
      </c>
      <c r="AU163" s="17" t="s">
        <v>86</v>
      </c>
    </row>
    <row r="164" s="12" customFormat="1">
      <c r="A164" s="12"/>
      <c r="B164" s="242"/>
      <c r="C164" s="243"/>
      <c r="D164" s="234" t="s">
        <v>276</v>
      </c>
      <c r="E164" s="244" t="s">
        <v>1</v>
      </c>
      <c r="F164" s="245" t="s">
        <v>493</v>
      </c>
      <c r="G164" s="243"/>
      <c r="H164" s="246">
        <v>175</v>
      </c>
      <c r="I164" s="247"/>
      <c r="J164" s="243"/>
      <c r="K164" s="243"/>
      <c r="L164" s="248"/>
      <c r="M164" s="249"/>
      <c r="N164" s="250"/>
      <c r="O164" s="250"/>
      <c r="P164" s="250"/>
      <c r="Q164" s="250"/>
      <c r="R164" s="250"/>
      <c r="S164" s="250"/>
      <c r="T164" s="251"/>
      <c r="U164" s="12"/>
      <c r="V164" s="12"/>
      <c r="W164" s="12"/>
      <c r="X164" s="12"/>
      <c r="Y164" s="12"/>
      <c r="Z164" s="12"/>
      <c r="AA164" s="12"/>
      <c r="AB164" s="12"/>
      <c r="AC164" s="12"/>
      <c r="AD164" s="12"/>
      <c r="AE164" s="12"/>
      <c r="AT164" s="252" t="s">
        <v>276</v>
      </c>
      <c r="AU164" s="252" t="s">
        <v>86</v>
      </c>
      <c r="AV164" s="12" t="s">
        <v>86</v>
      </c>
      <c r="AW164" s="12" t="s">
        <v>32</v>
      </c>
      <c r="AX164" s="12" t="s">
        <v>84</v>
      </c>
      <c r="AY164" s="252" t="s">
        <v>251</v>
      </c>
    </row>
    <row r="165" s="2" customFormat="1" ht="24.15" customHeight="1">
      <c r="A165" s="38"/>
      <c r="B165" s="39"/>
      <c r="C165" s="220" t="s">
        <v>306</v>
      </c>
      <c r="D165" s="220" t="s">
        <v>255</v>
      </c>
      <c r="E165" s="221" t="s">
        <v>446</v>
      </c>
      <c r="F165" s="222" t="s">
        <v>447</v>
      </c>
      <c r="G165" s="223" t="s">
        <v>416</v>
      </c>
      <c r="H165" s="224">
        <v>513</v>
      </c>
      <c r="I165" s="225"/>
      <c r="J165" s="226">
        <f>ROUND(I165*H165,2)</f>
        <v>0</v>
      </c>
      <c r="K165" s="227"/>
      <c r="L165" s="44"/>
      <c r="M165" s="228" t="s">
        <v>1</v>
      </c>
      <c r="N165" s="229" t="s">
        <v>41</v>
      </c>
      <c r="O165" s="91"/>
      <c r="P165" s="230">
        <f>O165*H165</f>
        <v>0</v>
      </c>
      <c r="Q165" s="230">
        <v>0</v>
      </c>
      <c r="R165" s="230">
        <f>Q165*H165</f>
        <v>0</v>
      </c>
      <c r="S165" s="230">
        <v>0</v>
      </c>
      <c r="T165" s="231">
        <f>S165*H165</f>
        <v>0</v>
      </c>
      <c r="U165" s="38"/>
      <c r="V165" s="38"/>
      <c r="W165" s="38"/>
      <c r="X165" s="38"/>
      <c r="Y165" s="38"/>
      <c r="Z165" s="38"/>
      <c r="AA165" s="38"/>
      <c r="AB165" s="38"/>
      <c r="AC165" s="38"/>
      <c r="AD165" s="38"/>
      <c r="AE165" s="38"/>
      <c r="AR165" s="232" t="s">
        <v>254</v>
      </c>
      <c r="AT165" s="232" t="s">
        <v>255</v>
      </c>
      <c r="AU165" s="232" t="s">
        <v>86</v>
      </c>
      <c r="AY165" s="17" t="s">
        <v>251</v>
      </c>
      <c r="BE165" s="233">
        <f>IF(N165="základní",J165,0)</f>
        <v>0</v>
      </c>
      <c r="BF165" s="233">
        <f>IF(N165="snížená",J165,0)</f>
        <v>0</v>
      </c>
      <c r="BG165" s="233">
        <f>IF(N165="zákl. přenesená",J165,0)</f>
        <v>0</v>
      </c>
      <c r="BH165" s="233">
        <f>IF(N165="sníž. přenesená",J165,0)</f>
        <v>0</v>
      </c>
      <c r="BI165" s="233">
        <f>IF(N165="nulová",J165,0)</f>
        <v>0</v>
      </c>
      <c r="BJ165" s="17" t="s">
        <v>84</v>
      </c>
      <c r="BK165" s="233">
        <f>ROUND(I165*H165,2)</f>
        <v>0</v>
      </c>
      <c r="BL165" s="17" t="s">
        <v>254</v>
      </c>
      <c r="BM165" s="232" t="s">
        <v>494</v>
      </c>
    </row>
    <row r="166" s="2" customFormat="1">
      <c r="A166" s="38"/>
      <c r="B166" s="39"/>
      <c r="C166" s="40"/>
      <c r="D166" s="234" t="s">
        <v>260</v>
      </c>
      <c r="E166" s="40"/>
      <c r="F166" s="235" t="s">
        <v>449</v>
      </c>
      <c r="G166" s="40"/>
      <c r="H166" s="40"/>
      <c r="I166" s="236"/>
      <c r="J166" s="40"/>
      <c r="K166" s="40"/>
      <c r="L166" s="44"/>
      <c r="M166" s="237"/>
      <c r="N166" s="238"/>
      <c r="O166" s="91"/>
      <c r="P166" s="91"/>
      <c r="Q166" s="91"/>
      <c r="R166" s="91"/>
      <c r="S166" s="91"/>
      <c r="T166" s="92"/>
      <c r="U166" s="38"/>
      <c r="V166" s="38"/>
      <c r="W166" s="38"/>
      <c r="X166" s="38"/>
      <c r="Y166" s="38"/>
      <c r="Z166" s="38"/>
      <c r="AA166" s="38"/>
      <c r="AB166" s="38"/>
      <c r="AC166" s="38"/>
      <c r="AD166" s="38"/>
      <c r="AE166" s="38"/>
      <c r="AT166" s="17" t="s">
        <v>260</v>
      </c>
      <c r="AU166" s="17" t="s">
        <v>86</v>
      </c>
    </row>
    <row r="167" s="2" customFormat="1">
      <c r="A167" s="38"/>
      <c r="B167" s="39"/>
      <c r="C167" s="40"/>
      <c r="D167" s="240" t="s">
        <v>274</v>
      </c>
      <c r="E167" s="40"/>
      <c r="F167" s="241" t="s">
        <v>450</v>
      </c>
      <c r="G167" s="40"/>
      <c r="H167" s="40"/>
      <c r="I167" s="236"/>
      <c r="J167" s="40"/>
      <c r="K167" s="40"/>
      <c r="L167" s="44"/>
      <c r="M167" s="237"/>
      <c r="N167" s="238"/>
      <c r="O167" s="91"/>
      <c r="P167" s="91"/>
      <c r="Q167" s="91"/>
      <c r="R167" s="91"/>
      <c r="S167" s="91"/>
      <c r="T167" s="92"/>
      <c r="U167" s="38"/>
      <c r="V167" s="38"/>
      <c r="W167" s="38"/>
      <c r="X167" s="38"/>
      <c r="Y167" s="38"/>
      <c r="Z167" s="38"/>
      <c r="AA167" s="38"/>
      <c r="AB167" s="38"/>
      <c r="AC167" s="38"/>
      <c r="AD167" s="38"/>
      <c r="AE167" s="38"/>
      <c r="AT167" s="17" t="s">
        <v>274</v>
      </c>
      <c r="AU167" s="17" t="s">
        <v>86</v>
      </c>
    </row>
    <row r="168" s="13" customFormat="1">
      <c r="A168" s="13"/>
      <c r="B168" s="253"/>
      <c r="C168" s="254"/>
      <c r="D168" s="234" t="s">
        <v>276</v>
      </c>
      <c r="E168" s="255" t="s">
        <v>1</v>
      </c>
      <c r="F168" s="256" t="s">
        <v>451</v>
      </c>
      <c r="G168" s="254"/>
      <c r="H168" s="255" t="s">
        <v>1</v>
      </c>
      <c r="I168" s="257"/>
      <c r="J168" s="254"/>
      <c r="K168" s="254"/>
      <c r="L168" s="258"/>
      <c r="M168" s="259"/>
      <c r="N168" s="260"/>
      <c r="O168" s="260"/>
      <c r="P168" s="260"/>
      <c r="Q168" s="260"/>
      <c r="R168" s="260"/>
      <c r="S168" s="260"/>
      <c r="T168" s="261"/>
      <c r="U168" s="13"/>
      <c r="V168" s="13"/>
      <c r="W168" s="13"/>
      <c r="X168" s="13"/>
      <c r="Y168" s="13"/>
      <c r="Z168" s="13"/>
      <c r="AA168" s="13"/>
      <c r="AB168" s="13"/>
      <c r="AC168" s="13"/>
      <c r="AD168" s="13"/>
      <c r="AE168" s="13"/>
      <c r="AT168" s="262" t="s">
        <v>276</v>
      </c>
      <c r="AU168" s="262" t="s">
        <v>86</v>
      </c>
      <c r="AV168" s="13" t="s">
        <v>84</v>
      </c>
      <c r="AW168" s="13" t="s">
        <v>32</v>
      </c>
      <c r="AX168" s="13" t="s">
        <v>76</v>
      </c>
      <c r="AY168" s="262" t="s">
        <v>251</v>
      </c>
    </row>
    <row r="169" s="12" customFormat="1">
      <c r="A169" s="12"/>
      <c r="B169" s="242"/>
      <c r="C169" s="243"/>
      <c r="D169" s="234" t="s">
        <v>276</v>
      </c>
      <c r="E169" s="244" t="s">
        <v>1</v>
      </c>
      <c r="F169" s="245" t="s">
        <v>495</v>
      </c>
      <c r="G169" s="243"/>
      <c r="H169" s="246">
        <v>152</v>
      </c>
      <c r="I169" s="247"/>
      <c r="J169" s="243"/>
      <c r="K169" s="243"/>
      <c r="L169" s="248"/>
      <c r="M169" s="249"/>
      <c r="N169" s="250"/>
      <c r="O169" s="250"/>
      <c r="P169" s="250"/>
      <c r="Q169" s="250"/>
      <c r="R169" s="250"/>
      <c r="S169" s="250"/>
      <c r="T169" s="251"/>
      <c r="U169" s="12"/>
      <c r="V169" s="12"/>
      <c r="W169" s="12"/>
      <c r="X169" s="12"/>
      <c r="Y169" s="12"/>
      <c r="Z169" s="12"/>
      <c r="AA169" s="12"/>
      <c r="AB169" s="12"/>
      <c r="AC169" s="12"/>
      <c r="AD169" s="12"/>
      <c r="AE169" s="12"/>
      <c r="AT169" s="252" t="s">
        <v>276</v>
      </c>
      <c r="AU169" s="252" t="s">
        <v>86</v>
      </c>
      <c r="AV169" s="12" t="s">
        <v>86</v>
      </c>
      <c r="AW169" s="12" t="s">
        <v>32</v>
      </c>
      <c r="AX169" s="12" t="s">
        <v>76</v>
      </c>
      <c r="AY169" s="252" t="s">
        <v>251</v>
      </c>
    </row>
    <row r="170" s="12" customFormat="1">
      <c r="A170" s="12"/>
      <c r="B170" s="242"/>
      <c r="C170" s="243"/>
      <c r="D170" s="234" t="s">
        <v>276</v>
      </c>
      <c r="E170" s="244" t="s">
        <v>1</v>
      </c>
      <c r="F170" s="245" t="s">
        <v>496</v>
      </c>
      <c r="G170" s="243"/>
      <c r="H170" s="246">
        <v>361</v>
      </c>
      <c r="I170" s="247"/>
      <c r="J170" s="243"/>
      <c r="K170" s="243"/>
      <c r="L170" s="248"/>
      <c r="M170" s="249"/>
      <c r="N170" s="250"/>
      <c r="O170" s="250"/>
      <c r="P170" s="250"/>
      <c r="Q170" s="250"/>
      <c r="R170" s="250"/>
      <c r="S170" s="250"/>
      <c r="T170" s="251"/>
      <c r="U170" s="12"/>
      <c r="V170" s="12"/>
      <c r="W170" s="12"/>
      <c r="X170" s="12"/>
      <c r="Y170" s="12"/>
      <c r="Z170" s="12"/>
      <c r="AA170" s="12"/>
      <c r="AB170" s="12"/>
      <c r="AC170" s="12"/>
      <c r="AD170" s="12"/>
      <c r="AE170" s="12"/>
      <c r="AT170" s="252" t="s">
        <v>276</v>
      </c>
      <c r="AU170" s="252" t="s">
        <v>86</v>
      </c>
      <c r="AV170" s="12" t="s">
        <v>86</v>
      </c>
      <c r="AW170" s="12" t="s">
        <v>32</v>
      </c>
      <c r="AX170" s="12" t="s">
        <v>76</v>
      </c>
      <c r="AY170" s="252" t="s">
        <v>251</v>
      </c>
    </row>
    <row r="171" s="15" customFormat="1">
      <c r="A171" s="15"/>
      <c r="B171" s="274"/>
      <c r="C171" s="275"/>
      <c r="D171" s="234" t="s">
        <v>276</v>
      </c>
      <c r="E171" s="276" t="s">
        <v>1</v>
      </c>
      <c r="F171" s="277" t="s">
        <v>423</v>
      </c>
      <c r="G171" s="275"/>
      <c r="H171" s="278">
        <v>513</v>
      </c>
      <c r="I171" s="279"/>
      <c r="J171" s="275"/>
      <c r="K171" s="275"/>
      <c r="L171" s="280"/>
      <c r="M171" s="281"/>
      <c r="N171" s="282"/>
      <c r="O171" s="282"/>
      <c r="P171" s="282"/>
      <c r="Q171" s="282"/>
      <c r="R171" s="282"/>
      <c r="S171" s="282"/>
      <c r="T171" s="283"/>
      <c r="U171" s="15"/>
      <c r="V171" s="15"/>
      <c r="W171" s="15"/>
      <c r="X171" s="15"/>
      <c r="Y171" s="15"/>
      <c r="Z171" s="15"/>
      <c r="AA171" s="15"/>
      <c r="AB171" s="15"/>
      <c r="AC171" s="15"/>
      <c r="AD171" s="15"/>
      <c r="AE171" s="15"/>
      <c r="AT171" s="284" t="s">
        <v>276</v>
      </c>
      <c r="AU171" s="284" t="s">
        <v>86</v>
      </c>
      <c r="AV171" s="15" t="s">
        <v>254</v>
      </c>
      <c r="AW171" s="15" t="s">
        <v>32</v>
      </c>
      <c r="AX171" s="15" t="s">
        <v>84</v>
      </c>
      <c r="AY171" s="284" t="s">
        <v>251</v>
      </c>
    </row>
    <row r="172" s="2" customFormat="1" ht="24.15" customHeight="1">
      <c r="A172" s="38"/>
      <c r="B172" s="39"/>
      <c r="C172" s="220" t="s">
        <v>311</v>
      </c>
      <c r="D172" s="220" t="s">
        <v>255</v>
      </c>
      <c r="E172" s="221" t="s">
        <v>454</v>
      </c>
      <c r="F172" s="222" t="s">
        <v>455</v>
      </c>
      <c r="G172" s="223" t="s">
        <v>416</v>
      </c>
      <c r="H172" s="224">
        <v>38</v>
      </c>
      <c r="I172" s="225"/>
      <c r="J172" s="226">
        <f>ROUND(I172*H172,2)</f>
        <v>0</v>
      </c>
      <c r="K172" s="227"/>
      <c r="L172" s="44"/>
      <c r="M172" s="228" t="s">
        <v>1</v>
      </c>
      <c r="N172" s="229" t="s">
        <v>41</v>
      </c>
      <c r="O172" s="91"/>
      <c r="P172" s="230">
        <f>O172*H172</f>
        <v>0</v>
      </c>
      <c r="Q172" s="230">
        <v>0</v>
      </c>
      <c r="R172" s="230">
        <f>Q172*H172</f>
        <v>0</v>
      </c>
      <c r="S172" s="230">
        <v>0</v>
      </c>
      <c r="T172" s="231">
        <f>S172*H172</f>
        <v>0</v>
      </c>
      <c r="U172" s="38"/>
      <c r="V172" s="38"/>
      <c r="W172" s="38"/>
      <c r="X172" s="38"/>
      <c r="Y172" s="38"/>
      <c r="Z172" s="38"/>
      <c r="AA172" s="38"/>
      <c r="AB172" s="38"/>
      <c r="AC172" s="38"/>
      <c r="AD172" s="38"/>
      <c r="AE172" s="38"/>
      <c r="AR172" s="232" t="s">
        <v>254</v>
      </c>
      <c r="AT172" s="232" t="s">
        <v>255</v>
      </c>
      <c r="AU172" s="232" t="s">
        <v>86</v>
      </c>
      <c r="AY172" s="17" t="s">
        <v>251</v>
      </c>
      <c r="BE172" s="233">
        <f>IF(N172="základní",J172,0)</f>
        <v>0</v>
      </c>
      <c r="BF172" s="233">
        <f>IF(N172="snížená",J172,0)</f>
        <v>0</v>
      </c>
      <c r="BG172" s="233">
        <f>IF(N172="zákl. přenesená",J172,0)</f>
        <v>0</v>
      </c>
      <c r="BH172" s="233">
        <f>IF(N172="sníž. přenesená",J172,0)</f>
        <v>0</v>
      </c>
      <c r="BI172" s="233">
        <f>IF(N172="nulová",J172,0)</f>
        <v>0</v>
      </c>
      <c r="BJ172" s="17" t="s">
        <v>84</v>
      </c>
      <c r="BK172" s="233">
        <f>ROUND(I172*H172,2)</f>
        <v>0</v>
      </c>
      <c r="BL172" s="17" t="s">
        <v>254</v>
      </c>
      <c r="BM172" s="232" t="s">
        <v>497</v>
      </c>
    </row>
    <row r="173" s="2" customFormat="1">
      <c r="A173" s="38"/>
      <c r="B173" s="39"/>
      <c r="C173" s="40"/>
      <c r="D173" s="234" t="s">
        <v>260</v>
      </c>
      <c r="E173" s="40"/>
      <c r="F173" s="235" t="s">
        <v>457</v>
      </c>
      <c r="G173" s="40"/>
      <c r="H173" s="40"/>
      <c r="I173" s="236"/>
      <c r="J173" s="40"/>
      <c r="K173" s="40"/>
      <c r="L173" s="44"/>
      <c r="M173" s="237"/>
      <c r="N173" s="238"/>
      <c r="O173" s="91"/>
      <c r="P173" s="91"/>
      <c r="Q173" s="91"/>
      <c r="R173" s="91"/>
      <c r="S173" s="91"/>
      <c r="T173" s="92"/>
      <c r="U173" s="38"/>
      <c r="V173" s="38"/>
      <c r="W173" s="38"/>
      <c r="X173" s="38"/>
      <c r="Y173" s="38"/>
      <c r="Z173" s="38"/>
      <c r="AA173" s="38"/>
      <c r="AB173" s="38"/>
      <c r="AC173" s="38"/>
      <c r="AD173" s="38"/>
      <c r="AE173" s="38"/>
      <c r="AT173" s="17" t="s">
        <v>260</v>
      </c>
      <c r="AU173" s="17" t="s">
        <v>86</v>
      </c>
    </row>
    <row r="174" s="2" customFormat="1">
      <c r="A174" s="38"/>
      <c r="B174" s="39"/>
      <c r="C174" s="40"/>
      <c r="D174" s="240" t="s">
        <v>274</v>
      </c>
      <c r="E174" s="40"/>
      <c r="F174" s="241" t="s">
        <v>458</v>
      </c>
      <c r="G174" s="40"/>
      <c r="H174" s="40"/>
      <c r="I174" s="236"/>
      <c r="J174" s="40"/>
      <c r="K174" s="40"/>
      <c r="L174" s="44"/>
      <c r="M174" s="237"/>
      <c r="N174" s="238"/>
      <c r="O174" s="91"/>
      <c r="P174" s="91"/>
      <c r="Q174" s="91"/>
      <c r="R174" s="91"/>
      <c r="S174" s="91"/>
      <c r="T174" s="92"/>
      <c r="U174" s="38"/>
      <c r="V174" s="38"/>
      <c r="W174" s="38"/>
      <c r="X174" s="38"/>
      <c r="Y174" s="38"/>
      <c r="Z174" s="38"/>
      <c r="AA174" s="38"/>
      <c r="AB174" s="38"/>
      <c r="AC174" s="38"/>
      <c r="AD174" s="38"/>
      <c r="AE174" s="38"/>
      <c r="AT174" s="17" t="s">
        <v>274</v>
      </c>
      <c r="AU174" s="17" t="s">
        <v>86</v>
      </c>
    </row>
    <row r="175" s="13" customFormat="1">
      <c r="A175" s="13"/>
      <c r="B175" s="253"/>
      <c r="C175" s="254"/>
      <c r="D175" s="234" t="s">
        <v>276</v>
      </c>
      <c r="E175" s="255" t="s">
        <v>1</v>
      </c>
      <c r="F175" s="256" t="s">
        <v>451</v>
      </c>
      <c r="G175" s="254"/>
      <c r="H175" s="255" t="s">
        <v>1</v>
      </c>
      <c r="I175" s="257"/>
      <c r="J175" s="254"/>
      <c r="K175" s="254"/>
      <c r="L175" s="258"/>
      <c r="M175" s="259"/>
      <c r="N175" s="260"/>
      <c r="O175" s="260"/>
      <c r="P175" s="260"/>
      <c r="Q175" s="260"/>
      <c r="R175" s="260"/>
      <c r="S175" s="260"/>
      <c r="T175" s="261"/>
      <c r="U175" s="13"/>
      <c r="V175" s="13"/>
      <c r="W175" s="13"/>
      <c r="X175" s="13"/>
      <c r="Y175" s="13"/>
      <c r="Z175" s="13"/>
      <c r="AA175" s="13"/>
      <c r="AB175" s="13"/>
      <c r="AC175" s="13"/>
      <c r="AD175" s="13"/>
      <c r="AE175" s="13"/>
      <c r="AT175" s="262" t="s">
        <v>276</v>
      </c>
      <c r="AU175" s="262" t="s">
        <v>86</v>
      </c>
      <c r="AV175" s="13" t="s">
        <v>84</v>
      </c>
      <c r="AW175" s="13" t="s">
        <v>32</v>
      </c>
      <c r="AX175" s="13" t="s">
        <v>76</v>
      </c>
      <c r="AY175" s="262" t="s">
        <v>251</v>
      </c>
    </row>
    <row r="176" s="12" customFormat="1">
      <c r="A176" s="12"/>
      <c r="B176" s="242"/>
      <c r="C176" s="243"/>
      <c r="D176" s="234" t="s">
        <v>276</v>
      </c>
      <c r="E176" s="244" t="s">
        <v>1</v>
      </c>
      <c r="F176" s="245" t="s">
        <v>498</v>
      </c>
      <c r="G176" s="243"/>
      <c r="H176" s="246">
        <v>38</v>
      </c>
      <c r="I176" s="247"/>
      <c r="J176" s="243"/>
      <c r="K176" s="243"/>
      <c r="L176" s="248"/>
      <c r="M176" s="249"/>
      <c r="N176" s="250"/>
      <c r="O176" s="250"/>
      <c r="P176" s="250"/>
      <c r="Q176" s="250"/>
      <c r="R176" s="250"/>
      <c r="S176" s="250"/>
      <c r="T176" s="251"/>
      <c r="U176" s="12"/>
      <c r="V176" s="12"/>
      <c r="W176" s="12"/>
      <c r="X176" s="12"/>
      <c r="Y176" s="12"/>
      <c r="Z176" s="12"/>
      <c r="AA176" s="12"/>
      <c r="AB176" s="12"/>
      <c r="AC176" s="12"/>
      <c r="AD176" s="12"/>
      <c r="AE176" s="12"/>
      <c r="AT176" s="252" t="s">
        <v>276</v>
      </c>
      <c r="AU176" s="252" t="s">
        <v>86</v>
      </c>
      <c r="AV176" s="12" t="s">
        <v>86</v>
      </c>
      <c r="AW176" s="12" t="s">
        <v>32</v>
      </c>
      <c r="AX176" s="12" t="s">
        <v>84</v>
      </c>
      <c r="AY176" s="252" t="s">
        <v>251</v>
      </c>
    </row>
    <row r="177" s="2" customFormat="1" ht="24.15" customHeight="1">
      <c r="A177" s="38"/>
      <c r="B177" s="39"/>
      <c r="C177" s="220" t="s">
        <v>319</v>
      </c>
      <c r="D177" s="220" t="s">
        <v>255</v>
      </c>
      <c r="E177" s="221" t="s">
        <v>460</v>
      </c>
      <c r="F177" s="222" t="s">
        <v>461</v>
      </c>
      <c r="G177" s="223" t="s">
        <v>409</v>
      </c>
      <c r="H177" s="224">
        <v>2625</v>
      </c>
      <c r="I177" s="225"/>
      <c r="J177" s="226">
        <f>ROUND(I177*H177,2)</f>
        <v>0</v>
      </c>
      <c r="K177" s="227"/>
      <c r="L177" s="44"/>
      <c r="M177" s="228" t="s">
        <v>1</v>
      </c>
      <c r="N177" s="229" t="s">
        <v>41</v>
      </c>
      <c r="O177" s="91"/>
      <c r="P177" s="230">
        <f>O177*H177</f>
        <v>0</v>
      </c>
      <c r="Q177" s="230">
        <v>0</v>
      </c>
      <c r="R177" s="230">
        <f>Q177*H177</f>
        <v>0</v>
      </c>
      <c r="S177" s="230">
        <v>0</v>
      </c>
      <c r="T177" s="231">
        <f>S177*H177</f>
        <v>0</v>
      </c>
      <c r="U177" s="38"/>
      <c r="V177" s="38"/>
      <c r="W177" s="38"/>
      <c r="X177" s="38"/>
      <c r="Y177" s="38"/>
      <c r="Z177" s="38"/>
      <c r="AA177" s="38"/>
      <c r="AB177" s="38"/>
      <c r="AC177" s="38"/>
      <c r="AD177" s="38"/>
      <c r="AE177" s="38"/>
      <c r="AR177" s="232" t="s">
        <v>254</v>
      </c>
      <c r="AT177" s="232" t="s">
        <v>255</v>
      </c>
      <c r="AU177" s="232" t="s">
        <v>86</v>
      </c>
      <c r="AY177" s="17" t="s">
        <v>251</v>
      </c>
      <c r="BE177" s="233">
        <f>IF(N177="základní",J177,0)</f>
        <v>0</v>
      </c>
      <c r="BF177" s="233">
        <f>IF(N177="snížená",J177,0)</f>
        <v>0</v>
      </c>
      <c r="BG177" s="233">
        <f>IF(N177="zákl. přenesená",J177,0)</f>
        <v>0</v>
      </c>
      <c r="BH177" s="233">
        <f>IF(N177="sníž. přenesená",J177,0)</f>
        <v>0</v>
      </c>
      <c r="BI177" s="233">
        <f>IF(N177="nulová",J177,0)</f>
        <v>0</v>
      </c>
      <c r="BJ177" s="17" t="s">
        <v>84</v>
      </c>
      <c r="BK177" s="233">
        <f>ROUND(I177*H177,2)</f>
        <v>0</v>
      </c>
      <c r="BL177" s="17" t="s">
        <v>254</v>
      </c>
      <c r="BM177" s="232" t="s">
        <v>499</v>
      </c>
    </row>
    <row r="178" s="2" customFormat="1">
      <c r="A178" s="38"/>
      <c r="B178" s="39"/>
      <c r="C178" s="40"/>
      <c r="D178" s="234" t="s">
        <v>260</v>
      </c>
      <c r="E178" s="40"/>
      <c r="F178" s="235" t="s">
        <v>463</v>
      </c>
      <c r="G178" s="40"/>
      <c r="H178" s="40"/>
      <c r="I178" s="236"/>
      <c r="J178" s="40"/>
      <c r="K178" s="40"/>
      <c r="L178" s="44"/>
      <c r="M178" s="237"/>
      <c r="N178" s="238"/>
      <c r="O178" s="91"/>
      <c r="P178" s="91"/>
      <c r="Q178" s="91"/>
      <c r="R178" s="91"/>
      <c r="S178" s="91"/>
      <c r="T178" s="92"/>
      <c r="U178" s="38"/>
      <c r="V178" s="38"/>
      <c r="W178" s="38"/>
      <c r="X178" s="38"/>
      <c r="Y178" s="38"/>
      <c r="Z178" s="38"/>
      <c r="AA178" s="38"/>
      <c r="AB178" s="38"/>
      <c r="AC178" s="38"/>
      <c r="AD178" s="38"/>
      <c r="AE178" s="38"/>
      <c r="AT178" s="17" t="s">
        <v>260</v>
      </c>
      <c r="AU178" s="17" t="s">
        <v>86</v>
      </c>
    </row>
    <row r="179" s="2" customFormat="1">
      <c r="A179" s="38"/>
      <c r="B179" s="39"/>
      <c r="C179" s="40"/>
      <c r="D179" s="240" t="s">
        <v>274</v>
      </c>
      <c r="E179" s="40"/>
      <c r="F179" s="241" t="s">
        <v>464</v>
      </c>
      <c r="G179" s="40"/>
      <c r="H179" s="40"/>
      <c r="I179" s="236"/>
      <c r="J179" s="40"/>
      <c r="K179" s="40"/>
      <c r="L179" s="44"/>
      <c r="M179" s="237"/>
      <c r="N179" s="238"/>
      <c r="O179" s="91"/>
      <c r="P179" s="91"/>
      <c r="Q179" s="91"/>
      <c r="R179" s="91"/>
      <c r="S179" s="91"/>
      <c r="T179" s="92"/>
      <c r="U179" s="38"/>
      <c r="V179" s="38"/>
      <c r="W179" s="38"/>
      <c r="X179" s="38"/>
      <c r="Y179" s="38"/>
      <c r="Z179" s="38"/>
      <c r="AA179" s="38"/>
      <c r="AB179" s="38"/>
      <c r="AC179" s="38"/>
      <c r="AD179" s="38"/>
      <c r="AE179" s="38"/>
      <c r="AT179" s="17" t="s">
        <v>274</v>
      </c>
      <c r="AU179" s="17" t="s">
        <v>86</v>
      </c>
    </row>
    <row r="180" s="13" customFormat="1">
      <c r="A180" s="13"/>
      <c r="B180" s="253"/>
      <c r="C180" s="254"/>
      <c r="D180" s="234" t="s">
        <v>276</v>
      </c>
      <c r="E180" s="255" t="s">
        <v>1</v>
      </c>
      <c r="F180" s="256" t="s">
        <v>420</v>
      </c>
      <c r="G180" s="254"/>
      <c r="H180" s="255" t="s">
        <v>1</v>
      </c>
      <c r="I180" s="257"/>
      <c r="J180" s="254"/>
      <c r="K180" s="254"/>
      <c r="L180" s="258"/>
      <c r="M180" s="259"/>
      <c r="N180" s="260"/>
      <c r="O180" s="260"/>
      <c r="P180" s="260"/>
      <c r="Q180" s="260"/>
      <c r="R180" s="260"/>
      <c r="S180" s="260"/>
      <c r="T180" s="261"/>
      <c r="U180" s="13"/>
      <c r="V180" s="13"/>
      <c r="W180" s="13"/>
      <c r="X180" s="13"/>
      <c r="Y180" s="13"/>
      <c r="Z180" s="13"/>
      <c r="AA180" s="13"/>
      <c r="AB180" s="13"/>
      <c r="AC180" s="13"/>
      <c r="AD180" s="13"/>
      <c r="AE180" s="13"/>
      <c r="AT180" s="262" t="s">
        <v>276</v>
      </c>
      <c r="AU180" s="262" t="s">
        <v>86</v>
      </c>
      <c r="AV180" s="13" t="s">
        <v>84</v>
      </c>
      <c r="AW180" s="13" t="s">
        <v>32</v>
      </c>
      <c r="AX180" s="13" t="s">
        <v>76</v>
      </c>
      <c r="AY180" s="262" t="s">
        <v>251</v>
      </c>
    </row>
    <row r="181" s="12" customFormat="1">
      <c r="A181" s="12"/>
      <c r="B181" s="242"/>
      <c r="C181" s="243"/>
      <c r="D181" s="234" t="s">
        <v>276</v>
      </c>
      <c r="E181" s="244" t="s">
        <v>1</v>
      </c>
      <c r="F181" s="245" t="s">
        <v>500</v>
      </c>
      <c r="G181" s="243"/>
      <c r="H181" s="246">
        <v>2625</v>
      </c>
      <c r="I181" s="247"/>
      <c r="J181" s="243"/>
      <c r="K181" s="243"/>
      <c r="L181" s="248"/>
      <c r="M181" s="285"/>
      <c r="N181" s="286"/>
      <c r="O181" s="286"/>
      <c r="P181" s="286"/>
      <c r="Q181" s="286"/>
      <c r="R181" s="286"/>
      <c r="S181" s="286"/>
      <c r="T181" s="287"/>
      <c r="U181" s="12"/>
      <c r="V181" s="12"/>
      <c r="W181" s="12"/>
      <c r="X181" s="12"/>
      <c r="Y181" s="12"/>
      <c r="Z181" s="12"/>
      <c r="AA181" s="12"/>
      <c r="AB181" s="12"/>
      <c r="AC181" s="12"/>
      <c r="AD181" s="12"/>
      <c r="AE181" s="12"/>
      <c r="AT181" s="252" t="s">
        <v>276</v>
      </c>
      <c r="AU181" s="252" t="s">
        <v>86</v>
      </c>
      <c r="AV181" s="12" t="s">
        <v>86</v>
      </c>
      <c r="AW181" s="12" t="s">
        <v>32</v>
      </c>
      <c r="AX181" s="12" t="s">
        <v>84</v>
      </c>
      <c r="AY181" s="252" t="s">
        <v>251</v>
      </c>
    </row>
    <row r="182" s="2" customFormat="1" ht="6.96" customHeight="1">
      <c r="A182" s="38"/>
      <c r="B182" s="66"/>
      <c r="C182" s="67"/>
      <c r="D182" s="67"/>
      <c r="E182" s="67"/>
      <c r="F182" s="67"/>
      <c r="G182" s="67"/>
      <c r="H182" s="67"/>
      <c r="I182" s="67"/>
      <c r="J182" s="67"/>
      <c r="K182" s="67"/>
      <c r="L182" s="44"/>
      <c r="M182" s="38"/>
      <c r="O182" s="38"/>
      <c r="P182" s="38"/>
      <c r="Q182" s="38"/>
      <c r="R182" s="38"/>
      <c r="S182" s="38"/>
      <c r="T182" s="38"/>
      <c r="U182" s="38"/>
      <c r="V182" s="38"/>
      <c r="W182" s="38"/>
      <c r="X182" s="38"/>
      <c r="Y182" s="38"/>
      <c r="Z182" s="38"/>
      <c r="AA182" s="38"/>
      <c r="AB182" s="38"/>
      <c r="AC182" s="38"/>
      <c r="AD182" s="38"/>
      <c r="AE182" s="38"/>
    </row>
  </sheetData>
  <sheetProtection sheet="1" autoFilter="0" formatColumns="0" formatRows="0" objects="1" scenarios="1" spinCount="100000" saltValue="ksi/BFnZM7R53D1MWIwPegHCOpeBi6N711Y0qGd22g4ow79JQOp2HmV60gwraX1d6nbGgDw4gBYFnm6JgURYlQ==" hashValue="yZTIN7Idm9u+2OqGddHJSEBxRIWgkLGOeIjeJwOJcrp5autDKTt6OCFFuUMbsvOSjBlBdpUK6/0cP1OKHDcYAA==" algorithmName="SHA-512" password="CC35"/>
  <autoFilter ref="C121:K181"/>
  <mergeCells count="12">
    <mergeCell ref="E7:H7"/>
    <mergeCell ref="E9:H9"/>
    <mergeCell ref="E11:H11"/>
    <mergeCell ref="E20:H20"/>
    <mergeCell ref="E29:H29"/>
    <mergeCell ref="E85:H85"/>
    <mergeCell ref="E87:H87"/>
    <mergeCell ref="E89:H89"/>
    <mergeCell ref="E110:H110"/>
    <mergeCell ref="E112:H112"/>
    <mergeCell ref="E114:H114"/>
    <mergeCell ref="L2:V2"/>
  </mergeCells>
  <hyperlinks>
    <hyperlink ref="F127" r:id="rId1" display="https://podminky.urs.cz/item/CS_URS_2024_02/111111311"/>
    <hyperlink ref="F131" r:id="rId2" display="https://podminky.urs.cz/item/CS_URS_2024_02/111211101"/>
    <hyperlink ref="F135" r:id="rId3" display="https://podminky.urs.cz/item/CS_URS_2024_02/111250111"/>
    <hyperlink ref="F139" r:id="rId4" display="https://podminky.urs.cz/item/CS_URS_2024_02/112251101"/>
    <hyperlink ref="F146" r:id="rId5" display="https://podminky.urs.cz/item/CS_URS_2024_02/112251102"/>
    <hyperlink ref="F151" r:id="rId6" display="https://podminky.urs.cz/item/CS_URS_2024_02/162201421"/>
    <hyperlink ref="F158" r:id="rId7" display="https://podminky.urs.cz/item/CS_URS_2024_02/162201422"/>
    <hyperlink ref="F163" r:id="rId8" display="https://podminky.urs.cz/item/CS_URS_2024_02/162301501"/>
    <hyperlink ref="F167" r:id="rId9" display="https://podminky.urs.cz/item/CS_URS_2024_02/162301971"/>
    <hyperlink ref="F174" r:id="rId10" display="https://podminky.urs.cz/item/CS_URS_2024_02/162301972"/>
    <hyperlink ref="F179" r:id="rId11" display="https://podminky.urs.cz/item/CS_URS_2024_02/162301981"/>
  </hyperlinks>
  <pageMargins left="0.39375" right="0.39375" top="0.39375" bottom="0.39375" header="0" footer="0"/>
  <pageSetup paperSize="9" orientation="portrait" blackAndWhite="1" fitToHeight="100"/>
  <headerFooter>
    <oddFooter>&amp;CStrana &amp;P z &amp;N</oddFooter>
  </headerFooter>
  <drawing r:id="rId12"/>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101</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1" customFormat="1" ht="12" customHeight="1">
      <c r="B8" s="20"/>
      <c r="D8" s="150" t="s">
        <v>223</v>
      </c>
      <c r="L8" s="20"/>
    </row>
    <row r="9" s="2" customFormat="1" ht="16.5" customHeight="1">
      <c r="A9" s="38"/>
      <c r="B9" s="44"/>
      <c r="C9" s="38"/>
      <c r="D9" s="38"/>
      <c r="E9" s="151" t="s">
        <v>402</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403</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501</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12. 5. 2025</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36</v>
      </c>
      <c r="E32" s="38"/>
      <c r="F32" s="38"/>
      <c r="G32" s="38"/>
      <c r="H32" s="38"/>
      <c r="I32" s="38"/>
      <c r="J32" s="160">
        <f>ROUND(J122,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38</v>
      </c>
      <c r="G34" s="38"/>
      <c r="H34" s="38"/>
      <c r="I34" s="161" t="s">
        <v>37</v>
      </c>
      <c r="J34" s="161" t="s">
        <v>39</v>
      </c>
      <c r="K34" s="38"/>
      <c r="L34" s="63"/>
      <c r="S34" s="38"/>
      <c r="T34" s="38"/>
      <c r="U34" s="38"/>
      <c r="V34" s="38"/>
      <c r="W34" s="38"/>
      <c r="X34" s="38"/>
      <c r="Y34" s="38"/>
      <c r="Z34" s="38"/>
      <c r="AA34" s="38"/>
      <c r="AB34" s="38"/>
      <c r="AC34" s="38"/>
      <c r="AD34" s="38"/>
      <c r="AE34" s="38"/>
    </row>
    <row r="35" s="2" customFormat="1" ht="14.4" customHeight="1">
      <c r="A35" s="38"/>
      <c r="B35" s="44"/>
      <c r="C35" s="38"/>
      <c r="D35" s="162" t="s">
        <v>40</v>
      </c>
      <c r="E35" s="150" t="s">
        <v>41</v>
      </c>
      <c r="F35" s="163">
        <f>ROUND((SUM(BE122:BE197)),  2)</f>
        <v>0</v>
      </c>
      <c r="G35" s="38"/>
      <c r="H35" s="38"/>
      <c r="I35" s="164">
        <v>0.20999999999999999</v>
      </c>
      <c r="J35" s="163">
        <f>ROUND(((SUM(BE122:BE197))*I35),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42</v>
      </c>
      <c r="F36" s="163">
        <f>ROUND((SUM(BF122:BF197)),  2)</f>
        <v>0</v>
      </c>
      <c r="G36" s="38"/>
      <c r="H36" s="38"/>
      <c r="I36" s="164">
        <v>0.12</v>
      </c>
      <c r="J36" s="163">
        <f>ROUND(((SUM(BF122:BF197))*I36),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43</v>
      </c>
      <c r="F37" s="163">
        <f>ROUND((SUM(BG122:BG197)),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44</v>
      </c>
      <c r="F38" s="163">
        <f>ROUND((SUM(BH122:BH197)),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45</v>
      </c>
      <c r="F39" s="163">
        <f>ROUND((SUM(BI122:BI197)),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46</v>
      </c>
      <c r="E41" s="167"/>
      <c r="F41" s="167"/>
      <c r="G41" s="168" t="s">
        <v>47</v>
      </c>
      <c r="H41" s="169" t="s">
        <v>48</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223</v>
      </c>
      <c r="D86" s="22"/>
      <c r="E86" s="22"/>
      <c r="F86" s="22"/>
      <c r="G86" s="22"/>
      <c r="H86" s="22"/>
      <c r="I86" s="22"/>
      <c r="J86" s="22"/>
      <c r="K86" s="22"/>
      <c r="L86" s="20"/>
    </row>
    <row r="87" s="2" customFormat="1" ht="16.5" customHeight="1">
      <c r="A87" s="38"/>
      <c r="B87" s="39"/>
      <c r="C87" s="40"/>
      <c r="D87" s="40"/>
      <c r="E87" s="183" t="s">
        <v>402</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403</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D - Kácení na parc.č. 5282/3 (Lesy ČR)</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Frýdek-Místek</v>
      </c>
      <c r="G91" s="40"/>
      <c r="H91" s="40"/>
      <c r="I91" s="32" t="s">
        <v>22</v>
      </c>
      <c r="J91" s="79" t="str">
        <f>IF(J14="","",J14)</f>
        <v>12. 5. 2025</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Statutární město Frýdek-Místek</v>
      </c>
      <c r="G93" s="40"/>
      <c r="H93" s="40"/>
      <c r="I93" s="32" t="s">
        <v>30</v>
      </c>
      <c r="J93" s="36" t="str">
        <f>E23</f>
        <v>DOPRAPLAN s.r.o.</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226</v>
      </c>
      <c r="D96" s="185"/>
      <c r="E96" s="185"/>
      <c r="F96" s="185"/>
      <c r="G96" s="185"/>
      <c r="H96" s="185"/>
      <c r="I96" s="185"/>
      <c r="J96" s="186" t="s">
        <v>227</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228</v>
      </c>
      <c r="D98" s="40"/>
      <c r="E98" s="40"/>
      <c r="F98" s="40"/>
      <c r="G98" s="40"/>
      <c r="H98" s="40"/>
      <c r="I98" s="40"/>
      <c r="J98" s="110">
        <f>J122</f>
        <v>0</v>
      </c>
      <c r="K98" s="40"/>
      <c r="L98" s="63"/>
      <c r="S98" s="38"/>
      <c r="T98" s="38"/>
      <c r="U98" s="38"/>
      <c r="V98" s="38"/>
      <c r="W98" s="38"/>
      <c r="X98" s="38"/>
      <c r="Y98" s="38"/>
      <c r="Z98" s="38"/>
      <c r="AA98" s="38"/>
      <c r="AB98" s="38"/>
      <c r="AC98" s="38"/>
      <c r="AD98" s="38"/>
      <c r="AE98" s="38"/>
      <c r="AU98" s="17" t="s">
        <v>229</v>
      </c>
    </row>
    <row r="99" s="9" customFormat="1" ht="24.96" customHeight="1">
      <c r="A99" s="9"/>
      <c r="B99" s="188"/>
      <c r="C99" s="189"/>
      <c r="D99" s="190" t="s">
        <v>230</v>
      </c>
      <c r="E99" s="191"/>
      <c r="F99" s="191"/>
      <c r="G99" s="191"/>
      <c r="H99" s="191"/>
      <c r="I99" s="191"/>
      <c r="J99" s="192">
        <f>J123</f>
        <v>0</v>
      </c>
      <c r="K99" s="189"/>
      <c r="L99" s="193"/>
      <c r="S99" s="9"/>
      <c r="T99" s="9"/>
      <c r="U99" s="9"/>
      <c r="V99" s="9"/>
      <c r="W99" s="9"/>
      <c r="X99" s="9"/>
      <c r="Y99" s="9"/>
      <c r="Z99" s="9"/>
      <c r="AA99" s="9"/>
      <c r="AB99" s="9"/>
      <c r="AC99" s="9"/>
      <c r="AD99" s="9"/>
      <c r="AE99" s="9"/>
    </row>
    <row r="100" s="14" customFormat="1" ht="19.92" customHeight="1">
      <c r="A100" s="14"/>
      <c r="B100" s="267"/>
      <c r="C100" s="133"/>
      <c r="D100" s="268" t="s">
        <v>405</v>
      </c>
      <c r="E100" s="269"/>
      <c r="F100" s="269"/>
      <c r="G100" s="269"/>
      <c r="H100" s="269"/>
      <c r="I100" s="269"/>
      <c r="J100" s="270">
        <f>J124</f>
        <v>0</v>
      </c>
      <c r="K100" s="133"/>
      <c r="L100" s="271"/>
      <c r="S100" s="14"/>
      <c r="T100" s="14"/>
      <c r="U100" s="14"/>
      <c r="V100" s="14"/>
      <c r="W100" s="14"/>
      <c r="X100" s="14"/>
      <c r="Y100" s="14"/>
      <c r="Z100" s="14"/>
      <c r="AA100" s="14"/>
      <c r="AB100" s="14"/>
      <c r="AC100" s="14"/>
      <c r="AD100" s="14"/>
      <c r="AE100" s="14"/>
    </row>
    <row r="101" s="2" customFormat="1" ht="21.84" customHeight="1">
      <c r="A101" s="38"/>
      <c r="B101" s="39"/>
      <c r="C101" s="40"/>
      <c r="D101" s="40"/>
      <c r="E101" s="40"/>
      <c r="F101" s="40"/>
      <c r="G101" s="40"/>
      <c r="H101" s="40"/>
      <c r="I101" s="40"/>
      <c r="J101" s="40"/>
      <c r="K101" s="40"/>
      <c r="L101" s="63"/>
      <c r="S101" s="38"/>
      <c r="T101" s="38"/>
      <c r="U101" s="38"/>
      <c r="V101" s="38"/>
      <c r="W101" s="38"/>
      <c r="X101" s="38"/>
      <c r="Y101" s="38"/>
      <c r="Z101" s="38"/>
      <c r="AA101" s="38"/>
      <c r="AB101" s="38"/>
      <c r="AC101" s="38"/>
      <c r="AD101" s="38"/>
      <c r="AE101" s="38"/>
    </row>
    <row r="102" s="2" customFormat="1" ht="6.96" customHeight="1">
      <c r="A102" s="38"/>
      <c r="B102" s="66"/>
      <c r="C102" s="67"/>
      <c r="D102" s="67"/>
      <c r="E102" s="67"/>
      <c r="F102" s="67"/>
      <c r="G102" s="67"/>
      <c r="H102" s="67"/>
      <c r="I102" s="67"/>
      <c r="J102" s="67"/>
      <c r="K102" s="67"/>
      <c r="L102" s="63"/>
      <c r="S102" s="38"/>
      <c r="T102" s="38"/>
      <c r="U102" s="38"/>
      <c r="V102" s="38"/>
      <c r="W102" s="38"/>
      <c r="X102" s="38"/>
      <c r="Y102" s="38"/>
      <c r="Z102" s="38"/>
      <c r="AA102" s="38"/>
      <c r="AB102" s="38"/>
      <c r="AC102" s="38"/>
      <c r="AD102" s="38"/>
      <c r="AE102" s="38"/>
    </row>
    <row r="106" s="2" customFormat="1" ht="6.96" customHeight="1">
      <c r="A106" s="38"/>
      <c r="B106" s="68"/>
      <c r="C106" s="69"/>
      <c r="D106" s="69"/>
      <c r="E106" s="69"/>
      <c r="F106" s="69"/>
      <c r="G106" s="69"/>
      <c r="H106" s="69"/>
      <c r="I106" s="69"/>
      <c r="J106" s="69"/>
      <c r="K106" s="69"/>
      <c r="L106" s="63"/>
      <c r="S106" s="38"/>
      <c r="T106" s="38"/>
      <c r="U106" s="38"/>
      <c r="V106" s="38"/>
      <c r="W106" s="38"/>
      <c r="X106" s="38"/>
      <c r="Y106" s="38"/>
      <c r="Z106" s="38"/>
      <c r="AA106" s="38"/>
      <c r="AB106" s="38"/>
      <c r="AC106" s="38"/>
      <c r="AD106" s="38"/>
      <c r="AE106" s="38"/>
    </row>
    <row r="107" s="2" customFormat="1" ht="24.96" customHeight="1">
      <c r="A107" s="38"/>
      <c r="B107" s="39"/>
      <c r="C107" s="23" t="s">
        <v>236</v>
      </c>
      <c r="D107" s="40"/>
      <c r="E107" s="40"/>
      <c r="F107" s="40"/>
      <c r="G107" s="40"/>
      <c r="H107" s="40"/>
      <c r="I107" s="40"/>
      <c r="J107" s="40"/>
      <c r="K107" s="40"/>
      <c r="L107" s="63"/>
      <c r="S107" s="38"/>
      <c r="T107" s="38"/>
      <c r="U107" s="38"/>
      <c r="V107" s="38"/>
      <c r="W107" s="38"/>
      <c r="X107" s="38"/>
      <c r="Y107" s="38"/>
      <c r="Z107" s="38"/>
      <c r="AA107" s="38"/>
      <c r="AB107" s="38"/>
      <c r="AC107" s="38"/>
      <c r="AD107" s="38"/>
      <c r="AE107" s="38"/>
    </row>
    <row r="108" s="2" customFormat="1" ht="6.96" customHeight="1">
      <c r="A108" s="38"/>
      <c r="B108" s="39"/>
      <c r="C108" s="40"/>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12" customHeight="1">
      <c r="A109" s="38"/>
      <c r="B109" s="39"/>
      <c r="C109" s="32" t="s">
        <v>16</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26.25" customHeight="1">
      <c r="A110" s="38"/>
      <c r="B110" s="39"/>
      <c r="C110" s="40"/>
      <c r="D110" s="40"/>
      <c r="E110" s="183" t="str">
        <f>E7</f>
        <v>Vybudování komunikací a inženýrských sítí v lokalitě Berlín 2, Frýdek-Místek</v>
      </c>
      <c r="F110" s="32"/>
      <c r="G110" s="32"/>
      <c r="H110" s="32"/>
      <c r="I110" s="40"/>
      <c r="J110" s="40"/>
      <c r="K110" s="40"/>
      <c r="L110" s="63"/>
      <c r="S110" s="38"/>
      <c r="T110" s="38"/>
      <c r="U110" s="38"/>
      <c r="V110" s="38"/>
      <c r="W110" s="38"/>
      <c r="X110" s="38"/>
      <c r="Y110" s="38"/>
      <c r="Z110" s="38"/>
      <c r="AA110" s="38"/>
      <c r="AB110" s="38"/>
      <c r="AC110" s="38"/>
      <c r="AD110" s="38"/>
      <c r="AE110" s="38"/>
    </row>
    <row r="111" s="1" customFormat="1" ht="12" customHeight="1">
      <c r="B111" s="21"/>
      <c r="C111" s="32" t="s">
        <v>223</v>
      </c>
      <c r="D111" s="22"/>
      <c r="E111" s="22"/>
      <c r="F111" s="22"/>
      <c r="G111" s="22"/>
      <c r="H111" s="22"/>
      <c r="I111" s="22"/>
      <c r="J111" s="22"/>
      <c r="K111" s="22"/>
      <c r="L111" s="20"/>
    </row>
    <row r="112" s="2" customFormat="1" ht="16.5" customHeight="1">
      <c r="A112" s="38"/>
      <c r="B112" s="39"/>
      <c r="C112" s="40"/>
      <c r="D112" s="40"/>
      <c r="E112" s="183" t="s">
        <v>402</v>
      </c>
      <c r="F112" s="40"/>
      <c r="G112" s="40"/>
      <c r="H112" s="40"/>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403</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6.5" customHeight="1">
      <c r="A114" s="38"/>
      <c r="B114" s="39"/>
      <c r="C114" s="40"/>
      <c r="D114" s="40"/>
      <c r="E114" s="76" t="str">
        <f>E11</f>
        <v>D - Kácení na parc.č. 5282/3 (Lesy ČR)</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6.96" customHeight="1">
      <c r="A115" s="38"/>
      <c r="B115" s="39"/>
      <c r="C115" s="40"/>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20</v>
      </c>
      <c r="D116" s="40"/>
      <c r="E116" s="40"/>
      <c r="F116" s="27" t="str">
        <f>F14</f>
        <v>Frýdek-Místek</v>
      </c>
      <c r="G116" s="40"/>
      <c r="H116" s="40"/>
      <c r="I116" s="32" t="s">
        <v>22</v>
      </c>
      <c r="J116" s="79" t="str">
        <f>IF(J14="","",J14)</f>
        <v>12. 5. 2025</v>
      </c>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5.15" customHeight="1">
      <c r="A118" s="38"/>
      <c r="B118" s="39"/>
      <c r="C118" s="32" t="s">
        <v>24</v>
      </c>
      <c r="D118" s="40"/>
      <c r="E118" s="40"/>
      <c r="F118" s="27" t="str">
        <f>E17</f>
        <v>Statutární město Frýdek-Místek</v>
      </c>
      <c r="G118" s="40"/>
      <c r="H118" s="40"/>
      <c r="I118" s="32" t="s">
        <v>30</v>
      </c>
      <c r="J118" s="36" t="str">
        <f>E23</f>
        <v>DOPRAPLAN s.r.o.</v>
      </c>
      <c r="K118" s="40"/>
      <c r="L118" s="63"/>
      <c r="S118" s="38"/>
      <c r="T118" s="38"/>
      <c r="U118" s="38"/>
      <c r="V118" s="38"/>
      <c r="W118" s="38"/>
      <c r="X118" s="38"/>
      <c r="Y118" s="38"/>
      <c r="Z118" s="38"/>
      <c r="AA118" s="38"/>
      <c r="AB118" s="38"/>
      <c r="AC118" s="38"/>
      <c r="AD118" s="38"/>
      <c r="AE118" s="38"/>
    </row>
    <row r="119" s="2" customFormat="1" ht="15.15" customHeight="1">
      <c r="A119" s="38"/>
      <c r="B119" s="39"/>
      <c r="C119" s="32" t="s">
        <v>28</v>
      </c>
      <c r="D119" s="40"/>
      <c r="E119" s="40"/>
      <c r="F119" s="27" t="str">
        <f>IF(E20="","",E20)</f>
        <v>Vyplň údaj</v>
      </c>
      <c r="G119" s="40"/>
      <c r="H119" s="40"/>
      <c r="I119" s="32" t="s">
        <v>33</v>
      </c>
      <c r="J119" s="36" t="str">
        <f>E26</f>
        <v xml:space="preserve"> </v>
      </c>
      <c r="K119" s="40"/>
      <c r="L119" s="63"/>
      <c r="S119" s="38"/>
      <c r="T119" s="38"/>
      <c r="U119" s="38"/>
      <c r="V119" s="38"/>
      <c r="W119" s="38"/>
      <c r="X119" s="38"/>
      <c r="Y119" s="38"/>
      <c r="Z119" s="38"/>
      <c r="AA119" s="38"/>
      <c r="AB119" s="38"/>
      <c r="AC119" s="38"/>
      <c r="AD119" s="38"/>
      <c r="AE119" s="38"/>
    </row>
    <row r="120" s="2" customFormat="1" ht="10.32"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10" customFormat="1" ht="29.28" customHeight="1">
      <c r="A121" s="194"/>
      <c r="B121" s="195"/>
      <c r="C121" s="196" t="s">
        <v>237</v>
      </c>
      <c r="D121" s="197" t="s">
        <v>61</v>
      </c>
      <c r="E121" s="197" t="s">
        <v>57</v>
      </c>
      <c r="F121" s="197" t="s">
        <v>58</v>
      </c>
      <c r="G121" s="197" t="s">
        <v>238</v>
      </c>
      <c r="H121" s="197" t="s">
        <v>239</v>
      </c>
      <c r="I121" s="197" t="s">
        <v>240</v>
      </c>
      <c r="J121" s="198" t="s">
        <v>227</v>
      </c>
      <c r="K121" s="199" t="s">
        <v>241</v>
      </c>
      <c r="L121" s="200"/>
      <c r="M121" s="100" t="s">
        <v>1</v>
      </c>
      <c r="N121" s="101" t="s">
        <v>40</v>
      </c>
      <c r="O121" s="101" t="s">
        <v>242</v>
      </c>
      <c r="P121" s="101" t="s">
        <v>243</v>
      </c>
      <c r="Q121" s="101" t="s">
        <v>244</v>
      </c>
      <c r="R121" s="101" t="s">
        <v>245</v>
      </c>
      <c r="S121" s="101" t="s">
        <v>246</v>
      </c>
      <c r="T121" s="102" t="s">
        <v>247</v>
      </c>
      <c r="U121" s="194"/>
      <c r="V121" s="194"/>
      <c r="W121" s="194"/>
      <c r="X121" s="194"/>
      <c r="Y121" s="194"/>
      <c r="Z121" s="194"/>
      <c r="AA121" s="194"/>
      <c r="AB121" s="194"/>
      <c r="AC121" s="194"/>
      <c r="AD121" s="194"/>
      <c r="AE121" s="194"/>
    </row>
    <row r="122" s="2" customFormat="1" ht="22.8" customHeight="1">
      <c r="A122" s="38"/>
      <c r="B122" s="39"/>
      <c r="C122" s="107" t="s">
        <v>248</v>
      </c>
      <c r="D122" s="40"/>
      <c r="E122" s="40"/>
      <c r="F122" s="40"/>
      <c r="G122" s="40"/>
      <c r="H122" s="40"/>
      <c r="I122" s="40"/>
      <c r="J122" s="201">
        <f>BK122</f>
        <v>0</v>
      </c>
      <c r="K122" s="40"/>
      <c r="L122" s="44"/>
      <c r="M122" s="103"/>
      <c r="N122" s="202"/>
      <c r="O122" s="104"/>
      <c r="P122" s="203">
        <f>P123</f>
        <v>0</v>
      </c>
      <c r="Q122" s="104"/>
      <c r="R122" s="203">
        <f>R123</f>
        <v>0</v>
      </c>
      <c r="S122" s="104"/>
      <c r="T122" s="204">
        <f>T123</f>
        <v>0</v>
      </c>
      <c r="U122" s="38"/>
      <c r="V122" s="38"/>
      <c r="W122" s="38"/>
      <c r="X122" s="38"/>
      <c r="Y122" s="38"/>
      <c r="Z122" s="38"/>
      <c r="AA122" s="38"/>
      <c r="AB122" s="38"/>
      <c r="AC122" s="38"/>
      <c r="AD122" s="38"/>
      <c r="AE122" s="38"/>
      <c r="AT122" s="17" t="s">
        <v>75</v>
      </c>
      <c r="AU122" s="17" t="s">
        <v>229</v>
      </c>
      <c r="BK122" s="205">
        <f>BK123</f>
        <v>0</v>
      </c>
    </row>
    <row r="123" s="11" customFormat="1" ht="25.92" customHeight="1">
      <c r="A123" s="11"/>
      <c r="B123" s="206"/>
      <c r="C123" s="207"/>
      <c r="D123" s="208" t="s">
        <v>75</v>
      </c>
      <c r="E123" s="209" t="s">
        <v>249</v>
      </c>
      <c r="F123" s="209" t="s">
        <v>250</v>
      </c>
      <c r="G123" s="207"/>
      <c r="H123" s="207"/>
      <c r="I123" s="210"/>
      <c r="J123" s="211">
        <f>BK123</f>
        <v>0</v>
      </c>
      <c r="K123" s="207"/>
      <c r="L123" s="212"/>
      <c r="M123" s="213"/>
      <c r="N123" s="214"/>
      <c r="O123" s="214"/>
      <c r="P123" s="215">
        <f>P124</f>
        <v>0</v>
      </c>
      <c r="Q123" s="214"/>
      <c r="R123" s="215">
        <f>R124</f>
        <v>0</v>
      </c>
      <c r="S123" s="214"/>
      <c r="T123" s="216">
        <f>T124</f>
        <v>0</v>
      </c>
      <c r="U123" s="11"/>
      <c r="V123" s="11"/>
      <c r="W123" s="11"/>
      <c r="X123" s="11"/>
      <c r="Y123" s="11"/>
      <c r="Z123" s="11"/>
      <c r="AA123" s="11"/>
      <c r="AB123" s="11"/>
      <c r="AC123" s="11"/>
      <c r="AD123" s="11"/>
      <c r="AE123" s="11"/>
      <c r="AR123" s="217" t="s">
        <v>84</v>
      </c>
      <c r="AT123" s="218" t="s">
        <v>75</v>
      </c>
      <c r="AU123" s="218" t="s">
        <v>76</v>
      </c>
      <c r="AY123" s="217" t="s">
        <v>251</v>
      </c>
      <c r="BK123" s="219">
        <f>BK124</f>
        <v>0</v>
      </c>
    </row>
    <row r="124" s="11" customFormat="1" ht="22.8" customHeight="1">
      <c r="A124" s="11"/>
      <c r="B124" s="206"/>
      <c r="C124" s="207"/>
      <c r="D124" s="208" t="s">
        <v>75</v>
      </c>
      <c r="E124" s="272" t="s">
        <v>84</v>
      </c>
      <c r="F124" s="272" t="s">
        <v>406</v>
      </c>
      <c r="G124" s="207"/>
      <c r="H124" s="207"/>
      <c r="I124" s="210"/>
      <c r="J124" s="273">
        <f>BK124</f>
        <v>0</v>
      </c>
      <c r="K124" s="207"/>
      <c r="L124" s="212"/>
      <c r="M124" s="213"/>
      <c r="N124" s="214"/>
      <c r="O124" s="214"/>
      <c r="P124" s="215">
        <f>SUM(P125:P197)</f>
        <v>0</v>
      </c>
      <c r="Q124" s="214"/>
      <c r="R124" s="215">
        <f>SUM(R125:R197)</f>
        <v>0</v>
      </c>
      <c r="S124" s="214"/>
      <c r="T124" s="216">
        <f>SUM(T125:T197)</f>
        <v>0</v>
      </c>
      <c r="U124" s="11"/>
      <c r="V124" s="11"/>
      <c r="W124" s="11"/>
      <c r="X124" s="11"/>
      <c r="Y124" s="11"/>
      <c r="Z124" s="11"/>
      <c r="AA124" s="11"/>
      <c r="AB124" s="11"/>
      <c r="AC124" s="11"/>
      <c r="AD124" s="11"/>
      <c r="AE124" s="11"/>
      <c r="AR124" s="217" t="s">
        <v>84</v>
      </c>
      <c r="AT124" s="218" t="s">
        <v>75</v>
      </c>
      <c r="AU124" s="218" t="s">
        <v>84</v>
      </c>
      <c r="AY124" s="217" t="s">
        <v>251</v>
      </c>
      <c r="BK124" s="219">
        <f>SUM(BK125:BK197)</f>
        <v>0</v>
      </c>
    </row>
    <row r="125" s="2" customFormat="1" ht="16.5" customHeight="1">
      <c r="A125" s="38"/>
      <c r="B125" s="39"/>
      <c r="C125" s="220" t="s">
        <v>84</v>
      </c>
      <c r="D125" s="220" t="s">
        <v>255</v>
      </c>
      <c r="E125" s="221" t="s">
        <v>502</v>
      </c>
      <c r="F125" s="222" t="s">
        <v>503</v>
      </c>
      <c r="G125" s="223" t="s">
        <v>409</v>
      </c>
      <c r="H125" s="224">
        <v>20</v>
      </c>
      <c r="I125" s="225"/>
      <c r="J125" s="226">
        <f>ROUND(I125*H125,2)</f>
        <v>0</v>
      </c>
      <c r="K125" s="227"/>
      <c r="L125" s="44"/>
      <c r="M125" s="228" t="s">
        <v>1</v>
      </c>
      <c r="N125" s="229" t="s">
        <v>41</v>
      </c>
      <c r="O125" s="91"/>
      <c r="P125" s="230">
        <f>O125*H125</f>
        <v>0</v>
      </c>
      <c r="Q125" s="230">
        <v>0</v>
      </c>
      <c r="R125" s="230">
        <f>Q125*H125</f>
        <v>0</v>
      </c>
      <c r="S125" s="230">
        <v>0</v>
      </c>
      <c r="T125" s="231">
        <f>S125*H125</f>
        <v>0</v>
      </c>
      <c r="U125" s="38"/>
      <c r="V125" s="38"/>
      <c r="W125" s="38"/>
      <c r="X125" s="38"/>
      <c r="Y125" s="38"/>
      <c r="Z125" s="38"/>
      <c r="AA125" s="38"/>
      <c r="AB125" s="38"/>
      <c r="AC125" s="38"/>
      <c r="AD125" s="38"/>
      <c r="AE125" s="38"/>
      <c r="AR125" s="232" t="s">
        <v>254</v>
      </c>
      <c r="AT125" s="232" t="s">
        <v>255</v>
      </c>
      <c r="AU125" s="232" t="s">
        <v>86</v>
      </c>
      <c r="AY125" s="17" t="s">
        <v>251</v>
      </c>
      <c r="BE125" s="233">
        <f>IF(N125="základní",J125,0)</f>
        <v>0</v>
      </c>
      <c r="BF125" s="233">
        <f>IF(N125="snížená",J125,0)</f>
        <v>0</v>
      </c>
      <c r="BG125" s="233">
        <f>IF(N125="zákl. přenesená",J125,0)</f>
        <v>0</v>
      </c>
      <c r="BH125" s="233">
        <f>IF(N125="sníž. přenesená",J125,0)</f>
        <v>0</v>
      </c>
      <c r="BI125" s="233">
        <f>IF(N125="nulová",J125,0)</f>
        <v>0</v>
      </c>
      <c r="BJ125" s="17" t="s">
        <v>84</v>
      </c>
      <c r="BK125" s="233">
        <f>ROUND(I125*H125,2)</f>
        <v>0</v>
      </c>
      <c r="BL125" s="17" t="s">
        <v>254</v>
      </c>
      <c r="BM125" s="232" t="s">
        <v>504</v>
      </c>
    </row>
    <row r="126" s="2" customFormat="1">
      <c r="A126" s="38"/>
      <c r="B126" s="39"/>
      <c r="C126" s="40"/>
      <c r="D126" s="234" t="s">
        <v>260</v>
      </c>
      <c r="E126" s="40"/>
      <c r="F126" s="235" t="s">
        <v>505</v>
      </c>
      <c r="G126" s="40"/>
      <c r="H126" s="40"/>
      <c r="I126" s="236"/>
      <c r="J126" s="40"/>
      <c r="K126" s="40"/>
      <c r="L126" s="44"/>
      <c r="M126" s="237"/>
      <c r="N126" s="238"/>
      <c r="O126" s="91"/>
      <c r="P126" s="91"/>
      <c r="Q126" s="91"/>
      <c r="R126" s="91"/>
      <c r="S126" s="91"/>
      <c r="T126" s="92"/>
      <c r="U126" s="38"/>
      <c r="V126" s="38"/>
      <c r="W126" s="38"/>
      <c r="X126" s="38"/>
      <c r="Y126" s="38"/>
      <c r="Z126" s="38"/>
      <c r="AA126" s="38"/>
      <c r="AB126" s="38"/>
      <c r="AC126" s="38"/>
      <c r="AD126" s="38"/>
      <c r="AE126" s="38"/>
      <c r="AT126" s="17" t="s">
        <v>260</v>
      </c>
      <c r="AU126" s="17" t="s">
        <v>86</v>
      </c>
    </row>
    <row r="127" s="2" customFormat="1">
      <c r="A127" s="38"/>
      <c r="B127" s="39"/>
      <c r="C127" s="40"/>
      <c r="D127" s="240" t="s">
        <v>274</v>
      </c>
      <c r="E127" s="40"/>
      <c r="F127" s="241" t="s">
        <v>506</v>
      </c>
      <c r="G127" s="40"/>
      <c r="H127" s="40"/>
      <c r="I127" s="236"/>
      <c r="J127" s="40"/>
      <c r="K127" s="40"/>
      <c r="L127" s="44"/>
      <c r="M127" s="237"/>
      <c r="N127" s="238"/>
      <c r="O127" s="91"/>
      <c r="P127" s="91"/>
      <c r="Q127" s="91"/>
      <c r="R127" s="91"/>
      <c r="S127" s="91"/>
      <c r="T127" s="92"/>
      <c r="U127" s="38"/>
      <c r="V127" s="38"/>
      <c r="W127" s="38"/>
      <c r="X127" s="38"/>
      <c r="Y127" s="38"/>
      <c r="Z127" s="38"/>
      <c r="AA127" s="38"/>
      <c r="AB127" s="38"/>
      <c r="AC127" s="38"/>
      <c r="AD127" s="38"/>
      <c r="AE127" s="38"/>
      <c r="AT127" s="17" t="s">
        <v>274</v>
      </c>
      <c r="AU127" s="17" t="s">
        <v>86</v>
      </c>
    </row>
    <row r="128" s="12" customFormat="1">
      <c r="A128" s="12"/>
      <c r="B128" s="242"/>
      <c r="C128" s="243"/>
      <c r="D128" s="234" t="s">
        <v>276</v>
      </c>
      <c r="E128" s="244" t="s">
        <v>1</v>
      </c>
      <c r="F128" s="245" t="s">
        <v>507</v>
      </c>
      <c r="G128" s="243"/>
      <c r="H128" s="246">
        <v>20</v>
      </c>
      <c r="I128" s="247"/>
      <c r="J128" s="243"/>
      <c r="K128" s="243"/>
      <c r="L128" s="248"/>
      <c r="M128" s="249"/>
      <c r="N128" s="250"/>
      <c r="O128" s="250"/>
      <c r="P128" s="250"/>
      <c r="Q128" s="250"/>
      <c r="R128" s="250"/>
      <c r="S128" s="250"/>
      <c r="T128" s="251"/>
      <c r="U128" s="12"/>
      <c r="V128" s="12"/>
      <c r="W128" s="12"/>
      <c r="X128" s="12"/>
      <c r="Y128" s="12"/>
      <c r="Z128" s="12"/>
      <c r="AA128" s="12"/>
      <c r="AB128" s="12"/>
      <c r="AC128" s="12"/>
      <c r="AD128" s="12"/>
      <c r="AE128" s="12"/>
      <c r="AT128" s="252" t="s">
        <v>276</v>
      </c>
      <c r="AU128" s="252" t="s">
        <v>86</v>
      </c>
      <c r="AV128" s="12" t="s">
        <v>86</v>
      </c>
      <c r="AW128" s="12" t="s">
        <v>32</v>
      </c>
      <c r="AX128" s="12" t="s">
        <v>84</v>
      </c>
      <c r="AY128" s="252" t="s">
        <v>251</v>
      </c>
    </row>
    <row r="129" s="2" customFormat="1" ht="33" customHeight="1">
      <c r="A129" s="38"/>
      <c r="B129" s="39"/>
      <c r="C129" s="220" t="s">
        <v>86</v>
      </c>
      <c r="D129" s="220" t="s">
        <v>255</v>
      </c>
      <c r="E129" s="221" t="s">
        <v>508</v>
      </c>
      <c r="F129" s="222" t="s">
        <v>509</v>
      </c>
      <c r="G129" s="223" t="s">
        <v>409</v>
      </c>
      <c r="H129" s="224">
        <v>350</v>
      </c>
      <c r="I129" s="225"/>
      <c r="J129" s="226">
        <f>ROUND(I129*H129,2)</f>
        <v>0</v>
      </c>
      <c r="K129" s="227"/>
      <c r="L129" s="44"/>
      <c r="M129" s="228" t="s">
        <v>1</v>
      </c>
      <c r="N129" s="229" t="s">
        <v>41</v>
      </c>
      <c r="O129" s="91"/>
      <c r="P129" s="230">
        <f>O129*H129</f>
        <v>0</v>
      </c>
      <c r="Q129" s="230">
        <v>0</v>
      </c>
      <c r="R129" s="230">
        <f>Q129*H129</f>
        <v>0</v>
      </c>
      <c r="S129" s="230">
        <v>0</v>
      </c>
      <c r="T129" s="231">
        <f>S129*H129</f>
        <v>0</v>
      </c>
      <c r="U129" s="38"/>
      <c r="V129" s="38"/>
      <c r="W129" s="38"/>
      <c r="X129" s="38"/>
      <c r="Y129" s="38"/>
      <c r="Z129" s="38"/>
      <c r="AA129" s="38"/>
      <c r="AB129" s="38"/>
      <c r="AC129" s="38"/>
      <c r="AD129" s="38"/>
      <c r="AE129" s="38"/>
      <c r="AR129" s="232" t="s">
        <v>254</v>
      </c>
      <c r="AT129" s="232" t="s">
        <v>255</v>
      </c>
      <c r="AU129" s="232" t="s">
        <v>86</v>
      </c>
      <c r="AY129" s="17" t="s">
        <v>251</v>
      </c>
      <c r="BE129" s="233">
        <f>IF(N129="základní",J129,0)</f>
        <v>0</v>
      </c>
      <c r="BF129" s="233">
        <f>IF(N129="snížená",J129,0)</f>
        <v>0</v>
      </c>
      <c r="BG129" s="233">
        <f>IF(N129="zákl. přenesená",J129,0)</f>
        <v>0</v>
      </c>
      <c r="BH129" s="233">
        <f>IF(N129="sníž. přenesená",J129,0)</f>
        <v>0</v>
      </c>
      <c r="BI129" s="233">
        <f>IF(N129="nulová",J129,0)</f>
        <v>0</v>
      </c>
      <c r="BJ129" s="17" t="s">
        <v>84</v>
      </c>
      <c r="BK129" s="233">
        <f>ROUND(I129*H129,2)</f>
        <v>0</v>
      </c>
      <c r="BL129" s="17" t="s">
        <v>254</v>
      </c>
      <c r="BM129" s="232" t="s">
        <v>510</v>
      </c>
    </row>
    <row r="130" s="2" customFormat="1">
      <c r="A130" s="38"/>
      <c r="B130" s="39"/>
      <c r="C130" s="40"/>
      <c r="D130" s="234" t="s">
        <v>260</v>
      </c>
      <c r="E130" s="40"/>
      <c r="F130" s="235" t="s">
        <v>511</v>
      </c>
      <c r="G130" s="40"/>
      <c r="H130" s="40"/>
      <c r="I130" s="236"/>
      <c r="J130" s="40"/>
      <c r="K130" s="40"/>
      <c r="L130" s="44"/>
      <c r="M130" s="237"/>
      <c r="N130" s="238"/>
      <c r="O130" s="91"/>
      <c r="P130" s="91"/>
      <c r="Q130" s="91"/>
      <c r="R130" s="91"/>
      <c r="S130" s="91"/>
      <c r="T130" s="92"/>
      <c r="U130" s="38"/>
      <c r="V130" s="38"/>
      <c r="W130" s="38"/>
      <c r="X130" s="38"/>
      <c r="Y130" s="38"/>
      <c r="Z130" s="38"/>
      <c r="AA130" s="38"/>
      <c r="AB130" s="38"/>
      <c r="AC130" s="38"/>
      <c r="AD130" s="38"/>
      <c r="AE130" s="38"/>
      <c r="AT130" s="17" t="s">
        <v>260</v>
      </c>
      <c r="AU130" s="17" t="s">
        <v>86</v>
      </c>
    </row>
    <row r="131" s="2" customFormat="1">
      <c r="A131" s="38"/>
      <c r="B131" s="39"/>
      <c r="C131" s="40"/>
      <c r="D131" s="240" t="s">
        <v>274</v>
      </c>
      <c r="E131" s="40"/>
      <c r="F131" s="241" t="s">
        <v>512</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274</v>
      </c>
      <c r="AU131" s="17" t="s">
        <v>86</v>
      </c>
    </row>
    <row r="132" s="12" customFormat="1">
      <c r="A132" s="12"/>
      <c r="B132" s="242"/>
      <c r="C132" s="243"/>
      <c r="D132" s="234" t="s">
        <v>276</v>
      </c>
      <c r="E132" s="244" t="s">
        <v>1</v>
      </c>
      <c r="F132" s="245" t="s">
        <v>513</v>
      </c>
      <c r="G132" s="243"/>
      <c r="H132" s="246">
        <v>350</v>
      </c>
      <c r="I132" s="247"/>
      <c r="J132" s="243"/>
      <c r="K132" s="243"/>
      <c r="L132" s="248"/>
      <c r="M132" s="249"/>
      <c r="N132" s="250"/>
      <c r="O132" s="250"/>
      <c r="P132" s="250"/>
      <c r="Q132" s="250"/>
      <c r="R132" s="250"/>
      <c r="S132" s="250"/>
      <c r="T132" s="251"/>
      <c r="U132" s="12"/>
      <c r="V132" s="12"/>
      <c r="W132" s="12"/>
      <c r="X132" s="12"/>
      <c r="Y132" s="12"/>
      <c r="Z132" s="12"/>
      <c r="AA132" s="12"/>
      <c r="AB132" s="12"/>
      <c r="AC132" s="12"/>
      <c r="AD132" s="12"/>
      <c r="AE132" s="12"/>
      <c r="AT132" s="252" t="s">
        <v>276</v>
      </c>
      <c r="AU132" s="252" t="s">
        <v>86</v>
      </c>
      <c r="AV132" s="12" t="s">
        <v>86</v>
      </c>
      <c r="AW132" s="12" t="s">
        <v>32</v>
      </c>
      <c r="AX132" s="12" t="s">
        <v>84</v>
      </c>
      <c r="AY132" s="252" t="s">
        <v>251</v>
      </c>
    </row>
    <row r="133" s="2" customFormat="1" ht="33" customHeight="1">
      <c r="A133" s="38"/>
      <c r="B133" s="39"/>
      <c r="C133" s="220" t="s">
        <v>269</v>
      </c>
      <c r="D133" s="220" t="s">
        <v>255</v>
      </c>
      <c r="E133" s="221" t="s">
        <v>473</v>
      </c>
      <c r="F133" s="222" t="s">
        <v>474</v>
      </c>
      <c r="G133" s="223" t="s">
        <v>409</v>
      </c>
      <c r="H133" s="224">
        <v>155</v>
      </c>
      <c r="I133" s="225"/>
      <c r="J133" s="226">
        <f>ROUND(I133*H133,2)</f>
        <v>0</v>
      </c>
      <c r="K133" s="227"/>
      <c r="L133" s="44"/>
      <c r="M133" s="228" t="s">
        <v>1</v>
      </c>
      <c r="N133" s="229" t="s">
        <v>41</v>
      </c>
      <c r="O133" s="91"/>
      <c r="P133" s="230">
        <f>O133*H133</f>
        <v>0</v>
      </c>
      <c r="Q133" s="230">
        <v>0</v>
      </c>
      <c r="R133" s="230">
        <f>Q133*H133</f>
        <v>0</v>
      </c>
      <c r="S133" s="230">
        <v>0</v>
      </c>
      <c r="T133" s="231">
        <f>S133*H133</f>
        <v>0</v>
      </c>
      <c r="U133" s="38"/>
      <c r="V133" s="38"/>
      <c r="W133" s="38"/>
      <c r="X133" s="38"/>
      <c r="Y133" s="38"/>
      <c r="Z133" s="38"/>
      <c r="AA133" s="38"/>
      <c r="AB133" s="38"/>
      <c r="AC133" s="38"/>
      <c r="AD133" s="38"/>
      <c r="AE133" s="38"/>
      <c r="AR133" s="232" t="s">
        <v>254</v>
      </c>
      <c r="AT133" s="232" t="s">
        <v>255</v>
      </c>
      <c r="AU133" s="232" t="s">
        <v>86</v>
      </c>
      <c r="AY133" s="17" t="s">
        <v>251</v>
      </c>
      <c r="BE133" s="233">
        <f>IF(N133="základní",J133,0)</f>
        <v>0</v>
      </c>
      <c r="BF133" s="233">
        <f>IF(N133="snížená",J133,0)</f>
        <v>0</v>
      </c>
      <c r="BG133" s="233">
        <f>IF(N133="zákl. přenesená",J133,0)</f>
        <v>0</v>
      </c>
      <c r="BH133" s="233">
        <f>IF(N133="sníž. přenesená",J133,0)</f>
        <v>0</v>
      </c>
      <c r="BI133" s="233">
        <f>IF(N133="nulová",J133,0)</f>
        <v>0</v>
      </c>
      <c r="BJ133" s="17" t="s">
        <v>84</v>
      </c>
      <c r="BK133" s="233">
        <f>ROUND(I133*H133,2)</f>
        <v>0</v>
      </c>
      <c r="BL133" s="17" t="s">
        <v>254</v>
      </c>
      <c r="BM133" s="232" t="s">
        <v>514</v>
      </c>
    </row>
    <row r="134" s="2" customFormat="1">
      <c r="A134" s="38"/>
      <c r="B134" s="39"/>
      <c r="C134" s="40"/>
      <c r="D134" s="234" t="s">
        <v>260</v>
      </c>
      <c r="E134" s="40"/>
      <c r="F134" s="235" t="s">
        <v>476</v>
      </c>
      <c r="G134" s="40"/>
      <c r="H134" s="40"/>
      <c r="I134" s="236"/>
      <c r="J134" s="40"/>
      <c r="K134" s="40"/>
      <c r="L134" s="44"/>
      <c r="M134" s="237"/>
      <c r="N134" s="238"/>
      <c r="O134" s="91"/>
      <c r="P134" s="91"/>
      <c r="Q134" s="91"/>
      <c r="R134" s="91"/>
      <c r="S134" s="91"/>
      <c r="T134" s="92"/>
      <c r="U134" s="38"/>
      <c r="V134" s="38"/>
      <c r="W134" s="38"/>
      <c r="X134" s="38"/>
      <c r="Y134" s="38"/>
      <c r="Z134" s="38"/>
      <c r="AA134" s="38"/>
      <c r="AB134" s="38"/>
      <c r="AC134" s="38"/>
      <c r="AD134" s="38"/>
      <c r="AE134" s="38"/>
      <c r="AT134" s="17" t="s">
        <v>260</v>
      </c>
      <c r="AU134" s="17" t="s">
        <v>86</v>
      </c>
    </row>
    <row r="135" s="2" customFormat="1">
      <c r="A135" s="38"/>
      <c r="B135" s="39"/>
      <c r="C135" s="40"/>
      <c r="D135" s="240" t="s">
        <v>274</v>
      </c>
      <c r="E135" s="40"/>
      <c r="F135" s="241" t="s">
        <v>477</v>
      </c>
      <c r="G135" s="40"/>
      <c r="H135" s="40"/>
      <c r="I135" s="236"/>
      <c r="J135" s="40"/>
      <c r="K135" s="40"/>
      <c r="L135" s="44"/>
      <c r="M135" s="237"/>
      <c r="N135" s="238"/>
      <c r="O135" s="91"/>
      <c r="P135" s="91"/>
      <c r="Q135" s="91"/>
      <c r="R135" s="91"/>
      <c r="S135" s="91"/>
      <c r="T135" s="92"/>
      <c r="U135" s="38"/>
      <c r="V135" s="38"/>
      <c r="W135" s="38"/>
      <c r="X135" s="38"/>
      <c r="Y135" s="38"/>
      <c r="Z135" s="38"/>
      <c r="AA135" s="38"/>
      <c r="AB135" s="38"/>
      <c r="AC135" s="38"/>
      <c r="AD135" s="38"/>
      <c r="AE135" s="38"/>
      <c r="AT135" s="17" t="s">
        <v>274</v>
      </c>
      <c r="AU135" s="17" t="s">
        <v>86</v>
      </c>
    </row>
    <row r="136" s="12" customFormat="1">
      <c r="A136" s="12"/>
      <c r="B136" s="242"/>
      <c r="C136" s="243"/>
      <c r="D136" s="234" t="s">
        <v>276</v>
      </c>
      <c r="E136" s="244" t="s">
        <v>1</v>
      </c>
      <c r="F136" s="245" t="s">
        <v>515</v>
      </c>
      <c r="G136" s="243"/>
      <c r="H136" s="246">
        <v>155</v>
      </c>
      <c r="I136" s="247"/>
      <c r="J136" s="243"/>
      <c r="K136" s="243"/>
      <c r="L136" s="248"/>
      <c r="M136" s="249"/>
      <c r="N136" s="250"/>
      <c r="O136" s="250"/>
      <c r="P136" s="250"/>
      <c r="Q136" s="250"/>
      <c r="R136" s="250"/>
      <c r="S136" s="250"/>
      <c r="T136" s="251"/>
      <c r="U136" s="12"/>
      <c r="V136" s="12"/>
      <c r="W136" s="12"/>
      <c r="X136" s="12"/>
      <c r="Y136" s="12"/>
      <c r="Z136" s="12"/>
      <c r="AA136" s="12"/>
      <c r="AB136" s="12"/>
      <c r="AC136" s="12"/>
      <c r="AD136" s="12"/>
      <c r="AE136" s="12"/>
      <c r="AT136" s="252" t="s">
        <v>276</v>
      </c>
      <c r="AU136" s="252" t="s">
        <v>86</v>
      </c>
      <c r="AV136" s="12" t="s">
        <v>86</v>
      </c>
      <c r="AW136" s="12" t="s">
        <v>32</v>
      </c>
      <c r="AX136" s="12" t="s">
        <v>84</v>
      </c>
      <c r="AY136" s="252" t="s">
        <v>251</v>
      </c>
    </row>
    <row r="137" s="2" customFormat="1" ht="16.5" customHeight="1">
      <c r="A137" s="38"/>
      <c r="B137" s="39"/>
      <c r="C137" s="220" t="s">
        <v>254</v>
      </c>
      <c r="D137" s="220" t="s">
        <v>255</v>
      </c>
      <c r="E137" s="221" t="s">
        <v>516</v>
      </c>
      <c r="F137" s="222" t="s">
        <v>517</v>
      </c>
      <c r="G137" s="223" t="s">
        <v>481</v>
      </c>
      <c r="H137" s="224">
        <v>2</v>
      </c>
      <c r="I137" s="225"/>
      <c r="J137" s="226">
        <f>ROUND(I137*H137,2)</f>
        <v>0</v>
      </c>
      <c r="K137" s="227"/>
      <c r="L137" s="44"/>
      <c r="M137" s="228" t="s">
        <v>1</v>
      </c>
      <c r="N137" s="229" t="s">
        <v>41</v>
      </c>
      <c r="O137" s="91"/>
      <c r="P137" s="230">
        <f>O137*H137</f>
        <v>0</v>
      </c>
      <c r="Q137" s="230">
        <v>0</v>
      </c>
      <c r="R137" s="230">
        <f>Q137*H137</f>
        <v>0</v>
      </c>
      <c r="S137" s="230">
        <v>0</v>
      </c>
      <c r="T137" s="231">
        <f>S137*H137</f>
        <v>0</v>
      </c>
      <c r="U137" s="38"/>
      <c r="V137" s="38"/>
      <c r="W137" s="38"/>
      <c r="X137" s="38"/>
      <c r="Y137" s="38"/>
      <c r="Z137" s="38"/>
      <c r="AA137" s="38"/>
      <c r="AB137" s="38"/>
      <c r="AC137" s="38"/>
      <c r="AD137" s="38"/>
      <c r="AE137" s="38"/>
      <c r="AR137" s="232" t="s">
        <v>254</v>
      </c>
      <c r="AT137" s="232" t="s">
        <v>255</v>
      </c>
      <c r="AU137" s="232" t="s">
        <v>86</v>
      </c>
      <c r="AY137" s="17" t="s">
        <v>251</v>
      </c>
      <c r="BE137" s="233">
        <f>IF(N137="základní",J137,0)</f>
        <v>0</v>
      </c>
      <c r="BF137" s="233">
        <f>IF(N137="snížená",J137,0)</f>
        <v>0</v>
      </c>
      <c r="BG137" s="233">
        <f>IF(N137="zákl. přenesená",J137,0)</f>
        <v>0</v>
      </c>
      <c r="BH137" s="233">
        <f>IF(N137="sníž. přenesená",J137,0)</f>
        <v>0</v>
      </c>
      <c r="BI137" s="233">
        <f>IF(N137="nulová",J137,0)</f>
        <v>0</v>
      </c>
      <c r="BJ137" s="17" t="s">
        <v>84</v>
      </c>
      <c r="BK137" s="233">
        <f>ROUND(I137*H137,2)</f>
        <v>0</v>
      </c>
      <c r="BL137" s="17" t="s">
        <v>254</v>
      </c>
      <c r="BM137" s="232" t="s">
        <v>518</v>
      </c>
    </row>
    <row r="138" s="2" customFormat="1">
      <c r="A138" s="38"/>
      <c r="B138" s="39"/>
      <c r="C138" s="40"/>
      <c r="D138" s="234" t="s">
        <v>260</v>
      </c>
      <c r="E138" s="40"/>
      <c r="F138" s="235" t="s">
        <v>519</v>
      </c>
      <c r="G138" s="40"/>
      <c r="H138" s="40"/>
      <c r="I138" s="236"/>
      <c r="J138" s="40"/>
      <c r="K138" s="40"/>
      <c r="L138" s="44"/>
      <c r="M138" s="237"/>
      <c r="N138" s="238"/>
      <c r="O138" s="91"/>
      <c r="P138" s="91"/>
      <c r="Q138" s="91"/>
      <c r="R138" s="91"/>
      <c r="S138" s="91"/>
      <c r="T138" s="92"/>
      <c r="U138" s="38"/>
      <c r="V138" s="38"/>
      <c r="W138" s="38"/>
      <c r="X138" s="38"/>
      <c r="Y138" s="38"/>
      <c r="Z138" s="38"/>
      <c r="AA138" s="38"/>
      <c r="AB138" s="38"/>
      <c r="AC138" s="38"/>
      <c r="AD138" s="38"/>
      <c r="AE138" s="38"/>
      <c r="AT138" s="17" t="s">
        <v>260</v>
      </c>
      <c r="AU138" s="17" t="s">
        <v>86</v>
      </c>
    </row>
    <row r="139" s="2" customFormat="1">
      <c r="A139" s="38"/>
      <c r="B139" s="39"/>
      <c r="C139" s="40"/>
      <c r="D139" s="240" t="s">
        <v>274</v>
      </c>
      <c r="E139" s="40"/>
      <c r="F139" s="241" t="s">
        <v>520</v>
      </c>
      <c r="G139" s="40"/>
      <c r="H139" s="40"/>
      <c r="I139" s="236"/>
      <c r="J139" s="40"/>
      <c r="K139" s="40"/>
      <c r="L139" s="44"/>
      <c r="M139" s="237"/>
      <c r="N139" s="238"/>
      <c r="O139" s="91"/>
      <c r="P139" s="91"/>
      <c r="Q139" s="91"/>
      <c r="R139" s="91"/>
      <c r="S139" s="91"/>
      <c r="T139" s="92"/>
      <c r="U139" s="38"/>
      <c r="V139" s="38"/>
      <c r="W139" s="38"/>
      <c r="X139" s="38"/>
      <c r="Y139" s="38"/>
      <c r="Z139" s="38"/>
      <c r="AA139" s="38"/>
      <c r="AB139" s="38"/>
      <c r="AC139" s="38"/>
      <c r="AD139" s="38"/>
      <c r="AE139" s="38"/>
      <c r="AT139" s="17" t="s">
        <v>274</v>
      </c>
      <c r="AU139" s="17" t="s">
        <v>86</v>
      </c>
    </row>
    <row r="140" s="12" customFormat="1">
      <c r="A140" s="12"/>
      <c r="B140" s="242"/>
      <c r="C140" s="243"/>
      <c r="D140" s="234" t="s">
        <v>276</v>
      </c>
      <c r="E140" s="244" t="s">
        <v>1</v>
      </c>
      <c r="F140" s="245" t="s">
        <v>86</v>
      </c>
      <c r="G140" s="243"/>
      <c r="H140" s="246">
        <v>2</v>
      </c>
      <c r="I140" s="247"/>
      <c r="J140" s="243"/>
      <c r="K140" s="243"/>
      <c r="L140" s="248"/>
      <c r="M140" s="249"/>
      <c r="N140" s="250"/>
      <c r="O140" s="250"/>
      <c r="P140" s="250"/>
      <c r="Q140" s="250"/>
      <c r="R140" s="250"/>
      <c r="S140" s="250"/>
      <c r="T140" s="251"/>
      <c r="U140" s="12"/>
      <c r="V140" s="12"/>
      <c r="W140" s="12"/>
      <c r="X140" s="12"/>
      <c r="Y140" s="12"/>
      <c r="Z140" s="12"/>
      <c r="AA140" s="12"/>
      <c r="AB140" s="12"/>
      <c r="AC140" s="12"/>
      <c r="AD140" s="12"/>
      <c r="AE140" s="12"/>
      <c r="AT140" s="252" t="s">
        <v>276</v>
      </c>
      <c r="AU140" s="252" t="s">
        <v>86</v>
      </c>
      <c r="AV140" s="12" t="s">
        <v>86</v>
      </c>
      <c r="AW140" s="12" t="s">
        <v>32</v>
      </c>
      <c r="AX140" s="12" t="s">
        <v>84</v>
      </c>
      <c r="AY140" s="252" t="s">
        <v>251</v>
      </c>
    </row>
    <row r="141" s="2" customFormat="1" ht="21.75" customHeight="1">
      <c r="A141" s="38"/>
      <c r="B141" s="39"/>
      <c r="C141" s="220" t="s">
        <v>282</v>
      </c>
      <c r="D141" s="220" t="s">
        <v>255</v>
      </c>
      <c r="E141" s="221" t="s">
        <v>414</v>
      </c>
      <c r="F141" s="222" t="s">
        <v>415</v>
      </c>
      <c r="G141" s="223" t="s">
        <v>416</v>
      </c>
      <c r="H141" s="224">
        <v>13</v>
      </c>
      <c r="I141" s="225"/>
      <c r="J141" s="226">
        <f>ROUND(I141*H141,2)</f>
        <v>0</v>
      </c>
      <c r="K141" s="227"/>
      <c r="L141" s="44"/>
      <c r="M141" s="228" t="s">
        <v>1</v>
      </c>
      <c r="N141" s="229" t="s">
        <v>41</v>
      </c>
      <c r="O141" s="91"/>
      <c r="P141" s="230">
        <f>O141*H141</f>
        <v>0</v>
      </c>
      <c r="Q141" s="230">
        <v>0</v>
      </c>
      <c r="R141" s="230">
        <f>Q141*H141</f>
        <v>0</v>
      </c>
      <c r="S141" s="230">
        <v>0</v>
      </c>
      <c r="T141" s="231">
        <f>S141*H141</f>
        <v>0</v>
      </c>
      <c r="U141" s="38"/>
      <c r="V141" s="38"/>
      <c r="W141" s="38"/>
      <c r="X141" s="38"/>
      <c r="Y141" s="38"/>
      <c r="Z141" s="38"/>
      <c r="AA141" s="38"/>
      <c r="AB141" s="38"/>
      <c r="AC141" s="38"/>
      <c r="AD141" s="38"/>
      <c r="AE141" s="38"/>
      <c r="AR141" s="232" t="s">
        <v>254</v>
      </c>
      <c r="AT141" s="232" t="s">
        <v>255</v>
      </c>
      <c r="AU141" s="232" t="s">
        <v>86</v>
      </c>
      <c r="AY141" s="17" t="s">
        <v>251</v>
      </c>
      <c r="BE141" s="233">
        <f>IF(N141="základní",J141,0)</f>
        <v>0</v>
      </c>
      <c r="BF141" s="233">
        <f>IF(N141="snížená",J141,0)</f>
        <v>0</v>
      </c>
      <c r="BG141" s="233">
        <f>IF(N141="zákl. přenesená",J141,0)</f>
        <v>0</v>
      </c>
      <c r="BH141" s="233">
        <f>IF(N141="sníž. přenesená",J141,0)</f>
        <v>0</v>
      </c>
      <c r="BI141" s="233">
        <f>IF(N141="nulová",J141,0)</f>
        <v>0</v>
      </c>
      <c r="BJ141" s="17" t="s">
        <v>84</v>
      </c>
      <c r="BK141" s="233">
        <f>ROUND(I141*H141,2)</f>
        <v>0</v>
      </c>
      <c r="BL141" s="17" t="s">
        <v>254</v>
      </c>
      <c r="BM141" s="232" t="s">
        <v>521</v>
      </c>
    </row>
    <row r="142" s="2" customFormat="1">
      <c r="A142" s="38"/>
      <c r="B142" s="39"/>
      <c r="C142" s="40"/>
      <c r="D142" s="234" t="s">
        <v>260</v>
      </c>
      <c r="E142" s="40"/>
      <c r="F142" s="235" t="s">
        <v>418</v>
      </c>
      <c r="G142" s="40"/>
      <c r="H142" s="40"/>
      <c r="I142" s="236"/>
      <c r="J142" s="40"/>
      <c r="K142" s="40"/>
      <c r="L142" s="44"/>
      <c r="M142" s="237"/>
      <c r="N142" s="238"/>
      <c r="O142" s="91"/>
      <c r="P142" s="91"/>
      <c r="Q142" s="91"/>
      <c r="R142" s="91"/>
      <c r="S142" s="91"/>
      <c r="T142" s="92"/>
      <c r="U142" s="38"/>
      <c r="V142" s="38"/>
      <c r="W142" s="38"/>
      <c r="X142" s="38"/>
      <c r="Y142" s="38"/>
      <c r="Z142" s="38"/>
      <c r="AA142" s="38"/>
      <c r="AB142" s="38"/>
      <c r="AC142" s="38"/>
      <c r="AD142" s="38"/>
      <c r="AE142" s="38"/>
      <c r="AT142" s="17" t="s">
        <v>260</v>
      </c>
      <c r="AU142" s="17" t="s">
        <v>86</v>
      </c>
    </row>
    <row r="143" s="2" customFormat="1">
      <c r="A143" s="38"/>
      <c r="B143" s="39"/>
      <c r="C143" s="40"/>
      <c r="D143" s="240" t="s">
        <v>274</v>
      </c>
      <c r="E143" s="40"/>
      <c r="F143" s="241" t="s">
        <v>419</v>
      </c>
      <c r="G143" s="40"/>
      <c r="H143" s="40"/>
      <c r="I143" s="236"/>
      <c r="J143" s="40"/>
      <c r="K143" s="40"/>
      <c r="L143" s="44"/>
      <c r="M143" s="237"/>
      <c r="N143" s="238"/>
      <c r="O143" s="91"/>
      <c r="P143" s="91"/>
      <c r="Q143" s="91"/>
      <c r="R143" s="91"/>
      <c r="S143" s="91"/>
      <c r="T143" s="92"/>
      <c r="U143" s="38"/>
      <c r="V143" s="38"/>
      <c r="W143" s="38"/>
      <c r="X143" s="38"/>
      <c r="Y143" s="38"/>
      <c r="Z143" s="38"/>
      <c r="AA143" s="38"/>
      <c r="AB143" s="38"/>
      <c r="AC143" s="38"/>
      <c r="AD143" s="38"/>
      <c r="AE143" s="38"/>
      <c r="AT143" s="17" t="s">
        <v>274</v>
      </c>
      <c r="AU143" s="17" t="s">
        <v>86</v>
      </c>
    </row>
    <row r="144" s="13" customFormat="1">
      <c r="A144" s="13"/>
      <c r="B144" s="253"/>
      <c r="C144" s="254"/>
      <c r="D144" s="234" t="s">
        <v>276</v>
      </c>
      <c r="E144" s="255" t="s">
        <v>1</v>
      </c>
      <c r="F144" s="256" t="s">
        <v>420</v>
      </c>
      <c r="G144" s="254"/>
      <c r="H144" s="255" t="s">
        <v>1</v>
      </c>
      <c r="I144" s="257"/>
      <c r="J144" s="254"/>
      <c r="K144" s="254"/>
      <c r="L144" s="258"/>
      <c r="M144" s="259"/>
      <c r="N144" s="260"/>
      <c r="O144" s="260"/>
      <c r="P144" s="260"/>
      <c r="Q144" s="260"/>
      <c r="R144" s="260"/>
      <c r="S144" s="260"/>
      <c r="T144" s="261"/>
      <c r="U144" s="13"/>
      <c r="V144" s="13"/>
      <c r="W144" s="13"/>
      <c r="X144" s="13"/>
      <c r="Y144" s="13"/>
      <c r="Z144" s="13"/>
      <c r="AA144" s="13"/>
      <c r="AB144" s="13"/>
      <c r="AC144" s="13"/>
      <c r="AD144" s="13"/>
      <c r="AE144" s="13"/>
      <c r="AT144" s="262" t="s">
        <v>276</v>
      </c>
      <c r="AU144" s="262" t="s">
        <v>86</v>
      </c>
      <c r="AV144" s="13" t="s">
        <v>84</v>
      </c>
      <c r="AW144" s="13" t="s">
        <v>32</v>
      </c>
      <c r="AX144" s="13" t="s">
        <v>76</v>
      </c>
      <c r="AY144" s="262" t="s">
        <v>251</v>
      </c>
    </row>
    <row r="145" s="12" customFormat="1">
      <c r="A145" s="12"/>
      <c r="B145" s="242"/>
      <c r="C145" s="243"/>
      <c r="D145" s="234" t="s">
        <v>276</v>
      </c>
      <c r="E145" s="244" t="s">
        <v>1</v>
      </c>
      <c r="F145" s="245" t="s">
        <v>522</v>
      </c>
      <c r="G145" s="243"/>
      <c r="H145" s="246">
        <v>13</v>
      </c>
      <c r="I145" s="247"/>
      <c r="J145" s="243"/>
      <c r="K145" s="243"/>
      <c r="L145" s="248"/>
      <c r="M145" s="249"/>
      <c r="N145" s="250"/>
      <c r="O145" s="250"/>
      <c r="P145" s="250"/>
      <c r="Q145" s="250"/>
      <c r="R145" s="250"/>
      <c r="S145" s="250"/>
      <c r="T145" s="251"/>
      <c r="U145" s="12"/>
      <c r="V145" s="12"/>
      <c r="W145" s="12"/>
      <c r="X145" s="12"/>
      <c r="Y145" s="12"/>
      <c r="Z145" s="12"/>
      <c r="AA145" s="12"/>
      <c r="AB145" s="12"/>
      <c r="AC145" s="12"/>
      <c r="AD145" s="12"/>
      <c r="AE145" s="12"/>
      <c r="AT145" s="252" t="s">
        <v>276</v>
      </c>
      <c r="AU145" s="252" t="s">
        <v>86</v>
      </c>
      <c r="AV145" s="12" t="s">
        <v>86</v>
      </c>
      <c r="AW145" s="12" t="s">
        <v>32</v>
      </c>
      <c r="AX145" s="12" t="s">
        <v>76</v>
      </c>
      <c r="AY145" s="252" t="s">
        <v>251</v>
      </c>
    </row>
    <row r="146" s="15" customFormat="1">
      <c r="A146" s="15"/>
      <c r="B146" s="274"/>
      <c r="C146" s="275"/>
      <c r="D146" s="234" t="s">
        <v>276</v>
      </c>
      <c r="E146" s="276" t="s">
        <v>1</v>
      </c>
      <c r="F146" s="277" t="s">
        <v>423</v>
      </c>
      <c r="G146" s="275"/>
      <c r="H146" s="278">
        <v>13</v>
      </c>
      <c r="I146" s="279"/>
      <c r="J146" s="275"/>
      <c r="K146" s="275"/>
      <c r="L146" s="280"/>
      <c r="M146" s="281"/>
      <c r="N146" s="282"/>
      <c r="O146" s="282"/>
      <c r="P146" s="282"/>
      <c r="Q146" s="282"/>
      <c r="R146" s="282"/>
      <c r="S146" s="282"/>
      <c r="T146" s="283"/>
      <c r="U146" s="15"/>
      <c r="V146" s="15"/>
      <c r="W146" s="15"/>
      <c r="X146" s="15"/>
      <c r="Y146" s="15"/>
      <c r="Z146" s="15"/>
      <c r="AA146" s="15"/>
      <c r="AB146" s="15"/>
      <c r="AC146" s="15"/>
      <c r="AD146" s="15"/>
      <c r="AE146" s="15"/>
      <c r="AT146" s="284" t="s">
        <v>276</v>
      </c>
      <c r="AU146" s="284" t="s">
        <v>86</v>
      </c>
      <c r="AV146" s="15" t="s">
        <v>254</v>
      </c>
      <c r="AW146" s="15" t="s">
        <v>32</v>
      </c>
      <c r="AX146" s="15" t="s">
        <v>84</v>
      </c>
      <c r="AY146" s="284" t="s">
        <v>251</v>
      </c>
    </row>
    <row r="147" s="2" customFormat="1" ht="21.75" customHeight="1">
      <c r="A147" s="38"/>
      <c r="B147" s="39"/>
      <c r="C147" s="220" t="s">
        <v>287</v>
      </c>
      <c r="D147" s="220" t="s">
        <v>255</v>
      </c>
      <c r="E147" s="221" t="s">
        <v>424</v>
      </c>
      <c r="F147" s="222" t="s">
        <v>425</v>
      </c>
      <c r="G147" s="223" t="s">
        <v>416</v>
      </c>
      <c r="H147" s="224">
        <v>2</v>
      </c>
      <c r="I147" s="225"/>
      <c r="J147" s="226">
        <f>ROUND(I147*H147,2)</f>
        <v>0</v>
      </c>
      <c r="K147" s="227"/>
      <c r="L147" s="44"/>
      <c r="M147" s="228" t="s">
        <v>1</v>
      </c>
      <c r="N147" s="229" t="s">
        <v>41</v>
      </c>
      <c r="O147" s="91"/>
      <c r="P147" s="230">
        <f>O147*H147</f>
        <v>0</v>
      </c>
      <c r="Q147" s="230">
        <v>0</v>
      </c>
      <c r="R147" s="230">
        <f>Q147*H147</f>
        <v>0</v>
      </c>
      <c r="S147" s="230">
        <v>0</v>
      </c>
      <c r="T147" s="231">
        <f>S147*H147</f>
        <v>0</v>
      </c>
      <c r="U147" s="38"/>
      <c r="V147" s="38"/>
      <c r="W147" s="38"/>
      <c r="X147" s="38"/>
      <c r="Y147" s="38"/>
      <c r="Z147" s="38"/>
      <c r="AA147" s="38"/>
      <c r="AB147" s="38"/>
      <c r="AC147" s="38"/>
      <c r="AD147" s="38"/>
      <c r="AE147" s="38"/>
      <c r="AR147" s="232" t="s">
        <v>254</v>
      </c>
      <c r="AT147" s="232" t="s">
        <v>255</v>
      </c>
      <c r="AU147" s="232" t="s">
        <v>86</v>
      </c>
      <c r="AY147" s="17" t="s">
        <v>251</v>
      </c>
      <c r="BE147" s="233">
        <f>IF(N147="základní",J147,0)</f>
        <v>0</v>
      </c>
      <c r="BF147" s="233">
        <f>IF(N147="snížená",J147,0)</f>
        <v>0</v>
      </c>
      <c r="BG147" s="233">
        <f>IF(N147="zákl. přenesená",J147,0)</f>
        <v>0</v>
      </c>
      <c r="BH147" s="233">
        <f>IF(N147="sníž. přenesená",J147,0)</f>
        <v>0</v>
      </c>
      <c r="BI147" s="233">
        <f>IF(N147="nulová",J147,0)</f>
        <v>0</v>
      </c>
      <c r="BJ147" s="17" t="s">
        <v>84</v>
      </c>
      <c r="BK147" s="233">
        <f>ROUND(I147*H147,2)</f>
        <v>0</v>
      </c>
      <c r="BL147" s="17" t="s">
        <v>254</v>
      </c>
      <c r="BM147" s="232" t="s">
        <v>523</v>
      </c>
    </row>
    <row r="148" s="2" customFormat="1">
      <c r="A148" s="38"/>
      <c r="B148" s="39"/>
      <c r="C148" s="40"/>
      <c r="D148" s="234" t="s">
        <v>260</v>
      </c>
      <c r="E148" s="40"/>
      <c r="F148" s="235" t="s">
        <v>427</v>
      </c>
      <c r="G148" s="40"/>
      <c r="H148" s="40"/>
      <c r="I148" s="236"/>
      <c r="J148" s="40"/>
      <c r="K148" s="40"/>
      <c r="L148" s="44"/>
      <c r="M148" s="237"/>
      <c r="N148" s="238"/>
      <c r="O148" s="91"/>
      <c r="P148" s="91"/>
      <c r="Q148" s="91"/>
      <c r="R148" s="91"/>
      <c r="S148" s="91"/>
      <c r="T148" s="92"/>
      <c r="U148" s="38"/>
      <c r="V148" s="38"/>
      <c r="W148" s="38"/>
      <c r="X148" s="38"/>
      <c r="Y148" s="38"/>
      <c r="Z148" s="38"/>
      <c r="AA148" s="38"/>
      <c r="AB148" s="38"/>
      <c r="AC148" s="38"/>
      <c r="AD148" s="38"/>
      <c r="AE148" s="38"/>
      <c r="AT148" s="17" t="s">
        <v>260</v>
      </c>
      <c r="AU148" s="17" t="s">
        <v>86</v>
      </c>
    </row>
    <row r="149" s="2" customFormat="1">
      <c r="A149" s="38"/>
      <c r="B149" s="39"/>
      <c r="C149" s="40"/>
      <c r="D149" s="240" t="s">
        <v>274</v>
      </c>
      <c r="E149" s="40"/>
      <c r="F149" s="241" t="s">
        <v>428</v>
      </c>
      <c r="G149" s="40"/>
      <c r="H149" s="40"/>
      <c r="I149" s="236"/>
      <c r="J149" s="40"/>
      <c r="K149" s="40"/>
      <c r="L149" s="44"/>
      <c r="M149" s="237"/>
      <c r="N149" s="238"/>
      <c r="O149" s="91"/>
      <c r="P149" s="91"/>
      <c r="Q149" s="91"/>
      <c r="R149" s="91"/>
      <c r="S149" s="91"/>
      <c r="T149" s="92"/>
      <c r="U149" s="38"/>
      <c r="V149" s="38"/>
      <c r="W149" s="38"/>
      <c r="X149" s="38"/>
      <c r="Y149" s="38"/>
      <c r="Z149" s="38"/>
      <c r="AA149" s="38"/>
      <c r="AB149" s="38"/>
      <c r="AC149" s="38"/>
      <c r="AD149" s="38"/>
      <c r="AE149" s="38"/>
      <c r="AT149" s="17" t="s">
        <v>274</v>
      </c>
      <c r="AU149" s="17" t="s">
        <v>86</v>
      </c>
    </row>
    <row r="150" s="13" customFormat="1">
      <c r="A150" s="13"/>
      <c r="B150" s="253"/>
      <c r="C150" s="254"/>
      <c r="D150" s="234" t="s">
        <v>276</v>
      </c>
      <c r="E150" s="255" t="s">
        <v>1</v>
      </c>
      <c r="F150" s="256" t="s">
        <v>420</v>
      </c>
      <c r="G150" s="254"/>
      <c r="H150" s="255" t="s">
        <v>1</v>
      </c>
      <c r="I150" s="257"/>
      <c r="J150" s="254"/>
      <c r="K150" s="254"/>
      <c r="L150" s="258"/>
      <c r="M150" s="259"/>
      <c r="N150" s="260"/>
      <c r="O150" s="260"/>
      <c r="P150" s="260"/>
      <c r="Q150" s="260"/>
      <c r="R150" s="260"/>
      <c r="S150" s="260"/>
      <c r="T150" s="261"/>
      <c r="U150" s="13"/>
      <c r="V150" s="13"/>
      <c r="W150" s="13"/>
      <c r="X150" s="13"/>
      <c r="Y150" s="13"/>
      <c r="Z150" s="13"/>
      <c r="AA150" s="13"/>
      <c r="AB150" s="13"/>
      <c r="AC150" s="13"/>
      <c r="AD150" s="13"/>
      <c r="AE150" s="13"/>
      <c r="AT150" s="262" t="s">
        <v>276</v>
      </c>
      <c r="AU150" s="262" t="s">
        <v>86</v>
      </c>
      <c r="AV150" s="13" t="s">
        <v>84</v>
      </c>
      <c r="AW150" s="13" t="s">
        <v>32</v>
      </c>
      <c r="AX150" s="13" t="s">
        <v>76</v>
      </c>
      <c r="AY150" s="262" t="s">
        <v>251</v>
      </c>
    </row>
    <row r="151" s="12" customFormat="1">
      <c r="A151" s="12"/>
      <c r="B151" s="242"/>
      <c r="C151" s="243"/>
      <c r="D151" s="234" t="s">
        <v>276</v>
      </c>
      <c r="E151" s="244" t="s">
        <v>1</v>
      </c>
      <c r="F151" s="245" t="s">
        <v>489</v>
      </c>
      <c r="G151" s="243"/>
      <c r="H151" s="246">
        <v>2</v>
      </c>
      <c r="I151" s="247"/>
      <c r="J151" s="243"/>
      <c r="K151" s="243"/>
      <c r="L151" s="248"/>
      <c r="M151" s="249"/>
      <c r="N151" s="250"/>
      <c r="O151" s="250"/>
      <c r="P151" s="250"/>
      <c r="Q151" s="250"/>
      <c r="R151" s="250"/>
      <c r="S151" s="250"/>
      <c r="T151" s="251"/>
      <c r="U151" s="12"/>
      <c r="V151" s="12"/>
      <c r="W151" s="12"/>
      <c r="X151" s="12"/>
      <c r="Y151" s="12"/>
      <c r="Z151" s="12"/>
      <c r="AA151" s="12"/>
      <c r="AB151" s="12"/>
      <c r="AC151" s="12"/>
      <c r="AD151" s="12"/>
      <c r="AE151" s="12"/>
      <c r="AT151" s="252" t="s">
        <v>276</v>
      </c>
      <c r="AU151" s="252" t="s">
        <v>86</v>
      </c>
      <c r="AV151" s="12" t="s">
        <v>86</v>
      </c>
      <c r="AW151" s="12" t="s">
        <v>32</v>
      </c>
      <c r="AX151" s="12" t="s">
        <v>84</v>
      </c>
      <c r="AY151" s="252" t="s">
        <v>251</v>
      </c>
    </row>
    <row r="152" s="2" customFormat="1" ht="21.75" customHeight="1">
      <c r="A152" s="38"/>
      <c r="B152" s="39"/>
      <c r="C152" s="220" t="s">
        <v>294</v>
      </c>
      <c r="D152" s="220" t="s">
        <v>255</v>
      </c>
      <c r="E152" s="221" t="s">
        <v>524</v>
      </c>
      <c r="F152" s="222" t="s">
        <v>525</v>
      </c>
      <c r="G152" s="223" t="s">
        <v>416</v>
      </c>
      <c r="H152" s="224">
        <v>1</v>
      </c>
      <c r="I152" s="225"/>
      <c r="J152" s="226">
        <f>ROUND(I152*H152,2)</f>
        <v>0</v>
      </c>
      <c r="K152" s="227"/>
      <c r="L152" s="44"/>
      <c r="M152" s="228" t="s">
        <v>1</v>
      </c>
      <c r="N152" s="229" t="s">
        <v>41</v>
      </c>
      <c r="O152" s="91"/>
      <c r="P152" s="230">
        <f>O152*H152</f>
        <v>0</v>
      </c>
      <c r="Q152" s="230">
        <v>0</v>
      </c>
      <c r="R152" s="230">
        <f>Q152*H152</f>
        <v>0</v>
      </c>
      <c r="S152" s="230">
        <v>0</v>
      </c>
      <c r="T152" s="231">
        <f>S152*H152</f>
        <v>0</v>
      </c>
      <c r="U152" s="38"/>
      <c r="V152" s="38"/>
      <c r="W152" s="38"/>
      <c r="X152" s="38"/>
      <c r="Y152" s="38"/>
      <c r="Z152" s="38"/>
      <c r="AA152" s="38"/>
      <c r="AB152" s="38"/>
      <c r="AC152" s="38"/>
      <c r="AD152" s="38"/>
      <c r="AE152" s="38"/>
      <c r="AR152" s="232" t="s">
        <v>254</v>
      </c>
      <c r="AT152" s="232" t="s">
        <v>255</v>
      </c>
      <c r="AU152" s="232" t="s">
        <v>86</v>
      </c>
      <c r="AY152" s="17" t="s">
        <v>251</v>
      </c>
      <c r="BE152" s="233">
        <f>IF(N152="základní",J152,0)</f>
        <v>0</v>
      </c>
      <c r="BF152" s="233">
        <f>IF(N152="snížená",J152,0)</f>
        <v>0</v>
      </c>
      <c r="BG152" s="233">
        <f>IF(N152="zákl. přenesená",J152,0)</f>
        <v>0</v>
      </c>
      <c r="BH152" s="233">
        <f>IF(N152="sníž. přenesená",J152,0)</f>
        <v>0</v>
      </c>
      <c r="BI152" s="233">
        <f>IF(N152="nulová",J152,0)</f>
        <v>0</v>
      </c>
      <c r="BJ152" s="17" t="s">
        <v>84</v>
      </c>
      <c r="BK152" s="233">
        <f>ROUND(I152*H152,2)</f>
        <v>0</v>
      </c>
      <c r="BL152" s="17" t="s">
        <v>254</v>
      </c>
      <c r="BM152" s="232" t="s">
        <v>526</v>
      </c>
    </row>
    <row r="153" s="2" customFormat="1">
      <c r="A153" s="38"/>
      <c r="B153" s="39"/>
      <c r="C153" s="40"/>
      <c r="D153" s="234" t="s">
        <v>260</v>
      </c>
      <c r="E153" s="40"/>
      <c r="F153" s="235" t="s">
        <v>527</v>
      </c>
      <c r="G153" s="40"/>
      <c r="H153" s="40"/>
      <c r="I153" s="236"/>
      <c r="J153" s="40"/>
      <c r="K153" s="40"/>
      <c r="L153" s="44"/>
      <c r="M153" s="237"/>
      <c r="N153" s="238"/>
      <c r="O153" s="91"/>
      <c r="P153" s="91"/>
      <c r="Q153" s="91"/>
      <c r="R153" s="91"/>
      <c r="S153" s="91"/>
      <c r="T153" s="92"/>
      <c r="U153" s="38"/>
      <c r="V153" s="38"/>
      <c r="W153" s="38"/>
      <c r="X153" s="38"/>
      <c r="Y153" s="38"/>
      <c r="Z153" s="38"/>
      <c r="AA153" s="38"/>
      <c r="AB153" s="38"/>
      <c r="AC153" s="38"/>
      <c r="AD153" s="38"/>
      <c r="AE153" s="38"/>
      <c r="AT153" s="17" t="s">
        <v>260</v>
      </c>
      <c r="AU153" s="17" t="s">
        <v>86</v>
      </c>
    </row>
    <row r="154" s="2" customFormat="1">
      <c r="A154" s="38"/>
      <c r="B154" s="39"/>
      <c r="C154" s="40"/>
      <c r="D154" s="240" t="s">
        <v>274</v>
      </c>
      <c r="E154" s="40"/>
      <c r="F154" s="241" t="s">
        <v>528</v>
      </c>
      <c r="G154" s="40"/>
      <c r="H154" s="40"/>
      <c r="I154" s="236"/>
      <c r="J154" s="40"/>
      <c r="K154" s="40"/>
      <c r="L154" s="44"/>
      <c r="M154" s="237"/>
      <c r="N154" s="238"/>
      <c r="O154" s="91"/>
      <c r="P154" s="91"/>
      <c r="Q154" s="91"/>
      <c r="R154" s="91"/>
      <c r="S154" s="91"/>
      <c r="T154" s="92"/>
      <c r="U154" s="38"/>
      <c r="V154" s="38"/>
      <c r="W154" s="38"/>
      <c r="X154" s="38"/>
      <c r="Y154" s="38"/>
      <c r="Z154" s="38"/>
      <c r="AA154" s="38"/>
      <c r="AB154" s="38"/>
      <c r="AC154" s="38"/>
      <c r="AD154" s="38"/>
      <c r="AE154" s="38"/>
      <c r="AT154" s="17" t="s">
        <v>274</v>
      </c>
      <c r="AU154" s="17" t="s">
        <v>86</v>
      </c>
    </row>
    <row r="155" s="12" customFormat="1">
      <c r="A155" s="12"/>
      <c r="B155" s="242"/>
      <c r="C155" s="243"/>
      <c r="D155" s="234" t="s">
        <v>276</v>
      </c>
      <c r="E155" s="244" t="s">
        <v>1</v>
      </c>
      <c r="F155" s="245" t="s">
        <v>529</v>
      </c>
      <c r="G155" s="243"/>
      <c r="H155" s="246">
        <v>1</v>
      </c>
      <c r="I155" s="247"/>
      <c r="J155" s="243"/>
      <c r="K155" s="243"/>
      <c r="L155" s="248"/>
      <c r="M155" s="249"/>
      <c r="N155" s="250"/>
      <c r="O155" s="250"/>
      <c r="P155" s="250"/>
      <c r="Q155" s="250"/>
      <c r="R155" s="250"/>
      <c r="S155" s="250"/>
      <c r="T155" s="251"/>
      <c r="U155" s="12"/>
      <c r="V155" s="12"/>
      <c r="W155" s="12"/>
      <c r="X155" s="12"/>
      <c r="Y155" s="12"/>
      <c r="Z155" s="12"/>
      <c r="AA155" s="12"/>
      <c r="AB155" s="12"/>
      <c r="AC155" s="12"/>
      <c r="AD155" s="12"/>
      <c r="AE155" s="12"/>
      <c r="AT155" s="252" t="s">
        <v>276</v>
      </c>
      <c r="AU155" s="252" t="s">
        <v>86</v>
      </c>
      <c r="AV155" s="12" t="s">
        <v>86</v>
      </c>
      <c r="AW155" s="12" t="s">
        <v>32</v>
      </c>
      <c r="AX155" s="12" t="s">
        <v>84</v>
      </c>
      <c r="AY155" s="252" t="s">
        <v>251</v>
      </c>
    </row>
    <row r="156" s="2" customFormat="1" ht="24.15" customHeight="1">
      <c r="A156" s="38"/>
      <c r="B156" s="39"/>
      <c r="C156" s="220" t="s">
        <v>299</v>
      </c>
      <c r="D156" s="220" t="s">
        <v>255</v>
      </c>
      <c r="E156" s="221" t="s">
        <v>430</v>
      </c>
      <c r="F156" s="222" t="s">
        <v>431</v>
      </c>
      <c r="G156" s="223" t="s">
        <v>416</v>
      </c>
      <c r="H156" s="224">
        <v>18</v>
      </c>
      <c r="I156" s="225"/>
      <c r="J156" s="226">
        <f>ROUND(I156*H156,2)</f>
        <v>0</v>
      </c>
      <c r="K156" s="227"/>
      <c r="L156" s="44"/>
      <c r="M156" s="228" t="s">
        <v>1</v>
      </c>
      <c r="N156" s="229" t="s">
        <v>41</v>
      </c>
      <c r="O156" s="91"/>
      <c r="P156" s="230">
        <f>O156*H156</f>
        <v>0</v>
      </c>
      <c r="Q156" s="230">
        <v>0</v>
      </c>
      <c r="R156" s="230">
        <f>Q156*H156</f>
        <v>0</v>
      </c>
      <c r="S156" s="230">
        <v>0</v>
      </c>
      <c r="T156" s="231">
        <f>S156*H156</f>
        <v>0</v>
      </c>
      <c r="U156" s="38"/>
      <c r="V156" s="38"/>
      <c r="W156" s="38"/>
      <c r="X156" s="38"/>
      <c r="Y156" s="38"/>
      <c r="Z156" s="38"/>
      <c r="AA156" s="38"/>
      <c r="AB156" s="38"/>
      <c r="AC156" s="38"/>
      <c r="AD156" s="38"/>
      <c r="AE156" s="38"/>
      <c r="AR156" s="232" t="s">
        <v>254</v>
      </c>
      <c r="AT156" s="232" t="s">
        <v>255</v>
      </c>
      <c r="AU156" s="232" t="s">
        <v>86</v>
      </c>
      <c r="AY156" s="17" t="s">
        <v>251</v>
      </c>
      <c r="BE156" s="233">
        <f>IF(N156="základní",J156,0)</f>
        <v>0</v>
      </c>
      <c r="BF156" s="233">
        <f>IF(N156="snížená",J156,0)</f>
        <v>0</v>
      </c>
      <c r="BG156" s="233">
        <f>IF(N156="zákl. přenesená",J156,0)</f>
        <v>0</v>
      </c>
      <c r="BH156" s="233">
        <f>IF(N156="sníž. přenesená",J156,0)</f>
        <v>0</v>
      </c>
      <c r="BI156" s="233">
        <f>IF(N156="nulová",J156,0)</f>
        <v>0</v>
      </c>
      <c r="BJ156" s="17" t="s">
        <v>84</v>
      </c>
      <c r="BK156" s="233">
        <f>ROUND(I156*H156,2)</f>
        <v>0</v>
      </c>
      <c r="BL156" s="17" t="s">
        <v>254</v>
      </c>
      <c r="BM156" s="232" t="s">
        <v>530</v>
      </c>
    </row>
    <row r="157" s="2" customFormat="1">
      <c r="A157" s="38"/>
      <c r="B157" s="39"/>
      <c r="C157" s="40"/>
      <c r="D157" s="234" t="s">
        <v>260</v>
      </c>
      <c r="E157" s="40"/>
      <c r="F157" s="235" t="s">
        <v>433</v>
      </c>
      <c r="G157" s="40"/>
      <c r="H157" s="40"/>
      <c r="I157" s="236"/>
      <c r="J157" s="40"/>
      <c r="K157" s="40"/>
      <c r="L157" s="44"/>
      <c r="M157" s="237"/>
      <c r="N157" s="238"/>
      <c r="O157" s="91"/>
      <c r="P157" s="91"/>
      <c r="Q157" s="91"/>
      <c r="R157" s="91"/>
      <c r="S157" s="91"/>
      <c r="T157" s="92"/>
      <c r="U157" s="38"/>
      <c r="V157" s="38"/>
      <c r="W157" s="38"/>
      <c r="X157" s="38"/>
      <c r="Y157" s="38"/>
      <c r="Z157" s="38"/>
      <c r="AA157" s="38"/>
      <c r="AB157" s="38"/>
      <c r="AC157" s="38"/>
      <c r="AD157" s="38"/>
      <c r="AE157" s="38"/>
      <c r="AT157" s="17" t="s">
        <v>260</v>
      </c>
      <c r="AU157" s="17" t="s">
        <v>86</v>
      </c>
    </row>
    <row r="158" s="2" customFormat="1">
      <c r="A158" s="38"/>
      <c r="B158" s="39"/>
      <c r="C158" s="40"/>
      <c r="D158" s="240" t="s">
        <v>274</v>
      </c>
      <c r="E158" s="40"/>
      <c r="F158" s="241" t="s">
        <v>434</v>
      </c>
      <c r="G158" s="40"/>
      <c r="H158" s="40"/>
      <c r="I158" s="236"/>
      <c r="J158" s="40"/>
      <c r="K158" s="40"/>
      <c r="L158" s="44"/>
      <c r="M158" s="237"/>
      <c r="N158" s="238"/>
      <c r="O158" s="91"/>
      <c r="P158" s="91"/>
      <c r="Q158" s="91"/>
      <c r="R158" s="91"/>
      <c r="S158" s="91"/>
      <c r="T158" s="92"/>
      <c r="U158" s="38"/>
      <c r="V158" s="38"/>
      <c r="W158" s="38"/>
      <c r="X158" s="38"/>
      <c r="Y158" s="38"/>
      <c r="Z158" s="38"/>
      <c r="AA158" s="38"/>
      <c r="AB158" s="38"/>
      <c r="AC158" s="38"/>
      <c r="AD158" s="38"/>
      <c r="AE158" s="38"/>
      <c r="AT158" s="17" t="s">
        <v>274</v>
      </c>
      <c r="AU158" s="17" t="s">
        <v>86</v>
      </c>
    </row>
    <row r="159" s="13" customFormat="1">
      <c r="A159" s="13"/>
      <c r="B159" s="253"/>
      <c r="C159" s="254"/>
      <c r="D159" s="234" t="s">
        <v>276</v>
      </c>
      <c r="E159" s="255" t="s">
        <v>1</v>
      </c>
      <c r="F159" s="256" t="s">
        <v>420</v>
      </c>
      <c r="G159" s="254"/>
      <c r="H159" s="255" t="s">
        <v>1</v>
      </c>
      <c r="I159" s="257"/>
      <c r="J159" s="254"/>
      <c r="K159" s="254"/>
      <c r="L159" s="258"/>
      <c r="M159" s="259"/>
      <c r="N159" s="260"/>
      <c r="O159" s="260"/>
      <c r="P159" s="260"/>
      <c r="Q159" s="260"/>
      <c r="R159" s="260"/>
      <c r="S159" s="260"/>
      <c r="T159" s="261"/>
      <c r="U159" s="13"/>
      <c r="V159" s="13"/>
      <c r="W159" s="13"/>
      <c r="X159" s="13"/>
      <c r="Y159" s="13"/>
      <c r="Z159" s="13"/>
      <c r="AA159" s="13"/>
      <c r="AB159" s="13"/>
      <c r="AC159" s="13"/>
      <c r="AD159" s="13"/>
      <c r="AE159" s="13"/>
      <c r="AT159" s="262" t="s">
        <v>276</v>
      </c>
      <c r="AU159" s="262" t="s">
        <v>86</v>
      </c>
      <c r="AV159" s="13" t="s">
        <v>84</v>
      </c>
      <c r="AW159" s="13" t="s">
        <v>32</v>
      </c>
      <c r="AX159" s="13" t="s">
        <v>76</v>
      </c>
      <c r="AY159" s="262" t="s">
        <v>251</v>
      </c>
    </row>
    <row r="160" s="12" customFormat="1">
      <c r="A160" s="12"/>
      <c r="B160" s="242"/>
      <c r="C160" s="243"/>
      <c r="D160" s="234" t="s">
        <v>276</v>
      </c>
      <c r="E160" s="244" t="s">
        <v>1</v>
      </c>
      <c r="F160" s="245" t="s">
        <v>531</v>
      </c>
      <c r="G160" s="243"/>
      <c r="H160" s="246">
        <v>5</v>
      </c>
      <c r="I160" s="247"/>
      <c r="J160" s="243"/>
      <c r="K160" s="243"/>
      <c r="L160" s="248"/>
      <c r="M160" s="249"/>
      <c r="N160" s="250"/>
      <c r="O160" s="250"/>
      <c r="P160" s="250"/>
      <c r="Q160" s="250"/>
      <c r="R160" s="250"/>
      <c r="S160" s="250"/>
      <c r="T160" s="251"/>
      <c r="U160" s="12"/>
      <c r="V160" s="12"/>
      <c r="W160" s="12"/>
      <c r="X160" s="12"/>
      <c r="Y160" s="12"/>
      <c r="Z160" s="12"/>
      <c r="AA160" s="12"/>
      <c r="AB160" s="12"/>
      <c r="AC160" s="12"/>
      <c r="AD160" s="12"/>
      <c r="AE160" s="12"/>
      <c r="AT160" s="252" t="s">
        <v>276</v>
      </c>
      <c r="AU160" s="252" t="s">
        <v>86</v>
      </c>
      <c r="AV160" s="12" t="s">
        <v>86</v>
      </c>
      <c r="AW160" s="12" t="s">
        <v>32</v>
      </c>
      <c r="AX160" s="12" t="s">
        <v>76</v>
      </c>
      <c r="AY160" s="252" t="s">
        <v>251</v>
      </c>
    </row>
    <row r="161" s="12" customFormat="1">
      <c r="A161" s="12"/>
      <c r="B161" s="242"/>
      <c r="C161" s="243"/>
      <c r="D161" s="234" t="s">
        <v>276</v>
      </c>
      <c r="E161" s="244" t="s">
        <v>1</v>
      </c>
      <c r="F161" s="245" t="s">
        <v>522</v>
      </c>
      <c r="G161" s="243"/>
      <c r="H161" s="246">
        <v>13</v>
      </c>
      <c r="I161" s="247"/>
      <c r="J161" s="243"/>
      <c r="K161" s="243"/>
      <c r="L161" s="248"/>
      <c r="M161" s="249"/>
      <c r="N161" s="250"/>
      <c r="O161" s="250"/>
      <c r="P161" s="250"/>
      <c r="Q161" s="250"/>
      <c r="R161" s="250"/>
      <c r="S161" s="250"/>
      <c r="T161" s="251"/>
      <c r="U161" s="12"/>
      <c r="V161" s="12"/>
      <c r="W161" s="12"/>
      <c r="X161" s="12"/>
      <c r="Y161" s="12"/>
      <c r="Z161" s="12"/>
      <c r="AA161" s="12"/>
      <c r="AB161" s="12"/>
      <c r="AC161" s="12"/>
      <c r="AD161" s="12"/>
      <c r="AE161" s="12"/>
      <c r="AT161" s="252" t="s">
        <v>276</v>
      </c>
      <c r="AU161" s="252" t="s">
        <v>86</v>
      </c>
      <c r="AV161" s="12" t="s">
        <v>86</v>
      </c>
      <c r="AW161" s="12" t="s">
        <v>32</v>
      </c>
      <c r="AX161" s="12" t="s">
        <v>76</v>
      </c>
      <c r="AY161" s="252" t="s">
        <v>251</v>
      </c>
    </row>
    <row r="162" s="15" customFormat="1">
      <c r="A162" s="15"/>
      <c r="B162" s="274"/>
      <c r="C162" s="275"/>
      <c r="D162" s="234" t="s">
        <v>276</v>
      </c>
      <c r="E162" s="276" t="s">
        <v>1</v>
      </c>
      <c r="F162" s="277" t="s">
        <v>423</v>
      </c>
      <c r="G162" s="275"/>
      <c r="H162" s="278">
        <v>18</v>
      </c>
      <c r="I162" s="279"/>
      <c r="J162" s="275"/>
      <c r="K162" s="275"/>
      <c r="L162" s="280"/>
      <c r="M162" s="281"/>
      <c r="N162" s="282"/>
      <c r="O162" s="282"/>
      <c r="P162" s="282"/>
      <c r="Q162" s="282"/>
      <c r="R162" s="282"/>
      <c r="S162" s="282"/>
      <c r="T162" s="283"/>
      <c r="U162" s="15"/>
      <c r="V162" s="15"/>
      <c r="W162" s="15"/>
      <c r="X162" s="15"/>
      <c r="Y162" s="15"/>
      <c r="Z162" s="15"/>
      <c r="AA162" s="15"/>
      <c r="AB162" s="15"/>
      <c r="AC162" s="15"/>
      <c r="AD162" s="15"/>
      <c r="AE162" s="15"/>
      <c r="AT162" s="284" t="s">
        <v>276</v>
      </c>
      <c r="AU162" s="284" t="s">
        <v>86</v>
      </c>
      <c r="AV162" s="15" t="s">
        <v>254</v>
      </c>
      <c r="AW162" s="15" t="s">
        <v>32</v>
      </c>
      <c r="AX162" s="15" t="s">
        <v>84</v>
      </c>
      <c r="AY162" s="284" t="s">
        <v>251</v>
      </c>
    </row>
    <row r="163" s="2" customFormat="1" ht="24.15" customHeight="1">
      <c r="A163" s="38"/>
      <c r="B163" s="39"/>
      <c r="C163" s="220" t="s">
        <v>306</v>
      </c>
      <c r="D163" s="220" t="s">
        <v>255</v>
      </c>
      <c r="E163" s="221" t="s">
        <v>435</v>
      </c>
      <c r="F163" s="222" t="s">
        <v>436</v>
      </c>
      <c r="G163" s="223" t="s">
        <v>416</v>
      </c>
      <c r="H163" s="224">
        <v>2</v>
      </c>
      <c r="I163" s="225"/>
      <c r="J163" s="226">
        <f>ROUND(I163*H163,2)</f>
        <v>0</v>
      </c>
      <c r="K163" s="227"/>
      <c r="L163" s="44"/>
      <c r="M163" s="228" t="s">
        <v>1</v>
      </c>
      <c r="N163" s="229" t="s">
        <v>41</v>
      </c>
      <c r="O163" s="91"/>
      <c r="P163" s="230">
        <f>O163*H163</f>
        <v>0</v>
      </c>
      <c r="Q163" s="230">
        <v>0</v>
      </c>
      <c r="R163" s="230">
        <f>Q163*H163</f>
        <v>0</v>
      </c>
      <c r="S163" s="230">
        <v>0</v>
      </c>
      <c r="T163" s="231">
        <f>S163*H163</f>
        <v>0</v>
      </c>
      <c r="U163" s="38"/>
      <c r="V163" s="38"/>
      <c r="W163" s="38"/>
      <c r="X163" s="38"/>
      <c r="Y163" s="38"/>
      <c r="Z163" s="38"/>
      <c r="AA163" s="38"/>
      <c r="AB163" s="38"/>
      <c r="AC163" s="38"/>
      <c r="AD163" s="38"/>
      <c r="AE163" s="38"/>
      <c r="AR163" s="232" t="s">
        <v>254</v>
      </c>
      <c r="AT163" s="232" t="s">
        <v>255</v>
      </c>
      <c r="AU163" s="232" t="s">
        <v>86</v>
      </c>
      <c r="AY163" s="17" t="s">
        <v>251</v>
      </c>
      <c r="BE163" s="233">
        <f>IF(N163="základní",J163,0)</f>
        <v>0</v>
      </c>
      <c r="BF163" s="233">
        <f>IF(N163="snížená",J163,0)</f>
        <v>0</v>
      </c>
      <c r="BG163" s="233">
        <f>IF(N163="zákl. přenesená",J163,0)</f>
        <v>0</v>
      </c>
      <c r="BH163" s="233">
        <f>IF(N163="sníž. přenesená",J163,0)</f>
        <v>0</v>
      </c>
      <c r="BI163" s="233">
        <f>IF(N163="nulová",J163,0)</f>
        <v>0</v>
      </c>
      <c r="BJ163" s="17" t="s">
        <v>84</v>
      </c>
      <c r="BK163" s="233">
        <f>ROUND(I163*H163,2)</f>
        <v>0</v>
      </c>
      <c r="BL163" s="17" t="s">
        <v>254</v>
      </c>
      <c r="BM163" s="232" t="s">
        <v>532</v>
      </c>
    </row>
    <row r="164" s="2" customFormat="1">
      <c r="A164" s="38"/>
      <c r="B164" s="39"/>
      <c r="C164" s="40"/>
      <c r="D164" s="234" t="s">
        <v>260</v>
      </c>
      <c r="E164" s="40"/>
      <c r="F164" s="235" t="s">
        <v>438</v>
      </c>
      <c r="G164" s="40"/>
      <c r="H164" s="40"/>
      <c r="I164" s="236"/>
      <c r="J164" s="40"/>
      <c r="K164" s="40"/>
      <c r="L164" s="44"/>
      <c r="M164" s="237"/>
      <c r="N164" s="238"/>
      <c r="O164" s="91"/>
      <c r="P164" s="91"/>
      <c r="Q164" s="91"/>
      <c r="R164" s="91"/>
      <c r="S164" s="91"/>
      <c r="T164" s="92"/>
      <c r="U164" s="38"/>
      <c r="V164" s="38"/>
      <c r="W164" s="38"/>
      <c r="X164" s="38"/>
      <c r="Y164" s="38"/>
      <c r="Z164" s="38"/>
      <c r="AA164" s="38"/>
      <c r="AB164" s="38"/>
      <c r="AC164" s="38"/>
      <c r="AD164" s="38"/>
      <c r="AE164" s="38"/>
      <c r="AT164" s="17" t="s">
        <v>260</v>
      </c>
      <c r="AU164" s="17" t="s">
        <v>86</v>
      </c>
    </row>
    <row r="165" s="2" customFormat="1">
      <c r="A165" s="38"/>
      <c r="B165" s="39"/>
      <c r="C165" s="40"/>
      <c r="D165" s="240" t="s">
        <v>274</v>
      </c>
      <c r="E165" s="40"/>
      <c r="F165" s="241" t="s">
        <v>439</v>
      </c>
      <c r="G165" s="40"/>
      <c r="H165" s="40"/>
      <c r="I165" s="236"/>
      <c r="J165" s="40"/>
      <c r="K165" s="40"/>
      <c r="L165" s="44"/>
      <c r="M165" s="237"/>
      <c r="N165" s="238"/>
      <c r="O165" s="91"/>
      <c r="P165" s="91"/>
      <c r="Q165" s="91"/>
      <c r="R165" s="91"/>
      <c r="S165" s="91"/>
      <c r="T165" s="92"/>
      <c r="U165" s="38"/>
      <c r="V165" s="38"/>
      <c r="W165" s="38"/>
      <c r="X165" s="38"/>
      <c r="Y165" s="38"/>
      <c r="Z165" s="38"/>
      <c r="AA165" s="38"/>
      <c r="AB165" s="38"/>
      <c r="AC165" s="38"/>
      <c r="AD165" s="38"/>
      <c r="AE165" s="38"/>
      <c r="AT165" s="17" t="s">
        <v>274</v>
      </c>
      <c r="AU165" s="17" t="s">
        <v>86</v>
      </c>
    </row>
    <row r="166" s="13" customFormat="1">
      <c r="A166" s="13"/>
      <c r="B166" s="253"/>
      <c r="C166" s="254"/>
      <c r="D166" s="234" t="s">
        <v>276</v>
      </c>
      <c r="E166" s="255" t="s">
        <v>1</v>
      </c>
      <c r="F166" s="256" t="s">
        <v>420</v>
      </c>
      <c r="G166" s="254"/>
      <c r="H166" s="255" t="s">
        <v>1</v>
      </c>
      <c r="I166" s="257"/>
      <c r="J166" s="254"/>
      <c r="K166" s="254"/>
      <c r="L166" s="258"/>
      <c r="M166" s="259"/>
      <c r="N166" s="260"/>
      <c r="O166" s="260"/>
      <c r="P166" s="260"/>
      <c r="Q166" s="260"/>
      <c r="R166" s="260"/>
      <c r="S166" s="260"/>
      <c r="T166" s="261"/>
      <c r="U166" s="13"/>
      <c r="V166" s="13"/>
      <c r="W166" s="13"/>
      <c r="X166" s="13"/>
      <c r="Y166" s="13"/>
      <c r="Z166" s="13"/>
      <c r="AA166" s="13"/>
      <c r="AB166" s="13"/>
      <c r="AC166" s="13"/>
      <c r="AD166" s="13"/>
      <c r="AE166" s="13"/>
      <c r="AT166" s="262" t="s">
        <v>276</v>
      </c>
      <c r="AU166" s="262" t="s">
        <v>86</v>
      </c>
      <c r="AV166" s="13" t="s">
        <v>84</v>
      </c>
      <c r="AW166" s="13" t="s">
        <v>32</v>
      </c>
      <c r="AX166" s="13" t="s">
        <v>76</v>
      </c>
      <c r="AY166" s="262" t="s">
        <v>251</v>
      </c>
    </row>
    <row r="167" s="12" customFormat="1">
      <c r="A167" s="12"/>
      <c r="B167" s="242"/>
      <c r="C167" s="243"/>
      <c r="D167" s="234" t="s">
        <v>276</v>
      </c>
      <c r="E167" s="244" t="s">
        <v>1</v>
      </c>
      <c r="F167" s="245" t="s">
        <v>489</v>
      </c>
      <c r="G167" s="243"/>
      <c r="H167" s="246">
        <v>2</v>
      </c>
      <c r="I167" s="247"/>
      <c r="J167" s="243"/>
      <c r="K167" s="243"/>
      <c r="L167" s="248"/>
      <c r="M167" s="249"/>
      <c r="N167" s="250"/>
      <c r="O167" s="250"/>
      <c r="P167" s="250"/>
      <c r="Q167" s="250"/>
      <c r="R167" s="250"/>
      <c r="S167" s="250"/>
      <c r="T167" s="251"/>
      <c r="U167" s="12"/>
      <c r="V167" s="12"/>
      <c r="W167" s="12"/>
      <c r="X167" s="12"/>
      <c r="Y167" s="12"/>
      <c r="Z167" s="12"/>
      <c r="AA167" s="12"/>
      <c r="AB167" s="12"/>
      <c r="AC167" s="12"/>
      <c r="AD167" s="12"/>
      <c r="AE167" s="12"/>
      <c r="AT167" s="252" t="s">
        <v>276</v>
      </c>
      <c r="AU167" s="252" t="s">
        <v>86</v>
      </c>
      <c r="AV167" s="12" t="s">
        <v>86</v>
      </c>
      <c r="AW167" s="12" t="s">
        <v>32</v>
      </c>
      <c r="AX167" s="12" t="s">
        <v>84</v>
      </c>
      <c r="AY167" s="252" t="s">
        <v>251</v>
      </c>
    </row>
    <row r="168" s="2" customFormat="1" ht="24.15" customHeight="1">
      <c r="A168" s="38"/>
      <c r="B168" s="39"/>
      <c r="C168" s="220" t="s">
        <v>311</v>
      </c>
      <c r="D168" s="220" t="s">
        <v>255</v>
      </c>
      <c r="E168" s="221" t="s">
        <v>533</v>
      </c>
      <c r="F168" s="222" t="s">
        <v>534</v>
      </c>
      <c r="G168" s="223" t="s">
        <v>416</v>
      </c>
      <c r="H168" s="224">
        <v>1</v>
      </c>
      <c r="I168" s="225"/>
      <c r="J168" s="226">
        <f>ROUND(I168*H168,2)</f>
        <v>0</v>
      </c>
      <c r="K168" s="227"/>
      <c r="L168" s="44"/>
      <c r="M168" s="228" t="s">
        <v>1</v>
      </c>
      <c r="N168" s="229" t="s">
        <v>41</v>
      </c>
      <c r="O168" s="91"/>
      <c r="P168" s="230">
        <f>O168*H168</f>
        <v>0</v>
      </c>
      <c r="Q168" s="230">
        <v>0</v>
      </c>
      <c r="R168" s="230">
        <f>Q168*H168</f>
        <v>0</v>
      </c>
      <c r="S168" s="230">
        <v>0</v>
      </c>
      <c r="T168" s="231">
        <f>S168*H168</f>
        <v>0</v>
      </c>
      <c r="U168" s="38"/>
      <c r="V168" s="38"/>
      <c r="W168" s="38"/>
      <c r="X168" s="38"/>
      <c r="Y168" s="38"/>
      <c r="Z168" s="38"/>
      <c r="AA168" s="38"/>
      <c r="AB168" s="38"/>
      <c r="AC168" s="38"/>
      <c r="AD168" s="38"/>
      <c r="AE168" s="38"/>
      <c r="AR168" s="232" t="s">
        <v>254</v>
      </c>
      <c r="AT168" s="232" t="s">
        <v>255</v>
      </c>
      <c r="AU168" s="232" t="s">
        <v>86</v>
      </c>
      <c r="AY168" s="17" t="s">
        <v>251</v>
      </c>
      <c r="BE168" s="233">
        <f>IF(N168="základní",J168,0)</f>
        <v>0</v>
      </c>
      <c r="BF168" s="233">
        <f>IF(N168="snížená",J168,0)</f>
        <v>0</v>
      </c>
      <c r="BG168" s="233">
        <f>IF(N168="zákl. přenesená",J168,0)</f>
        <v>0</v>
      </c>
      <c r="BH168" s="233">
        <f>IF(N168="sníž. přenesená",J168,0)</f>
        <v>0</v>
      </c>
      <c r="BI168" s="233">
        <f>IF(N168="nulová",J168,0)</f>
        <v>0</v>
      </c>
      <c r="BJ168" s="17" t="s">
        <v>84</v>
      </c>
      <c r="BK168" s="233">
        <f>ROUND(I168*H168,2)</f>
        <v>0</v>
      </c>
      <c r="BL168" s="17" t="s">
        <v>254</v>
      </c>
      <c r="BM168" s="232" t="s">
        <v>535</v>
      </c>
    </row>
    <row r="169" s="2" customFormat="1">
      <c r="A169" s="38"/>
      <c r="B169" s="39"/>
      <c r="C169" s="40"/>
      <c r="D169" s="234" t="s">
        <v>260</v>
      </c>
      <c r="E169" s="40"/>
      <c r="F169" s="235" t="s">
        <v>536</v>
      </c>
      <c r="G169" s="40"/>
      <c r="H169" s="40"/>
      <c r="I169" s="236"/>
      <c r="J169" s="40"/>
      <c r="K169" s="40"/>
      <c r="L169" s="44"/>
      <c r="M169" s="237"/>
      <c r="N169" s="238"/>
      <c r="O169" s="91"/>
      <c r="P169" s="91"/>
      <c r="Q169" s="91"/>
      <c r="R169" s="91"/>
      <c r="S169" s="91"/>
      <c r="T169" s="92"/>
      <c r="U169" s="38"/>
      <c r="V169" s="38"/>
      <c r="W169" s="38"/>
      <c r="X169" s="38"/>
      <c r="Y169" s="38"/>
      <c r="Z169" s="38"/>
      <c r="AA169" s="38"/>
      <c r="AB169" s="38"/>
      <c r="AC169" s="38"/>
      <c r="AD169" s="38"/>
      <c r="AE169" s="38"/>
      <c r="AT169" s="17" t="s">
        <v>260</v>
      </c>
      <c r="AU169" s="17" t="s">
        <v>86</v>
      </c>
    </row>
    <row r="170" s="2" customFormat="1">
      <c r="A170" s="38"/>
      <c r="B170" s="39"/>
      <c r="C170" s="40"/>
      <c r="D170" s="240" t="s">
        <v>274</v>
      </c>
      <c r="E170" s="40"/>
      <c r="F170" s="241" t="s">
        <v>537</v>
      </c>
      <c r="G170" s="40"/>
      <c r="H170" s="40"/>
      <c r="I170" s="236"/>
      <c r="J170" s="40"/>
      <c r="K170" s="40"/>
      <c r="L170" s="44"/>
      <c r="M170" s="237"/>
      <c r="N170" s="238"/>
      <c r="O170" s="91"/>
      <c r="P170" s="91"/>
      <c r="Q170" s="91"/>
      <c r="R170" s="91"/>
      <c r="S170" s="91"/>
      <c r="T170" s="92"/>
      <c r="U170" s="38"/>
      <c r="V170" s="38"/>
      <c r="W170" s="38"/>
      <c r="X170" s="38"/>
      <c r="Y170" s="38"/>
      <c r="Z170" s="38"/>
      <c r="AA170" s="38"/>
      <c r="AB170" s="38"/>
      <c r="AC170" s="38"/>
      <c r="AD170" s="38"/>
      <c r="AE170" s="38"/>
      <c r="AT170" s="17" t="s">
        <v>274</v>
      </c>
      <c r="AU170" s="17" t="s">
        <v>86</v>
      </c>
    </row>
    <row r="171" s="12" customFormat="1">
      <c r="A171" s="12"/>
      <c r="B171" s="242"/>
      <c r="C171" s="243"/>
      <c r="D171" s="234" t="s">
        <v>276</v>
      </c>
      <c r="E171" s="244" t="s">
        <v>1</v>
      </c>
      <c r="F171" s="245" t="s">
        <v>529</v>
      </c>
      <c r="G171" s="243"/>
      <c r="H171" s="246">
        <v>1</v>
      </c>
      <c r="I171" s="247"/>
      <c r="J171" s="243"/>
      <c r="K171" s="243"/>
      <c r="L171" s="248"/>
      <c r="M171" s="249"/>
      <c r="N171" s="250"/>
      <c r="O171" s="250"/>
      <c r="P171" s="250"/>
      <c r="Q171" s="250"/>
      <c r="R171" s="250"/>
      <c r="S171" s="250"/>
      <c r="T171" s="251"/>
      <c r="U171" s="12"/>
      <c r="V171" s="12"/>
      <c r="W171" s="12"/>
      <c r="X171" s="12"/>
      <c r="Y171" s="12"/>
      <c r="Z171" s="12"/>
      <c r="AA171" s="12"/>
      <c r="AB171" s="12"/>
      <c r="AC171" s="12"/>
      <c r="AD171" s="12"/>
      <c r="AE171" s="12"/>
      <c r="AT171" s="252" t="s">
        <v>276</v>
      </c>
      <c r="AU171" s="252" t="s">
        <v>86</v>
      </c>
      <c r="AV171" s="12" t="s">
        <v>86</v>
      </c>
      <c r="AW171" s="12" t="s">
        <v>32</v>
      </c>
      <c r="AX171" s="12" t="s">
        <v>84</v>
      </c>
      <c r="AY171" s="252" t="s">
        <v>251</v>
      </c>
    </row>
    <row r="172" s="2" customFormat="1" ht="24.15" customHeight="1">
      <c r="A172" s="38"/>
      <c r="B172" s="39"/>
      <c r="C172" s="220" t="s">
        <v>319</v>
      </c>
      <c r="D172" s="220" t="s">
        <v>255</v>
      </c>
      <c r="E172" s="221" t="s">
        <v>440</v>
      </c>
      <c r="F172" s="222" t="s">
        <v>441</v>
      </c>
      <c r="G172" s="223" t="s">
        <v>409</v>
      </c>
      <c r="H172" s="224">
        <v>155</v>
      </c>
      <c r="I172" s="225"/>
      <c r="J172" s="226">
        <f>ROUND(I172*H172,2)</f>
        <v>0</v>
      </c>
      <c r="K172" s="227"/>
      <c r="L172" s="44"/>
      <c r="M172" s="228" t="s">
        <v>1</v>
      </c>
      <c r="N172" s="229" t="s">
        <v>41</v>
      </c>
      <c r="O172" s="91"/>
      <c r="P172" s="230">
        <f>O172*H172</f>
        <v>0</v>
      </c>
      <c r="Q172" s="230">
        <v>0</v>
      </c>
      <c r="R172" s="230">
        <f>Q172*H172</f>
        <v>0</v>
      </c>
      <c r="S172" s="230">
        <v>0</v>
      </c>
      <c r="T172" s="231">
        <f>S172*H172</f>
        <v>0</v>
      </c>
      <c r="U172" s="38"/>
      <c r="V172" s="38"/>
      <c r="W172" s="38"/>
      <c r="X172" s="38"/>
      <c r="Y172" s="38"/>
      <c r="Z172" s="38"/>
      <c r="AA172" s="38"/>
      <c r="AB172" s="38"/>
      <c r="AC172" s="38"/>
      <c r="AD172" s="38"/>
      <c r="AE172" s="38"/>
      <c r="AR172" s="232" t="s">
        <v>254</v>
      </c>
      <c r="AT172" s="232" t="s">
        <v>255</v>
      </c>
      <c r="AU172" s="232" t="s">
        <v>86</v>
      </c>
      <c r="AY172" s="17" t="s">
        <v>251</v>
      </c>
      <c r="BE172" s="233">
        <f>IF(N172="základní",J172,0)</f>
        <v>0</v>
      </c>
      <c r="BF172" s="233">
        <f>IF(N172="snížená",J172,0)</f>
        <v>0</v>
      </c>
      <c r="BG172" s="233">
        <f>IF(N172="zákl. přenesená",J172,0)</f>
        <v>0</v>
      </c>
      <c r="BH172" s="233">
        <f>IF(N172="sníž. přenesená",J172,0)</f>
        <v>0</v>
      </c>
      <c r="BI172" s="233">
        <f>IF(N172="nulová",J172,0)</f>
        <v>0</v>
      </c>
      <c r="BJ172" s="17" t="s">
        <v>84</v>
      </c>
      <c r="BK172" s="233">
        <f>ROUND(I172*H172,2)</f>
        <v>0</v>
      </c>
      <c r="BL172" s="17" t="s">
        <v>254</v>
      </c>
      <c r="BM172" s="232" t="s">
        <v>538</v>
      </c>
    </row>
    <row r="173" s="2" customFormat="1">
      <c r="A173" s="38"/>
      <c r="B173" s="39"/>
      <c r="C173" s="40"/>
      <c r="D173" s="234" t="s">
        <v>260</v>
      </c>
      <c r="E173" s="40"/>
      <c r="F173" s="235" t="s">
        <v>443</v>
      </c>
      <c r="G173" s="40"/>
      <c r="H173" s="40"/>
      <c r="I173" s="236"/>
      <c r="J173" s="40"/>
      <c r="K173" s="40"/>
      <c r="L173" s="44"/>
      <c r="M173" s="237"/>
      <c r="N173" s="238"/>
      <c r="O173" s="91"/>
      <c r="P173" s="91"/>
      <c r="Q173" s="91"/>
      <c r="R173" s="91"/>
      <c r="S173" s="91"/>
      <c r="T173" s="92"/>
      <c r="U173" s="38"/>
      <c r="V173" s="38"/>
      <c r="W173" s="38"/>
      <c r="X173" s="38"/>
      <c r="Y173" s="38"/>
      <c r="Z173" s="38"/>
      <c r="AA173" s="38"/>
      <c r="AB173" s="38"/>
      <c r="AC173" s="38"/>
      <c r="AD173" s="38"/>
      <c r="AE173" s="38"/>
      <c r="AT173" s="17" t="s">
        <v>260</v>
      </c>
      <c r="AU173" s="17" t="s">
        <v>86</v>
      </c>
    </row>
    <row r="174" s="2" customFormat="1">
      <c r="A174" s="38"/>
      <c r="B174" s="39"/>
      <c r="C174" s="40"/>
      <c r="D174" s="240" t="s">
        <v>274</v>
      </c>
      <c r="E174" s="40"/>
      <c r="F174" s="241" t="s">
        <v>444</v>
      </c>
      <c r="G174" s="40"/>
      <c r="H174" s="40"/>
      <c r="I174" s="236"/>
      <c r="J174" s="40"/>
      <c r="K174" s="40"/>
      <c r="L174" s="44"/>
      <c r="M174" s="237"/>
      <c r="N174" s="238"/>
      <c r="O174" s="91"/>
      <c r="P174" s="91"/>
      <c r="Q174" s="91"/>
      <c r="R174" s="91"/>
      <c r="S174" s="91"/>
      <c r="T174" s="92"/>
      <c r="U174" s="38"/>
      <c r="V174" s="38"/>
      <c r="W174" s="38"/>
      <c r="X174" s="38"/>
      <c r="Y174" s="38"/>
      <c r="Z174" s="38"/>
      <c r="AA174" s="38"/>
      <c r="AB174" s="38"/>
      <c r="AC174" s="38"/>
      <c r="AD174" s="38"/>
      <c r="AE174" s="38"/>
      <c r="AT174" s="17" t="s">
        <v>274</v>
      </c>
      <c r="AU174" s="17" t="s">
        <v>86</v>
      </c>
    </row>
    <row r="175" s="12" customFormat="1">
      <c r="A175" s="12"/>
      <c r="B175" s="242"/>
      <c r="C175" s="243"/>
      <c r="D175" s="234" t="s">
        <v>276</v>
      </c>
      <c r="E175" s="244" t="s">
        <v>1</v>
      </c>
      <c r="F175" s="245" t="s">
        <v>539</v>
      </c>
      <c r="G175" s="243"/>
      <c r="H175" s="246">
        <v>155</v>
      </c>
      <c r="I175" s="247"/>
      <c r="J175" s="243"/>
      <c r="K175" s="243"/>
      <c r="L175" s="248"/>
      <c r="M175" s="249"/>
      <c r="N175" s="250"/>
      <c r="O175" s="250"/>
      <c r="P175" s="250"/>
      <c r="Q175" s="250"/>
      <c r="R175" s="250"/>
      <c r="S175" s="250"/>
      <c r="T175" s="251"/>
      <c r="U175" s="12"/>
      <c r="V175" s="12"/>
      <c r="W175" s="12"/>
      <c r="X175" s="12"/>
      <c r="Y175" s="12"/>
      <c r="Z175" s="12"/>
      <c r="AA175" s="12"/>
      <c r="AB175" s="12"/>
      <c r="AC175" s="12"/>
      <c r="AD175" s="12"/>
      <c r="AE175" s="12"/>
      <c r="AT175" s="252" t="s">
        <v>276</v>
      </c>
      <c r="AU175" s="252" t="s">
        <v>86</v>
      </c>
      <c r="AV175" s="12" t="s">
        <v>86</v>
      </c>
      <c r="AW175" s="12" t="s">
        <v>32</v>
      </c>
      <c r="AX175" s="12" t="s">
        <v>84</v>
      </c>
      <c r="AY175" s="252" t="s">
        <v>251</v>
      </c>
    </row>
    <row r="176" s="2" customFormat="1" ht="24.15" customHeight="1">
      <c r="A176" s="38"/>
      <c r="B176" s="39"/>
      <c r="C176" s="220" t="s">
        <v>8</v>
      </c>
      <c r="D176" s="220" t="s">
        <v>255</v>
      </c>
      <c r="E176" s="221" t="s">
        <v>446</v>
      </c>
      <c r="F176" s="222" t="s">
        <v>447</v>
      </c>
      <c r="G176" s="223" t="s">
        <v>416</v>
      </c>
      <c r="H176" s="224">
        <v>342</v>
      </c>
      <c r="I176" s="225"/>
      <c r="J176" s="226">
        <f>ROUND(I176*H176,2)</f>
        <v>0</v>
      </c>
      <c r="K176" s="227"/>
      <c r="L176" s="44"/>
      <c r="M176" s="228" t="s">
        <v>1</v>
      </c>
      <c r="N176" s="229" t="s">
        <v>41</v>
      </c>
      <c r="O176" s="91"/>
      <c r="P176" s="230">
        <f>O176*H176</f>
        <v>0</v>
      </c>
      <c r="Q176" s="230">
        <v>0</v>
      </c>
      <c r="R176" s="230">
        <f>Q176*H176</f>
        <v>0</v>
      </c>
      <c r="S176" s="230">
        <v>0</v>
      </c>
      <c r="T176" s="231">
        <f>S176*H176</f>
        <v>0</v>
      </c>
      <c r="U176" s="38"/>
      <c r="V176" s="38"/>
      <c r="W176" s="38"/>
      <c r="X176" s="38"/>
      <c r="Y176" s="38"/>
      <c r="Z176" s="38"/>
      <c r="AA176" s="38"/>
      <c r="AB176" s="38"/>
      <c r="AC176" s="38"/>
      <c r="AD176" s="38"/>
      <c r="AE176" s="38"/>
      <c r="AR176" s="232" t="s">
        <v>254</v>
      </c>
      <c r="AT176" s="232" t="s">
        <v>255</v>
      </c>
      <c r="AU176" s="232" t="s">
        <v>86</v>
      </c>
      <c r="AY176" s="17" t="s">
        <v>251</v>
      </c>
      <c r="BE176" s="233">
        <f>IF(N176="základní",J176,0)</f>
        <v>0</v>
      </c>
      <c r="BF176" s="233">
        <f>IF(N176="snížená",J176,0)</f>
        <v>0</v>
      </c>
      <c r="BG176" s="233">
        <f>IF(N176="zákl. přenesená",J176,0)</f>
        <v>0</v>
      </c>
      <c r="BH176" s="233">
        <f>IF(N176="sníž. přenesená",J176,0)</f>
        <v>0</v>
      </c>
      <c r="BI176" s="233">
        <f>IF(N176="nulová",J176,0)</f>
        <v>0</v>
      </c>
      <c r="BJ176" s="17" t="s">
        <v>84</v>
      </c>
      <c r="BK176" s="233">
        <f>ROUND(I176*H176,2)</f>
        <v>0</v>
      </c>
      <c r="BL176" s="17" t="s">
        <v>254</v>
      </c>
      <c r="BM176" s="232" t="s">
        <v>540</v>
      </c>
    </row>
    <row r="177" s="2" customFormat="1">
      <c r="A177" s="38"/>
      <c r="B177" s="39"/>
      <c r="C177" s="40"/>
      <c r="D177" s="234" t="s">
        <v>260</v>
      </c>
      <c r="E177" s="40"/>
      <c r="F177" s="235" t="s">
        <v>449</v>
      </c>
      <c r="G177" s="40"/>
      <c r="H177" s="40"/>
      <c r="I177" s="236"/>
      <c r="J177" s="40"/>
      <c r="K177" s="40"/>
      <c r="L177" s="44"/>
      <c r="M177" s="237"/>
      <c r="N177" s="238"/>
      <c r="O177" s="91"/>
      <c r="P177" s="91"/>
      <c r="Q177" s="91"/>
      <c r="R177" s="91"/>
      <c r="S177" s="91"/>
      <c r="T177" s="92"/>
      <c r="U177" s="38"/>
      <c r="V177" s="38"/>
      <c r="W177" s="38"/>
      <c r="X177" s="38"/>
      <c r="Y177" s="38"/>
      <c r="Z177" s="38"/>
      <c r="AA177" s="38"/>
      <c r="AB177" s="38"/>
      <c r="AC177" s="38"/>
      <c r="AD177" s="38"/>
      <c r="AE177" s="38"/>
      <c r="AT177" s="17" t="s">
        <v>260</v>
      </c>
      <c r="AU177" s="17" t="s">
        <v>86</v>
      </c>
    </row>
    <row r="178" s="2" customFormat="1">
      <c r="A178" s="38"/>
      <c r="B178" s="39"/>
      <c r="C178" s="40"/>
      <c r="D178" s="240" t="s">
        <v>274</v>
      </c>
      <c r="E178" s="40"/>
      <c r="F178" s="241" t="s">
        <v>450</v>
      </c>
      <c r="G178" s="40"/>
      <c r="H178" s="40"/>
      <c r="I178" s="236"/>
      <c r="J178" s="40"/>
      <c r="K178" s="40"/>
      <c r="L178" s="44"/>
      <c r="M178" s="237"/>
      <c r="N178" s="238"/>
      <c r="O178" s="91"/>
      <c r="P178" s="91"/>
      <c r="Q178" s="91"/>
      <c r="R178" s="91"/>
      <c r="S178" s="91"/>
      <c r="T178" s="92"/>
      <c r="U178" s="38"/>
      <c r="V178" s="38"/>
      <c r="W178" s="38"/>
      <c r="X178" s="38"/>
      <c r="Y178" s="38"/>
      <c r="Z178" s="38"/>
      <c r="AA178" s="38"/>
      <c r="AB178" s="38"/>
      <c r="AC178" s="38"/>
      <c r="AD178" s="38"/>
      <c r="AE178" s="38"/>
      <c r="AT178" s="17" t="s">
        <v>274</v>
      </c>
      <c r="AU178" s="17" t="s">
        <v>86</v>
      </c>
    </row>
    <row r="179" s="13" customFormat="1">
      <c r="A179" s="13"/>
      <c r="B179" s="253"/>
      <c r="C179" s="254"/>
      <c r="D179" s="234" t="s">
        <v>276</v>
      </c>
      <c r="E179" s="255" t="s">
        <v>1</v>
      </c>
      <c r="F179" s="256" t="s">
        <v>451</v>
      </c>
      <c r="G179" s="254"/>
      <c r="H179" s="255" t="s">
        <v>1</v>
      </c>
      <c r="I179" s="257"/>
      <c r="J179" s="254"/>
      <c r="K179" s="254"/>
      <c r="L179" s="258"/>
      <c r="M179" s="259"/>
      <c r="N179" s="260"/>
      <c r="O179" s="260"/>
      <c r="P179" s="260"/>
      <c r="Q179" s="260"/>
      <c r="R179" s="260"/>
      <c r="S179" s="260"/>
      <c r="T179" s="261"/>
      <c r="U179" s="13"/>
      <c r="V179" s="13"/>
      <c r="W179" s="13"/>
      <c r="X179" s="13"/>
      <c r="Y179" s="13"/>
      <c r="Z179" s="13"/>
      <c r="AA179" s="13"/>
      <c r="AB179" s="13"/>
      <c r="AC179" s="13"/>
      <c r="AD179" s="13"/>
      <c r="AE179" s="13"/>
      <c r="AT179" s="262" t="s">
        <v>276</v>
      </c>
      <c r="AU179" s="262" t="s">
        <v>86</v>
      </c>
      <c r="AV179" s="13" t="s">
        <v>84</v>
      </c>
      <c r="AW179" s="13" t="s">
        <v>32</v>
      </c>
      <c r="AX179" s="13" t="s">
        <v>76</v>
      </c>
      <c r="AY179" s="262" t="s">
        <v>251</v>
      </c>
    </row>
    <row r="180" s="12" customFormat="1">
      <c r="A180" s="12"/>
      <c r="B180" s="242"/>
      <c r="C180" s="243"/>
      <c r="D180" s="234" t="s">
        <v>276</v>
      </c>
      <c r="E180" s="244" t="s">
        <v>1</v>
      </c>
      <c r="F180" s="245" t="s">
        <v>541</v>
      </c>
      <c r="G180" s="243"/>
      <c r="H180" s="246">
        <v>95</v>
      </c>
      <c r="I180" s="247"/>
      <c r="J180" s="243"/>
      <c r="K180" s="243"/>
      <c r="L180" s="248"/>
      <c r="M180" s="249"/>
      <c r="N180" s="250"/>
      <c r="O180" s="250"/>
      <c r="P180" s="250"/>
      <c r="Q180" s="250"/>
      <c r="R180" s="250"/>
      <c r="S180" s="250"/>
      <c r="T180" s="251"/>
      <c r="U180" s="12"/>
      <c r="V180" s="12"/>
      <c r="W180" s="12"/>
      <c r="X180" s="12"/>
      <c r="Y180" s="12"/>
      <c r="Z180" s="12"/>
      <c r="AA180" s="12"/>
      <c r="AB180" s="12"/>
      <c r="AC180" s="12"/>
      <c r="AD180" s="12"/>
      <c r="AE180" s="12"/>
      <c r="AT180" s="252" t="s">
        <v>276</v>
      </c>
      <c r="AU180" s="252" t="s">
        <v>86</v>
      </c>
      <c r="AV180" s="12" t="s">
        <v>86</v>
      </c>
      <c r="AW180" s="12" t="s">
        <v>32</v>
      </c>
      <c r="AX180" s="12" t="s">
        <v>76</v>
      </c>
      <c r="AY180" s="252" t="s">
        <v>251</v>
      </c>
    </row>
    <row r="181" s="12" customFormat="1">
      <c r="A181" s="12"/>
      <c r="B181" s="242"/>
      <c r="C181" s="243"/>
      <c r="D181" s="234" t="s">
        <v>276</v>
      </c>
      <c r="E181" s="244" t="s">
        <v>1</v>
      </c>
      <c r="F181" s="245" t="s">
        <v>542</v>
      </c>
      <c r="G181" s="243"/>
      <c r="H181" s="246">
        <v>247</v>
      </c>
      <c r="I181" s="247"/>
      <c r="J181" s="243"/>
      <c r="K181" s="243"/>
      <c r="L181" s="248"/>
      <c r="M181" s="249"/>
      <c r="N181" s="250"/>
      <c r="O181" s="250"/>
      <c r="P181" s="250"/>
      <c r="Q181" s="250"/>
      <c r="R181" s="250"/>
      <c r="S181" s="250"/>
      <c r="T181" s="251"/>
      <c r="U181" s="12"/>
      <c r="V181" s="12"/>
      <c r="W181" s="12"/>
      <c r="X181" s="12"/>
      <c r="Y181" s="12"/>
      <c r="Z181" s="12"/>
      <c r="AA181" s="12"/>
      <c r="AB181" s="12"/>
      <c r="AC181" s="12"/>
      <c r="AD181" s="12"/>
      <c r="AE181" s="12"/>
      <c r="AT181" s="252" t="s">
        <v>276</v>
      </c>
      <c r="AU181" s="252" t="s">
        <v>86</v>
      </c>
      <c r="AV181" s="12" t="s">
        <v>86</v>
      </c>
      <c r="AW181" s="12" t="s">
        <v>32</v>
      </c>
      <c r="AX181" s="12" t="s">
        <v>76</v>
      </c>
      <c r="AY181" s="252" t="s">
        <v>251</v>
      </c>
    </row>
    <row r="182" s="15" customFormat="1">
      <c r="A182" s="15"/>
      <c r="B182" s="274"/>
      <c r="C182" s="275"/>
      <c r="D182" s="234" t="s">
        <v>276</v>
      </c>
      <c r="E182" s="276" t="s">
        <v>1</v>
      </c>
      <c r="F182" s="277" t="s">
        <v>423</v>
      </c>
      <c r="G182" s="275"/>
      <c r="H182" s="278">
        <v>342</v>
      </c>
      <c r="I182" s="279"/>
      <c r="J182" s="275"/>
      <c r="K182" s="275"/>
      <c r="L182" s="280"/>
      <c r="M182" s="281"/>
      <c r="N182" s="282"/>
      <c r="O182" s="282"/>
      <c r="P182" s="282"/>
      <c r="Q182" s="282"/>
      <c r="R182" s="282"/>
      <c r="S182" s="282"/>
      <c r="T182" s="283"/>
      <c r="U182" s="15"/>
      <c r="V182" s="15"/>
      <c r="W182" s="15"/>
      <c r="X182" s="15"/>
      <c r="Y182" s="15"/>
      <c r="Z182" s="15"/>
      <c r="AA182" s="15"/>
      <c r="AB182" s="15"/>
      <c r="AC182" s="15"/>
      <c r="AD182" s="15"/>
      <c r="AE182" s="15"/>
      <c r="AT182" s="284" t="s">
        <v>276</v>
      </c>
      <c r="AU182" s="284" t="s">
        <v>86</v>
      </c>
      <c r="AV182" s="15" t="s">
        <v>254</v>
      </c>
      <c r="AW182" s="15" t="s">
        <v>32</v>
      </c>
      <c r="AX182" s="15" t="s">
        <v>84</v>
      </c>
      <c r="AY182" s="284" t="s">
        <v>251</v>
      </c>
    </row>
    <row r="183" s="2" customFormat="1" ht="24.15" customHeight="1">
      <c r="A183" s="38"/>
      <c r="B183" s="39"/>
      <c r="C183" s="220" t="s">
        <v>331</v>
      </c>
      <c r="D183" s="220" t="s">
        <v>255</v>
      </c>
      <c r="E183" s="221" t="s">
        <v>454</v>
      </c>
      <c r="F183" s="222" t="s">
        <v>455</v>
      </c>
      <c r="G183" s="223" t="s">
        <v>416</v>
      </c>
      <c r="H183" s="224">
        <v>38</v>
      </c>
      <c r="I183" s="225"/>
      <c r="J183" s="226">
        <f>ROUND(I183*H183,2)</f>
        <v>0</v>
      </c>
      <c r="K183" s="227"/>
      <c r="L183" s="44"/>
      <c r="M183" s="228" t="s">
        <v>1</v>
      </c>
      <c r="N183" s="229" t="s">
        <v>41</v>
      </c>
      <c r="O183" s="91"/>
      <c r="P183" s="230">
        <f>O183*H183</f>
        <v>0</v>
      </c>
      <c r="Q183" s="230">
        <v>0</v>
      </c>
      <c r="R183" s="230">
        <f>Q183*H183</f>
        <v>0</v>
      </c>
      <c r="S183" s="230">
        <v>0</v>
      </c>
      <c r="T183" s="231">
        <f>S183*H183</f>
        <v>0</v>
      </c>
      <c r="U183" s="38"/>
      <c r="V183" s="38"/>
      <c r="W183" s="38"/>
      <c r="X183" s="38"/>
      <c r="Y183" s="38"/>
      <c r="Z183" s="38"/>
      <c r="AA183" s="38"/>
      <c r="AB183" s="38"/>
      <c r="AC183" s="38"/>
      <c r="AD183" s="38"/>
      <c r="AE183" s="38"/>
      <c r="AR183" s="232" t="s">
        <v>254</v>
      </c>
      <c r="AT183" s="232" t="s">
        <v>255</v>
      </c>
      <c r="AU183" s="232" t="s">
        <v>86</v>
      </c>
      <c r="AY183" s="17" t="s">
        <v>251</v>
      </c>
      <c r="BE183" s="233">
        <f>IF(N183="základní",J183,0)</f>
        <v>0</v>
      </c>
      <c r="BF183" s="233">
        <f>IF(N183="snížená",J183,0)</f>
        <v>0</v>
      </c>
      <c r="BG183" s="233">
        <f>IF(N183="zákl. přenesená",J183,0)</f>
        <v>0</v>
      </c>
      <c r="BH183" s="233">
        <f>IF(N183="sníž. přenesená",J183,0)</f>
        <v>0</v>
      </c>
      <c r="BI183" s="233">
        <f>IF(N183="nulová",J183,0)</f>
        <v>0</v>
      </c>
      <c r="BJ183" s="17" t="s">
        <v>84</v>
      </c>
      <c r="BK183" s="233">
        <f>ROUND(I183*H183,2)</f>
        <v>0</v>
      </c>
      <c r="BL183" s="17" t="s">
        <v>254</v>
      </c>
      <c r="BM183" s="232" t="s">
        <v>543</v>
      </c>
    </row>
    <row r="184" s="2" customFormat="1">
      <c r="A184" s="38"/>
      <c r="B184" s="39"/>
      <c r="C184" s="40"/>
      <c r="D184" s="234" t="s">
        <v>260</v>
      </c>
      <c r="E184" s="40"/>
      <c r="F184" s="235" t="s">
        <v>457</v>
      </c>
      <c r="G184" s="40"/>
      <c r="H184" s="40"/>
      <c r="I184" s="236"/>
      <c r="J184" s="40"/>
      <c r="K184" s="40"/>
      <c r="L184" s="44"/>
      <c r="M184" s="237"/>
      <c r="N184" s="238"/>
      <c r="O184" s="91"/>
      <c r="P184" s="91"/>
      <c r="Q184" s="91"/>
      <c r="R184" s="91"/>
      <c r="S184" s="91"/>
      <c r="T184" s="92"/>
      <c r="U184" s="38"/>
      <c r="V184" s="38"/>
      <c r="W184" s="38"/>
      <c r="X184" s="38"/>
      <c r="Y184" s="38"/>
      <c r="Z184" s="38"/>
      <c r="AA184" s="38"/>
      <c r="AB184" s="38"/>
      <c r="AC184" s="38"/>
      <c r="AD184" s="38"/>
      <c r="AE184" s="38"/>
      <c r="AT184" s="17" t="s">
        <v>260</v>
      </c>
      <c r="AU184" s="17" t="s">
        <v>86</v>
      </c>
    </row>
    <row r="185" s="2" customFormat="1">
      <c r="A185" s="38"/>
      <c r="B185" s="39"/>
      <c r="C185" s="40"/>
      <c r="D185" s="240" t="s">
        <v>274</v>
      </c>
      <c r="E185" s="40"/>
      <c r="F185" s="241" t="s">
        <v>458</v>
      </c>
      <c r="G185" s="40"/>
      <c r="H185" s="40"/>
      <c r="I185" s="236"/>
      <c r="J185" s="40"/>
      <c r="K185" s="40"/>
      <c r="L185" s="44"/>
      <c r="M185" s="237"/>
      <c r="N185" s="238"/>
      <c r="O185" s="91"/>
      <c r="P185" s="91"/>
      <c r="Q185" s="91"/>
      <c r="R185" s="91"/>
      <c r="S185" s="91"/>
      <c r="T185" s="92"/>
      <c r="U185" s="38"/>
      <c r="V185" s="38"/>
      <c r="W185" s="38"/>
      <c r="X185" s="38"/>
      <c r="Y185" s="38"/>
      <c r="Z185" s="38"/>
      <c r="AA185" s="38"/>
      <c r="AB185" s="38"/>
      <c r="AC185" s="38"/>
      <c r="AD185" s="38"/>
      <c r="AE185" s="38"/>
      <c r="AT185" s="17" t="s">
        <v>274</v>
      </c>
      <c r="AU185" s="17" t="s">
        <v>86</v>
      </c>
    </row>
    <row r="186" s="13" customFormat="1">
      <c r="A186" s="13"/>
      <c r="B186" s="253"/>
      <c r="C186" s="254"/>
      <c r="D186" s="234" t="s">
        <v>276</v>
      </c>
      <c r="E186" s="255" t="s">
        <v>1</v>
      </c>
      <c r="F186" s="256" t="s">
        <v>451</v>
      </c>
      <c r="G186" s="254"/>
      <c r="H186" s="255" t="s">
        <v>1</v>
      </c>
      <c r="I186" s="257"/>
      <c r="J186" s="254"/>
      <c r="K186" s="254"/>
      <c r="L186" s="258"/>
      <c r="M186" s="259"/>
      <c r="N186" s="260"/>
      <c r="O186" s="260"/>
      <c r="P186" s="260"/>
      <c r="Q186" s="260"/>
      <c r="R186" s="260"/>
      <c r="S186" s="260"/>
      <c r="T186" s="261"/>
      <c r="U186" s="13"/>
      <c r="V186" s="13"/>
      <c r="W186" s="13"/>
      <c r="X186" s="13"/>
      <c r="Y186" s="13"/>
      <c r="Z186" s="13"/>
      <c r="AA186" s="13"/>
      <c r="AB186" s="13"/>
      <c r="AC186" s="13"/>
      <c r="AD186" s="13"/>
      <c r="AE186" s="13"/>
      <c r="AT186" s="262" t="s">
        <v>276</v>
      </c>
      <c r="AU186" s="262" t="s">
        <v>86</v>
      </c>
      <c r="AV186" s="13" t="s">
        <v>84</v>
      </c>
      <c r="AW186" s="13" t="s">
        <v>32</v>
      </c>
      <c r="AX186" s="13" t="s">
        <v>76</v>
      </c>
      <c r="AY186" s="262" t="s">
        <v>251</v>
      </c>
    </row>
    <row r="187" s="12" customFormat="1">
      <c r="A187" s="12"/>
      <c r="B187" s="242"/>
      <c r="C187" s="243"/>
      <c r="D187" s="234" t="s">
        <v>276</v>
      </c>
      <c r="E187" s="244" t="s">
        <v>1</v>
      </c>
      <c r="F187" s="245" t="s">
        <v>498</v>
      </c>
      <c r="G187" s="243"/>
      <c r="H187" s="246">
        <v>38</v>
      </c>
      <c r="I187" s="247"/>
      <c r="J187" s="243"/>
      <c r="K187" s="243"/>
      <c r="L187" s="248"/>
      <c r="M187" s="249"/>
      <c r="N187" s="250"/>
      <c r="O187" s="250"/>
      <c r="P187" s="250"/>
      <c r="Q187" s="250"/>
      <c r="R187" s="250"/>
      <c r="S187" s="250"/>
      <c r="T187" s="251"/>
      <c r="U187" s="12"/>
      <c r="V187" s="12"/>
      <c r="W187" s="12"/>
      <c r="X187" s="12"/>
      <c r="Y187" s="12"/>
      <c r="Z187" s="12"/>
      <c r="AA187" s="12"/>
      <c r="AB187" s="12"/>
      <c r="AC187" s="12"/>
      <c r="AD187" s="12"/>
      <c r="AE187" s="12"/>
      <c r="AT187" s="252" t="s">
        <v>276</v>
      </c>
      <c r="AU187" s="252" t="s">
        <v>86</v>
      </c>
      <c r="AV187" s="12" t="s">
        <v>86</v>
      </c>
      <c r="AW187" s="12" t="s">
        <v>32</v>
      </c>
      <c r="AX187" s="12" t="s">
        <v>84</v>
      </c>
      <c r="AY187" s="252" t="s">
        <v>251</v>
      </c>
    </row>
    <row r="188" s="2" customFormat="1" ht="24.15" customHeight="1">
      <c r="A188" s="38"/>
      <c r="B188" s="39"/>
      <c r="C188" s="220" t="s">
        <v>336</v>
      </c>
      <c r="D188" s="220" t="s">
        <v>255</v>
      </c>
      <c r="E188" s="221" t="s">
        <v>544</v>
      </c>
      <c r="F188" s="222" t="s">
        <v>545</v>
      </c>
      <c r="G188" s="223" t="s">
        <v>416</v>
      </c>
      <c r="H188" s="224">
        <v>19</v>
      </c>
      <c r="I188" s="225"/>
      <c r="J188" s="226">
        <f>ROUND(I188*H188,2)</f>
        <v>0</v>
      </c>
      <c r="K188" s="227"/>
      <c r="L188" s="44"/>
      <c r="M188" s="228" t="s">
        <v>1</v>
      </c>
      <c r="N188" s="229" t="s">
        <v>41</v>
      </c>
      <c r="O188" s="91"/>
      <c r="P188" s="230">
        <f>O188*H188</f>
        <v>0</v>
      </c>
      <c r="Q188" s="230">
        <v>0</v>
      </c>
      <c r="R188" s="230">
        <f>Q188*H188</f>
        <v>0</v>
      </c>
      <c r="S188" s="230">
        <v>0</v>
      </c>
      <c r="T188" s="231">
        <f>S188*H188</f>
        <v>0</v>
      </c>
      <c r="U188" s="38"/>
      <c r="V188" s="38"/>
      <c r="W188" s="38"/>
      <c r="X188" s="38"/>
      <c r="Y188" s="38"/>
      <c r="Z188" s="38"/>
      <c r="AA188" s="38"/>
      <c r="AB188" s="38"/>
      <c r="AC188" s="38"/>
      <c r="AD188" s="38"/>
      <c r="AE188" s="38"/>
      <c r="AR188" s="232" t="s">
        <v>254</v>
      </c>
      <c r="AT188" s="232" t="s">
        <v>255</v>
      </c>
      <c r="AU188" s="232" t="s">
        <v>86</v>
      </c>
      <c r="AY188" s="17" t="s">
        <v>251</v>
      </c>
      <c r="BE188" s="233">
        <f>IF(N188="základní",J188,0)</f>
        <v>0</v>
      </c>
      <c r="BF188" s="233">
        <f>IF(N188="snížená",J188,0)</f>
        <v>0</v>
      </c>
      <c r="BG188" s="233">
        <f>IF(N188="zákl. přenesená",J188,0)</f>
        <v>0</v>
      </c>
      <c r="BH188" s="233">
        <f>IF(N188="sníž. přenesená",J188,0)</f>
        <v>0</v>
      </c>
      <c r="BI188" s="233">
        <f>IF(N188="nulová",J188,0)</f>
        <v>0</v>
      </c>
      <c r="BJ188" s="17" t="s">
        <v>84</v>
      </c>
      <c r="BK188" s="233">
        <f>ROUND(I188*H188,2)</f>
        <v>0</v>
      </c>
      <c r="BL188" s="17" t="s">
        <v>254</v>
      </c>
      <c r="BM188" s="232" t="s">
        <v>546</v>
      </c>
    </row>
    <row r="189" s="2" customFormat="1">
      <c r="A189" s="38"/>
      <c r="B189" s="39"/>
      <c r="C189" s="40"/>
      <c r="D189" s="234" t="s">
        <v>260</v>
      </c>
      <c r="E189" s="40"/>
      <c r="F189" s="235" t="s">
        <v>547</v>
      </c>
      <c r="G189" s="40"/>
      <c r="H189" s="40"/>
      <c r="I189" s="236"/>
      <c r="J189" s="40"/>
      <c r="K189" s="40"/>
      <c r="L189" s="44"/>
      <c r="M189" s="237"/>
      <c r="N189" s="238"/>
      <c r="O189" s="91"/>
      <c r="P189" s="91"/>
      <c r="Q189" s="91"/>
      <c r="R189" s="91"/>
      <c r="S189" s="91"/>
      <c r="T189" s="92"/>
      <c r="U189" s="38"/>
      <c r="V189" s="38"/>
      <c r="W189" s="38"/>
      <c r="X189" s="38"/>
      <c r="Y189" s="38"/>
      <c r="Z189" s="38"/>
      <c r="AA189" s="38"/>
      <c r="AB189" s="38"/>
      <c r="AC189" s="38"/>
      <c r="AD189" s="38"/>
      <c r="AE189" s="38"/>
      <c r="AT189" s="17" t="s">
        <v>260</v>
      </c>
      <c r="AU189" s="17" t="s">
        <v>86</v>
      </c>
    </row>
    <row r="190" s="2" customFormat="1">
      <c r="A190" s="38"/>
      <c r="B190" s="39"/>
      <c r="C190" s="40"/>
      <c r="D190" s="240" t="s">
        <v>274</v>
      </c>
      <c r="E190" s="40"/>
      <c r="F190" s="241" t="s">
        <v>548</v>
      </c>
      <c r="G190" s="40"/>
      <c r="H190" s="40"/>
      <c r="I190" s="236"/>
      <c r="J190" s="40"/>
      <c r="K190" s="40"/>
      <c r="L190" s="44"/>
      <c r="M190" s="237"/>
      <c r="N190" s="238"/>
      <c r="O190" s="91"/>
      <c r="P190" s="91"/>
      <c r="Q190" s="91"/>
      <c r="R190" s="91"/>
      <c r="S190" s="91"/>
      <c r="T190" s="92"/>
      <c r="U190" s="38"/>
      <c r="V190" s="38"/>
      <c r="W190" s="38"/>
      <c r="X190" s="38"/>
      <c r="Y190" s="38"/>
      <c r="Z190" s="38"/>
      <c r="AA190" s="38"/>
      <c r="AB190" s="38"/>
      <c r="AC190" s="38"/>
      <c r="AD190" s="38"/>
      <c r="AE190" s="38"/>
      <c r="AT190" s="17" t="s">
        <v>274</v>
      </c>
      <c r="AU190" s="17" t="s">
        <v>86</v>
      </c>
    </row>
    <row r="191" s="13" customFormat="1">
      <c r="A191" s="13"/>
      <c r="B191" s="253"/>
      <c r="C191" s="254"/>
      <c r="D191" s="234" t="s">
        <v>276</v>
      </c>
      <c r="E191" s="255" t="s">
        <v>1</v>
      </c>
      <c r="F191" s="256" t="s">
        <v>451</v>
      </c>
      <c r="G191" s="254"/>
      <c r="H191" s="255" t="s">
        <v>1</v>
      </c>
      <c r="I191" s="257"/>
      <c r="J191" s="254"/>
      <c r="K191" s="254"/>
      <c r="L191" s="258"/>
      <c r="M191" s="259"/>
      <c r="N191" s="260"/>
      <c r="O191" s="260"/>
      <c r="P191" s="260"/>
      <c r="Q191" s="260"/>
      <c r="R191" s="260"/>
      <c r="S191" s="260"/>
      <c r="T191" s="261"/>
      <c r="U191" s="13"/>
      <c r="V191" s="13"/>
      <c r="W191" s="13"/>
      <c r="X191" s="13"/>
      <c r="Y191" s="13"/>
      <c r="Z191" s="13"/>
      <c r="AA191" s="13"/>
      <c r="AB191" s="13"/>
      <c r="AC191" s="13"/>
      <c r="AD191" s="13"/>
      <c r="AE191" s="13"/>
      <c r="AT191" s="262" t="s">
        <v>276</v>
      </c>
      <c r="AU191" s="262" t="s">
        <v>86</v>
      </c>
      <c r="AV191" s="13" t="s">
        <v>84</v>
      </c>
      <c r="AW191" s="13" t="s">
        <v>32</v>
      </c>
      <c r="AX191" s="13" t="s">
        <v>76</v>
      </c>
      <c r="AY191" s="262" t="s">
        <v>251</v>
      </c>
    </row>
    <row r="192" s="12" customFormat="1">
      <c r="A192" s="12"/>
      <c r="B192" s="242"/>
      <c r="C192" s="243"/>
      <c r="D192" s="234" t="s">
        <v>276</v>
      </c>
      <c r="E192" s="244" t="s">
        <v>1</v>
      </c>
      <c r="F192" s="245" t="s">
        <v>549</v>
      </c>
      <c r="G192" s="243"/>
      <c r="H192" s="246">
        <v>19</v>
      </c>
      <c r="I192" s="247"/>
      <c r="J192" s="243"/>
      <c r="K192" s="243"/>
      <c r="L192" s="248"/>
      <c r="M192" s="249"/>
      <c r="N192" s="250"/>
      <c r="O192" s="250"/>
      <c r="P192" s="250"/>
      <c r="Q192" s="250"/>
      <c r="R192" s="250"/>
      <c r="S192" s="250"/>
      <c r="T192" s="251"/>
      <c r="U192" s="12"/>
      <c r="V192" s="12"/>
      <c r="W192" s="12"/>
      <c r="X192" s="12"/>
      <c r="Y192" s="12"/>
      <c r="Z192" s="12"/>
      <c r="AA192" s="12"/>
      <c r="AB192" s="12"/>
      <c r="AC192" s="12"/>
      <c r="AD192" s="12"/>
      <c r="AE192" s="12"/>
      <c r="AT192" s="252" t="s">
        <v>276</v>
      </c>
      <c r="AU192" s="252" t="s">
        <v>86</v>
      </c>
      <c r="AV192" s="12" t="s">
        <v>86</v>
      </c>
      <c r="AW192" s="12" t="s">
        <v>32</v>
      </c>
      <c r="AX192" s="12" t="s">
        <v>84</v>
      </c>
      <c r="AY192" s="252" t="s">
        <v>251</v>
      </c>
    </row>
    <row r="193" s="2" customFormat="1" ht="24.15" customHeight="1">
      <c r="A193" s="38"/>
      <c r="B193" s="39"/>
      <c r="C193" s="220" t="s">
        <v>342</v>
      </c>
      <c r="D193" s="220" t="s">
        <v>255</v>
      </c>
      <c r="E193" s="221" t="s">
        <v>460</v>
      </c>
      <c r="F193" s="222" t="s">
        <v>461</v>
      </c>
      <c r="G193" s="223" t="s">
        <v>409</v>
      </c>
      <c r="H193" s="224">
        <v>2325</v>
      </c>
      <c r="I193" s="225"/>
      <c r="J193" s="226">
        <f>ROUND(I193*H193,2)</f>
        <v>0</v>
      </c>
      <c r="K193" s="227"/>
      <c r="L193" s="44"/>
      <c r="M193" s="228" t="s">
        <v>1</v>
      </c>
      <c r="N193" s="229" t="s">
        <v>41</v>
      </c>
      <c r="O193" s="91"/>
      <c r="P193" s="230">
        <f>O193*H193</f>
        <v>0</v>
      </c>
      <c r="Q193" s="230">
        <v>0</v>
      </c>
      <c r="R193" s="230">
        <f>Q193*H193</f>
        <v>0</v>
      </c>
      <c r="S193" s="230">
        <v>0</v>
      </c>
      <c r="T193" s="231">
        <f>S193*H193</f>
        <v>0</v>
      </c>
      <c r="U193" s="38"/>
      <c r="V193" s="38"/>
      <c r="W193" s="38"/>
      <c r="X193" s="38"/>
      <c r="Y193" s="38"/>
      <c r="Z193" s="38"/>
      <c r="AA193" s="38"/>
      <c r="AB193" s="38"/>
      <c r="AC193" s="38"/>
      <c r="AD193" s="38"/>
      <c r="AE193" s="38"/>
      <c r="AR193" s="232" t="s">
        <v>254</v>
      </c>
      <c r="AT193" s="232" t="s">
        <v>255</v>
      </c>
      <c r="AU193" s="232" t="s">
        <v>86</v>
      </c>
      <c r="AY193" s="17" t="s">
        <v>251</v>
      </c>
      <c r="BE193" s="233">
        <f>IF(N193="základní",J193,0)</f>
        <v>0</v>
      </c>
      <c r="BF193" s="233">
        <f>IF(N193="snížená",J193,0)</f>
        <v>0</v>
      </c>
      <c r="BG193" s="233">
        <f>IF(N193="zákl. přenesená",J193,0)</f>
        <v>0</v>
      </c>
      <c r="BH193" s="233">
        <f>IF(N193="sníž. přenesená",J193,0)</f>
        <v>0</v>
      </c>
      <c r="BI193" s="233">
        <f>IF(N193="nulová",J193,0)</f>
        <v>0</v>
      </c>
      <c r="BJ193" s="17" t="s">
        <v>84</v>
      </c>
      <c r="BK193" s="233">
        <f>ROUND(I193*H193,2)</f>
        <v>0</v>
      </c>
      <c r="BL193" s="17" t="s">
        <v>254</v>
      </c>
      <c r="BM193" s="232" t="s">
        <v>550</v>
      </c>
    </row>
    <row r="194" s="2" customFormat="1">
      <c r="A194" s="38"/>
      <c r="B194" s="39"/>
      <c r="C194" s="40"/>
      <c r="D194" s="234" t="s">
        <v>260</v>
      </c>
      <c r="E194" s="40"/>
      <c r="F194" s="235" t="s">
        <v>463</v>
      </c>
      <c r="G194" s="40"/>
      <c r="H194" s="40"/>
      <c r="I194" s="236"/>
      <c r="J194" s="40"/>
      <c r="K194" s="40"/>
      <c r="L194" s="44"/>
      <c r="M194" s="237"/>
      <c r="N194" s="238"/>
      <c r="O194" s="91"/>
      <c r="P194" s="91"/>
      <c r="Q194" s="91"/>
      <c r="R194" s="91"/>
      <c r="S194" s="91"/>
      <c r="T194" s="92"/>
      <c r="U194" s="38"/>
      <c r="V194" s="38"/>
      <c r="W194" s="38"/>
      <c r="X194" s="38"/>
      <c r="Y194" s="38"/>
      <c r="Z194" s="38"/>
      <c r="AA194" s="38"/>
      <c r="AB194" s="38"/>
      <c r="AC194" s="38"/>
      <c r="AD194" s="38"/>
      <c r="AE194" s="38"/>
      <c r="AT194" s="17" t="s">
        <v>260</v>
      </c>
      <c r="AU194" s="17" t="s">
        <v>86</v>
      </c>
    </row>
    <row r="195" s="2" customFormat="1">
      <c r="A195" s="38"/>
      <c r="B195" s="39"/>
      <c r="C195" s="40"/>
      <c r="D195" s="240" t="s">
        <v>274</v>
      </c>
      <c r="E195" s="40"/>
      <c r="F195" s="241" t="s">
        <v>464</v>
      </c>
      <c r="G195" s="40"/>
      <c r="H195" s="40"/>
      <c r="I195" s="236"/>
      <c r="J195" s="40"/>
      <c r="K195" s="40"/>
      <c r="L195" s="44"/>
      <c r="M195" s="237"/>
      <c r="N195" s="238"/>
      <c r="O195" s="91"/>
      <c r="P195" s="91"/>
      <c r="Q195" s="91"/>
      <c r="R195" s="91"/>
      <c r="S195" s="91"/>
      <c r="T195" s="92"/>
      <c r="U195" s="38"/>
      <c r="V195" s="38"/>
      <c r="W195" s="38"/>
      <c r="X195" s="38"/>
      <c r="Y195" s="38"/>
      <c r="Z195" s="38"/>
      <c r="AA195" s="38"/>
      <c r="AB195" s="38"/>
      <c r="AC195" s="38"/>
      <c r="AD195" s="38"/>
      <c r="AE195" s="38"/>
      <c r="AT195" s="17" t="s">
        <v>274</v>
      </c>
      <c r="AU195" s="17" t="s">
        <v>86</v>
      </c>
    </row>
    <row r="196" s="13" customFormat="1">
      <c r="A196" s="13"/>
      <c r="B196" s="253"/>
      <c r="C196" s="254"/>
      <c r="D196" s="234" t="s">
        <v>276</v>
      </c>
      <c r="E196" s="255" t="s">
        <v>1</v>
      </c>
      <c r="F196" s="256" t="s">
        <v>551</v>
      </c>
      <c r="G196" s="254"/>
      <c r="H196" s="255" t="s">
        <v>1</v>
      </c>
      <c r="I196" s="257"/>
      <c r="J196" s="254"/>
      <c r="K196" s="254"/>
      <c r="L196" s="258"/>
      <c r="M196" s="259"/>
      <c r="N196" s="260"/>
      <c r="O196" s="260"/>
      <c r="P196" s="260"/>
      <c r="Q196" s="260"/>
      <c r="R196" s="260"/>
      <c r="S196" s="260"/>
      <c r="T196" s="261"/>
      <c r="U196" s="13"/>
      <c r="V196" s="13"/>
      <c r="W196" s="13"/>
      <c r="X196" s="13"/>
      <c r="Y196" s="13"/>
      <c r="Z196" s="13"/>
      <c r="AA196" s="13"/>
      <c r="AB196" s="13"/>
      <c r="AC196" s="13"/>
      <c r="AD196" s="13"/>
      <c r="AE196" s="13"/>
      <c r="AT196" s="262" t="s">
        <v>276</v>
      </c>
      <c r="AU196" s="262" t="s">
        <v>86</v>
      </c>
      <c r="AV196" s="13" t="s">
        <v>84</v>
      </c>
      <c r="AW196" s="13" t="s">
        <v>32</v>
      </c>
      <c r="AX196" s="13" t="s">
        <v>76</v>
      </c>
      <c r="AY196" s="262" t="s">
        <v>251</v>
      </c>
    </row>
    <row r="197" s="12" customFormat="1">
      <c r="A197" s="12"/>
      <c r="B197" s="242"/>
      <c r="C197" s="243"/>
      <c r="D197" s="234" t="s">
        <v>276</v>
      </c>
      <c r="E197" s="244" t="s">
        <v>1</v>
      </c>
      <c r="F197" s="245" t="s">
        <v>552</v>
      </c>
      <c r="G197" s="243"/>
      <c r="H197" s="246">
        <v>2325</v>
      </c>
      <c r="I197" s="247"/>
      <c r="J197" s="243"/>
      <c r="K197" s="243"/>
      <c r="L197" s="248"/>
      <c r="M197" s="285"/>
      <c r="N197" s="286"/>
      <c r="O197" s="286"/>
      <c r="P197" s="286"/>
      <c r="Q197" s="286"/>
      <c r="R197" s="286"/>
      <c r="S197" s="286"/>
      <c r="T197" s="287"/>
      <c r="U197" s="12"/>
      <c r="V197" s="12"/>
      <c r="W197" s="12"/>
      <c r="X197" s="12"/>
      <c r="Y197" s="12"/>
      <c r="Z197" s="12"/>
      <c r="AA197" s="12"/>
      <c r="AB197" s="12"/>
      <c r="AC197" s="12"/>
      <c r="AD197" s="12"/>
      <c r="AE197" s="12"/>
      <c r="AT197" s="252" t="s">
        <v>276</v>
      </c>
      <c r="AU197" s="252" t="s">
        <v>86</v>
      </c>
      <c r="AV197" s="12" t="s">
        <v>86</v>
      </c>
      <c r="AW197" s="12" t="s">
        <v>32</v>
      </c>
      <c r="AX197" s="12" t="s">
        <v>84</v>
      </c>
      <c r="AY197" s="252" t="s">
        <v>251</v>
      </c>
    </row>
    <row r="198" s="2" customFormat="1" ht="6.96" customHeight="1">
      <c r="A198" s="38"/>
      <c r="B198" s="66"/>
      <c r="C198" s="67"/>
      <c r="D198" s="67"/>
      <c r="E198" s="67"/>
      <c r="F198" s="67"/>
      <c r="G198" s="67"/>
      <c r="H198" s="67"/>
      <c r="I198" s="67"/>
      <c r="J198" s="67"/>
      <c r="K198" s="67"/>
      <c r="L198" s="44"/>
      <c r="M198" s="38"/>
      <c r="O198" s="38"/>
      <c r="P198" s="38"/>
      <c r="Q198" s="38"/>
      <c r="R198" s="38"/>
      <c r="S198" s="38"/>
      <c r="T198" s="38"/>
      <c r="U198" s="38"/>
      <c r="V198" s="38"/>
      <c r="W198" s="38"/>
      <c r="X198" s="38"/>
      <c r="Y198" s="38"/>
      <c r="Z198" s="38"/>
      <c r="AA198" s="38"/>
      <c r="AB198" s="38"/>
      <c r="AC198" s="38"/>
      <c r="AD198" s="38"/>
      <c r="AE198" s="38"/>
    </row>
  </sheetData>
  <sheetProtection sheet="1" autoFilter="0" formatColumns="0" formatRows="0" objects="1" scenarios="1" spinCount="100000" saltValue="h9SY3d3oUyH/SU2MUZu1fbSUeGR91Sdowd+uVZa3BuXOlSwzFhEwdxqxaR+V4CO83rf1bJp2h2YENxVwMDDZ/Q==" hashValue="kJDT0zn57aRF7b9lAurchEU8a7lqhfAeVbn2r5eVr/vzGgLjvuriUWauvVATGD7eTzfB5kCxCkX/1O6kvVWUgQ==" algorithmName="SHA-512" password="CC35"/>
  <autoFilter ref="C121:K197"/>
  <mergeCells count="12">
    <mergeCell ref="E7:H7"/>
    <mergeCell ref="E9:H9"/>
    <mergeCell ref="E11:H11"/>
    <mergeCell ref="E20:H20"/>
    <mergeCell ref="E29:H29"/>
    <mergeCell ref="E85:H85"/>
    <mergeCell ref="E87:H87"/>
    <mergeCell ref="E89:H89"/>
    <mergeCell ref="E110:H110"/>
    <mergeCell ref="E112:H112"/>
    <mergeCell ref="E114:H114"/>
    <mergeCell ref="L2:V2"/>
  </mergeCells>
  <hyperlinks>
    <hyperlink ref="F127" r:id="rId1" display="https://podminky.urs.cz/item/CS_URS_2024_02/111111104"/>
    <hyperlink ref="F131" r:id="rId2" display="https://podminky.urs.cz/item/CS_URS_2024_02/111111312"/>
    <hyperlink ref="F135" r:id="rId3" display="https://podminky.urs.cz/item/CS_URS_2024_02/111211101"/>
    <hyperlink ref="F139" r:id="rId4" display="https://podminky.urs.cz/item/CS_URS_2024_02/111251212"/>
    <hyperlink ref="F143" r:id="rId5" display="https://podminky.urs.cz/item/CS_URS_2024_02/112251101"/>
    <hyperlink ref="F149" r:id="rId6" display="https://podminky.urs.cz/item/CS_URS_2024_02/112251102"/>
    <hyperlink ref="F154" r:id="rId7" display="https://podminky.urs.cz/item/CS_URS_2024_02/112251103"/>
    <hyperlink ref="F158" r:id="rId8" display="https://podminky.urs.cz/item/CS_URS_2024_02/162201421"/>
    <hyperlink ref="F165" r:id="rId9" display="https://podminky.urs.cz/item/CS_URS_2024_02/162201422"/>
    <hyperlink ref="F170" r:id="rId10" display="https://podminky.urs.cz/item/CS_URS_2024_02/162201423"/>
    <hyperlink ref="F174" r:id="rId11" display="https://podminky.urs.cz/item/CS_URS_2024_02/162301501"/>
    <hyperlink ref="F178" r:id="rId12" display="https://podminky.urs.cz/item/CS_URS_2024_02/162301971"/>
    <hyperlink ref="F185" r:id="rId13" display="https://podminky.urs.cz/item/CS_URS_2024_02/162301972"/>
    <hyperlink ref="F190" r:id="rId14" display="https://podminky.urs.cz/item/CS_URS_2024_02/162301973"/>
    <hyperlink ref="F195" r:id="rId15" display="https://podminky.urs.cz/item/CS_URS_2024_02/162301981"/>
  </hyperlinks>
  <pageMargins left="0.39375" right="0.39375" top="0.39375" bottom="0.39375" header="0" footer="0"/>
  <pageSetup paperSize="9" orientation="portrait" blackAndWhite="1" fitToHeight="100"/>
  <headerFooter>
    <oddFooter>&amp;CStrana &amp;P z &amp;N</oddFooter>
  </headerFooter>
  <drawing r:id="rId16"/>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104</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1" customFormat="1" ht="12" customHeight="1">
      <c r="B8" s="20"/>
      <c r="D8" s="150" t="s">
        <v>223</v>
      </c>
      <c r="L8" s="20"/>
    </row>
    <row r="9" s="2" customFormat="1" ht="16.5" customHeight="1">
      <c r="A9" s="38"/>
      <c r="B9" s="44"/>
      <c r="C9" s="38"/>
      <c r="D9" s="38"/>
      <c r="E9" s="151" t="s">
        <v>402</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403</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553</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12. 5. 2025</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36</v>
      </c>
      <c r="E32" s="38"/>
      <c r="F32" s="38"/>
      <c r="G32" s="38"/>
      <c r="H32" s="38"/>
      <c r="I32" s="38"/>
      <c r="J32" s="160">
        <f>ROUND(J122,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38</v>
      </c>
      <c r="G34" s="38"/>
      <c r="H34" s="38"/>
      <c r="I34" s="161" t="s">
        <v>37</v>
      </c>
      <c r="J34" s="161" t="s">
        <v>39</v>
      </c>
      <c r="K34" s="38"/>
      <c r="L34" s="63"/>
      <c r="S34" s="38"/>
      <c r="T34" s="38"/>
      <c r="U34" s="38"/>
      <c r="V34" s="38"/>
      <c r="W34" s="38"/>
      <c r="X34" s="38"/>
      <c r="Y34" s="38"/>
      <c r="Z34" s="38"/>
      <c r="AA34" s="38"/>
      <c r="AB34" s="38"/>
      <c r="AC34" s="38"/>
      <c r="AD34" s="38"/>
      <c r="AE34" s="38"/>
    </row>
    <row r="35" s="2" customFormat="1" ht="14.4" customHeight="1">
      <c r="A35" s="38"/>
      <c r="B35" s="44"/>
      <c r="C35" s="38"/>
      <c r="D35" s="162" t="s">
        <v>40</v>
      </c>
      <c r="E35" s="150" t="s">
        <v>41</v>
      </c>
      <c r="F35" s="163">
        <f>ROUND((SUM(BE122:BE188)),  2)</f>
        <v>0</v>
      </c>
      <c r="G35" s="38"/>
      <c r="H35" s="38"/>
      <c r="I35" s="164">
        <v>0.20999999999999999</v>
      </c>
      <c r="J35" s="163">
        <f>ROUND(((SUM(BE122:BE188))*I35),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42</v>
      </c>
      <c r="F36" s="163">
        <f>ROUND((SUM(BF122:BF188)),  2)</f>
        <v>0</v>
      </c>
      <c r="G36" s="38"/>
      <c r="H36" s="38"/>
      <c r="I36" s="164">
        <v>0.12</v>
      </c>
      <c r="J36" s="163">
        <f>ROUND(((SUM(BF122:BF188))*I36),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43</v>
      </c>
      <c r="F37" s="163">
        <f>ROUND((SUM(BG122:BG188)),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44</v>
      </c>
      <c r="F38" s="163">
        <f>ROUND((SUM(BH122:BH188)),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45</v>
      </c>
      <c r="F39" s="163">
        <f>ROUND((SUM(BI122:BI188)),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46</v>
      </c>
      <c r="E41" s="167"/>
      <c r="F41" s="167"/>
      <c r="G41" s="168" t="s">
        <v>47</v>
      </c>
      <c r="H41" s="169" t="s">
        <v>48</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223</v>
      </c>
      <c r="D86" s="22"/>
      <c r="E86" s="22"/>
      <c r="F86" s="22"/>
      <c r="G86" s="22"/>
      <c r="H86" s="22"/>
      <c r="I86" s="22"/>
      <c r="J86" s="22"/>
      <c r="K86" s="22"/>
      <c r="L86" s="20"/>
    </row>
    <row r="87" s="2" customFormat="1" ht="16.5" customHeight="1">
      <c r="A87" s="38"/>
      <c r="B87" s="39"/>
      <c r="C87" s="40"/>
      <c r="D87" s="40"/>
      <c r="E87" s="183" t="s">
        <v>402</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403</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E - Kácení na parcelách města Frýdek-Místek</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Frýdek-Místek</v>
      </c>
      <c r="G91" s="40"/>
      <c r="H91" s="40"/>
      <c r="I91" s="32" t="s">
        <v>22</v>
      </c>
      <c r="J91" s="79" t="str">
        <f>IF(J14="","",J14)</f>
        <v>12. 5. 2025</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Statutární město Frýdek-Místek</v>
      </c>
      <c r="G93" s="40"/>
      <c r="H93" s="40"/>
      <c r="I93" s="32" t="s">
        <v>30</v>
      </c>
      <c r="J93" s="36" t="str">
        <f>E23</f>
        <v>DOPRAPLAN s.r.o.</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226</v>
      </c>
      <c r="D96" s="185"/>
      <c r="E96" s="185"/>
      <c r="F96" s="185"/>
      <c r="G96" s="185"/>
      <c r="H96" s="185"/>
      <c r="I96" s="185"/>
      <c r="J96" s="186" t="s">
        <v>227</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228</v>
      </c>
      <c r="D98" s="40"/>
      <c r="E98" s="40"/>
      <c r="F98" s="40"/>
      <c r="G98" s="40"/>
      <c r="H98" s="40"/>
      <c r="I98" s="40"/>
      <c r="J98" s="110">
        <f>J122</f>
        <v>0</v>
      </c>
      <c r="K98" s="40"/>
      <c r="L98" s="63"/>
      <c r="S98" s="38"/>
      <c r="T98" s="38"/>
      <c r="U98" s="38"/>
      <c r="V98" s="38"/>
      <c r="W98" s="38"/>
      <c r="X98" s="38"/>
      <c r="Y98" s="38"/>
      <c r="Z98" s="38"/>
      <c r="AA98" s="38"/>
      <c r="AB98" s="38"/>
      <c r="AC98" s="38"/>
      <c r="AD98" s="38"/>
      <c r="AE98" s="38"/>
      <c r="AU98" s="17" t="s">
        <v>229</v>
      </c>
    </row>
    <row r="99" s="9" customFormat="1" ht="24.96" customHeight="1">
      <c r="A99" s="9"/>
      <c r="B99" s="188"/>
      <c r="C99" s="189"/>
      <c r="D99" s="190" t="s">
        <v>230</v>
      </c>
      <c r="E99" s="191"/>
      <c r="F99" s="191"/>
      <c r="G99" s="191"/>
      <c r="H99" s="191"/>
      <c r="I99" s="191"/>
      <c r="J99" s="192">
        <f>J123</f>
        <v>0</v>
      </c>
      <c r="K99" s="189"/>
      <c r="L99" s="193"/>
      <c r="S99" s="9"/>
      <c r="T99" s="9"/>
      <c r="U99" s="9"/>
      <c r="V99" s="9"/>
      <c r="W99" s="9"/>
      <c r="X99" s="9"/>
      <c r="Y99" s="9"/>
      <c r="Z99" s="9"/>
      <c r="AA99" s="9"/>
      <c r="AB99" s="9"/>
      <c r="AC99" s="9"/>
      <c r="AD99" s="9"/>
      <c r="AE99" s="9"/>
    </row>
    <row r="100" s="14" customFormat="1" ht="19.92" customHeight="1">
      <c r="A100" s="14"/>
      <c r="B100" s="267"/>
      <c r="C100" s="133"/>
      <c r="D100" s="268" t="s">
        <v>405</v>
      </c>
      <c r="E100" s="269"/>
      <c r="F100" s="269"/>
      <c r="G100" s="269"/>
      <c r="H100" s="269"/>
      <c r="I100" s="269"/>
      <c r="J100" s="270">
        <f>J124</f>
        <v>0</v>
      </c>
      <c r="K100" s="133"/>
      <c r="L100" s="271"/>
      <c r="S100" s="14"/>
      <c r="T100" s="14"/>
      <c r="U100" s="14"/>
      <c r="V100" s="14"/>
      <c r="W100" s="14"/>
      <c r="X100" s="14"/>
      <c r="Y100" s="14"/>
      <c r="Z100" s="14"/>
      <c r="AA100" s="14"/>
      <c r="AB100" s="14"/>
      <c r="AC100" s="14"/>
      <c r="AD100" s="14"/>
      <c r="AE100" s="14"/>
    </row>
    <row r="101" s="2" customFormat="1" ht="21.84" customHeight="1">
      <c r="A101" s="38"/>
      <c r="B101" s="39"/>
      <c r="C101" s="40"/>
      <c r="D101" s="40"/>
      <c r="E101" s="40"/>
      <c r="F101" s="40"/>
      <c r="G101" s="40"/>
      <c r="H101" s="40"/>
      <c r="I101" s="40"/>
      <c r="J101" s="40"/>
      <c r="K101" s="40"/>
      <c r="L101" s="63"/>
      <c r="S101" s="38"/>
      <c r="T101" s="38"/>
      <c r="U101" s="38"/>
      <c r="V101" s="38"/>
      <c r="W101" s="38"/>
      <c r="X101" s="38"/>
      <c r="Y101" s="38"/>
      <c r="Z101" s="38"/>
      <c r="AA101" s="38"/>
      <c r="AB101" s="38"/>
      <c r="AC101" s="38"/>
      <c r="AD101" s="38"/>
      <c r="AE101" s="38"/>
    </row>
    <row r="102" s="2" customFormat="1" ht="6.96" customHeight="1">
      <c r="A102" s="38"/>
      <c r="B102" s="66"/>
      <c r="C102" s="67"/>
      <c r="D102" s="67"/>
      <c r="E102" s="67"/>
      <c r="F102" s="67"/>
      <c r="G102" s="67"/>
      <c r="H102" s="67"/>
      <c r="I102" s="67"/>
      <c r="J102" s="67"/>
      <c r="K102" s="67"/>
      <c r="L102" s="63"/>
      <c r="S102" s="38"/>
      <c r="T102" s="38"/>
      <c r="U102" s="38"/>
      <c r="V102" s="38"/>
      <c r="W102" s="38"/>
      <c r="X102" s="38"/>
      <c r="Y102" s="38"/>
      <c r="Z102" s="38"/>
      <c r="AA102" s="38"/>
      <c r="AB102" s="38"/>
      <c r="AC102" s="38"/>
      <c r="AD102" s="38"/>
      <c r="AE102" s="38"/>
    </row>
    <row r="106" s="2" customFormat="1" ht="6.96" customHeight="1">
      <c r="A106" s="38"/>
      <c r="B106" s="68"/>
      <c r="C106" s="69"/>
      <c r="D106" s="69"/>
      <c r="E106" s="69"/>
      <c r="F106" s="69"/>
      <c r="G106" s="69"/>
      <c r="H106" s="69"/>
      <c r="I106" s="69"/>
      <c r="J106" s="69"/>
      <c r="K106" s="69"/>
      <c r="L106" s="63"/>
      <c r="S106" s="38"/>
      <c r="T106" s="38"/>
      <c r="U106" s="38"/>
      <c r="V106" s="38"/>
      <c r="W106" s="38"/>
      <c r="X106" s="38"/>
      <c r="Y106" s="38"/>
      <c r="Z106" s="38"/>
      <c r="AA106" s="38"/>
      <c r="AB106" s="38"/>
      <c r="AC106" s="38"/>
      <c r="AD106" s="38"/>
      <c r="AE106" s="38"/>
    </row>
    <row r="107" s="2" customFormat="1" ht="24.96" customHeight="1">
      <c r="A107" s="38"/>
      <c r="B107" s="39"/>
      <c r="C107" s="23" t="s">
        <v>236</v>
      </c>
      <c r="D107" s="40"/>
      <c r="E107" s="40"/>
      <c r="F107" s="40"/>
      <c r="G107" s="40"/>
      <c r="H107" s="40"/>
      <c r="I107" s="40"/>
      <c r="J107" s="40"/>
      <c r="K107" s="40"/>
      <c r="L107" s="63"/>
      <c r="S107" s="38"/>
      <c r="T107" s="38"/>
      <c r="U107" s="38"/>
      <c r="V107" s="38"/>
      <c r="W107" s="38"/>
      <c r="X107" s="38"/>
      <c r="Y107" s="38"/>
      <c r="Z107" s="38"/>
      <c r="AA107" s="38"/>
      <c r="AB107" s="38"/>
      <c r="AC107" s="38"/>
      <c r="AD107" s="38"/>
      <c r="AE107" s="38"/>
    </row>
    <row r="108" s="2" customFormat="1" ht="6.96" customHeight="1">
      <c r="A108" s="38"/>
      <c r="B108" s="39"/>
      <c r="C108" s="40"/>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12" customHeight="1">
      <c r="A109" s="38"/>
      <c r="B109" s="39"/>
      <c r="C109" s="32" t="s">
        <v>16</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26.25" customHeight="1">
      <c r="A110" s="38"/>
      <c r="B110" s="39"/>
      <c r="C110" s="40"/>
      <c r="D110" s="40"/>
      <c r="E110" s="183" t="str">
        <f>E7</f>
        <v>Vybudování komunikací a inženýrských sítí v lokalitě Berlín 2, Frýdek-Místek</v>
      </c>
      <c r="F110" s="32"/>
      <c r="G110" s="32"/>
      <c r="H110" s="32"/>
      <c r="I110" s="40"/>
      <c r="J110" s="40"/>
      <c r="K110" s="40"/>
      <c r="L110" s="63"/>
      <c r="S110" s="38"/>
      <c r="T110" s="38"/>
      <c r="U110" s="38"/>
      <c r="V110" s="38"/>
      <c r="W110" s="38"/>
      <c r="X110" s="38"/>
      <c r="Y110" s="38"/>
      <c r="Z110" s="38"/>
      <c r="AA110" s="38"/>
      <c r="AB110" s="38"/>
      <c r="AC110" s="38"/>
      <c r="AD110" s="38"/>
      <c r="AE110" s="38"/>
    </row>
    <row r="111" s="1" customFormat="1" ht="12" customHeight="1">
      <c r="B111" s="21"/>
      <c r="C111" s="32" t="s">
        <v>223</v>
      </c>
      <c r="D111" s="22"/>
      <c r="E111" s="22"/>
      <c r="F111" s="22"/>
      <c r="G111" s="22"/>
      <c r="H111" s="22"/>
      <c r="I111" s="22"/>
      <c r="J111" s="22"/>
      <c r="K111" s="22"/>
      <c r="L111" s="20"/>
    </row>
    <row r="112" s="2" customFormat="1" ht="16.5" customHeight="1">
      <c r="A112" s="38"/>
      <c r="B112" s="39"/>
      <c r="C112" s="40"/>
      <c r="D112" s="40"/>
      <c r="E112" s="183" t="s">
        <v>402</v>
      </c>
      <c r="F112" s="40"/>
      <c r="G112" s="40"/>
      <c r="H112" s="40"/>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403</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6.5" customHeight="1">
      <c r="A114" s="38"/>
      <c r="B114" s="39"/>
      <c r="C114" s="40"/>
      <c r="D114" s="40"/>
      <c r="E114" s="76" t="str">
        <f>E11</f>
        <v>E - Kácení na parcelách města Frýdek-Místek</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6.96" customHeight="1">
      <c r="A115" s="38"/>
      <c r="B115" s="39"/>
      <c r="C115" s="40"/>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20</v>
      </c>
      <c r="D116" s="40"/>
      <c r="E116" s="40"/>
      <c r="F116" s="27" t="str">
        <f>F14</f>
        <v>Frýdek-Místek</v>
      </c>
      <c r="G116" s="40"/>
      <c r="H116" s="40"/>
      <c r="I116" s="32" t="s">
        <v>22</v>
      </c>
      <c r="J116" s="79" t="str">
        <f>IF(J14="","",J14)</f>
        <v>12. 5. 2025</v>
      </c>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5.15" customHeight="1">
      <c r="A118" s="38"/>
      <c r="B118" s="39"/>
      <c r="C118" s="32" t="s">
        <v>24</v>
      </c>
      <c r="D118" s="40"/>
      <c r="E118" s="40"/>
      <c r="F118" s="27" t="str">
        <f>E17</f>
        <v>Statutární město Frýdek-Místek</v>
      </c>
      <c r="G118" s="40"/>
      <c r="H118" s="40"/>
      <c r="I118" s="32" t="s">
        <v>30</v>
      </c>
      <c r="J118" s="36" t="str">
        <f>E23</f>
        <v>DOPRAPLAN s.r.o.</v>
      </c>
      <c r="K118" s="40"/>
      <c r="L118" s="63"/>
      <c r="S118" s="38"/>
      <c r="T118" s="38"/>
      <c r="U118" s="38"/>
      <c r="V118" s="38"/>
      <c r="W118" s="38"/>
      <c r="X118" s="38"/>
      <c r="Y118" s="38"/>
      <c r="Z118" s="38"/>
      <c r="AA118" s="38"/>
      <c r="AB118" s="38"/>
      <c r="AC118" s="38"/>
      <c r="AD118" s="38"/>
      <c r="AE118" s="38"/>
    </row>
    <row r="119" s="2" customFormat="1" ht="15.15" customHeight="1">
      <c r="A119" s="38"/>
      <c r="B119" s="39"/>
      <c r="C119" s="32" t="s">
        <v>28</v>
      </c>
      <c r="D119" s="40"/>
      <c r="E119" s="40"/>
      <c r="F119" s="27" t="str">
        <f>IF(E20="","",E20)</f>
        <v>Vyplň údaj</v>
      </c>
      <c r="G119" s="40"/>
      <c r="H119" s="40"/>
      <c r="I119" s="32" t="s">
        <v>33</v>
      </c>
      <c r="J119" s="36" t="str">
        <f>E26</f>
        <v xml:space="preserve"> </v>
      </c>
      <c r="K119" s="40"/>
      <c r="L119" s="63"/>
      <c r="S119" s="38"/>
      <c r="T119" s="38"/>
      <c r="U119" s="38"/>
      <c r="V119" s="38"/>
      <c r="W119" s="38"/>
      <c r="X119" s="38"/>
      <c r="Y119" s="38"/>
      <c r="Z119" s="38"/>
      <c r="AA119" s="38"/>
      <c r="AB119" s="38"/>
      <c r="AC119" s="38"/>
      <c r="AD119" s="38"/>
      <c r="AE119" s="38"/>
    </row>
    <row r="120" s="2" customFormat="1" ht="10.32"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10" customFormat="1" ht="29.28" customHeight="1">
      <c r="A121" s="194"/>
      <c r="B121" s="195"/>
      <c r="C121" s="196" t="s">
        <v>237</v>
      </c>
      <c r="D121" s="197" t="s">
        <v>61</v>
      </c>
      <c r="E121" s="197" t="s">
        <v>57</v>
      </c>
      <c r="F121" s="197" t="s">
        <v>58</v>
      </c>
      <c r="G121" s="197" t="s">
        <v>238</v>
      </c>
      <c r="H121" s="197" t="s">
        <v>239</v>
      </c>
      <c r="I121" s="197" t="s">
        <v>240</v>
      </c>
      <c r="J121" s="198" t="s">
        <v>227</v>
      </c>
      <c r="K121" s="199" t="s">
        <v>241</v>
      </c>
      <c r="L121" s="200"/>
      <c r="M121" s="100" t="s">
        <v>1</v>
      </c>
      <c r="N121" s="101" t="s">
        <v>40</v>
      </c>
      <c r="O121" s="101" t="s">
        <v>242</v>
      </c>
      <c r="P121" s="101" t="s">
        <v>243</v>
      </c>
      <c r="Q121" s="101" t="s">
        <v>244</v>
      </c>
      <c r="R121" s="101" t="s">
        <v>245</v>
      </c>
      <c r="S121" s="101" t="s">
        <v>246</v>
      </c>
      <c r="T121" s="102" t="s">
        <v>247</v>
      </c>
      <c r="U121" s="194"/>
      <c r="V121" s="194"/>
      <c r="W121" s="194"/>
      <c r="X121" s="194"/>
      <c r="Y121" s="194"/>
      <c r="Z121" s="194"/>
      <c r="AA121" s="194"/>
      <c r="AB121" s="194"/>
      <c r="AC121" s="194"/>
      <c r="AD121" s="194"/>
      <c r="AE121" s="194"/>
    </row>
    <row r="122" s="2" customFormat="1" ht="22.8" customHeight="1">
      <c r="A122" s="38"/>
      <c r="B122" s="39"/>
      <c r="C122" s="107" t="s">
        <v>248</v>
      </c>
      <c r="D122" s="40"/>
      <c r="E122" s="40"/>
      <c r="F122" s="40"/>
      <c r="G122" s="40"/>
      <c r="H122" s="40"/>
      <c r="I122" s="40"/>
      <c r="J122" s="201">
        <f>BK122</f>
        <v>0</v>
      </c>
      <c r="K122" s="40"/>
      <c r="L122" s="44"/>
      <c r="M122" s="103"/>
      <c r="N122" s="202"/>
      <c r="O122" s="104"/>
      <c r="P122" s="203">
        <f>P123</f>
        <v>0</v>
      </c>
      <c r="Q122" s="104"/>
      <c r="R122" s="203">
        <f>R123</f>
        <v>0</v>
      </c>
      <c r="S122" s="104"/>
      <c r="T122" s="204">
        <f>T123</f>
        <v>0</v>
      </c>
      <c r="U122" s="38"/>
      <c r="V122" s="38"/>
      <c r="W122" s="38"/>
      <c r="X122" s="38"/>
      <c r="Y122" s="38"/>
      <c r="Z122" s="38"/>
      <c r="AA122" s="38"/>
      <c r="AB122" s="38"/>
      <c r="AC122" s="38"/>
      <c r="AD122" s="38"/>
      <c r="AE122" s="38"/>
      <c r="AT122" s="17" t="s">
        <v>75</v>
      </c>
      <c r="AU122" s="17" t="s">
        <v>229</v>
      </c>
      <c r="BK122" s="205">
        <f>BK123</f>
        <v>0</v>
      </c>
    </row>
    <row r="123" s="11" customFormat="1" ht="25.92" customHeight="1">
      <c r="A123" s="11"/>
      <c r="B123" s="206"/>
      <c r="C123" s="207"/>
      <c r="D123" s="208" t="s">
        <v>75</v>
      </c>
      <c r="E123" s="209" t="s">
        <v>249</v>
      </c>
      <c r="F123" s="209" t="s">
        <v>250</v>
      </c>
      <c r="G123" s="207"/>
      <c r="H123" s="207"/>
      <c r="I123" s="210"/>
      <c r="J123" s="211">
        <f>BK123</f>
        <v>0</v>
      </c>
      <c r="K123" s="207"/>
      <c r="L123" s="212"/>
      <c r="M123" s="213"/>
      <c r="N123" s="214"/>
      <c r="O123" s="214"/>
      <c r="P123" s="215">
        <f>P124</f>
        <v>0</v>
      </c>
      <c r="Q123" s="214"/>
      <c r="R123" s="215">
        <f>R124</f>
        <v>0</v>
      </c>
      <c r="S123" s="214"/>
      <c r="T123" s="216">
        <f>T124</f>
        <v>0</v>
      </c>
      <c r="U123" s="11"/>
      <c r="V123" s="11"/>
      <c r="W123" s="11"/>
      <c r="X123" s="11"/>
      <c r="Y123" s="11"/>
      <c r="Z123" s="11"/>
      <c r="AA123" s="11"/>
      <c r="AB123" s="11"/>
      <c r="AC123" s="11"/>
      <c r="AD123" s="11"/>
      <c r="AE123" s="11"/>
      <c r="AR123" s="217" t="s">
        <v>84</v>
      </c>
      <c r="AT123" s="218" t="s">
        <v>75</v>
      </c>
      <c r="AU123" s="218" t="s">
        <v>76</v>
      </c>
      <c r="AY123" s="217" t="s">
        <v>251</v>
      </c>
      <c r="BK123" s="219">
        <f>BK124</f>
        <v>0</v>
      </c>
    </row>
    <row r="124" s="11" customFormat="1" ht="22.8" customHeight="1">
      <c r="A124" s="11"/>
      <c r="B124" s="206"/>
      <c r="C124" s="207"/>
      <c r="D124" s="208" t="s">
        <v>75</v>
      </c>
      <c r="E124" s="272" t="s">
        <v>84</v>
      </c>
      <c r="F124" s="272" t="s">
        <v>406</v>
      </c>
      <c r="G124" s="207"/>
      <c r="H124" s="207"/>
      <c r="I124" s="210"/>
      <c r="J124" s="273">
        <f>BK124</f>
        <v>0</v>
      </c>
      <c r="K124" s="207"/>
      <c r="L124" s="212"/>
      <c r="M124" s="213"/>
      <c r="N124" s="214"/>
      <c r="O124" s="214"/>
      <c r="P124" s="215">
        <f>SUM(P125:P188)</f>
        <v>0</v>
      </c>
      <c r="Q124" s="214"/>
      <c r="R124" s="215">
        <f>SUM(R125:R188)</f>
        <v>0</v>
      </c>
      <c r="S124" s="214"/>
      <c r="T124" s="216">
        <f>SUM(T125:T188)</f>
        <v>0</v>
      </c>
      <c r="U124" s="11"/>
      <c r="V124" s="11"/>
      <c r="W124" s="11"/>
      <c r="X124" s="11"/>
      <c r="Y124" s="11"/>
      <c r="Z124" s="11"/>
      <c r="AA124" s="11"/>
      <c r="AB124" s="11"/>
      <c r="AC124" s="11"/>
      <c r="AD124" s="11"/>
      <c r="AE124" s="11"/>
      <c r="AR124" s="217" t="s">
        <v>84</v>
      </c>
      <c r="AT124" s="218" t="s">
        <v>75</v>
      </c>
      <c r="AU124" s="218" t="s">
        <v>84</v>
      </c>
      <c r="AY124" s="217" t="s">
        <v>251</v>
      </c>
      <c r="BK124" s="219">
        <f>SUM(BK125:BK188)</f>
        <v>0</v>
      </c>
    </row>
    <row r="125" s="2" customFormat="1" ht="33" customHeight="1">
      <c r="A125" s="38"/>
      <c r="B125" s="39"/>
      <c r="C125" s="220" t="s">
        <v>84</v>
      </c>
      <c r="D125" s="220" t="s">
        <v>255</v>
      </c>
      <c r="E125" s="221" t="s">
        <v>508</v>
      </c>
      <c r="F125" s="222" t="s">
        <v>509</v>
      </c>
      <c r="G125" s="223" t="s">
        <v>409</v>
      </c>
      <c r="H125" s="224">
        <v>200</v>
      </c>
      <c r="I125" s="225"/>
      <c r="J125" s="226">
        <f>ROUND(I125*H125,2)</f>
        <v>0</v>
      </c>
      <c r="K125" s="227"/>
      <c r="L125" s="44"/>
      <c r="M125" s="228" t="s">
        <v>1</v>
      </c>
      <c r="N125" s="229" t="s">
        <v>41</v>
      </c>
      <c r="O125" s="91"/>
      <c r="P125" s="230">
        <f>O125*H125</f>
        <v>0</v>
      </c>
      <c r="Q125" s="230">
        <v>0</v>
      </c>
      <c r="R125" s="230">
        <f>Q125*H125</f>
        <v>0</v>
      </c>
      <c r="S125" s="230">
        <v>0</v>
      </c>
      <c r="T125" s="231">
        <f>S125*H125</f>
        <v>0</v>
      </c>
      <c r="U125" s="38"/>
      <c r="V125" s="38"/>
      <c r="W125" s="38"/>
      <c r="X125" s="38"/>
      <c r="Y125" s="38"/>
      <c r="Z125" s="38"/>
      <c r="AA125" s="38"/>
      <c r="AB125" s="38"/>
      <c r="AC125" s="38"/>
      <c r="AD125" s="38"/>
      <c r="AE125" s="38"/>
      <c r="AR125" s="232" t="s">
        <v>254</v>
      </c>
      <c r="AT125" s="232" t="s">
        <v>255</v>
      </c>
      <c r="AU125" s="232" t="s">
        <v>86</v>
      </c>
      <c r="AY125" s="17" t="s">
        <v>251</v>
      </c>
      <c r="BE125" s="233">
        <f>IF(N125="základní",J125,0)</f>
        <v>0</v>
      </c>
      <c r="BF125" s="233">
        <f>IF(N125="snížená",J125,0)</f>
        <v>0</v>
      </c>
      <c r="BG125" s="233">
        <f>IF(N125="zákl. přenesená",J125,0)</f>
        <v>0</v>
      </c>
      <c r="BH125" s="233">
        <f>IF(N125="sníž. přenesená",J125,0)</f>
        <v>0</v>
      </c>
      <c r="BI125" s="233">
        <f>IF(N125="nulová",J125,0)</f>
        <v>0</v>
      </c>
      <c r="BJ125" s="17" t="s">
        <v>84</v>
      </c>
      <c r="BK125" s="233">
        <f>ROUND(I125*H125,2)</f>
        <v>0</v>
      </c>
      <c r="BL125" s="17" t="s">
        <v>254</v>
      </c>
      <c r="BM125" s="232" t="s">
        <v>554</v>
      </c>
    </row>
    <row r="126" s="2" customFormat="1">
      <c r="A126" s="38"/>
      <c r="B126" s="39"/>
      <c r="C126" s="40"/>
      <c r="D126" s="234" t="s">
        <v>260</v>
      </c>
      <c r="E126" s="40"/>
      <c r="F126" s="235" t="s">
        <v>511</v>
      </c>
      <c r="G126" s="40"/>
      <c r="H126" s="40"/>
      <c r="I126" s="236"/>
      <c r="J126" s="40"/>
      <c r="K126" s="40"/>
      <c r="L126" s="44"/>
      <c r="M126" s="237"/>
      <c r="N126" s="238"/>
      <c r="O126" s="91"/>
      <c r="P126" s="91"/>
      <c r="Q126" s="91"/>
      <c r="R126" s="91"/>
      <c r="S126" s="91"/>
      <c r="T126" s="92"/>
      <c r="U126" s="38"/>
      <c r="V126" s="38"/>
      <c r="W126" s="38"/>
      <c r="X126" s="38"/>
      <c r="Y126" s="38"/>
      <c r="Z126" s="38"/>
      <c r="AA126" s="38"/>
      <c r="AB126" s="38"/>
      <c r="AC126" s="38"/>
      <c r="AD126" s="38"/>
      <c r="AE126" s="38"/>
      <c r="AT126" s="17" t="s">
        <v>260</v>
      </c>
      <c r="AU126" s="17" t="s">
        <v>86</v>
      </c>
    </row>
    <row r="127" s="2" customFormat="1">
      <c r="A127" s="38"/>
      <c r="B127" s="39"/>
      <c r="C127" s="40"/>
      <c r="D127" s="240" t="s">
        <v>274</v>
      </c>
      <c r="E127" s="40"/>
      <c r="F127" s="241" t="s">
        <v>512</v>
      </c>
      <c r="G127" s="40"/>
      <c r="H127" s="40"/>
      <c r="I127" s="236"/>
      <c r="J127" s="40"/>
      <c r="K127" s="40"/>
      <c r="L127" s="44"/>
      <c r="M127" s="237"/>
      <c r="N127" s="238"/>
      <c r="O127" s="91"/>
      <c r="P127" s="91"/>
      <c r="Q127" s="91"/>
      <c r="R127" s="91"/>
      <c r="S127" s="91"/>
      <c r="T127" s="92"/>
      <c r="U127" s="38"/>
      <c r="V127" s="38"/>
      <c r="W127" s="38"/>
      <c r="X127" s="38"/>
      <c r="Y127" s="38"/>
      <c r="Z127" s="38"/>
      <c r="AA127" s="38"/>
      <c r="AB127" s="38"/>
      <c r="AC127" s="38"/>
      <c r="AD127" s="38"/>
      <c r="AE127" s="38"/>
      <c r="AT127" s="17" t="s">
        <v>274</v>
      </c>
      <c r="AU127" s="17" t="s">
        <v>86</v>
      </c>
    </row>
    <row r="128" s="12" customFormat="1">
      <c r="A128" s="12"/>
      <c r="B128" s="242"/>
      <c r="C128" s="243"/>
      <c r="D128" s="234" t="s">
        <v>276</v>
      </c>
      <c r="E128" s="244" t="s">
        <v>1</v>
      </c>
      <c r="F128" s="245" t="s">
        <v>555</v>
      </c>
      <c r="G128" s="243"/>
      <c r="H128" s="246">
        <v>200</v>
      </c>
      <c r="I128" s="247"/>
      <c r="J128" s="243"/>
      <c r="K128" s="243"/>
      <c r="L128" s="248"/>
      <c r="M128" s="249"/>
      <c r="N128" s="250"/>
      <c r="O128" s="250"/>
      <c r="P128" s="250"/>
      <c r="Q128" s="250"/>
      <c r="R128" s="250"/>
      <c r="S128" s="250"/>
      <c r="T128" s="251"/>
      <c r="U128" s="12"/>
      <c r="V128" s="12"/>
      <c r="W128" s="12"/>
      <c r="X128" s="12"/>
      <c r="Y128" s="12"/>
      <c r="Z128" s="12"/>
      <c r="AA128" s="12"/>
      <c r="AB128" s="12"/>
      <c r="AC128" s="12"/>
      <c r="AD128" s="12"/>
      <c r="AE128" s="12"/>
      <c r="AT128" s="252" t="s">
        <v>276</v>
      </c>
      <c r="AU128" s="252" t="s">
        <v>86</v>
      </c>
      <c r="AV128" s="12" t="s">
        <v>86</v>
      </c>
      <c r="AW128" s="12" t="s">
        <v>32</v>
      </c>
      <c r="AX128" s="12" t="s">
        <v>84</v>
      </c>
      <c r="AY128" s="252" t="s">
        <v>251</v>
      </c>
    </row>
    <row r="129" s="2" customFormat="1" ht="21.75" customHeight="1">
      <c r="A129" s="38"/>
      <c r="B129" s="39"/>
      <c r="C129" s="220" t="s">
        <v>86</v>
      </c>
      <c r="D129" s="220" t="s">
        <v>255</v>
      </c>
      <c r="E129" s="221" t="s">
        <v>414</v>
      </c>
      <c r="F129" s="222" t="s">
        <v>415</v>
      </c>
      <c r="G129" s="223" t="s">
        <v>416</v>
      </c>
      <c r="H129" s="224">
        <v>83</v>
      </c>
      <c r="I129" s="225"/>
      <c r="J129" s="226">
        <f>ROUND(I129*H129,2)</f>
        <v>0</v>
      </c>
      <c r="K129" s="227"/>
      <c r="L129" s="44"/>
      <c r="M129" s="228" t="s">
        <v>1</v>
      </c>
      <c r="N129" s="229" t="s">
        <v>41</v>
      </c>
      <c r="O129" s="91"/>
      <c r="P129" s="230">
        <f>O129*H129</f>
        <v>0</v>
      </c>
      <c r="Q129" s="230">
        <v>0</v>
      </c>
      <c r="R129" s="230">
        <f>Q129*H129</f>
        <v>0</v>
      </c>
      <c r="S129" s="230">
        <v>0</v>
      </c>
      <c r="T129" s="231">
        <f>S129*H129</f>
        <v>0</v>
      </c>
      <c r="U129" s="38"/>
      <c r="V129" s="38"/>
      <c r="W129" s="38"/>
      <c r="X129" s="38"/>
      <c r="Y129" s="38"/>
      <c r="Z129" s="38"/>
      <c r="AA129" s="38"/>
      <c r="AB129" s="38"/>
      <c r="AC129" s="38"/>
      <c r="AD129" s="38"/>
      <c r="AE129" s="38"/>
      <c r="AR129" s="232" t="s">
        <v>254</v>
      </c>
      <c r="AT129" s="232" t="s">
        <v>255</v>
      </c>
      <c r="AU129" s="232" t="s">
        <v>86</v>
      </c>
      <c r="AY129" s="17" t="s">
        <v>251</v>
      </c>
      <c r="BE129" s="233">
        <f>IF(N129="základní",J129,0)</f>
        <v>0</v>
      </c>
      <c r="BF129" s="233">
        <f>IF(N129="snížená",J129,0)</f>
        <v>0</v>
      </c>
      <c r="BG129" s="233">
        <f>IF(N129="zákl. přenesená",J129,0)</f>
        <v>0</v>
      </c>
      <c r="BH129" s="233">
        <f>IF(N129="sníž. přenesená",J129,0)</f>
        <v>0</v>
      </c>
      <c r="BI129" s="233">
        <f>IF(N129="nulová",J129,0)</f>
        <v>0</v>
      </c>
      <c r="BJ129" s="17" t="s">
        <v>84</v>
      </c>
      <c r="BK129" s="233">
        <f>ROUND(I129*H129,2)</f>
        <v>0</v>
      </c>
      <c r="BL129" s="17" t="s">
        <v>254</v>
      </c>
      <c r="BM129" s="232" t="s">
        <v>556</v>
      </c>
    </row>
    <row r="130" s="2" customFormat="1">
      <c r="A130" s="38"/>
      <c r="B130" s="39"/>
      <c r="C130" s="40"/>
      <c r="D130" s="234" t="s">
        <v>260</v>
      </c>
      <c r="E130" s="40"/>
      <c r="F130" s="235" t="s">
        <v>418</v>
      </c>
      <c r="G130" s="40"/>
      <c r="H130" s="40"/>
      <c r="I130" s="236"/>
      <c r="J130" s="40"/>
      <c r="K130" s="40"/>
      <c r="L130" s="44"/>
      <c r="M130" s="237"/>
      <c r="N130" s="238"/>
      <c r="O130" s="91"/>
      <c r="P130" s="91"/>
      <c r="Q130" s="91"/>
      <c r="R130" s="91"/>
      <c r="S130" s="91"/>
      <c r="T130" s="92"/>
      <c r="U130" s="38"/>
      <c r="V130" s="38"/>
      <c r="W130" s="38"/>
      <c r="X130" s="38"/>
      <c r="Y130" s="38"/>
      <c r="Z130" s="38"/>
      <c r="AA130" s="38"/>
      <c r="AB130" s="38"/>
      <c r="AC130" s="38"/>
      <c r="AD130" s="38"/>
      <c r="AE130" s="38"/>
      <c r="AT130" s="17" t="s">
        <v>260</v>
      </c>
      <c r="AU130" s="17" t="s">
        <v>86</v>
      </c>
    </row>
    <row r="131" s="2" customFormat="1">
      <c r="A131" s="38"/>
      <c r="B131" s="39"/>
      <c r="C131" s="40"/>
      <c r="D131" s="240" t="s">
        <v>274</v>
      </c>
      <c r="E131" s="40"/>
      <c r="F131" s="241" t="s">
        <v>419</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274</v>
      </c>
      <c r="AU131" s="17" t="s">
        <v>86</v>
      </c>
    </row>
    <row r="132" s="13" customFormat="1">
      <c r="A132" s="13"/>
      <c r="B132" s="253"/>
      <c r="C132" s="254"/>
      <c r="D132" s="234" t="s">
        <v>276</v>
      </c>
      <c r="E132" s="255" t="s">
        <v>1</v>
      </c>
      <c r="F132" s="256" t="s">
        <v>420</v>
      </c>
      <c r="G132" s="254"/>
      <c r="H132" s="255" t="s">
        <v>1</v>
      </c>
      <c r="I132" s="257"/>
      <c r="J132" s="254"/>
      <c r="K132" s="254"/>
      <c r="L132" s="258"/>
      <c r="M132" s="259"/>
      <c r="N132" s="260"/>
      <c r="O132" s="260"/>
      <c r="P132" s="260"/>
      <c r="Q132" s="260"/>
      <c r="R132" s="260"/>
      <c r="S132" s="260"/>
      <c r="T132" s="261"/>
      <c r="U132" s="13"/>
      <c r="V132" s="13"/>
      <c r="W132" s="13"/>
      <c r="X132" s="13"/>
      <c r="Y132" s="13"/>
      <c r="Z132" s="13"/>
      <c r="AA132" s="13"/>
      <c r="AB132" s="13"/>
      <c r="AC132" s="13"/>
      <c r="AD132" s="13"/>
      <c r="AE132" s="13"/>
      <c r="AT132" s="262" t="s">
        <v>276</v>
      </c>
      <c r="AU132" s="262" t="s">
        <v>86</v>
      </c>
      <c r="AV132" s="13" t="s">
        <v>84</v>
      </c>
      <c r="AW132" s="13" t="s">
        <v>32</v>
      </c>
      <c r="AX132" s="13" t="s">
        <v>76</v>
      </c>
      <c r="AY132" s="262" t="s">
        <v>251</v>
      </c>
    </row>
    <row r="133" s="12" customFormat="1">
      <c r="A133" s="12"/>
      <c r="B133" s="242"/>
      <c r="C133" s="243"/>
      <c r="D133" s="234" t="s">
        <v>276</v>
      </c>
      <c r="E133" s="244" t="s">
        <v>1</v>
      </c>
      <c r="F133" s="245" t="s">
        <v>557</v>
      </c>
      <c r="G133" s="243"/>
      <c r="H133" s="246">
        <v>23</v>
      </c>
      <c r="I133" s="247"/>
      <c r="J133" s="243"/>
      <c r="K133" s="243"/>
      <c r="L133" s="248"/>
      <c r="M133" s="249"/>
      <c r="N133" s="250"/>
      <c r="O133" s="250"/>
      <c r="P133" s="250"/>
      <c r="Q133" s="250"/>
      <c r="R133" s="250"/>
      <c r="S133" s="250"/>
      <c r="T133" s="251"/>
      <c r="U133" s="12"/>
      <c r="V133" s="12"/>
      <c r="W133" s="12"/>
      <c r="X133" s="12"/>
      <c r="Y133" s="12"/>
      <c r="Z133" s="12"/>
      <c r="AA133" s="12"/>
      <c r="AB133" s="12"/>
      <c r="AC133" s="12"/>
      <c r="AD133" s="12"/>
      <c r="AE133" s="12"/>
      <c r="AT133" s="252" t="s">
        <v>276</v>
      </c>
      <c r="AU133" s="252" t="s">
        <v>86</v>
      </c>
      <c r="AV133" s="12" t="s">
        <v>86</v>
      </c>
      <c r="AW133" s="12" t="s">
        <v>32</v>
      </c>
      <c r="AX133" s="12" t="s">
        <v>76</v>
      </c>
      <c r="AY133" s="252" t="s">
        <v>251</v>
      </c>
    </row>
    <row r="134" s="12" customFormat="1">
      <c r="A134" s="12"/>
      <c r="B134" s="242"/>
      <c r="C134" s="243"/>
      <c r="D134" s="234" t="s">
        <v>276</v>
      </c>
      <c r="E134" s="244" t="s">
        <v>1</v>
      </c>
      <c r="F134" s="245" t="s">
        <v>558</v>
      </c>
      <c r="G134" s="243"/>
      <c r="H134" s="246">
        <v>60</v>
      </c>
      <c r="I134" s="247"/>
      <c r="J134" s="243"/>
      <c r="K134" s="243"/>
      <c r="L134" s="248"/>
      <c r="M134" s="249"/>
      <c r="N134" s="250"/>
      <c r="O134" s="250"/>
      <c r="P134" s="250"/>
      <c r="Q134" s="250"/>
      <c r="R134" s="250"/>
      <c r="S134" s="250"/>
      <c r="T134" s="251"/>
      <c r="U134" s="12"/>
      <c r="V134" s="12"/>
      <c r="W134" s="12"/>
      <c r="X134" s="12"/>
      <c r="Y134" s="12"/>
      <c r="Z134" s="12"/>
      <c r="AA134" s="12"/>
      <c r="AB134" s="12"/>
      <c r="AC134" s="12"/>
      <c r="AD134" s="12"/>
      <c r="AE134" s="12"/>
      <c r="AT134" s="252" t="s">
        <v>276</v>
      </c>
      <c r="AU134" s="252" t="s">
        <v>86</v>
      </c>
      <c r="AV134" s="12" t="s">
        <v>86</v>
      </c>
      <c r="AW134" s="12" t="s">
        <v>32</v>
      </c>
      <c r="AX134" s="12" t="s">
        <v>76</v>
      </c>
      <c r="AY134" s="252" t="s">
        <v>251</v>
      </c>
    </row>
    <row r="135" s="15" customFormat="1">
      <c r="A135" s="15"/>
      <c r="B135" s="274"/>
      <c r="C135" s="275"/>
      <c r="D135" s="234" t="s">
        <v>276</v>
      </c>
      <c r="E135" s="276" t="s">
        <v>1</v>
      </c>
      <c r="F135" s="277" t="s">
        <v>423</v>
      </c>
      <c r="G135" s="275"/>
      <c r="H135" s="278">
        <v>83</v>
      </c>
      <c r="I135" s="279"/>
      <c r="J135" s="275"/>
      <c r="K135" s="275"/>
      <c r="L135" s="280"/>
      <c r="M135" s="281"/>
      <c r="N135" s="282"/>
      <c r="O135" s="282"/>
      <c r="P135" s="282"/>
      <c r="Q135" s="282"/>
      <c r="R135" s="282"/>
      <c r="S135" s="282"/>
      <c r="T135" s="283"/>
      <c r="U135" s="15"/>
      <c r="V135" s="15"/>
      <c r="W135" s="15"/>
      <c r="X135" s="15"/>
      <c r="Y135" s="15"/>
      <c r="Z135" s="15"/>
      <c r="AA135" s="15"/>
      <c r="AB135" s="15"/>
      <c r="AC135" s="15"/>
      <c r="AD135" s="15"/>
      <c r="AE135" s="15"/>
      <c r="AT135" s="284" t="s">
        <v>276</v>
      </c>
      <c r="AU135" s="284" t="s">
        <v>86</v>
      </c>
      <c r="AV135" s="15" t="s">
        <v>254</v>
      </c>
      <c r="AW135" s="15" t="s">
        <v>32</v>
      </c>
      <c r="AX135" s="15" t="s">
        <v>84</v>
      </c>
      <c r="AY135" s="284" t="s">
        <v>251</v>
      </c>
    </row>
    <row r="136" s="2" customFormat="1" ht="21.75" customHeight="1">
      <c r="A136" s="38"/>
      <c r="B136" s="39"/>
      <c r="C136" s="220" t="s">
        <v>269</v>
      </c>
      <c r="D136" s="220" t="s">
        <v>255</v>
      </c>
      <c r="E136" s="221" t="s">
        <v>424</v>
      </c>
      <c r="F136" s="222" t="s">
        <v>425</v>
      </c>
      <c r="G136" s="223" t="s">
        <v>416</v>
      </c>
      <c r="H136" s="224">
        <v>13</v>
      </c>
      <c r="I136" s="225"/>
      <c r="J136" s="226">
        <f>ROUND(I136*H136,2)</f>
        <v>0</v>
      </c>
      <c r="K136" s="227"/>
      <c r="L136" s="44"/>
      <c r="M136" s="228" t="s">
        <v>1</v>
      </c>
      <c r="N136" s="229" t="s">
        <v>41</v>
      </c>
      <c r="O136" s="91"/>
      <c r="P136" s="230">
        <f>O136*H136</f>
        <v>0</v>
      </c>
      <c r="Q136" s="230">
        <v>0</v>
      </c>
      <c r="R136" s="230">
        <f>Q136*H136</f>
        <v>0</v>
      </c>
      <c r="S136" s="230">
        <v>0</v>
      </c>
      <c r="T136" s="231">
        <f>S136*H136</f>
        <v>0</v>
      </c>
      <c r="U136" s="38"/>
      <c r="V136" s="38"/>
      <c r="W136" s="38"/>
      <c r="X136" s="38"/>
      <c r="Y136" s="38"/>
      <c r="Z136" s="38"/>
      <c r="AA136" s="38"/>
      <c r="AB136" s="38"/>
      <c r="AC136" s="38"/>
      <c r="AD136" s="38"/>
      <c r="AE136" s="38"/>
      <c r="AR136" s="232" t="s">
        <v>254</v>
      </c>
      <c r="AT136" s="232" t="s">
        <v>255</v>
      </c>
      <c r="AU136" s="232" t="s">
        <v>86</v>
      </c>
      <c r="AY136" s="17" t="s">
        <v>251</v>
      </c>
      <c r="BE136" s="233">
        <f>IF(N136="základní",J136,0)</f>
        <v>0</v>
      </c>
      <c r="BF136" s="233">
        <f>IF(N136="snížená",J136,0)</f>
        <v>0</v>
      </c>
      <c r="BG136" s="233">
        <f>IF(N136="zákl. přenesená",J136,0)</f>
        <v>0</v>
      </c>
      <c r="BH136" s="233">
        <f>IF(N136="sníž. přenesená",J136,0)</f>
        <v>0</v>
      </c>
      <c r="BI136" s="233">
        <f>IF(N136="nulová",J136,0)</f>
        <v>0</v>
      </c>
      <c r="BJ136" s="17" t="s">
        <v>84</v>
      </c>
      <c r="BK136" s="233">
        <f>ROUND(I136*H136,2)</f>
        <v>0</v>
      </c>
      <c r="BL136" s="17" t="s">
        <v>254</v>
      </c>
      <c r="BM136" s="232" t="s">
        <v>559</v>
      </c>
    </row>
    <row r="137" s="2" customFormat="1">
      <c r="A137" s="38"/>
      <c r="B137" s="39"/>
      <c r="C137" s="40"/>
      <c r="D137" s="234" t="s">
        <v>260</v>
      </c>
      <c r="E137" s="40"/>
      <c r="F137" s="235" t="s">
        <v>427</v>
      </c>
      <c r="G137" s="40"/>
      <c r="H137" s="40"/>
      <c r="I137" s="236"/>
      <c r="J137" s="40"/>
      <c r="K137" s="40"/>
      <c r="L137" s="44"/>
      <c r="M137" s="237"/>
      <c r="N137" s="238"/>
      <c r="O137" s="91"/>
      <c r="P137" s="91"/>
      <c r="Q137" s="91"/>
      <c r="R137" s="91"/>
      <c r="S137" s="91"/>
      <c r="T137" s="92"/>
      <c r="U137" s="38"/>
      <c r="V137" s="38"/>
      <c r="W137" s="38"/>
      <c r="X137" s="38"/>
      <c r="Y137" s="38"/>
      <c r="Z137" s="38"/>
      <c r="AA137" s="38"/>
      <c r="AB137" s="38"/>
      <c r="AC137" s="38"/>
      <c r="AD137" s="38"/>
      <c r="AE137" s="38"/>
      <c r="AT137" s="17" t="s">
        <v>260</v>
      </c>
      <c r="AU137" s="17" t="s">
        <v>86</v>
      </c>
    </row>
    <row r="138" s="2" customFormat="1">
      <c r="A138" s="38"/>
      <c r="B138" s="39"/>
      <c r="C138" s="40"/>
      <c r="D138" s="240" t="s">
        <v>274</v>
      </c>
      <c r="E138" s="40"/>
      <c r="F138" s="241" t="s">
        <v>428</v>
      </c>
      <c r="G138" s="40"/>
      <c r="H138" s="40"/>
      <c r="I138" s="236"/>
      <c r="J138" s="40"/>
      <c r="K138" s="40"/>
      <c r="L138" s="44"/>
      <c r="M138" s="237"/>
      <c r="N138" s="238"/>
      <c r="O138" s="91"/>
      <c r="P138" s="91"/>
      <c r="Q138" s="91"/>
      <c r="R138" s="91"/>
      <c r="S138" s="91"/>
      <c r="T138" s="92"/>
      <c r="U138" s="38"/>
      <c r="V138" s="38"/>
      <c r="W138" s="38"/>
      <c r="X138" s="38"/>
      <c r="Y138" s="38"/>
      <c r="Z138" s="38"/>
      <c r="AA138" s="38"/>
      <c r="AB138" s="38"/>
      <c r="AC138" s="38"/>
      <c r="AD138" s="38"/>
      <c r="AE138" s="38"/>
      <c r="AT138" s="17" t="s">
        <v>274</v>
      </c>
      <c r="AU138" s="17" t="s">
        <v>86</v>
      </c>
    </row>
    <row r="139" s="13" customFormat="1">
      <c r="A139" s="13"/>
      <c r="B139" s="253"/>
      <c r="C139" s="254"/>
      <c r="D139" s="234" t="s">
        <v>276</v>
      </c>
      <c r="E139" s="255" t="s">
        <v>1</v>
      </c>
      <c r="F139" s="256" t="s">
        <v>420</v>
      </c>
      <c r="G139" s="254"/>
      <c r="H139" s="255" t="s">
        <v>1</v>
      </c>
      <c r="I139" s="257"/>
      <c r="J139" s="254"/>
      <c r="K139" s="254"/>
      <c r="L139" s="258"/>
      <c r="M139" s="259"/>
      <c r="N139" s="260"/>
      <c r="O139" s="260"/>
      <c r="P139" s="260"/>
      <c r="Q139" s="260"/>
      <c r="R139" s="260"/>
      <c r="S139" s="260"/>
      <c r="T139" s="261"/>
      <c r="U139" s="13"/>
      <c r="V139" s="13"/>
      <c r="W139" s="13"/>
      <c r="X139" s="13"/>
      <c r="Y139" s="13"/>
      <c r="Z139" s="13"/>
      <c r="AA139" s="13"/>
      <c r="AB139" s="13"/>
      <c r="AC139" s="13"/>
      <c r="AD139" s="13"/>
      <c r="AE139" s="13"/>
      <c r="AT139" s="262" t="s">
        <v>276</v>
      </c>
      <c r="AU139" s="262" t="s">
        <v>86</v>
      </c>
      <c r="AV139" s="13" t="s">
        <v>84</v>
      </c>
      <c r="AW139" s="13" t="s">
        <v>32</v>
      </c>
      <c r="AX139" s="13" t="s">
        <v>76</v>
      </c>
      <c r="AY139" s="262" t="s">
        <v>251</v>
      </c>
    </row>
    <row r="140" s="12" customFormat="1">
      <c r="A140" s="12"/>
      <c r="B140" s="242"/>
      <c r="C140" s="243"/>
      <c r="D140" s="234" t="s">
        <v>276</v>
      </c>
      <c r="E140" s="244" t="s">
        <v>1</v>
      </c>
      <c r="F140" s="245" t="s">
        <v>560</v>
      </c>
      <c r="G140" s="243"/>
      <c r="H140" s="246">
        <v>13</v>
      </c>
      <c r="I140" s="247"/>
      <c r="J140" s="243"/>
      <c r="K140" s="243"/>
      <c r="L140" s="248"/>
      <c r="M140" s="249"/>
      <c r="N140" s="250"/>
      <c r="O140" s="250"/>
      <c r="P140" s="250"/>
      <c r="Q140" s="250"/>
      <c r="R140" s="250"/>
      <c r="S140" s="250"/>
      <c r="T140" s="251"/>
      <c r="U140" s="12"/>
      <c r="V140" s="12"/>
      <c r="W140" s="12"/>
      <c r="X140" s="12"/>
      <c r="Y140" s="12"/>
      <c r="Z140" s="12"/>
      <c r="AA140" s="12"/>
      <c r="AB140" s="12"/>
      <c r="AC140" s="12"/>
      <c r="AD140" s="12"/>
      <c r="AE140" s="12"/>
      <c r="AT140" s="252" t="s">
        <v>276</v>
      </c>
      <c r="AU140" s="252" t="s">
        <v>86</v>
      </c>
      <c r="AV140" s="12" t="s">
        <v>86</v>
      </c>
      <c r="AW140" s="12" t="s">
        <v>32</v>
      </c>
      <c r="AX140" s="12" t="s">
        <v>84</v>
      </c>
      <c r="AY140" s="252" t="s">
        <v>251</v>
      </c>
    </row>
    <row r="141" s="2" customFormat="1" ht="21.75" customHeight="1">
      <c r="A141" s="38"/>
      <c r="B141" s="39"/>
      <c r="C141" s="220" t="s">
        <v>254</v>
      </c>
      <c r="D141" s="220" t="s">
        <v>255</v>
      </c>
      <c r="E141" s="221" t="s">
        <v>524</v>
      </c>
      <c r="F141" s="222" t="s">
        <v>525</v>
      </c>
      <c r="G141" s="223" t="s">
        <v>416</v>
      </c>
      <c r="H141" s="224">
        <v>2</v>
      </c>
      <c r="I141" s="225"/>
      <c r="J141" s="226">
        <f>ROUND(I141*H141,2)</f>
        <v>0</v>
      </c>
      <c r="K141" s="227"/>
      <c r="L141" s="44"/>
      <c r="M141" s="228" t="s">
        <v>1</v>
      </c>
      <c r="N141" s="229" t="s">
        <v>41</v>
      </c>
      <c r="O141" s="91"/>
      <c r="P141" s="230">
        <f>O141*H141</f>
        <v>0</v>
      </c>
      <c r="Q141" s="230">
        <v>0</v>
      </c>
      <c r="R141" s="230">
        <f>Q141*H141</f>
        <v>0</v>
      </c>
      <c r="S141" s="230">
        <v>0</v>
      </c>
      <c r="T141" s="231">
        <f>S141*H141</f>
        <v>0</v>
      </c>
      <c r="U141" s="38"/>
      <c r="V141" s="38"/>
      <c r="W141" s="38"/>
      <c r="X141" s="38"/>
      <c r="Y141" s="38"/>
      <c r="Z141" s="38"/>
      <c r="AA141" s="38"/>
      <c r="AB141" s="38"/>
      <c r="AC141" s="38"/>
      <c r="AD141" s="38"/>
      <c r="AE141" s="38"/>
      <c r="AR141" s="232" t="s">
        <v>254</v>
      </c>
      <c r="AT141" s="232" t="s">
        <v>255</v>
      </c>
      <c r="AU141" s="232" t="s">
        <v>86</v>
      </c>
      <c r="AY141" s="17" t="s">
        <v>251</v>
      </c>
      <c r="BE141" s="233">
        <f>IF(N141="základní",J141,0)</f>
        <v>0</v>
      </c>
      <c r="BF141" s="233">
        <f>IF(N141="snížená",J141,0)</f>
        <v>0</v>
      </c>
      <c r="BG141" s="233">
        <f>IF(N141="zákl. přenesená",J141,0)</f>
        <v>0</v>
      </c>
      <c r="BH141" s="233">
        <f>IF(N141="sníž. přenesená",J141,0)</f>
        <v>0</v>
      </c>
      <c r="BI141" s="233">
        <f>IF(N141="nulová",J141,0)</f>
        <v>0</v>
      </c>
      <c r="BJ141" s="17" t="s">
        <v>84</v>
      </c>
      <c r="BK141" s="233">
        <f>ROUND(I141*H141,2)</f>
        <v>0</v>
      </c>
      <c r="BL141" s="17" t="s">
        <v>254</v>
      </c>
      <c r="BM141" s="232" t="s">
        <v>561</v>
      </c>
    </row>
    <row r="142" s="2" customFormat="1">
      <c r="A142" s="38"/>
      <c r="B142" s="39"/>
      <c r="C142" s="40"/>
      <c r="D142" s="234" t="s">
        <v>260</v>
      </c>
      <c r="E142" s="40"/>
      <c r="F142" s="235" t="s">
        <v>527</v>
      </c>
      <c r="G142" s="40"/>
      <c r="H142" s="40"/>
      <c r="I142" s="236"/>
      <c r="J142" s="40"/>
      <c r="K142" s="40"/>
      <c r="L142" s="44"/>
      <c r="M142" s="237"/>
      <c r="N142" s="238"/>
      <c r="O142" s="91"/>
      <c r="P142" s="91"/>
      <c r="Q142" s="91"/>
      <c r="R142" s="91"/>
      <c r="S142" s="91"/>
      <c r="T142" s="92"/>
      <c r="U142" s="38"/>
      <c r="V142" s="38"/>
      <c r="W142" s="38"/>
      <c r="X142" s="38"/>
      <c r="Y142" s="38"/>
      <c r="Z142" s="38"/>
      <c r="AA142" s="38"/>
      <c r="AB142" s="38"/>
      <c r="AC142" s="38"/>
      <c r="AD142" s="38"/>
      <c r="AE142" s="38"/>
      <c r="AT142" s="17" t="s">
        <v>260</v>
      </c>
      <c r="AU142" s="17" t="s">
        <v>86</v>
      </c>
    </row>
    <row r="143" s="2" customFormat="1">
      <c r="A143" s="38"/>
      <c r="B143" s="39"/>
      <c r="C143" s="40"/>
      <c r="D143" s="240" t="s">
        <v>274</v>
      </c>
      <c r="E143" s="40"/>
      <c r="F143" s="241" t="s">
        <v>528</v>
      </c>
      <c r="G143" s="40"/>
      <c r="H143" s="40"/>
      <c r="I143" s="236"/>
      <c r="J143" s="40"/>
      <c r="K143" s="40"/>
      <c r="L143" s="44"/>
      <c r="M143" s="237"/>
      <c r="N143" s="238"/>
      <c r="O143" s="91"/>
      <c r="P143" s="91"/>
      <c r="Q143" s="91"/>
      <c r="R143" s="91"/>
      <c r="S143" s="91"/>
      <c r="T143" s="92"/>
      <c r="U143" s="38"/>
      <c r="V143" s="38"/>
      <c r="W143" s="38"/>
      <c r="X143" s="38"/>
      <c r="Y143" s="38"/>
      <c r="Z143" s="38"/>
      <c r="AA143" s="38"/>
      <c r="AB143" s="38"/>
      <c r="AC143" s="38"/>
      <c r="AD143" s="38"/>
      <c r="AE143" s="38"/>
      <c r="AT143" s="17" t="s">
        <v>274</v>
      </c>
      <c r="AU143" s="17" t="s">
        <v>86</v>
      </c>
    </row>
    <row r="144" s="13" customFormat="1">
      <c r="A144" s="13"/>
      <c r="B144" s="253"/>
      <c r="C144" s="254"/>
      <c r="D144" s="234" t="s">
        <v>276</v>
      </c>
      <c r="E144" s="255" t="s">
        <v>1</v>
      </c>
      <c r="F144" s="256" t="s">
        <v>420</v>
      </c>
      <c r="G144" s="254"/>
      <c r="H144" s="255" t="s">
        <v>1</v>
      </c>
      <c r="I144" s="257"/>
      <c r="J144" s="254"/>
      <c r="K144" s="254"/>
      <c r="L144" s="258"/>
      <c r="M144" s="259"/>
      <c r="N144" s="260"/>
      <c r="O144" s="260"/>
      <c r="P144" s="260"/>
      <c r="Q144" s="260"/>
      <c r="R144" s="260"/>
      <c r="S144" s="260"/>
      <c r="T144" s="261"/>
      <c r="U144" s="13"/>
      <c r="V144" s="13"/>
      <c r="W144" s="13"/>
      <c r="X144" s="13"/>
      <c r="Y144" s="13"/>
      <c r="Z144" s="13"/>
      <c r="AA144" s="13"/>
      <c r="AB144" s="13"/>
      <c r="AC144" s="13"/>
      <c r="AD144" s="13"/>
      <c r="AE144" s="13"/>
      <c r="AT144" s="262" t="s">
        <v>276</v>
      </c>
      <c r="AU144" s="262" t="s">
        <v>86</v>
      </c>
      <c r="AV144" s="13" t="s">
        <v>84</v>
      </c>
      <c r="AW144" s="13" t="s">
        <v>32</v>
      </c>
      <c r="AX144" s="13" t="s">
        <v>76</v>
      </c>
      <c r="AY144" s="262" t="s">
        <v>251</v>
      </c>
    </row>
    <row r="145" s="12" customFormat="1">
      <c r="A145" s="12"/>
      <c r="B145" s="242"/>
      <c r="C145" s="243"/>
      <c r="D145" s="234" t="s">
        <v>276</v>
      </c>
      <c r="E145" s="244" t="s">
        <v>1</v>
      </c>
      <c r="F145" s="245" t="s">
        <v>562</v>
      </c>
      <c r="G145" s="243"/>
      <c r="H145" s="246">
        <v>2</v>
      </c>
      <c r="I145" s="247"/>
      <c r="J145" s="243"/>
      <c r="K145" s="243"/>
      <c r="L145" s="248"/>
      <c r="M145" s="249"/>
      <c r="N145" s="250"/>
      <c r="O145" s="250"/>
      <c r="P145" s="250"/>
      <c r="Q145" s="250"/>
      <c r="R145" s="250"/>
      <c r="S145" s="250"/>
      <c r="T145" s="251"/>
      <c r="U145" s="12"/>
      <c r="V145" s="12"/>
      <c r="W145" s="12"/>
      <c r="X145" s="12"/>
      <c r="Y145" s="12"/>
      <c r="Z145" s="12"/>
      <c r="AA145" s="12"/>
      <c r="AB145" s="12"/>
      <c r="AC145" s="12"/>
      <c r="AD145" s="12"/>
      <c r="AE145" s="12"/>
      <c r="AT145" s="252" t="s">
        <v>276</v>
      </c>
      <c r="AU145" s="252" t="s">
        <v>86</v>
      </c>
      <c r="AV145" s="12" t="s">
        <v>86</v>
      </c>
      <c r="AW145" s="12" t="s">
        <v>32</v>
      </c>
      <c r="AX145" s="12" t="s">
        <v>84</v>
      </c>
      <c r="AY145" s="252" t="s">
        <v>251</v>
      </c>
    </row>
    <row r="146" s="2" customFormat="1" ht="24.15" customHeight="1">
      <c r="A146" s="38"/>
      <c r="B146" s="39"/>
      <c r="C146" s="220" t="s">
        <v>282</v>
      </c>
      <c r="D146" s="220" t="s">
        <v>255</v>
      </c>
      <c r="E146" s="221" t="s">
        <v>430</v>
      </c>
      <c r="F146" s="222" t="s">
        <v>431</v>
      </c>
      <c r="G146" s="223" t="s">
        <v>416</v>
      </c>
      <c r="H146" s="224">
        <v>83</v>
      </c>
      <c r="I146" s="225"/>
      <c r="J146" s="226">
        <f>ROUND(I146*H146,2)</f>
        <v>0</v>
      </c>
      <c r="K146" s="227"/>
      <c r="L146" s="44"/>
      <c r="M146" s="228" t="s">
        <v>1</v>
      </c>
      <c r="N146" s="229" t="s">
        <v>41</v>
      </c>
      <c r="O146" s="91"/>
      <c r="P146" s="230">
        <f>O146*H146</f>
        <v>0</v>
      </c>
      <c r="Q146" s="230">
        <v>0</v>
      </c>
      <c r="R146" s="230">
        <f>Q146*H146</f>
        <v>0</v>
      </c>
      <c r="S146" s="230">
        <v>0</v>
      </c>
      <c r="T146" s="231">
        <f>S146*H146</f>
        <v>0</v>
      </c>
      <c r="U146" s="38"/>
      <c r="V146" s="38"/>
      <c r="W146" s="38"/>
      <c r="X146" s="38"/>
      <c r="Y146" s="38"/>
      <c r="Z146" s="38"/>
      <c r="AA146" s="38"/>
      <c r="AB146" s="38"/>
      <c r="AC146" s="38"/>
      <c r="AD146" s="38"/>
      <c r="AE146" s="38"/>
      <c r="AR146" s="232" t="s">
        <v>254</v>
      </c>
      <c r="AT146" s="232" t="s">
        <v>255</v>
      </c>
      <c r="AU146" s="232" t="s">
        <v>86</v>
      </c>
      <c r="AY146" s="17" t="s">
        <v>251</v>
      </c>
      <c r="BE146" s="233">
        <f>IF(N146="základní",J146,0)</f>
        <v>0</v>
      </c>
      <c r="BF146" s="233">
        <f>IF(N146="snížená",J146,0)</f>
        <v>0</v>
      </c>
      <c r="BG146" s="233">
        <f>IF(N146="zákl. přenesená",J146,0)</f>
        <v>0</v>
      </c>
      <c r="BH146" s="233">
        <f>IF(N146="sníž. přenesená",J146,0)</f>
        <v>0</v>
      </c>
      <c r="BI146" s="233">
        <f>IF(N146="nulová",J146,0)</f>
        <v>0</v>
      </c>
      <c r="BJ146" s="17" t="s">
        <v>84</v>
      </c>
      <c r="BK146" s="233">
        <f>ROUND(I146*H146,2)</f>
        <v>0</v>
      </c>
      <c r="BL146" s="17" t="s">
        <v>254</v>
      </c>
      <c r="BM146" s="232" t="s">
        <v>563</v>
      </c>
    </row>
    <row r="147" s="2" customFormat="1">
      <c r="A147" s="38"/>
      <c r="B147" s="39"/>
      <c r="C147" s="40"/>
      <c r="D147" s="234" t="s">
        <v>260</v>
      </c>
      <c r="E147" s="40"/>
      <c r="F147" s="235" t="s">
        <v>433</v>
      </c>
      <c r="G147" s="40"/>
      <c r="H147" s="40"/>
      <c r="I147" s="236"/>
      <c r="J147" s="40"/>
      <c r="K147" s="40"/>
      <c r="L147" s="44"/>
      <c r="M147" s="237"/>
      <c r="N147" s="238"/>
      <c r="O147" s="91"/>
      <c r="P147" s="91"/>
      <c r="Q147" s="91"/>
      <c r="R147" s="91"/>
      <c r="S147" s="91"/>
      <c r="T147" s="92"/>
      <c r="U147" s="38"/>
      <c r="V147" s="38"/>
      <c r="W147" s="38"/>
      <c r="X147" s="38"/>
      <c r="Y147" s="38"/>
      <c r="Z147" s="38"/>
      <c r="AA147" s="38"/>
      <c r="AB147" s="38"/>
      <c r="AC147" s="38"/>
      <c r="AD147" s="38"/>
      <c r="AE147" s="38"/>
      <c r="AT147" s="17" t="s">
        <v>260</v>
      </c>
      <c r="AU147" s="17" t="s">
        <v>86</v>
      </c>
    </row>
    <row r="148" s="2" customFormat="1">
      <c r="A148" s="38"/>
      <c r="B148" s="39"/>
      <c r="C148" s="40"/>
      <c r="D148" s="240" t="s">
        <v>274</v>
      </c>
      <c r="E148" s="40"/>
      <c r="F148" s="241" t="s">
        <v>434</v>
      </c>
      <c r="G148" s="40"/>
      <c r="H148" s="40"/>
      <c r="I148" s="236"/>
      <c r="J148" s="40"/>
      <c r="K148" s="40"/>
      <c r="L148" s="44"/>
      <c r="M148" s="237"/>
      <c r="N148" s="238"/>
      <c r="O148" s="91"/>
      <c r="P148" s="91"/>
      <c r="Q148" s="91"/>
      <c r="R148" s="91"/>
      <c r="S148" s="91"/>
      <c r="T148" s="92"/>
      <c r="U148" s="38"/>
      <c r="V148" s="38"/>
      <c r="W148" s="38"/>
      <c r="X148" s="38"/>
      <c r="Y148" s="38"/>
      <c r="Z148" s="38"/>
      <c r="AA148" s="38"/>
      <c r="AB148" s="38"/>
      <c r="AC148" s="38"/>
      <c r="AD148" s="38"/>
      <c r="AE148" s="38"/>
      <c r="AT148" s="17" t="s">
        <v>274</v>
      </c>
      <c r="AU148" s="17" t="s">
        <v>86</v>
      </c>
    </row>
    <row r="149" s="13" customFormat="1">
      <c r="A149" s="13"/>
      <c r="B149" s="253"/>
      <c r="C149" s="254"/>
      <c r="D149" s="234" t="s">
        <v>276</v>
      </c>
      <c r="E149" s="255" t="s">
        <v>1</v>
      </c>
      <c r="F149" s="256" t="s">
        <v>420</v>
      </c>
      <c r="G149" s="254"/>
      <c r="H149" s="255" t="s">
        <v>1</v>
      </c>
      <c r="I149" s="257"/>
      <c r="J149" s="254"/>
      <c r="K149" s="254"/>
      <c r="L149" s="258"/>
      <c r="M149" s="259"/>
      <c r="N149" s="260"/>
      <c r="O149" s="260"/>
      <c r="P149" s="260"/>
      <c r="Q149" s="260"/>
      <c r="R149" s="260"/>
      <c r="S149" s="260"/>
      <c r="T149" s="261"/>
      <c r="U149" s="13"/>
      <c r="V149" s="13"/>
      <c r="W149" s="13"/>
      <c r="X149" s="13"/>
      <c r="Y149" s="13"/>
      <c r="Z149" s="13"/>
      <c r="AA149" s="13"/>
      <c r="AB149" s="13"/>
      <c r="AC149" s="13"/>
      <c r="AD149" s="13"/>
      <c r="AE149" s="13"/>
      <c r="AT149" s="262" t="s">
        <v>276</v>
      </c>
      <c r="AU149" s="262" t="s">
        <v>86</v>
      </c>
      <c r="AV149" s="13" t="s">
        <v>84</v>
      </c>
      <c r="AW149" s="13" t="s">
        <v>32</v>
      </c>
      <c r="AX149" s="13" t="s">
        <v>76</v>
      </c>
      <c r="AY149" s="262" t="s">
        <v>251</v>
      </c>
    </row>
    <row r="150" s="12" customFormat="1">
      <c r="A150" s="12"/>
      <c r="B150" s="242"/>
      <c r="C150" s="243"/>
      <c r="D150" s="234" t="s">
        <v>276</v>
      </c>
      <c r="E150" s="244" t="s">
        <v>1</v>
      </c>
      <c r="F150" s="245" t="s">
        <v>564</v>
      </c>
      <c r="G150" s="243"/>
      <c r="H150" s="246">
        <v>23</v>
      </c>
      <c r="I150" s="247"/>
      <c r="J150" s="243"/>
      <c r="K150" s="243"/>
      <c r="L150" s="248"/>
      <c r="M150" s="249"/>
      <c r="N150" s="250"/>
      <c r="O150" s="250"/>
      <c r="P150" s="250"/>
      <c r="Q150" s="250"/>
      <c r="R150" s="250"/>
      <c r="S150" s="250"/>
      <c r="T150" s="251"/>
      <c r="U150" s="12"/>
      <c r="V150" s="12"/>
      <c r="W150" s="12"/>
      <c r="X150" s="12"/>
      <c r="Y150" s="12"/>
      <c r="Z150" s="12"/>
      <c r="AA150" s="12"/>
      <c r="AB150" s="12"/>
      <c r="AC150" s="12"/>
      <c r="AD150" s="12"/>
      <c r="AE150" s="12"/>
      <c r="AT150" s="252" t="s">
        <v>276</v>
      </c>
      <c r="AU150" s="252" t="s">
        <v>86</v>
      </c>
      <c r="AV150" s="12" t="s">
        <v>86</v>
      </c>
      <c r="AW150" s="12" t="s">
        <v>32</v>
      </c>
      <c r="AX150" s="12" t="s">
        <v>76</v>
      </c>
      <c r="AY150" s="252" t="s">
        <v>251</v>
      </c>
    </row>
    <row r="151" s="12" customFormat="1">
      <c r="A151" s="12"/>
      <c r="B151" s="242"/>
      <c r="C151" s="243"/>
      <c r="D151" s="234" t="s">
        <v>276</v>
      </c>
      <c r="E151" s="244" t="s">
        <v>1</v>
      </c>
      <c r="F151" s="245" t="s">
        <v>558</v>
      </c>
      <c r="G151" s="243"/>
      <c r="H151" s="246">
        <v>60</v>
      </c>
      <c r="I151" s="247"/>
      <c r="J151" s="243"/>
      <c r="K151" s="243"/>
      <c r="L151" s="248"/>
      <c r="M151" s="249"/>
      <c r="N151" s="250"/>
      <c r="O151" s="250"/>
      <c r="P151" s="250"/>
      <c r="Q151" s="250"/>
      <c r="R151" s="250"/>
      <c r="S151" s="250"/>
      <c r="T151" s="251"/>
      <c r="U151" s="12"/>
      <c r="V151" s="12"/>
      <c r="W151" s="12"/>
      <c r="X151" s="12"/>
      <c r="Y151" s="12"/>
      <c r="Z151" s="12"/>
      <c r="AA151" s="12"/>
      <c r="AB151" s="12"/>
      <c r="AC151" s="12"/>
      <c r="AD151" s="12"/>
      <c r="AE151" s="12"/>
      <c r="AT151" s="252" t="s">
        <v>276</v>
      </c>
      <c r="AU151" s="252" t="s">
        <v>86</v>
      </c>
      <c r="AV151" s="12" t="s">
        <v>86</v>
      </c>
      <c r="AW151" s="12" t="s">
        <v>32</v>
      </c>
      <c r="AX151" s="12" t="s">
        <v>76</v>
      </c>
      <c r="AY151" s="252" t="s">
        <v>251</v>
      </c>
    </row>
    <row r="152" s="15" customFormat="1">
      <c r="A152" s="15"/>
      <c r="B152" s="274"/>
      <c r="C152" s="275"/>
      <c r="D152" s="234" t="s">
        <v>276</v>
      </c>
      <c r="E152" s="276" t="s">
        <v>1</v>
      </c>
      <c r="F152" s="277" t="s">
        <v>423</v>
      </c>
      <c r="G152" s="275"/>
      <c r="H152" s="278">
        <v>83</v>
      </c>
      <c r="I152" s="279"/>
      <c r="J152" s="275"/>
      <c r="K152" s="275"/>
      <c r="L152" s="280"/>
      <c r="M152" s="281"/>
      <c r="N152" s="282"/>
      <c r="O152" s="282"/>
      <c r="P152" s="282"/>
      <c r="Q152" s="282"/>
      <c r="R152" s="282"/>
      <c r="S152" s="282"/>
      <c r="T152" s="283"/>
      <c r="U152" s="15"/>
      <c r="V152" s="15"/>
      <c r="W152" s="15"/>
      <c r="X152" s="15"/>
      <c r="Y152" s="15"/>
      <c r="Z152" s="15"/>
      <c r="AA152" s="15"/>
      <c r="AB152" s="15"/>
      <c r="AC152" s="15"/>
      <c r="AD152" s="15"/>
      <c r="AE152" s="15"/>
      <c r="AT152" s="284" t="s">
        <v>276</v>
      </c>
      <c r="AU152" s="284" t="s">
        <v>86</v>
      </c>
      <c r="AV152" s="15" t="s">
        <v>254</v>
      </c>
      <c r="AW152" s="15" t="s">
        <v>32</v>
      </c>
      <c r="AX152" s="15" t="s">
        <v>84</v>
      </c>
      <c r="AY152" s="284" t="s">
        <v>251</v>
      </c>
    </row>
    <row r="153" s="2" customFormat="1" ht="24.15" customHeight="1">
      <c r="A153" s="38"/>
      <c r="B153" s="39"/>
      <c r="C153" s="220" t="s">
        <v>287</v>
      </c>
      <c r="D153" s="220" t="s">
        <v>255</v>
      </c>
      <c r="E153" s="221" t="s">
        <v>435</v>
      </c>
      <c r="F153" s="222" t="s">
        <v>436</v>
      </c>
      <c r="G153" s="223" t="s">
        <v>416</v>
      </c>
      <c r="H153" s="224">
        <v>13</v>
      </c>
      <c r="I153" s="225"/>
      <c r="J153" s="226">
        <f>ROUND(I153*H153,2)</f>
        <v>0</v>
      </c>
      <c r="K153" s="227"/>
      <c r="L153" s="44"/>
      <c r="M153" s="228" t="s">
        <v>1</v>
      </c>
      <c r="N153" s="229" t="s">
        <v>41</v>
      </c>
      <c r="O153" s="91"/>
      <c r="P153" s="230">
        <f>O153*H153</f>
        <v>0</v>
      </c>
      <c r="Q153" s="230">
        <v>0</v>
      </c>
      <c r="R153" s="230">
        <f>Q153*H153</f>
        <v>0</v>
      </c>
      <c r="S153" s="230">
        <v>0</v>
      </c>
      <c r="T153" s="231">
        <f>S153*H153</f>
        <v>0</v>
      </c>
      <c r="U153" s="38"/>
      <c r="V153" s="38"/>
      <c r="W153" s="38"/>
      <c r="X153" s="38"/>
      <c r="Y153" s="38"/>
      <c r="Z153" s="38"/>
      <c r="AA153" s="38"/>
      <c r="AB153" s="38"/>
      <c r="AC153" s="38"/>
      <c r="AD153" s="38"/>
      <c r="AE153" s="38"/>
      <c r="AR153" s="232" t="s">
        <v>254</v>
      </c>
      <c r="AT153" s="232" t="s">
        <v>255</v>
      </c>
      <c r="AU153" s="232" t="s">
        <v>86</v>
      </c>
      <c r="AY153" s="17" t="s">
        <v>251</v>
      </c>
      <c r="BE153" s="233">
        <f>IF(N153="základní",J153,0)</f>
        <v>0</v>
      </c>
      <c r="BF153" s="233">
        <f>IF(N153="snížená",J153,0)</f>
        <v>0</v>
      </c>
      <c r="BG153" s="233">
        <f>IF(N153="zákl. přenesená",J153,0)</f>
        <v>0</v>
      </c>
      <c r="BH153" s="233">
        <f>IF(N153="sníž. přenesená",J153,0)</f>
        <v>0</v>
      </c>
      <c r="BI153" s="233">
        <f>IF(N153="nulová",J153,0)</f>
        <v>0</v>
      </c>
      <c r="BJ153" s="17" t="s">
        <v>84</v>
      </c>
      <c r="BK153" s="233">
        <f>ROUND(I153*H153,2)</f>
        <v>0</v>
      </c>
      <c r="BL153" s="17" t="s">
        <v>254</v>
      </c>
      <c r="BM153" s="232" t="s">
        <v>565</v>
      </c>
    </row>
    <row r="154" s="2" customFormat="1">
      <c r="A154" s="38"/>
      <c r="B154" s="39"/>
      <c r="C154" s="40"/>
      <c r="D154" s="234" t="s">
        <v>260</v>
      </c>
      <c r="E154" s="40"/>
      <c r="F154" s="235" t="s">
        <v>438</v>
      </c>
      <c r="G154" s="40"/>
      <c r="H154" s="40"/>
      <c r="I154" s="236"/>
      <c r="J154" s="40"/>
      <c r="K154" s="40"/>
      <c r="L154" s="44"/>
      <c r="M154" s="237"/>
      <c r="N154" s="238"/>
      <c r="O154" s="91"/>
      <c r="P154" s="91"/>
      <c r="Q154" s="91"/>
      <c r="R154" s="91"/>
      <c r="S154" s="91"/>
      <c r="T154" s="92"/>
      <c r="U154" s="38"/>
      <c r="V154" s="38"/>
      <c r="W154" s="38"/>
      <c r="X154" s="38"/>
      <c r="Y154" s="38"/>
      <c r="Z154" s="38"/>
      <c r="AA154" s="38"/>
      <c r="AB154" s="38"/>
      <c r="AC154" s="38"/>
      <c r="AD154" s="38"/>
      <c r="AE154" s="38"/>
      <c r="AT154" s="17" t="s">
        <v>260</v>
      </c>
      <c r="AU154" s="17" t="s">
        <v>86</v>
      </c>
    </row>
    <row r="155" s="2" customFormat="1">
      <c r="A155" s="38"/>
      <c r="B155" s="39"/>
      <c r="C155" s="40"/>
      <c r="D155" s="240" t="s">
        <v>274</v>
      </c>
      <c r="E155" s="40"/>
      <c r="F155" s="241" t="s">
        <v>439</v>
      </c>
      <c r="G155" s="40"/>
      <c r="H155" s="40"/>
      <c r="I155" s="236"/>
      <c r="J155" s="40"/>
      <c r="K155" s="40"/>
      <c r="L155" s="44"/>
      <c r="M155" s="237"/>
      <c r="N155" s="238"/>
      <c r="O155" s="91"/>
      <c r="P155" s="91"/>
      <c r="Q155" s="91"/>
      <c r="R155" s="91"/>
      <c r="S155" s="91"/>
      <c r="T155" s="92"/>
      <c r="U155" s="38"/>
      <c r="V155" s="38"/>
      <c r="W155" s="38"/>
      <c r="X155" s="38"/>
      <c r="Y155" s="38"/>
      <c r="Z155" s="38"/>
      <c r="AA155" s="38"/>
      <c r="AB155" s="38"/>
      <c r="AC155" s="38"/>
      <c r="AD155" s="38"/>
      <c r="AE155" s="38"/>
      <c r="AT155" s="17" t="s">
        <v>274</v>
      </c>
      <c r="AU155" s="17" t="s">
        <v>86</v>
      </c>
    </row>
    <row r="156" s="13" customFormat="1">
      <c r="A156" s="13"/>
      <c r="B156" s="253"/>
      <c r="C156" s="254"/>
      <c r="D156" s="234" t="s">
        <v>276</v>
      </c>
      <c r="E156" s="255" t="s">
        <v>1</v>
      </c>
      <c r="F156" s="256" t="s">
        <v>420</v>
      </c>
      <c r="G156" s="254"/>
      <c r="H156" s="255" t="s">
        <v>1</v>
      </c>
      <c r="I156" s="257"/>
      <c r="J156" s="254"/>
      <c r="K156" s="254"/>
      <c r="L156" s="258"/>
      <c r="M156" s="259"/>
      <c r="N156" s="260"/>
      <c r="O156" s="260"/>
      <c r="P156" s="260"/>
      <c r="Q156" s="260"/>
      <c r="R156" s="260"/>
      <c r="S156" s="260"/>
      <c r="T156" s="261"/>
      <c r="U156" s="13"/>
      <c r="V156" s="13"/>
      <c r="W156" s="13"/>
      <c r="X156" s="13"/>
      <c r="Y156" s="13"/>
      <c r="Z156" s="13"/>
      <c r="AA156" s="13"/>
      <c r="AB156" s="13"/>
      <c r="AC156" s="13"/>
      <c r="AD156" s="13"/>
      <c r="AE156" s="13"/>
      <c r="AT156" s="262" t="s">
        <v>276</v>
      </c>
      <c r="AU156" s="262" t="s">
        <v>86</v>
      </c>
      <c r="AV156" s="13" t="s">
        <v>84</v>
      </c>
      <c r="AW156" s="13" t="s">
        <v>32</v>
      </c>
      <c r="AX156" s="13" t="s">
        <v>76</v>
      </c>
      <c r="AY156" s="262" t="s">
        <v>251</v>
      </c>
    </row>
    <row r="157" s="12" customFormat="1">
      <c r="A157" s="12"/>
      <c r="B157" s="242"/>
      <c r="C157" s="243"/>
      <c r="D157" s="234" t="s">
        <v>276</v>
      </c>
      <c r="E157" s="244" t="s">
        <v>1</v>
      </c>
      <c r="F157" s="245" t="s">
        <v>560</v>
      </c>
      <c r="G157" s="243"/>
      <c r="H157" s="246">
        <v>13</v>
      </c>
      <c r="I157" s="247"/>
      <c r="J157" s="243"/>
      <c r="K157" s="243"/>
      <c r="L157" s="248"/>
      <c r="M157" s="249"/>
      <c r="N157" s="250"/>
      <c r="O157" s="250"/>
      <c r="P157" s="250"/>
      <c r="Q157" s="250"/>
      <c r="R157" s="250"/>
      <c r="S157" s="250"/>
      <c r="T157" s="251"/>
      <c r="U157" s="12"/>
      <c r="V157" s="12"/>
      <c r="W157" s="12"/>
      <c r="X157" s="12"/>
      <c r="Y157" s="12"/>
      <c r="Z157" s="12"/>
      <c r="AA157" s="12"/>
      <c r="AB157" s="12"/>
      <c r="AC157" s="12"/>
      <c r="AD157" s="12"/>
      <c r="AE157" s="12"/>
      <c r="AT157" s="252" t="s">
        <v>276</v>
      </c>
      <c r="AU157" s="252" t="s">
        <v>86</v>
      </c>
      <c r="AV157" s="12" t="s">
        <v>86</v>
      </c>
      <c r="AW157" s="12" t="s">
        <v>32</v>
      </c>
      <c r="AX157" s="12" t="s">
        <v>84</v>
      </c>
      <c r="AY157" s="252" t="s">
        <v>251</v>
      </c>
    </row>
    <row r="158" s="2" customFormat="1" ht="24.15" customHeight="1">
      <c r="A158" s="38"/>
      <c r="B158" s="39"/>
      <c r="C158" s="220" t="s">
        <v>294</v>
      </c>
      <c r="D158" s="220" t="s">
        <v>255</v>
      </c>
      <c r="E158" s="221" t="s">
        <v>533</v>
      </c>
      <c r="F158" s="222" t="s">
        <v>534</v>
      </c>
      <c r="G158" s="223" t="s">
        <v>416</v>
      </c>
      <c r="H158" s="224">
        <v>2</v>
      </c>
      <c r="I158" s="225"/>
      <c r="J158" s="226">
        <f>ROUND(I158*H158,2)</f>
        <v>0</v>
      </c>
      <c r="K158" s="227"/>
      <c r="L158" s="44"/>
      <c r="M158" s="228" t="s">
        <v>1</v>
      </c>
      <c r="N158" s="229" t="s">
        <v>41</v>
      </c>
      <c r="O158" s="91"/>
      <c r="P158" s="230">
        <f>O158*H158</f>
        <v>0</v>
      </c>
      <c r="Q158" s="230">
        <v>0</v>
      </c>
      <c r="R158" s="230">
        <f>Q158*H158</f>
        <v>0</v>
      </c>
      <c r="S158" s="230">
        <v>0</v>
      </c>
      <c r="T158" s="231">
        <f>S158*H158</f>
        <v>0</v>
      </c>
      <c r="U158" s="38"/>
      <c r="V158" s="38"/>
      <c r="W158" s="38"/>
      <c r="X158" s="38"/>
      <c r="Y158" s="38"/>
      <c r="Z158" s="38"/>
      <c r="AA158" s="38"/>
      <c r="AB158" s="38"/>
      <c r="AC158" s="38"/>
      <c r="AD158" s="38"/>
      <c r="AE158" s="38"/>
      <c r="AR158" s="232" t="s">
        <v>254</v>
      </c>
      <c r="AT158" s="232" t="s">
        <v>255</v>
      </c>
      <c r="AU158" s="232" t="s">
        <v>86</v>
      </c>
      <c r="AY158" s="17" t="s">
        <v>251</v>
      </c>
      <c r="BE158" s="233">
        <f>IF(N158="základní",J158,0)</f>
        <v>0</v>
      </c>
      <c r="BF158" s="233">
        <f>IF(N158="snížená",J158,0)</f>
        <v>0</v>
      </c>
      <c r="BG158" s="233">
        <f>IF(N158="zákl. přenesená",J158,0)</f>
        <v>0</v>
      </c>
      <c r="BH158" s="233">
        <f>IF(N158="sníž. přenesená",J158,0)</f>
        <v>0</v>
      </c>
      <c r="BI158" s="233">
        <f>IF(N158="nulová",J158,0)</f>
        <v>0</v>
      </c>
      <c r="BJ158" s="17" t="s">
        <v>84</v>
      </c>
      <c r="BK158" s="233">
        <f>ROUND(I158*H158,2)</f>
        <v>0</v>
      </c>
      <c r="BL158" s="17" t="s">
        <v>254</v>
      </c>
      <c r="BM158" s="232" t="s">
        <v>566</v>
      </c>
    </row>
    <row r="159" s="2" customFormat="1">
      <c r="A159" s="38"/>
      <c r="B159" s="39"/>
      <c r="C159" s="40"/>
      <c r="D159" s="234" t="s">
        <v>260</v>
      </c>
      <c r="E159" s="40"/>
      <c r="F159" s="235" t="s">
        <v>536</v>
      </c>
      <c r="G159" s="40"/>
      <c r="H159" s="40"/>
      <c r="I159" s="236"/>
      <c r="J159" s="40"/>
      <c r="K159" s="40"/>
      <c r="L159" s="44"/>
      <c r="M159" s="237"/>
      <c r="N159" s="238"/>
      <c r="O159" s="91"/>
      <c r="P159" s="91"/>
      <c r="Q159" s="91"/>
      <c r="R159" s="91"/>
      <c r="S159" s="91"/>
      <c r="T159" s="92"/>
      <c r="U159" s="38"/>
      <c r="V159" s="38"/>
      <c r="W159" s="38"/>
      <c r="X159" s="38"/>
      <c r="Y159" s="38"/>
      <c r="Z159" s="38"/>
      <c r="AA159" s="38"/>
      <c r="AB159" s="38"/>
      <c r="AC159" s="38"/>
      <c r="AD159" s="38"/>
      <c r="AE159" s="38"/>
      <c r="AT159" s="17" t="s">
        <v>260</v>
      </c>
      <c r="AU159" s="17" t="s">
        <v>86</v>
      </c>
    </row>
    <row r="160" s="2" customFormat="1">
      <c r="A160" s="38"/>
      <c r="B160" s="39"/>
      <c r="C160" s="40"/>
      <c r="D160" s="240" t="s">
        <v>274</v>
      </c>
      <c r="E160" s="40"/>
      <c r="F160" s="241" t="s">
        <v>537</v>
      </c>
      <c r="G160" s="40"/>
      <c r="H160" s="40"/>
      <c r="I160" s="236"/>
      <c r="J160" s="40"/>
      <c r="K160" s="40"/>
      <c r="L160" s="44"/>
      <c r="M160" s="237"/>
      <c r="N160" s="238"/>
      <c r="O160" s="91"/>
      <c r="P160" s="91"/>
      <c r="Q160" s="91"/>
      <c r="R160" s="91"/>
      <c r="S160" s="91"/>
      <c r="T160" s="92"/>
      <c r="U160" s="38"/>
      <c r="V160" s="38"/>
      <c r="W160" s="38"/>
      <c r="X160" s="38"/>
      <c r="Y160" s="38"/>
      <c r="Z160" s="38"/>
      <c r="AA160" s="38"/>
      <c r="AB160" s="38"/>
      <c r="AC160" s="38"/>
      <c r="AD160" s="38"/>
      <c r="AE160" s="38"/>
      <c r="AT160" s="17" t="s">
        <v>274</v>
      </c>
      <c r="AU160" s="17" t="s">
        <v>86</v>
      </c>
    </row>
    <row r="161" s="13" customFormat="1">
      <c r="A161" s="13"/>
      <c r="B161" s="253"/>
      <c r="C161" s="254"/>
      <c r="D161" s="234" t="s">
        <v>276</v>
      </c>
      <c r="E161" s="255" t="s">
        <v>1</v>
      </c>
      <c r="F161" s="256" t="s">
        <v>420</v>
      </c>
      <c r="G161" s="254"/>
      <c r="H161" s="255" t="s">
        <v>1</v>
      </c>
      <c r="I161" s="257"/>
      <c r="J161" s="254"/>
      <c r="K161" s="254"/>
      <c r="L161" s="258"/>
      <c r="M161" s="259"/>
      <c r="N161" s="260"/>
      <c r="O161" s="260"/>
      <c r="P161" s="260"/>
      <c r="Q161" s="260"/>
      <c r="R161" s="260"/>
      <c r="S161" s="260"/>
      <c r="T161" s="261"/>
      <c r="U161" s="13"/>
      <c r="V161" s="13"/>
      <c r="W161" s="13"/>
      <c r="X161" s="13"/>
      <c r="Y161" s="13"/>
      <c r="Z161" s="13"/>
      <c r="AA161" s="13"/>
      <c r="AB161" s="13"/>
      <c r="AC161" s="13"/>
      <c r="AD161" s="13"/>
      <c r="AE161" s="13"/>
      <c r="AT161" s="262" t="s">
        <v>276</v>
      </c>
      <c r="AU161" s="262" t="s">
        <v>86</v>
      </c>
      <c r="AV161" s="13" t="s">
        <v>84</v>
      </c>
      <c r="AW161" s="13" t="s">
        <v>32</v>
      </c>
      <c r="AX161" s="13" t="s">
        <v>76</v>
      </c>
      <c r="AY161" s="262" t="s">
        <v>251</v>
      </c>
    </row>
    <row r="162" s="12" customFormat="1">
      <c r="A162" s="12"/>
      <c r="B162" s="242"/>
      <c r="C162" s="243"/>
      <c r="D162" s="234" t="s">
        <v>276</v>
      </c>
      <c r="E162" s="244" t="s">
        <v>1</v>
      </c>
      <c r="F162" s="245" t="s">
        <v>562</v>
      </c>
      <c r="G162" s="243"/>
      <c r="H162" s="246">
        <v>2</v>
      </c>
      <c r="I162" s="247"/>
      <c r="J162" s="243"/>
      <c r="K162" s="243"/>
      <c r="L162" s="248"/>
      <c r="M162" s="249"/>
      <c r="N162" s="250"/>
      <c r="O162" s="250"/>
      <c r="P162" s="250"/>
      <c r="Q162" s="250"/>
      <c r="R162" s="250"/>
      <c r="S162" s="250"/>
      <c r="T162" s="251"/>
      <c r="U162" s="12"/>
      <c r="V162" s="12"/>
      <c r="W162" s="12"/>
      <c r="X162" s="12"/>
      <c r="Y162" s="12"/>
      <c r="Z162" s="12"/>
      <c r="AA162" s="12"/>
      <c r="AB162" s="12"/>
      <c r="AC162" s="12"/>
      <c r="AD162" s="12"/>
      <c r="AE162" s="12"/>
      <c r="AT162" s="252" t="s">
        <v>276</v>
      </c>
      <c r="AU162" s="252" t="s">
        <v>86</v>
      </c>
      <c r="AV162" s="12" t="s">
        <v>86</v>
      </c>
      <c r="AW162" s="12" t="s">
        <v>32</v>
      </c>
      <c r="AX162" s="12" t="s">
        <v>84</v>
      </c>
      <c r="AY162" s="252" t="s">
        <v>251</v>
      </c>
    </row>
    <row r="163" s="2" customFormat="1" ht="24.15" customHeight="1">
      <c r="A163" s="38"/>
      <c r="B163" s="39"/>
      <c r="C163" s="220" t="s">
        <v>299</v>
      </c>
      <c r="D163" s="220" t="s">
        <v>255</v>
      </c>
      <c r="E163" s="221" t="s">
        <v>440</v>
      </c>
      <c r="F163" s="222" t="s">
        <v>441</v>
      </c>
      <c r="G163" s="223" t="s">
        <v>409</v>
      </c>
      <c r="H163" s="224">
        <v>1348</v>
      </c>
      <c r="I163" s="225"/>
      <c r="J163" s="226">
        <f>ROUND(I163*H163,2)</f>
        <v>0</v>
      </c>
      <c r="K163" s="227"/>
      <c r="L163" s="44"/>
      <c r="M163" s="228" t="s">
        <v>1</v>
      </c>
      <c r="N163" s="229" t="s">
        <v>41</v>
      </c>
      <c r="O163" s="91"/>
      <c r="P163" s="230">
        <f>O163*H163</f>
        <v>0</v>
      </c>
      <c r="Q163" s="230">
        <v>0</v>
      </c>
      <c r="R163" s="230">
        <f>Q163*H163</f>
        <v>0</v>
      </c>
      <c r="S163" s="230">
        <v>0</v>
      </c>
      <c r="T163" s="231">
        <f>S163*H163</f>
        <v>0</v>
      </c>
      <c r="U163" s="38"/>
      <c r="V163" s="38"/>
      <c r="W163" s="38"/>
      <c r="X163" s="38"/>
      <c r="Y163" s="38"/>
      <c r="Z163" s="38"/>
      <c r="AA163" s="38"/>
      <c r="AB163" s="38"/>
      <c r="AC163" s="38"/>
      <c r="AD163" s="38"/>
      <c r="AE163" s="38"/>
      <c r="AR163" s="232" t="s">
        <v>254</v>
      </c>
      <c r="AT163" s="232" t="s">
        <v>255</v>
      </c>
      <c r="AU163" s="232" t="s">
        <v>86</v>
      </c>
      <c r="AY163" s="17" t="s">
        <v>251</v>
      </c>
      <c r="BE163" s="233">
        <f>IF(N163="základní",J163,0)</f>
        <v>0</v>
      </c>
      <c r="BF163" s="233">
        <f>IF(N163="snížená",J163,0)</f>
        <v>0</v>
      </c>
      <c r="BG163" s="233">
        <f>IF(N163="zákl. přenesená",J163,0)</f>
        <v>0</v>
      </c>
      <c r="BH163" s="233">
        <f>IF(N163="sníž. přenesená",J163,0)</f>
        <v>0</v>
      </c>
      <c r="BI163" s="233">
        <f>IF(N163="nulová",J163,0)</f>
        <v>0</v>
      </c>
      <c r="BJ163" s="17" t="s">
        <v>84</v>
      </c>
      <c r="BK163" s="233">
        <f>ROUND(I163*H163,2)</f>
        <v>0</v>
      </c>
      <c r="BL163" s="17" t="s">
        <v>254</v>
      </c>
      <c r="BM163" s="232" t="s">
        <v>567</v>
      </c>
    </row>
    <row r="164" s="2" customFormat="1">
      <c r="A164" s="38"/>
      <c r="B164" s="39"/>
      <c r="C164" s="40"/>
      <c r="D164" s="234" t="s">
        <v>260</v>
      </c>
      <c r="E164" s="40"/>
      <c r="F164" s="235" t="s">
        <v>443</v>
      </c>
      <c r="G164" s="40"/>
      <c r="H164" s="40"/>
      <c r="I164" s="236"/>
      <c r="J164" s="40"/>
      <c r="K164" s="40"/>
      <c r="L164" s="44"/>
      <c r="M164" s="237"/>
      <c r="N164" s="238"/>
      <c r="O164" s="91"/>
      <c r="P164" s="91"/>
      <c r="Q164" s="91"/>
      <c r="R164" s="91"/>
      <c r="S164" s="91"/>
      <c r="T164" s="92"/>
      <c r="U164" s="38"/>
      <c r="V164" s="38"/>
      <c r="W164" s="38"/>
      <c r="X164" s="38"/>
      <c r="Y164" s="38"/>
      <c r="Z164" s="38"/>
      <c r="AA164" s="38"/>
      <c r="AB164" s="38"/>
      <c r="AC164" s="38"/>
      <c r="AD164" s="38"/>
      <c r="AE164" s="38"/>
      <c r="AT164" s="17" t="s">
        <v>260</v>
      </c>
      <c r="AU164" s="17" t="s">
        <v>86</v>
      </c>
    </row>
    <row r="165" s="2" customFormat="1">
      <c r="A165" s="38"/>
      <c r="B165" s="39"/>
      <c r="C165" s="40"/>
      <c r="D165" s="240" t="s">
        <v>274</v>
      </c>
      <c r="E165" s="40"/>
      <c r="F165" s="241" t="s">
        <v>444</v>
      </c>
      <c r="G165" s="40"/>
      <c r="H165" s="40"/>
      <c r="I165" s="236"/>
      <c r="J165" s="40"/>
      <c r="K165" s="40"/>
      <c r="L165" s="44"/>
      <c r="M165" s="237"/>
      <c r="N165" s="238"/>
      <c r="O165" s="91"/>
      <c r="P165" s="91"/>
      <c r="Q165" s="91"/>
      <c r="R165" s="91"/>
      <c r="S165" s="91"/>
      <c r="T165" s="92"/>
      <c r="U165" s="38"/>
      <c r="V165" s="38"/>
      <c r="W165" s="38"/>
      <c r="X165" s="38"/>
      <c r="Y165" s="38"/>
      <c r="Z165" s="38"/>
      <c r="AA165" s="38"/>
      <c r="AB165" s="38"/>
      <c r="AC165" s="38"/>
      <c r="AD165" s="38"/>
      <c r="AE165" s="38"/>
      <c r="AT165" s="17" t="s">
        <v>274</v>
      </c>
      <c r="AU165" s="17" t="s">
        <v>86</v>
      </c>
    </row>
    <row r="166" s="12" customFormat="1">
      <c r="A166" s="12"/>
      <c r="B166" s="242"/>
      <c r="C166" s="243"/>
      <c r="D166" s="234" t="s">
        <v>276</v>
      </c>
      <c r="E166" s="244" t="s">
        <v>1</v>
      </c>
      <c r="F166" s="245" t="s">
        <v>568</v>
      </c>
      <c r="G166" s="243"/>
      <c r="H166" s="246">
        <v>1348</v>
      </c>
      <c r="I166" s="247"/>
      <c r="J166" s="243"/>
      <c r="K166" s="243"/>
      <c r="L166" s="248"/>
      <c r="M166" s="249"/>
      <c r="N166" s="250"/>
      <c r="O166" s="250"/>
      <c r="P166" s="250"/>
      <c r="Q166" s="250"/>
      <c r="R166" s="250"/>
      <c r="S166" s="250"/>
      <c r="T166" s="251"/>
      <c r="U166" s="12"/>
      <c r="V166" s="12"/>
      <c r="W166" s="12"/>
      <c r="X166" s="12"/>
      <c r="Y166" s="12"/>
      <c r="Z166" s="12"/>
      <c r="AA166" s="12"/>
      <c r="AB166" s="12"/>
      <c r="AC166" s="12"/>
      <c r="AD166" s="12"/>
      <c r="AE166" s="12"/>
      <c r="AT166" s="252" t="s">
        <v>276</v>
      </c>
      <c r="AU166" s="252" t="s">
        <v>86</v>
      </c>
      <c r="AV166" s="12" t="s">
        <v>86</v>
      </c>
      <c r="AW166" s="12" t="s">
        <v>32</v>
      </c>
      <c r="AX166" s="12" t="s">
        <v>84</v>
      </c>
      <c r="AY166" s="252" t="s">
        <v>251</v>
      </c>
    </row>
    <row r="167" s="2" customFormat="1" ht="24.15" customHeight="1">
      <c r="A167" s="38"/>
      <c r="B167" s="39"/>
      <c r="C167" s="220" t="s">
        <v>306</v>
      </c>
      <c r="D167" s="220" t="s">
        <v>255</v>
      </c>
      <c r="E167" s="221" t="s">
        <v>446</v>
      </c>
      <c r="F167" s="222" t="s">
        <v>447</v>
      </c>
      <c r="G167" s="223" t="s">
        <v>416</v>
      </c>
      <c r="H167" s="224">
        <v>1577</v>
      </c>
      <c r="I167" s="225"/>
      <c r="J167" s="226">
        <f>ROUND(I167*H167,2)</f>
        <v>0</v>
      </c>
      <c r="K167" s="227"/>
      <c r="L167" s="44"/>
      <c r="M167" s="228" t="s">
        <v>1</v>
      </c>
      <c r="N167" s="229" t="s">
        <v>41</v>
      </c>
      <c r="O167" s="91"/>
      <c r="P167" s="230">
        <f>O167*H167</f>
        <v>0</v>
      </c>
      <c r="Q167" s="230">
        <v>0</v>
      </c>
      <c r="R167" s="230">
        <f>Q167*H167</f>
        <v>0</v>
      </c>
      <c r="S167" s="230">
        <v>0</v>
      </c>
      <c r="T167" s="231">
        <f>S167*H167</f>
        <v>0</v>
      </c>
      <c r="U167" s="38"/>
      <c r="V167" s="38"/>
      <c r="W167" s="38"/>
      <c r="X167" s="38"/>
      <c r="Y167" s="38"/>
      <c r="Z167" s="38"/>
      <c r="AA167" s="38"/>
      <c r="AB167" s="38"/>
      <c r="AC167" s="38"/>
      <c r="AD167" s="38"/>
      <c r="AE167" s="38"/>
      <c r="AR167" s="232" t="s">
        <v>254</v>
      </c>
      <c r="AT167" s="232" t="s">
        <v>255</v>
      </c>
      <c r="AU167" s="232" t="s">
        <v>86</v>
      </c>
      <c r="AY167" s="17" t="s">
        <v>251</v>
      </c>
      <c r="BE167" s="233">
        <f>IF(N167="základní",J167,0)</f>
        <v>0</v>
      </c>
      <c r="BF167" s="233">
        <f>IF(N167="snížená",J167,0)</f>
        <v>0</v>
      </c>
      <c r="BG167" s="233">
        <f>IF(N167="zákl. přenesená",J167,0)</f>
        <v>0</v>
      </c>
      <c r="BH167" s="233">
        <f>IF(N167="sníž. přenesená",J167,0)</f>
        <v>0</v>
      </c>
      <c r="BI167" s="233">
        <f>IF(N167="nulová",J167,0)</f>
        <v>0</v>
      </c>
      <c r="BJ167" s="17" t="s">
        <v>84</v>
      </c>
      <c r="BK167" s="233">
        <f>ROUND(I167*H167,2)</f>
        <v>0</v>
      </c>
      <c r="BL167" s="17" t="s">
        <v>254</v>
      </c>
      <c r="BM167" s="232" t="s">
        <v>569</v>
      </c>
    </row>
    <row r="168" s="2" customFormat="1">
      <c r="A168" s="38"/>
      <c r="B168" s="39"/>
      <c r="C168" s="40"/>
      <c r="D168" s="234" t="s">
        <v>260</v>
      </c>
      <c r="E168" s="40"/>
      <c r="F168" s="235" t="s">
        <v>449</v>
      </c>
      <c r="G168" s="40"/>
      <c r="H168" s="40"/>
      <c r="I168" s="236"/>
      <c r="J168" s="40"/>
      <c r="K168" s="40"/>
      <c r="L168" s="44"/>
      <c r="M168" s="237"/>
      <c r="N168" s="238"/>
      <c r="O168" s="91"/>
      <c r="P168" s="91"/>
      <c r="Q168" s="91"/>
      <c r="R168" s="91"/>
      <c r="S168" s="91"/>
      <c r="T168" s="92"/>
      <c r="U168" s="38"/>
      <c r="V168" s="38"/>
      <c r="W168" s="38"/>
      <c r="X168" s="38"/>
      <c r="Y168" s="38"/>
      <c r="Z168" s="38"/>
      <c r="AA168" s="38"/>
      <c r="AB168" s="38"/>
      <c r="AC168" s="38"/>
      <c r="AD168" s="38"/>
      <c r="AE168" s="38"/>
      <c r="AT168" s="17" t="s">
        <v>260</v>
      </c>
      <c r="AU168" s="17" t="s">
        <v>86</v>
      </c>
    </row>
    <row r="169" s="2" customFormat="1">
      <c r="A169" s="38"/>
      <c r="B169" s="39"/>
      <c r="C169" s="40"/>
      <c r="D169" s="240" t="s">
        <v>274</v>
      </c>
      <c r="E169" s="40"/>
      <c r="F169" s="241" t="s">
        <v>450</v>
      </c>
      <c r="G169" s="40"/>
      <c r="H169" s="40"/>
      <c r="I169" s="236"/>
      <c r="J169" s="40"/>
      <c r="K169" s="40"/>
      <c r="L169" s="44"/>
      <c r="M169" s="237"/>
      <c r="N169" s="238"/>
      <c r="O169" s="91"/>
      <c r="P169" s="91"/>
      <c r="Q169" s="91"/>
      <c r="R169" s="91"/>
      <c r="S169" s="91"/>
      <c r="T169" s="92"/>
      <c r="U169" s="38"/>
      <c r="V169" s="38"/>
      <c r="W169" s="38"/>
      <c r="X169" s="38"/>
      <c r="Y169" s="38"/>
      <c r="Z169" s="38"/>
      <c r="AA169" s="38"/>
      <c r="AB169" s="38"/>
      <c r="AC169" s="38"/>
      <c r="AD169" s="38"/>
      <c r="AE169" s="38"/>
      <c r="AT169" s="17" t="s">
        <v>274</v>
      </c>
      <c r="AU169" s="17" t="s">
        <v>86</v>
      </c>
    </row>
    <row r="170" s="13" customFormat="1">
      <c r="A170" s="13"/>
      <c r="B170" s="253"/>
      <c r="C170" s="254"/>
      <c r="D170" s="234" t="s">
        <v>276</v>
      </c>
      <c r="E170" s="255" t="s">
        <v>1</v>
      </c>
      <c r="F170" s="256" t="s">
        <v>451</v>
      </c>
      <c r="G170" s="254"/>
      <c r="H170" s="255" t="s">
        <v>1</v>
      </c>
      <c r="I170" s="257"/>
      <c r="J170" s="254"/>
      <c r="K170" s="254"/>
      <c r="L170" s="258"/>
      <c r="M170" s="259"/>
      <c r="N170" s="260"/>
      <c r="O170" s="260"/>
      <c r="P170" s="260"/>
      <c r="Q170" s="260"/>
      <c r="R170" s="260"/>
      <c r="S170" s="260"/>
      <c r="T170" s="261"/>
      <c r="U170" s="13"/>
      <c r="V170" s="13"/>
      <c r="W170" s="13"/>
      <c r="X170" s="13"/>
      <c r="Y170" s="13"/>
      <c r="Z170" s="13"/>
      <c r="AA170" s="13"/>
      <c r="AB170" s="13"/>
      <c r="AC170" s="13"/>
      <c r="AD170" s="13"/>
      <c r="AE170" s="13"/>
      <c r="AT170" s="262" t="s">
        <v>276</v>
      </c>
      <c r="AU170" s="262" t="s">
        <v>86</v>
      </c>
      <c r="AV170" s="13" t="s">
        <v>84</v>
      </c>
      <c r="AW170" s="13" t="s">
        <v>32</v>
      </c>
      <c r="AX170" s="13" t="s">
        <v>76</v>
      </c>
      <c r="AY170" s="262" t="s">
        <v>251</v>
      </c>
    </row>
    <row r="171" s="12" customFormat="1">
      <c r="A171" s="12"/>
      <c r="B171" s="242"/>
      <c r="C171" s="243"/>
      <c r="D171" s="234" t="s">
        <v>276</v>
      </c>
      <c r="E171" s="244" t="s">
        <v>1</v>
      </c>
      <c r="F171" s="245" t="s">
        <v>570</v>
      </c>
      <c r="G171" s="243"/>
      <c r="H171" s="246">
        <v>437</v>
      </c>
      <c r="I171" s="247"/>
      <c r="J171" s="243"/>
      <c r="K171" s="243"/>
      <c r="L171" s="248"/>
      <c r="M171" s="249"/>
      <c r="N171" s="250"/>
      <c r="O171" s="250"/>
      <c r="P171" s="250"/>
      <c r="Q171" s="250"/>
      <c r="R171" s="250"/>
      <c r="S171" s="250"/>
      <c r="T171" s="251"/>
      <c r="U171" s="12"/>
      <c r="V171" s="12"/>
      <c r="W171" s="12"/>
      <c r="X171" s="12"/>
      <c r="Y171" s="12"/>
      <c r="Z171" s="12"/>
      <c r="AA171" s="12"/>
      <c r="AB171" s="12"/>
      <c r="AC171" s="12"/>
      <c r="AD171" s="12"/>
      <c r="AE171" s="12"/>
      <c r="AT171" s="252" t="s">
        <v>276</v>
      </c>
      <c r="AU171" s="252" t="s">
        <v>86</v>
      </c>
      <c r="AV171" s="12" t="s">
        <v>86</v>
      </c>
      <c r="AW171" s="12" t="s">
        <v>32</v>
      </c>
      <c r="AX171" s="12" t="s">
        <v>76</v>
      </c>
      <c r="AY171" s="252" t="s">
        <v>251</v>
      </c>
    </row>
    <row r="172" s="12" customFormat="1">
      <c r="A172" s="12"/>
      <c r="B172" s="242"/>
      <c r="C172" s="243"/>
      <c r="D172" s="234" t="s">
        <v>276</v>
      </c>
      <c r="E172" s="244" t="s">
        <v>1</v>
      </c>
      <c r="F172" s="245" t="s">
        <v>571</v>
      </c>
      <c r="G172" s="243"/>
      <c r="H172" s="246">
        <v>1140</v>
      </c>
      <c r="I172" s="247"/>
      <c r="J172" s="243"/>
      <c r="K172" s="243"/>
      <c r="L172" s="248"/>
      <c r="M172" s="249"/>
      <c r="N172" s="250"/>
      <c r="O172" s="250"/>
      <c r="P172" s="250"/>
      <c r="Q172" s="250"/>
      <c r="R172" s="250"/>
      <c r="S172" s="250"/>
      <c r="T172" s="251"/>
      <c r="U172" s="12"/>
      <c r="V172" s="12"/>
      <c r="W172" s="12"/>
      <c r="X172" s="12"/>
      <c r="Y172" s="12"/>
      <c r="Z172" s="12"/>
      <c r="AA172" s="12"/>
      <c r="AB172" s="12"/>
      <c r="AC172" s="12"/>
      <c r="AD172" s="12"/>
      <c r="AE172" s="12"/>
      <c r="AT172" s="252" t="s">
        <v>276</v>
      </c>
      <c r="AU172" s="252" t="s">
        <v>86</v>
      </c>
      <c r="AV172" s="12" t="s">
        <v>86</v>
      </c>
      <c r="AW172" s="12" t="s">
        <v>32</v>
      </c>
      <c r="AX172" s="12" t="s">
        <v>76</v>
      </c>
      <c r="AY172" s="252" t="s">
        <v>251</v>
      </c>
    </row>
    <row r="173" s="15" customFormat="1">
      <c r="A173" s="15"/>
      <c r="B173" s="274"/>
      <c r="C173" s="275"/>
      <c r="D173" s="234" t="s">
        <v>276</v>
      </c>
      <c r="E173" s="276" t="s">
        <v>1</v>
      </c>
      <c r="F173" s="277" t="s">
        <v>423</v>
      </c>
      <c r="G173" s="275"/>
      <c r="H173" s="278">
        <v>1577</v>
      </c>
      <c r="I173" s="279"/>
      <c r="J173" s="275"/>
      <c r="K173" s="275"/>
      <c r="L173" s="280"/>
      <c r="M173" s="281"/>
      <c r="N173" s="282"/>
      <c r="O173" s="282"/>
      <c r="P173" s="282"/>
      <c r="Q173" s="282"/>
      <c r="R173" s="282"/>
      <c r="S173" s="282"/>
      <c r="T173" s="283"/>
      <c r="U173" s="15"/>
      <c r="V173" s="15"/>
      <c r="W173" s="15"/>
      <c r="X173" s="15"/>
      <c r="Y173" s="15"/>
      <c r="Z173" s="15"/>
      <c r="AA173" s="15"/>
      <c r="AB173" s="15"/>
      <c r="AC173" s="15"/>
      <c r="AD173" s="15"/>
      <c r="AE173" s="15"/>
      <c r="AT173" s="284" t="s">
        <v>276</v>
      </c>
      <c r="AU173" s="284" t="s">
        <v>86</v>
      </c>
      <c r="AV173" s="15" t="s">
        <v>254</v>
      </c>
      <c r="AW173" s="15" t="s">
        <v>32</v>
      </c>
      <c r="AX173" s="15" t="s">
        <v>84</v>
      </c>
      <c r="AY173" s="284" t="s">
        <v>251</v>
      </c>
    </row>
    <row r="174" s="2" customFormat="1" ht="24.15" customHeight="1">
      <c r="A174" s="38"/>
      <c r="B174" s="39"/>
      <c r="C174" s="220" t="s">
        <v>311</v>
      </c>
      <c r="D174" s="220" t="s">
        <v>255</v>
      </c>
      <c r="E174" s="221" t="s">
        <v>454</v>
      </c>
      <c r="F174" s="222" t="s">
        <v>455</v>
      </c>
      <c r="G174" s="223" t="s">
        <v>416</v>
      </c>
      <c r="H174" s="224">
        <v>247</v>
      </c>
      <c r="I174" s="225"/>
      <c r="J174" s="226">
        <f>ROUND(I174*H174,2)</f>
        <v>0</v>
      </c>
      <c r="K174" s="227"/>
      <c r="L174" s="44"/>
      <c r="M174" s="228" t="s">
        <v>1</v>
      </c>
      <c r="N174" s="229" t="s">
        <v>41</v>
      </c>
      <c r="O174" s="91"/>
      <c r="P174" s="230">
        <f>O174*H174</f>
        <v>0</v>
      </c>
      <c r="Q174" s="230">
        <v>0</v>
      </c>
      <c r="R174" s="230">
        <f>Q174*H174</f>
        <v>0</v>
      </c>
      <c r="S174" s="230">
        <v>0</v>
      </c>
      <c r="T174" s="231">
        <f>S174*H174</f>
        <v>0</v>
      </c>
      <c r="U174" s="38"/>
      <c r="V174" s="38"/>
      <c r="W174" s="38"/>
      <c r="X174" s="38"/>
      <c r="Y174" s="38"/>
      <c r="Z174" s="38"/>
      <c r="AA174" s="38"/>
      <c r="AB174" s="38"/>
      <c r="AC174" s="38"/>
      <c r="AD174" s="38"/>
      <c r="AE174" s="38"/>
      <c r="AR174" s="232" t="s">
        <v>254</v>
      </c>
      <c r="AT174" s="232" t="s">
        <v>255</v>
      </c>
      <c r="AU174" s="232" t="s">
        <v>86</v>
      </c>
      <c r="AY174" s="17" t="s">
        <v>251</v>
      </c>
      <c r="BE174" s="233">
        <f>IF(N174="základní",J174,0)</f>
        <v>0</v>
      </c>
      <c r="BF174" s="233">
        <f>IF(N174="snížená",J174,0)</f>
        <v>0</v>
      </c>
      <c r="BG174" s="233">
        <f>IF(N174="zákl. přenesená",J174,0)</f>
        <v>0</v>
      </c>
      <c r="BH174" s="233">
        <f>IF(N174="sníž. přenesená",J174,0)</f>
        <v>0</v>
      </c>
      <c r="BI174" s="233">
        <f>IF(N174="nulová",J174,0)</f>
        <v>0</v>
      </c>
      <c r="BJ174" s="17" t="s">
        <v>84</v>
      </c>
      <c r="BK174" s="233">
        <f>ROUND(I174*H174,2)</f>
        <v>0</v>
      </c>
      <c r="BL174" s="17" t="s">
        <v>254</v>
      </c>
      <c r="BM174" s="232" t="s">
        <v>572</v>
      </c>
    </row>
    <row r="175" s="2" customFormat="1">
      <c r="A175" s="38"/>
      <c r="B175" s="39"/>
      <c r="C175" s="40"/>
      <c r="D175" s="234" t="s">
        <v>260</v>
      </c>
      <c r="E175" s="40"/>
      <c r="F175" s="235" t="s">
        <v>457</v>
      </c>
      <c r="G175" s="40"/>
      <c r="H175" s="40"/>
      <c r="I175" s="236"/>
      <c r="J175" s="40"/>
      <c r="K175" s="40"/>
      <c r="L175" s="44"/>
      <c r="M175" s="237"/>
      <c r="N175" s="238"/>
      <c r="O175" s="91"/>
      <c r="P175" s="91"/>
      <c r="Q175" s="91"/>
      <c r="R175" s="91"/>
      <c r="S175" s="91"/>
      <c r="T175" s="92"/>
      <c r="U175" s="38"/>
      <c r="V175" s="38"/>
      <c r="W175" s="38"/>
      <c r="X175" s="38"/>
      <c r="Y175" s="38"/>
      <c r="Z175" s="38"/>
      <c r="AA175" s="38"/>
      <c r="AB175" s="38"/>
      <c r="AC175" s="38"/>
      <c r="AD175" s="38"/>
      <c r="AE175" s="38"/>
      <c r="AT175" s="17" t="s">
        <v>260</v>
      </c>
      <c r="AU175" s="17" t="s">
        <v>86</v>
      </c>
    </row>
    <row r="176" s="2" customFormat="1">
      <c r="A176" s="38"/>
      <c r="B176" s="39"/>
      <c r="C176" s="40"/>
      <c r="D176" s="240" t="s">
        <v>274</v>
      </c>
      <c r="E176" s="40"/>
      <c r="F176" s="241" t="s">
        <v>458</v>
      </c>
      <c r="G176" s="40"/>
      <c r="H176" s="40"/>
      <c r="I176" s="236"/>
      <c r="J176" s="40"/>
      <c r="K176" s="40"/>
      <c r="L176" s="44"/>
      <c r="M176" s="237"/>
      <c r="N176" s="238"/>
      <c r="O176" s="91"/>
      <c r="P176" s="91"/>
      <c r="Q176" s="91"/>
      <c r="R176" s="91"/>
      <c r="S176" s="91"/>
      <c r="T176" s="92"/>
      <c r="U176" s="38"/>
      <c r="V176" s="38"/>
      <c r="W176" s="38"/>
      <c r="X176" s="38"/>
      <c r="Y176" s="38"/>
      <c r="Z176" s="38"/>
      <c r="AA176" s="38"/>
      <c r="AB176" s="38"/>
      <c r="AC176" s="38"/>
      <c r="AD176" s="38"/>
      <c r="AE176" s="38"/>
      <c r="AT176" s="17" t="s">
        <v>274</v>
      </c>
      <c r="AU176" s="17" t="s">
        <v>86</v>
      </c>
    </row>
    <row r="177" s="13" customFormat="1">
      <c r="A177" s="13"/>
      <c r="B177" s="253"/>
      <c r="C177" s="254"/>
      <c r="D177" s="234" t="s">
        <v>276</v>
      </c>
      <c r="E177" s="255" t="s">
        <v>1</v>
      </c>
      <c r="F177" s="256" t="s">
        <v>451</v>
      </c>
      <c r="G177" s="254"/>
      <c r="H177" s="255" t="s">
        <v>1</v>
      </c>
      <c r="I177" s="257"/>
      <c r="J177" s="254"/>
      <c r="K177" s="254"/>
      <c r="L177" s="258"/>
      <c r="M177" s="259"/>
      <c r="N177" s="260"/>
      <c r="O177" s="260"/>
      <c r="P177" s="260"/>
      <c r="Q177" s="260"/>
      <c r="R177" s="260"/>
      <c r="S177" s="260"/>
      <c r="T177" s="261"/>
      <c r="U177" s="13"/>
      <c r="V177" s="13"/>
      <c r="W177" s="13"/>
      <c r="X177" s="13"/>
      <c r="Y177" s="13"/>
      <c r="Z177" s="13"/>
      <c r="AA177" s="13"/>
      <c r="AB177" s="13"/>
      <c r="AC177" s="13"/>
      <c r="AD177" s="13"/>
      <c r="AE177" s="13"/>
      <c r="AT177" s="262" t="s">
        <v>276</v>
      </c>
      <c r="AU177" s="262" t="s">
        <v>86</v>
      </c>
      <c r="AV177" s="13" t="s">
        <v>84</v>
      </c>
      <c r="AW177" s="13" t="s">
        <v>32</v>
      </c>
      <c r="AX177" s="13" t="s">
        <v>76</v>
      </c>
      <c r="AY177" s="262" t="s">
        <v>251</v>
      </c>
    </row>
    <row r="178" s="12" customFormat="1">
      <c r="A178" s="12"/>
      <c r="B178" s="242"/>
      <c r="C178" s="243"/>
      <c r="D178" s="234" t="s">
        <v>276</v>
      </c>
      <c r="E178" s="244" t="s">
        <v>1</v>
      </c>
      <c r="F178" s="245" t="s">
        <v>573</v>
      </c>
      <c r="G178" s="243"/>
      <c r="H178" s="246">
        <v>247</v>
      </c>
      <c r="I178" s="247"/>
      <c r="J178" s="243"/>
      <c r="K178" s="243"/>
      <c r="L178" s="248"/>
      <c r="M178" s="249"/>
      <c r="N178" s="250"/>
      <c r="O178" s="250"/>
      <c r="P178" s="250"/>
      <c r="Q178" s="250"/>
      <c r="R178" s="250"/>
      <c r="S178" s="250"/>
      <c r="T178" s="251"/>
      <c r="U178" s="12"/>
      <c r="V178" s="12"/>
      <c r="W178" s="12"/>
      <c r="X178" s="12"/>
      <c r="Y178" s="12"/>
      <c r="Z178" s="12"/>
      <c r="AA178" s="12"/>
      <c r="AB178" s="12"/>
      <c r="AC178" s="12"/>
      <c r="AD178" s="12"/>
      <c r="AE178" s="12"/>
      <c r="AT178" s="252" t="s">
        <v>276</v>
      </c>
      <c r="AU178" s="252" t="s">
        <v>86</v>
      </c>
      <c r="AV178" s="12" t="s">
        <v>86</v>
      </c>
      <c r="AW178" s="12" t="s">
        <v>32</v>
      </c>
      <c r="AX178" s="12" t="s">
        <v>84</v>
      </c>
      <c r="AY178" s="252" t="s">
        <v>251</v>
      </c>
    </row>
    <row r="179" s="2" customFormat="1" ht="24.15" customHeight="1">
      <c r="A179" s="38"/>
      <c r="B179" s="39"/>
      <c r="C179" s="220" t="s">
        <v>319</v>
      </c>
      <c r="D179" s="220" t="s">
        <v>255</v>
      </c>
      <c r="E179" s="221" t="s">
        <v>544</v>
      </c>
      <c r="F179" s="222" t="s">
        <v>545</v>
      </c>
      <c r="G179" s="223" t="s">
        <v>416</v>
      </c>
      <c r="H179" s="224">
        <v>38</v>
      </c>
      <c r="I179" s="225"/>
      <c r="J179" s="226">
        <f>ROUND(I179*H179,2)</f>
        <v>0</v>
      </c>
      <c r="K179" s="227"/>
      <c r="L179" s="44"/>
      <c r="M179" s="228" t="s">
        <v>1</v>
      </c>
      <c r="N179" s="229" t="s">
        <v>41</v>
      </c>
      <c r="O179" s="91"/>
      <c r="P179" s="230">
        <f>O179*H179</f>
        <v>0</v>
      </c>
      <c r="Q179" s="230">
        <v>0</v>
      </c>
      <c r="R179" s="230">
        <f>Q179*H179</f>
        <v>0</v>
      </c>
      <c r="S179" s="230">
        <v>0</v>
      </c>
      <c r="T179" s="231">
        <f>S179*H179</f>
        <v>0</v>
      </c>
      <c r="U179" s="38"/>
      <c r="V179" s="38"/>
      <c r="W179" s="38"/>
      <c r="X179" s="38"/>
      <c r="Y179" s="38"/>
      <c r="Z179" s="38"/>
      <c r="AA179" s="38"/>
      <c r="AB179" s="38"/>
      <c r="AC179" s="38"/>
      <c r="AD179" s="38"/>
      <c r="AE179" s="38"/>
      <c r="AR179" s="232" t="s">
        <v>254</v>
      </c>
      <c r="AT179" s="232" t="s">
        <v>255</v>
      </c>
      <c r="AU179" s="232" t="s">
        <v>86</v>
      </c>
      <c r="AY179" s="17" t="s">
        <v>251</v>
      </c>
      <c r="BE179" s="233">
        <f>IF(N179="základní",J179,0)</f>
        <v>0</v>
      </c>
      <c r="BF179" s="233">
        <f>IF(N179="snížená",J179,0)</f>
        <v>0</v>
      </c>
      <c r="BG179" s="233">
        <f>IF(N179="zákl. přenesená",J179,0)</f>
        <v>0</v>
      </c>
      <c r="BH179" s="233">
        <f>IF(N179="sníž. přenesená",J179,0)</f>
        <v>0</v>
      </c>
      <c r="BI179" s="233">
        <f>IF(N179="nulová",J179,0)</f>
        <v>0</v>
      </c>
      <c r="BJ179" s="17" t="s">
        <v>84</v>
      </c>
      <c r="BK179" s="233">
        <f>ROUND(I179*H179,2)</f>
        <v>0</v>
      </c>
      <c r="BL179" s="17" t="s">
        <v>254</v>
      </c>
      <c r="BM179" s="232" t="s">
        <v>574</v>
      </c>
    </row>
    <row r="180" s="2" customFormat="1">
      <c r="A180" s="38"/>
      <c r="B180" s="39"/>
      <c r="C180" s="40"/>
      <c r="D180" s="234" t="s">
        <v>260</v>
      </c>
      <c r="E180" s="40"/>
      <c r="F180" s="235" t="s">
        <v>547</v>
      </c>
      <c r="G180" s="40"/>
      <c r="H180" s="40"/>
      <c r="I180" s="236"/>
      <c r="J180" s="40"/>
      <c r="K180" s="40"/>
      <c r="L180" s="44"/>
      <c r="M180" s="237"/>
      <c r="N180" s="238"/>
      <c r="O180" s="91"/>
      <c r="P180" s="91"/>
      <c r="Q180" s="91"/>
      <c r="R180" s="91"/>
      <c r="S180" s="91"/>
      <c r="T180" s="92"/>
      <c r="U180" s="38"/>
      <c r="V180" s="38"/>
      <c r="W180" s="38"/>
      <c r="X180" s="38"/>
      <c r="Y180" s="38"/>
      <c r="Z180" s="38"/>
      <c r="AA180" s="38"/>
      <c r="AB180" s="38"/>
      <c r="AC180" s="38"/>
      <c r="AD180" s="38"/>
      <c r="AE180" s="38"/>
      <c r="AT180" s="17" t="s">
        <v>260</v>
      </c>
      <c r="AU180" s="17" t="s">
        <v>86</v>
      </c>
    </row>
    <row r="181" s="2" customFormat="1">
      <c r="A181" s="38"/>
      <c r="B181" s="39"/>
      <c r="C181" s="40"/>
      <c r="D181" s="240" t="s">
        <v>274</v>
      </c>
      <c r="E181" s="40"/>
      <c r="F181" s="241" t="s">
        <v>548</v>
      </c>
      <c r="G181" s="40"/>
      <c r="H181" s="40"/>
      <c r="I181" s="236"/>
      <c r="J181" s="40"/>
      <c r="K181" s="40"/>
      <c r="L181" s="44"/>
      <c r="M181" s="237"/>
      <c r="N181" s="238"/>
      <c r="O181" s="91"/>
      <c r="P181" s="91"/>
      <c r="Q181" s="91"/>
      <c r="R181" s="91"/>
      <c r="S181" s="91"/>
      <c r="T181" s="92"/>
      <c r="U181" s="38"/>
      <c r="V181" s="38"/>
      <c r="W181" s="38"/>
      <c r="X181" s="38"/>
      <c r="Y181" s="38"/>
      <c r="Z181" s="38"/>
      <c r="AA181" s="38"/>
      <c r="AB181" s="38"/>
      <c r="AC181" s="38"/>
      <c r="AD181" s="38"/>
      <c r="AE181" s="38"/>
      <c r="AT181" s="17" t="s">
        <v>274</v>
      </c>
      <c r="AU181" s="17" t="s">
        <v>86</v>
      </c>
    </row>
    <row r="182" s="13" customFormat="1">
      <c r="A182" s="13"/>
      <c r="B182" s="253"/>
      <c r="C182" s="254"/>
      <c r="D182" s="234" t="s">
        <v>276</v>
      </c>
      <c r="E182" s="255" t="s">
        <v>1</v>
      </c>
      <c r="F182" s="256" t="s">
        <v>551</v>
      </c>
      <c r="G182" s="254"/>
      <c r="H182" s="255" t="s">
        <v>1</v>
      </c>
      <c r="I182" s="257"/>
      <c r="J182" s="254"/>
      <c r="K182" s="254"/>
      <c r="L182" s="258"/>
      <c r="M182" s="259"/>
      <c r="N182" s="260"/>
      <c r="O182" s="260"/>
      <c r="P182" s="260"/>
      <c r="Q182" s="260"/>
      <c r="R182" s="260"/>
      <c r="S182" s="260"/>
      <c r="T182" s="261"/>
      <c r="U182" s="13"/>
      <c r="V182" s="13"/>
      <c r="W182" s="13"/>
      <c r="X182" s="13"/>
      <c r="Y182" s="13"/>
      <c r="Z182" s="13"/>
      <c r="AA182" s="13"/>
      <c r="AB182" s="13"/>
      <c r="AC182" s="13"/>
      <c r="AD182" s="13"/>
      <c r="AE182" s="13"/>
      <c r="AT182" s="262" t="s">
        <v>276</v>
      </c>
      <c r="AU182" s="262" t="s">
        <v>86</v>
      </c>
      <c r="AV182" s="13" t="s">
        <v>84</v>
      </c>
      <c r="AW182" s="13" t="s">
        <v>32</v>
      </c>
      <c r="AX182" s="13" t="s">
        <v>76</v>
      </c>
      <c r="AY182" s="262" t="s">
        <v>251</v>
      </c>
    </row>
    <row r="183" s="12" customFormat="1">
      <c r="A183" s="12"/>
      <c r="B183" s="242"/>
      <c r="C183" s="243"/>
      <c r="D183" s="234" t="s">
        <v>276</v>
      </c>
      <c r="E183" s="244" t="s">
        <v>1</v>
      </c>
      <c r="F183" s="245" t="s">
        <v>575</v>
      </c>
      <c r="G183" s="243"/>
      <c r="H183" s="246">
        <v>38</v>
      </c>
      <c r="I183" s="247"/>
      <c r="J183" s="243"/>
      <c r="K183" s="243"/>
      <c r="L183" s="248"/>
      <c r="M183" s="249"/>
      <c r="N183" s="250"/>
      <c r="O183" s="250"/>
      <c r="P183" s="250"/>
      <c r="Q183" s="250"/>
      <c r="R183" s="250"/>
      <c r="S183" s="250"/>
      <c r="T183" s="251"/>
      <c r="U183" s="12"/>
      <c r="V183" s="12"/>
      <c r="W183" s="12"/>
      <c r="X183" s="12"/>
      <c r="Y183" s="12"/>
      <c r="Z183" s="12"/>
      <c r="AA183" s="12"/>
      <c r="AB183" s="12"/>
      <c r="AC183" s="12"/>
      <c r="AD183" s="12"/>
      <c r="AE183" s="12"/>
      <c r="AT183" s="252" t="s">
        <v>276</v>
      </c>
      <c r="AU183" s="252" t="s">
        <v>86</v>
      </c>
      <c r="AV183" s="12" t="s">
        <v>86</v>
      </c>
      <c r="AW183" s="12" t="s">
        <v>32</v>
      </c>
      <c r="AX183" s="12" t="s">
        <v>84</v>
      </c>
      <c r="AY183" s="252" t="s">
        <v>251</v>
      </c>
    </row>
    <row r="184" s="2" customFormat="1" ht="24.15" customHeight="1">
      <c r="A184" s="38"/>
      <c r="B184" s="39"/>
      <c r="C184" s="220" t="s">
        <v>8</v>
      </c>
      <c r="D184" s="220" t="s">
        <v>255</v>
      </c>
      <c r="E184" s="221" t="s">
        <v>460</v>
      </c>
      <c r="F184" s="222" t="s">
        <v>461</v>
      </c>
      <c r="G184" s="223" t="s">
        <v>409</v>
      </c>
      <c r="H184" s="224">
        <v>3000</v>
      </c>
      <c r="I184" s="225"/>
      <c r="J184" s="226">
        <f>ROUND(I184*H184,2)</f>
        <v>0</v>
      </c>
      <c r="K184" s="227"/>
      <c r="L184" s="44"/>
      <c r="M184" s="228" t="s">
        <v>1</v>
      </c>
      <c r="N184" s="229" t="s">
        <v>41</v>
      </c>
      <c r="O184" s="91"/>
      <c r="P184" s="230">
        <f>O184*H184</f>
        <v>0</v>
      </c>
      <c r="Q184" s="230">
        <v>0</v>
      </c>
      <c r="R184" s="230">
        <f>Q184*H184</f>
        <v>0</v>
      </c>
      <c r="S184" s="230">
        <v>0</v>
      </c>
      <c r="T184" s="231">
        <f>S184*H184</f>
        <v>0</v>
      </c>
      <c r="U184" s="38"/>
      <c r="V184" s="38"/>
      <c r="W184" s="38"/>
      <c r="X184" s="38"/>
      <c r="Y184" s="38"/>
      <c r="Z184" s="38"/>
      <c r="AA184" s="38"/>
      <c r="AB184" s="38"/>
      <c r="AC184" s="38"/>
      <c r="AD184" s="38"/>
      <c r="AE184" s="38"/>
      <c r="AR184" s="232" t="s">
        <v>254</v>
      </c>
      <c r="AT184" s="232" t="s">
        <v>255</v>
      </c>
      <c r="AU184" s="232" t="s">
        <v>86</v>
      </c>
      <c r="AY184" s="17" t="s">
        <v>251</v>
      </c>
      <c r="BE184" s="233">
        <f>IF(N184="základní",J184,0)</f>
        <v>0</v>
      </c>
      <c r="BF184" s="233">
        <f>IF(N184="snížená",J184,0)</f>
        <v>0</v>
      </c>
      <c r="BG184" s="233">
        <f>IF(N184="zákl. přenesená",J184,0)</f>
        <v>0</v>
      </c>
      <c r="BH184" s="233">
        <f>IF(N184="sníž. přenesená",J184,0)</f>
        <v>0</v>
      </c>
      <c r="BI184" s="233">
        <f>IF(N184="nulová",J184,0)</f>
        <v>0</v>
      </c>
      <c r="BJ184" s="17" t="s">
        <v>84</v>
      </c>
      <c r="BK184" s="233">
        <f>ROUND(I184*H184,2)</f>
        <v>0</v>
      </c>
      <c r="BL184" s="17" t="s">
        <v>254</v>
      </c>
      <c r="BM184" s="232" t="s">
        <v>576</v>
      </c>
    </row>
    <row r="185" s="2" customFormat="1">
      <c r="A185" s="38"/>
      <c r="B185" s="39"/>
      <c r="C185" s="40"/>
      <c r="D185" s="234" t="s">
        <v>260</v>
      </c>
      <c r="E185" s="40"/>
      <c r="F185" s="235" t="s">
        <v>463</v>
      </c>
      <c r="G185" s="40"/>
      <c r="H185" s="40"/>
      <c r="I185" s="236"/>
      <c r="J185" s="40"/>
      <c r="K185" s="40"/>
      <c r="L185" s="44"/>
      <c r="M185" s="237"/>
      <c r="N185" s="238"/>
      <c r="O185" s="91"/>
      <c r="P185" s="91"/>
      <c r="Q185" s="91"/>
      <c r="R185" s="91"/>
      <c r="S185" s="91"/>
      <c r="T185" s="92"/>
      <c r="U185" s="38"/>
      <c r="V185" s="38"/>
      <c r="W185" s="38"/>
      <c r="X185" s="38"/>
      <c r="Y185" s="38"/>
      <c r="Z185" s="38"/>
      <c r="AA185" s="38"/>
      <c r="AB185" s="38"/>
      <c r="AC185" s="38"/>
      <c r="AD185" s="38"/>
      <c r="AE185" s="38"/>
      <c r="AT185" s="17" t="s">
        <v>260</v>
      </c>
      <c r="AU185" s="17" t="s">
        <v>86</v>
      </c>
    </row>
    <row r="186" s="2" customFormat="1">
      <c r="A186" s="38"/>
      <c r="B186" s="39"/>
      <c r="C186" s="40"/>
      <c r="D186" s="240" t="s">
        <v>274</v>
      </c>
      <c r="E186" s="40"/>
      <c r="F186" s="241" t="s">
        <v>464</v>
      </c>
      <c r="G186" s="40"/>
      <c r="H186" s="40"/>
      <c r="I186" s="236"/>
      <c r="J186" s="40"/>
      <c r="K186" s="40"/>
      <c r="L186" s="44"/>
      <c r="M186" s="237"/>
      <c r="N186" s="238"/>
      <c r="O186" s="91"/>
      <c r="P186" s="91"/>
      <c r="Q186" s="91"/>
      <c r="R186" s="91"/>
      <c r="S186" s="91"/>
      <c r="T186" s="92"/>
      <c r="U186" s="38"/>
      <c r="V186" s="38"/>
      <c r="W186" s="38"/>
      <c r="X186" s="38"/>
      <c r="Y186" s="38"/>
      <c r="Z186" s="38"/>
      <c r="AA186" s="38"/>
      <c r="AB186" s="38"/>
      <c r="AC186" s="38"/>
      <c r="AD186" s="38"/>
      <c r="AE186" s="38"/>
      <c r="AT186" s="17" t="s">
        <v>274</v>
      </c>
      <c r="AU186" s="17" t="s">
        <v>86</v>
      </c>
    </row>
    <row r="187" s="13" customFormat="1">
      <c r="A187" s="13"/>
      <c r="B187" s="253"/>
      <c r="C187" s="254"/>
      <c r="D187" s="234" t="s">
        <v>276</v>
      </c>
      <c r="E187" s="255" t="s">
        <v>1</v>
      </c>
      <c r="F187" s="256" t="s">
        <v>420</v>
      </c>
      <c r="G187" s="254"/>
      <c r="H187" s="255" t="s">
        <v>1</v>
      </c>
      <c r="I187" s="257"/>
      <c r="J187" s="254"/>
      <c r="K187" s="254"/>
      <c r="L187" s="258"/>
      <c r="M187" s="259"/>
      <c r="N187" s="260"/>
      <c r="O187" s="260"/>
      <c r="P187" s="260"/>
      <c r="Q187" s="260"/>
      <c r="R187" s="260"/>
      <c r="S187" s="260"/>
      <c r="T187" s="261"/>
      <c r="U187" s="13"/>
      <c r="V187" s="13"/>
      <c r="W187" s="13"/>
      <c r="X187" s="13"/>
      <c r="Y187" s="13"/>
      <c r="Z187" s="13"/>
      <c r="AA187" s="13"/>
      <c r="AB187" s="13"/>
      <c r="AC187" s="13"/>
      <c r="AD187" s="13"/>
      <c r="AE187" s="13"/>
      <c r="AT187" s="262" t="s">
        <v>276</v>
      </c>
      <c r="AU187" s="262" t="s">
        <v>86</v>
      </c>
      <c r="AV187" s="13" t="s">
        <v>84</v>
      </c>
      <c r="AW187" s="13" t="s">
        <v>32</v>
      </c>
      <c r="AX187" s="13" t="s">
        <v>76</v>
      </c>
      <c r="AY187" s="262" t="s">
        <v>251</v>
      </c>
    </row>
    <row r="188" s="12" customFormat="1">
      <c r="A188" s="12"/>
      <c r="B188" s="242"/>
      <c r="C188" s="243"/>
      <c r="D188" s="234" t="s">
        <v>276</v>
      </c>
      <c r="E188" s="244" t="s">
        <v>1</v>
      </c>
      <c r="F188" s="245" t="s">
        <v>577</v>
      </c>
      <c r="G188" s="243"/>
      <c r="H188" s="246">
        <v>3000</v>
      </c>
      <c r="I188" s="247"/>
      <c r="J188" s="243"/>
      <c r="K188" s="243"/>
      <c r="L188" s="248"/>
      <c r="M188" s="285"/>
      <c r="N188" s="286"/>
      <c r="O188" s="286"/>
      <c r="P188" s="286"/>
      <c r="Q188" s="286"/>
      <c r="R188" s="286"/>
      <c r="S188" s="286"/>
      <c r="T188" s="287"/>
      <c r="U188" s="12"/>
      <c r="V188" s="12"/>
      <c r="W188" s="12"/>
      <c r="X188" s="12"/>
      <c r="Y188" s="12"/>
      <c r="Z188" s="12"/>
      <c r="AA188" s="12"/>
      <c r="AB188" s="12"/>
      <c r="AC188" s="12"/>
      <c r="AD188" s="12"/>
      <c r="AE188" s="12"/>
      <c r="AT188" s="252" t="s">
        <v>276</v>
      </c>
      <c r="AU188" s="252" t="s">
        <v>86</v>
      </c>
      <c r="AV188" s="12" t="s">
        <v>86</v>
      </c>
      <c r="AW188" s="12" t="s">
        <v>32</v>
      </c>
      <c r="AX188" s="12" t="s">
        <v>84</v>
      </c>
      <c r="AY188" s="252" t="s">
        <v>251</v>
      </c>
    </row>
    <row r="189" s="2" customFormat="1" ht="6.96" customHeight="1">
      <c r="A189" s="38"/>
      <c r="B189" s="66"/>
      <c r="C189" s="67"/>
      <c r="D189" s="67"/>
      <c r="E189" s="67"/>
      <c r="F189" s="67"/>
      <c r="G189" s="67"/>
      <c r="H189" s="67"/>
      <c r="I189" s="67"/>
      <c r="J189" s="67"/>
      <c r="K189" s="67"/>
      <c r="L189" s="44"/>
      <c r="M189" s="38"/>
      <c r="O189" s="38"/>
      <c r="P189" s="38"/>
      <c r="Q189" s="38"/>
      <c r="R189" s="38"/>
      <c r="S189" s="38"/>
      <c r="T189" s="38"/>
      <c r="U189" s="38"/>
      <c r="V189" s="38"/>
      <c r="W189" s="38"/>
      <c r="X189" s="38"/>
      <c r="Y189" s="38"/>
      <c r="Z189" s="38"/>
      <c r="AA189" s="38"/>
      <c r="AB189" s="38"/>
      <c r="AC189" s="38"/>
      <c r="AD189" s="38"/>
      <c r="AE189" s="38"/>
    </row>
  </sheetData>
  <sheetProtection sheet="1" autoFilter="0" formatColumns="0" formatRows="0" objects="1" scenarios="1" spinCount="100000" saltValue="BNub9uFCBgtXII9sJljXujgo/V6fqNs6nZIYrONxSq/uAoYKCB1ZAajzxKW+kECZfg1SX55x30NUApFZNeZung==" hashValue="Jk0L38rEWps1ua/T0WGWThcPpOcgcrkOpF7qOFhF1nnTrPHVLWck/UXBYNpYYQ98ZuGZ3qmU6Q3P96M3VgtdSg==" algorithmName="SHA-512" password="CC35"/>
  <autoFilter ref="C121:K188"/>
  <mergeCells count="12">
    <mergeCell ref="E7:H7"/>
    <mergeCell ref="E9:H9"/>
    <mergeCell ref="E11:H11"/>
    <mergeCell ref="E20:H20"/>
    <mergeCell ref="E29:H29"/>
    <mergeCell ref="E85:H85"/>
    <mergeCell ref="E87:H87"/>
    <mergeCell ref="E89:H89"/>
    <mergeCell ref="E110:H110"/>
    <mergeCell ref="E112:H112"/>
    <mergeCell ref="E114:H114"/>
    <mergeCell ref="L2:V2"/>
  </mergeCells>
  <hyperlinks>
    <hyperlink ref="F127" r:id="rId1" display="https://podminky.urs.cz/item/CS_URS_2024_02/111111312"/>
    <hyperlink ref="F131" r:id="rId2" display="https://podminky.urs.cz/item/CS_URS_2024_02/112251101"/>
    <hyperlink ref="F138" r:id="rId3" display="https://podminky.urs.cz/item/CS_URS_2024_02/112251102"/>
    <hyperlink ref="F143" r:id="rId4" display="https://podminky.urs.cz/item/CS_URS_2024_02/112251103"/>
    <hyperlink ref="F148" r:id="rId5" display="https://podminky.urs.cz/item/CS_URS_2024_02/162201421"/>
    <hyperlink ref="F155" r:id="rId6" display="https://podminky.urs.cz/item/CS_URS_2024_02/162201422"/>
    <hyperlink ref="F160" r:id="rId7" display="https://podminky.urs.cz/item/CS_URS_2024_02/162201423"/>
    <hyperlink ref="F165" r:id="rId8" display="https://podminky.urs.cz/item/CS_URS_2024_02/162301501"/>
    <hyperlink ref="F169" r:id="rId9" display="https://podminky.urs.cz/item/CS_URS_2024_02/162301971"/>
    <hyperlink ref="F176" r:id="rId10" display="https://podminky.urs.cz/item/CS_URS_2024_02/162301972"/>
    <hyperlink ref="F181" r:id="rId11" display="https://podminky.urs.cz/item/CS_URS_2024_02/162301973"/>
    <hyperlink ref="F186" r:id="rId12" display="https://podminky.urs.cz/item/CS_URS_2024_02/162301981"/>
  </hyperlinks>
  <pageMargins left="0.39375" right="0.39375" top="0.39375" bottom="0.39375" header="0" footer="0"/>
  <pageSetup paperSize="9" orientation="portrait" blackAndWhite="1" fitToHeight="100"/>
  <headerFooter>
    <oddFooter>&amp;CStrana &amp;P z &amp;N</oddFooter>
  </headerFooter>
  <drawing r:id="rId13"/>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107</v>
      </c>
    </row>
    <row r="3" s="1" customFormat="1" ht="6.96" customHeight="1">
      <c r="B3" s="146"/>
      <c r="C3" s="147"/>
      <c r="D3" s="147"/>
      <c r="E3" s="147"/>
      <c r="F3" s="147"/>
      <c r="G3" s="147"/>
      <c r="H3" s="147"/>
      <c r="I3" s="147"/>
      <c r="J3" s="147"/>
      <c r="K3" s="147"/>
      <c r="L3" s="20"/>
      <c r="AT3" s="17"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2" customFormat="1" ht="12" customHeight="1">
      <c r="A8" s="38"/>
      <c r="B8" s="44"/>
      <c r="C8" s="38"/>
      <c r="D8" s="150" t="s">
        <v>223</v>
      </c>
      <c r="E8" s="38"/>
      <c r="F8" s="38"/>
      <c r="G8" s="38"/>
      <c r="H8" s="38"/>
      <c r="I8" s="38"/>
      <c r="J8" s="38"/>
      <c r="K8" s="38"/>
      <c r="L8" s="63"/>
      <c r="S8" s="38"/>
      <c r="T8" s="38"/>
      <c r="U8" s="38"/>
      <c r="V8" s="38"/>
      <c r="W8" s="38"/>
      <c r="X8" s="38"/>
      <c r="Y8" s="38"/>
      <c r="Z8" s="38"/>
      <c r="AA8" s="38"/>
      <c r="AB8" s="38"/>
      <c r="AC8" s="38"/>
      <c r="AD8" s="38"/>
      <c r="AE8" s="38"/>
    </row>
    <row r="9" s="2" customFormat="1" ht="16.5" customHeight="1">
      <c r="A9" s="38"/>
      <c r="B9" s="44"/>
      <c r="C9" s="38"/>
      <c r="D9" s="38"/>
      <c r="E9" s="152" t="s">
        <v>578</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50" t="s">
        <v>18</v>
      </c>
      <c r="E11" s="38"/>
      <c r="F11" s="141" t="s">
        <v>1</v>
      </c>
      <c r="G11" s="38"/>
      <c r="H11" s="38"/>
      <c r="I11" s="150" t="s">
        <v>19</v>
      </c>
      <c r="J11" s="141" t="s">
        <v>1</v>
      </c>
      <c r="K11" s="38"/>
      <c r="L11" s="63"/>
      <c r="S11" s="38"/>
      <c r="T11" s="38"/>
      <c r="U11" s="38"/>
      <c r="V11" s="38"/>
      <c r="W11" s="38"/>
      <c r="X11" s="38"/>
      <c r="Y11" s="38"/>
      <c r="Z11" s="38"/>
      <c r="AA11" s="38"/>
      <c r="AB11" s="38"/>
      <c r="AC11" s="38"/>
      <c r="AD11" s="38"/>
      <c r="AE11" s="38"/>
    </row>
    <row r="12" s="2" customFormat="1" ht="12" customHeight="1">
      <c r="A12" s="38"/>
      <c r="B12" s="44"/>
      <c r="C12" s="38"/>
      <c r="D12" s="150" t="s">
        <v>20</v>
      </c>
      <c r="E12" s="38"/>
      <c r="F12" s="141" t="s">
        <v>21</v>
      </c>
      <c r="G12" s="38"/>
      <c r="H12" s="38"/>
      <c r="I12" s="150" t="s">
        <v>22</v>
      </c>
      <c r="J12" s="153" t="str">
        <f>'Rekapitulace stavby'!AN8</f>
        <v>12. 5. 2025</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50" t="s">
        <v>24</v>
      </c>
      <c r="E14" s="38"/>
      <c r="F14" s="38"/>
      <c r="G14" s="38"/>
      <c r="H14" s="38"/>
      <c r="I14" s="150" t="s">
        <v>25</v>
      </c>
      <c r="J14" s="141"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1" t="s">
        <v>26</v>
      </c>
      <c r="F15" s="38"/>
      <c r="G15" s="38"/>
      <c r="H15" s="38"/>
      <c r="I15" s="150" t="s">
        <v>27</v>
      </c>
      <c r="J15" s="141"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50" t="s">
        <v>28</v>
      </c>
      <c r="E17" s="38"/>
      <c r="F17" s="38"/>
      <c r="G17" s="38"/>
      <c r="H17" s="38"/>
      <c r="I17" s="15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1"/>
      <c r="G18" s="141"/>
      <c r="H18" s="141"/>
      <c r="I18" s="15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50" t="s">
        <v>30</v>
      </c>
      <c r="E20" s="38"/>
      <c r="F20" s="38"/>
      <c r="G20" s="38"/>
      <c r="H20" s="38"/>
      <c r="I20" s="150" t="s">
        <v>25</v>
      </c>
      <c r="J20" s="141"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1" t="s">
        <v>31</v>
      </c>
      <c r="F21" s="38"/>
      <c r="G21" s="38"/>
      <c r="H21" s="38"/>
      <c r="I21" s="150" t="s">
        <v>27</v>
      </c>
      <c r="J21" s="141"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50" t="s">
        <v>33</v>
      </c>
      <c r="E23" s="38"/>
      <c r="F23" s="38"/>
      <c r="G23" s="38"/>
      <c r="H23" s="38"/>
      <c r="I23" s="150" t="s">
        <v>25</v>
      </c>
      <c r="J23" s="141" t="str">
        <f>IF('Rekapitulace stavby'!AN19="","",'Rekapitulace stavby'!AN19)</f>
        <v/>
      </c>
      <c r="K23" s="38"/>
      <c r="L23" s="63"/>
      <c r="S23" s="38"/>
      <c r="T23" s="38"/>
      <c r="U23" s="38"/>
      <c r="V23" s="38"/>
      <c r="W23" s="38"/>
      <c r="X23" s="38"/>
      <c r="Y23" s="38"/>
      <c r="Z23" s="38"/>
      <c r="AA23" s="38"/>
      <c r="AB23" s="38"/>
      <c r="AC23" s="38"/>
      <c r="AD23" s="38"/>
      <c r="AE23" s="38"/>
    </row>
    <row r="24" s="2" customFormat="1" ht="18" customHeight="1">
      <c r="A24" s="38"/>
      <c r="B24" s="44"/>
      <c r="C24" s="38"/>
      <c r="D24" s="38"/>
      <c r="E24" s="141" t="str">
        <f>IF('Rekapitulace stavby'!E20="","",'Rekapitulace stavby'!E20)</f>
        <v xml:space="preserve"> </v>
      </c>
      <c r="F24" s="38"/>
      <c r="G24" s="38"/>
      <c r="H24" s="38"/>
      <c r="I24" s="150" t="s">
        <v>27</v>
      </c>
      <c r="J24" s="141" t="str">
        <f>IF('Rekapitulace stavby'!AN20="","",'Rekapitulace stavby'!AN20)</f>
        <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5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54"/>
      <c r="B27" s="155"/>
      <c r="C27" s="154"/>
      <c r="D27" s="154"/>
      <c r="E27" s="156" t="s">
        <v>1</v>
      </c>
      <c r="F27" s="156"/>
      <c r="G27" s="156"/>
      <c r="H27" s="156"/>
      <c r="I27" s="154"/>
      <c r="J27" s="154"/>
      <c r="K27" s="154"/>
      <c r="L27" s="157"/>
      <c r="S27" s="154"/>
      <c r="T27" s="154"/>
      <c r="U27" s="154"/>
      <c r="V27" s="154"/>
      <c r="W27" s="154"/>
      <c r="X27" s="154"/>
      <c r="Y27" s="154"/>
      <c r="Z27" s="154"/>
      <c r="AA27" s="154"/>
      <c r="AB27" s="154"/>
      <c r="AC27" s="154"/>
      <c r="AD27" s="154"/>
      <c r="AE27" s="154"/>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58"/>
      <c r="E29" s="158"/>
      <c r="F29" s="158"/>
      <c r="G29" s="158"/>
      <c r="H29" s="158"/>
      <c r="I29" s="158"/>
      <c r="J29" s="158"/>
      <c r="K29" s="158"/>
      <c r="L29" s="63"/>
      <c r="S29" s="38"/>
      <c r="T29" s="38"/>
      <c r="U29" s="38"/>
      <c r="V29" s="38"/>
      <c r="W29" s="38"/>
      <c r="X29" s="38"/>
      <c r="Y29" s="38"/>
      <c r="Z29" s="38"/>
      <c r="AA29" s="38"/>
      <c r="AB29" s="38"/>
      <c r="AC29" s="38"/>
      <c r="AD29" s="38"/>
      <c r="AE29" s="38"/>
    </row>
    <row r="30" s="2" customFormat="1" ht="25.44" customHeight="1">
      <c r="A30" s="38"/>
      <c r="B30" s="44"/>
      <c r="C30" s="38"/>
      <c r="D30" s="159" t="s">
        <v>36</v>
      </c>
      <c r="E30" s="38"/>
      <c r="F30" s="38"/>
      <c r="G30" s="38"/>
      <c r="H30" s="38"/>
      <c r="I30" s="38"/>
      <c r="J30" s="160">
        <f>ROUND(J118, 2)</f>
        <v>0</v>
      </c>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14.4" customHeight="1">
      <c r="A32" s="38"/>
      <c r="B32" s="44"/>
      <c r="C32" s="38"/>
      <c r="D32" s="38"/>
      <c r="E32" s="38"/>
      <c r="F32" s="161" t="s">
        <v>38</v>
      </c>
      <c r="G32" s="38"/>
      <c r="H32" s="38"/>
      <c r="I32" s="161" t="s">
        <v>37</v>
      </c>
      <c r="J32" s="161" t="s">
        <v>39</v>
      </c>
      <c r="K32" s="38"/>
      <c r="L32" s="63"/>
      <c r="S32" s="38"/>
      <c r="T32" s="38"/>
      <c r="U32" s="38"/>
      <c r="V32" s="38"/>
      <c r="W32" s="38"/>
      <c r="X32" s="38"/>
      <c r="Y32" s="38"/>
      <c r="Z32" s="38"/>
      <c r="AA32" s="38"/>
      <c r="AB32" s="38"/>
      <c r="AC32" s="38"/>
      <c r="AD32" s="38"/>
      <c r="AE32" s="38"/>
    </row>
    <row r="33" s="2" customFormat="1" ht="14.4" customHeight="1">
      <c r="A33" s="38"/>
      <c r="B33" s="44"/>
      <c r="C33" s="38"/>
      <c r="D33" s="162" t="s">
        <v>40</v>
      </c>
      <c r="E33" s="150" t="s">
        <v>41</v>
      </c>
      <c r="F33" s="163">
        <f>ROUND((SUM(BE118:BE166)),  2)</f>
        <v>0</v>
      </c>
      <c r="G33" s="38"/>
      <c r="H33" s="38"/>
      <c r="I33" s="164">
        <v>0.20999999999999999</v>
      </c>
      <c r="J33" s="163">
        <f>ROUND(((SUM(BE118:BE166))*I33),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50" t="s">
        <v>42</v>
      </c>
      <c r="F34" s="163">
        <f>ROUND((SUM(BF118:BF166)),  2)</f>
        <v>0</v>
      </c>
      <c r="G34" s="38"/>
      <c r="H34" s="38"/>
      <c r="I34" s="164">
        <v>0.12</v>
      </c>
      <c r="J34" s="163">
        <f>ROUND(((SUM(BF118:BF166))*I34),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50" t="s">
        <v>43</v>
      </c>
      <c r="F35" s="163">
        <f>ROUND((SUM(BG118:BG166)),  2)</f>
        <v>0</v>
      </c>
      <c r="G35" s="38"/>
      <c r="H35" s="38"/>
      <c r="I35" s="164">
        <v>0.20999999999999999</v>
      </c>
      <c r="J35" s="163">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50" t="s">
        <v>44</v>
      </c>
      <c r="F36" s="163">
        <f>ROUND((SUM(BH118:BH166)),  2)</f>
        <v>0</v>
      </c>
      <c r="G36" s="38"/>
      <c r="H36" s="38"/>
      <c r="I36" s="164">
        <v>0.12</v>
      </c>
      <c r="J36" s="163">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45</v>
      </c>
      <c r="F37" s="163">
        <f>ROUND((SUM(BI118:BI166)),  2)</f>
        <v>0</v>
      </c>
      <c r="G37" s="38"/>
      <c r="H37" s="38"/>
      <c r="I37" s="164">
        <v>0</v>
      </c>
      <c r="J37" s="163">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65"/>
      <c r="D39" s="166" t="s">
        <v>46</v>
      </c>
      <c r="E39" s="167"/>
      <c r="F39" s="167"/>
      <c r="G39" s="168" t="s">
        <v>47</v>
      </c>
      <c r="H39" s="169" t="s">
        <v>48</v>
      </c>
      <c r="I39" s="167"/>
      <c r="J39" s="170">
        <f>SUM(J30:J37)</f>
        <v>0</v>
      </c>
      <c r="K39" s="171"/>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223</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 xml:space="preserve">001.2 - Příprava území - SEJMUTÍ ORNICE </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Frýdek-Místek</v>
      </c>
      <c r="G89" s="40"/>
      <c r="H89" s="40"/>
      <c r="I89" s="32" t="s">
        <v>22</v>
      </c>
      <c r="J89" s="79" t="str">
        <f>IF(J12="","",J12)</f>
        <v>12. 5. 2025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5.15" customHeight="1">
      <c r="A91" s="38"/>
      <c r="B91" s="39"/>
      <c r="C91" s="32" t="s">
        <v>24</v>
      </c>
      <c r="D91" s="40"/>
      <c r="E91" s="40"/>
      <c r="F91" s="27" t="str">
        <f>E15</f>
        <v>Statutární město Frýdek-Místek</v>
      </c>
      <c r="G91" s="40"/>
      <c r="H91" s="40"/>
      <c r="I91" s="32" t="s">
        <v>30</v>
      </c>
      <c r="J91" s="36" t="str">
        <f>E21</f>
        <v>DOPRAPLAN s.r.o.</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 xml:space="preserve"> </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84" t="s">
        <v>226</v>
      </c>
      <c r="D94" s="185"/>
      <c r="E94" s="185"/>
      <c r="F94" s="185"/>
      <c r="G94" s="185"/>
      <c r="H94" s="185"/>
      <c r="I94" s="185"/>
      <c r="J94" s="186" t="s">
        <v>227</v>
      </c>
      <c r="K94" s="185"/>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87" t="s">
        <v>228</v>
      </c>
      <c r="D96" s="40"/>
      <c r="E96" s="40"/>
      <c r="F96" s="40"/>
      <c r="G96" s="40"/>
      <c r="H96" s="40"/>
      <c r="I96" s="40"/>
      <c r="J96" s="110">
        <f>J118</f>
        <v>0</v>
      </c>
      <c r="K96" s="40"/>
      <c r="L96" s="63"/>
      <c r="S96" s="38"/>
      <c r="T96" s="38"/>
      <c r="U96" s="38"/>
      <c r="V96" s="38"/>
      <c r="W96" s="38"/>
      <c r="X96" s="38"/>
      <c r="Y96" s="38"/>
      <c r="Z96" s="38"/>
      <c r="AA96" s="38"/>
      <c r="AB96" s="38"/>
      <c r="AC96" s="38"/>
      <c r="AD96" s="38"/>
      <c r="AE96" s="38"/>
      <c r="AU96" s="17" t="s">
        <v>229</v>
      </c>
    </row>
    <row r="97" s="9" customFormat="1" ht="24.96" customHeight="1">
      <c r="A97" s="9"/>
      <c r="B97" s="188"/>
      <c r="C97" s="189"/>
      <c r="D97" s="190" t="s">
        <v>230</v>
      </c>
      <c r="E97" s="191"/>
      <c r="F97" s="191"/>
      <c r="G97" s="191"/>
      <c r="H97" s="191"/>
      <c r="I97" s="191"/>
      <c r="J97" s="192">
        <f>J119</f>
        <v>0</v>
      </c>
      <c r="K97" s="189"/>
      <c r="L97" s="193"/>
      <c r="S97" s="9"/>
      <c r="T97" s="9"/>
      <c r="U97" s="9"/>
      <c r="V97" s="9"/>
      <c r="W97" s="9"/>
      <c r="X97" s="9"/>
      <c r="Y97" s="9"/>
      <c r="Z97" s="9"/>
      <c r="AA97" s="9"/>
      <c r="AB97" s="9"/>
      <c r="AC97" s="9"/>
      <c r="AD97" s="9"/>
      <c r="AE97" s="9"/>
    </row>
    <row r="98" s="14" customFormat="1" ht="19.92" customHeight="1">
      <c r="A98" s="14"/>
      <c r="B98" s="267"/>
      <c r="C98" s="133"/>
      <c r="D98" s="268" t="s">
        <v>405</v>
      </c>
      <c r="E98" s="269"/>
      <c r="F98" s="269"/>
      <c r="G98" s="269"/>
      <c r="H98" s="269"/>
      <c r="I98" s="269"/>
      <c r="J98" s="270">
        <f>J120</f>
        <v>0</v>
      </c>
      <c r="K98" s="133"/>
      <c r="L98" s="271"/>
      <c r="S98" s="14"/>
      <c r="T98" s="14"/>
      <c r="U98" s="14"/>
      <c r="V98" s="14"/>
      <c r="W98" s="14"/>
      <c r="X98" s="14"/>
      <c r="Y98" s="14"/>
      <c r="Z98" s="14"/>
      <c r="AA98" s="14"/>
      <c r="AB98" s="14"/>
      <c r="AC98" s="14"/>
      <c r="AD98" s="14"/>
      <c r="AE98" s="14"/>
    </row>
    <row r="99" s="2" customFormat="1" ht="21.84" customHeight="1">
      <c r="A99" s="38"/>
      <c r="B99" s="39"/>
      <c r="C99" s="40"/>
      <c r="D99" s="40"/>
      <c r="E99" s="40"/>
      <c r="F99" s="40"/>
      <c r="G99" s="40"/>
      <c r="H99" s="40"/>
      <c r="I99" s="40"/>
      <c r="J99" s="40"/>
      <c r="K99" s="40"/>
      <c r="L99" s="63"/>
      <c r="S99" s="38"/>
      <c r="T99" s="38"/>
      <c r="U99" s="38"/>
      <c r="V99" s="38"/>
      <c r="W99" s="38"/>
      <c r="X99" s="38"/>
      <c r="Y99" s="38"/>
      <c r="Z99" s="38"/>
      <c r="AA99" s="38"/>
      <c r="AB99" s="38"/>
      <c r="AC99" s="38"/>
      <c r="AD99" s="38"/>
      <c r="AE99" s="38"/>
    </row>
    <row r="100" s="2" customFormat="1" ht="6.96" customHeight="1">
      <c r="A100" s="38"/>
      <c r="B100" s="66"/>
      <c r="C100" s="67"/>
      <c r="D100" s="67"/>
      <c r="E100" s="67"/>
      <c r="F100" s="67"/>
      <c r="G100" s="67"/>
      <c r="H100" s="67"/>
      <c r="I100" s="67"/>
      <c r="J100" s="67"/>
      <c r="K100" s="67"/>
      <c r="L100" s="63"/>
      <c r="S100" s="38"/>
      <c r="T100" s="38"/>
      <c r="U100" s="38"/>
      <c r="V100" s="38"/>
      <c r="W100" s="38"/>
      <c r="X100" s="38"/>
      <c r="Y100" s="38"/>
      <c r="Z100" s="38"/>
      <c r="AA100" s="38"/>
      <c r="AB100" s="38"/>
      <c r="AC100" s="38"/>
      <c r="AD100" s="38"/>
      <c r="AE100" s="38"/>
    </row>
    <row r="104" s="2" customFormat="1" ht="6.96" customHeight="1">
      <c r="A104" s="38"/>
      <c r="B104" s="68"/>
      <c r="C104" s="69"/>
      <c r="D104" s="69"/>
      <c r="E104" s="69"/>
      <c r="F104" s="69"/>
      <c r="G104" s="69"/>
      <c r="H104" s="69"/>
      <c r="I104" s="69"/>
      <c r="J104" s="69"/>
      <c r="K104" s="69"/>
      <c r="L104" s="63"/>
      <c r="S104" s="38"/>
      <c r="T104" s="38"/>
      <c r="U104" s="38"/>
      <c r="V104" s="38"/>
      <c r="W104" s="38"/>
      <c r="X104" s="38"/>
      <c r="Y104" s="38"/>
      <c r="Z104" s="38"/>
      <c r="AA104" s="38"/>
      <c r="AB104" s="38"/>
      <c r="AC104" s="38"/>
      <c r="AD104" s="38"/>
      <c r="AE104" s="38"/>
    </row>
    <row r="105" s="2" customFormat="1" ht="24.96" customHeight="1">
      <c r="A105" s="38"/>
      <c r="B105" s="39"/>
      <c r="C105" s="23" t="s">
        <v>236</v>
      </c>
      <c r="D105" s="40"/>
      <c r="E105" s="40"/>
      <c r="F105" s="40"/>
      <c r="G105" s="40"/>
      <c r="H105" s="40"/>
      <c r="I105" s="40"/>
      <c r="J105" s="40"/>
      <c r="K105" s="40"/>
      <c r="L105" s="63"/>
      <c r="S105" s="38"/>
      <c r="T105" s="38"/>
      <c r="U105" s="38"/>
      <c r="V105" s="38"/>
      <c r="W105" s="38"/>
      <c r="X105" s="38"/>
      <c r="Y105" s="38"/>
      <c r="Z105" s="38"/>
      <c r="AA105" s="38"/>
      <c r="AB105" s="38"/>
      <c r="AC105" s="38"/>
      <c r="AD105" s="38"/>
      <c r="AE105" s="38"/>
    </row>
    <row r="106" s="2" customFormat="1" ht="6.96" customHeight="1">
      <c r="A106" s="38"/>
      <c r="B106" s="39"/>
      <c r="C106" s="40"/>
      <c r="D106" s="40"/>
      <c r="E106" s="40"/>
      <c r="F106" s="40"/>
      <c r="G106" s="40"/>
      <c r="H106" s="40"/>
      <c r="I106" s="40"/>
      <c r="J106" s="40"/>
      <c r="K106" s="40"/>
      <c r="L106" s="63"/>
      <c r="S106" s="38"/>
      <c r="T106" s="38"/>
      <c r="U106" s="38"/>
      <c r="V106" s="38"/>
      <c r="W106" s="38"/>
      <c r="X106" s="38"/>
      <c r="Y106" s="38"/>
      <c r="Z106" s="38"/>
      <c r="AA106" s="38"/>
      <c r="AB106" s="38"/>
      <c r="AC106" s="38"/>
      <c r="AD106" s="38"/>
      <c r="AE106" s="38"/>
    </row>
    <row r="107" s="2" customFormat="1" ht="12" customHeight="1">
      <c r="A107" s="38"/>
      <c r="B107" s="39"/>
      <c r="C107" s="32" t="s">
        <v>16</v>
      </c>
      <c r="D107" s="40"/>
      <c r="E107" s="40"/>
      <c r="F107" s="40"/>
      <c r="G107" s="40"/>
      <c r="H107" s="40"/>
      <c r="I107" s="40"/>
      <c r="J107" s="40"/>
      <c r="K107" s="40"/>
      <c r="L107" s="63"/>
      <c r="S107" s="38"/>
      <c r="T107" s="38"/>
      <c r="U107" s="38"/>
      <c r="V107" s="38"/>
      <c r="W107" s="38"/>
      <c r="X107" s="38"/>
      <c r="Y107" s="38"/>
      <c r="Z107" s="38"/>
      <c r="AA107" s="38"/>
      <c r="AB107" s="38"/>
      <c r="AC107" s="38"/>
      <c r="AD107" s="38"/>
      <c r="AE107" s="38"/>
    </row>
    <row r="108" s="2" customFormat="1" ht="26.25" customHeight="1">
      <c r="A108" s="38"/>
      <c r="B108" s="39"/>
      <c r="C108" s="40"/>
      <c r="D108" s="40"/>
      <c r="E108" s="183" t="str">
        <f>E7</f>
        <v>Vybudování komunikací a inženýrských sítí v lokalitě Berlín 2, Frýdek-Místek</v>
      </c>
      <c r="F108" s="32"/>
      <c r="G108" s="32"/>
      <c r="H108" s="32"/>
      <c r="I108" s="40"/>
      <c r="J108" s="40"/>
      <c r="K108" s="40"/>
      <c r="L108" s="63"/>
      <c r="S108" s="38"/>
      <c r="T108" s="38"/>
      <c r="U108" s="38"/>
      <c r="V108" s="38"/>
      <c r="W108" s="38"/>
      <c r="X108" s="38"/>
      <c r="Y108" s="38"/>
      <c r="Z108" s="38"/>
      <c r="AA108" s="38"/>
      <c r="AB108" s="38"/>
      <c r="AC108" s="38"/>
      <c r="AD108" s="38"/>
      <c r="AE108" s="38"/>
    </row>
    <row r="109" s="2" customFormat="1" ht="12" customHeight="1">
      <c r="A109" s="38"/>
      <c r="B109" s="39"/>
      <c r="C109" s="32" t="s">
        <v>223</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16.5" customHeight="1">
      <c r="A110" s="38"/>
      <c r="B110" s="39"/>
      <c r="C110" s="40"/>
      <c r="D110" s="40"/>
      <c r="E110" s="76" t="str">
        <f>E9</f>
        <v xml:space="preserve">001.2 - Příprava území - SEJMUTÍ ORNICE </v>
      </c>
      <c r="F110" s="40"/>
      <c r="G110" s="40"/>
      <c r="H110" s="40"/>
      <c r="I110" s="40"/>
      <c r="J110" s="40"/>
      <c r="K110" s="40"/>
      <c r="L110" s="63"/>
      <c r="S110" s="38"/>
      <c r="T110" s="38"/>
      <c r="U110" s="38"/>
      <c r="V110" s="38"/>
      <c r="W110" s="38"/>
      <c r="X110" s="38"/>
      <c r="Y110" s="38"/>
      <c r="Z110" s="38"/>
      <c r="AA110" s="38"/>
      <c r="AB110" s="38"/>
      <c r="AC110" s="38"/>
      <c r="AD110" s="38"/>
      <c r="AE110" s="38"/>
    </row>
    <row r="111" s="2" customFormat="1" ht="6.96"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20</v>
      </c>
      <c r="D112" s="40"/>
      <c r="E112" s="40"/>
      <c r="F112" s="27" t="str">
        <f>F12</f>
        <v>Frýdek-Místek</v>
      </c>
      <c r="G112" s="40"/>
      <c r="H112" s="40"/>
      <c r="I112" s="32" t="s">
        <v>22</v>
      </c>
      <c r="J112" s="79" t="str">
        <f>IF(J12="","",J12)</f>
        <v>12. 5. 2025</v>
      </c>
      <c r="K112" s="40"/>
      <c r="L112" s="63"/>
      <c r="S112" s="38"/>
      <c r="T112" s="38"/>
      <c r="U112" s="38"/>
      <c r="V112" s="38"/>
      <c r="W112" s="38"/>
      <c r="X112" s="38"/>
      <c r="Y112" s="38"/>
      <c r="Z112" s="38"/>
      <c r="AA112" s="38"/>
      <c r="AB112" s="38"/>
      <c r="AC112" s="38"/>
      <c r="AD112" s="38"/>
      <c r="AE112" s="38"/>
    </row>
    <row r="113" s="2" customFormat="1" ht="6.96" customHeight="1">
      <c r="A113" s="38"/>
      <c r="B113" s="39"/>
      <c r="C113" s="40"/>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5.15" customHeight="1">
      <c r="A114" s="38"/>
      <c r="B114" s="39"/>
      <c r="C114" s="32" t="s">
        <v>24</v>
      </c>
      <c r="D114" s="40"/>
      <c r="E114" s="40"/>
      <c r="F114" s="27" t="str">
        <f>E15</f>
        <v>Statutární město Frýdek-Místek</v>
      </c>
      <c r="G114" s="40"/>
      <c r="H114" s="40"/>
      <c r="I114" s="32" t="s">
        <v>30</v>
      </c>
      <c r="J114" s="36" t="str">
        <f>E21</f>
        <v>DOPRAPLAN s.r.o.</v>
      </c>
      <c r="K114" s="40"/>
      <c r="L114" s="63"/>
      <c r="S114" s="38"/>
      <c r="T114" s="38"/>
      <c r="U114" s="38"/>
      <c r="V114" s="38"/>
      <c r="W114" s="38"/>
      <c r="X114" s="38"/>
      <c r="Y114" s="38"/>
      <c r="Z114" s="38"/>
      <c r="AA114" s="38"/>
      <c r="AB114" s="38"/>
      <c r="AC114" s="38"/>
      <c r="AD114" s="38"/>
      <c r="AE114" s="38"/>
    </row>
    <row r="115" s="2" customFormat="1" ht="15.15" customHeight="1">
      <c r="A115" s="38"/>
      <c r="B115" s="39"/>
      <c r="C115" s="32" t="s">
        <v>28</v>
      </c>
      <c r="D115" s="40"/>
      <c r="E115" s="40"/>
      <c r="F115" s="27" t="str">
        <f>IF(E18="","",E18)</f>
        <v>Vyplň údaj</v>
      </c>
      <c r="G115" s="40"/>
      <c r="H115" s="40"/>
      <c r="I115" s="32" t="s">
        <v>33</v>
      </c>
      <c r="J115" s="36" t="str">
        <f>E24</f>
        <v xml:space="preserve"> </v>
      </c>
      <c r="K115" s="40"/>
      <c r="L115" s="63"/>
      <c r="S115" s="38"/>
      <c r="T115" s="38"/>
      <c r="U115" s="38"/>
      <c r="V115" s="38"/>
      <c r="W115" s="38"/>
      <c r="X115" s="38"/>
      <c r="Y115" s="38"/>
      <c r="Z115" s="38"/>
      <c r="AA115" s="38"/>
      <c r="AB115" s="38"/>
      <c r="AC115" s="38"/>
      <c r="AD115" s="38"/>
      <c r="AE115" s="38"/>
    </row>
    <row r="116" s="2" customFormat="1" ht="10.32" customHeight="1">
      <c r="A116" s="38"/>
      <c r="B116" s="39"/>
      <c r="C116" s="40"/>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10" customFormat="1" ht="29.28" customHeight="1">
      <c r="A117" s="194"/>
      <c r="B117" s="195"/>
      <c r="C117" s="196" t="s">
        <v>237</v>
      </c>
      <c r="D117" s="197" t="s">
        <v>61</v>
      </c>
      <c r="E117" s="197" t="s">
        <v>57</v>
      </c>
      <c r="F117" s="197" t="s">
        <v>58</v>
      </c>
      <c r="G117" s="197" t="s">
        <v>238</v>
      </c>
      <c r="H117" s="197" t="s">
        <v>239</v>
      </c>
      <c r="I117" s="197" t="s">
        <v>240</v>
      </c>
      <c r="J117" s="198" t="s">
        <v>227</v>
      </c>
      <c r="K117" s="199" t="s">
        <v>241</v>
      </c>
      <c r="L117" s="200"/>
      <c r="M117" s="100" t="s">
        <v>1</v>
      </c>
      <c r="N117" s="101" t="s">
        <v>40</v>
      </c>
      <c r="O117" s="101" t="s">
        <v>242</v>
      </c>
      <c r="P117" s="101" t="s">
        <v>243</v>
      </c>
      <c r="Q117" s="101" t="s">
        <v>244</v>
      </c>
      <c r="R117" s="101" t="s">
        <v>245</v>
      </c>
      <c r="S117" s="101" t="s">
        <v>246</v>
      </c>
      <c r="T117" s="102" t="s">
        <v>247</v>
      </c>
      <c r="U117" s="194"/>
      <c r="V117" s="194"/>
      <c r="W117" s="194"/>
      <c r="X117" s="194"/>
      <c r="Y117" s="194"/>
      <c r="Z117" s="194"/>
      <c r="AA117" s="194"/>
      <c r="AB117" s="194"/>
      <c r="AC117" s="194"/>
      <c r="AD117" s="194"/>
      <c r="AE117" s="194"/>
    </row>
    <row r="118" s="2" customFormat="1" ht="22.8" customHeight="1">
      <c r="A118" s="38"/>
      <c r="B118" s="39"/>
      <c r="C118" s="107" t="s">
        <v>248</v>
      </c>
      <c r="D118" s="40"/>
      <c r="E118" s="40"/>
      <c r="F118" s="40"/>
      <c r="G118" s="40"/>
      <c r="H118" s="40"/>
      <c r="I118" s="40"/>
      <c r="J118" s="201">
        <f>BK118</f>
        <v>0</v>
      </c>
      <c r="K118" s="40"/>
      <c r="L118" s="44"/>
      <c r="M118" s="103"/>
      <c r="N118" s="202"/>
      <c r="O118" s="104"/>
      <c r="P118" s="203">
        <f>P119</f>
        <v>0</v>
      </c>
      <c r="Q118" s="104"/>
      <c r="R118" s="203">
        <f>R119</f>
        <v>0</v>
      </c>
      <c r="S118" s="104"/>
      <c r="T118" s="204">
        <f>T119</f>
        <v>0</v>
      </c>
      <c r="U118" s="38"/>
      <c r="V118" s="38"/>
      <c r="W118" s="38"/>
      <c r="X118" s="38"/>
      <c r="Y118" s="38"/>
      <c r="Z118" s="38"/>
      <c r="AA118" s="38"/>
      <c r="AB118" s="38"/>
      <c r="AC118" s="38"/>
      <c r="AD118" s="38"/>
      <c r="AE118" s="38"/>
      <c r="AT118" s="17" t="s">
        <v>75</v>
      </c>
      <c r="AU118" s="17" t="s">
        <v>229</v>
      </c>
      <c r="BK118" s="205">
        <f>BK119</f>
        <v>0</v>
      </c>
    </row>
    <row r="119" s="11" customFormat="1" ht="25.92" customHeight="1">
      <c r="A119" s="11"/>
      <c r="B119" s="206"/>
      <c r="C119" s="207"/>
      <c r="D119" s="208" t="s">
        <v>75</v>
      </c>
      <c r="E119" s="209" t="s">
        <v>249</v>
      </c>
      <c r="F119" s="209" t="s">
        <v>250</v>
      </c>
      <c r="G119" s="207"/>
      <c r="H119" s="207"/>
      <c r="I119" s="210"/>
      <c r="J119" s="211">
        <f>BK119</f>
        <v>0</v>
      </c>
      <c r="K119" s="207"/>
      <c r="L119" s="212"/>
      <c r="M119" s="213"/>
      <c r="N119" s="214"/>
      <c r="O119" s="214"/>
      <c r="P119" s="215">
        <f>P120</f>
        <v>0</v>
      </c>
      <c r="Q119" s="214"/>
      <c r="R119" s="215">
        <f>R120</f>
        <v>0</v>
      </c>
      <c r="S119" s="214"/>
      <c r="T119" s="216">
        <f>T120</f>
        <v>0</v>
      </c>
      <c r="U119" s="11"/>
      <c r="V119" s="11"/>
      <c r="W119" s="11"/>
      <c r="X119" s="11"/>
      <c r="Y119" s="11"/>
      <c r="Z119" s="11"/>
      <c r="AA119" s="11"/>
      <c r="AB119" s="11"/>
      <c r="AC119" s="11"/>
      <c r="AD119" s="11"/>
      <c r="AE119" s="11"/>
      <c r="AR119" s="217" t="s">
        <v>84</v>
      </c>
      <c r="AT119" s="218" t="s">
        <v>75</v>
      </c>
      <c r="AU119" s="218" t="s">
        <v>76</v>
      </c>
      <c r="AY119" s="217" t="s">
        <v>251</v>
      </c>
      <c r="BK119" s="219">
        <f>BK120</f>
        <v>0</v>
      </c>
    </row>
    <row r="120" s="11" customFormat="1" ht="22.8" customHeight="1">
      <c r="A120" s="11"/>
      <c r="B120" s="206"/>
      <c r="C120" s="207"/>
      <c r="D120" s="208" t="s">
        <v>75</v>
      </c>
      <c r="E120" s="272" t="s">
        <v>84</v>
      </c>
      <c r="F120" s="272" t="s">
        <v>406</v>
      </c>
      <c r="G120" s="207"/>
      <c r="H120" s="207"/>
      <c r="I120" s="210"/>
      <c r="J120" s="273">
        <f>BK120</f>
        <v>0</v>
      </c>
      <c r="K120" s="207"/>
      <c r="L120" s="212"/>
      <c r="M120" s="213"/>
      <c r="N120" s="214"/>
      <c r="O120" s="214"/>
      <c r="P120" s="215">
        <f>SUM(P121:P166)</f>
        <v>0</v>
      </c>
      <c r="Q120" s="214"/>
      <c r="R120" s="215">
        <f>SUM(R121:R166)</f>
        <v>0</v>
      </c>
      <c r="S120" s="214"/>
      <c r="T120" s="216">
        <f>SUM(T121:T166)</f>
        <v>0</v>
      </c>
      <c r="U120" s="11"/>
      <c r="V120" s="11"/>
      <c r="W120" s="11"/>
      <c r="X120" s="11"/>
      <c r="Y120" s="11"/>
      <c r="Z120" s="11"/>
      <c r="AA120" s="11"/>
      <c r="AB120" s="11"/>
      <c r="AC120" s="11"/>
      <c r="AD120" s="11"/>
      <c r="AE120" s="11"/>
      <c r="AR120" s="217" t="s">
        <v>84</v>
      </c>
      <c r="AT120" s="218" t="s">
        <v>75</v>
      </c>
      <c r="AU120" s="218" t="s">
        <v>84</v>
      </c>
      <c r="AY120" s="217" t="s">
        <v>251</v>
      </c>
      <c r="BK120" s="219">
        <f>SUM(BK121:BK166)</f>
        <v>0</v>
      </c>
    </row>
    <row r="121" s="2" customFormat="1" ht="24.15" customHeight="1">
      <c r="A121" s="38"/>
      <c r="B121" s="39"/>
      <c r="C121" s="220" t="s">
        <v>84</v>
      </c>
      <c r="D121" s="220" t="s">
        <v>255</v>
      </c>
      <c r="E121" s="221" t="s">
        <v>579</v>
      </c>
      <c r="F121" s="222" t="s">
        <v>580</v>
      </c>
      <c r="G121" s="223" t="s">
        <v>409</v>
      </c>
      <c r="H121" s="224">
        <v>17841</v>
      </c>
      <c r="I121" s="225"/>
      <c r="J121" s="226">
        <f>ROUND(I121*H121,2)</f>
        <v>0</v>
      </c>
      <c r="K121" s="227"/>
      <c r="L121" s="44"/>
      <c r="M121" s="228" t="s">
        <v>1</v>
      </c>
      <c r="N121" s="229" t="s">
        <v>41</v>
      </c>
      <c r="O121" s="91"/>
      <c r="P121" s="230">
        <f>O121*H121</f>
        <v>0</v>
      </c>
      <c r="Q121" s="230">
        <v>0</v>
      </c>
      <c r="R121" s="230">
        <f>Q121*H121</f>
        <v>0</v>
      </c>
      <c r="S121" s="230">
        <v>0</v>
      </c>
      <c r="T121" s="231">
        <f>S121*H121</f>
        <v>0</v>
      </c>
      <c r="U121" s="38"/>
      <c r="V121" s="38"/>
      <c r="W121" s="38"/>
      <c r="X121" s="38"/>
      <c r="Y121" s="38"/>
      <c r="Z121" s="38"/>
      <c r="AA121" s="38"/>
      <c r="AB121" s="38"/>
      <c r="AC121" s="38"/>
      <c r="AD121" s="38"/>
      <c r="AE121" s="38"/>
      <c r="AR121" s="232" t="s">
        <v>254</v>
      </c>
      <c r="AT121" s="232" t="s">
        <v>255</v>
      </c>
      <c r="AU121" s="232" t="s">
        <v>86</v>
      </c>
      <c r="AY121" s="17" t="s">
        <v>251</v>
      </c>
      <c r="BE121" s="233">
        <f>IF(N121="základní",J121,0)</f>
        <v>0</v>
      </c>
      <c r="BF121" s="233">
        <f>IF(N121="snížená",J121,0)</f>
        <v>0</v>
      </c>
      <c r="BG121" s="233">
        <f>IF(N121="zákl. přenesená",J121,0)</f>
        <v>0</v>
      </c>
      <c r="BH121" s="233">
        <f>IF(N121="sníž. přenesená",J121,0)</f>
        <v>0</v>
      </c>
      <c r="BI121" s="233">
        <f>IF(N121="nulová",J121,0)</f>
        <v>0</v>
      </c>
      <c r="BJ121" s="17" t="s">
        <v>84</v>
      </c>
      <c r="BK121" s="233">
        <f>ROUND(I121*H121,2)</f>
        <v>0</v>
      </c>
      <c r="BL121" s="17" t="s">
        <v>254</v>
      </c>
      <c r="BM121" s="232" t="s">
        <v>581</v>
      </c>
    </row>
    <row r="122" s="2" customFormat="1">
      <c r="A122" s="38"/>
      <c r="B122" s="39"/>
      <c r="C122" s="40"/>
      <c r="D122" s="234" t="s">
        <v>260</v>
      </c>
      <c r="E122" s="40"/>
      <c r="F122" s="235" t="s">
        <v>582</v>
      </c>
      <c r="G122" s="40"/>
      <c r="H122" s="40"/>
      <c r="I122" s="236"/>
      <c r="J122" s="40"/>
      <c r="K122" s="40"/>
      <c r="L122" s="44"/>
      <c r="M122" s="237"/>
      <c r="N122" s="238"/>
      <c r="O122" s="91"/>
      <c r="P122" s="91"/>
      <c r="Q122" s="91"/>
      <c r="R122" s="91"/>
      <c r="S122" s="91"/>
      <c r="T122" s="92"/>
      <c r="U122" s="38"/>
      <c r="V122" s="38"/>
      <c r="W122" s="38"/>
      <c r="X122" s="38"/>
      <c r="Y122" s="38"/>
      <c r="Z122" s="38"/>
      <c r="AA122" s="38"/>
      <c r="AB122" s="38"/>
      <c r="AC122" s="38"/>
      <c r="AD122" s="38"/>
      <c r="AE122" s="38"/>
      <c r="AT122" s="17" t="s">
        <v>260</v>
      </c>
      <c r="AU122" s="17" t="s">
        <v>86</v>
      </c>
    </row>
    <row r="123" s="2" customFormat="1">
      <c r="A123" s="38"/>
      <c r="B123" s="39"/>
      <c r="C123" s="40"/>
      <c r="D123" s="240" t="s">
        <v>274</v>
      </c>
      <c r="E123" s="40"/>
      <c r="F123" s="241" t="s">
        <v>583</v>
      </c>
      <c r="G123" s="40"/>
      <c r="H123" s="40"/>
      <c r="I123" s="236"/>
      <c r="J123" s="40"/>
      <c r="K123" s="40"/>
      <c r="L123" s="44"/>
      <c r="M123" s="237"/>
      <c r="N123" s="238"/>
      <c r="O123" s="91"/>
      <c r="P123" s="91"/>
      <c r="Q123" s="91"/>
      <c r="R123" s="91"/>
      <c r="S123" s="91"/>
      <c r="T123" s="92"/>
      <c r="U123" s="38"/>
      <c r="V123" s="38"/>
      <c r="W123" s="38"/>
      <c r="X123" s="38"/>
      <c r="Y123" s="38"/>
      <c r="Z123" s="38"/>
      <c r="AA123" s="38"/>
      <c r="AB123" s="38"/>
      <c r="AC123" s="38"/>
      <c r="AD123" s="38"/>
      <c r="AE123" s="38"/>
      <c r="AT123" s="17" t="s">
        <v>274</v>
      </c>
      <c r="AU123" s="17" t="s">
        <v>86</v>
      </c>
    </row>
    <row r="124" s="12" customFormat="1">
      <c r="A124" s="12"/>
      <c r="B124" s="242"/>
      <c r="C124" s="243"/>
      <c r="D124" s="234" t="s">
        <v>276</v>
      </c>
      <c r="E124" s="244" t="s">
        <v>1</v>
      </c>
      <c r="F124" s="245" t="s">
        <v>584</v>
      </c>
      <c r="G124" s="243"/>
      <c r="H124" s="246">
        <v>14365</v>
      </c>
      <c r="I124" s="247"/>
      <c r="J124" s="243"/>
      <c r="K124" s="243"/>
      <c r="L124" s="248"/>
      <c r="M124" s="249"/>
      <c r="N124" s="250"/>
      <c r="O124" s="250"/>
      <c r="P124" s="250"/>
      <c r="Q124" s="250"/>
      <c r="R124" s="250"/>
      <c r="S124" s="250"/>
      <c r="T124" s="251"/>
      <c r="U124" s="12"/>
      <c r="V124" s="12"/>
      <c r="W124" s="12"/>
      <c r="X124" s="12"/>
      <c r="Y124" s="12"/>
      <c r="Z124" s="12"/>
      <c r="AA124" s="12"/>
      <c r="AB124" s="12"/>
      <c r="AC124" s="12"/>
      <c r="AD124" s="12"/>
      <c r="AE124" s="12"/>
      <c r="AT124" s="252" t="s">
        <v>276</v>
      </c>
      <c r="AU124" s="252" t="s">
        <v>86</v>
      </c>
      <c r="AV124" s="12" t="s">
        <v>86</v>
      </c>
      <c r="AW124" s="12" t="s">
        <v>32</v>
      </c>
      <c r="AX124" s="12" t="s">
        <v>76</v>
      </c>
      <c r="AY124" s="252" t="s">
        <v>251</v>
      </c>
    </row>
    <row r="125" s="12" customFormat="1">
      <c r="A125" s="12"/>
      <c r="B125" s="242"/>
      <c r="C125" s="243"/>
      <c r="D125" s="234" t="s">
        <v>276</v>
      </c>
      <c r="E125" s="244" t="s">
        <v>1</v>
      </c>
      <c r="F125" s="245" t="s">
        <v>585</v>
      </c>
      <c r="G125" s="243"/>
      <c r="H125" s="246">
        <v>3476</v>
      </c>
      <c r="I125" s="247"/>
      <c r="J125" s="243"/>
      <c r="K125" s="243"/>
      <c r="L125" s="248"/>
      <c r="M125" s="249"/>
      <c r="N125" s="250"/>
      <c r="O125" s="250"/>
      <c r="P125" s="250"/>
      <c r="Q125" s="250"/>
      <c r="R125" s="250"/>
      <c r="S125" s="250"/>
      <c r="T125" s="251"/>
      <c r="U125" s="12"/>
      <c r="V125" s="12"/>
      <c r="W125" s="12"/>
      <c r="X125" s="12"/>
      <c r="Y125" s="12"/>
      <c r="Z125" s="12"/>
      <c r="AA125" s="12"/>
      <c r="AB125" s="12"/>
      <c r="AC125" s="12"/>
      <c r="AD125" s="12"/>
      <c r="AE125" s="12"/>
      <c r="AT125" s="252" t="s">
        <v>276</v>
      </c>
      <c r="AU125" s="252" t="s">
        <v>86</v>
      </c>
      <c r="AV125" s="12" t="s">
        <v>86</v>
      </c>
      <c r="AW125" s="12" t="s">
        <v>32</v>
      </c>
      <c r="AX125" s="12" t="s">
        <v>76</v>
      </c>
      <c r="AY125" s="252" t="s">
        <v>251</v>
      </c>
    </row>
    <row r="126" s="15" customFormat="1">
      <c r="A126" s="15"/>
      <c r="B126" s="274"/>
      <c r="C126" s="275"/>
      <c r="D126" s="234" t="s">
        <v>276</v>
      </c>
      <c r="E126" s="276" t="s">
        <v>1</v>
      </c>
      <c r="F126" s="277" t="s">
        <v>423</v>
      </c>
      <c r="G126" s="275"/>
      <c r="H126" s="278">
        <v>17841</v>
      </c>
      <c r="I126" s="279"/>
      <c r="J126" s="275"/>
      <c r="K126" s="275"/>
      <c r="L126" s="280"/>
      <c r="M126" s="281"/>
      <c r="N126" s="282"/>
      <c r="O126" s="282"/>
      <c r="P126" s="282"/>
      <c r="Q126" s="282"/>
      <c r="R126" s="282"/>
      <c r="S126" s="282"/>
      <c r="T126" s="283"/>
      <c r="U126" s="15"/>
      <c r="V126" s="15"/>
      <c r="W126" s="15"/>
      <c r="X126" s="15"/>
      <c r="Y126" s="15"/>
      <c r="Z126" s="15"/>
      <c r="AA126" s="15"/>
      <c r="AB126" s="15"/>
      <c r="AC126" s="15"/>
      <c r="AD126" s="15"/>
      <c r="AE126" s="15"/>
      <c r="AT126" s="284" t="s">
        <v>276</v>
      </c>
      <c r="AU126" s="284" t="s">
        <v>86</v>
      </c>
      <c r="AV126" s="15" t="s">
        <v>254</v>
      </c>
      <c r="AW126" s="15" t="s">
        <v>32</v>
      </c>
      <c r="AX126" s="15" t="s">
        <v>84</v>
      </c>
      <c r="AY126" s="284" t="s">
        <v>251</v>
      </c>
    </row>
    <row r="127" s="2" customFormat="1" ht="24.15" customHeight="1">
      <c r="A127" s="38"/>
      <c r="B127" s="39"/>
      <c r="C127" s="220" t="s">
        <v>86</v>
      </c>
      <c r="D127" s="220" t="s">
        <v>255</v>
      </c>
      <c r="E127" s="221" t="s">
        <v>586</v>
      </c>
      <c r="F127" s="222" t="s">
        <v>580</v>
      </c>
      <c r="G127" s="223" t="s">
        <v>409</v>
      </c>
      <c r="H127" s="224">
        <v>1210</v>
      </c>
      <c r="I127" s="225"/>
      <c r="J127" s="226">
        <f>ROUND(I127*H127,2)</f>
        <v>0</v>
      </c>
      <c r="K127" s="227"/>
      <c r="L127" s="44"/>
      <c r="M127" s="228" t="s">
        <v>1</v>
      </c>
      <c r="N127" s="229" t="s">
        <v>41</v>
      </c>
      <c r="O127" s="91"/>
      <c r="P127" s="230">
        <f>O127*H127</f>
        <v>0</v>
      </c>
      <c r="Q127" s="230">
        <v>0</v>
      </c>
      <c r="R127" s="230">
        <f>Q127*H127</f>
        <v>0</v>
      </c>
      <c r="S127" s="230">
        <v>0</v>
      </c>
      <c r="T127" s="231">
        <f>S127*H127</f>
        <v>0</v>
      </c>
      <c r="U127" s="38"/>
      <c r="V127" s="38"/>
      <c r="W127" s="38"/>
      <c r="X127" s="38"/>
      <c r="Y127" s="38"/>
      <c r="Z127" s="38"/>
      <c r="AA127" s="38"/>
      <c r="AB127" s="38"/>
      <c r="AC127" s="38"/>
      <c r="AD127" s="38"/>
      <c r="AE127" s="38"/>
      <c r="AR127" s="232" t="s">
        <v>254</v>
      </c>
      <c r="AT127" s="232" t="s">
        <v>255</v>
      </c>
      <c r="AU127" s="232" t="s">
        <v>86</v>
      </c>
      <c r="AY127" s="17" t="s">
        <v>251</v>
      </c>
      <c r="BE127" s="233">
        <f>IF(N127="základní",J127,0)</f>
        <v>0</v>
      </c>
      <c r="BF127" s="233">
        <f>IF(N127="snížená",J127,0)</f>
        <v>0</v>
      </c>
      <c r="BG127" s="233">
        <f>IF(N127="zákl. přenesená",J127,0)</f>
        <v>0</v>
      </c>
      <c r="BH127" s="233">
        <f>IF(N127="sníž. přenesená",J127,0)</f>
        <v>0</v>
      </c>
      <c r="BI127" s="233">
        <f>IF(N127="nulová",J127,0)</f>
        <v>0</v>
      </c>
      <c r="BJ127" s="17" t="s">
        <v>84</v>
      </c>
      <c r="BK127" s="233">
        <f>ROUND(I127*H127,2)</f>
        <v>0</v>
      </c>
      <c r="BL127" s="17" t="s">
        <v>254</v>
      </c>
      <c r="BM127" s="232" t="s">
        <v>587</v>
      </c>
    </row>
    <row r="128" s="2" customFormat="1">
      <c r="A128" s="38"/>
      <c r="B128" s="39"/>
      <c r="C128" s="40"/>
      <c r="D128" s="234" t="s">
        <v>260</v>
      </c>
      <c r="E128" s="40"/>
      <c r="F128" s="235" t="s">
        <v>582</v>
      </c>
      <c r="G128" s="40"/>
      <c r="H128" s="40"/>
      <c r="I128" s="236"/>
      <c r="J128" s="40"/>
      <c r="K128" s="40"/>
      <c r="L128" s="44"/>
      <c r="M128" s="237"/>
      <c r="N128" s="238"/>
      <c r="O128" s="91"/>
      <c r="P128" s="91"/>
      <c r="Q128" s="91"/>
      <c r="R128" s="91"/>
      <c r="S128" s="91"/>
      <c r="T128" s="92"/>
      <c r="U128" s="38"/>
      <c r="V128" s="38"/>
      <c r="W128" s="38"/>
      <c r="X128" s="38"/>
      <c r="Y128" s="38"/>
      <c r="Z128" s="38"/>
      <c r="AA128" s="38"/>
      <c r="AB128" s="38"/>
      <c r="AC128" s="38"/>
      <c r="AD128" s="38"/>
      <c r="AE128" s="38"/>
      <c r="AT128" s="17" t="s">
        <v>260</v>
      </c>
      <c r="AU128" s="17" t="s">
        <v>86</v>
      </c>
    </row>
    <row r="129" s="13" customFormat="1">
      <c r="A129" s="13"/>
      <c r="B129" s="253"/>
      <c r="C129" s="254"/>
      <c r="D129" s="234" t="s">
        <v>276</v>
      </c>
      <c r="E129" s="255" t="s">
        <v>1</v>
      </c>
      <c r="F129" s="256" t="s">
        <v>588</v>
      </c>
      <c r="G129" s="254"/>
      <c r="H129" s="255" t="s">
        <v>1</v>
      </c>
      <c r="I129" s="257"/>
      <c r="J129" s="254"/>
      <c r="K129" s="254"/>
      <c r="L129" s="258"/>
      <c r="M129" s="259"/>
      <c r="N129" s="260"/>
      <c r="O129" s="260"/>
      <c r="P129" s="260"/>
      <c r="Q129" s="260"/>
      <c r="R129" s="260"/>
      <c r="S129" s="260"/>
      <c r="T129" s="261"/>
      <c r="U129" s="13"/>
      <c r="V129" s="13"/>
      <c r="W129" s="13"/>
      <c r="X129" s="13"/>
      <c r="Y129" s="13"/>
      <c r="Z129" s="13"/>
      <c r="AA129" s="13"/>
      <c r="AB129" s="13"/>
      <c r="AC129" s="13"/>
      <c r="AD129" s="13"/>
      <c r="AE129" s="13"/>
      <c r="AT129" s="262" t="s">
        <v>276</v>
      </c>
      <c r="AU129" s="262" t="s">
        <v>86</v>
      </c>
      <c r="AV129" s="13" t="s">
        <v>84</v>
      </c>
      <c r="AW129" s="13" t="s">
        <v>32</v>
      </c>
      <c r="AX129" s="13" t="s">
        <v>76</v>
      </c>
      <c r="AY129" s="262" t="s">
        <v>251</v>
      </c>
    </row>
    <row r="130" s="12" customFormat="1">
      <c r="A130" s="12"/>
      <c r="B130" s="242"/>
      <c r="C130" s="243"/>
      <c r="D130" s="234" t="s">
        <v>276</v>
      </c>
      <c r="E130" s="244" t="s">
        <v>1</v>
      </c>
      <c r="F130" s="245" t="s">
        <v>589</v>
      </c>
      <c r="G130" s="243"/>
      <c r="H130" s="246">
        <v>1210</v>
      </c>
      <c r="I130" s="247"/>
      <c r="J130" s="243"/>
      <c r="K130" s="243"/>
      <c r="L130" s="248"/>
      <c r="M130" s="249"/>
      <c r="N130" s="250"/>
      <c r="O130" s="250"/>
      <c r="P130" s="250"/>
      <c r="Q130" s="250"/>
      <c r="R130" s="250"/>
      <c r="S130" s="250"/>
      <c r="T130" s="251"/>
      <c r="U130" s="12"/>
      <c r="V130" s="12"/>
      <c r="W130" s="12"/>
      <c r="X130" s="12"/>
      <c r="Y130" s="12"/>
      <c r="Z130" s="12"/>
      <c r="AA130" s="12"/>
      <c r="AB130" s="12"/>
      <c r="AC130" s="12"/>
      <c r="AD130" s="12"/>
      <c r="AE130" s="12"/>
      <c r="AT130" s="252" t="s">
        <v>276</v>
      </c>
      <c r="AU130" s="252" t="s">
        <v>86</v>
      </c>
      <c r="AV130" s="12" t="s">
        <v>86</v>
      </c>
      <c r="AW130" s="12" t="s">
        <v>32</v>
      </c>
      <c r="AX130" s="12" t="s">
        <v>84</v>
      </c>
      <c r="AY130" s="252" t="s">
        <v>251</v>
      </c>
    </row>
    <row r="131" s="2" customFormat="1" ht="37.8" customHeight="1">
      <c r="A131" s="38"/>
      <c r="B131" s="39"/>
      <c r="C131" s="220" t="s">
        <v>269</v>
      </c>
      <c r="D131" s="220" t="s">
        <v>255</v>
      </c>
      <c r="E131" s="221" t="s">
        <v>590</v>
      </c>
      <c r="F131" s="222" t="s">
        <v>591</v>
      </c>
      <c r="G131" s="223" t="s">
        <v>592</v>
      </c>
      <c r="H131" s="224">
        <v>3568.1999999999998</v>
      </c>
      <c r="I131" s="225"/>
      <c r="J131" s="226">
        <f>ROUND(I131*H131,2)</f>
        <v>0</v>
      </c>
      <c r="K131" s="227"/>
      <c r="L131" s="44"/>
      <c r="M131" s="228" t="s">
        <v>1</v>
      </c>
      <c r="N131" s="229" t="s">
        <v>41</v>
      </c>
      <c r="O131" s="91"/>
      <c r="P131" s="230">
        <f>O131*H131</f>
        <v>0</v>
      </c>
      <c r="Q131" s="230">
        <v>0</v>
      </c>
      <c r="R131" s="230">
        <f>Q131*H131</f>
        <v>0</v>
      </c>
      <c r="S131" s="230">
        <v>0</v>
      </c>
      <c r="T131" s="231">
        <f>S131*H131</f>
        <v>0</v>
      </c>
      <c r="U131" s="38"/>
      <c r="V131" s="38"/>
      <c r="W131" s="38"/>
      <c r="X131" s="38"/>
      <c r="Y131" s="38"/>
      <c r="Z131" s="38"/>
      <c r="AA131" s="38"/>
      <c r="AB131" s="38"/>
      <c r="AC131" s="38"/>
      <c r="AD131" s="38"/>
      <c r="AE131" s="38"/>
      <c r="AR131" s="232" t="s">
        <v>254</v>
      </c>
      <c r="AT131" s="232" t="s">
        <v>255</v>
      </c>
      <c r="AU131" s="232" t="s">
        <v>86</v>
      </c>
      <c r="AY131" s="17" t="s">
        <v>251</v>
      </c>
      <c r="BE131" s="233">
        <f>IF(N131="základní",J131,0)</f>
        <v>0</v>
      </c>
      <c r="BF131" s="233">
        <f>IF(N131="snížená",J131,0)</f>
        <v>0</v>
      </c>
      <c r="BG131" s="233">
        <f>IF(N131="zákl. přenesená",J131,0)</f>
        <v>0</v>
      </c>
      <c r="BH131" s="233">
        <f>IF(N131="sníž. přenesená",J131,0)</f>
        <v>0</v>
      </c>
      <c r="BI131" s="233">
        <f>IF(N131="nulová",J131,0)</f>
        <v>0</v>
      </c>
      <c r="BJ131" s="17" t="s">
        <v>84</v>
      </c>
      <c r="BK131" s="233">
        <f>ROUND(I131*H131,2)</f>
        <v>0</v>
      </c>
      <c r="BL131" s="17" t="s">
        <v>254</v>
      </c>
      <c r="BM131" s="232" t="s">
        <v>593</v>
      </c>
    </row>
    <row r="132" s="2" customFormat="1">
      <c r="A132" s="38"/>
      <c r="B132" s="39"/>
      <c r="C132" s="40"/>
      <c r="D132" s="234" t="s">
        <v>260</v>
      </c>
      <c r="E132" s="40"/>
      <c r="F132" s="235" t="s">
        <v>594</v>
      </c>
      <c r="G132" s="40"/>
      <c r="H132" s="40"/>
      <c r="I132" s="236"/>
      <c r="J132" s="40"/>
      <c r="K132" s="40"/>
      <c r="L132" s="44"/>
      <c r="M132" s="237"/>
      <c r="N132" s="238"/>
      <c r="O132" s="91"/>
      <c r="P132" s="91"/>
      <c r="Q132" s="91"/>
      <c r="R132" s="91"/>
      <c r="S132" s="91"/>
      <c r="T132" s="92"/>
      <c r="U132" s="38"/>
      <c r="V132" s="38"/>
      <c r="W132" s="38"/>
      <c r="X132" s="38"/>
      <c r="Y132" s="38"/>
      <c r="Z132" s="38"/>
      <c r="AA132" s="38"/>
      <c r="AB132" s="38"/>
      <c r="AC132" s="38"/>
      <c r="AD132" s="38"/>
      <c r="AE132" s="38"/>
      <c r="AT132" s="17" t="s">
        <v>260</v>
      </c>
      <c r="AU132" s="17" t="s">
        <v>86</v>
      </c>
    </row>
    <row r="133" s="13" customFormat="1">
      <c r="A133" s="13"/>
      <c r="B133" s="253"/>
      <c r="C133" s="254"/>
      <c r="D133" s="234" t="s">
        <v>276</v>
      </c>
      <c r="E133" s="255" t="s">
        <v>1</v>
      </c>
      <c r="F133" s="256" t="s">
        <v>595</v>
      </c>
      <c r="G133" s="254"/>
      <c r="H133" s="255" t="s">
        <v>1</v>
      </c>
      <c r="I133" s="257"/>
      <c r="J133" s="254"/>
      <c r="K133" s="254"/>
      <c r="L133" s="258"/>
      <c r="M133" s="259"/>
      <c r="N133" s="260"/>
      <c r="O133" s="260"/>
      <c r="P133" s="260"/>
      <c r="Q133" s="260"/>
      <c r="R133" s="260"/>
      <c r="S133" s="260"/>
      <c r="T133" s="261"/>
      <c r="U133" s="13"/>
      <c r="V133" s="13"/>
      <c r="W133" s="13"/>
      <c r="X133" s="13"/>
      <c r="Y133" s="13"/>
      <c r="Z133" s="13"/>
      <c r="AA133" s="13"/>
      <c r="AB133" s="13"/>
      <c r="AC133" s="13"/>
      <c r="AD133" s="13"/>
      <c r="AE133" s="13"/>
      <c r="AT133" s="262" t="s">
        <v>276</v>
      </c>
      <c r="AU133" s="262" t="s">
        <v>86</v>
      </c>
      <c r="AV133" s="13" t="s">
        <v>84</v>
      </c>
      <c r="AW133" s="13" t="s">
        <v>32</v>
      </c>
      <c r="AX133" s="13" t="s">
        <v>76</v>
      </c>
      <c r="AY133" s="262" t="s">
        <v>251</v>
      </c>
    </row>
    <row r="134" s="12" customFormat="1">
      <c r="A134" s="12"/>
      <c r="B134" s="242"/>
      <c r="C134" s="243"/>
      <c r="D134" s="234" t="s">
        <v>276</v>
      </c>
      <c r="E134" s="244" t="s">
        <v>1</v>
      </c>
      <c r="F134" s="245" t="s">
        <v>596</v>
      </c>
      <c r="G134" s="243"/>
      <c r="H134" s="246">
        <v>2873</v>
      </c>
      <c r="I134" s="247"/>
      <c r="J134" s="243"/>
      <c r="K134" s="243"/>
      <c r="L134" s="248"/>
      <c r="M134" s="249"/>
      <c r="N134" s="250"/>
      <c r="O134" s="250"/>
      <c r="P134" s="250"/>
      <c r="Q134" s="250"/>
      <c r="R134" s="250"/>
      <c r="S134" s="250"/>
      <c r="T134" s="251"/>
      <c r="U134" s="12"/>
      <c r="V134" s="12"/>
      <c r="W134" s="12"/>
      <c r="X134" s="12"/>
      <c r="Y134" s="12"/>
      <c r="Z134" s="12"/>
      <c r="AA134" s="12"/>
      <c r="AB134" s="12"/>
      <c r="AC134" s="12"/>
      <c r="AD134" s="12"/>
      <c r="AE134" s="12"/>
      <c r="AT134" s="252" t="s">
        <v>276</v>
      </c>
      <c r="AU134" s="252" t="s">
        <v>86</v>
      </c>
      <c r="AV134" s="12" t="s">
        <v>86</v>
      </c>
      <c r="AW134" s="12" t="s">
        <v>32</v>
      </c>
      <c r="AX134" s="12" t="s">
        <v>76</v>
      </c>
      <c r="AY134" s="252" t="s">
        <v>251</v>
      </c>
    </row>
    <row r="135" s="12" customFormat="1">
      <c r="A135" s="12"/>
      <c r="B135" s="242"/>
      <c r="C135" s="243"/>
      <c r="D135" s="234" t="s">
        <v>276</v>
      </c>
      <c r="E135" s="244" t="s">
        <v>1</v>
      </c>
      <c r="F135" s="245" t="s">
        <v>597</v>
      </c>
      <c r="G135" s="243"/>
      <c r="H135" s="246">
        <v>695.20000000000005</v>
      </c>
      <c r="I135" s="247"/>
      <c r="J135" s="243"/>
      <c r="K135" s="243"/>
      <c r="L135" s="248"/>
      <c r="M135" s="249"/>
      <c r="N135" s="250"/>
      <c r="O135" s="250"/>
      <c r="P135" s="250"/>
      <c r="Q135" s="250"/>
      <c r="R135" s="250"/>
      <c r="S135" s="250"/>
      <c r="T135" s="251"/>
      <c r="U135" s="12"/>
      <c r="V135" s="12"/>
      <c r="W135" s="12"/>
      <c r="X135" s="12"/>
      <c r="Y135" s="12"/>
      <c r="Z135" s="12"/>
      <c r="AA135" s="12"/>
      <c r="AB135" s="12"/>
      <c r="AC135" s="12"/>
      <c r="AD135" s="12"/>
      <c r="AE135" s="12"/>
      <c r="AT135" s="252" t="s">
        <v>276</v>
      </c>
      <c r="AU135" s="252" t="s">
        <v>86</v>
      </c>
      <c r="AV135" s="12" t="s">
        <v>86</v>
      </c>
      <c r="AW135" s="12" t="s">
        <v>32</v>
      </c>
      <c r="AX135" s="12" t="s">
        <v>76</v>
      </c>
      <c r="AY135" s="252" t="s">
        <v>251</v>
      </c>
    </row>
    <row r="136" s="15" customFormat="1">
      <c r="A136" s="15"/>
      <c r="B136" s="274"/>
      <c r="C136" s="275"/>
      <c r="D136" s="234" t="s">
        <v>276</v>
      </c>
      <c r="E136" s="276" t="s">
        <v>1</v>
      </c>
      <c r="F136" s="277" t="s">
        <v>423</v>
      </c>
      <c r="G136" s="275"/>
      <c r="H136" s="278">
        <v>3568.1999999999998</v>
      </c>
      <c r="I136" s="279"/>
      <c r="J136" s="275"/>
      <c r="K136" s="275"/>
      <c r="L136" s="280"/>
      <c r="M136" s="281"/>
      <c r="N136" s="282"/>
      <c r="O136" s="282"/>
      <c r="P136" s="282"/>
      <c r="Q136" s="282"/>
      <c r="R136" s="282"/>
      <c r="S136" s="282"/>
      <c r="T136" s="283"/>
      <c r="U136" s="15"/>
      <c r="V136" s="15"/>
      <c r="W136" s="15"/>
      <c r="X136" s="15"/>
      <c r="Y136" s="15"/>
      <c r="Z136" s="15"/>
      <c r="AA136" s="15"/>
      <c r="AB136" s="15"/>
      <c r="AC136" s="15"/>
      <c r="AD136" s="15"/>
      <c r="AE136" s="15"/>
      <c r="AT136" s="284" t="s">
        <v>276</v>
      </c>
      <c r="AU136" s="284" t="s">
        <v>86</v>
      </c>
      <c r="AV136" s="15" t="s">
        <v>254</v>
      </c>
      <c r="AW136" s="15" t="s">
        <v>32</v>
      </c>
      <c r="AX136" s="15" t="s">
        <v>84</v>
      </c>
      <c r="AY136" s="284" t="s">
        <v>251</v>
      </c>
    </row>
    <row r="137" s="2" customFormat="1" ht="37.8" customHeight="1">
      <c r="A137" s="38"/>
      <c r="B137" s="39"/>
      <c r="C137" s="220" t="s">
        <v>254</v>
      </c>
      <c r="D137" s="220" t="s">
        <v>255</v>
      </c>
      <c r="E137" s="221" t="s">
        <v>598</v>
      </c>
      <c r="F137" s="222" t="s">
        <v>591</v>
      </c>
      <c r="G137" s="223" t="s">
        <v>592</v>
      </c>
      <c r="H137" s="224">
        <v>3568</v>
      </c>
      <c r="I137" s="225"/>
      <c r="J137" s="226">
        <f>ROUND(I137*H137,2)</f>
        <v>0</v>
      </c>
      <c r="K137" s="227"/>
      <c r="L137" s="44"/>
      <c r="M137" s="228" t="s">
        <v>1</v>
      </c>
      <c r="N137" s="229" t="s">
        <v>41</v>
      </c>
      <c r="O137" s="91"/>
      <c r="P137" s="230">
        <f>O137*H137</f>
        <v>0</v>
      </c>
      <c r="Q137" s="230">
        <v>0</v>
      </c>
      <c r="R137" s="230">
        <f>Q137*H137</f>
        <v>0</v>
      </c>
      <c r="S137" s="230">
        <v>0</v>
      </c>
      <c r="T137" s="231">
        <f>S137*H137</f>
        <v>0</v>
      </c>
      <c r="U137" s="38"/>
      <c r="V137" s="38"/>
      <c r="W137" s="38"/>
      <c r="X137" s="38"/>
      <c r="Y137" s="38"/>
      <c r="Z137" s="38"/>
      <c r="AA137" s="38"/>
      <c r="AB137" s="38"/>
      <c r="AC137" s="38"/>
      <c r="AD137" s="38"/>
      <c r="AE137" s="38"/>
      <c r="AR137" s="232" t="s">
        <v>254</v>
      </c>
      <c r="AT137" s="232" t="s">
        <v>255</v>
      </c>
      <c r="AU137" s="232" t="s">
        <v>86</v>
      </c>
      <c r="AY137" s="17" t="s">
        <v>251</v>
      </c>
      <c r="BE137" s="233">
        <f>IF(N137="základní",J137,0)</f>
        <v>0</v>
      </c>
      <c r="BF137" s="233">
        <f>IF(N137="snížená",J137,0)</f>
        <v>0</v>
      </c>
      <c r="BG137" s="233">
        <f>IF(N137="zákl. přenesená",J137,0)</f>
        <v>0</v>
      </c>
      <c r="BH137" s="233">
        <f>IF(N137="sníž. přenesená",J137,0)</f>
        <v>0</v>
      </c>
      <c r="BI137" s="233">
        <f>IF(N137="nulová",J137,0)</f>
        <v>0</v>
      </c>
      <c r="BJ137" s="17" t="s">
        <v>84</v>
      </c>
      <c r="BK137" s="233">
        <f>ROUND(I137*H137,2)</f>
        <v>0</v>
      </c>
      <c r="BL137" s="17" t="s">
        <v>254</v>
      </c>
      <c r="BM137" s="232" t="s">
        <v>599</v>
      </c>
    </row>
    <row r="138" s="2" customFormat="1">
      <c r="A138" s="38"/>
      <c r="B138" s="39"/>
      <c r="C138" s="40"/>
      <c r="D138" s="234" t="s">
        <v>260</v>
      </c>
      <c r="E138" s="40"/>
      <c r="F138" s="235" t="s">
        <v>594</v>
      </c>
      <c r="G138" s="40"/>
      <c r="H138" s="40"/>
      <c r="I138" s="236"/>
      <c r="J138" s="40"/>
      <c r="K138" s="40"/>
      <c r="L138" s="44"/>
      <c r="M138" s="237"/>
      <c r="N138" s="238"/>
      <c r="O138" s="91"/>
      <c r="P138" s="91"/>
      <c r="Q138" s="91"/>
      <c r="R138" s="91"/>
      <c r="S138" s="91"/>
      <c r="T138" s="92"/>
      <c r="U138" s="38"/>
      <c r="V138" s="38"/>
      <c r="W138" s="38"/>
      <c r="X138" s="38"/>
      <c r="Y138" s="38"/>
      <c r="Z138" s="38"/>
      <c r="AA138" s="38"/>
      <c r="AB138" s="38"/>
      <c r="AC138" s="38"/>
      <c r="AD138" s="38"/>
      <c r="AE138" s="38"/>
      <c r="AT138" s="17" t="s">
        <v>260</v>
      </c>
      <c r="AU138" s="17" t="s">
        <v>86</v>
      </c>
    </row>
    <row r="139" s="13" customFormat="1">
      <c r="A139" s="13"/>
      <c r="B139" s="253"/>
      <c r="C139" s="254"/>
      <c r="D139" s="234" t="s">
        <v>276</v>
      </c>
      <c r="E139" s="255" t="s">
        <v>1</v>
      </c>
      <c r="F139" s="256" t="s">
        <v>600</v>
      </c>
      <c r="G139" s="254"/>
      <c r="H139" s="255" t="s">
        <v>1</v>
      </c>
      <c r="I139" s="257"/>
      <c r="J139" s="254"/>
      <c r="K139" s="254"/>
      <c r="L139" s="258"/>
      <c r="M139" s="259"/>
      <c r="N139" s="260"/>
      <c r="O139" s="260"/>
      <c r="P139" s="260"/>
      <c r="Q139" s="260"/>
      <c r="R139" s="260"/>
      <c r="S139" s="260"/>
      <c r="T139" s="261"/>
      <c r="U139" s="13"/>
      <c r="V139" s="13"/>
      <c r="W139" s="13"/>
      <c r="X139" s="13"/>
      <c r="Y139" s="13"/>
      <c r="Z139" s="13"/>
      <c r="AA139" s="13"/>
      <c r="AB139" s="13"/>
      <c r="AC139" s="13"/>
      <c r="AD139" s="13"/>
      <c r="AE139" s="13"/>
      <c r="AT139" s="262" t="s">
        <v>276</v>
      </c>
      <c r="AU139" s="262" t="s">
        <v>86</v>
      </c>
      <c r="AV139" s="13" t="s">
        <v>84</v>
      </c>
      <c r="AW139" s="13" t="s">
        <v>32</v>
      </c>
      <c r="AX139" s="13" t="s">
        <v>76</v>
      </c>
      <c r="AY139" s="262" t="s">
        <v>251</v>
      </c>
    </row>
    <row r="140" s="12" customFormat="1">
      <c r="A140" s="12"/>
      <c r="B140" s="242"/>
      <c r="C140" s="243"/>
      <c r="D140" s="234" t="s">
        <v>276</v>
      </c>
      <c r="E140" s="244" t="s">
        <v>1</v>
      </c>
      <c r="F140" s="245" t="s">
        <v>601</v>
      </c>
      <c r="G140" s="243"/>
      <c r="H140" s="246">
        <v>1154</v>
      </c>
      <c r="I140" s="247"/>
      <c r="J140" s="243"/>
      <c r="K140" s="243"/>
      <c r="L140" s="248"/>
      <c r="M140" s="249"/>
      <c r="N140" s="250"/>
      <c r="O140" s="250"/>
      <c r="P140" s="250"/>
      <c r="Q140" s="250"/>
      <c r="R140" s="250"/>
      <c r="S140" s="250"/>
      <c r="T140" s="251"/>
      <c r="U140" s="12"/>
      <c r="V140" s="12"/>
      <c r="W140" s="12"/>
      <c r="X140" s="12"/>
      <c r="Y140" s="12"/>
      <c r="Z140" s="12"/>
      <c r="AA140" s="12"/>
      <c r="AB140" s="12"/>
      <c r="AC140" s="12"/>
      <c r="AD140" s="12"/>
      <c r="AE140" s="12"/>
      <c r="AT140" s="252" t="s">
        <v>276</v>
      </c>
      <c r="AU140" s="252" t="s">
        <v>86</v>
      </c>
      <c r="AV140" s="12" t="s">
        <v>86</v>
      </c>
      <c r="AW140" s="12" t="s">
        <v>32</v>
      </c>
      <c r="AX140" s="12" t="s">
        <v>76</v>
      </c>
      <c r="AY140" s="252" t="s">
        <v>251</v>
      </c>
    </row>
    <row r="141" s="12" customFormat="1">
      <c r="A141" s="12"/>
      <c r="B141" s="242"/>
      <c r="C141" s="243"/>
      <c r="D141" s="234" t="s">
        <v>276</v>
      </c>
      <c r="E141" s="244" t="s">
        <v>1</v>
      </c>
      <c r="F141" s="245" t="s">
        <v>602</v>
      </c>
      <c r="G141" s="243"/>
      <c r="H141" s="246">
        <v>2414</v>
      </c>
      <c r="I141" s="247"/>
      <c r="J141" s="243"/>
      <c r="K141" s="243"/>
      <c r="L141" s="248"/>
      <c r="M141" s="249"/>
      <c r="N141" s="250"/>
      <c r="O141" s="250"/>
      <c r="P141" s="250"/>
      <c r="Q141" s="250"/>
      <c r="R141" s="250"/>
      <c r="S141" s="250"/>
      <c r="T141" s="251"/>
      <c r="U141" s="12"/>
      <c r="V141" s="12"/>
      <c r="W141" s="12"/>
      <c r="X141" s="12"/>
      <c r="Y141" s="12"/>
      <c r="Z141" s="12"/>
      <c r="AA141" s="12"/>
      <c r="AB141" s="12"/>
      <c r="AC141" s="12"/>
      <c r="AD141" s="12"/>
      <c r="AE141" s="12"/>
      <c r="AT141" s="252" t="s">
        <v>276</v>
      </c>
      <c r="AU141" s="252" t="s">
        <v>86</v>
      </c>
      <c r="AV141" s="12" t="s">
        <v>86</v>
      </c>
      <c r="AW141" s="12" t="s">
        <v>32</v>
      </c>
      <c r="AX141" s="12" t="s">
        <v>76</v>
      </c>
      <c r="AY141" s="252" t="s">
        <v>251</v>
      </c>
    </row>
    <row r="142" s="15" customFormat="1">
      <c r="A142" s="15"/>
      <c r="B142" s="274"/>
      <c r="C142" s="275"/>
      <c r="D142" s="234" t="s">
        <v>276</v>
      </c>
      <c r="E142" s="276" t="s">
        <v>1</v>
      </c>
      <c r="F142" s="277" t="s">
        <v>423</v>
      </c>
      <c r="G142" s="275"/>
      <c r="H142" s="278">
        <v>3568</v>
      </c>
      <c r="I142" s="279"/>
      <c r="J142" s="275"/>
      <c r="K142" s="275"/>
      <c r="L142" s="280"/>
      <c r="M142" s="281"/>
      <c r="N142" s="282"/>
      <c r="O142" s="282"/>
      <c r="P142" s="282"/>
      <c r="Q142" s="282"/>
      <c r="R142" s="282"/>
      <c r="S142" s="282"/>
      <c r="T142" s="283"/>
      <c r="U142" s="15"/>
      <c r="V142" s="15"/>
      <c r="W142" s="15"/>
      <c r="X142" s="15"/>
      <c r="Y142" s="15"/>
      <c r="Z142" s="15"/>
      <c r="AA142" s="15"/>
      <c r="AB142" s="15"/>
      <c r="AC142" s="15"/>
      <c r="AD142" s="15"/>
      <c r="AE142" s="15"/>
      <c r="AT142" s="284" t="s">
        <v>276</v>
      </c>
      <c r="AU142" s="284" t="s">
        <v>86</v>
      </c>
      <c r="AV142" s="15" t="s">
        <v>254</v>
      </c>
      <c r="AW142" s="15" t="s">
        <v>32</v>
      </c>
      <c r="AX142" s="15" t="s">
        <v>84</v>
      </c>
      <c r="AY142" s="284" t="s">
        <v>251</v>
      </c>
    </row>
    <row r="143" s="2" customFormat="1" ht="21.75" customHeight="1">
      <c r="A143" s="38"/>
      <c r="B143" s="39"/>
      <c r="C143" s="220" t="s">
        <v>282</v>
      </c>
      <c r="D143" s="220" t="s">
        <v>255</v>
      </c>
      <c r="E143" s="221" t="s">
        <v>603</v>
      </c>
      <c r="F143" s="222" t="s">
        <v>604</v>
      </c>
      <c r="G143" s="223" t="s">
        <v>592</v>
      </c>
      <c r="H143" s="224">
        <v>7136.1999999999998</v>
      </c>
      <c r="I143" s="225"/>
      <c r="J143" s="226">
        <f>ROUND(I143*H143,2)</f>
        <v>0</v>
      </c>
      <c r="K143" s="227"/>
      <c r="L143" s="44"/>
      <c r="M143" s="228" t="s">
        <v>1</v>
      </c>
      <c r="N143" s="229" t="s">
        <v>41</v>
      </c>
      <c r="O143" s="91"/>
      <c r="P143" s="230">
        <f>O143*H143</f>
        <v>0</v>
      </c>
      <c r="Q143" s="230">
        <v>0</v>
      </c>
      <c r="R143" s="230">
        <f>Q143*H143</f>
        <v>0</v>
      </c>
      <c r="S143" s="230">
        <v>0</v>
      </c>
      <c r="T143" s="231">
        <f>S143*H143</f>
        <v>0</v>
      </c>
      <c r="U143" s="38"/>
      <c r="V143" s="38"/>
      <c r="W143" s="38"/>
      <c r="X143" s="38"/>
      <c r="Y143" s="38"/>
      <c r="Z143" s="38"/>
      <c r="AA143" s="38"/>
      <c r="AB143" s="38"/>
      <c r="AC143" s="38"/>
      <c r="AD143" s="38"/>
      <c r="AE143" s="38"/>
      <c r="AR143" s="232" t="s">
        <v>254</v>
      </c>
      <c r="AT143" s="232" t="s">
        <v>255</v>
      </c>
      <c r="AU143" s="232" t="s">
        <v>86</v>
      </c>
      <c r="AY143" s="17" t="s">
        <v>251</v>
      </c>
      <c r="BE143" s="233">
        <f>IF(N143="základní",J143,0)</f>
        <v>0</v>
      </c>
      <c r="BF143" s="233">
        <f>IF(N143="snížená",J143,0)</f>
        <v>0</v>
      </c>
      <c r="BG143" s="233">
        <f>IF(N143="zákl. přenesená",J143,0)</f>
        <v>0</v>
      </c>
      <c r="BH143" s="233">
        <f>IF(N143="sníž. přenesená",J143,0)</f>
        <v>0</v>
      </c>
      <c r="BI143" s="233">
        <f>IF(N143="nulová",J143,0)</f>
        <v>0</v>
      </c>
      <c r="BJ143" s="17" t="s">
        <v>84</v>
      </c>
      <c r="BK143" s="233">
        <f>ROUND(I143*H143,2)</f>
        <v>0</v>
      </c>
      <c r="BL143" s="17" t="s">
        <v>254</v>
      </c>
      <c r="BM143" s="232" t="s">
        <v>605</v>
      </c>
    </row>
    <row r="144" s="2" customFormat="1">
      <c r="A144" s="38"/>
      <c r="B144" s="39"/>
      <c r="C144" s="40"/>
      <c r="D144" s="234" t="s">
        <v>260</v>
      </c>
      <c r="E144" s="40"/>
      <c r="F144" s="235" t="s">
        <v>606</v>
      </c>
      <c r="G144" s="40"/>
      <c r="H144" s="40"/>
      <c r="I144" s="236"/>
      <c r="J144" s="40"/>
      <c r="K144" s="40"/>
      <c r="L144" s="44"/>
      <c r="M144" s="237"/>
      <c r="N144" s="238"/>
      <c r="O144" s="91"/>
      <c r="P144" s="91"/>
      <c r="Q144" s="91"/>
      <c r="R144" s="91"/>
      <c r="S144" s="91"/>
      <c r="T144" s="92"/>
      <c r="U144" s="38"/>
      <c r="V144" s="38"/>
      <c r="W144" s="38"/>
      <c r="X144" s="38"/>
      <c r="Y144" s="38"/>
      <c r="Z144" s="38"/>
      <c r="AA144" s="38"/>
      <c r="AB144" s="38"/>
      <c r="AC144" s="38"/>
      <c r="AD144" s="38"/>
      <c r="AE144" s="38"/>
      <c r="AT144" s="17" t="s">
        <v>260</v>
      </c>
      <c r="AU144" s="17" t="s">
        <v>86</v>
      </c>
    </row>
    <row r="145" s="2" customFormat="1">
      <c r="A145" s="38"/>
      <c r="B145" s="39"/>
      <c r="C145" s="40"/>
      <c r="D145" s="240" t="s">
        <v>274</v>
      </c>
      <c r="E145" s="40"/>
      <c r="F145" s="241" t="s">
        <v>607</v>
      </c>
      <c r="G145" s="40"/>
      <c r="H145" s="40"/>
      <c r="I145" s="236"/>
      <c r="J145" s="40"/>
      <c r="K145" s="40"/>
      <c r="L145" s="44"/>
      <c r="M145" s="237"/>
      <c r="N145" s="238"/>
      <c r="O145" s="91"/>
      <c r="P145" s="91"/>
      <c r="Q145" s="91"/>
      <c r="R145" s="91"/>
      <c r="S145" s="91"/>
      <c r="T145" s="92"/>
      <c r="U145" s="38"/>
      <c r="V145" s="38"/>
      <c r="W145" s="38"/>
      <c r="X145" s="38"/>
      <c r="Y145" s="38"/>
      <c r="Z145" s="38"/>
      <c r="AA145" s="38"/>
      <c r="AB145" s="38"/>
      <c r="AC145" s="38"/>
      <c r="AD145" s="38"/>
      <c r="AE145" s="38"/>
      <c r="AT145" s="17" t="s">
        <v>274</v>
      </c>
      <c r="AU145" s="17" t="s">
        <v>86</v>
      </c>
    </row>
    <row r="146" s="13" customFormat="1">
      <c r="A146" s="13"/>
      <c r="B146" s="253"/>
      <c r="C146" s="254"/>
      <c r="D146" s="234" t="s">
        <v>276</v>
      </c>
      <c r="E146" s="255" t="s">
        <v>1</v>
      </c>
      <c r="F146" s="256" t="s">
        <v>608</v>
      </c>
      <c r="G146" s="254"/>
      <c r="H146" s="255" t="s">
        <v>1</v>
      </c>
      <c r="I146" s="257"/>
      <c r="J146" s="254"/>
      <c r="K146" s="254"/>
      <c r="L146" s="258"/>
      <c r="M146" s="259"/>
      <c r="N146" s="260"/>
      <c r="O146" s="260"/>
      <c r="P146" s="260"/>
      <c r="Q146" s="260"/>
      <c r="R146" s="260"/>
      <c r="S146" s="260"/>
      <c r="T146" s="261"/>
      <c r="U146" s="13"/>
      <c r="V146" s="13"/>
      <c r="W146" s="13"/>
      <c r="X146" s="13"/>
      <c r="Y146" s="13"/>
      <c r="Z146" s="13"/>
      <c r="AA146" s="13"/>
      <c r="AB146" s="13"/>
      <c r="AC146" s="13"/>
      <c r="AD146" s="13"/>
      <c r="AE146" s="13"/>
      <c r="AT146" s="262" t="s">
        <v>276</v>
      </c>
      <c r="AU146" s="262" t="s">
        <v>86</v>
      </c>
      <c r="AV146" s="13" t="s">
        <v>84</v>
      </c>
      <c r="AW146" s="13" t="s">
        <v>32</v>
      </c>
      <c r="AX146" s="13" t="s">
        <v>76</v>
      </c>
      <c r="AY146" s="262" t="s">
        <v>251</v>
      </c>
    </row>
    <row r="147" s="12" customFormat="1">
      <c r="A147" s="12"/>
      <c r="B147" s="242"/>
      <c r="C147" s="243"/>
      <c r="D147" s="234" t="s">
        <v>276</v>
      </c>
      <c r="E147" s="244" t="s">
        <v>1</v>
      </c>
      <c r="F147" s="245" t="s">
        <v>596</v>
      </c>
      <c r="G147" s="243"/>
      <c r="H147" s="246">
        <v>2873</v>
      </c>
      <c r="I147" s="247"/>
      <c r="J147" s="243"/>
      <c r="K147" s="243"/>
      <c r="L147" s="248"/>
      <c r="M147" s="249"/>
      <c r="N147" s="250"/>
      <c r="O147" s="250"/>
      <c r="P147" s="250"/>
      <c r="Q147" s="250"/>
      <c r="R147" s="250"/>
      <c r="S147" s="250"/>
      <c r="T147" s="251"/>
      <c r="U147" s="12"/>
      <c r="V147" s="12"/>
      <c r="W147" s="12"/>
      <c r="X147" s="12"/>
      <c r="Y147" s="12"/>
      <c r="Z147" s="12"/>
      <c r="AA147" s="12"/>
      <c r="AB147" s="12"/>
      <c r="AC147" s="12"/>
      <c r="AD147" s="12"/>
      <c r="AE147" s="12"/>
      <c r="AT147" s="252" t="s">
        <v>276</v>
      </c>
      <c r="AU147" s="252" t="s">
        <v>86</v>
      </c>
      <c r="AV147" s="12" t="s">
        <v>86</v>
      </c>
      <c r="AW147" s="12" t="s">
        <v>32</v>
      </c>
      <c r="AX147" s="12" t="s">
        <v>76</v>
      </c>
      <c r="AY147" s="252" t="s">
        <v>251</v>
      </c>
    </row>
    <row r="148" s="12" customFormat="1">
      <c r="A148" s="12"/>
      <c r="B148" s="242"/>
      <c r="C148" s="243"/>
      <c r="D148" s="234" t="s">
        <v>276</v>
      </c>
      <c r="E148" s="244" t="s">
        <v>1</v>
      </c>
      <c r="F148" s="245" t="s">
        <v>597</v>
      </c>
      <c r="G148" s="243"/>
      <c r="H148" s="246">
        <v>695.20000000000005</v>
      </c>
      <c r="I148" s="247"/>
      <c r="J148" s="243"/>
      <c r="K148" s="243"/>
      <c r="L148" s="248"/>
      <c r="M148" s="249"/>
      <c r="N148" s="250"/>
      <c r="O148" s="250"/>
      <c r="P148" s="250"/>
      <c r="Q148" s="250"/>
      <c r="R148" s="250"/>
      <c r="S148" s="250"/>
      <c r="T148" s="251"/>
      <c r="U148" s="12"/>
      <c r="V148" s="12"/>
      <c r="W148" s="12"/>
      <c r="X148" s="12"/>
      <c r="Y148" s="12"/>
      <c r="Z148" s="12"/>
      <c r="AA148" s="12"/>
      <c r="AB148" s="12"/>
      <c r="AC148" s="12"/>
      <c r="AD148" s="12"/>
      <c r="AE148" s="12"/>
      <c r="AT148" s="252" t="s">
        <v>276</v>
      </c>
      <c r="AU148" s="252" t="s">
        <v>86</v>
      </c>
      <c r="AV148" s="12" t="s">
        <v>86</v>
      </c>
      <c r="AW148" s="12" t="s">
        <v>32</v>
      </c>
      <c r="AX148" s="12" t="s">
        <v>76</v>
      </c>
      <c r="AY148" s="252" t="s">
        <v>251</v>
      </c>
    </row>
    <row r="149" s="13" customFormat="1">
      <c r="A149" s="13"/>
      <c r="B149" s="253"/>
      <c r="C149" s="254"/>
      <c r="D149" s="234" t="s">
        <v>276</v>
      </c>
      <c r="E149" s="255" t="s">
        <v>1</v>
      </c>
      <c r="F149" s="256" t="s">
        <v>609</v>
      </c>
      <c r="G149" s="254"/>
      <c r="H149" s="255" t="s">
        <v>1</v>
      </c>
      <c r="I149" s="257"/>
      <c r="J149" s="254"/>
      <c r="K149" s="254"/>
      <c r="L149" s="258"/>
      <c r="M149" s="259"/>
      <c r="N149" s="260"/>
      <c r="O149" s="260"/>
      <c r="P149" s="260"/>
      <c r="Q149" s="260"/>
      <c r="R149" s="260"/>
      <c r="S149" s="260"/>
      <c r="T149" s="261"/>
      <c r="U149" s="13"/>
      <c r="V149" s="13"/>
      <c r="W149" s="13"/>
      <c r="X149" s="13"/>
      <c r="Y149" s="13"/>
      <c r="Z149" s="13"/>
      <c r="AA149" s="13"/>
      <c r="AB149" s="13"/>
      <c r="AC149" s="13"/>
      <c r="AD149" s="13"/>
      <c r="AE149" s="13"/>
      <c r="AT149" s="262" t="s">
        <v>276</v>
      </c>
      <c r="AU149" s="262" t="s">
        <v>86</v>
      </c>
      <c r="AV149" s="13" t="s">
        <v>84</v>
      </c>
      <c r="AW149" s="13" t="s">
        <v>32</v>
      </c>
      <c r="AX149" s="13" t="s">
        <v>76</v>
      </c>
      <c r="AY149" s="262" t="s">
        <v>251</v>
      </c>
    </row>
    <row r="150" s="12" customFormat="1">
      <c r="A150" s="12"/>
      <c r="B150" s="242"/>
      <c r="C150" s="243"/>
      <c r="D150" s="234" t="s">
        <v>276</v>
      </c>
      <c r="E150" s="244" t="s">
        <v>1</v>
      </c>
      <c r="F150" s="245" t="s">
        <v>601</v>
      </c>
      <c r="G150" s="243"/>
      <c r="H150" s="246">
        <v>1154</v>
      </c>
      <c r="I150" s="247"/>
      <c r="J150" s="243"/>
      <c r="K150" s="243"/>
      <c r="L150" s="248"/>
      <c r="M150" s="249"/>
      <c r="N150" s="250"/>
      <c r="O150" s="250"/>
      <c r="P150" s="250"/>
      <c r="Q150" s="250"/>
      <c r="R150" s="250"/>
      <c r="S150" s="250"/>
      <c r="T150" s="251"/>
      <c r="U150" s="12"/>
      <c r="V150" s="12"/>
      <c r="W150" s="12"/>
      <c r="X150" s="12"/>
      <c r="Y150" s="12"/>
      <c r="Z150" s="12"/>
      <c r="AA150" s="12"/>
      <c r="AB150" s="12"/>
      <c r="AC150" s="12"/>
      <c r="AD150" s="12"/>
      <c r="AE150" s="12"/>
      <c r="AT150" s="252" t="s">
        <v>276</v>
      </c>
      <c r="AU150" s="252" t="s">
        <v>86</v>
      </c>
      <c r="AV150" s="12" t="s">
        <v>86</v>
      </c>
      <c r="AW150" s="12" t="s">
        <v>32</v>
      </c>
      <c r="AX150" s="12" t="s">
        <v>76</v>
      </c>
      <c r="AY150" s="252" t="s">
        <v>251</v>
      </c>
    </row>
    <row r="151" s="12" customFormat="1">
      <c r="A151" s="12"/>
      <c r="B151" s="242"/>
      <c r="C151" s="243"/>
      <c r="D151" s="234" t="s">
        <v>276</v>
      </c>
      <c r="E151" s="244" t="s">
        <v>1</v>
      </c>
      <c r="F151" s="245" t="s">
        <v>602</v>
      </c>
      <c r="G151" s="243"/>
      <c r="H151" s="246">
        <v>2414</v>
      </c>
      <c r="I151" s="247"/>
      <c r="J151" s="243"/>
      <c r="K151" s="243"/>
      <c r="L151" s="248"/>
      <c r="M151" s="249"/>
      <c r="N151" s="250"/>
      <c r="O151" s="250"/>
      <c r="P151" s="250"/>
      <c r="Q151" s="250"/>
      <c r="R151" s="250"/>
      <c r="S151" s="250"/>
      <c r="T151" s="251"/>
      <c r="U151" s="12"/>
      <c r="V151" s="12"/>
      <c r="W151" s="12"/>
      <c r="X151" s="12"/>
      <c r="Y151" s="12"/>
      <c r="Z151" s="12"/>
      <c r="AA151" s="12"/>
      <c r="AB151" s="12"/>
      <c r="AC151" s="12"/>
      <c r="AD151" s="12"/>
      <c r="AE151" s="12"/>
      <c r="AT151" s="252" t="s">
        <v>276</v>
      </c>
      <c r="AU151" s="252" t="s">
        <v>86</v>
      </c>
      <c r="AV151" s="12" t="s">
        <v>86</v>
      </c>
      <c r="AW151" s="12" t="s">
        <v>32</v>
      </c>
      <c r="AX151" s="12" t="s">
        <v>76</v>
      </c>
      <c r="AY151" s="252" t="s">
        <v>251</v>
      </c>
    </row>
    <row r="152" s="15" customFormat="1">
      <c r="A152" s="15"/>
      <c r="B152" s="274"/>
      <c r="C152" s="275"/>
      <c r="D152" s="234" t="s">
        <v>276</v>
      </c>
      <c r="E152" s="276" t="s">
        <v>1</v>
      </c>
      <c r="F152" s="277" t="s">
        <v>423</v>
      </c>
      <c r="G152" s="275"/>
      <c r="H152" s="278">
        <v>7136.1999999999998</v>
      </c>
      <c r="I152" s="279"/>
      <c r="J152" s="275"/>
      <c r="K152" s="275"/>
      <c r="L152" s="280"/>
      <c r="M152" s="281"/>
      <c r="N152" s="282"/>
      <c r="O152" s="282"/>
      <c r="P152" s="282"/>
      <c r="Q152" s="282"/>
      <c r="R152" s="282"/>
      <c r="S152" s="282"/>
      <c r="T152" s="283"/>
      <c r="U152" s="15"/>
      <c r="V152" s="15"/>
      <c r="W152" s="15"/>
      <c r="X152" s="15"/>
      <c r="Y152" s="15"/>
      <c r="Z152" s="15"/>
      <c r="AA152" s="15"/>
      <c r="AB152" s="15"/>
      <c r="AC152" s="15"/>
      <c r="AD152" s="15"/>
      <c r="AE152" s="15"/>
      <c r="AT152" s="284" t="s">
        <v>276</v>
      </c>
      <c r="AU152" s="284" t="s">
        <v>86</v>
      </c>
      <c r="AV152" s="15" t="s">
        <v>254</v>
      </c>
      <c r="AW152" s="15" t="s">
        <v>32</v>
      </c>
      <c r="AX152" s="15" t="s">
        <v>84</v>
      </c>
      <c r="AY152" s="284" t="s">
        <v>251</v>
      </c>
    </row>
    <row r="153" s="2" customFormat="1" ht="16.5" customHeight="1">
      <c r="A153" s="38"/>
      <c r="B153" s="39"/>
      <c r="C153" s="220" t="s">
        <v>287</v>
      </c>
      <c r="D153" s="220" t="s">
        <v>255</v>
      </c>
      <c r="E153" s="221" t="s">
        <v>610</v>
      </c>
      <c r="F153" s="222" t="s">
        <v>611</v>
      </c>
      <c r="G153" s="223" t="s">
        <v>592</v>
      </c>
      <c r="H153" s="224">
        <v>3568.1999999999998</v>
      </c>
      <c r="I153" s="225"/>
      <c r="J153" s="226">
        <f>ROUND(I153*H153,2)</f>
        <v>0</v>
      </c>
      <c r="K153" s="227"/>
      <c r="L153" s="44"/>
      <c r="M153" s="228" t="s">
        <v>1</v>
      </c>
      <c r="N153" s="229" t="s">
        <v>41</v>
      </c>
      <c r="O153" s="91"/>
      <c r="P153" s="230">
        <f>O153*H153</f>
        <v>0</v>
      </c>
      <c r="Q153" s="230">
        <v>0</v>
      </c>
      <c r="R153" s="230">
        <f>Q153*H153</f>
        <v>0</v>
      </c>
      <c r="S153" s="230">
        <v>0</v>
      </c>
      <c r="T153" s="231">
        <f>S153*H153</f>
        <v>0</v>
      </c>
      <c r="U153" s="38"/>
      <c r="V153" s="38"/>
      <c r="W153" s="38"/>
      <c r="X153" s="38"/>
      <c r="Y153" s="38"/>
      <c r="Z153" s="38"/>
      <c r="AA153" s="38"/>
      <c r="AB153" s="38"/>
      <c r="AC153" s="38"/>
      <c r="AD153" s="38"/>
      <c r="AE153" s="38"/>
      <c r="AR153" s="232" t="s">
        <v>254</v>
      </c>
      <c r="AT153" s="232" t="s">
        <v>255</v>
      </c>
      <c r="AU153" s="232" t="s">
        <v>86</v>
      </c>
      <c r="AY153" s="17" t="s">
        <v>251</v>
      </c>
      <c r="BE153" s="233">
        <f>IF(N153="základní",J153,0)</f>
        <v>0</v>
      </c>
      <c r="BF153" s="233">
        <f>IF(N153="snížená",J153,0)</f>
        <v>0</v>
      </c>
      <c r="BG153" s="233">
        <f>IF(N153="zákl. přenesená",J153,0)</f>
        <v>0</v>
      </c>
      <c r="BH153" s="233">
        <f>IF(N153="sníž. přenesená",J153,0)</f>
        <v>0</v>
      </c>
      <c r="BI153" s="233">
        <f>IF(N153="nulová",J153,0)</f>
        <v>0</v>
      </c>
      <c r="BJ153" s="17" t="s">
        <v>84</v>
      </c>
      <c r="BK153" s="233">
        <f>ROUND(I153*H153,2)</f>
        <v>0</v>
      </c>
      <c r="BL153" s="17" t="s">
        <v>254</v>
      </c>
      <c r="BM153" s="232" t="s">
        <v>612</v>
      </c>
    </row>
    <row r="154" s="2" customFormat="1">
      <c r="A154" s="38"/>
      <c r="B154" s="39"/>
      <c r="C154" s="40"/>
      <c r="D154" s="234" t="s">
        <v>260</v>
      </c>
      <c r="E154" s="40"/>
      <c r="F154" s="235" t="s">
        <v>613</v>
      </c>
      <c r="G154" s="40"/>
      <c r="H154" s="40"/>
      <c r="I154" s="236"/>
      <c r="J154" s="40"/>
      <c r="K154" s="40"/>
      <c r="L154" s="44"/>
      <c r="M154" s="237"/>
      <c r="N154" s="238"/>
      <c r="O154" s="91"/>
      <c r="P154" s="91"/>
      <c r="Q154" s="91"/>
      <c r="R154" s="91"/>
      <c r="S154" s="91"/>
      <c r="T154" s="92"/>
      <c r="U154" s="38"/>
      <c r="V154" s="38"/>
      <c r="W154" s="38"/>
      <c r="X154" s="38"/>
      <c r="Y154" s="38"/>
      <c r="Z154" s="38"/>
      <c r="AA154" s="38"/>
      <c r="AB154" s="38"/>
      <c r="AC154" s="38"/>
      <c r="AD154" s="38"/>
      <c r="AE154" s="38"/>
      <c r="AT154" s="17" t="s">
        <v>260</v>
      </c>
      <c r="AU154" s="17" t="s">
        <v>86</v>
      </c>
    </row>
    <row r="155" s="2" customFormat="1">
      <c r="A155" s="38"/>
      <c r="B155" s="39"/>
      <c r="C155" s="40"/>
      <c r="D155" s="240" t="s">
        <v>274</v>
      </c>
      <c r="E155" s="40"/>
      <c r="F155" s="241" t="s">
        <v>614</v>
      </c>
      <c r="G155" s="40"/>
      <c r="H155" s="40"/>
      <c r="I155" s="236"/>
      <c r="J155" s="40"/>
      <c r="K155" s="40"/>
      <c r="L155" s="44"/>
      <c r="M155" s="237"/>
      <c r="N155" s="238"/>
      <c r="O155" s="91"/>
      <c r="P155" s="91"/>
      <c r="Q155" s="91"/>
      <c r="R155" s="91"/>
      <c r="S155" s="91"/>
      <c r="T155" s="92"/>
      <c r="U155" s="38"/>
      <c r="V155" s="38"/>
      <c r="W155" s="38"/>
      <c r="X155" s="38"/>
      <c r="Y155" s="38"/>
      <c r="Z155" s="38"/>
      <c r="AA155" s="38"/>
      <c r="AB155" s="38"/>
      <c r="AC155" s="38"/>
      <c r="AD155" s="38"/>
      <c r="AE155" s="38"/>
      <c r="AT155" s="17" t="s">
        <v>274</v>
      </c>
      <c r="AU155" s="17" t="s">
        <v>86</v>
      </c>
    </row>
    <row r="156" s="12" customFormat="1">
      <c r="A156" s="12"/>
      <c r="B156" s="242"/>
      <c r="C156" s="243"/>
      <c r="D156" s="234" t="s">
        <v>276</v>
      </c>
      <c r="E156" s="244" t="s">
        <v>1</v>
      </c>
      <c r="F156" s="245" t="s">
        <v>596</v>
      </c>
      <c r="G156" s="243"/>
      <c r="H156" s="246">
        <v>2873</v>
      </c>
      <c r="I156" s="247"/>
      <c r="J156" s="243"/>
      <c r="K156" s="243"/>
      <c r="L156" s="248"/>
      <c r="M156" s="249"/>
      <c r="N156" s="250"/>
      <c r="O156" s="250"/>
      <c r="P156" s="250"/>
      <c r="Q156" s="250"/>
      <c r="R156" s="250"/>
      <c r="S156" s="250"/>
      <c r="T156" s="251"/>
      <c r="U156" s="12"/>
      <c r="V156" s="12"/>
      <c r="W156" s="12"/>
      <c r="X156" s="12"/>
      <c r="Y156" s="12"/>
      <c r="Z156" s="12"/>
      <c r="AA156" s="12"/>
      <c r="AB156" s="12"/>
      <c r="AC156" s="12"/>
      <c r="AD156" s="12"/>
      <c r="AE156" s="12"/>
      <c r="AT156" s="252" t="s">
        <v>276</v>
      </c>
      <c r="AU156" s="252" t="s">
        <v>86</v>
      </c>
      <c r="AV156" s="12" t="s">
        <v>86</v>
      </c>
      <c r="AW156" s="12" t="s">
        <v>32</v>
      </c>
      <c r="AX156" s="12" t="s">
        <v>76</v>
      </c>
      <c r="AY156" s="252" t="s">
        <v>251</v>
      </c>
    </row>
    <row r="157" s="12" customFormat="1">
      <c r="A157" s="12"/>
      <c r="B157" s="242"/>
      <c r="C157" s="243"/>
      <c r="D157" s="234" t="s">
        <v>276</v>
      </c>
      <c r="E157" s="244" t="s">
        <v>1</v>
      </c>
      <c r="F157" s="245" t="s">
        <v>615</v>
      </c>
      <c r="G157" s="243"/>
      <c r="H157" s="246">
        <v>695.20000000000005</v>
      </c>
      <c r="I157" s="247"/>
      <c r="J157" s="243"/>
      <c r="K157" s="243"/>
      <c r="L157" s="248"/>
      <c r="M157" s="249"/>
      <c r="N157" s="250"/>
      <c r="O157" s="250"/>
      <c r="P157" s="250"/>
      <c r="Q157" s="250"/>
      <c r="R157" s="250"/>
      <c r="S157" s="250"/>
      <c r="T157" s="251"/>
      <c r="U157" s="12"/>
      <c r="V157" s="12"/>
      <c r="W157" s="12"/>
      <c r="X157" s="12"/>
      <c r="Y157" s="12"/>
      <c r="Z157" s="12"/>
      <c r="AA157" s="12"/>
      <c r="AB157" s="12"/>
      <c r="AC157" s="12"/>
      <c r="AD157" s="12"/>
      <c r="AE157" s="12"/>
      <c r="AT157" s="252" t="s">
        <v>276</v>
      </c>
      <c r="AU157" s="252" t="s">
        <v>86</v>
      </c>
      <c r="AV157" s="12" t="s">
        <v>86</v>
      </c>
      <c r="AW157" s="12" t="s">
        <v>32</v>
      </c>
      <c r="AX157" s="12" t="s">
        <v>76</v>
      </c>
      <c r="AY157" s="252" t="s">
        <v>251</v>
      </c>
    </row>
    <row r="158" s="15" customFormat="1">
      <c r="A158" s="15"/>
      <c r="B158" s="274"/>
      <c r="C158" s="275"/>
      <c r="D158" s="234" t="s">
        <v>276</v>
      </c>
      <c r="E158" s="276" t="s">
        <v>1</v>
      </c>
      <c r="F158" s="277" t="s">
        <v>423</v>
      </c>
      <c r="G158" s="275"/>
      <c r="H158" s="278">
        <v>3568.1999999999998</v>
      </c>
      <c r="I158" s="279"/>
      <c r="J158" s="275"/>
      <c r="K158" s="275"/>
      <c r="L158" s="280"/>
      <c r="M158" s="281"/>
      <c r="N158" s="282"/>
      <c r="O158" s="282"/>
      <c r="P158" s="282"/>
      <c r="Q158" s="282"/>
      <c r="R158" s="282"/>
      <c r="S158" s="282"/>
      <c r="T158" s="283"/>
      <c r="U158" s="15"/>
      <c r="V158" s="15"/>
      <c r="W158" s="15"/>
      <c r="X158" s="15"/>
      <c r="Y158" s="15"/>
      <c r="Z158" s="15"/>
      <c r="AA158" s="15"/>
      <c r="AB158" s="15"/>
      <c r="AC158" s="15"/>
      <c r="AD158" s="15"/>
      <c r="AE158" s="15"/>
      <c r="AT158" s="284" t="s">
        <v>276</v>
      </c>
      <c r="AU158" s="284" t="s">
        <v>86</v>
      </c>
      <c r="AV158" s="15" t="s">
        <v>254</v>
      </c>
      <c r="AW158" s="15" t="s">
        <v>32</v>
      </c>
      <c r="AX158" s="15" t="s">
        <v>84</v>
      </c>
      <c r="AY158" s="284" t="s">
        <v>251</v>
      </c>
    </row>
    <row r="159" s="2" customFormat="1" ht="24.15" customHeight="1">
      <c r="A159" s="38"/>
      <c r="B159" s="39"/>
      <c r="C159" s="220" t="s">
        <v>294</v>
      </c>
      <c r="D159" s="220" t="s">
        <v>255</v>
      </c>
      <c r="E159" s="221" t="s">
        <v>616</v>
      </c>
      <c r="F159" s="222" t="s">
        <v>617</v>
      </c>
      <c r="G159" s="223" t="s">
        <v>409</v>
      </c>
      <c r="H159" s="224">
        <v>1210</v>
      </c>
      <c r="I159" s="225"/>
      <c r="J159" s="226">
        <f>ROUND(I159*H159,2)</f>
        <v>0</v>
      </c>
      <c r="K159" s="227"/>
      <c r="L159" s="44"/>
      <c r="M159" s="228" t="s">
        <v>1</v>
      </c>
      <c r="N159" s="229" t="s">
        <v>41</v>
      </c>
      <c r="O159" s="91"/>
      <c r="P159" s="230">
        <f>O159*H159</f>
        <v>0</v>
      </c>
      <c r="Q159" s="230">
        <v>0</v>
      </c>
      <c r="R159" s="230">
        <f>Q159*H159</f>
        <v>0</v>
      </c>
      <c r="S159" s="230">
        <v>0</v>
      </c>
      <c r="T159" s="231">
        <f>S159*H159</f>
        <v>0</v>
      </c>
      <c r="U159" s="38"/>
      <c r="V159" s="38"/>
      <c r="W159" s="38"/>
      <c r="X159" s="38"/>
      <c r="Y159" s="38"/>
      <c r="Z159" s="38"/>
      <c r="AA159" s="38"/>
      <c r="AB159" s="38"/>
      <c r="AC159" s="38"/>
      <c r="AD159" s="38"/>
      <c r="AE159" s="38"/>
      <c r="AR159" s="232" t="s">
        <v>254</v>
      </c>
      <c r="AT159" s="232" t="s">
        <v>255</v>
      </c>
      <c r="AU159" s="232" t="s">
        <v>86</v>
      </c>
      <c r="AY159" s="17" t="s">
        <v>251</v>
      </c>
      <c r="BE159" s="233">
        <f>IF(N159="základní",J159,0)</f>
        <v>0</v>
      </c>
      <c r="BF159" s="233">
        <f>IF(N159="snížená",J159,0)</f>
        <v>0</v>
      </c>
      <c r="BG159" s="233">
        <f>IF(N159="zákl. přenesená",J159,0)</f>
        <v>0</v>
      </c>
      <c r="BH159" s="233">
        <f>IF(N159="sníž. přenesená",J159,0)</f>
        <v>0</v>
      </c>
      <c r="BI159" s="233">
        <f>IF(N159="nulová",J159,0)</f>
        <v>0</v>
      </c>
      <c r="BJ159" s="17" t="s">
        <v>84</v>
      </c>
      <c r="BK159" s="233">
        <f>ROUND(I159*H159,2)</f>
        <v>0</v>
      </c>
      <c r="BL159" s="17" t="s">
        <v>254</v>
      </c>
      <c r="BM159" s="232" t="s">
        <v>618</v>
      </c>
    </row>
    <row r="160" s="2" customFormat="1">
      <c r="A160" s="38"/>
      <c r="B160" s="39"/>
      <c r="C160" s="40"/>
      <c r="D160" s="234" t="s">
        <v>260</v>
      </c>
      <c r="E160" s="40"/>
      <c r="F160" s="235" t="s">
        <v>619</v>
      </c>
      <c r="G160" s="40"/>
      <c r="H160" s="40"/>
      <c r="I160" s="236"/>
      <c r="J160" s="40"/>
      <c r="K160" s="40"/>
      <c r="L160" s="44"/>
      <c r="M160" s="237"/>
      <c r="N160" s="238"/>
      <c r="O160" s="91"/>
      <c r="P160" s="91"/>
      <c r="Q160" s="91"/>
      <c r="R160" s="91"/>
      <c r="S160" s="91"/>
      <c r="T160" s="92"/>
      <c r="U160" s="38"/>
      <c r="V160" s="38"/>
      <c r="W160" s="38"/>
      <c r="X160" s="38"/>
      <c r="Y160" s="38"/>
      <c r="Z160" s="38"/>
      <c r="AA160" s="38"/>
      <c r="AB160" s="38"/>
      <c r="AC160" s="38"/>
      <c r="AD160" s="38"/>
      <c r="AE160" s="38"/>
      <c r="AT160" s="17" t="s">
        <v>260</v>
      </c>
      <c r="AU160" s="17" t="s">
        <v>86</v>
      </c>
    </row>
    <row r="161" s="13" customFormat="1">
      <c r="A161" s="13"/>
      <c r="B161" s="253"/>
      <c r="C161" s="254"/>
      <c r="D161" s="234" t="s">
        <v>276</v>
      </c>
      <c r="E161" s="255" t="s">
        <v>1</v>
      </c>
      <c r="F161" s="256" t="s">
        <v>620</v>
      </c>
      <c r="G161" s="254"/>
      <c r="H161" s="255" t="s">
        <v>1</v>
      </c>
      <c r="I161" s="257"/>
      <c r="J161" s="254"/>
      <c r="K161" s="254"/>
      <c r="L161" s="258"/>
      <c r="M161" s="259"/>
      <c r="N161" s="260"/>
      <c r="O161" s="260"/>
      <c r="P161" s="260"/>
      <c r="Q161" s="260"/>
      <c r="R161" s="260"/>
      <c r="S161" s="260"/>
      <c r="T161" s="261"/>
      <c r="U161" s="13"/>
      <c r="V161" s="13"/>
      <c r="W161" s="13"/>
      <c r="X161" s="13"/>
      <c r="Y161" s="13"/>
      <c r="Z161" s="13"/>
      <c r="AA161" s="13"/>
      <c r="AB161" s="13"/>
      <c r="AC161" s="13"/>
      <c r="AD161" s="13"/>
      <c r="AE161" s="13"/>
      <c r="AT161" s="262" t="s">
        <v>276</v>
      </c>
      <c r="AU161" s="262" t="s">
        <v>86</v>
      </c>
      <c r="AV161" s="13" t="s">
        <v>84</v>
      </c>
      <c r="AW161" s="13" t="s">
        <v>32</v>
      </c>
      <c r="AX161" s="13" t="s">
        <v>76</v>
      </c>
      <c r="AY161" s="262" t="s">
        <v>251</v>
      </c>
    </row>
    <row r="162" s="12" customFormat="1">
      <c r="A162" s="12"/>
      <c r="B162" s="242"/>
      <c r="C162" s="243"/>
      <c r="D162" s="234" t="s">
        <v>276</v>
      </c>
      <c r="E162" s="244" t="s">
        <v>1</v>
      </c>
      <c r="F162" s="245" t="s">
        <v>589</v>
      </c>
      <c r="G162" s="243"/>
      <c r="H162" s="246">
        <v>1210</v>
      </c>
      <c r="I162" s="247"/>
      <c r="J162" s="243"/>
      <c r="K162" s="243"/>
      <c r="L162" s="248"/>
      <c r="M162" s="249"/>
      <c r="N162" s="250"/>
      <c r="O162" s="250"/>
      <c r="P162" s="250"/>
      <c r="Q162" s="250"/>
      <c r="R162" s="250"/>
      <c r="S162" s="250"/>
      <c r="T162" s="251"/>
      <c r="U162" s="12"/>
      <c r="V162" s="12"/>
      <c r="W162" s="12"/>
      <c r="X162" s="12"/>
      <c r="Y162" s="12"/>
      <c r="Z162" s="12"/>
      <c r="AA162" s="12"/>
      <c r="AB162" s="12"/>
      <c r="AC162" s="12"/>
      <c r="AD162" s="12"/>
      <c r="AE162" s="12"/>
      <c r="AT162" s="252" t="s">
        <v>276</v>
      </c>
      <c r="AU162" s="252" t="s">
        <v>86</v>
      </c>
      <c r="AV162" s="12" t="s">
        <v>86</v>
      </c>
      <c r="AW162" s="12" t="s">
        <v>32</v>
      </c>
      <c r="AX162" s="12" t="s">
        <v>84</v>
      </c>
      <c r="AY162" s="252" t="s">
        <v>251</v>
      </c>
    </row>
    <row r="163" s="2" customFormat="1" ht="33" customHeight="1">
      <c r="A163" s="38"/>
      <c r="B163" s="39"/>
      <c r="C163" s="220" t="s">
        <v>299</v>
      </c>
      <c r="D163" s="220" t="s">
        <v>255</v>
      </c>
      <c r="E163" s="221" t="s">
        <v>621</v>
      </c>
      <c r="F163" s="222" t="s">
        <v>622</v>
      </c>
      <c r="G163" s="223" t="s">
        <v>409</v>
      </c>
      <c r="H163" s="224">
        <v>1569</v>
      </c>
      <c r="I163" s="225"/>
      <c r="J163" s="226">
        <f>ROUND(I163*H163,2)</f>
        <v>0</v>
      </c>
      <c r="K163" s="227"/>
      <c r="L163" s="44"/>
      <c r="M163" s="228" t="s">
        <v>1</v>
      </c>
      <c r="N163" s="229" t="s">
        <v>41</v>
      </c>
      <c r="O163" s="91"/>
      <c r="P163" s="230">
        <f>O163*H163</f>
        <v>0</v>
      </c>
      <c r="Q163" s="230">
        <v>0</v>
      </c>
      <c r="R163" s="230">
        <f>Q163*H163</f>
        <v>0</v>
      </c>
      <c r="S163" s="230">
        <v>0</v>
      </c>
      <c r="T163" s="231">
        <f>S163*H163</f>
        <v>0</v>
      </c>
      <c r="U163" s="38"/>
      <c r="V163" s="38"/>
      <c r="W163" s="38"/>
      <c r="X163" s="38"/>
      <c r="Y163" s="38"/>
      <c r="Z163" s="38"/>
      <c r="AA163" s="38"/>
      <c r="AB163" s="38"/>
      <c r="AC163" s="38"/>
      <c r="AD163" s="38"/>
      <c r="AE163" s="38"/>
      <c r="AR163" s="232" t="s">
        <v>254</v>
      </c>
      <c r="AT163" s="232" t="s">
        <v>255</v>
      </c>
      <c r="AU163" s="232" t="s">
        <v>86</v>
      </c>
      <c r="AY163" s="17" t="s">
        <v>251</v>
      </c>
      <c r="BE163" s="233">
        <f>IF(N163="základní",J163,0)</f>
        <v>0</v>
      </c>
      <c r="BF163" s="233">
        <f>IF(N163="snížená",J163,0)</f>
        <v>0</v>
      </c>
      <c r="BG163" s="233">
        <f>IF(N163="zákl. přenesená",J163,0)</f>
        <v>0</v>
      </c>
      <c r="BH163" s="233">
        <f>IF(N163="sníž. přenesená",J163,0)</f>
        <v>0</v>
      </c>
      <c r="BI163" s="233">
        <f>IF(N163="nulová",J163,0)</f>
        <v>0</v>
      </c>
      <c r="BJ163" s="17" t="s">
        <v>84</v>
      </c>
      <c r="BK163" s="233">
        <f>ROUND(I163*H163,2)</f>
        <v>0</v>
      </c>
      <c r="BL163" s="17" t="s">
        <v>254</v>
      </c>
      <c r="BM163" s="232" t="s">
        <v>623</v>
      </c>
    </row>
    <row r="164" s="2" customFormat="1">
      <c r="A164" s="38"/>
      <c r="B164" s="39"/>
      <c r="C164" s="40"/>
      <c r="D164" s="234" t="s">
        <v>260</v>
      </c>
      <c r="E164" s="40"/>
      <c r="F164" s="235" t="s">
        <v>624</v>
      </c>
      <c r="G164" s="40"/>
      <c r="H164" s="40"/>
      <c r="I164" s="236"/>
      <c r="J164" s="40"/>
      <c r="K164" s="40"/>
      <c r="L164" s="44"/>
      <c r="M164" s="237"/>
      <c r="N164" s="238"/>
      <c r="O164" s="91"/>
      <c r="P164" s="91"/>
      <c r="Q164" s="91"/>
      <c r="R164" s="91"/>
      <c r="S164" s="91"/>
      <c r="T164" s="92"/>
      <c r="U164" s="38"/>
      <c r="V164" s="38"/>
      <c r="W164" s="38"/>
      <c r="X164" s="38"/>
      <c r="Y164" s="38"/>
      <c r="Z164" s="38"/>
      <c r="AA164" s="38"/>
      <c r="AB164" s="38"/>
      <c r="AC164" s="38"/>
      <c r="AD164" s="38"/>
      <c r="AE164" s="38"/>
      <c r="AT164" s="17" t="s">
        <v>260</v>
      </c>
      <c r="AU164" s="17" t="s">
        <v>86</v>
      </c>
    </row>
    <row r="165" s="2" customFormat="1">
      <c r="A165" s="38"/>
      <c r="B165" s="39"/>
      <c r="C165" s="40"/>
      <c r="D165" s="240" t="s">
        <v>274</v>
      </c>
      <c r="E165" s="40"/>
      <c r="F165" s="241" t="s">
        <v>625</v>
      </c>
      <c r="G165" s="40"/>
      <c r="H165" s="40"/>
      <c r="I165" s="236"/>
      <c r="J165" s="40"/>
      <c r="K165" s="40"/>
      <c r="L165" s="44"/>
      <c r="M165" s="237"/>
      <c r="N165" s="238"/>
      <c r="O165" s="91"/>
      <c r="P165" s="91"/>
      <c r="Q165" s="91"/>
      <c r="R165" s="91"/>
      <c r="S165" s="91"/>
      <c r="T165" s="92"/>
      <c r="U165" s="38"/>
      <c r="V165" s="38"/>
      <c r="W165" s="38"/>
      <c r="X165" s="38"/>
      <c r="Y165" s="38"/>
      <c r="Z165" s="38"/>
      <c r="AA165" s="38"/>
      <c r="AB165" s="38"/>
      <c r="AC165" s="38"/>
      <c r="AD165" s="38"/>
      <c r="AE165" s="38"/>
      <c r="AT165" s="17" t="s">
        <v>274</v>
      </c>
      <c r="AU165" s="17" t="s">
        <v>86</v>
      </c>
    </row>
    <row r="166" s="12" customFormat="1">
      <c r="A166" s="12"/>
      <c r="B166" s="242"/>
      <c r="C166" s="243"/>
      <c r="D166" s="234" t="s">
        <v>276</v>
      </c>
      <c r="E166" s="244" t="s">
        <v>1</v>
      </c>
      <c r="F166" s="245" t="s">
        <v>626</v>
      </c>
      <c r="G166" s="243"/>
      <c r="H166" s="246">
        <v>1569</v>
      </c>
      <c r="I166" s="247"/>
      <c r="J166" s="243"/>
      <c r="K166" s="243"/>
      <c r="L166" s="248"/>
      <c r="M166" s="285"/>
      <c r="N166" s="286"/>
      <c r="O166" s="286"/>
      <c r="P166" s="286"/>
      <c r="Q166" s="286"/>
      <c r="R166" s="286"/>
      <c r="S166" s="286"/>
      <c r="T166" s="287"/>
      <c r="U166" s="12"/>
      <c r="V166" s="12"/>
      <c r="W166" s="12"/>
      <c r="X166" s="12"/>
      <c r="Y166" s="12"/>
      <c r="Z166" s="12"/>
      <c r="AA166" s="12"/>
      <c r="AB166" s="12"/>
      <c r="AC166" s="12"/>
      <c r="AD166" s="12"/>
      <c r="AE166" s="12"/>
      <c r="AT166" s="252" t="s">
        <v>276</v>
      </c>
      <c r="AU166" s="252" t="s">
        <v>86</v>
      </c>
      <c r="AV166" s="12" t="s">
        <v>86</v>
      </c>
      <c r="AW166" s="12" t="s">
        <v>32</v>
      </c>
      <c r="AX166" s="12" t="s">
        <v>84</v>
      </c>
      <c r="AY166" s="252" t="s">
        <v>251</v>
      </c>
    </row>
    <row r="167" s="2" customFormat="1" ht="6.96" customHeight="1">
      <c r="A167" s="38"/>
      <c r="B167" s="66"/>
      <c r="C167" s="67"/>
      <c r="D167" s="67"/>
      <c r="E167" s="67"/>
      <c r="F167" s="67"/>
      <c r="G167" s="67"/>
      <c r="H167" s="67"/>
      <c r="I167" s="67"/>
      <c r="J167" s="67"/>
      <c r="K167" s="67"/>
      <c r="L167" s="44"/>
      <c r="M167" s="38"/>
      <c r="O167" s="38"/>
      <c r="P167" s="38"/>
      <c r="Q167" s="38"/>
      <c r="R167" s="38"/>
      <c r="S167" s="38"/>
      <c r="T167" s="38"/>
      <c r="U167" s="38"/>
      <c r="V167" s="38"/>
      <c r="W167" s="38"/>
      <c r="X167" s="38"/>
      <c r="Y167" s="38"/>
      <c r="Z167" s="38"/>
      <c r="AA167" s="38"/>
      <c r="AB167" s="38"/>
      <c r="AC167" s="38"/>
      <c r="AD167" s="38"/>
      <c r="AE167" s="38"/>
    </row>
  </sheetData>
  <sheetProtection sheet="1" autoFilter="0" formatColumns="0" formatRows="0" objects="1" scenarios="1" spinCount="100000" saltValue="2Kq4gV9q/7hTOjAryVelzmeX6NENm04znJcdNE6ivbzjXyYIB4Hh9ZAV828NKBfEzJcvOVWdfjCIaXre3ehKsA==" hashValue="V7D/PntuJwFvKss0LlKo1r7JpcPeplk2dSiODBukfezZy7pKEQ+E9piV2UvTMP0SJdBbyBuGeg8gDIJTs+pRqg==" algorithmName="SHA-512" password="CC35"/>
  <autoFilter ref="C117:K166"/>
  <mergeCells count="9">
    <mergeCell ref="E7:H7"/>
    <mergeCell ref="E9:H9"/>
    <mergeCell ref="E18:H18"/>
    <mergeCell ref="E27:H27"/>
    <mergeCell ref="E85:H85"/>
    <mergeCell ref="E87:H87"/>
    <mergeCell ref="E108:H108"/>
    <mergeCell ref="E110:H110"/>
    <mergeCell ref="L2:V2"/>
  </mergeCells>
  <hyperlinks>
    <hyperlink ref="F123" r:id="rId1" display="https://podminky.urs.cz/item/CS_URS_2024_02/121151123"/>
    <hyperlink ref="F145" r:id="rId2" display="https://podminky.urs.cz/item/CS_URS_2024_02/167103101"/>
    <hyperlink ref="F155" r:id="rId3" display="https://podminky.urs.cz/item/CS_URS_2024_02/171251201"/>
    <hyperlink ref="F165" r:id="rId4" display="https://podminky.urs.cz/item/CS_URS_2024_02/184813511"/>
  </hyperlinks>
  <pageMargins left="0.39375" right="0.39375" top="0.39375" bottom="0.39375" header="0" footer="0"/>
  <pageSetup paperSize="9" orientation="portrait" blackAndWhite="1" fitToHeight="100"/>
  <headerFooter>
    <oddFooter>&amp;CStrana &amp;P z &amp;N</oddFooter>
  </headerFooter>
  <drawing r:id="rId5"/>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110</v>
      </c>
      <c r="AZ2" s="288" t="s">
        <v>627</v>
      </c>
      <c r="BA2" s="288" t="s">
        <v>1</v>
      </c>
      <c r="BB2" s="288" t="s">
        <v>1</v>
      </c>
      <c r="BC2" s="288" t="s">
        <v>628</v>
      </c>
      <c r="BD2" s="288" t="s">
        <v>86</v>
      </c>
    </row>
    <row r="3" s="1" customFormat="1" ht="6.96" customHeight="1">
      <c r="B3" s="146"/>
      <c r="C3" s="147"/>
      <c r="D3" s="147"/>
      <c r="E3" s="147"/>
      <c r="F3" s="147"/>
      <c r="G3" s="147"/>
      <c r="H3" s="147"/>
      <c r="I3" s="147"/>
      <c r="J3" s="147"/>
      <c r="K3" s="147"/>
      <c r="L3" s="20"/>
      <c r="AT3" s="17" t="s">
        <v>86</v>
      </c>
      <c r="AZ3" s="288" t="s">
        <v>629</v>
      </c>
      <c r="BA3" s="288" t="s">
        <v>1</v>
      </c>
      <c r="BB3" s="288" t="s">
        <v>1</v>
      </c>
      <c r="BC3" s="288" t="s">
        <v>630</v>
      </c>
      <c r="BD3" s="288" t="s">
        <v>86</v>
      </c>
    </row>
    <row r="4" s="1" customFormat="1" ht="24.96" customHeight="1">
      <c r="B4" s="20"/>
      <c r="D4" s="148" t="s">
        <v>222</v>
      </c>
      <c r="L4" s="20"/>
      <c r="M4" s="149" t="s">
        <v>10</v>
      </c>
      <c r="AT4" s="17" t="s">
        <v>4</v>
      </c>
    </row>
    <row r="5" s="1" customFormat="1" ht="6.96" customHeight="1">
      <c r="B5" s="20"/>
      <c r="L5" s="20"/>
    </row>
    <row r="6" s="1" customFormat="1" ht="12" customHeight="1">
      <c r="B6" s="20"/>
      <c r="D6" s="150" t="s">
        <v>16</v>
      </c>
      <c r="L6" s="20"/>
    </row>
    <row r="7" s="1" customFormat="1" ht="26.25" customHeight="1">
      <c r="B7" s="20"/>
      <c r="E7" s="151" t="str">
        <f>'Rekapitulace stavby'!K6</f>
        <v>Vybudování komunikací a inženýrských sítí v lokalitě Berlín 2, Frýdek-Místek</v>
      </c>
      <c r="F7" s="150"/>
      <c r="G7" s="150"/>
      <c r="H7" s="150"/>
      <c r="L7" s="20"/>
    </row>
    <row r="8" s="2" customFormat="1" ht="12" customHeight="1">
      <c r="A8" s="38"/>
      <c r="B8" s="44"/>
      <c r="C8" s="38"/>
      <c r="D8" s="150" t="s">
        <v>223</v>
      </c>
      <c r="E8" s="38"/>
      <c r="F8" s="38"/>
      <c r="G8" s="38"/>
      <c r="H8" s="38"/>
      <c r="I8" s="38"/>
      <c r="J8" s="38"/>
      <c r="K8" s="38"/>
      <c r="L8" s="63"/>
      <c r="S8" s="38"/>
      <c r="T8" s="38"/>
      <c r="U8" s="38"/>
      <c r="V8" s="38"/>
      <c r="W8" s="38"/>
      <c r="X8" s="38"/>
      <c r="Y8" s="38"/>
      <c r="Z8" s="38"/>
      <c r="AA8" s="38"/>
      <c r="AB8" s="38"/>
      <c r="AC8" s="38"/>
      <c r="AD8" s="38"/>
      <c r="AE8" s="38"/>
    </row>
    <row r="9" s="2" customFormat="1" ht="30" customHeight="1">
      <c r="A9" s="38"/>
      <c r="B9" s="44"/>
      <c r="C9" s="38"/>
      <c r="D9" s="38"/>
      <c r="E9" s="152" t="s">
        <v>631</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50" t="s">
        <v>18</v>
      </c>
      <c r="E11" s="38"/>
      <c r="F11" s="141" t="s">
        <v>1</v>
      </c>
      <c r="G11" s="38"/>
      <c r="H11" s="38"/>
      <c r="I11" s="150" t="s">
        <v>19</v>
      </c>
      <c r="J11" s="141" t="s">
        <v>1</v>
      </c>
      <c r="K11" s="38"/>
      <c r="L11" s="63"/>
      <c r="S11" s="38"/>
      <c r="T11" s="38"/>
      <c r="U11" s="38"/>
      <c r="V11" s="38"/>
      <c r="W11" s="38"/>
      <c r="X11" s="38"/>
      <c r="Y11" s="38"/>
      <c r="Z11" s="38"/>
      <c r="AA11" s="38"/>
      <c r="AB11" s="38"/>
      <c r="AC11" s="38"/>
      <c r="AD11" s="38"/>
      <c r="AE11" s="38"/>
    </row>
    <row r="12" s="2" customFormat="1" ht="12" customHeight="1">
      <c r="A12" s="38"/>
      <c r="B12" s="44"/>
      <c r="C12" s="38"/>
      <c r="D12" s="150" t="s">
        <v>20</v>
      </c>
      <c r="E12" s="38"/>
      <c r="F12" s="141" t="s">
        <v>21</v>
      </c>
      <c r="G12" s="38"/>
      <c r="H12" s="38"/>
      <c r="I12" s="150" t="s">
        <v>22</v>
      </c>
      <c r="J12" s="153" t="str">
        <f>'Rekapitulace stavby'!AN8</f>
        <v>12. 5. 2025</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50" t="s">
        <v>24</v>
      </c>
      <c r="E14" s="38"/>
      <c r="F14" s="38"/>
      <c r="G14" s="38"/>
      <c r="H14" s="38"/>
      <c r="I14" s="150" t="s">
        <v>25</v>
      </c>
      <c r="J14" s="141"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1" t="s">
        <v>26</v>
      </c>
      <c r="F15" s="38"/>
      <c r="G15" s="38"/>
      <c r="H15" s="38"/>
      <c r="I15" s="150" t="s">
        <v>27</v>
      </c>
      <c r="J15" s="141"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50" t="s">
        <v>28</v>
      </c>
      <c r="E17" s="38"/>
      <c r="F17" s="38"/>
      <c r="G17" s="38"/>
      <c r="H17" s="38"/>
      <c r="I17" s="15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1"/>
      <c r="G18" s="141"/>
      <c r="H18" s="141"/>
      <c r="I18" s="15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50" t="s">
        <v>30</v>
      </c>
      <c r="E20" s="38"/>
      <c r="F20" s="38"/>
      <c r="G20" s="38"/>
      <c r="H20" s="38"/>
      <c r="I20" s="150" t="s">
        <v>25</v>
      </c>
      <c r="J20" s="141"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1" t="s">
        <v>31</v>
      </c>
      <c r="F21" s="38"/>
      <c r="G21" s="38"/>
      <c r="H21" s="38"/>
      <c r="I21" s="150" t="s">
        <v>27</v>
      </c>
      <c r="J21" s="141"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50" t="s">
        <v>33</v>
      </c>
      <c r="E23" s="38"/>
      <c r="F23" s="38"/>
      <c r="G23" s="38"/>
      <c r="H23" s="38"/>
      <c r="I23" s="150" t="s">
        <v>25</v>
      </c>
      <c r="J23" s="141" t="str">
        <f>IF('Rekapitulace stavby'!AN19="","",'Rekapitulace stavby'!AN19)</f>
        <v/>
      </c>
      <c r="K23" s="38"/>
      <c r="L23" s="63"/>
      <c r="S23" s="38"/>
      <c r="T23" s="38"/>
      <c r="U23" s="38"/>
      <c r="V23" s="38"/>
      <c r="W23" s="38"/>
      <c r="X23" s="38"/>
      <c r="Y23" s="38"/>
      <c r="Z23" s="38"/>
      <c r="AA23" s="38"/>
      <c r="AB23" s="38"/>
      <c r="AC23" s="38"/>
      <c r="AD23" s="38"/>
      <c r="AE23" s="38"/>
    </row>
    <row r="24" s="2" customFormat="1" ht="18" customHeight="1">
      <c r="A24" s="38"/>
      <c r="B24" s="44"/>
      <c r="C24" s="38"/>
      <c r="D24" s="38"/>
      <c r="E24" s="141" t="str">
        <f>IF('Rekapitulace stavby'!E20="","",'Rekapitulace stavby'!E20)</f>
        <v xml:space="preserve"> </v>
      </c>
      <c r="F24" s="38"/>
      <c r="G24" s="38"/>
      <c r="H24" s="38"/>
      <c r="I24" s="150" t="s">
        <v>27</v>
      </c>
      <c r="J24" s="141" t="str">
        <f>IF('Rekapitulace stavby'!AN20="","",'Rekapitulace stavby'!AN20)</f>
        <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5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54"/>
      <c r="B27" s="155"/>
      <c r="C27" s="154"/>
      <c r="D27" s="154"/>
      <c r="E27" s="156" t="s">
        <v>1</v>
      </c>
      <c r="F27" s="156"/>
      <c r="G27" s="156"/>
      <c r="H27" s="156"/>
      <c r="I27" s="154"/>
      <c r="J27" s="154"/>
      <c r="K27" s="154"/>
      <c r="L27" s="157"/>
      <c r="S27" s="154"/>
      <c r="T27" s="154"/>
      <c r="U27" s="154"/>
      <c r="V27" s="154"/>
      <c r="W27" s="154"/>
      <c r="X27" s="154"/>
      <c r="Y27" s="154"/>
      <c r="Z27" s="154"/>
      <c r="AA27" s="154"/>
      <c r="AB27" s="154"/>
      <c r="AC27" s="154"/>
      <c r="AD27" s="154"/>
      <c r="AE27" s="154"/>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58"/>
      <c r="E29" s="158"/>
      <c r="F29" s="158"/>
      <c r="G29" s="158"/>
      <c r="H29" s="158"/>
      <c r="I29" s="158"/>
      <c r="J29" s="158"/>
      <c r="K29" s="158"/>
      <c r="L29" s="63"/>
      <c r="S29" s="38"/>
      <c r="T29" s="38"/>
      <c r="U29" s="38"/>
      <c r="V29" s="38"/>
      <c r="W29" s="38"/>
      <c r="X29" s="38"/>
      <c r="Y29" s="38"/>
      <c r="Z29" s="38"/>
      <c r="AA29" s="38"/>
      <c r="AB29" s="38"/>
      <c r="AC29" s="38"/>
      <c r="AD29" s="38"/>
      <c r="AE29" s="38"/>
    </row>
    <row r="30" s="2" customFormat="1" ht="25.44" customHeight="1">
      <c r="A30" s="38"/>
      <c r="B30" s="44"/>
      <c r="C30" s="38"/>
      <c r="D30" s="159" t="s">
        <v>36</v>
      </c>
      <c r="E30" s="38"/>
      <c r="F30" s="38"/>
      <c r="G30" s="38"/>
      <c r="H30" s="38"/>
      <c r="I30" s="38"/>
      <c r="J30" s="160">
        <f>ROUND(J118, 2)</f>
        <v>0</v>
      </c>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14.4" customHeight="1">
      <c r="A32" s="38"/>
      <c r="B32" s="44"/>
      <c r="C32" s="38"/>
      <c r="D32" s="38"/>
      <c r="E32" s="38"/>
      <c r="F32" s="161" t="s">
        <v>38</v>
      </c>
      <c r="G32" s="38"/>
      <c r="H32" s="38"/>
      <c r="I32" s="161" t="s">
        <v>37</v>
      </c>
      <c r="J32" s="161" t="s">
        <v>39</v>
      </c>
      <c r="K32" s="38"/>
      <c r="L32" s="63"/>
      <c r="S32" s="38"/>
      <c r="T32" s="38"/>
      <c r="U32" s="38"/>
      <c r="V32" s="38"/>
      <c r="W32" s="38"/>
      <c r="X32" s="38"/>
      <c r="Y32" s="38"/>
      <c r="Z32" s="38"/>
      <c r="AA32" s="38"/>
      <c r="AB32" s="38"/>
      <c r="AC32" s="38"/>
      <c r="AD32" s="38"/>
      <c r="AE32" s="38"/>
    </row>
    <row r="33" s="2" customFormat="1" ht="14.4" customHeight="1">
      <c r="A33" s="38"/>
      <c r="B33" s="44"/>
      <c r="C33" s="38"/>
      <c r="D33" s="162" t="s">
        <v>40</v>
      </c>
      <c r="E33" s="150" t="s">
        <v>41</v>
      </c>
      <c r="F33" s="163">
        <f>ROUND((SUM(BE118:BE165)),  2)</f>
        <v>0</v>
      </c>
      <c r="G33" s="38"/>
      <c r="H33" s="38"/>
      <c r="I33" s="164">
        <v>0.20999999999999999</v>
      </c>
      <c r="J33" s="163">
        <f>ROUND(((SUM(BE118:BE165))*I33),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50" t="s">
        <v>42</v>
      </c>
      <c r="F34" s="163">
        <f>ROUND((SUM(BF118:BF165)),  2)</f>
        <v>0</v>
      </c>
      <c r="G34" s="38"/>
      <c r="H34" s="38"/>
      <c r="I34" s="164">
        <v>0.12</v>
      </c>
      <c r="J34" s="163">
        <f>ROUND(((SUM(BF118:BF165))*I34),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50" t="s">
        <v>43</v>
      </c>
      <c r="F35" s="163">
        <f>ROUND((SUM(BG118:BG165)),  2)</f>
        <v>0</v>
      </c>
      <c r="G35" s="38"/>
      <c r="H35" s="38"/>
      <c r="I35" s="164">
        <v>0.20999999999999999</v>
      </c>
      <c r="J35" s="163">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50" t="s">
        <v>44</v>
      </c>
      <c r="F36" s="163">
        <f>ROUND((SUM(BH118:BH165)),  2)</f>
        <v>0</v>
      </c>
      <c r="G36" s="38"/>
      <c r="H36" s="38"/>
      <c r="I36" s="164">
        <v>0.12</v>
      </c>
      <c r="J36" s="163">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45</v>
      </c>
      <c r="F37" s="163">
        <f>ROUND((SUM(BI118:BI165)),  2)</f>
        <v>0</v>
      </c>
      <c r="G37" s="38"/>
      <c r="H37" s="38"/>
      <c r="I37" s="164">
        <v>0</v>
      </c>
      <c r="J37" s="163">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65"/>
      <c r="D39" s="166" t="s">
        <v>46</v>
      </c>
      <c r="E39" s="167"/>
      <c r="F39" s="167"/>
      <c r="G39" s="168" t="s">
        <v>47</v>
      </c>
      <c r="H39" s="169" t="s">
        <v>48</v>
      </c>
      <c r="I39" s="167"/>
      <c r="J39" s="170">
        <f>SUM(J30:J37)</f>
        <v>0</v>
      </c>
      <c r="K39" s="171"/>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49</v>
      </c>
      <c r="E50" s="173"/>
      <c r="F50" s="173"/>
      <c r="G50" s="172" t="s">
        <v>50</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51</v>
      </c>
      <c r="E61" s="175"/>
      <c r="F61" s="176" t="s">
        <v>52</v>
      </c>
      <c r="G61" s="174" t="s">
        <v>51</v>
      </c>
      <c r="H61" s="175"/>
      <c r="I61" s="175"/>
      <c r="J61" s="177" t="s">
        <v>52</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53</v>
      </c>
      <c r="E65" s="178"/>
      <c r="F65" s="178"/>
      <c r="G65" s="172" t="s">
        <v>54</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51</v>
      </c>
      <c r="E76" s="175"/>
      <c r="F76" s="176" t="s">
        <v>52</v>
      </c>
      <c r="G76" s="174" t="s">
        <v>51</v>
      </c>
      <c r="H76" s="175"/>
      <c r="I76" s="175"/>
      <c r="J76" s="177" t="s">
        <v>52</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225</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26.25" customHeight="1">
      <c r="A85" s="38"/>
      <c r="B85" s="39"/>
      <c r="C85" s="40"/>
      <c r="D85" s="40"/>
      <c r="E85" s="183" t="str">
        <f>E7</f>
        <v>Vybudování komunikací a inženýrských sítí v lokalitě Berlín 2, Frýdek-Místek</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223</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30" customHeight="1">
      <c r="A87" s="38"/>
      <c r="B87" s="39"/>
      <c r="C87" s="40"/>
      <c r="D87" s="40"/>
      <c r="E87" s="76" t="str">
        <f>E9</f>
        <v>001.3 - Příprava území - SEJMUTÍ DRNU, LESNÍ HRABANKY</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Frýdek-Místek</v>
      </c>
      <c r="G89" s="40"/>
      <c r="H89" s="40"/>
      <c r="I89" s="32" t="s">
        <v>22</v>
      </c>
      <c r="J89" s="79" t="str">
        <f>IF(J12="","",J12)</f>
        <v>12. 5. 2025</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5.15" customHeight="1">
      <c r="A91" s="38"/>
      <c r="B91" s="39"/>
      <c r="C91" s="32" t="s">
        <v>24</v>
      </c>
      <c r="D91" s="40"/>
      <c r="E91" s="40"/>
      <c r="F91" s="27" t="str">
        <f>E15</f>
        <v>Statutární město Frýdek-Místek</v>
      </c>
      <c r="G91" s="40"/>
      <c r="H91" s="40"/>
      <c r="I91" s="32" t="s">
        <v>30</v>
      </c>
      <c r="J91" s="36" t="str">
        <f>E21</f>
        <v>DOPRAPLAN s.r.o.</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 xml:space="preserve"> </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84" t="s">
        <v>226</v>
      </c>
      <c r="D94" s="185"/>
      <c r="E94" s="185"/>
      <c r="F94" s="185"/>
      <c r="G94" s="185"/>
      <c r="H94" s="185"/>
      <c r="I94" s="185"/>
      <c r="J94" s="186" t="s">
        <v>227</v>
      </c>
      <c r="K94" s="185"/>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87" t="s">
        <v>228</v>
      </c>
      <c r="D96" s="40"/>
      <c r="E96" s="40"/>
      <c r="F96" s="40"/>
      <c r="G96" s="40"/>
      <c r="H96" s="40"/>
      <c r="I96" s="40"/>
      <c r="J96" s="110">
        <f>J118</f>
        <v>0</v>
      </c>
      <c r="K96" s="40"/>
      <c r="L96" s="63"/>
      <c r="S96" s="38"/>
      <c r="T96" s="38"/>
      <c r="U96" s="38"/>
      <c r="V96" s="38"/>
      <c r="W96" s="38"/>
      <c r="X96" s="38"/>
      <c r="Y96" s="38"/>
      <c r="Z96" s="38"/>
      <c r="AA96" s="38"/>
      <c r="AB96" s="38"/>
      <c r="AC96" s="38"/>
      <c r="AD96" s="38"/>
      <c r="AE96" s="38"/>
      <c r="AU96" s="17" t="s">
        <v>229</v>
      </c>
    </row>
    <row r="97" s="9" customFormat="1" ht="24.96" customHeight="1">
      <c r="A97" s="9"/>
      <c r="B97" s="188"/>
      <c r="C97" s="189"/>
      <c r="D97" s="190" t="s">
        <v>230</v>
      </c>
      <c r="E97" s="191"/>
      <c r="F97" s="191"/>
      <c r="G97" s="191"/>
      <c r="H97" s="191"/>
      <c r="I97" s="191"/>
      <c r="J97" s="192">
        <f>J119</f>
        <v>0</v>
      </c>
      <c r="K97" s="189"/>
      <c r="L97" s="193"/>
      <c r="S97" s="9"/>
      <c r="T97" s="9"/>
      <c r="U97" s="9"/>
      <c r="V97" s="9"/>
      <c r="W97" s="9"/>
      <c r="X97" s="9"/>
      <c r="Y97" s="9"/>
      <c r="Z97" s="9"/>
      <c r="AA97" s="9"/>
      <c r="AB97" s="9"/>
      <c r="AC97" s="9"/>
      <c r="AD97" s="9"/>
      <c r="AE97" s="9"/>
    </row>
    <row r="98" s="14" customFormat="1" ht="19.92" customHeight="1">
      <c r="A98" s="14"/>
      <c r="B98" s="267"/>
      <c r="C98" s="133"/>
      <c r="D98" s="268" t="s">
        <v>405</v>
      </c>
      <c r="E98" s="269"/>
      <c r="F98" s="269"/>
      <c r="G98" s="269"/>
      <c r="H98" s="269"/>
      <c r="I98" s="269"/>
      <c r="J98" s="270">
        <f>J120</f>
        <v>0</v>
      </c>
      <c r="K98" s="133"/>
      <c r="L98" s="271"/>
      <c r="S98" s="14"/>
      <c r="T98" s="14"/>
      <c r="U98" s="14"/>
      <c r="V98" s="14"/>
      <c r="W98" s="14"/>
      <c r="X98" s="14"/>
      <c r="Y98" s="14"/>
      <c r="Z98" s="14"/>
      <c r="AA98" s="14"/>
      <c r="AB98" s="14"/>
      <c r="AC98" s="14"/>
      <c r="AD98" s="14"/>
      <c r="AE98" s="14"/>
    </row>
    <row r="99" s="2" customFormat="1" ht="21.84" customHeight="1">
      <c r="A99" s="38"/>
      <c r="B99" s="39"/>
      <c r="C99" s="40"/>
      <c r="D99" s="40"/>
      <c r="E99" s="40"/>
      <c r="F99" s="40"/>
      <c r="G99" s="40"/>
      <c r="H99" s="40"/>
      <c r="I99" s="40"/>
      <c r="J99" s="40"/>
      <c r="K99" s="40"/>
      <c r="L99" s="63"/>
      <c r="S99" s="38"/>
      <c r="T99" s="38"/>
      <c r="U99" s="38"/>
      <c r="V99" s="38"/>
      <c r="W99" s="38"/>
      <c r="X99" s="38"/>
      <c r="Y99" s="38"/>
      <c r="Z99" s="38"/>
      <c r="AA99" s="38"/>
      <c r="AB99" s="38"/>
      <c r="AC99" s="38"/>
      <c r="AD99" s="38"/>
      <c r="AE99" s="38"/>
    </row>
    <row r="100" s="2" customFormat="1" ht="6.96" customHeight="1">
      <c r="A100" s="38"/>
      <c r="B100" s="66"/>
      <c r="C100" s="67"/>
      <c r="D100" s="67"/>
      <c r="E100" s="67"/>
      <c r="F100" s="67"/>
      <c r="G100" s="67"/>
      <c r="H100" s="67"/>
      <c r="I100" s="67"/>
      <c r="J100" s="67"/>
      <c r="K100" s="67"/>
      <c r="L100" s="63"/>
      <c r="S100" s="38"/>
      <c r="T100" s="38"/>
      <c r="U100" s="38"/>
      <c r="V100" s="38"/>
      <c r="W100" s="38"/>
      <c r="X100" s="38"/>
      <c r="Y100" s="38"/>
      <c r="Z100" s="38"/>
      <c r="AA100" s="38"/>
      <c r="AB100" s="38"/>
      <c r="AC100" s="38"/>
      <c r="AD100" s="38"/>
      <c r="AE100" s="38"/>
    </row>
    <row r="104" s="2" customFormat="1" ht="6.96" customHeight="1">
      <c r="A104" s="38"/>
      <c r="B104" s="68"/>
      <c r="C104" s="69"/>
      <c r="D104" s="69"/>
      <c r="E104" s="69"/>
      <c r="F104" s="69"/>
      <c r="G104" s="69"/>
      <c r="H104" s="69"/>
      <c r="I104" s="69"/>
      <c r="J104" s="69"/>
      <c r="K104" s="69"/>
      <c r="L104" s="63"/>
      <c r="S104" s="38"/>
      <c r="T104" s="38"/>
      <c r="U104" s="38"/>
      <c r="V104" s="38"/>
      <c r="W104" s="38"/>
      <c r="X104" s="38"/>
      <c r="Y104" s="38"/>
      <c r="Z104" s="38"/>
      <c r="AA104" s="38"/>
      <c r="AB104" s="38"/>
      <c r="AC104" s="38"/>
      <c r="AD104" s="38"/>
      <c r="AE104" s="38"/>
    </row>
    <row r="105" s="2" customFormat="1" ht="24.96" customHeight="1">
      <c r="A105" s="38"/>
      <c r="B105" s="39"/>
      <c r="C105" s="23" t="s">
        <v>236</v>
      </c>
      <c r="D105" s="40"/>
      <c r="E105" s="40"/>
      <c r="F105" s="40"/>
      <c r="G105" s="40"/>
      <c r="H105" s="40"/>
      <c r="I105" s="40"/>
      <c r="J105" s="40"/>
      <c r="K105" s="40"/>
      <c r="L105" s="63"/>
      <c r="S105" s="38"/>
      <c r="T105" s="38"/>
      <c r="U105" s="38"/>
      <c r="V105" s="38"/>
      <c r="W105" s="38"/>
      <c r="X105" s="38"/>
      <c r="Y105" s="38"/>
      <c r="Z105" s="38"/>
      <c r="AA105" s="38"/>
      <c r="AB105" s="38"/>
      <c r="AC105" s="38"/>
      <c r="AD105" s="38"/>
      <c r="AE105" s="38"/>
    </row>
    <row r="106" s="2" customFormat="1" ht="6.96" customHeight="1">
      <c r="A106" s="38"/>
      <c r="B106" s="39"/>
      <c r="C106" s="40"/>
      <c r="D106" s="40"/>
      <c r="E106" s="40"/>
      <c r="F106" s="40"/>
      <c r="G106" s="40"/>
      <c r="H106" s="40"/>
      <c r="I106" s="40"/>
      <c r="J106" s="40"/>
      <c r="K106" s="40"/>
      <c r="L106" s="63"/>
      <c r="S106" s="38"/>
      <c r="T106" s="38"/>
      <c r="U106" s="38"/>
      <c r="V106" s="38"/>
      <c r="W106" s="38"/>
      <c r="X106" s="38"/>
      <c r="Y106" s="38"/>
      <c r="Z106" s="38"/>
      <c r="AA106" s="38"/>
      <c r="AB106" s="38"/>
      <c r="AC106" s="38"/>
      <c r="AD106" s="38"/>
      <c r="AE106" s="38"/>
    </row>
    <row r="107" s="2" customFormat="1" ht="12" customHeight="1">
      <c r="A107" s="38"/>
      <c r="B107" s="39"/>
      <c r="C107" s="32" t="s">
        <v>16</v>
      </c>
      <c r="D107" s="40"/>
      <c r="E107" s="40"/>
      <c r="F107" s="40"/>
      <c r="G107" s="40"/>
      <c r="H107" s="40"/>
      <c r="I107" s="40"/>
      <c r="J107" s="40"/>
      <c r="K107" s="40"/>
      <c r="L107" s="63"/>
      <c r="S107" s="38"/>
      <c r="T107" s="38"/>
      <c r="U107" s="38"/>
      <c r="V107" s="38"/>
      <c r="W107" s="38"/>
      <c r="X107" s="38"/>
      <c r="Y107" s="38"/>
      <c r="Z107" s="38"/>
      <c r="AA107" s="38"/>
      <c r="AB107" s="38"/>
      <c r="AC107" s="38"/>
      <c r="AD107" s="38"/>
      <c r="AE107" s="38"/>
    </row>
    <row r="108" s="2" customFormat="1" ht="26.25" customHeight="1">
      <c r="A108" s="38"/>
      <c r="B108" s="39"/>
      <c r="C108" s="40"/>
      <c r="D108" s="40"/>
      <c r="E108" s="183" t="str">
        <f>E7</f>
        <v>Vybudování komunikací a inženýrských sítí v lokalitě Berlín 2, Frýdek-Místek</v>
      </c>
      <c r="F108" s="32"/>
      <c r="G108" s="32"/>
      <c r="H108" s="32"/>
      <c r="I108" s="40"/>
      <c r="J108" s="40"/>
      <c r="K108" s="40"/>
      <c r="L108" s="63"/>
      <c r="S108" s="38"/>
      <c r="T108" s="38"/>
      <c r="U108" s="38"/>
      <c r="V108" s="38"/>
      <c r="W108" s="38"/>
      <c r="X108" s="38"/>
      <c r="Y108" s="38"/>
      <c r="Z108" s="38"/>
      <c r="AA108" s="38"/>
      <c r="AB108" s="38"/>
      <c r="AC108" s="38"/>
      <c r="AD108" s="38"/>
      <c r="AE108" s="38"/>
    </row>
    <row r="109" s="2" customFormat="1" ht="12" customHeight="1">
      <c r="A109" s="38"/>
      <c r="B109" s="39"/>
      <c r="C109" s="32" t="s">
        <v>223</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30" customHeight="1">
      <c r="A110" s="38"/>
      <c r="B110" s="39"/>
      <c r="C110" s="40"/>
      <c r="D110" s="40"/>
      <c r="E110" s="76" t="str">
        <f>E9</f>
        <v>001.3 - Příprava území - SEJMUTÍ DRNU, LESNÍ HRABANKY</v>
      </c>
      <c r="F110" s="40"/>
      <c r="G110" s="40"/>
      <c r="H110" s="40"/>
      <c r="I110" s="40"/>
      <c r="J110" s="40"/>
      <c r="K110" s="40"/>
      <c r="L110" s="63"/>
      <c r="S110" s="38"/>
      <c r="T110" s="38"/>
      <c r="U110" s="38"/>
      <c r="V110" s="38"/>
      <c r="W110" s="38"/>
      <c r="X110" s="38"/>
      <c r="Y110" s="38"/>
      <c r="Z110" s="38"/>
      <c r="AA110" s="38"/>
      <c r="AB110" s="38"/>
      <c r="AC110" s="38"/>
      <c r="AD110" s="38"/>
      <c r="AE110" s="38"/>
    </row>
    <row r="111" s="2" customFormat="1" ht="6.96"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20</v>
      </c>
      <c r="D112" s="40"/>
      <c r="E112" s="40"/>
      <c r="F112" s="27" t="str">
        <f>F12</f>
        <v>Frýdek-Místek</v>
      </c>
      <c r="G112" s="40"/>
      <c r="H112" s="40"/>
      <c r="I112" s="32" t="s">
        <v>22</v>
      </c>
      <c r="J112" s="79" t="str">
        <f>IF(J12="","",J12)</f>
        <v>12. 5. 2025</v>
      </c>
      <c r="K112" s="40"/>
      <c r="L112" s="63"/>
      <c r="S112" s="38"/>
      <c r="T112" s="38"/>
      <c r="U112" s="38"/>
      <c r="V112" s="38"/>
      <c r="W112" s="38"/>
      <c r="X112" s="38"/>
      <c r="Y112" s="38"/>
      <c r="Z112" s="38"/>
      <c r="AA112" s="38"/>
      <c r="AB112" s="38"/>
      <c r="AC112" s="38"/>
      <c r="AD112" s="38"/>
      <c r="AE112" s="38"/>
    </row>
    <row r="113" s="2" customFormat="1" ht="6.96" customHeight="1">
      <c r="A113" s="38"/>
      <c r="B113" s="39"/>
      <c r="C113" s="40"/>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5.15" customHeight="1">
      <c r="A114" s="38"/>
      <c r="B114" s="39"/>
      <c r="C114" s="32" t="s">
        <v>24</v>
      </c>
      <c r="D114" s="40"/>
      <c r="E114" s="40"/>
      <c r="F114" s="27" t="str">
        <f>E15</f>
        <v>Statutární město Frýdek-Místek</v>
      </c>
      <c r="G114" s="40"/>
      <c r="H114" s="40"/>
      <c r="I114" s="32" t="s">
        <v>30</v>
      </c>
      <c r="J114" s="36" t="str">
        <f>E21</f>
        <v>DOPRAPLAN s.r.o.</v>
      </c>
      <c r="K114" s="40"/>
      <c r="L114" s="63"/>
      <c r="S114" s="38"/>
      <c r="T114" s="38"/>
      <c r="U114" s="38"/>
      <c r="V114" s="38"/>
      <c r="W114" s="38"/>
      <c r="X114" s="38"/>
      <c r="Y114" s="38"/>
      <c r="Z114" s="38"/>
      <c r="AA114" s="38"/>
      <c r="AB114" s="38"/>
      <c r="AC114" s="38"/>
      <c r="AD114" s="38"/>
      <c r="AE114" s="38"/>
    </row>
    <row r="115" s="2" customFormat="1" ht="15.15" customHeight="1">
      <c r="A115" s="38"/>
      <c r="B115" s="39"/>
      <c r="C115" s="32" t="s">
        <v>28</v>
      </c>
      <c r="D115" s="40"/>
      <c r="E115" s="40"/>
      <c r="F115" s="27" t="str">
        <f>IF(E18="","",E18)</f>
        <v>Vyplň údaj</v>
      </c>
      <c r="G115" s="40"/>
      <c r="H115" s="40"/>
      <c r="I115" s="32" t="s">
        <v>33</v>
      </c>
      <c r="J115" s="36" t="str">
        <f>E24</f>
        <v xml:space="preserve"> </v>
      </c>
      <c r="K115" s="40"/>
      <c r="L115" s="63"/>
      <c r="S115" s="38"/>
      <c r="T115" s="38"/>
      <c r="U115" s="38"/>
      <c r="V115" s="38"/>
      <c r="W115" s="38"/>
      <c r="X115" s="38"/>
      <c r="Y115" s="38"/>
      <c r="Z115" s="38"/>
      <c r="AA115" s="38"/>
      <c r="AB115" s="38"/>
      <c r="AC115" s="38"/>
      <c r="AD115" s="38"/>
      <c r="AE115" s="38"/>
    </row>
    <row r="116" s="2" customFormat="1" ht="10.32" customHeight="1">
      <c r="A116" s="38"/>
      <c r="B116" s="39"/>
      <c r="C116" s="40"/>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10" customFormat="1" ht="29.28" customHeight="1">
      <c r="A117" s="194"/>
      <c r="B117" s="195"/>
      <c r="C117" s="196" t="s">
        <v>237</v>
      </c>
      <c r="D117" s="197" t="s">
        <v>61</v>
      </c>
      <c r="E117" s="197" t="s">
        <v>57</v>
      </c>
      <c r="F117" s="197" t="s">
        <v>58</v>
      </c>
      <c r="G117" s="197" t="s">
        <v>238</v>
      </c>
      <c r="H117" s="197" t="s">
        <v>239</v>
      </c>
      <c r="I117" s="197" t="s">
        <v>240</v>
      </c>
      <c r="J117" s="198" t="s">
        <v>227</v>
      </c>
      <c r="K117" s="199" t="s">
        <v>241</v>
      </c>
      <c r="L117" s="200"/>
      <c r="M117" s="100" t="s">
        <v>1</v>
      </c>
      <c r="N117" s="101" t="s">
        <v>40</v>
      </c>
      <c r="O117" s="101" t="s">
        <v>242</v>
      </c>
      <c r="P117" s="101" t="s">
        <v>243</v>
      </c>
      <c r="Q117" s="101" t="s">
        <v>244</v>
      </c>
      <c r="R117" s="101" t="s">
        <v>245</v>
      </c>
      <c r="S117" s="101" t="s">
        <v>246</v>
      </c>
      <c r="T117" s="102" t="s">
        <v>247</v>
      </c>
      <c r="U117" s="194"/>
      <c r="V117" s="194"/>
      <c r="W117" s="194"/>
      <c r="X117" s="194"/>
      <c r="Y117" s="194"/>
      <c r="Z117" s="194"/>
      <c r="AA117" s="194"/>
      <c r="AB117" s="194"/>
      <c r="AC117" s="194"/>
      <c r="AD117" s="194"/>
      <c r="AE117" s="194"/>
    </row>
    <row r="118" s="2" customFormat="1" ht="22.8" customHeight="1">
      <c r="A118" s="38"/>
      <c r="B118" s="39"/>
      <c r="C118" s="107" t="s">
        <v>248</v>
      </c>
      <c r="D118" s="40"/>
      <c r="E118" s="40"/>
      <c r="F118" s="40"/>
      <c r="G118" s="40"/>
      <c r="H118" s="40"/>
      <c r="I118" s="40"/>
      <c r="J118" s="201">
        <f>BK118</f>
        <v>0</v>
      </c>
      <c r="K118" s="40"/>
      <c r="L118" s="44"/>
      <c r="M118" s="103"/>
      <c r="N118" s="202"/>
      <c r="O118" s="104"/>
      <c r="P118" s="203">
        <f>P119</f>
        <v>0</v>
      </c>
      <c r="Q118" s="104"/>
      <c r="R118" s="203">
        <f>R119</f>
        <v>0</v>
      </c>
      <c r="S118" s="104"/>
      <c r="T118" s="204">
        <f>T119</f>
        <v>0</v>
      </c>
      <c r="U118" s="38"/>
      <c r="V118" s="38"/>
      <c r="W118" s="38"/>
      <c r="X118" s="38"/>
      <c r="Y118" s="38"/>
      <c r="Z118" s="38"/>
      <c r="AA118" s="38"/>
      <c r="AB118" s="38"/>
      <c r="AC118" s="38"/>
      <c r="AD118" s="38"/>
      <c r="AE118" s="38"/>
      <c r="AT118" s="17" t="s">
        <v>75</v>
      </c>
      <c r="AU118" s="17" t="s">
        <v>229</v>
      </c>
      <c r="BK118" s="205">
        <f>BK119</f>
        <v>0</v>
      </c>
    </row>
    <row r="119" s="11" customFormat="1" ht="25.92" customHeight="1">
      <c r="A119" s="11"/>
      <c r="B119" s="206"/>
      <c r="C119" s="207"/>
      <c r="D119" s="208" t="s">
        <v>75</v>
      </c>
      <c r="E119" s="209" t="s">
        <v>249</v>
      </c>
      <c r="F119" s="209" t="s">
        <v>250</v>
      </c>
      <c r="G119" s="207"/>
      <c r="H119" s="207"/>
      <c r="I119" s="210"/>
      <c r="J119" s="211">
        <f>BK119</f>
        <v>0</v>
      </c>
      <c r="K119" s="207"/>
      <c r="L119" s="212"/>
      <c r="M119" s="213"/>
      <c r="N119" s="214"/>
      <c r="O119" s="214"/>
      <c r="P119" s="215">
        <f>P120</f>
        <v>0</v>
      </c>
      <c r="Q119" s="214"/>
      <c r="R119" s="215">
        <f>R120</f>
        <v>0</v>
      </c>
      <c r="S119" s="214"/>
      <c r="T119" s="216">
        <f>T120</f>
        <v>0</v>
      </c>
      <c r="U119" s="11"/>
      <c r="V119" s="11"/>
      <c r="W119" s="11"/>
      <c r="X119" s="11"/>
      <c r="Y119" s="11"/>
      <c r="Z119" s="11"/>
      <c r="AA119" s="11"/>
      <c r="AB119" s="11"/>
      <c r="AC119" s="11"/>
      <c r="AD119" s="11"/>
      <c r="AE119" s="11"/>
      <c r="AR119" s="217" t="s">
        <v>84</v>
      </c>
      <c r="AT119" s="218" t="s">
        <v>75</v>
      </c>
      <c r="AU119" s="218" t="s">
        <v>76</v>
      </c>
      <c r="AY119" s="217" t="s">
        <v>251</v>
      </c>
      <c r="BK119" s="219">
        <f>BK120</f>
        <v>0</v>
      </c>
    </row>
    <row r="120" s="11" customFormat="1" ht="22.8" customHeight="1">
      <c r="A120" s="11"/>
      <c r="B120" s="206"/>
      <c r="C120" s="207"/>
      <c r="D120" s="208" t="s">
        <v>75</v>
      </c>
      <c r="E120" s="272" t="s">
        <v>84</v>
      </c>
      <c r="F120" s="272" t="s">
        <v>406</v>
      </c>
      <c r="G120" s="207"/>
      <c r="H120" s="207"/>
      <c r="I120" s="210"/>
      <c r="J120" s="273">
        <f>BK120</f>
        <v>0</v>
      </c>
      <c r="K120" s="207"/>
      <c r="L120" s="212"/>
      <c r="M120" s="213"/>
      <c r="N120" s="214"/>
      <c r="O120" s="214"/>
      <c r="P120" s="215">
        <f>SUM(P121:P165)</f>
        <v>0</v>
      </c>
      <c r="Q120" s="214"/>
      <c r="R120" s="215">
        <f>SUM(R121:R165)</f>
        <v>0</v>
      </c>
      <c r="S120" s="214"/>
      <c r="T120" s="216">
        <f>SUM(T121:T165)</f>
        <v>0</v>
      </c>
      <c r="U120" s="11"/>
      <c r="V120" s="11"/>
      <c r="W120" s="11"/>
      <c r="X120" s="11"/>
      <c r="Y120" s="11"/>
      <c r="Z120" s="11"/>
      <c r="AA120" s="11"/>
      <c r="AB120" s="11"/>
      <c r="AC120" s="11"/>
      <c r="AD120" s="11"/>
      <c r="AE120" s="11"/>
      <c r="AR120" s="217" t="s">
        <v>84</v>
      </c>
      <c r="AT120" s="218" t="s">
        <v>75</v>
      </c>
      <c r="AU120" s="218" t="s">
        <v>84</v>
      </c>
      <c r="AY120" s="217" t="s">
        <v>251</v>
      </c>
      <c r="BK120" s="219">
        <f>SUM(BK121:BK165)</f>
        <v>0</v>
      </c>
    </row>
    <row r="121" s="2" customFormat="1" ht="24.15" customHeight="1">
      <c r="A121" s="38"/>
      <c r="B121" s="39"/>
      <c r="C121" s="220" t="s">
        <v>84</v>
      </c>
      <c r="D121" s="220" t="s">
        <v>255</v>
      </c>
      <c r="E121" s="221" t="s">
        <v>632</v>
      </c>
      <c r="F121" s="222" t="s">
        <v>633</v>
      </c>
      <c r="G121" s="223" t="s">
        <v>409</v>
      </c>
      <c r="H121" s="224">
        <v>17841</v>
      </c>
      <c r="I121" s="225"/>
      <c r="J121" s="226">
        <f>ROUND(I121*H121,2)</f>
        <v>0</v>
      </c>
      <c r="K121" s="227"/>
      <c r="L121" s="44"/>
      <c r="M121" s="228" t="s">
        <v>1</v>
      </c>
      <c r="N121" s="229" t="s">
        <v>41</v>
      </c>
      <c r="O121" s="91"/>
      <c r="P121" s="230">
        <f>O121*H121</f>
        <v>0</v>
      </c>
      <c r="Q121" s="230">
        <v>0</v>
      </c>
      <c r="R121" s="230">
        <f>Q121*H121</f>
        <v>0</v>
      </c>
      <c r="S121" s="230">
        <v>0</v>
      </c>
      <c r="T121" s="231">
        <f>S121*H121</f>
        <v>0</v>
      </c>
      <c r="U121" s="38"/>
      <c r="V121" s="38"/>
      <c r="W121" s="38"/>
      <c r="X121" s="38"/>
      <c r="Y121" s="38"/>
      <c r="Z121" s="38"/>
      <c r="AA121" s="38"/>
      <c r="AB121" s="38"/>
      <c r="AC121" s="38"/>
      <c r="AD121" s="38"/>
      <c r="AE121" s="38"/>
      <c r="AR121" s="232" t="s">
        <v>254</v>
      </c>
      <c r="AT121" s="232" t="s">
        <v>255</v>
      </c>
      <c r="AU121" s="232" t="s">
        <v>86</v>
      </c>
      <c r="AY121" s="17" t="s">
        <v>251</v>
      </c>
      <c r="BE121" s="233">
        <f>IF(N121="základní",J121,0)</f>
        <v>0</v>
      </c>
      <c r="BF121" s="233">
        <f>IF(N121="snížená",J121,0)</f>
        <v>0</v>
      </c>
      <c r="BG121" s="233">
        <f>IF(N121="zákl. přenesená",J121,0)</f>
        <v>0</v>
      </c>
      <c r="BH121" s="233">
        <f>IF(N121="sníž. přenesená",J121,0)</f>
        <v>0</v>
      </c>
      <c r="BI121" s="233">
        <f>IF(N121="nulová",J121,0)</f>
        <v>0</v>
      </c>
      <c r="BJ121" s="17" t="s">
        <v>84</v>
      </c>
      <c r="BK121" s="233">
        <f>ROUND(I121*H121,2)</f>
        <v>0</v>
      </c>
      <c r="BL121" s="17" t="s">
        <v>254</v>
      </c>
      <c r="BM121" s="232" t="s">
        <v>634</v>
      </c>
    </row>
    <row r="122" s="2" customFormat="1">
      <c r="A122" s="38"/>
      <c r="B122" s="39"/>
      <c r="C122" s="40"/>
      <c r="D122" s="234" t="s">
        <v>260</v>
      </c>
      <c r="E122" s="40"/>
      <c r="F122" s="235" t="s">
        <v>635</v>
      </c>
      <c r="G122" s="40"/>
      <c r="H122" s="40"/>
      <c r="I122" s="236"/>
      <c r="J122" s="40"/>
      <c r="K122" s="40"/>
      <c r="L122" s="44"/>
      <c r="M122" s="237"/>
      <c r="N122" s="238"/>
      <c r="O122" s="91"/>
      <c r="P122" s="91"/>
      <c r="Q122" s="91"/>
      <c r="R122" s="91"/>
      <c r="S122" s="91"/>
      <c r="T122" s="92"/>
      <c r="U122" s="38"/>
      <c r="V122" s="38"/>
      <c r="W122" s="38"/>
      <c r="X122" s="38"/>
      <c r="Y122" s="38"/>
      <c r="Z122" s="38"/>
      <c r="AA122" s="38"/>
      <c r="AB122" s="38"/>
      <c r="AC122" s="38"/>
      <c r="AD122" s="38"/>
      <c r="AE122" s="38"/>
      <c r="AT122" s="17" t="s">
        <v>260</v>
      </c>
      <c r="AU122" s="17" t="s">
        <v>86</v>
      </c>
    </row>
    <row r="123" s="13" customFormat="1">
      <c r="A123" s="13"/>
      <c r="B123" s="253"/>
      <c r="C123" s="254"/>
      <c r="D123" s="234" t="s">
        <v>276</v>
      </c>
      <c r="E123" s="255" t="s">
        <v>1</v>
      </c>
      <c r="F123" s="256" t="s">
        <v>636</v>
      </c>
      <c r="G123" s="254"/>
      <c r="H123" s="255" t="s">
        <v>1</v>
      </c>
      <c r="I123" s="257"/>
      <c r="J123" s="254"/>
      <c r="K123" s="254"/>
      <c r="L123" s="258"/>
      <c r="M123" s="259"/>
      <c r="N123" s="260"/>
      <c r="O123" s="260"/>
      <c r="P123" s="260"/>
      <c r="Q123" s="260"/>
      <c r="R123" s="260"/>
      <c r="S123" s="260"/>
      <c r="T123" s="261"/>
      <c r="U123" s="13"/>
      <c r="V123" s="13"/>
      <c r="W123" s="13"/>
      <c r="X123" s="13"/>
      <c r="Y123" s="13"/>
      <c r="Z123" s="13"/>
      <c r="AA123" s="13"/>
      <c r="AB123" s="13"/>
      <c r="AC123" s="13"/>
      <c r="AD123" s="13"/>
      <c r="AE123" s="13"/>
      <c r="AT123" s="262" t="s">
        <v>276</v>
      </c>
      <c r="AU123" s="262" t="s">
        <v>86</v>
      </c>
      <c r="AV123" s="13" t="s">
        <v>84</v>
      </c>
      <c r="AW123" s="13" t="s">
        <v>32</v>
      </c>
      <c r="AX123" s="13" t="s">
        <v>76</v>
      </c>
      <c r="AY123" s="262" t="s">
        <v>251</v>
      </c>
    </row>
    <row r="124" s="12" customFormat="1">
      <c r="A124" s="12"/>
      <c r="B124" s="242"/>
      <c r="C124" s="243"/>
      <c r="D124" s="234" t="s">
        <v>276</v>
      </c>
      <c r="E124" s="244" t="s">
        <v>1</v>
      </c>
      <c r="F124" s="245" t="s">
        <v>637</v>
      </c>
      <c r="G124" s="243"/>
      <c r="H124" s="246">
        <v>17841</v>
      </c>
      <c r="I124" s="247"/>
      <c r="J124" s="243"/>
      <c r="K124" s="243"/>
      <c r="L124" s="248"/>
      <c r="M124" s="249"/>
      <c r="N124" s="250"/>
      <c r="O124" s="250"/>
      <c r="P124" s="250"/>
      <c r="Q124" s="250"/>
      <c r="R124" s="250"/>
      <c r="S124" s="250"/>
      <c r="T124" s="251"/>
      <c r="U124" s="12"/>
      <c r="V124" s="12"/>
      <c r="W124" s="12"/>
      <c r="X124" s="12"/>
      <c r="Y124" s="12"/>
      <c r="Z124" s="12"/>
      <c r="AA124" s="12"/>
      <c r="AB124" s="12"/>
      <c r="AC124" s="12"/>
      <c r="AD124" s="12"/>
      <c r="AE124" s="12"/>
      <c r="AT124" s="252" t="s">
        <v>276</v>
      </c>
      <c r="AU124" s="252" t="s">
        <v>86</v>
      </c>
      <c r="AV124" s="12" t="s">
        <v>86</v>
      </c>
      <c r="AW124" s="12" t="s">
        <v>32</v>
      </c>
      <c r="AX124" s="12" t="s">
        <v>76</v>
      </c>
      <c r="AY124" s="252" t="s">
        <v>251</v>
      </c>
    </row>
    <row r="125" s="15" customFormat="1">
      <c r="A125" s="15"/>
      <c r="B125" s="274"/>
      <c r="C125" s="275"/>
      <c r="D125" s="234" t="s">
        <v>276</v>
      </c>
      <c r="E125" s="276" t="s">
        <v>627</v>
      </c>
      <c r="F125" s="277" t="s">
        <v>423</v>
      </c>
      <c r="G125" s="275"/>
      <c r="H125" s="278">
        <v>17841</v>
      </c>
      <c r="I125" s="279"/>
      <c r="J125" s="275"/>
      <c r="K125" s="275"/>
      <c r="L125" s="280"/>
      <c r="M125" s="281"/>
      <c r="N125" s="282"/>
      <c r="O125" s="282"/>
      <c r="P125" s="282"/>
      <c r="Q125" s="282"/>
      <c r="R125" s="282"/>
      <c r="S125" s="282"/>
      <c r="T125" s="283"/>
      <c r="U125" s="15"/>
      <c r="V125" s="15"/>
      <c r="W125" s="15"/>
      <c r="X125" s="15"/>
      <c r="Y125" s="15"/>
      <c r="Z125" s="15"/>
      <c r="AA125" s="15"/>
      <c r="AB125" s="15"/>
      <c r="AC125" s="15"/>
      <c r="AD125" s="15"/>
      <c r="AE125" s="15"/>
      <c r="AT125" s="284" t="s">
        <v>276</v>
      </c>
      <c r="AU125" s="284" t="s">
        <v>86</v>
      </c>
      <c r="AV125" s="15" t="s">
        <v>254</v>
      </c>
      <c r="AW125" s="15" t="s">
        <v>32</v>
      </c>
      <c r="AX125" s="15" t="s">
        <v>84</v>
      </c>
      <c r="AY125" s="284" t="s">
        <v>251</v>
      </c>
    </row>
    <row r="126" s="2" customFormat="1" ht="24.15" customHeight="1">
      <c r="A126" s="38"/>
      <c r="B126" s="39"/>
      <c r="C126" s="220" t="s">
        <v>86</v>
      </c>
      <c r="D126" s="220" t="s">
        <v>255</v>
      </c>
      <c r="E126" s="221" t="s">
        <v>638</v>
      </c>
      <c r="F126" s="222" t="s">
        <v>639</v>
      </c>
      <c r="G126" s="223" t="s">
        <v>409</v>
      </c>
      <c r="H126" s="224">
        <v>300</v>
      </c>
      <c r="I126" s="225"/>
      <c r="J126" s="226">
        <f>ROUND(I126*H126,2)</f>
        <v>0</v>
      </c>
      <c r="K126" s="227"/>
      <c r="L126" s="44"/>
      <c r="M126" s="228" t="s">
        <v>1</v>
      </c>
      <c r="N126" s="229" t="s">
        <v>41</v>
      </c>
      <c r="O126" s="91"/>
      <c r="P126" s="230">
        <f>O126*H126</f>
        <v>0</v>
      </c>
      <c r="Q126" s="230">
        <v>0</v>
      </c>
      <c r="R126" s="230">
        <f>Q126*H126</f>
        <v>0</v>
      </c>
      <c r="S126" s="230">
        <v>0</v>
      </c>
      <c r="T126" s="231">
        <f>S126*H126</f>
        <v>0</v>
      </c>
      <c r="U126" s="38"/>
      <c r="V126" s="38"/>
      <c r="W126" s="38"/>
      <c r="X126" s="38"/>
      <c r="Y126" s="38"/>
      <c r="Z126" s="38"/>
      <c r="AA126" s="38"/>
      <c r="AB126" s="38"/>
      <c r="AC126" s="38"/>
      <c r="AD126" s="38"/>
      <c r="AE126" s="38"/>
      <c r="AR126" s="232" t="s">
        <v>254</v>
      </c>
      <c r="AT126" s="232" t="s">
        <v>255</v>
      </c>
      <c r="AU126" s="232" t="s">
        <v>86</v>
      </c>
      <c r="AY126" s="17" t="s">
        <v>251</v>
      </c>
      <c r="BE126" s="233">
        <f>IF(N126="základní",J126,0)</f>
        <v>0</v>
      </c>
      <c r="BF126" s="233">
        <f>IF(N126="snížená",J126,0)</f>
        <v>0</v>
      </c>
      <c r="BG126" s="233">
        <f>IF(N126="zákl. přenesená",J126,0)</f>
        <v>0</v>
      </c>
      <c r="BH126" s="233">
        <f>IF(N126="sníž. přenesená",J126,0)</f>
        <v>0</v>
      </c>
      <c r="BI126" s="233">
        <f>IF(N126="nulová",J126,0)</f>
        <v>0</v>
      </c>
      <c r="BJ126" s="17" t="s">
        <v>84</v>
      </c>
      <c r="BK126" s="233">
        <f>ROUND(I126*H126,2)</f>
        <v>0</v>
      </c>
      <c r="BL126" s="17" t="s">
        <v>254</v>
      </c>
      <c r="BM126" s="232" t="s">
        <v>640</v>
      </c>
    </row>
    <row r="127" s="2" customFormat="1">
      <c r="A127" s="38"/>
      <c r="B127" s="39"/>
      <c r="C127" s="40"/>
      <c r="D127" s="234" t="s">
        <v>260</v>
      </c>
      <c r="E127" s="40"/>
      <c r="F127" s="235" t="s">
        <v>641</v>
      </c>
      <c r="G127" s="40"/>
      <c r="H127" s="40"/>
      <c r="I127" s="236"/>
      <c r="J127" s="40"/>
      <c r="K127" s="40"/>
      <c r="L127" s="44"/>
      <c r="M127" s="237"/>
      <c r="N127" s="238"/>
      <c r="O127" s="91"/>
      <c r="P127" s="91"/>
      <c r="Q127" s="91"/>
      <c r="R127" s="91"/>
      <c r="S127" s="91"/>
      <c r="T127" s="92"/>
      <c r="U127" s="38"/>
      <c r="V127" s="38"/>
      <c r="W127" s="38"/>
      <c r="X127" s="38"/>
      <c r="Y127" s="38"/>
      <c r="Z127" s="38"/>
      <c r="AA127" s="38"/>
      <c r="AB127" s="38"/>
      <c r="AC127" s="38"/>
      <c r="AD127" s="38"/>
      <c r="AE127" s="38"/>
      <c r="AT127" s="17" t="s">
        <v>260</v>
      </c>
      <c r="AU127" s="17" t="s">
        <v>86</v>
      </c>
    </row>
    <row r="128" s="2" customFormat="1">
      <c r="A128" s="38"/>
      <c r="B128" s="39"/>
      <c r="C128" s="40"/>
      <c r="D128" s="240" t="s">
        <v>274</v>
      </c>
      <c r="E128" s="40"/>
      <c r="F128" s="241" t="s">
        <v>642</v>
      </c>
      <c r="G128" s="40"/>
      <c r="H128" s="40"/>
      <c r="I128" s="236"/>
      <c r="J128" s="40"/>
      <c r="K128" s="40"/>
      <c r="L128" s="44"/>
      <c r="M128" s="237"/>
      <c r="N128" s="238"/>
      <c r="O128" s="91"/>
      <c r="P128" s="91"/>
      <c r="Q128" s="91"/>
      <c r="R128" s="91"/>
      <c r="S128" s="91"/>
      <c r="T128" s="92"/>
      <c r="U128" s="38"/>
      <c r="V128" s="38"/>
      <c r="W128" s="38"/>
      <c r="X128" s="38"/>
      <c r="Y128" s="38"/>
      <c r="Z128" s="38"/>
      <c r="AA128" s="38"/>
      <c r="AB128" s="38"/>
      <c r="AC128" s="38"/>
      <c r="AD128" s="38"/>
      <c r="AE128" s="38"/>
      <c r="AT128" s="17" t="s">
        <v>274</v>
      </c>
      <c r="AU128" s="17" t="s">
        <v>86</v>
      </c>
    </row>
    <row r="129" s="12" customFormat="1">
      <c r="A129" s="12"/>
      <c r="B129" s="242"/>
      <c r="C129" s="243"/>
      <c r="D129" s="234" t="s">
        <v>276</v>
      </c>
      <c r="E129" s="244" t="s">
        <v>629</v>
      </c>
      <c r="F129" s="245" t="s">
        <v>643</v>
      </c>
      <c r="G129" s="243"/>
      <c r="H129" s="246">
        <v>300</v>
      </c>
      <c r="I129" s="247"/>
      <c r="J129" s="243"/>
      <c r="K129" s="243"/>
      <c r="L129" s="248"/>
      <c r="M129" s="249"/>
      <c r="N129" s="250"/>
      <c r="O129" s="250"/>
      <c r="P129" s="250"/>
      <c r="Q129" s="250"/>
      <c r="R129" s="250"/>
      <c r="S129" s="250"/>
      <c r="T129" s="251"/>
      <c r="U129" s="12"/>
      <c r="V129" s="12"/>
      <c r="W129" s="12"/>
      <c r="X129" s="12"/>
      <c r="Y129" s="12"/>
      <c r="Z129" s="12"/>
      <c r="AA129" s="12"/>
      <c r="AB129" s="12"/>
      <c r="AC129" s="12"/>
      <c r="AD129" s="12"/>
      <c r="AE129" s="12"/>
      <c r="AT129" s="252" t="s">
        <v>276</v>
      </c>
      <c r="AU129" s="252" t="s">
        <v>86</v>
      </c>
      <c r="AV129" s="12" t="s">
        <v>86</v>
      </c>
      <c r="AW129" s="12" t="s">
        <v>32</v>
      </c>
      <c r="AX129" s="12" t="s">
        <v>84</v>
      </c>
      <c r="AY129" s="252" t="s">
        <v>251</v>
      </c>
    </row>
    <row r="130" s="2" customFormat="1" ht="24.15" customHeight="1">
      <c r="A130" s="38"/>
      <c r="B130" s="39"/>
      <c r="C130" s="220" t="s">
        <v>269</v>
      </c>
      <c r="D130" s="220" t="s">
        <v>255</v>
      </c>
      <c r="E130" s="221" t="s">
        <v>644</v>
      </c>
      <c r="F130" s="222" t="s">
        <v>645</v>
      </c>
      <c r="G130" s="223" t="s">
        <v>409</v>
      </c>
      <c r="H130" s="224">
        <v>300</v>
      </c>
      <c r="I130" s="225"/>
      <c r="J130" s="226">
        <f>ROUND(I130*H130,2)</f>
        <v>0</v>
      </c>
      <c r="K130" s="227"/>
      <c r="L130" s="44"/>
      <c r="M130" s="228" t="s">
        <v>1</v>
      </c>
      <c r="N130" s="229" t="s">
        <v>41</v>
      </c>
      <c r="O130" s="91"/>
      <c r="P130" s="230">
        <f>O130*H130</f>
        <v>0</v>
      </c>
      <c r="Q130" s="230">
        <v>0</v>
      </c>
      <c r="R130" s="230">
        <f>Q130*H130</f>
        <v>0</v>
      </c>
      <c r="S130" s="230">
        <v>0</v>
      </c>
      <c r="T130" s="231">
        <f>S130*H130</f>
        <v>0</v>
      </c>
      <c r="U130" s="38"/>
      <c r="V130" s="38"/>
      <c r="W130" s="38"/>
      <c r="X130" s="38"/>
      <c r="Y130" s="38"/>
      <c r="Z130" s="38"/>
      <c r="AA130" s="38"/>
      <c r="AB130" s="38"/>
      <c r="AC130" s="38"/>
      <c r="AD130" s="38"/>
      <c r="AE130" s="38"/>
      <c r="AR130" s="232" t="s">
        <v>254</v>
      </c>
      <c r="AT130" s="232" t="s">
        <v>255</v>
      </c>
      <c r="AU130" s="232" t="s">
        <v>86</v>
      </c>
      <c r="AY130" s="17" t="s">
        <v>251</v>
      </c>
      <c r="BE130" s="233">
        <f>IF(N130="základní",J130,0)</f>
        <v>0</v>
      </c>
      <c r="BF130" s="233">
        <f>IF(N130="snížená",J130,0)</f>
        <v>0</v>
      </c>
      <c r="BG130" s="233">
        <f>IF(N130="zákl. přenesená",J130,0)</f>
        <v>0</v>
      </c>
      <c r="BH130" s="233">
        <f>IF(N130="sníž. přenesená",J130,0)</f>
        <v>0</v>
      </c>
      <c r="BI130" s="233">
        <f>IF(N130="nulová",J130,0)</f>
        <v>0</v>
      </c>
      <c r="BJ130" s="17" t="s">
        <v>84</v>
      </c>
      <c r="BK130" s="233">
        <f>ROUND(I130*H130,2)</f>
        <v>0</v>
      </c>
      <c r="BL130" s="17" t="s">
        <v>254</v>
      </c>
      <c r="BM130" s="232" t="s">
        <v>646</v>
      </c>
    </row>
    <row r="131" s="2" customFormat="1">
      <c r="A131" s="38"/>
      <c r="B131" s="39"/>
      <c r="C131" s="40"/>
      <c r="D131" s="234" t="s">
        <v>260</v>
      </c>
      <c r="E131" s="40"/>
      <c r="F131" s="235" t="s">
        <v>647</v>
      </c>
      <c r="G131" s="40"/>
      <c r="H131" s="40"/>
      <c r="I131" s="236"/>
      <c r="J131" s="40"/>
      <c r="K131" s="40"/>
      <c r="L131" s="44"/>
      <c r="M131" s="237"/>
      <c r="N131" s="238"/>
      <c r="O131" s="91"/>
      <c r="P131" s="91"/>
      <c r="Q131" s="91"/>
      <c r="R131" s="91"/>
      <c r="S131" s="91"/>
      <c r="T131" s="92"/>
      <c r="U131" s="38"/>
      <c r="V131" s="38"/>
      <c r="W131" s="38"/>
      <c r="X131" s="38"/>
      <c r="Y131" s="38"/>
      <c r="Z131" s="38"/>
      <c r="AA131" s="38"/>
      <c r="AB131" s="38"/>
      <c r="AC131" s="38"/>
      <c r="AD131" s="38"/>
      <c r="AE131" s="38"/>
      <c r="AT131" s="17" t="s">
        <v>260</v>
      </c>
      <c r="AU131" s="17" t="s">
        <v>86</v>
      </c>
    </row>
    <row r="132" s="2" customFormat="1">
      <c r="A132" s="38"/>
      <c r="B132" s="39"/>
      <c r="C132" s="40"/>
      <c r="D132" s="240" t="s">
        <v>274</v>
      </c>
      <c r="E132" s="40"/>
      <c r="F132" s="241" t="s">
        <v>648</v>
      </c>
      <c r="G132" s="40"/>
      <c r="H132" s="40"/>
      <c r="I132" s="236"/>
      <c r="J132" s="40"/>
      <c r="K132" s="40"/>
      <c r="L132" s="44"/>
      <c r="M132" s="237"/>
      <c r="N132" s="238"/>
      <c r="O132" s="91"/>
      <c r="P132" s="91"/>
      <c r="Q132" s="91"/>
      <c r="R132" s="91"/>
      <c r="S132" s="91"/>
      <c r="T132" s="92"/>
      <c r="U132" s="38"/>
      <c r="V132" s="38"/>
      <c r="W132" s="38"/>
      <c r="X132" s="38"/>
      <c r="Y132" s="38"/>
      <c r="Z132" s="38"/>
      <c r="AA132" s="38"/>
      <c r="AB132" s="38"/>
      <c r="AC132" s="38"/>
      <c r="AD132" s="38"/>
      <c r="AE132" s="38"/>
      <c r="AT132" s="17" t="s">
        <v>274</v>
      </c>
      <c r="AU132" s="17" t="s">
        <v>86</v>
      </c>
    </row>
    <row r="133" s="13" customFormat="1">
      <c r="A133" s="13"/>
      <c r="B133" s="253"/>
      <c r="C133" s="254"/>
      <c r="D133" s="234" t="s">
        <v>276</v>
      </c>
      <c r="E133" s="255" t="s">
        <v>1</v>
      </c>
      <c r="F133" s="256" t="s">
        <v>420</v>
      </c>
      <c r="G133" s="254"/>
      <c r="H133" s="255" t="s">
        <v>1</v>
      </c>
      <c r="I133" s="257"/>
      <c r="J133" s="254"/>
      <c r="K133" s="254"/>
      <c r="L133" s="258"/>
      <c r="M133" s="259"/>
      <c r="N133" s="260"/>
      <c r="O133" s="260"/>
      <c r="P133" s="260"/>
      <c r="Q133" s="260"/>
      <c r="R133" s="260"/>
      <c r="S133" s="260"/>
      <c r="T133" s="261"/>
      <c r="U133" s="13"/>
      <c r="V133" s="13"/>
      <c r="W133" s="13"/>
      <c r="X133" s="13"/>
      <c r="Y133" s="13"/>
      <c r="Z133" s="13"/>
      <c r="AA133" s="13"/>
      <c r="AB133" s="13"/>
      <c r="AC133" s="13"/>
      <c r="AD133" s="13"/>
      <c r="AE133" s="13"/>
      <c r="AT133" s="262" t="s">
        <v>276</v>
      </c>
      <c r="AU133" s="262" t="s">
        <v>86</v>
      </c>
      <c r="AV133" s="13" t="s">
        <v>84</v>
      </c>
      <c r="AW133" s="13" t="s">
        <v>32</v>
      </c>
      <c r="AX133" s="13" t="s">
        <v>76</v>
      </c>
      <c r="AY133" s="262" t="s">
        <v>251</v>
      </c>
    </row>
    <row r="134" s="12" customFormat="1">
      <c r="A134" s="12"/>
      <c r="B134" s="242"/>
      <c r="C134" s="243"/>
      <c r="D134" s="234" t="s">
        <v>276</v>
      </c>
      <c r="E134" s="244" t="s">
        <v>1</v>
      </c>
      <c r="F134" s="245" t="s">
        <v>649</v>
      </c>
      <c r="G134" s="243"/>
      <c r="H134" s="246">
        <v>300</v>
      </c>
      <c r="I134" s="247"/>
      <c r="J134" s="243"/>
      <c r="K134" s="243"/>
      <c r="L134" s="248"/>
      <c r="M134" s="249"/>
      <c r="N134" s="250"/>
      <c r="O134" s="250"/>
      <c r="P134" s="250"/>
      <c r="Q134" s="250"/>
      <c r="R134" s="250"/>
      <c r="S134" s="250"/>
      <c r="T134" s="251"/>
      <c r="U134" s="12"/>
      <c r="V134" s="12"/>
      <c r="W134" s="12"/>
      <c r="X134" s="12"/>
      <c r="Y134" s="12"/>
      <c r="Z134" s="12"/>
      <c r="AA134" s="12"/>
      <c r="AB134" s="12"/>
      <c r="AC134" s="12"/>
      <c r="AD134" s="12"/>
      <c r="AE134" s="12"/>
      <c r="AT134" s="252" t="s">
        <v>276</v>
      </c>
      <c r="AU134" s="252" t="s">
        <v>86</v>
      </c>
      <c r="AV134" s="12" t="s">
        <v>86</v>
      </c>
      <c r="AW134" s="12" t="s">
        <v>32</v>
      </c>
      <c r="AX134" s="12" t="s">
        <v>84</v>
      </c>
      <c r="AY134" s="252" t="s">
        <v>251</v>
      </c>
    </row>
    <row r="135" s="2" customFormat="1" ht="24.15" customHeight="1">
      <c r="A135" s="38"/>
      <c r="B135" s="39"/>
      <c r="C135" s="220" t="s">
        <v>254</v>
      </c>
      <c r="D135" s="220" t="s">
        <v>255</v>
      </c>
      <c r="E135" s="221" t="s">
        <v>650</v>
      </c>
      <c r="F135" s="222" t="s">
        <v>651</v>
      </c>
      <c r="G135" s="223" t="s">
        <v>409</v>
      </c>
      <c r="H135" s="224">
        <v>17841</v>
      </c>
      <c r="I135" s="225"/>
      <c r="J135" s="226">
        <f>ROUND(I135*H135,2)</f>
        <v>0</v>
      </c>
      <c r="K135" s="227"/>
      <c r="L135" s="44"/>
      <c r="M135" s="228" t="s">
        <v>1</v>
      </c>
      <c r="N135" s="229" t="s">
        <v>41</v>
      </c>
      <c r="O135" s="91"/>
      <c r="P135" s="230">
        <f>O135*H135</f>
        <v>0</v>
      </c>
      <c r="Q135" s="230">
        <v>0</v>
      </c>
      <c r="R135" s="230">
        <f>Q135*H135</f>
        <v>0</v>
      </c>
      <c r="S135" s="230">
        <v>0</v>
      </c>
      <c r="T135" s="231">
        <f>S135*H135</f>
        <v>0</v>
      </c>
      <c r="U135" s="38"/>
      <c r="V135" s="38"/>
      <c r="W135" s="38"/>
      <c r="X135" s="38"/>
      <c r="Y135" s="38"/>
      <c r="Z135" s="38"/>
      <c r="AA135" s="38"/>
      <c r="AB135" s="38"/>
      <c r="AC135" s="38"/>
      <c r="AD135" s="38"/>
      <c r="AE135" s="38"/>
      <c r="AR135" s="232" t="s">
        <v>254</v>
      </c>
      <c r="AT135" s="232" t="s">
        <v>255</v>
      </c>
      <c r="AU135" s="232" t="s">
        <v>86</v>
      </c>
      <c r="AY135" s="17" t="s">
        <v>251</v>
      </c>
      <c r="BE135" s="233">
        <f>IF(N135="základní",J135,0)</f>
        <v>0</v>
      </c>
      <c r="BF135" s="233">
        <f>IF(N135="snížená",J135,0)</f>
        <v>0</v>
      </c>
      <c r="BG135" s="233">
        <f>IF(N135="zákl. přenesená",J135,0)</f>
        <v>0</v>
      </c>
      <c r="BH135" s="233">
        <f>IF(N135="sníž. přenesená",J135,0)</f>
        <v>0</v>
      </c>
      <c r="BI135" s="233">
        <f>IF(N135="nulová",J135,0)</f>
        <v>0</v>
      </c>
      <c r="BJ135" s="17" t="s">
        <v>84</v>
      </c>
      <c r="BK135" s="233">
        <f>ROUND(I135*H135,2)</f>
        <v>0</v>
      </c>
      <c r="BL135" s="17" t="s">
        <v>254</v>
      </c>
      <c r="BM135" s="232" t="s">
        <v>652</v>
      </c>
    </row>
    <row r="136" s="2" customFormat="1">
      <c r="A136" s="38"/>
      <c r="B136" s="39"/>
      <c r="C136" s="40"/>
      <c r="D136" s="234" t="s">
        <v>260</v>
      </c>
      <c r="E136" s="40"/>
      <c r="F136" s="235" t="s">
        <v>653</v>
      </c>
      <c r="G136" s="40"/>
      <c r="H136" s="40"/>
      <c r="I136" s="236"/>
      <c r="J136" s="40"/>
      <c r="K136" s="40"/>
      <c r="L136" s="44"/>
      <c r="M136" s="237"/>
      <c r="N136" s="238"/>
      <c r="O136" s="91"/>
      <c r="P136" s="91"/>
      <c r="Q136" s="91"/>
      <c r="R136" s="91"/>
      <c r="S136" s="91"/>
      <c r="T136" s="92"/>
      <c r="U136" s="38"/>
      <c r="V136" s="38"/>
      <c r="W136" s="38"/>
      <c r="X136" s="38"/>
      <c r="Y136" s="38"/>
      <c r="Z136" s="38"/>
      <c r="AA136" s="38"/>
      <c r="AB136" s="38"/>
      <c r="AC136" s="38"/>
      <c r="AD136" s="38"/>
      <c r="AE136" s="38"/>
      <c r="AT136" s="17" t="s">
        <v>260</v>
      </c>
      <c r="AU136" s="17" t="s">
        <v>86</v>
      </c>
    </row>
    <row r="137" s="2" customFormat="1">
      <c r="A137" s="38"/>
      <c r="B137" s="39"/>
      <c r="C137" s="40"/>
      <c r="D137" s="240" t="s">
        <v>274</v>
      </c>
      <c r="E137" s="40"/>
      <c r="F137" s="241" t="s">
        <v>654</v>
      </c>
      <c r="G137" s="40"/>
      <c r="H137" s="40"/>
      <c r="I137" s="236"/>
      <c r="J137" s="40"/>
      <c r="K137" s="40"/>
      <c r="L137" s="44"/>
      <c r="M137" s="237"/>
      <c r="N137" s="238"/>
      <c r="O137" s="91"/>
      <c r="P137" s="91"/>
      <c r="Q137" s="91"/>
      <c r="R137" s="91"/>
      <c r="S137" s="91"/>
      <c r="T137" s="92"/>
      <c r="U137" s="38"/>
      <c r="V137" s="38"/>
      <c r="W137" s="38"/>
      <c r="X137" s="38"/>
      <c r="Y137" s="38"/>
      <c r="Z137" s="38"/>
      <c r="AA137" s="38"/>
      <c r="AB137" s="38"/>
      <c r="AC137" s="38"/>
      <c r="AD137" s="38"/>
      <c r="AE137" s="38"/>
      <c r="AT137" s="17" t="s">
        <v>274</v>
      </c>
      <c r="AU137" s="17" t="s">
        <v>86</v>
      </c>
    </row>
    <row r="138" s="12" customFormat="1">
      <c r="A138" s="12"/>
      <c r="B138" s="242"/>
      <c r="C138" s="243"/>
      <c r="D138" s="234" t="s">
        <v>276</v>
      </c>
      <c r="E138" s="244" t="s">
        <v>1</v>
      </c>
      <c r="F138" s="245" t="s">
        <v>627</v>
      </c>
      <c r="G138" s="243"/>
      <c r="H138" s="246">
        <v>17841</v>
      </c>
      <c r="I138" s="247"/>
      <c r="J138" s="243"/>
      <c r="K138" s="243"/>
      <c r="L138" s="248"/>
      <c r="M138" s="249"/>
      <c r="N138" s="250"/>
      <c r="O138" s="250"/>
      <c r="P138" s="250"/>
      <c r="Q138" s="250"/>
      <c r="R138" s="250"/>
      <c r="S138" s="250"/>
      <c r="T138" s="251"/>
      <c r="U138" s="12"/>
      <c r="V138" s="12"/>
      <c r="W138" s="12"/>
      <c r="X138" s="12"/>
      <c r="Y138" s="12"/>
      <c r="Z138" s="12"/>
      <c r="AA138" s="12"/>
      <c r="AB138" s="12"/>
      <c r="AC138" s="12"/>
      <c r="AD138" s="12"/>
      <c r="AE138" s="12"/>
      <c r="AT138" s="252" t="s">
        <v>276</v>
      </c>
      <c r="AU138" s="252" t="s">
        <v>86</v>
      </c>
      <c r="AV138" s="12" t="s">
        <v>86</v>
      </c>
      <c r="AW138" s="12" t="s">
        <v>32</v>
      </c>
      <c r="AX138" s="12" t="s">
        <v>84</v>
      </c>
      <c r="AY138" s="252" t="s">
        <v>251</v>
      </c>
    </row>
    <row r="139" s="2" customFormat="1" ht="24.15" customHeight="1">
      <c r="A139" s="38"/>
      <c r="B139" s="39"/>
      <c r="C139" s="220" t="s">
        <v>282</v>
      </c>
      <c r="D139" s="220" t="s">
        <v>255</v>
      </c>
      <c r="E139" s="221" t="s">
        <v>655</v>
      </c>
      <c r="F139" s="222" t="s">
        <v>656</v>
      </c>
      <c r="G139" s="223" t="s">
        <v>409</v>
      </c>
      <c r="H139" s="224">
        <v>2700</v>
      </c>
      <c r="I139" s="225"/>
      <c r="J139" s="226">
        <f>ROUND(I139*H139,2)</f>
        <v>0</v>
      </c>
      <c r="K139" s="227"/>
      <c r="L139" s="44"/>
      <c r="M139" s="228" t="s">
        <v>1</v>
      </c>
      <c r="N139" s="229" t="s">
        <v>41</v>
      </c>
      <c r="O139" s="91"/>
      <c r="P139" s="230">
        <f>O139*H139</f>
        <v>0</v>
      </c>
      <c r="Q139" s="230">
        <v>0</v>
      </c>
      <c r="R139" s="230">
        <f>Q139*H139</f>
        <v>0</v>
      </c>
      <c r="S139" s="230">
        <v>0</v>
      </c>
      <c r="T139" s="231">
        <f>S139*H139</f>
        <v>0</v>
      </c>
      <c r="U139" s="38"/>
      <c r="V139" s="38"/>
      <c r="W139" s="38"/>
      <c r="X139" s="38"/>
      <c r="Y139" s="38"/>
      <c r="Z139" s="38"/>
      <c r="AA139" s="38"/>
      <c r="AB139" s="38"/>
      <c r="AC139" s="38"/>
      <c r="AD139" s="38"/>
      <c r="AE139" s="38"/>
      <c r="AR139" s="232" t="s">
        <v>254</v>
      </c>
      <c r="AT139" s="232" t="s">
        <v>255</v>
      </c>
      <c r="AU139" s="232" t="s">
        <v>86</v>
      </c>
      <c r="AY139" s="17" t="s">
        <v>251</v>
      </c>
      <c r="BE139" s="233">
        <f>IF(N139="základní",J139,0)</f>
        <v>0</v>
      </c>
      <c r="BF139" s="233">
        <f>IF(N139="snížená",J139,0)</f>
        <v>0</v>
      </c>
      <c r="BG139" s="233">
        <f>IF(N139="zákl. přenesená",J139,0)</f>
        <v>0</v>
      </c>
      <c r="BH139" s="233">
        <f>IF(N139="sníž. přenesená",J139,0)</f>
        <v>0</v>
      </c>
      <c r="BI139" s="233">
        <f>IF(N139="nulová",J139,0)</f>
        <v>0</v>
      </c>
      <c r="BJ139" s="17" t="s">
        <v>84</v>
      </c>
      <c r="BK139" s="233">
        <f>ROUND(I139*H139,2)</f>
        <v>0</v>
      </c>
      <c r="BL139" s="17" t="s">
        <v>254</v>
      </c>
      <c r="BM139" s="232" t="s">
        <v>657</v>
      </c>
    </row>
    <row r="140" s="2" customFormat="1">
      <c r="A140" s="38"/>
      <c r="B140" s="39"/>
      <c r="C140" s="40"/>
      <c r="D140" s="234" t="s">
        <v>260</v>
      </c>
      <c r="E140" s="40"/>
      <c r="F140" s="235" t="s">
        <v>658</v>
      </c>
      <c r="G140" s="40"/>
      <c r="H140" s="40"/>
      <c r="I140" s="236"/>
      <c r="J140" s="40"/>
      <c r="K140" s="40"/>
      <c r="L140" s="44"/>
      <c r="M140" s="237"/>
      <c r="N140" s="238"/>
      <c r="O140" s="91"/>
      <c r="P140" s="91"/>
      <c r="Q140" s="91"/>
      <c r="R140" s="91"/>
      <c r="S140" s="91"/>
      <c r="T140" s="92"/>
      <c r="U140" s="38"/>
      <c r="V140" s="38"/>
      <c r="W140" s="38"/>
      <c r="X140" s="38"/>
      <c r="Y140" s="38"/>
      <c r="Z140" s="38"/>
      <c r="AA140" s="38"/>
      <c r="AB140" s="38"/>
      <c r="AC140" s="38"/>
      <c r="AD140" s="38"/>
      <c r="AE140" s="38"/>
      <c r="AT140" s="17" t="s">
        <v>260</v>
      </c>
      <c r="AU140" s="17" t="s">
        <v>86</v>
      </c>
    </row>
    <row r="141" s="2" customFormat="1">
      <c r="A141" s="38"/>
      <c r="B141" s="39"/>
      <c r="C141" s="40"/>
      <c r="D141" s="240" t="s">
        <v>274</v>
      </c>
      <c r="E141" s="40"/>
      <c r="F141" s="241" t="s">
        <v>659</v>
      </c>
      <c r="G141" s="40"/>
      <c r="H141" s="40"/>
      <c r="I141" s="236"/>
      <c r="J141" s="40"/>
      <c r="K141" s="40"/>
      <c r="L141" s="44"/>
      <c r="M141" s="237"/>
      <c r="N141" s="238"/>
      <c r="O141" s="91"/>
      <c r="P141" s="91"/>
      <c r="Q141" s="91"/>
      <c r="R141" s="91"/>
      <c r="S141" s="91"/>
      <c r="T141" s="92"/>
      <c r="U141" s="38"/>
      <c r="V141" s="38"/>
      <c r="W141" s="38"/>
      <c r="X141" s="38"/>
      <c r="Y141" s="38"/>
      <c r="Z141" s="38"/>
      <c r="AA141" s="38"/>
      <c r="AB141" s="38"/>
      <c r="AC141" s="38"/>
      <c r="AD141" s="38"/>
      <c r="AE141" s="38"/>
      <c r="AT141" s="17" t="s">
        <v>274</v>
      </c>
      <c r="AU141" s="17" t="s">
        <v>86</v>
      </c>
    </row>
    <row r="142" s="13" customFormat="1">
      <c r="A142" s="13"/>
      <c r="B142" s="253"/>
      <c r="C142" s="254"/>
      <c r="D142" s="234" t="s">
        <v>276</v>
      </c>
      <c r="E142" s="255" t="s">
        <v>1</v>
      </c>
      <c r="F142" s="256" t="s">
        <v>660</v>
      </c>
      <c r="G142" s="254"/>
      <c r="H142" s="255" t="s">
        <v>1</v>
      </c>
      <c r="I142" s="257"/>
      <c r="J142" s="254"/>
      <c r="K142" s="254"/>
      <c r="L142" s="258"/>
      <c r="M142" s="259"/>
      <c r="N142" s="260"/>
      <c r="O142" s="260"/>
      <c r="P142" s="260"/>
      <c r="Q142" s="260"/>
      <c r="R142" s="260"/>
      <c r="S142" s="260"/>
      <c r="T142" s="261"/>
      <c r="U142" s="13"/>
      <c r="V142" s="13"/>
      <c r="W142" s="13"/>
      <c r="X142" s="13"/>
      <c r="Y142" s="13"/>
      <c r="Z142" s="13"/>
      <c r="AA142" s="13"/>
      <c r="AB142" s="13"/>
      <c r="AC142" s="13"/>
      <c r="AD142" s="13"/>
      <c r="AE142" s="13"/>
      <c r="AT142" s="262" t="s">
        <v>276</v>
      </c>
      <c r="AU142" s="262" t="s">
        <v>86</v>
      </c>
      <c r="AV142" s="13" t="s">
        <v>84</v>
      </c>
      <c r="AW142" s="13" t="s">
        <v>32</v>
      </c>
      <c r="AX142" s="13" t="s">
        <v>76</v>
      </c>
      <c r="AY142" s="262" t="s">
        <v>251</v>
      </c>
    </row>
    <row r="143" s="12" customFormat="1">
      <c r="A143" s="12"/>
      <c r="B143" s="242"/>
      <c r="C143" s="243"/>
      <c r="D143" s="234" t="s">
        <v>276</v>
      </c>
      <c r="E143" s="244" t="s">
        <v>1</v>
      </c>
      <c r="F143" s="245" t="s">
        <v>661</v>
      </c>
      <c r="G143" s="243"/>
      <c r="H143" s="246">
        <v>2700</v>
      </c>
      <c r="I143" s="247"/>
      <c r="J143" s="243"/>
      <c r="K143" s="243"/>
      <c r="L143" s="248"/>
      <c r="M143" s="249"/>
      <c r="N143" s="250"/>
      <c r="O143" s="250"/>
      <c r="P143" s="250"/>
      <c r="Q143" s="250"/>
      <c r="R143" s="250"/>
      <c r="S143" s="250"/>
      <c r="T143" s="251"/>
      <c r="U143" s="12"/>
      <c r="V143" s="12"/>
      <c r="W143" s="12"/>
      <c r="X143" s="12"/>
      <c r="Y143" s="12"/>
      <c r="Z143" s="12"/>
      <c r="AA143" s="12"/>
      <c r="AB143" s="12"/>
      <c r="AC143" s="12"/>
      <c r="AD143" s="12"/>
      <c r="AE143" s="12"/>
      <c r="AT143" s="252" t="s">
        <v>276</v>
      </c>
      <c r="AU143" s="252" t="s">
        <v>86</v>
      </c>
      <c r="AV143" s="12" t="s">
        <v>86</v>
      </c>
      <c r="AW143" s="12" t="s">
        <v>32</v>
      </c>
      <c r="AX143" s="12" t="s">
        <v>84</v>
      </c>
      <c r="AY143" s="252" t="s">
        <v>251</v>
      </c>
    </row>
    <row r="144" s="2" customFormat="1" ht="24.15" customHeight="1">
      <c r="A144" s="38"/>
      <c r="B144" s="39"/>
      <c r="C144" s="220" t="s">
        <v>287</v>
      </c>
      <c r="D144" s="220" t="s">
        <v>255</v>
      </c>
      <c r="E144" s="221" t="s">
        <v>662</v>
      </c>
      <c r="F144" s="222" t="s">
        <v>663</v>
      </c>
      <c r="G144" s="223" t="s">
        <v>409</v>
      </c>
      <c r="H144" s="224">
        <v>71364</v>
      </c>
      <c r="I144" s="225"/>
      <c r="J144" s="226">
        <f>ROUND(I144*H144,2)</f>
        <v>0</v>
      </c>
      <c r="K144" s="227"/>
      <c r="L144" s="44"/>
      <c r="M144" s="228" t="s">
        <v>1</v>
      </c>
      <c r="N144" s="229" t="s">
        <v>41</v>
      </c>
      <c r="O144" s="91"/>
      <c r="P144" s="230">
        <f>O144*H144</f>
        <v>0</v>
      </c>
      <c r="Q144" s="230">
        <v>0</v>
      </c>
      <c r="R144" s="230">
        <f>Q144*H144</f>
        <v>0</v>
      </c>
      <c r="S144" s="230">
        <v>0</v>
      </c>
      <c r="T144" s="231">
        <f>S144*H144</f>
        <v>0</v>
      </c>
      <c r="U144" s="38"/>
      <c r="V144" s="38"/>
      <c r="W144" s="38"/>
      <c r="X144" s="38"/>
      <c r="Y144" s="38"/>
      <c r="Z144" s="38"/>
      <c r="AA144" s="38"/>
      <c r="AB144" s="38"/>
      <c r="AC144" s="38"/>
      <c r="AD144" s="38"/>
      <c r="AE144" s="38"/>
      <c r="AR144" s="232" t="s">
        <v>254</v>
      </c>
      <c r="AT144" s="232" t="s">
        <v>255</v>
      </c>
      <c r="AU144" s="232" t="s">
        <v>86</v>
      </c>
      <c r="AY144" s="17" t="s">
        <v>251</v>
      </c>
      <c r="BE144" s="233">
        <f>IF(N144="základní",J144,0)</f>
        <v>0</v>
      </c>
      <c r="BF144" s="233">
        <f>IF(N144="snížená",J144,0)</f>
        <v>0</v>
      </c>
      <c r="BG144" s="233">
        <f>IF(N144="zákl. přenesená",J144,0)</f>
        <v>0</v>
      </c>
      <c r="BH144" s="233">
        <f>IF(N144="sníž. přenesená",J144,0)</f>
        <v>0</v>
      </c>
      <c r="BI144" s="233">
        <f>IF(N144="nulová",J144,0)</f>
        <v>0</v>
      </c>
      <c r="BJ144" s="17" t="s">
        <v>84</v>
      </c>
      <c r="BK144" s="233">
        <f>ROUND(I144*H144,2)</f>
        <v>0</v>
      </c>
      <c r="BL144" s="17" t="s">
        <v>254</v>
      </c>
      <c r="BM144" s="232" t="s">
        <v>664</v>
      </c>
    </row>
    <row r="145" s="2" customFormat="1">
      <c r="A145" s="38"/>
      <c r="B145" s="39"/>
      <c r="C145" s="40"/>
      <c r="D145" s="234" t="s">
        <v>260</v>
      </c>
      <c r="E145" s="40"/>
      <c r="F145" s="235" t="s">
        <v>665</v>
      </c>
      <c r="G145" s="40"/>
      <c r="H145" s="40"/>
      <c r="I145" s="236"/>
      <c r="J145" s="40"/>
      <c r="K145" s="40"/>
      <c r="L145" s="44"/>
      <c r="M145" s="237"/>
      <c r="N145" s="238"/>
      <c r="O145" s="91"/>
      <c r="P145" s="91"/>
      <c r="Q145" s="91"/>
      <c r="R145" s="91"/>
      <c r="S145" s="91"/>
      <c r="T145" s="92"/>
      <c r="U145" s="38"/>
      <c r="V145" s="38"/>
      <c r="W145" s="38"/>
      <c r="X145" s="38"/>
      <c r="Y145" s="38"/>
      <c r="Z145" s="38"/>
      <c r="AA145" s="38"/>
      <c r="AB145" s="38"/>
      <c r="AC145" s="38"/>
      <c r="AD145" s="38"/>
      <c r="AE145" s="38"/>
      <c r="AT145" s="17" t="s">
        <v>260</v>
      </c>
      <c r="AU145" s="17" t="s">
        <v>86</v>
      </c>
    </row>
    <row r="146" s="2" customFormat="1">
      <c r="A146" s="38"/>
      <c r="B146" s="39"/>
      <c r="C146" s="40"/>
      <c r="D146" s="240" t="s">
        <v>274</v>
      </c>
      <c r="E146" s="40"/>
      <c r="F146" s="241" t="s">
        <v>666</v>
      </c>
      <c r="G146" s="40"/>
      <c r="H146" s="40"/>
      <c r="I146" s="236"/>
      <c r="J146" s="40"/>
      <c r="K146" s="40"/>
      <c r="L146" s="44"/>
      <c r="M146" s="237"/>
      <c r="N146" s="238"/>
      <c r="O146" s="91"/>
      <c r="P146" s="91"/>
      <c r="Q146" s="91"/>
      <c r="R146" s="91"/>
      <c r="S146" s="91"/>
      <c r="T146" s="92"/>
      <c r="U146" s="38"/>
      <c r="V146" s="38"/>
      <c r="W146" s="38"/>
      <c r="X146" s="38"/>
      <c r="Y146" s="38"/>
      <c r="Z146" s="38"/>
      <c r="AA146" s="38"/>
      <c r="AB146" s="38"/>
      <c r="AC146" s="38"/>
      <c r="AD146" s="38"/>
      <c r="AE146" s="38"/>
      <c r="AT146" s="17" t="s">
        <v>274</v>
      </c>
      <c r="AU146" s="17" t="s">
        <v>86</v>
      </c>
    </row>
    <row r="147" s="13" customFormat="1">
      <c r="A147" s="13"/>
      <c r="B147" s="253"/>
      <c r="C147" s="254"/>
      <c r="D147" s="234" t="s">
        <v>276</v>
      </c>
      <c r="E147" s="255" t="s">
        <v>1</v>
      </c>
      <c r="F147" s="256" t="s">
        <v>667</v>
      </c>
      <c r="G147" s="254"/>
      <c r="H147" s="255" t="s">
        <v>1</v>
      </c>
      <c r="I147" s="257"/>
      <c r="J147" s="254"/>
      <c r="K147" s="254"/>
      <c r="L147" s="258"/>
      <c r="M147" s="259"/>
      <c r="N147" s="260"/>
      <c r="O147" s="260"/>
      <c r="P147" s="260"/>
      <c r="Q147" s="260"/>
      <c r="R147" s="260"/>
      <c r="S147" s="260"/>
      <c r="T147" s="261"/>
      <c r="U147" s="13"/>
      <c r="V147" s="13"/>
      <c r="W147" s="13"/>
      <c r="X147" s="13"/>
      <c r="Y147" s="13"/>
      <c r="Z147" s="13"/>
      <c r="AA147" s="13"/>
      <c r="AB147" s="13"/>
      <c r="AC147" s="13"/>
      <c r="AD147" s="13"/>
      <c r="AE147" s="13"/>
      <c r="AT147" s="262" t="s">
        <v>276</v>
      </c>
      <c r="AU147" s="262" t="s">
        <v>86</v>
      </c>
      <c r="AV147" s="13" t="s">
        <v>84</v>
      </c>
      <c r="AW147" s="13" t="s">
        <v>32</v>
      </c>
      <c r="AX147" s="13" t="s">
        <v>76</v>
      </c>
      <c r="AY147" s="262" t="s">
        <v>251</v>
      </c>
    </row>
    <row r="148" s="12" customFormat="1">
      <c r="A148" s="12"/>
      <c r="B148" s="242"/>
      <c r="C148" s="243"/>
      <c r="D148" s="234" t="s">
        <v>276</v>
      </c>
      <c r="E148" s="244" t="s">
        <v>1</v>
      </c>
      <c r="F148" s="245" t="s">
        <v>668</v>
      </c>
      <c r="G148" s="243"/>
      <c r="H148" s="246">
        <v>71364</v>
      </c>
      <c r="I148" s="247"/>
      <c r="J148" s="243"/>
      <c r="K148" s="243"/>
      <c r="L148" s="248"/>
      <c r="M148" s="249"/>
      <c r="N148" s="250"/>
      <c r="O148" s="250"/>
      <c r="P148" s="250"/>
      <c r="Q148" s="250"/>
      <c r="R148" s="250"/>
      <c r="S148" s="250"/>
      <c r="T148" s="251"/>
      <c r="U148" s="12"/>
      <c r="V148" s="12"/>
      <c r="W148" s="12"/>
      <c r="X148" s="12"/>
      <c r="Y148" s="12"/>
      <c r="Z148" s="12"/>
      <c r="AA148" s="12"/>
      <c r="AB148" s="12"/>
      <c r="AC148" s="12"/>
      <c r="AD148" s="12"/>
      <c r="AE148" s="12"/>
      <c r="AT148" s="252" t="s">
        <v>276</v>
      </c>
      <c r="AU148" s="252" t="s">
        <v>86</v>
      </c>
      <c r="AV148" s="12" t="s">
        <v>86</v>
      </c>
      <c r="AW148" s="12" t="s">
        <v>32</v>
      </c>
      <c r="AX148" s="12" t="s">
        <v>84</v>
      </c>
      <c r="AY148" s="252" t="s">
        <v>251</v>
      </c>
    </row>
    <row r="149" s="2" customFormat="1" ht="16.5" customHeight="1">
      <c r="A149" s="38"/>
      <c r="B149" s="39"/>
      <c r="C149" s="220" t="s">
        <v>294</v>
      </c>
      <c r="D149" s="220" t="s">
        <v>255</v>
      </c>
      <c r="E149" s="221" t="s">
        <v>669</v>
      </c>
      <c r="F149" s="222" t="s">
        <v>670</v>
      </c>
      <c r="G149" s="223" t="s">
        <v>409</v>
      </c>
      <c r="H149" s="224">
        <v>18141</v>
      </c>
      <c r="I149" s="225"/>
      <c r="J149" s="226">
        <f>ROUND(I149*H149,2)</f>
        <v>0</v>
      </c>
      <c r="K149" s="227"/>
      <c r="L149" s="44"/>
      <c r="M149" s="228" t="s">
        <v>1</v>
      </c>
      <c r="N149" s="229" t="s">
        <v>41</v>
      </c>
      <c r="O149" s="91"/>
      <c r="P149" s="230">
        <f>O149*H149</f>
        <v>0</v>
      </c>
      <c r="Q149" s="230">
        <v>0</v>
      </c>
      <c r="R149" s="230">
        <f>Q149*H149</f>
        <v>0</v>
      </c>
      <c r="S149" s="230">
        <v>0</v>
      </c>
      <c r="T149" s="231">
        <f>S149*H149</f>
        <v>0</v>
      </c>
      <c r="U149" s="38"/>
      <c r="V149" s="38"/>
      <c r="W149" s="38"/>
      <c r="X149" s="38"/>
      <c r="Y149" s="38"/>
      <c r="Z149" s="38"/>
      <c r="AA149" s="38"/>
      <c r="AB149" s="38"/>
      <c r="AC149" s="38"/>
      <c r="AD149" s="38"/>
      <c r="AE149" s="38"/>
      <c r="AR149" s="232" t="s">
        <v>254</v>
      </c>
      <c r="AT149" s="232" t="s">
        <v>255</v>
      </c>
      <c r="AU149" s="232" t="s">
        <v>86</v>
      </c>
      <c r="AY149" s="17" t="s">
        <v>251</v>
      </c>
      <c r="BE149" s="233">
        <f>IF(N149="základní",J149,0)</f>
        <v>0</v>
      </c>
      <c r="BF149" s="233">
        <f>IF(N149="snížená",J149,0)</f>
        <v>0</v>
      </c>
      <c r="BG149" s="233">
        <f>IF(N149="zákl. přenesená",J149,0)</f>
        <v>0</v>
      </c>
      <c r="BH149" s="233">
        <f>IF(N149="sníž. přenesená",J149,0)</f>
        <v>0</v>
      </c>
      <c r="BI149" s="233">
        <f>IF(N149="nulová",J149,0)</f>
        <v>0</v>
      </c>
      <c r="BJ149" s="17" t="s">
        <v>84</v>
      </c>
      <c r="BK149" s="233">
        <f>ROUND(I149*H149,2)</f>
        <v>0</v>
      </c>
      <c r="BL149" s="17" t="s">
        <v>254</v>
      </c>
      <c r="BM149" s="232" t="s">
        <v>671</v>
      </c>
    </row>
    <row r="150" s="2" customFormat="1">
      <c r="A150" s="38"/>
      <c r="B150" s="39"/>
      <c r="C150" s="40"/>
      <c r="D150" s="234" t="s">
        <v>260</v>
      </c>
      <c r="E150" s="40"/>
      <c r="F150" s="235" t="s">
        <v>670</v>
      </c>
      <c r="G150" s="40"/>
      <c r="H150" s="40"/>
      <c r="I150" s="236"/>
      <c r="J150" s="40"/>
      <c r="K150" s="40"/>
      <c r="L150" s="44"/>
      <c r="M150" s="237"/>
      <c r="N150" s="238"/>
      <c r="O150" s="91"/>
      <c r="P150" s="91"/>
      <c r="Q150" s="91"/>
      <c r="R150" s="91"/>
      <c r="S150" s="91"/>
      <c r="T150" s="92"/>
      <c r="U150" s="38"/>
      <c r="V150" s="38"/>
      <c r="W150" s="38"/>
      <c r="X150" s="38"/>
      <c r="Y150" s="38"/>
      <c r="Z150" s="38"/>
      <c r="AA150" s="38"/>
      <c r="AB150" s="38"/>
      <c r="AC150" s="38"/>
      <c r="AD150" s="38"/>
      <c r="AE150" s="38"/>
      <c r="AT150" s="17" t="s">
        <v>260</v>
      </c>
      <c r="AU150" s="17" t="s">
        <v>86</v>
      </c>
    </row>
    <row r="151" s="2" customFormat="1">
      <c r="A151" s="38"/>
      <c r="B151" s="39"/>
      <c r="C151" s="40"/>
      <c r="D151" s="240" t="s">
        <v>274</v>
      </c>
      <c r="E151" s="40"/>
      <c r="F151" s="241" t="s">
        <v>672</v>
      </c>
      <c r="G151" s="40"/>
      <c r="H151" s="40"/>
      <c r="I151" s="236"/>
      <c r="J151" s="40"/>
      <c r="K151" s="40"/>
      <c r="L151" s="44"/>
      <c r="M151" s="237"/>
      <c r="N151" s="238"/>
      <c r="O151" s="91"/>
      <c r="P151" s="91"/>
      <c r="Q151" s="91"/>
      <c r="R151" s="91"/>
      <c r="S151" s="91"/>
      <c r="T151" s="92"/>
      <c r="U151" s="38"/>
      <c r="V151" s="38"/>
      <c r="W151" s="38"/>
      <c r="X151" s="38"/>
      <c r="Y151" s="38"/>
      <c r="Z151" s="38"/>
      <c r="AA151" s="38"/>
      <c r="AB151" s="38"/>
      <c r="AC151" s="38"/>
      <c r="AD151" s="38"/>
      <c r="AE151" s="38"/>
      <c r="AT151" s="17" t="s">
        <v>274</v>
      </c>
      <c r="AU151" s="17" t="s">
        <v>86</v>
      </c>
    </row>
    <row r="152" s="12" customFormat="1">
      <c r="A152" s="12"/>
      <c r="B152" s="242"/>
      <c r="C152" s="243"/>
      <c r="D152" s="234" t="s">
        <v>276</v>
      </c>
      <c r="E152" s="244" t="s">
        <v>1</v>
      </c>
      <c r="F152" s="245" t="s">
        <v>629</v>
      </c>
      <c r="G152" s="243"/>
      <c r="H152" s="246">
        <v>300</v>
      </c>
      <c r="I152" s="247"/>
      <c r="J152" s="243"/>
      <c r="K152" s="243"/>
      <c r="L152" s="248"/>
      <c r="M152" s="249"/>
      <c r="N152" s="250"/>
      <c r="O152" s="250"/>
      <c r="P152" s="250"/>
      <c r="Q152" s="250"/>
      <c r="R152" s="250"/>
      <c r="S152" s="250"/>
      <c r="T152" s="251"/>
      <c r="U152" s="12"/>
      <c r="V152" s="12"/>
      <c r="W152" s="12"/>
      <c r="X152" s="12"/>
      <c r="Y152" s="12"/>
      <c r="Z152" s="12"/>
      <c r="AA152" s="12"/>
      <c r="AB152" s="12"/>
      <c r="AC152" s="12"/>
      <c r="AD152" s="12"/>
      <c r="AE152" s="12"/>
      <c r="AT152" s="252" t="s">
        <v>276</v>
      </c>
      <c r="AU152" s="252" t="s">
        <v>86</v>
      </c>
      <c r="AV152" s="12" t="s">
        <v>86</v>
      </c>
      <c r="AW152" s="12" t="s">
        <v>32</v>
      </c>
      <c r="AX152" s="12" t="s">
        <v>76</v>
      </c>
      <c r="AY152" s="252" t="s">
        <v>251</v>
      </c>
    </row>
    <row r="153" s="12" customFormat="1">
      <c r="A153" s="12"/>
      <c r="B153" s="242"/>
      <c r="C153" s="243"/>
      <c r="D153" s="234" t="s">
        <v>276</v>
      </c>
      <c r="E153" s="244" t="s">
        <v>1</v>
      </c>
      <c r="F153" s="245" t="s">
        <v>627</v>
      </c>
      <c r="G153" s="243"/>
      <c r="H153" s="246">
        <v>17841</v>
      </c>
      <c r="I153" s="247"/>
      <c r="J153" s="243"/>
      <c r="K153" s="243"/>
      <c r="L153" s="248"/>
      <c r="M153" s="249"/>
      <c r="N153" s="250"/>
      <c r="O153" s="250"/>
      <c r="P153" s="250"/>
      <c r="Q153" s="250"/>
      <c r="R153" s="250"/>
      <c r="S153" s="250"/>
      <c r="T153" s="251"/>
      <c r="U153" s="12"/>
      <c r="V153" s="12"/>
      <c r="W153" s="12"/>
      <c r="X153" s="12"/>
      <c r="Y153" s="12"/>
      <c r="Z153" s="12"/>
      <c r="AA153" s="12"/>
      <c r="AB153" s="12"/>
      <c r="AC153" s="12"/>
      <c r="AD153" s="12"/>
      <c r="AE153" s="12"/>
      <c r="AT153" s="252" t="s">
        <v>276</v>
      </c>
      <c r="AU153" s="252" t="s">
        <v>86</v>
      </c>
      <c r="AV153" s="12" t="s">
        <v>86</v>
      </c>
      <c r="AW153" s="12" t="s">
        <v>32</v>
      </c>
      <c r="AX153" s="12" t="s">
        <v>76</v>
      </c>
      <c r="AY153" s="252" t="s">
        <v>251</v>
      </c>
    </row>
    <row r="154" s="15" customFormat="1">
      <c r="A154" s="15"/>
      <c r="B154" s="274"/>
      <c r="C154" s="275"/>
      <c r="D154" s="234" t="s">
        <v>276</v>
      </c>
      <c r="E154" s="276" t="s">
        <v>1</v>
      </c>
      <c r="F154" s="277" t="s">
        <v>423</v>
      </c>
      <c r="G154" s="275"/>
      <c r="H154" s="278">
        <v>18141</v>
      </c>
      <c r="I154" s="279"/>
      <c r="J154" s="275"/>
      <c r="K154" s="275"/>
      <c r="L154" s="280"/>
      <c r="M154" s="281"/>
      <c r="N154" s="282"/>
      <c r="O154" s="282"/>
      <c r="P154" s="282"/>
      <c r="Q154" s="282"/>
      <c r="R154" s="282"/>
      <c r="S154" s="282"/>
      <c r="T154" s="283"/>
      <c r="U154" s="15"/>
      <c r="V154" s="15"/>
      <c r="W154" s="15"/>
      <c r="X154" s="15"/>
      <c r="Y154" s="15"/>
      <c r="Z154" s="15"/>
      <c r="AA154" s="15"/>
      <c r="AB154" s="15"/>
      <c r="AC154" s="15"/>
      <c r="AD154" s="15"/>
      <c r="AE154" s="15"/>
      <c r="AT154" s="284" t="s">
        <v>276</v>
      </c>
      <c r="AU154" s="284" t="s">
        <v>86</v>
      </c>
      <c r="AV154" s="15" t="s">
        <v>254</v>
      </c>
      <c r="AW154" s="15" t="s">
        <v>32</v>
      </c>
      <c r="AX154" s="15" t="s">
        <v>84</v>
      </c>
      <c r="AY154" s="284" t="s">
        <v>251</v>
      </c>
    </row>
    <row r="155" s="2" customFormat="1" ht="16.5" customHeight="1">
      <c r="A155" s="38"/>
      <c r="B155" s="39"/>
      <c r="C155" s="220" t="s">
        <v>299</v>
      </c>
      <c r="D155" s="220" t="s">
        <v>255</v>
      </c>
      <c r="E155" s="221" t="s">
        <v>673</v>
      </c>
      <c r="F155" s="222" t="s">
        <v>674</v>
      </c>
      <c r="G155" s="223" t="s">
        <v>592</v>
      </c>
      <c r="H155" s="224">
        <v>1844.0999999999999</v>
      </c>
      <c r="I155" s="225"/>
      <c r="J155" s="226">
        <f>ROUND(I155*H155,2)</f>
        <v>0</v>
      </c>
      <c r="K155" s="227"/>
      <c r="L155" s="44"/>
      <c r="M155" s="228" t="s">
        <v>1</v>
      </c>
      <c r="N155" s="229" t="s">
        <v>41</v>
      </c>
      <c r="O155" s="91"/>
      <c r="P155" s="230">
        <f>O155*H155</f>
        <v>0</v>
      </c>
      <c r="Q155" s="230">
        <v>0</v>
      </c>
      <c r="R155" s="230">
        <f>Q155*H155</f>
        <v>0</v>
      </c>
      <c r="S155" s="230">
        <v>0</v>
      </c>
      <c r="T155" s="231">
        <f>S155*H155</f>
        <v>0</v>
      </c>
      <c r="U155" s="38"/>
      <c r="V155" s="38"/>
      <c r="W155" s="38"/>
      <c r="X155" s="38"/>
      <c r="Y155" s="38"/>
      <c r="Z155" s="38"/>
      <c r="AA155" s="38"/>
      <c r="AB155" s="38"/>
      <c r="AC155" s="38"/>
      <c r="AD155" s="38"/>
      <c r="AE155" s="38"/>
      <c r="AR155" s="232" t="s">
        <v>254</v>
      </c>
      <c r="AT155" s="232" t="s">
        <v>255</v>
      </c>
      <c r="AU155" s="232" t="s">
        <v>86</v>
      </c>
      <c r="AY155" s="17" t="s">
        <v>251</v>
      </c>
      <c r="BE155" s="233">
        <f>IF(N155="základní",J155,0)</f>
        <v>0</v>
      </c>
      <c r="BF155" s="233">
        <f>IF(N155="snížená",J155,0)</f>
        <v>0</v>
      </c>
      <c r="BG155" s="233">
        <f>IF(N155="zákl. přenesená",J155,0)</f>
        <v>0</v>
      </c>
      <c r="BH155" s="233">
        <f>IF(N155="sníž. přenesená",J155,0)</f>
        <v>0</v>
      </c>
      <c r="BI155" s="233">
        <f>IF(N155="nulová",J155,0)</f>
        <v>0</v>
      </c>
      <c r="BJ155" s="17" t="s">
        <v>84</v>
      </c>
      <c r="BK155" s="233">
        <f>ROUND(I155*H155,2)</f>
        <v>0</v>
      </c>
      <c r="BL155" s="17" t="s">
        <v>254</v>
      </c>
      <c r="BM155" s="232" t="s">
        <v>675</v>
      </c>
    </row>
    <row r="156" s="2" customFormat="1">
      <c r="A156" s="38"/>
      <c r="B156" s="39"/>
      <c r="C156" s="40"/>
      <c r="D156" s="234" t="s">
        <v>260</v>
      </c>
      <c r="E156" s="40"/>
      <c r="F156" s="235" t="s">
        <v>676</v>
      </c>
      <c r="G156" s="40"/>
      <c r="H156" s="40"/>
      <c r="I156" s="236"/>
      <c r="J156" s="40"/>
      <c r="K156" s="40"/>
      <c r="L156" s="44"/>
      <c r="M156" s="237"/>
      <c r="N156" s="238"/>
      <c r="O156" s="91"/>
      <c r="P156" s="91"/>
      <c r="Q156" s="91"/>
      <c r="R156" s="91"/>
      <c r="S156" s="91"/>
      <c r="T156" s="92"/>
      <c r="U156" s="38"/>
      <c r="V156" s="38"/>
      <c r="W156" s="38"/>
      <c r="X156" s="38"/>
      <c r="Y156" s="38"/>
      <c r="Z156" s="38"/>
      <c r="AA156" s="38"/>
      <c r="AB156" s="38"/>
      <c r="AC156" s="38"/>
      <c r="AD156" s="38"/>
      <c r="AE156" s="38"/>
      <c r="AT156" s="17" t="s">
        <v>260</v>
      </c>
      <c r="AU156" s="17" t="s">
        <v>86</v>
      </c>
    </row>
    <row r="157" s="12" customFormat="1">
      <c r="A157" s="12"/>
      <c r="B157" s="242"/>
      <c r="C157" s="243"/>
      <c r="D157" s="234" t="s">
        <v>276</v>
      </c>
      <c r="E157" s="244" t="s">
        <v>1</v>
      </c>
      <c r="F157" s="245" t="s">
        <v>677</v>
      </c>
      <c r="G157" s="243"/>
      <c r="H157" s="246">
        <v>1784.0999999999999</v>
      </c>
      <c r="I157" s="247"/>
      <c r="J157" s="243"/>
      <c r="K157" s="243"/>
      <c r="L157" s="248"/>
      <c r="M157" s="249"/>
      <c r="N157" s="250"/>
      <c r="O157" s="250"/>
      <c r="P157" s="250"/>
      <c r="Q157" s="250"/>
      <c r="R157" s="250"/>
      <c r="S157" s="250"/>
      <c r="T157" s="251"/>
      <c r="U157" s="12"/>
      <c r="V157" s="12"/>
      <c r="W157" s="12"/>
      <c r="X157" s="12"/>
      <c r="Y157" s="12"/>
      <c r="Z157" s="12"/>
      <c r="AA157" s="12"/>
      <c r="AB157" s="12"/>
      <c r="AC157" s="12"/>
      <c r="AD157" s="12"/>
      <c r="AE157" s="12"/>
      <c r="AT157" s="252" t="s">
        <v>276</v>
      </c>
      <c r="AU157" s="252" t="s">
        <v>86</v>
      </c>
      <c r="AV157" s="12" t="s">
        <v>86</v>
      </c>
      <c r="AW157" s="12" t="s">
        <v>32</v>
      </c>
      <c r="AX157" s="12" t="s">
        <v>76</v>
      </c>
      <c r="AY157" s="252" t="s">
        <v>251</v>
      </c>
    </row>
    <row r="158" s="12" customFormat="1">
      <c r="A158" s="12"/>
      <c r="B158" s="242"/>
      <c r="C158" s="243"/>
      <c r="D158" s="234" t="s">
        <v>276</v>
      </c>
      <c r="E158" s="244" t="s">
        <v>1</v>
      </c>
      <c r="F158" s="245" t="s">
        <v>678</v>
      </c>
      <c r="G158" s="243"/>
      <c r="H158" s="246">
        <v>60</v>
      </c>
      <c r="I158" s="247"/>
      <c r="J158" s="243"/>
      <c r="K158" s="243"/>
      <c r="L158" s="248"/>
      <c r="M158" s="249"/>
      <c r="N158" s="250"/>
      <c r="O158" s="250"/>
      <c r="P158" s="250"/>
      <c r="Q158" s="250"/>
      <c r="R158" s="250"/>
      <c r="S158" s="250"/>
      <c r="T158" s="251"/>
      <c r="U158" s="12"/>
      <c r="V158" s="12"/>
      <c r="W158" s="12"/>
      <c r="X158" s="12"/>
      <c r="Y158" s="12"/>
      <c r="Z158" s="12"/>
      <c r="AA158" s="12"/>
      <c r="AB158" s="12"/>
      <c r="AC158" s="12"/>
      <c r="AD158" s="12"/>
      <c r="AE158" s="12"/>
      <c r="AT158" s="252" t="s">
        <v>276</v>
      </c>
      <c r="AU158" s="252" t="s">
        <v>86</v>
      </c>
      <c r="AV158" s="12" t="s">
        <v>86</v>
      </c>
      <c r="AW158" s="12" t="s">
        <v>32</v>
      </c>
      <c r="AX158" s="12" t="s">
        <v>76</v>
      </c>
      <c r="AY158" s="252" t="s">
        <v>251</v>
      </c>
    </row>
    <row r="159" s="15" customFormat="1">
      <c r="A159" s="15"/>
      <c r="B159" s="274"/>
      <c r="C159" s="275"/>
      <c r="D159" s="234" t="s">
        <v>276</v>
      </c>
      <c r="E159" s="276" t="s">
        <v>1</v>
      </c>
      <c r="F159" s="277" t="s">
        <v>423</v>
      </c>
      <c r="G159" s="275"/>
      <c r="H159" s="278">
        <v>1844.0999999999999</v>
      </c>
      <c r="I159" s="279"/>
      <c r="J159" s="275"/>
      <c r="K159" s="275"/>
      <c r="L159" s="280"/>
      <c r="M159" s="281"/>
      <c r="N159" s="282"/>
      <c r="O159" s="282"/>
      <c r="P159" s="282"/>
      <c r="Q159" s="282"/>
      <c r="R159" s="282"/>
      <c r="S159" s="282"/>
      <c r="T159" s="283"/>
      <c r="U159" s="15"/>
      <c r="V159" s="15"/>
      <c r="W159" s="15"/>
      <c r="X159" s="15"/>
      <c r="Y159" s="15"/>
      <c r="Z159" s="15"/>
      <c r="AA159" s="15"/>
      <c r="AB159" s="15"/>
      <c r="AC159" s="15"/>
      <c r="AD159" s="15"/>
      <c r="AE159" s="15"/>
      <c r="AT159" s="284" t="s">
        <v>276</v>
      </c>
      <c r="AU159" s="284" t="s">
        <v>86</v>
      </c>
      <c r="AV159" s="15" t="s">
        <v>254</v>
      </c>
      <c r="AW159" s="15" t="s">
        <v>32</v>
      </c>
      <c r="AX159" s="15" t="s">
        <v>84</v>
      </c>
      <c r="AY159" s="284" t="s">
        <v>251</v>
      </c>
    </row>
    <row r="160" s="2" customFormat="1" ht="33" customHeight="1">
      <c r="A160" s="38"/>
      <c r="B160" s="39"/>
      <c r="C160" s="220" t="s">
        <v>306</v>
      </c>
      <c r="D160" s="220" t="s">
        <v>255</v>
      </c>
      <c r="E160" s="221" t="s">
        <v>679</v>
      </c>
      <c r="F160" s="222" t="s">
        <v>680</v>
      </c>
      <c r="G160" s="223" t="s">
        <v>681</v>
      </c>
      <c r="H160" s="224">
        <v>3319.3800000000001</v>
      </c>
      <c r="I160" s="225"/>
      <c r="J160" s="226">
        <f>ROUND(I160*H160,2)</f>
        <v>0</v>
      </c>
      <c r="K160" s="227"/>
      <c r="L160" s="44"/>
      <c r="M160" s="228" t="s">
        <v>1</v>
      </c>
      <c r="N160" s="229" t="s">
        <v>41</v>
      </c>
      <c r="O160" s="91"/>
      <c r="P160" s="230">
        <f>O160*H160</f>
        <v>0</v>
      </c>
      <c r="Q160" s="230">
        <v>0</v>
      </c>
      <c r="R160" s="230">
        <f>Q160*H160</f>
        <v>0</v>
      </c>
      <c r="S160" s="230">
        <v>0</v>
      </c>
      <c r="T160" s="231">
        <f>S160*H160</f>
        <v>0</v>
      </c>
      <c r="U160" s="38"/>
      <c r="V160" s="38"/>
      <c r="W160" s="38"/>
      <c r="X160" s="38"/>
      <c r="Y160" s="38"/>
      <c r="Z160" s="38"/>
      <c r="AA160" s="38"/>
      <c r="AB160" s="38"/>
      <c r="AC160" s="38"/>
      <c r="AD160" s="38"/>
      <c r="AE160" s="38"/>
      <c r="AR160" s="232" t="s">
        <v>254</v>
      </c>
      <c r="AT160" s="232" t="s">
        <v>255</v>
      </c>
      <c r="AU160" s="232" t="s">
        <v>86</v>
      </c>
      <c r="AY160" s="17" t="s">
        <v>251</v>
      </c>
      <c r="BE160" s="233">
        <f>IF(N160="základní",J160,0)</f>
        <v>0</v>
      </c>
      <c r="BF160" s="233">
        <f>IF(N160="snížená",J160,0)</f>
        <v>0</v>
      </c>
      <c r="BG160" s="233">
        <f>IF(N160="zákl. přenesená",J160,0)</f>
        <v>0</v>
      </c>
      <c r="BH160" s="233">
        <f>IF(N160="sníž. přenesená",J160,0)</f>
        <v>0</v>
      </c>
      <c r="BI160" s="233">
        <f>IF(N160="nulová",J160,0)</f>
        <v>0</v>
      </c>
      <c r="BJ160" s="17" t="s">
        <v>84</v>
      </c>
      <c r="BK160" s="233">
        <f>ROUND(I160*H160,2)</f>
        <v>0</v>
      </c>
      <c r="BL160" s="17" t="s">
        <v>254</v>
      </c>
      <c r="BM160" s="232" t="s">
        <v>682</v>
      </c>
    </row>
    <row r="161" s="2" customFormat="1">
      <c r="A161" s="38"/>
      <c r="B161" s="39"/>
      <c r="C161" s="40"/>
      <c r="D161" s="234" t="s">
        <v>260</v>
      </c>
      <c r="E161" s="40"/>
      <c r="F161" s="235" t="s">
        <v>683</v>
      </c>
      <c r="G161" s="40"/>
      <c r="H161" s="40"/>
      <c r="I161" s="236"/>
      <c r="J161" s="40"/>
      <c r="K161" s="40"/>
      <c r="L161" s="44"/>
      <c r="M161" s="237"/>
      <c r="N161" s="238"/>
      <c r="O161" s="91"/>
      <c r="P161" s="91"/>
      <c r="Q161" s="91"/>
      <c r="R161" s="91"/>
      <c r="S161" s="91"/>
      <c r="T161" s="92"/>
      <c r="U161" s="38"/>
      <c r="V161" s="38"/>
      <c r="W161" s="38"/>
      <c r="X161" s="38"/>
      <c r="Y161" s="38"/>
      <c r="Z161" s="38"/>
      <c r="AA161" s="38"/>
      <c r="AB161" s="38"/>
      <c r="AC161" s="38"/>
      <c r="AD161" s="38"/>
      <c r="AE161" s="38"/>
      <c r="AT161" s="17" t="s">
        <v>260</v>
      </c>
      <c r="AU161" s="17" t="s">
        <v>86</v>
      </c>
    </row>
    <row r="162" s="2" customFormat="1">
      <c r="A162" s="38"/>
      <c r="B162" s="39"/>
      <c r="C162" s="40"/>
      <c r="D162" s="240" t="s">
        <v>274</v>
      </c>
      <c r="E162" s="40"/>
      <c r="F162" s="241" t="s">
        <v>684</v>
      </c>
      <c r="G162" s="40"/>
      <c r="H162" s="40"/>
      <c r="I162" s="236"/>
      <c r="J162" s="40"/>
      <c r="K162" s="40"/>
      <c r="L162" s="44"/>
      <c r="M162" s="237"/>
      <c r="N162" s="238"/>
      <c r="O162" s="91"/>
      <c r="P162" s="91"/>
      <c r="Q162" s="91"/>
      <c r="R162" s="91"/>
      <c r="S162" s="91"/>
      <c r="T162" s="92"/>
      <c r="U162" s="38"/>
      <c r="V162" s="38"/>
      <c r="W162" s="38"/>
      <c r="X162" s="38"/>
      <c r="Y162" s="38"/>
      <c r="Z162" s="38"/>
      <c r="AA162" s="38"/>
      <c r="AB162" s="38"/>
      <c r="AC162" s="38"/>
      <c r="AD162" s="38"/>
      <c r="AE162" s="38"/>
      <c r="AT162" s="17" t="s">
        <v>274</v>
      </c>
      <c r="AU162" s="17" t="s">
        <v>86</v>
      </c>
    </row>
    <row r="163" s="12" customFormat="1">
      <c r="A163" s="12"/>
      <c r="B163" s="242"/>
      <c r="C163" s="243"/>
      <c r="D163" s="234" t="s">
        <v>276</v>
      </c>
      <c r="E163" s="244" t="s">
        <v>1</v>
      </c>
      <c r="F163" s="245" t="s">
        <v>685</v>
      </c>
      <c r="G163" s="243"/>
      <c r="H163" s="246">
        <v>3211.3800000000001</v>
      </c>
      <c r="I163" s="247"/>
      <c r="J163" s="243"/>
      <c r="K163" s="243"/>
      <c r="L163" s="248"/>
      <c r="M163" s="249"/>
      <c r="N163" s="250"/>
      <c r="O163" s="250"/>
      <c r="P163" s="250"/>
      <c r="Q163" s="250"/>
      <c r="R163" s="250"/>
      <c r="S163" s="250"/>
      <c r="T163" s="251"/>
      <c r="U163" s="12"/>
      <c r="V163" s="12"/>
      <c r="W163" s="12"/>
      <c r="X163" s="12"/>
      <c r="Y163" s="12"/>
      <c r="Z163" s="12"/>
      <c r="AA163" s="12"/>
      <c r="AB163" s="12"/>
      <c r="AC163" s="12"/>
      <c r="AD163" s="12"/>
      <c r="AE163" s="12"/>
      <c r="AT163" s="252" t="s">
        <v>276</v>
      </c>
      <c r="AU163" s="252" t="s">
        <v>86</v>
      </c>
      <c r="AV163" s="12" t="s">
        <v>86</v>
      </c>
      <c r="AW163" s="12" t="s">
        <v>32</v>
      </c>
      <c r="AX163" s="12" t="s">
        <v>76</v>
      </c>
      <c r="AY163" s="252" t="s">
        <v>251</v>
      </c>
    </row>
    <row r="164" s="12" customFormat="1">
      <c r="A164" s="12"/>
      <c r="B164" s="242"/>
      <c r="C164" s="243"/>
      <c r="D164" s="234" t="s">
        <v>276</v>
      </c>
      <c r="E164" s="244" t="s">
        <v>1</v>
      </c>
      <c r="F164" s="245" t="s">
        <v>686</v>
      </c>
      <c r="G164" s="243"/>
      <c r="H164" s="246">
        <v>108</v>
      </c>
      <c r="I164" s="247"/>
      <c r="J164" s="243"/>
      <c r="K164" s="243"/>
      <c r="L164" s="248"/>
      <c r="M164" s="249"/>
      <c r="N164" s="250"/>
      <c r="O164" s="250"/>
      <c r="P164" s="250"/>
      <c r="Q164" s="250"/>
      <c r="R164" s="250"/>
      <c r="S164" s="250"/>
      <c r="T164" s="251"/>
      <c r="U164" s="12"/>
      <c r="V164" s="12"/>
      <c r="W164" s="12"/>
      <c r="X164" s="12"/>
      <c r="Y164" s="12"/>
      <c r="Z164" s="12"/>
      <c r="AA164" s="12"/>
      <c r="AB164" s="12"/>
      <c r="AC164" s="12"/>
      <c r="AD164" s="12"/>
      <c r="AE164" s="12"/>
      <c r="AT164" s="252" t="s">
        <v>276</v>
      </c>
      <c r="AU164" s="252" t="s">
        <v>86</v>
      </c>
      <c r="AV164" s="12" t="s">
        <v>86</v>
      </c>
      <c r="AW164" s="12" t="s">
        <v>32</v>
      </c>
      <c r="AX164" s="12" t="s">
        <v>76</v>
      </c>
      <c r="AY164" s="252" t="s">
        <v>251</v>
      </c>
    </row>
    <row r="165" s="15" customFormat="1">
      <c r="A165" s="15"/>
      <c r="B165" s="274"/>
      <c r="C165" s="275"/>
      <c r="D165" s="234" t="s">
        <v>276</v>
      </c>
      <c r="E165" s="276" t="s">
        <v>1</v>
      </c>
      <c r="F165" s="277" t="s">
        <v>423</v>
      </c>
      <c r="G165" s="275"/>
      <c r="H165" s="278">
        <v>3319.3800000000001</v>
      </c>
      <c r="I165" s="279"/>
      <c r="J165" s="275"/>
      <c r="K165" s="275"/>
      <c r="L165" s="280"/>
      <c r="M165" s="289"/>
      <c r="N165" s="290"/>
      <c r="O165" s="290"/>
      <c r="P165" s="290"/>
      <c r="Q165" s="290"/>
      <c r="R165" s="290"/>
      <c r="S165" s="290"/>
      <c r="T165" s="291"/>
      <c r="U165" s="15"/>
      <c r="V165" s="15"/>
      <c r="W165" s="15"/>
      <c r="X165" s="15"/>
      <c r="Y165" s="15"/>
      <c r="Z165" s="15"/>
      <c r="AA165" s="15"/>
      <c r="AB165" s="15"/>
      <c r="AC165" s="15"/>
      <c r="AD165" s="15"/>
      <c r="AE165" s="15"/>
      <c r="AT165" s="284" t="s">
        <v>276</v>
      </c>
      <c r="AU165" s="284" t="s">
        <v>86</v>
      </c>
      <c r="AV165" s="15" t="s">
        <v>254</v>
      </c>
      <c r="AW165" s="15" t="s">
        <v>32</v>
      </c>
      <c r="AX165" s="15" t="s">
        <v>84</v>
      </c>
      <c r="AY165" s="284" t="s">
        <v>251</v>
      </c>
    </row>
    <row r="166" s="2" customFormat="1" ht="6.96" customHeight="1">
      <c r="A166" s="38"/>
      <c r="B166" s="66"/>
      <c r="C166" s="67"/>
      <c r="D166" s="67"/>
      <c r="E166" s="67"/>
      <c r="F166" s="67"/>
      <c r="G166" s="67"/>
      <c r="H166" s="67"/>
      <c r="I166" s="67"/>
      <c r="J166" s="67"/>
      <c r="K166" s="67"/>
      <c r="L166" s="44"/>
      <c r="M166" s="38"/>
      <c r="O166" s="38"/>
      <c r="P166" s="38"/>
      <c r="Q166" s="38"/>
      <c r="R166" s="38"/>
      <c r="S166" s="38"/>
      <c r="T166" s="38"/>
      <c r="U166" s="38"/>
      <c r="V166" s="38"/>
      <c r="W166" s="38"/>
      <c r="X166" s="38"/>
      <c r="Y166" s="38"/>
      <c r="Z166" s="38"/>
      <c r="AA166" s="38"/>
      <c r="AB166" s="38"/>
      <c r="AC166" s="38"/>
      <c r="AD166" s="38"/>
      <c r="AE166" s="38"/>
    </row>
  </sheetData>
  <sheetProtection sheet="1" autoFilter="0" formatColumns="0" formatRows="0" objects="1" scenarios="1" spinCount="100000" saltValue="NdC2N+kwv/XxqxHLUV4qofId2fLl5LX5EUOxuduQgvHbH4nXUOyNJg8444++gwG59p1nQcwSU7RvsTku9vuU7Q==" hashValue="Y6zs2BrztxBmh+HU7ETqjaiYXbv2JPDrVqCLEs9NmikN8DboUg4fumeNIUypHZSYBmJqH7uAjOenJkz+V1pw5g==" algorithmName="SHA-512" password="CC35"/>
  <autoFilter ref="C117:K165"/>
  <mergeCells count="9">
    <mergeCell ref="E7:H7"/>
    <mergeCell ref="E9:H9"/>
    <mergeCell ref="E18:H18"/>
    <mergeCell ref="E27:H27"/>
    <mergeCell ref="E85:H85"/>
    <mergeCell ref="E87:H87"/>
    <mergeCell ref="E108:H108"/>
    <mergeCell ref="E110:H110"/>
    <mergeCell ref="L2:V2"/>
  </mergeCells>
  <hyperlinks>
    <hyperlink ref="F128" r:id="rId1" display="https://podminky.urs.cz/item/CS_URS_2024_02/121151214"/>
    <hyperlink ref="F132" r:id="rId2" display="https://podminky.urs.cz/item/CS_URS_2024_02/162301302"/>
    <hyperlink ref="F137" r:id="rId3" display="https://podminky.urs.cz/item/CS_URS_2024_02/162702111"/>
    <hyperlink ref="F141" r:id="rId4" display="https://podminky.urs.cz/item/CS_URS_2024_02/162401309"/>
    <hyperlink ref="F146" r:id="rId5" display="https://podminky.urs.cz/item/CS_URS_2024_02/162702119"/>
    <hyperlink ref="F151" r:id="rId6" display="https://podminky.urs.cz/item/CS_URS_2024_02/167102111"/>
    <hyperlink ref="F162" r:id="rId7" display="https://podminky.urs.cz/item/CS_URS_2024_02/171201231"/>
  </hyperlinks>
  <pageMargins left="0.39375" right="0.39375" top="0.39375" bottom="0.39375" header="0" footer="0"/>
  <pageSetup paperSize="9" orientation="portrait" blackAndWhite="1" fitToHeight="100"/>
  <headerFooter>
    <oddFooter>&amp;CStrana &amp;P z &amp;N</oddFooter>
  </headerFooter>
  <drawing r:id="rId8"/>
</worksheet>
</file>

<file path=docProps/core.xml><?xml version="1.0" encoding="utf-8"?>
<cp:coreProperties xmlns:dc="http://purl.org/dc/elements/1.1/" xmlns:dcterms="http://purl.org/dc/terms/" xmlns:xsi="http://www.w3.org/2001/XMLSchema-instance" xmlns:cp="http://schemas.openxmlformats.org/package/2006/metadata/core-properties">
  <dc:creator>Klajmonova-HP\Klajmonova</dc:creator>
  <cp:lastModifiedBy>Klajmonova-HP\Klajmonova</cp:lastModifiedBy>
  <dcterms:created xsi:type="dcterms:W3CDTF">2025-05-12T11:29:34Z</dcterms:created>
  <dcterms:modified xsi:type="dcterms:W3CDTF">2025-05-12T11:30:35Z</dcterms:modified>
</cp:coreProperties>
</file>